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53222"/>
  <mc:AlternateContent xmlns:mc="http://schemas.openxmlformats.org/markup-compatibility/2006">
    <mc:Choice Requires="x15">
      <x15ac:absPath xmlns:x15ac="http://schemas.microsoft.com/office/spreadsheetml/2010/11/ac" url="G:\Spatial Planning\Policy\WDLP\WDLP - Supplementary Guidance\DM34 - Canopy Cover - PO19 0518 POL\"/>
    </mc:Choice>
  </mc:AlternateContent>
  <workbookProtection workbookAlgorithmName="SHA-512" workbookHashValue="p/2t+qQnlGkRsllCeaaceGOiidMIG00K+ivozM4QMUWfMEWuGRFprtvfLh790gaXHvVfGChUojMgYZbEStQAvA==" workbookSaltValue="8+hWzsmUQ43gItupv/+eUw==" workbookSpinCount="100000" lockStructure="1"/>
  <bookViews>
    <workbookView xWindow="0" yWindow="0" windowWidth="19170" windowHeight="6900" tabRatio="747"/>
  </bookViews>
  <sheets>
    <sheet name="0. User Instructions" sheetId="7" r:id="rId1"/>
    <sheet name="1. Site Summary" sheetId="3" r:id="rId2"/>
    <sheet name="2. Retained Canopy" sheetId="2" r:id="rId3"/>
    <sheet name="3. New Canopy" sheetId="4" r:id="rId4"/>
    <sheet name="4. New GI Elements" sheetId="5" r:id="rId5"/>
    <sheet name="5. Species List" sheetId="1" r:id="rId6"/>
    <sheet name="6. Look Up Tables" sheetId="6" r:id="rId7"/>
  </sheets>
  <definedNames>
    <definedName name="_xlnm._FilterDatabase" localSheetId="5" hidden="1">'5. Species List'!$B$6:$AN$413</definedName>
    <definedName name="AWHC">'6. Look Up Tables'!$I$7:$J$19</definedName>
    <definedName name="GILookup">'6. Look Up Tables'!$T$7:$U$19</definedName>
    <definedName name="LAILookup">'6. Look Up Tables'!$O$7:$P$9</definedName>
    <definedName name="SpeciesLookup">'5. Species List'!$D$7:$AN$413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 i="3" l="1"/>
  <c r="D47" i="4"/>
  <c r="G47" i="4" s="1"/>
  <c r="E501" i="5" l="1"/>
  <c r="F501" i="5" s="1"/>
  <c r="E502" i="5"/>
  <c r="F502" i="5" s="1"/>
  <c r="E503" i="5"/>
  <c r="F503" i="5" s="1"/>
  <c r="E504" i="5"/>
  <c r="F504" i="5" s="1"/>
  <c r="E505" i="5"/>
  <c r="F505" i="5" s="1"/>
  <c r="E506" i="5"/>
  <c r="F506" i="5" s="1"/>
  <c r="E507" i="5"/>
  <c r="F507" i="5" s="1"/>
  <c r="E508" i="5"/>
  <c r="F508" i="5" s="1"/>
  <c r="E509" i="5"/>
  <c r="F509" i="5" s="1"/>
  <c r="E510" i="5"/>
  <c r="F510" i="5" s="1"/>
  <c r="E511" i="5"/>
  <c r="F511" i="5" s="1"/>
  <c r="E512" i="5"/>
  <c r="F512" i="5" s="1"/>
  <c r="E513" i="5"/>
  <c r="F513" i="5" s="1"/>
  <c r="E514" i="5"/>
  <c r="F514" i="5" s="1"/>
  <c r="E515" i="5"/>
  <c r="F515" i="5" s="1"/>
  <c r="E516" i="5"/>
  <c r="F516" i="5" s="1"/>
  <c r="E517" i="5"/>
  <c r="F517" i="5" s="1"/>
  <c r="E518" i="5"/>
  <c r="F518" i="5" s="1"/>
  <c r="E519" i="5"/>
  <c r="F519" i="5" s="1"/>
  <c r="E520" i="5"/>
  <c r="F520" i="5" s="1"/>
  <c r="E521" i="5"/>
  <c r="F521" i="5" s="1"/>
  <c r="E522" i="5"/>
  <c r="F522" i="5" s="1"/>
  <c r="E523" i="5"/>
  <c r="F523" i="5" s="1"/>
  <c r="E524" i="5"/>
  <c r="F524" i="5" s="1"/>
  <c r="E525" i="5"/>
  <c r="F525" i="5" s="1"/>
  <c r="E526" i="5"/>
  <c r="F526" i="5" s="1"/>
  <c r="E527" i="5"/>
  <c r="F527" i="5" s="1"/>
  <c r="E528" i="5"/>
  <c r="F528" i="5" s="1"/>
  <c r="E529" i="5"/>
  <c r="F529" i="5" s="1"/>
  <c r="E530" i="5"/>
  <c r="F530" i="5" s="1"/>
  <c r="E531" i="5"/>
  <c r="F531" i="5" s="1"/>
  <c r="E532" i="5"/>
  <c r="F532" i="5" s="1"/>
  <c r="E533" i="5"/>
  <c r="F533" i="5" s="1"/>
  <c r="E534" i="5"/>
  <c r="F534" i="5" s="1"/>
  <c r="E535" i="5"/>
  <c r="F535" i="5" s="1"/>
  <c r="E536" i="5"/>
  <c r="F536" i="5" s="1"/>
  <c r="E537" i="5"/>
  <c r="F537" i="5" s="1"/>
  <c r="E538" i="5"/>
  <c r="F538" i="5" s="1"/>
  <c r="E539" i="5"/>
  <c r="F539" i="5" s="1"/>
  <c r="E540" i="5"/>
  <c r="F540" i="5" s="1"/>
  <c r="E541" i="5"/>
  <c r="F541" i="5" s="1"/>
  <c r="E542" i="5"/>
  <c r="F542" i="5" s="1"/>
  <c r="E543" i="5"/>
  <c r="F543" i="5" s="1"/>
  <c r="E544" i="5"/>
  <c r="F544" i="5" s="1"/>
  <c r="E545" i="5"/>
  <c r="F545" i="5" s="1"/>
  <c r="E546" i="5"/>
  <c r="F546" i="5" s="1"/>
  <c r="E547" i="5"/>
  <c r="F547" i="5" s="1"/>
  <c r="E548" i="5"/>
  <c r="F548" i="5" s="1"/>
  <c r="E549" i="5"/>
  <c r="F549" i="5" s="1"/>
  <c r="E550" i="5"/>
  <c r="F550" i="5" s="1"/>
  <c r="E551" i="5"/>
  <c r="F551" i="5" s="1"/>
  <c r="E552" i="5"/>
  <c r="F552" i="5" s="1"/>
  <c r="E553" i="5"/>
  <c r="F553" i="5" s="1"/>
  <c r="E554" i="5"/>
  <c r="F554" i="5" s="1"/>
  <c r="E555" i="5"/>
  <c r="F555" i="5" s="1"/>
  <c r="E556" i="5"/>
  <c r="F556" i="5" s="1"/>
  <c r="E557" i="5"/>
  <c r="F557" i="5" s="1"/>
  <c r="E558" i="5"/>
  <c r="F558" i="5" s="1"/>
  <c r="E559" i="5"/>
  <c r="F559" i="5" s="1"/>
  <c r="E560" i="5"/>
  <c r="F560" i="5" s="1"/>
  <c r="E561" i="5"/>
  <c r="F561" i="5" s="1"/>
  <c r="E562" i="5"/>
  <c r="F562" i="5" s="1"/>
  <c r="E563" i="5"/>
  <c r="F563" i="5" s="1"/>
  <c r="E564" i="5"/>
  <c r="F564" i="5" s="1"/>
  <c r="E565" i="5"/>
  <c r="F565" i="5" s="1"/>
  <c r="E566" i="5"/>
  <c r="F566" i="5" s="1"/>
  <c r="E567" i="5"/>
  <c r="F567" i="5" s="1"/>
  <c r="E568" i="5"/>
  <c r="F568" i="5" s="1"/>
  <c r="E569" i="5"/>
  <c r="F569" i="5" s="1"/>
  <c r="E570" i="5"/>
  <c r="F570" i="5" s="1"/>
  <c r="E571" i="5"/>
  <c r="F571" i="5" s="1"/>
  <c r="E572" i="5"/>
  <c r="F572" i="5" s="1"/>
  <c r="E573" i="5"/>
  <c r="F573" i="5" s="1"/>
  <c r="E574" i="5"/>
  <c r="F574" i="5" s="1"/>
  <c r="E575" i="5"/>
  <c r="F575" i="5" s="1"/>
  <c r="E576" i="5"/>
  <c r="F576" i="5" s="1"/>
  <c r="E577" i="5"/>
  <c r="F577" i="5" s="1"/>
  <c r="E578" i="5"/>
  <c r="F578" i="5" s="1"/>
  <c r="E579" i="5"/>
  <c r="F579" i="5" s="1"/>
  <c r="E580" i="5"/>
  <c r="F580" i="5" s="1"/>
  <c r="E581" i="5"/>
  <c r="F581" i="5" s="1"/>
  <c r="E582" i="5"/>
  <c r="F582" i="5" s="1"/>
  <c r="E583" i="5"/>
  <c r="F583" i="5" s="1"/>
  <c r="E584" i="5"/>
  <c r="F584" i="5" s="1"/>
  <c r="E585" i="5"/>
  <c r="F585" i="5" s="1"/>
  <c r="E586" i="5"/>
  <c r="F586" i="5" s="1"/>
  <c r="E587" i="5"/>
  <c r="F587" i="5" s="1"/>
  <c r="E588" i="5"/>
  <c r="F588" i="5" s="1"/>
  <c r="E589" i="5"/>
  <c r="F589" i="5" s="1"/>
  <c r="E590" i="5"/>
  <c r="F590" i="5" s="1"/>
  <c r="E591" i="5"/>
  <c r="F591" i="5" s="1"/>
  <c r="E592" i="5"/>
  <c r="F592" i="5" s="1"/>
  <c r="E593" i="5"/>
  <c r="F593" i="5" s="1"/>
  <c r="E594" i="5"/>
  <c r="F594" i="5" s="1"/>
  <c r="E595" i="5"/>
  <c r="F595" i="5" s="1"/>
  <c r="E596" i="5"/>
  <c r="F596" i="5" s="1"/>
  <c r="E597" i="5"/>
  <c r="F597" i="5" s="1"/>
  <c r="E598" i="5"/>
  <c r="F598" i="5" s="1"/>
  <c r="E599" i="5"/>
  <c r="F599" i="5" s="1"/>
  <c r="E600" i="5"/>
  <c r="F600" i="5" s="1"/>
  <c r="E601" i="5"/>
  <c r="F601" i="5" s="1"/>
  <c r="E602" i="5"/>
  <c r="F602" i="5" s="1"/>
  <c r="E603" i="5"/>
  <c r="F603" i="5" s="1"/>
  <c r="E604" i="5"/>
  <c r="F604" i="5" s="1"/>
  <c r="E605" i="5"/>
  <c r="F605" i="5" s="1"/>
  <c r="E606" i="5"/>
  <c r="F606" i="5" s="1"/>
  <c r="E607" i="5"/>
  <c r="F607" i="5" s="1"/>
  <c r="E608" i="5"/>
  <c r="F608" i="5" s="1"/>
  <c r="E609" i="5"/>
  <c r="F609" i="5" s="1"/>
  <c r="E610" i="5"/>
  <c r="F610" i="5" s="1"/>
  <c r="E611" i="5"/>
  <c r="F611" i="5" s="1"/>
  <c r="E612" i="5"/>
  <c r="F612" i="5" s="1"/>
  <c r="E613" i="5"/>
  <c r="F613" i="5" s="1"/>
  <c r="E614" i="5"/>
  <c r="F614" i="5" s="1"/>
  <c r="E615" i="5"/>
  <c r="F615" i="5" s="1"/>
  <c r="E616" i="5"/>
  <c r="F616" i="5" s="1"/>
  <c r="E617" i="5"/>
  <c r="F617" i="5" s="1"/>
  <c r="E618" i="5"/>
  <c r="F618" i="5" s="1"/>
  <c r="E619" i="5"/>
  <c r="F619" i="5" s="1"/>
  <c r="E620" i="5"/>
  <c r="F620" i="5" s="1"/>
  <c r="E621" i="5"/>
  <c r="F621" i="5" s="1"/>
  <c r="E622" i="5"/>
  <c r="F622" i="5" s="1"/>
  <c r="E623" i="5"/>
  <c r="F623" i="5" s="1"/>
  <c r="E624" i="5"/>
  <c r="F624" i="5" s="1"/>
  <c r="E625" i="5"/>
  <c r="F625" i="5" s="1"/>
  <c r="E626" i="5"/>
  <c r="F626" i="5" s="1"/>
  <c r="E627" i="5"/>
  <c r="F627" i="5" s="1"/>
  <c r="E628" i="5"/>
  <c r="F628" i="5" s="1"/>
  <c r="E629" i="5"/>
  <c r="F629" i="5" s="1"/>
  <c r="E630" i="5"/>
  <c r="F630" i="5" s="1"/>
  <c r="E631" i="5"/>
  <c r="F631" i="5" s="1"/>
  <c r="E632" i="5"/>
  <c r="F632" i="5" s="1"/>
  <c r="E633" i="5"/>
  <c r="F633" i="5" s="1"/>
  <c r="E634" i="5"/>
  <c r="F634" i="5" s="1"/>
  <c r="E635" i="5"/>
  <c r="F635" i="5" s="1"/>
  <c r="E636" i="5"/>
  <c r="F636" i="5" s="1"/>
  <c r="E637" i="5"/>
  <c r="F637" i="5" s="1"/>
  <c r="E638" i="5"/>
  <c r="F638" i="5" s="1"/>
  <c r="E639" i="5"/>
  <c r="F639" i="5" s="1"/>
  <c r="E640" i="5"/>
  <c r="F640" i="5" s="1"/>
  <c r="E641" i="5"/>
  <c r="F641" i="5" s="1"/>
  <c r="E642" i="5"/>
  <c r="F642" i="5" s="1"/>
  <c r="E643" i="5"/>
  <c r="F643" i="5" s="1"/>
  <c r="E644" i="5"/>
  <c r="F644" i="5" s="1"/>
  <c r="E645" i="5"/>
  <c r="F645" i="5" s="1"/>
  <c r="E646" i="5"/>
  <c r="F646" i="5" s="1"/>
  <c r="E647" i="5"/>
  <c r="F647" i="5" s="1"/>
  <c r="E648" i="5"/>
  <c r="F648" i="5" s="1"/>
  <c r="E649" i="5"/>
  <c r="F649" i="5" s="1"/>
  <c r="E650" i="5"/>
  <c r="F650" i="5" s="1"/>
  <c r="E651" i="5"/>
  <c r="F651" i="5" s="1"/>
  <c r="E652" i="5"/>
  <c r="F652" i="5" s="1"/>
  <c r="E653" i="5"/>
  <c r="F653" i="5" s="1"/>
  <c r="E654" i="5"/>
  <c r="F654" i="5" s="1"/>
  <c r="E655" i="5"/>
  <c r="F655" i="5" s="1"/>
  <c r="E656" i="5"/>
  <c r="F656" i="5" s="1"/>
  <c r="E657" i="5"/>
  <c r="F657" i="5" s="1"/>
  <c r="E658" i="5"/>
  <c r="F658" i="5" s="1"/>
  <c r="E659" i="5"/>
  <c r="F659" i="5" s="1"/>
  <c r="E660" i="5"/>
  <c r="F660" i="5" s="1"/>
  <c r="E661" i="5"/>
  <c r="F661" i="5" s="1"/>
  <c r="E662" i="5"/>
  <c r="F662" i="5" s="1"/>
  <c r="E663" i="5"/>
  <c r="F663" i="5" s="1"/>
  <c r="E664" i="5"/>
  <c r="F664" i="5" s="1"/>
  <c r="E665" i="5"/>
  <c r="F665" i="5" s="1"/>
  <c r="E666" i="5"/>
  <c r="F666" i="5" s="1"/>
  <c r="E667" i="5"/>
  <c r="F667" i="5" s="1"/>
  <c r="E668" i="5"/>
  <c r="F668" i="5" s="1"/>
  <c r="E669" i="5"/>
  <c r="F669" i="5" s="1"/>
  <c r="E670" i="5"/>
  <c r="F670" i="5" s="1"/>
  <c r="E671" i="5"/>
  <c r="F671" i="5" s="1"/>
  <c r="E672" i="5"/>
  <c r="F672" i="5" s="1"/>
  <c r="E673" i="5"/>
  <c r="F673" i="5" s="1"/>
  <c r="E674" i="5"/>
  <c r="F674" i="5" s="1"/>
  <c r="E675" i="5"/>
  <c r="F675" i="5" s="1"/>
  <c r="E676" i="5"/>
  <c r="F676" i="5" s="1"/>
  <c r="E677" i="5"/>
  <c r="F677" i="5" s="1"/>
  <c r="E678" i="5"/>
  <c r="F678" i="5" s="1"/>
  <c r="E679" i="5"/>
  <c r="F679" i="5" s="1"/>
  <c r="E680" i="5"/>
  <c r="F680" i="5" s="1"/>
  <c r="E681" i="5"/>
  <c r="F681" i="5" s="1"/>
  <c r="E682" i="5"/>
  <c r="F682" i="5" s="1"/>
  <c r="E683" i="5"/>
  <c r="F683" i="5" s="1"/>
  <c r="E684" i="5"/>
  <c r="F684" i="5" s="1"/>
  <c r="E685" i="5"/>
  <c r="F685" i="5" s="1"/>
  <c r="E686" i="5"/>
  <c r="F686" i="5" s="1"/>
  <c r="E687" i="5"/>
  <c r="F687" i="5" s="1"/>
  <c r="E688" i="5"/>
  <c r="F688" i="5" s="1"/>
  <c r="E689" i="5"/>
  <c r="F689" i="5" s="1"/>
  <c r="E690" i="5"/>
  <c r="F690" i="5" s="1"/>
  <c r="E691" i="5"/>
  <c r="F691" i="5" s="1"/>
  <c r="E692" i="5"/>
  <c r="F692" i="5" s="1"/>
  <c r="E693" i="5"/>
  <c r="F693" i="5" s="1"/>
  <c r="E694" i="5"/>
  <c r="F694" i="5" s="1"/>
  <c r="E695" i="5"/>
  <c r="F695" i="5" s="1"/>
  <c r="E696" i="5"/>
  <c r="F696" i="5" s="1"/>
  <c r="E697" i="5"/>
  <c r="F697" i="5" s="1"/>
  <c r="E698" i="5"/>
  <c r="F698" i="5" s="1"/>
  <c r="E699" i="5"/>
  <c r="F699" i="5" s="1"/>
  <c r="E700" i="5"/>
  <c r="F700" i="5" s="1"/>
  <c r="E701" i="5"/>
  <c r="F701" i="5" s="1"/>
  <c r="E702" i="5"/>
  <c r="F702" i="5" s="1"/>
  <c r="E703" i="5"/>
  <c r="F703" i="5" s="1"/>
  <c r="E704" i="5"/>
  <c r="F704" i="5" s="1"/>
  <c r="E705" i="5"/>
  <c r="F705" i="5" s="1"/>
  <c r="E706" i="5"/>
  <c r="F706" i="5" s="1"/>
  <c r="E707" i="5"/>
  <c r="F707" i="5" s="1"/>
  <c r="E708" i="5"/>
  <c r="F708" i="5" s="1"/>
  <c r="E709" i="5"/>
  <c r="F709" i="5" s="1"/>
  <c r="E710" i="5"/>
  <c r="F710" i="5" s="1"/>
  <c r="E711" i="5"/>
  <c r="F711" i="5" s="1"/>
  <c r="E712" i="5"/>
  <c r="F712" i="5" s="1"/>
  <c r="E713" i="5"/>
  <c r="F713" i="5" s="1"/>
  <c r="E714" i="5"/>
  <c r="F714" i="5" s="1"/>
  <c r="E715" i="5"/>
  <c r="F715" i="5" s="1"/>
  <c r="E716" i="5"/>
  <c r="F716" i="5" s="1"/>
  <c r="E717" i="5"/>
  <c r="F717" i="5" s="1"/>
  <c r="E718" i="5"/>
  <c r="F718" i="5" s="1"/>
  <c r="E719" i="5"/>
  <c r="F719" i="5" s="1"/>
  <c r="E720" i="5"/>
  <c r="F720" i="5" s="1"/>
  <c r="E721" i="5"/>
  <c r="F721" i="5" s="1"/>
  <c r="E722" i="5"/>
  <c r="F722" i="5" s="1"/>
  <c r="E723" i="5"/>
  <c r="F723" i="5" s="1"/>
  <c r="E724" i="5"/>
  <c r="F724" i="5" s="1"/>
  <c r="E725" i="5"/>
  <c r="F725" i="5" s="1"/>
  <c r="E726" i="5"/>
  <c r="F726" i="5" s="1"/>
  <c r="E727" i="5"/>
  <c r="F727" i="5" s="1"/>
  <c r="E728" i="5"/>
  <c r="F728" i="5" s="1"/>
  <c r="E729" i="5"/>
  <c r="F729" i="5" s="1"/>
  <c r="E730" i="5"/>
  <c r="F730" i="5" s="1"/>
  <c r="E731" i="5"/>
  <c r="F731" i="5" s="1"/>
  <c r="E732" i="5"/>
  <c r="F732" i="5" s="1"/>
  <c r="E733" i="5"/>
  <c r="F733" i="5" s="1"/>
  <c r="E734" i="5"/>
  <c r="F734" i="5" s="1"/>
  <c r="E735" i="5"/>
  <c r="F735" i="5" s="1"/>
  <c r="E736" i="5"/>
  <c r="F736" i="5" s="1"/>
  <c r="E737" i="5"/>
  <c r="F737" i="5" s="1"/>
  <c r="E738" i="5"/>
  <c r="F738" i="5" s="1"/>
  <c r="E739" i="5"/>
  <c r="F739" i="5" s="1"/>
  <c r="E740" i="5"/>
  <c r="F740" i="5" s="1"/>
  <c r="E741" i="5"/>
  <c r="F741" i="5" s="1"/>
  <c r="E742" i="5"/>
  <c r="F742" i="5" s="1"/>
  <c r="E743" i="5"/>
  <c r="F743" i="5" s="1"/>
  <c r="E744" i="5"/>
  <c r="F744" i="5" s="1"/>
  <c r="E745" i="5"/>
  <c r="F745" i="5" s="1"/>
  <c r="E746" i="5"/>
  <c r="F746" i="5" s="1"/>
  <c r="E747" i="5"/>
  <c r="F747" i="5" s="1"/>
  <c r="E748" i="5"/>
  <c r="F748" i="5" s="1"/>
  <c r="E749" i="5"/>
  <c r="F749" i="5" s="1"/>
  <c r="E750" i="5"/>
  <c r="F750" i="5" s="1"/>
  <c r="E751" i="5"/>
  <c r="F751" i="5" s="1"/>
  <c r="E752" i="5"/>
  <c r="F752" i="5" s="1"/>
  <c r="E753" i="5"/>
  <c r="F753" i="5" s="1"/>
  <c r="E754" i="5"/>
  <c r="F754" i="5" s="1"/>
  <c r="E755" i="5"/>
  <c r="F755" i="5" s="1"/>
  <c r="E756" i="5"/>
  <c r="F756" i="5" s="1"/>
  <c r="E757" i="5"/>
  <c r="F757" i="5" s="1"/>
  <c r="E758" i="5"/>
  <c r="F758" i="5" s="1"/>
  <c r="E759" i="5"/>
  <c r="F759" i="5" s="1"/>
  <c r="E760" i="5"/>
  <c r="F760" i="5" s="1"/>
  <c r="E761" i="5"/>
  <c r="F761" i="5" s="1"/>
  <c r="E762" i="5"/>
  <c r="F762" i="5" s="1"/>
  <c r="E763" i="5"/>
  <c r="F763" i="5" s="1"/>
  <c r="E764" i="5"/>
  <c r="F764" i="5" s="1"/>
  <c r="E765" i="5"/>
  <c r="F765" i="5" s="1"/>
  <c r="E766" i="5"/>
  <c r="F766" i="5" s="1"/>
  <c r="E767" i="5"/>
  <c r="F767" i="5" s="1"/>
  <c r="E768" i="5"/>
  <c r="F768" i="5" s="1"/>
  <c r="E769" i="5"/>
  <c r="F769" i="5" s="1"/>
  <c r="E770" i="5"/>
  <c r="F770" i="5" s="1"/>
  <c r="E771" i="5"/>
  <c r="F771" i="5" s="1"/>
  <c r="E772" i="5"/>
  <c r="F772" i="5" s="1"/>
  <c r="E773" i="5"/>
  <c r="F773" i="5" s="1"/>
  <c r="E774" i="5"/>
  <c r="F774" i="5" s="1"/>
  <c r="E775" i="5"/>
  <c r="F775" i="5" s="1"/>
  <c r="E776" i="5"/>
  <c r="F776" i="5" s="1"/>
  <c r="E777" i="5"/>
  <c r="F777" i="5" s="1"/>
  <c r="E778" i="5"/>
  <c r="F778" i="5" s="1"/>
  <c r="E779" i="5"/>
  <c r="F779" i="5" s="1"/>
  <c r="E780" i="5"/>
  <c r="F780" i="5" s="1"/>
  <c r="E781" i="5"/>
  <c r="F781" i="5" s="1"/>
  <c r="E782" i="5"/>
  <c r="F782" i="5" s="1"/>
  <c r="E783" i="5"/>
  <c r="F783" i="5" s="1"/>
  <c r="E784" i="5"/>
  <c r="F784" i="5" s="1"/>
  <c r="E785" i="5"/>
  <c r="F785" i="5" s="1"/>
  <c r="E786" i="5"/>
  <c r="F786" i="5" s="1"/>
  <c r="E787" i="5"/>
  <c r="F787" i="5" s="1"/>
  <c r="E788" i="5"/>
  <c r="F788" i="5" s="1"/>
  <c r="E789" i="5"/>
  <c r="F789" i="5" s="1"/>
  <c r="E790" i="5"/>
  <c r="F790" i="5" s="1"/>
  <c r="E791" i="5"/>
  <c r="F791" i="5" s="1"/>
  <c r="E792" i="5"/>
  <c r="F792" i="5" s="1"/>
  <c r="E793" i="5"/>
  <c r="F793" i="5" s="1"/>
  <c r="E794" i="5"/>
  <c r="F794" i="5" s="1"/>
  <c r="E795" i="5"/>
  <c r="F795" i="5" s="1"/>
  <c r="E796" i="5"/>
  <c r="F796" i="5" s="1"/>
  <c r="E797" i="5"/>
  <c r="F797" i="5" s="1"/>
  <c r="E798" i="5"/>
  <c r="F798" i="5" s="1"/>
  <c r="E799" i="5"/>
  <c r="F799" i="5" s="1"/>
  <c r="E800" i="5"/>
  <c r="F800" i="5" s="1"/>
  <c r="E801" i="5"/>
  <c r="F801" i="5" s="1"/>
  <c r="E802" i="5"/>
  <c r="F802" i="5" s="1"/>
  <c r="E803" i="5"/>
  <c r="F803" i="5" s="1"/>
  <c r="E804" i="5"/>
  <c r="F804" i="5" s="1"/>
  <c r="E805" i="5"/>
  <c r="F805" i="5" s="1"/>
  <c r="E806" i="5"/>
  <c r="F806" i="5" s="1"/>
  <c r="E807" i="5"/>
  <c r="F807" i="5" s="1"/>
  <c r="E808" i="5"/>
  <c r="F808" i="5" s="1"/>
  <c r="E809" i="5"/>
  <c r="F809" i="5" s="1"/>
  <c r="E810" i="5"/>
  <c r="F810" i="5" s="1"/>
  <c r="E811" i="5"/>
  <c r="F811" i="5" s="1"/>
  <c r="E812" i="5"/>
  <c r="F812" i="5" s="1"/>
  <c r="E813" i="5"/>
  <c r="F813" i="5" s="1"/>
  <c r="E814" i="5"/>
  <c r="F814" i="5" s="1"/>
  <c r="E815" i="5"/>
  <c r="F815" i="5" s="1"/>
  <c r="E816" i="5"/>
  <c r="F816" i="5" s="1"/>
  <c r="E817" i="5"/>
  <c r="F817" i="5" s="1"/>
  <c r="E818" i="5"/>
  <c r="F818" i="5" s="1"/>
  <c r="E819" i="5"/>
  <c r="F819" i="5" s="1"/>
  <c r="E820" i="5"/>
  <c r="F820" i="5" s="1"/>
  <c r="E821" i="5"/>
  <c r="F821" i="5" s="1"/>
  <c r="E822" i="5"/>
  <c r="F822" i="5" s="1"/>
  <c r="E823" i="5"/>
  <c r="F823" i="5" s="1"/>
  <c r="E824" i="5"/>
  <c r="F824" i="5" s="1"/>
  <c r="E825" i="5"/>
  <c r="F825" i="5" s="1"/>
  <c r="E826" i="5"/>
  <c r="F826" i="5" s="1"/>
  <c r="E827" i="5"/>
  <c r="F827" i="5" s="1"/>
  <c r="E828" i="5"/>
  <c r="F828" i="5" s="1"/>
  <c r="E829" i="5"/>
  <c r="F829" i="5" s="1"/>
  <c r="E830" i="5"/>
  <c r="F830" i="5" s="1"/>
  <c r="E831" i="5"/>
  <c r="F831" i="5" s="1"/>
  <c r="E832" i="5"/>
  <c r="F832" i="5" s="1"/>
  <c r="E833" i="5"/>
  <c r="F833" i="5" s="1"/>
  <c r="E834" i="5"/>
  <c r="F834" i="5" s="1"/>
  <c r="E835" i="5"/>
  <c r="F835" i="5" s="1"/>
  <c r="E836" i="5"/>
  <c r="F836" i="5" s="1"/>
  <c r="E837" i="5"/>
  <c r="F837" i="5" s="1"/>
  <c r="E838" i="5"/>
  <c r="F838" i="5" s="1"/>
  <c r="E839" i="5"/>
  <c r="F839" i="5" s="1"/>
  <c r="E840" i="5"/>
  <c r="F840" i="5"/>
  <c r="E841" i="5"/>
  <c r="F841" i="5"/>
  <c r="E842" i="5"/>
  <c r="F842" i="5"/>
  <c r="E843" i="5"/>
  <c r="F843" i="5"/>
  <c r="E844" i="5"/>
  <c r="F844" i="5"/>
  <c r="E845" i="5"/>
  <c r="F845" i="5"/>
  <c r="E846" i="5"/>
  <c r="F846" i="5"/>
  <c r="E847" i="5"/>
  <c r="F847" i="5"/>
  <c r="E848" i="5"/>
  <c r="F848" i="5"/>
  <c r="E849" i="5"/>
  <c r="F849" i="5"/>
  <c r="E850" i="5"/>
  <c r="F850" i="5"/>
  <c r="E851" i="5"/>
  <c r="F851" i="5"/>
  <c r="E852" i="5"/>
  <c r="F852" i="5"/>
  <c r="E853" i="5"/>
  <c r="F853" i="5"/>
  <c r="E854" i="5"/>
  <c r="F854" i="5"/>
  <c r="E855" i="5"/>
  <c r="F855" i="5"/>
  <c r="E856" i="5"/>
  <c r="F856" i="5"/>
  <c r="E857" i="5"/>
  <c r="F857" i="5"/>
  <c r="E858" i="5"/>
  <c r="F858" i="5"/>
  <c r="E859" i="5"/>
  <c r="F859" i="5"/>
  <c r="E860" i="5"/>
  <c r="F860" i="5"/>
  <c r="E861" i="5"/>
  <c r="F861" i="5"/>
  <c r="E862" i="5"/>
  <c r="F862" i="5"/>
  <c r="E863" i="5"/>
  <c r="F863" i="5"/>
  <c r="E864" i="5"/>
  <c r="F864" i="5"/>
  <c r="E865" i="5"/>
  <c r="F865" i="5"/>
  <c r="E866" i="5"/>
  <c r="F866" i="5"/>
  <c r="E867" i="5"/>
  <c r="F867" i="5"/>
  <c r="E868" i="5"/>
  <c r="F868" i="5"/>
  <c r="E869" i="5"/>
  <c r="F869" i="5"/>
  <c r="E870" i="5"/>
  <c r="F870" i="5"/>
  <c r="E871" i="5"/>
  <c r="F871" i="5"/>
  <c r="E872" i="5"/>
  <c r="F872" i="5"/>
  <c r="E873" i="5"/>
  <c r="F873" i="5"/>
  <c r="E874" i="5"/>
  <c r="F874" i="5"/>
  <c r="E875" i="5"/>
  <c r="F875" i="5"/>
  <c r="E876" i="5"/>
  <c r="F876" i="5"/>
  <c r="E877" i="5"/>
  <c r="F877" i="5"/>
  <c r="E878" i="5"/>
  <c r="F878" i="5"/>
  <c r="E879" i="5"/>
  <c r="F879" i="5"/>
  <c r="E880" i="5"/>
  <c r="F880" i="5"/>
  <c r="E881" i="5"/>
  <c r="F881" i="5"/>
  <c r="E882" i="5"/>
  <c r="F882" i="5"/>
  <c r="E883" i="5"/>
  <c r="F883" i="5" s="1"/>
  <c r="E884" i="5"/>
  <c r="F884" i="5" s="1"/>
  <c r="E885" i="5"/>
  <c r="F885" i="5" s="1"/>
  <c r="E886" i="5"/>
  <c r="F886" i="5" s="1"/>
  <c r="E887" i="5"/>
  <c r="F887" i="5" s="1"/>
  <c r="E888" i="5"/>
  <c r="F888" i="5" s="1"/>
  <c r="E889" i="5"/>
  <c r="F889" i="5" s="1"/>
  <c r="E890" i="5"/>
  <c r="F890" i="5" s="1"/>
  <c r="E891" i="5"/>
  <c r="F891" i="5" s="1"/>
  <c r="E892" i="5"/>
  <c r="F892" i="5" s="1"/>
  <c r="E893" i="5"/>
  <c r="F893" i="5" s="1"/>
  <c r="E894" i="5"/>
  <c r="F894" i="5" s="1"/>
  <c r="E895" i="5"/>
  <c r="F895" i="5" s="1"/>
  <c r="E896" i="5"/>
  <c r="F896" i="5" s="1"/>
  <c r="E897" i="5"/>
  <c r="F897" i="5" s="1"/>
  <c r="E898" i="5"/>
  <c r="F898" i="5" s="1"/>
  <c r="E899" i="5"/>
  <c r="F899" i="5" s="1"/>
  <c r="E900" i="5"/>
  <c r="F900" i="5" s="1"/>
  <c r="E901" i="5"/>
  <c r="F901" i="5" s="1"/>
  <c r="E902" i="5"/>
  <c r="F902" i="5" s="1"/>
  <c r="E903" i="5"/>
  <c r="F903" i="5" s="1"/>
  <c r="E904" i="5"/>
  <c r="F904" i="5" s="1"/>
  <c r="E905" i="5"/>
  <c r="F905" i="5" s="1"/>
  <c r="E906" i="5"/>
  <c r="F906" i="5" s="1"/>
  <c r="E907" i="5"/>
  <c r="F907" i="5" s="1"/>
  <c r="E908" i="5"/>
  <c r="F908" i="5" s="1"/>
  <c r="E909" i="5"/>
  <c r="F909" i="5" s="1"/>
  <c r="E910" i="5"/>
  <c r="F910" i="5" s="1"/>
  <c r="E911" i="5"/>
  <c r="F911" i="5" s="1"/>
  <c r="E912" i="5"/>
  <c r="F912" i="5" s="1"/>
  <c r="E913" i="5"/>
  <c r="F913" i="5" s="1"/>
  <c r="E914" i="5"/>
  <c r="F914" i="5" s="1"/>
  <c r="E915" i="5"/>
  <c r="F915" i="5" s="1"/>
  <c r="E916" i="5"/>
  <c r="F916" i="5" s="1"/>
  <c r="E917" i="5"/>
  <c r="F917" i="5" s="1"/>
  <c r="E918" i="5"/>
  <c r="F918" i="5" s="1"/>
  <c r="E919" i="5"/>
  <c r="F919" i="5" s="1"/>
  <c r="E920" i="5"/>
  <c r="F920" i="5" s="1"/>
  <c r="E921" i="5"/>
  <c r="F921" i="5" s="1"/>
  <c r="E922" i="5"/>
  <c r="F922" i="5" s="1"/>
  <c r="E923" i="5"/>
  <c r="F923" i="5" s="1"/>
  <c r="E924" i="5"/>
  <c r="F924" i="5" s="1"/>
  <c r="E925" i="5"/>
  <c r="F925" i="5" s="1"/>
  <c r="E926" i="5"/>
  <c r="F926" i="5" s="1"/>
  <c r="E927" i="5"/>
  <c r="F927" i="5" s="1"/>
  <c r="E928" i="5"/>
  <c r="F928" i="5" s="1"/>
  <c r="E929" i="5"/>
  <c r="F929" i="5" s="1"/>
  <c r="E930" i="5"/>
  <c r="F930" i="5" s="1"/>
  <c r="E931" i="5"/>
  <c r="F931" i="5" s="1"/>
  <c r="E932" i="5"/>
  <c r="F932" i="5" s="1"/>
  <c r="E933" i="5"/>
  <c r="F933" i="5" s="1"/>
  <c r="E934" i="5"/>
  <c r="F934" i="5" s="1"/>
  <c r="E935" i="5"/>
  <c r="F935" i="5" s="1"/>
  <c r="E936" i="5"/>
  <c r="F936" i="5" s="1"/>
  <c r="E937" i="5"/>
  <c r="F937" i="5" s="1"/>
  <c r="E938" i="5"/>
  <c r="F938" i="5" s="1"/>
  <c r="E939" i="5"/>
  <c r="F939" i="5" s="1"/>
  <c r="E940" i="5"/>
  <c r="F940" i="5" s="1"/>
  <c r="E941" i="5"/>
  <c r="F941" i="5" s="1"/>
  <c r="E942" i="5"/>
  <c r="F942" i="5" s="1"/>
  <c r="E943" i="5"/>
  <c r="F943" i="5" s="1"/>
  <c r="E944" i="5"/>
  <c r="F944" i="5" s="1"/>
  <c r="E945" i="5"/>
  <c r="F945" i="5" s="1"/>
  <c r="E946" i="5"/>
  <c r="F946" i="5" s="1"/>
  <c r="E947" i="5"/>
  <c r="F947" i="5" s="1"/>
  <c r="E948" i="5"/>
  <c r="F948" i="5" s="1"/>
  <c r="E949" i="5"/>
  <c r="F949" i="5" s="1"/>
  <c r="E950" i="5"/>
  <c r="F950" i="5" s="1"/>
  <c r="E951" i="5"/>
  <c r="F951" i="5" s="1"/>
  <c r="E952" i="5"/>
  <c r="F952" i="5" s="1"/>
  <c r="E953" i="5"/>
  <c r="F953" i="5" s="1"/>
  <c r="E954" i="5"/>
  <c r="F954" i="5" s="1"/>
  <c r="E955" i="5"/>
  <c r="F955" i="5" s="1"/>
  <c r="E956" i="5"/>
  <c r="F956" i="5" s="1"/>
  <c r="E957" i="5"/>
  <c r="F957" i="5" s="1"/>
  <c r="E958" i="5"/>
  <c r="F958" i="5" s="1"/>
  <c r="E959" i="5"/>
  <c r="F959" i="5" s="1"/>
  <c r="E960" i="5"/>
  <c r="F960" i="5" s="1"/>
  <c r="E961" i="5"/>
  <c r="F961" i="5" s="1"/>
  <c r="E962" i="5"/>
  <c r="F962" i="5" s="1"/>
  <c r="E963" i="5"/>
  <c r="F963" i="5" s="1"/>
  <c r="E964" i="5"/>
  <c r="F964" i="5" s="1"/>
  <c r="E965" i="5"/>
  <c r="F965" i="5" s="1"/>
  <c r="E966" i="5"/>
  <c r="F966" i="5" s="1"/>
  <c r="E967" i="5"/>
  <c r="F967" i="5" s="1"/>
  <c r="E968" i="5"/>
  <c r="F968" i="5" s="1"/>
  <c r="E969" i="5"/>
  <c r="F969" i="5" s="1"/>
  <c r="E970" i="5"/>
  <c r="F970" i="5" s="1"/>
  <c r="E971" i="5"/>
  <c r="F971" i="5" s="1"/>
  <c r="E972" i="5"/>
  <c r="F972" i="5" s="1"/>
  <c r="E973" i="5"/>
  <c r="F973" i="5" s="1"/>
  <c r="E974" i="5"/>
  <c r="F974" i="5" s="1"/>
  <c r="E975" i="5"/>
  <c r="F975" i="5" s="1"/>
  <c r="E976" i="5"/>
  <c r="F976" i="5" s="1"/>
  <c r="E977" i="5"/>
  <c r="F977" i="5" s="1"/>
  <c r="E978" i="5"/>
  <c r="F978" i="5" s="1"/>
  <c r="E979" i="5"/>
  <c r="F979" i="5" s="1"/>
  <c r="E980" i="5"/>
  <c r="F980" i="5" s="1"/>
  <c r="E981" i="5"/>
  <c r="F981" i="5" s="1"/>
  <c r="E982" i="5"/>
  <c r="F982" i="5" s="1"/>
  <c r="E983" i="5"/>
  <c r="F983" i="5" s="1"/>
  <c r="E984" i="5"/>
  <c r="F984" i="5" s="1"/>
  <c r="E985" i="5"/>
  <c r="F985" i="5" s="1"/>
  <c r="E986" i="5"/>
  <c r="F986" i="5" s="1"/>
  <c r="E987" i="5"/>
  <c r="F987" i="5" s="1"/>
  <c r="E988" i="5"/>
  <c r="F988" i="5" s="1"/>
  <c r="E989" i="5"/>
  <c r="F989" i="5" s="1"/>
  <c r="E990" i="5"/>
  <c r="F990" i="5" s="1"/>
  <c r="E991" i="5"/>
  <c r="F991" i="5" s="1"/>
  <c r="E992" i="5"/>
  <c r="F992" i="5" s="1"/>
  <c r="E993" i="5"/>
  <c r="F993" i="5" s="1"/>
  <c r="E994" i="5"/>
  <c r="F994" i="5" s="1"/>
  <c r="E995" i="5"/>
  <c r="F995" i="5" s="1"/>
  <c r="E996" i="5"/>
  <c r="F996" i="5" s="1"/>
  <c r="E997" i="5"/>
  <c r="F997" i="5" s="1"/>
  <c r="E998" i="5"/>
  <c r="F998" i="5" s="1"/>
  <c r="E999" i="5"/>
  <c r="F999" i="5" s="1"/>
  <c r="E1000" i="5"/>
  <c r="F1000" i="5" s="1"/>
  <c r="E1001" i="5"/>
  <c r="F1001" i="5" s="1"/>
  <c r="E1002" i="5"/>
  <c r="F1002" i="5" s="1"/>
  <c r="E1003" i="5"/>
  <c r="F1003" i="5" s="1"/>
  <c r="E1004" i="5"/>
  <c r="F1004" i="5" s="1"/>
  <c r="E1005" i="5"/>
  <c r="F1005" i="5" s="1"/>
  <c r="E1006" i="5"/>
  <c r="F1006" i="5" s="1"/>
  <c r="E1007" i="5"/>
  <c r="F1007" i="5" s="1"/>
  <c r="E1008" i="5"/>
  <c r="F1008" i="5" s="1"/>
  <c r="E1009" i="5"/>
  <c r="F1009" i="5" s="1"/>
  <c r="E1010" i="5"/>
  <c r="F1010" i="5" s="1"/>
  <c r="E1011" i="5"/>
  <c r="F1011" i="5" s="1"/>
  <c r="E1012" i="5"/>
  <c r="F1012" i="5" s="1"/>
  <c r="E1013" i="5"/>
  <c r="F1013" i="5" s="1"/>
  <c r="E1014" i="5"/>
  <c r="F1014" i="5" s="1"/>
  <c r="E1015" i="5"/>
  <c r="F1015" i="5" s="1"/>
  <c r="E1016" i="5"/>
  <c r="F1016" i="5" s="1"/>
  <c r="E1017" i="5"/>
  <c r="F1017" i="5" s="1"/>
  <c r="E1018" i="5"/>
  <c r="F1018" i="5" s="1"/>
  <c r="E1019" i="5"/>
  <c r="F1019" i="5" s="1"/>
  <c r="E1020" i="5"/>
  <c r="F1020" i="5" s="1"/>
  <c r="E1021" i="5"/>
  <c r="F1021" i="5" s="1"/>
  <c r="E1022" i="5"/>
  <c r="F1022" i="5" s="1"/>
  <c r="E1023" i="5"/>
  <c r="F1023" i="5" s="1"/>
  <c r="E1024" i="5"/>
  <c r="F1024" i="5" s="1"/>
  <c r="E1025" i="5"/>
  <c r="F1025" i="5" s="1"/>
  <c r="E1026" i="5"/>
  <c r="F1026" i="5" s="1"/>
  <c r="E1027" i="5"/>
  <c r="F1027" i="5" s="1"/>
  <c r="E1028" i="5"/>
  <c r="F1028" i="5" s="1"/>
  <c r="E1029" i="5"/>
  <c r="F1029" i="5" s="1"/>
  <c r="E1030" i="5"/>
  <c r="F1030" i="5" s="1"/>
  <c r="E1031" i="5"/>
  <c r="F1031" i="5" s="1"/>
  <c r="E1032" i="5"/>
  <c r="F1032" i="5" s="1"/>
  <c r="E1033" i="5"/>
  <c r="F1033" i="5" s="1"/>
  <c r="E1034" i="5"/>
  <c r="F1034" i="5" s="1"/>
  <c r="E1035" i="5"/>
  <c r="F1035" i="5" s="1"/>
  <c r="E1036" i="5"/>
  <c r="F1036" i="5" s="1"/>
  <c r="E1037" i="5"/>
  <c r="F1037" i="5" s="1"/>
  <c r="E1038" i="5"/>
  <c r="F1038" i="5" s="1"/>
  <c r="E1039" i="5"/>
  <c r="F1039" i="5" s="1"/>
  <c r="E1040" i="5"/>
  <c r="F1040" i="5" s="1"/>
  <c r="E1041" i="5"/>
  <c r="F1041" i="5" s="1"/>
  <c r="E1042" i="5"/>
  <c r="F1042" i="5" s="1"/>
  <c r="E1043" i="5"/>
  <c r="F1043" i="5" s="1"/>
  <c r="E1044" i="5"/>
  <c r="F1044" i="5" s="1"/>
  <c r="E1045" i="5"/>
  <c r="F1045" i="5" s="1"/>
  <c r="E1046" i="5"/>
  <c r="F1046" i="5" s="1"/>
  <c r="E1047" i="5"/>
  <c r="F1047" i="5" s="1"/>
  <c r="E1048" i="5"/>
  <c r="F1048" i="5" s="1"/>
  <c r="E1049" i="5"/>
  <c r="F1049" i="5" s="1"/>
  <c r="E1050" i="5"/>
  <c r="F1050" i="5" s="1"/>
  <c r="E1051" i="5"/>
  <c r="F1051" i="5" s="1"/>
  <c r="E1052" i="5"/>
  <c r="F1052" i="5" s="1"/>
  <c r="E1053" i="5"/>
  <c r="F1053" i="5" s="1"/>
  <c r="E1054" i="5"/>
  <c r="F1054" i="5" s="1"/>
  <c r="E1055" i="5"/>
  <c r="F1055" i="5" s="1"/>
  <c r="E1056" i="5"/>
  <c r="F1056" i="5" s="1"/>
  <c r="E1057" i="5"/>
  <c r="F1057" i="5" s="1"/>
  <c r="E1058" i="5"/>
  <c r="F1058" i="5" s="1"/>
  <c r="E1059" i="5"/>
  <c r="F1059" i="5" s="1"/>
  <c r="E1060" i="5"/>
  <c r="F1060" i="5" s="1"/>
  <c r="E1061" i="5"/>
  <c r="F1061" i="5" s="1"/>
  <c r="E1062" i="5"/>
  <c r="F1062" i="5" s="1"/>
  <c r="E1063" i="5"/>
  <c r="F1063" i="5" s="1"/>
  <c r="E1064" i="5"/>
  <c r="F1064" i="5" s="1"/>
  <c r="E1065" i="5"/>
  <c r="F1065" i="5" s="1"/>
  <c r="E1066" i="5"/>
  <c r="F1066" i="5" s="1"/>
  <c r="E1067" i="5"/>
  <c r="F1067" i="5" s="1"/>
  <c r="E1068" i="5"/>
  <c r="F1068" i="5" s="1"/>
  <c r="E1069" i="5"/>
  <c r="F1069" i="5" s="1"/>
  <c r="E1070" i="5"/>
  <c r="F1070" i="5" s="1"/>
  <c r="E1071" i="5"/>
  <c r="F1071" i="5" s="1"/>
  <c r="E1072" i="5"/>
  <c r="F1072" i="5" s="1"/>
  <c r="E1073" i="5"/>
  <c r="F1073" i="5" s="1"/>
  <c r="E1074" i="5"/>
  <c r="F1074" i="5" s="1"/>
  <c r="E1075" i="5"/>
  <c r="F1075" i="5" s="1"/>
  <c r="E1076" i="5"/>
  <c r="F1076" i="5" s="1"/>
  <c r="E1077" i="5"/>
  <c r="F1077" i="5" s="1"/>
  <c r="E1078" i="5"/>
  <c r="F1078" i="5" s="1"/>
  <c r="E1079" i="5"/>
  <c r="F1079" i="5" s="1"/>
  <c r="E1080" i="5"/>
  <c r="F1080" i="5" s="1"/>
  <c r="E1081" i="5"/>
  <c r="F1081" i="5" s="1"/>
  <c r="E1082" i="5"/>
  <c r="F1082" i="5" s="1"/>
  <c r="E1083" i="5"/>
  <c r="F1083" i="5" s="1"/>
  <c r="E1084" i="5"/>
  <c r="F1084" i="5" s="1"/>
  <c r="E1085" i="5"/>
  <c r="F1085" i="5" s="1"/>
  <c r="E1086" i="5"/>
  <c r="F1086" i="5" s="1"/>
  <c r="E1087" i="5"/>
  <c r="F1087" i="5" s="1"/>
  <c r="E1088" i="5"/>
  <c r="F1088" i="5" s="1"/>
  <c r="E1089" i="5"/>
  <c r="F1089" i="5" s="1"/>
  <c r="E1090" i="5"/>
  <c r="F1090" i="5" s="1"/>
  <c r="E1091" i="5"/>
  <c r="F1091" i="5" s="1"/>
  <c r="E1092" i="5"/>
  <c r="F1092" i="5" s="1"/>
  <c r="E1093" i="5"/>
  <c r="F1093" i="5" s="1"/>
  <c r="E1094" i="5"/>
  <c r="F1094" i="5" s="1"/>
  <c r="E1095" i="5"/>
  <c r="F1095" i="5" s="1"/>
  <c r="E1096" i="5"/>
  <c r="F1096" i="5" s="1"/>
  <c r="E1097" i="5"/>
  <c r="F1097" i="5" s="1"/>
  <c r="E1098" i="5"/>
  <c r="F1098" i="5" s="1"/>
  <c r="E1099" i="5"/>
  <c r="F1099" i="5" s="1"/>
  <c r="E1100" i="5"/>
  <c r="F1100" i="5" s="1"/>
  <c r="E1101" i="5"/>
  <c r="F1101" i="5" s="1"/>
  <c r="E1102" i="5"/>
  <c r="F1102" i="5" s="1"/>
  <c r="E1103" i="5"/>
  <c r="F1103" i="5" s="1"/>
  <c r="E1104" i="5"/>
  <c r="F1104" i="5" s="1"/>
  <c r="E1105" i="5"/>
  <c r="F1105" i="5" s="1"/>
  <c r="E1106" i="5"/>
  <c r="F1106" i="5" s="1"/>
  <c r="E1107" i="5"/>
  <c r="F1107" i="5" s="1"/>
  <c r="E1108" i="5"/>
  <c r="F1108" i="5" s="1"/>
  <c r="E1109" i="5"/>
  <c r="F1109" i="5" s="1"/>
  <c r="E1110" i="5"/>
  <c r="F1110" i="5" s="1"/>
  <c r="E1111" i="5"/>
  <c r="F1111" i="5" s="1"/>
  <c r="E1112" i="5"/>
  <c r="F1112" i="5" s="1"/>
  <c r="E1113" i="5"/>
  <c r="F1113" i="5" s="1"/>
  <c r="E1114" i="5"/>
  <c r="F1114" i="5" s="1"/>
  <c r="E1115" i="5"/>
  <c r="F1115" i="5" s="1"/>
  <c r="E1116" i="5"/>
  <c r="F1116" i="5" s="1"/>
  <c r="E1117" i="5"/>
  <c r="F1117" i="5" s="1"/>
  <c r="E1118" i="5"/>
  <c r="F1118" i="5" s="1"/>
  <c r="E1119" i="5"/>
  <c r="F1119" i="5" s="1"/>
  <c r="E1120" i="5"/>
  <c r="F1120" i="5" s="1"/>
  <c r="E1121" i="5"/>
  <c r="F1121" i="5" s="1"/>
  <c r="E1122" i="5"/>
  <c r="F1122" i="5" s="1"/>
  <c r="E1123" i="5"/>
  <c r="F1123" i="5" s="1"/>
  <c r="E1124" i="5"/>
  <c r="F1124" i="5" s="1"/>
  <c r="E1125" i="5"/>
  <c r="F1125" i="5" s="1"/>
  <c r="E1126" i="5"/>
  <c r="F1126" i="5" s="1"/>
  <c r="E1127" i="5"/>
  <c r="F1127" i="5" s="1"/>
  <c r="E1128" i="5"/>
  <c r="F1128" i="5" s="1"/>
  <c r="E1129" i="5"/>
  <c r="F1129" i="5" s="1"/>
  <c r="E1130" i="5"/>
  <c r="F1130" i="5" s="1"/>
  <c r="E1131" i="5"/>
  <c r="F1131" i="5" s="1"/>
  <c r="E1132" i="5"/>
  <c r="F1132" i="5" s="1"/>
  <c r="E1133" i="5"/>
  <c r="F1133" i="5" s="1"/>
  <c r="E1134" i="5"/>
  <c r="F1134" i="5" s="1"/>
  <c r="E1135" i="5"/>
  <c r="F1135" i="5" s="1"/>
  <c r="E1136" i="5"/>
  <c r="F1136" i="5" s="1"/>
  <c r="E1137" i="5"/>
  <c r="F1137" i="5" s="1"/>
  <c r="E1138" i="5"/>
  <c r="F1138" i="5" s="1"/>
  <c r="E1139" i="5"/>
  <c r="F1139" i="5" s="1"/>
  <c r="E1140" i="5"/>
  <c r="F1140" i="5" s="1"/>
  <c r="E1141" i="5"/>
  <c r="F1141" i="5" s="1"/>
  <c r="E1142" i="5"/>
  <c r="F1142" i="5" s="1"/>
  <c r="E1143" i="5"/>
  <c r="F1143" i="5" s="1"/>
  <c r="E1144" i="5"/>
  <c r="F1144" i="5" s="1"/>
  <c r="E1145" i="5"/>
  <c r="F1145" i="5" s="1"/>
  <c r="E1146" i="5"/>
  <c r="F1146" i="5" s="1"/>
  <c r="E1147" i="5"/>
  <c r="F1147" i="5" s="1"/>
  <c r="E1148" i="5"/>
  <c r="F1148" i="5" s="1"/>
  <c r="E1149" i="5"/>
  <c r="F1149" i="5" s="1"/>
  <c r="E1150" i="5"/>
  <c r="F1150" i="5" s="1"/>
  <c r="E1151" i="5"/>
  <c r="F1151" i="5" s="1"/>
  <c r="E1152" i="5"/>
  <c r="F1152" i="5" s="1"/>
  <c r="E1153" i="5"/>
  <c r="F1153" i="5" s="1"/>
  <c r="E1154" i="5"/>
  <c r="F1154" i="5" s="1"/>
  <c r="E1155" i="5"/>
  <c r="F1155" i="5" s="1"/>
  <c r="E1156" i="5"/>
  <c r="F1156" i="5" s="1"/>
  <c r="E1157" i="5"/>
  <c r="F1157" i="5" s="1"/>
  <c r="E1158" i="5"/>
  <c r="F1158" i="5" s="1"/>
  <c r="E1159" i="5"/>
  <c r="F1159" i="5" s="1"/>
  <c r="E1160" i="5"/>
  <c r="F1160" i="5" s="1"/>
  <c r="E1161" i="5"/>
  <c r="F1161" i="5" s="1"/>
  <c r="E1162" i="5"/>
  <c r="F1162" i="5" s="1"/>
  <c r="E1163" i="5"/>
  <c r="F1163" i="5" s="1"/>
  <c r="E1164" i="5"/>
  <c r="F1164" i="5" s="1"/>
  <c r="E1165" i="5"/>
  <c r="F1165" i="5" s="1"/>
  <c r="E1166" i="5"/>
  <c r="F1166" i="5" s="1"/>
  <c r="E1167" i="5"/>
  <c r="F1167" i="5" s="1"/>
  <c r="E1168" i="5"/>
  <c r="F1168" i="5" s="1"/>
  <c r="E1169" i="5"/>
  <c r="F1169" i="5" s="1"/>
  <c r="E1170" i="5"/>
  <c r="F1170" i="5" s="1"/>
  <c r="E1171" i="5"/>
  <c r="F1171" i="5" s="1"/>
  <c r="E1172" i="5"/>
  <c r="F1172" i="5" s="1"/>
  <c r="E1173" i="5"/>
  <c r="F1173" i="5" s="1"/>
  <c r="E1174" i="5"/>
  <c r="F1174" i="5" s="1"/>
  <c r="E1175" i="5"/>
  <c r="F1175" i="5" s="1"/>
  <c r="E1176" i="5"/>
  <c r="F1176" i="5" s="1"/>
  <c r="E1177" i="5"/>
  <c r="F1177" i="5" s="1"/>
  <c r="E1178" i="5"/>
  <c r="F1178" i="5" s="1"/>
  <c r="E1179" i="5"/>
  <c r="F1179" i="5" s="1"/>
  <c r="E1180" i="5"/>
  <c r="F1180" i="5" s="1"/>
  <c r="E1181" i="5"/>
  <c r="F1181" i="5" s="1"/>
  <c r="E1182" i="5"/>
  <c r="F1182" i="5" s="1"/>
  <c r="E1183" i="5"/>
  <c r="F1183" i="5" s="1"/>
  <c r="E1184" i="5"/>
  <c r="F1184" i="5" s="1"/>
  <c r="E1185" i="5"/>
  <c r="F1185" i="5" s="1"/>
  <c r="E1186" i="5"/>
  <c r="F1186" i="5" s="1"/>
  <c r="E1187" i="5"/>
  <c r="F1187" i="5" s="1"/>
  <c r="E1188" i="5"/>
  <c r="F1188" i="5" s="1"/>
  <c r="E1189" i="5"/>
  <c r="F1189" i="5" s="1"/>
  <c r="E1190" i="5"/>
  <c r="F1190" i="5" s="1"/>
  <c r="E1191" i="5"/>
  <c r="F1191" i="5" s="1"/>
  <c r="E1192" i="5"/>
  <c r="F1192" i="5" s="1"/>
  <c r="E1193" i="5"/>
  <c r="F1193" i="5" s="1"/>
  <c r="E1194" i="5"/>
  <c r="F1194" i="5" s="1"/>
  <c r="E1195" i="5"/>
  <c r="F1195" i="5" s="1"/>
  <c r="E1196" i="5"/>
  <c r="F1196" i="5" s="1"/>
  <c r="E1197" i="5"/>
  <c r="F1197" i="5" s="1"/>
  <c r="E1198" i="5"/>
  <c r="F1198" i="5" s="1"/>
  <c r="E1199" i="5"/>
  <c r="F1199" i="5" s="1"/>
  <c r="E1200" i="5"/>
  <c r="F1200" i="5" s="1"/>
  <c r="E1201" i="5"/>
  <c r="F1201" i="5" s="1"/>
  <c r="E1202" i="5"/>
  <c r="F1202" i="5" s="1"/>
  <c r="E1203" i="5"/>
  <c r="F1203" i="5" s="1"/>
  <c r="E1204" i="5"/>
  <c r="F1204" i="5" s="1"/>
  <c r="E1205" i="5"/>
  <c r="F1205" i="5" s="1"/>
  <c r="E1206" i="5"/>
  <c r="F1206" i="5" s="1"/>
  <c r="E1207" i="5"/>
  <c r="F1207" i="5" s="1"/>
  <c r="E1208" i="5"/>
  <c r="F1208" i="5" s="1"/>
  <c r="E1209" i="5"/>
  <c r="F1209" i="5" s="1"/>
  <c r="E1210" i="5"/>
  <c r="F1210" i="5" s="1"/>
  <c r="E1211" i="5"/>
  <c r="F1211" i="5" s="1"/>
  <c r="E1212" i="5"/>
  <c r="F1212" i="5" s="1"/>
  <c r="E1213" i="5"/>
  <c r="F1213" i="5" s="1"/>
  <c r="E1214" i="5"/>
  <c r="F1214" i="5" s="1"/>
  <c r="E1215" i="5"/>
  <c r="F1215" i="5" s="1"/>
  <c r="E1216" i="5"/>
  <c r="F1216" i="5" s="1"/>
  <c r="E1217" i="5"/>
  <c r="F1217" i="5" s="1"/>
  <c r="E1218" i="5"/>
  <c r="F1218" i="5" s="1"/>
  <c r="E1219" i="5"/>
  <c r="F1219" i="5" s="1"/>
  <c r="E1220" i="5"/>
  <c r="F1220" i="5" s="1"/>
  <c r="E1221" i="5"/>
  <c r="F1221" i="5" s="1"/>
  <c r="E1222" i="5"/>
  <c r="F1222" i="5" s="1"/>
  <c r="E1223" i="5"/>
  <c r="F1223" i="5" s="1"/>
  <c r="E1224" i="5"/>
  <c r="F1224" i="5"/>
  <c r="E1225" i="5"/>
  <c r="F1225" i="5"/>
  <c r="E1226" i="5"/>
  <c r="F1226" i="5"/>
  <c r="E1227" i="5"/>
  <c r="F1227" i="5"/>
  <c r="E1228" i="5"/>
  <c r="F1228" i="5"/>
  <c r="E1229" i="5"/>
  <c r="F1229" i="5"/>
  <c r="E1230" i="5"/>
  <c r="F1230" i="5"/>
  <c r="E1231" i="5"/>
  <c r="F1231" i="5"/>
  <c r="E1232" i="5"/>
  <c r="F1232" i="5"/>
  <c r="E1233" i="5"/>
  <c r="F1233" i="5"/>
  <c r="E1234" i="5"/>
  <c r="F1234" i="5"/>
  <c r="E1235" i="5"/>
  <c r="F1235" i="5"/>
  <c r="E1236" i="5"/>
  <c r="F1236" i="5"/>
  <c r="E1237" i="5"/>
  <c r="F1237" i="5"/>
  <c r="E1238" i="5"/>
  <c r="F1238" i="5"/>
  <c r="E1239" i="5"/>
  <c r="F1239" i="5"/>
  <c r="E1240" i="5"/>
  <c r="F1240" i="5"/>
  <c r="E1241" i="5"/>
  <c r="F1241" i="5"/>
  <c r="E1242" i="5"/>
  <c r="F1242" i="5"/>
  <c r="E1243" i="5"/>
  <c r="F1243" i="5"/>
  <c r="E1244" i="5"/>
  <c r="F1244" i="5"/>
  <c r="E1245" i="5"/>
  <c r="F1245" i="5"/>
  <c r="E1246" i="5"/>
  <c r="F1246" i="5"/>
  <c r="E1247" i="5"/>
  <c r="F1247" i="5"/>
  <c r="E1248" i="5"/>
  <c r="F1248" i="5"/>
  <c r="E1249" i="5"/>
  <c r="F1249" i="5" s="1"/>
  <c r="E1250" i="5"/>
  <c r="F1250" i="5" s="1"/>
  <c r="E1251" i="5"/>
  <c r="F1251" i="5" s="1"/>
  <c r="E1252" i="5"/>
  <c r="F1252" i="5" s="1"/>
  <c r="E1253" i="5"/>
  <c r="F1253" i="5" s="1"/>
  <c r="E1254" i="5"/>
  <c r="F1254" i="5" s="1"/>
  <c r="E1255" i="5"/>
  <c r="F1255" i="5" s="1"/>
  <c r="E1256" i="5"/>
  <c r="F1256" i="5" s="1"/>
  <c r="E1257" i="5"/>
  <c r="F1257" i="5" s="1"/>
  <c r="E1258" i="5"/>
  <c r="F1258" i="5" s="1"/>
  <c r="E1259" i="5"/>
  <c r="F1259" i="5" s="1"/>
  <c r="E1260" i="5"/>
  <c r="F1260" i="5" s="1"/>
  <c r="E1261" i="5"/>
  <c r="F1261" i="5" s="1"/>
  <c r="E1262" i="5"/>
  <c r="F1262" i="5" s="1"/>
  <c r="E1263" i="5"/>
  <c r="F1263" i="5" s="1"/>
  <c r="E1264" i="5"/>
  <c r="F1264" i="5" s="1"/>
  <c r="E1265" i="5"/>
  <c r="F1265" i="5" s="1"/>
  <c r="E1266" i="5"/>
  <c r="F1266" i="5" s="1"/>
  <c r="E1267" i="5"/>
  <c r="F1267" i="5" s="1"/>
  <c r="E1268" i="5"/>
  <c r="F1268" i="5" s="1"/>
  <c r="E1269" i="5"/>
  <c r="F1269" i="5" s="1"/>
  <c r="E1270" i="5"/>
  <c r="F1270" i="5" s="1"/>
  <c r="E1271" i="5"/>
  <c r="F1271" i="5" s="1"/>
  <c r="E1272" i="5"/>
  <c r="F1272" i="5" s="1"/>
  <c r="E1273" i="5"/>
  <c r="F1273" i="5" s="1"/>
  <c r="E1274" i="5"/>
  <c r="F1274" i="5" s="1"/>
  <c r="E1275" i="5"/>
  <c r="F1275" i="5" s="1"/>
  <c r="E1276" i="5"/>
  <c r="F1276" i="5" s="1"/>
  <c r="E1277" i="5"/>
  <c r="F1277" i="5" s="1"/>
  <c r="E1278" i="5"/>
  <c r="F1278" i="5" s="1"/>
  <c r="E1279" i="5"/>
  <c r="F1279" i="5" s="1"/>
  <c r="E1280" i="5"/>
  <c r="F1280" i="5" s="1"/>
  <c r="E1281" i="5"/>
  <c r="F1281" i="5" s="1"/>
  <c r="E1282" i="5"/>
  <c r="F1282" i="5" s="1"/>
  <c r="E1283" i="5"/>
  <c r="F1283" i="5" s="1"/>
  <c r="E1284" i="5"/>
  <c r="F1284" i="5" s="1"/>
  <c r="E1285" i="5"/>
  <c r="F1285" i="5" s="1"/>
  <c r="E1286" i="5"/>
  <c r="F1286" i="5" s="1"/>
  <c r="E1287" i="5"/>
  <c r="F1287" i="5" s="1"/>
  <c r="E1288" i="5"/>
  <c r="F1288" i="5" s="1"/>
  <c r="E1289" i="5"/>
  <c r="F1289" i="5" s="1"/>
  <c r="E1290" i="5"/>
  <c r="F1290" i="5" s="1"/>
  <c r="E1291" i="5"/>
  <c r="F1291" i="5" s="1"/>
  <c r="E1292" i="5"/>
  <c r="F1292" i="5" s="1"/>
  <c r="E1293" i="5"/>
  <c r="F1293" i="5" s="1"/>
  <c r="E1294" i="5"/>
  <c r="F1294" i="5" s="1"/>
  <c r="E1295" i="5"/>
  <c r="F1295" i="5" s="1"/>
  <c r="E1296" i="5"/>
  <c r="F1296" i="5" s="1"/>
  <c r="E1297" i="5"/>
  <c r="F1297" i="5" s="1"/>
  <c r="E1298" i="5"/>
  <c r="F1298" i="5" s="1"/>
  <c r="E1299" i="5"/>
  <c r="F1299" i="5" s="1"/>
  <c r="E1300" i="5"/>
  <c r="F1300" i="5" s="1"/>
  <c r="E1301" i="5"/>
  <c r="F1301" i="5" s="1"/>
  <c r="E1302" i="5"/>
  <c r="F1302" i="5" s="1"/>
  <c r="E1303" i="5"/>
  <c r="F1303" i="5" s="1"/>
  <c r="E1304" i="5"/>
  <c r="F1304" i="5" s="1"/>
  <c r="E1305" i="5"/>
  <c r="F1305" i="5" s="1"/>
  <c r="E1306" i="5"/>
  <c r="F1306" i="5" s="1"/>
  <c r="E1307" i="5"/>
  <c r="F1307" i="5" s="1"/>
  <c r="E1308" i="5"/>
  <c r="F1308" i="5" s="1"/>
  <c r="E1309" i="5"/>
  <c r="F1309" i="5" s="1"/>
  <c r="E1310" i="5"/>
  <c r="F1310" i="5" s="1"/>
  <c r="E1311" i="5"/>
  <c r="F1311" i="5" s="1"/>
  <c r="E1312" i="5"/>
  <c r="F1312" i="5" s="1"/>
  <c r="E1313" i="5"/>
  <c r="F1313" i="5" s="1"/>
  <c r="E1314" i="5"/>
  <c r="F1314" i="5" s="1"/>
  <c r="E1315" i="5"/>
  <c r="F1315" i="5" s="1"/>
  <c r="E1316" i="5"/>
  <c r="F1316" i="5" s="1"/>
  <c r="E1317" i="5"/>
  <c r="F1317" i="5" s="1"/>
  <c r="E1318" i="5"/>
  <c r="F1318" i="5" s="1"/>
  <c r="E1319" i="5"/>
  <c r="F1319" i="5" s="1"/>
  <c r="E1320" i="5"/>
  <c r="F1320" i="5" s="1"/>
  <c r="E1321" i="5"/>
  <c r="F1321" i="5" s="1"/>
  <c r="E1322" i="5"/>
  <c r="F1322" i="5" s="1"/>
  <c r="E1323" i="5"/>
  <c r="F1323" i="5" s="1"/>
  <c r="E1324" i="5"/>
  <c r="F1324" i="5" s="1"/>
  <c r="E1325" i="5"/>
  <c r="F1325" i="5" s="1"/>
  <c r="E1326" i="5"/>
  <c r="F1326" i="5" s="1"/>
  <c r="E1327" i="5"/>
  <c r="F1327" i="5" s="1"/>
  <c r="E1328" i="5"/>
  <c r="F1328" i="5" s="1"/>
  <c r="E1329" i="5"/>
  <c r="F1329" i="5" s="1"/>
  <c r="E1330" i="5"/>
  <c r="F1330" i="5" s="1"/>
  <c r="E1331" i="5"/>
  <c r="F1331" i="5" s="1"/>
  <c r="E1332" i="5"/>
  <c r="F1332" i="5" s="1"/>
  <c r="E1333" i="5"/>
  <c r="F1333" i="5" s="1"/>
  <c r="E1334" i="5"/>
  <c r="F1334" i="5" s="1"/>
  <c r="E1335" i="5"/>
  <c r="F1335" i="5" s="1"/>
  <c r="E1336" i="5"/>
  <c r="F1336" i="5" s="1"/>
  <c r="E1337" i="5"/>
  <c r="F1337" i="5" s="1"/>
  <c r="E1338" i="5"/>
  <c r="F1338" i="5" s="1"/>
  <c r="E1339" i="5"/>
  <c r="F1339" i="5" s="1"/>
  <c r="E1340" i="5"/>
  <c r="F1340" i="5" s="1"/>
  <c r="E1341" i="5"/>
  <c r="F1341" i="5" s="1"/>
  <c r="E1342" i="5"/>
  <c r="F1342" i="5" s="1"/>
  <c r="E1343" i="5"/>
  <c r="F1343" i="5" s="1"/>
  <c r="E1344" i="5"/>
  <c r="F1344" i="5" s="1"/>
  <c r="E1345" i="5"/>
  <c r="F1345" i="5" s="1"/>
  <c r="E1346" i="5"/>
  <c r="F1346" i="5" s="1"/>
  <c r="E1347" i="5"/>
  <c r="F1347" i="5" s="1"/>
  <c r="E1348" i="5"/>
  <c r="F1348" i="5" s="1"/>
  <c r="E1349" i="5"/>
  <c r="F1349" i="5" s="1"/>
  <c r="E1350" i="5"/>
  <c r="F1350" i="5" s="1"/>
  <c r="E1351" i="5"/>
  <c r="F1351" i="5" s="1"/>
  <c r="E1352" i="5"/>
  <c r="F1352" i="5" s="1"/>
  <c r="E1353" i="5"/>
  <c r="F1353" i="5" s="1"/>
  <c r="E1354" i="5"/>
  <c r="F1354" i="5" s="1"/>
  <c r="E1355" i="5"/>
  <c r="F1355" i="5" s="1"/>
  <c r="E1356" i="5"/>
  <c r="F1356" i="5" s="1"/>
  <c r="E1357" i="5"/>
  <c r="F1357" i="5" s="1"/>
  <c r="E1358" i="5"/>
  <c r="F1358" i="5" s="1"/>
  <c r="E1359" i="5"/>
  <c r="F1359" i="5" s="1"/>
  <c r="E1360" i="5"/>
  <c r="F1360" i="5" s="1"/>
  <c r="E1361" i="5"/>
  <c r="F1361" i="5" s="1"/>
  <c r="E1362" i="5"/>
  <c r="F1362" i="5" s="1"/>
  <c r="E1363" i="5"/>
  <c r="F1363" i="5" s="1"/>
  <c r="E1364" i="5"/>
  <c r="F1364" i="5" s="1"/>
  <c r="E1365" i="5"/>
  <c r="F1365" i="5" s="1"/>
  <c r="E1366" i="5"/>
  <c r="F1366" i="5" s="1"/>
  <c r="E1367" i="5"/>
  <c r="F1367" i="5" s="1"/>
  <c r="E1368" i="5"/>
  <c r="F1368" i="5" s="1"/>
  <c r="E1369" i="5"/>
  <c r="F1369" i="5" s="1"/>
  <c r="E1370" i="5"/>
  <c r="F1370" i="5" s="1"/>
  <c r="E1371" i="5"/>
  <c r="F1371" i="5" s="1"/>
  <c r="E1372" i="5"/>
  <c r="F1372" i="5" s="1"/>
  <c r="E1373" i="5"/>
  <c r="F1373" i="5" s="1"/>
  <c r="E1374" i="5"/>
  <c r="F1374" i="5" s="1"/>
  <c r="E1375" i="5"/>
  <c r="F1375" i="5" s="1"/>
  <c r="E1376" i="5"/>
  <c r="F1376" i="5" s="1"/>
  <c r="E1377" i="5"/>
  <c r="F1377" i="5" s="1"/>
  <c r="E1378" i="5"/>
  <c r="F1378" i="5" s="1"/>
  <c r="E1379" i="5"/>
  <c r="F1379" i="5" s="1"/>
  <c r="E1380" i="5"/>
  <c r="F1380" i="5" s="1"/>
  <c r="E1381" i="5"/>
  <c r="F1381" i="5" s="1"/>
  <c r="E1382" i="5"/>
  <c r="F1382" i="5" s="1"/>
  <c r="E1383" i="5"/>
  <c r="F1383" i="5" s="1"/>
  <c r="E1384" i="5"/>
  <c r="F1384" i="5" s="1"/>
  <c r="E1385" i="5"/>
  <c r="F1385" i="5" s="1"/>
  <c r="E1386" i="5"/>
  <c r="F1386" i="5" s="1"/>
  <c r="E1387" i="5"/>
  <c r="F1387" i="5" s="1"/>
  <c r="E1388" i="5"/>
  <c r="F1388" i="5" s="1"/>
  <c r="E1389" i="5"/>
  <c r="F1389" i="5" s="1"/>
  <c r="E1390" i="5"/>
  <c r="F1390" i="5" s="1"/>
  <c r="E1391" i="5"/>
  <c r="F1391" i="5" s="1"/>
  <c r="E1392" i="5"/>
  <c r="F1392" i="5" s="1"/>
  <c r="E1393" i="5"/>
  <c r="F1393" i="5" s="1"/>
  <c r="E1394" i="5"/>
  <c r="F1394" i="5" s="1"/>
  <c r="E1395" i="5"/>
  <c r="F1395" i="5" s="1"/>
  <c r="E1396" i="5"/>
  <c r="F1396" i="5" s="1"/>
  <c r="E1397" i="5"/>
  <c r="F1397" i="5" s="1"/>
  <c r="E1398" i="5"/>
  <c r="F1398" i="5" s="1"/>
  <c r="E1399" i="5"/>
  <c r="F1399" i="5" s="1"/>
  <c r="E1400" i="5"/>
  <c r="F1400" i="5" s="1"/>
  <c r="E1401" i="5"/>
  <c r="F1401" i="5" s="1"/>
  <c r="E1402" i="5"/>
  <c r="F1402" i="5" s="1"/>
  <c r="E1403" i="5"/>
  <c r="F1403" i="5" s="1"/>
  <c r="E1404" i="5"/>
  <c r="F1404" i="5" s="1"/>
  <c r="E1405" i="5"/>
  <c r="F1405" i="5" s="1"/>
  <c r="E1406" i="5"/>
  <c r="F1406" i="5" s="1"/>
  <c r="E1407" i="5"/>
  <c r="F1407" i="5" s="1"/>
  <c r="E1408" i="5"/>
  <c r="F1408" i="5" s="1"/>
  <c r="E1409" i="5"/>
  <c r="F1409" i="5" s="1"/>
  <c r="E1410" i="5"/>
  <c r="F1410" i="5" s="1"/>
  <c r="E1411" i="5"/>
  <c r="F1411" i="5" s="1"/>
  <c r="E1412" i="5"/>
  <c r="F1412" i="5" s="1"/>
  <c r="E1413" i="5"/>
  <c r="F1413" i="5" s="1"/>
  <c r="E1414" i="5"/>
  <c r="F1414" i="5" s="1"/>
  <c r="E1415" i="5"/>
  <c r="F1415" i="5" s="1"/>
  <c r="E1416" i="5"/>
  <c r="F1416" i="5" s="1"/>
  <c r="E1417" i="5"/>
  <c r="F1417" i="5" s="1"/>
  <c r="E1418" i="5"/>
  <c r="F1418" i="5" s="1"/>
  <c r="E1419" i="5"/>
  <c r="F1419" i="5"/>
  <c r="E1420" i="5"/>
  <c r="F1420" i="5"/>
  <c r="E1421" i="5"/>
  <c r="F1421" i="5"/>
  <c r="E1422" i="5"/>
  <c r="F1422" i="5"/>
  <c r="E1423" i="5"/>
  <c r="F1423" i="5"/>
  <c r="E1424" i="5"/>
  <c r="F1424" i="5"/>
  <c r="E1425" i="5"/>
  <c r="F1425" i="5"/>
  <c r="E1426" i="5"/>
  <c r="F1426" i="5"/>
  <c r="E1427" i="5"/>
  <c r="F1427" i="5"/>
  <c r="E1428" i="5"/>
  <c r="F1428" i="5"/>
  <c r="E1429" i="5"/>
  <c r="F1429" i="5"/>
  <c r="E1430" i="5"/>
  <c r="F1430" i="5"/>
  <c r="E1431" i="5"/>
  <c r="F1431" i="5"/>
  <c r="E1432" i="5"/>
  <c r="F1432" i="5"/>
  <c r="E1433" i="5"/>
  <c r="F1433" i="5"/>
  <c r="E1434" i="5"/>
  <c r="F1434" i="5"/>
  <c r="E1435" i="5"/>
  <c r="F1435" i="5"/>
  <c r="E1436" i="5"/>
  <c r="F1436" i="5"/>
  <c r="E1437" i="5"/>
  <c r="F1437" i="5"/>
  <c r="E1438" i="5"/>
  <c r="F1438" i="5"/>
  <c r="E1439" i="5"/>
  <c r="F1439" i="5"/>
  <c r="E1440" i="5"/>
  <c r="F1440" i="5"/>
  <c r="E1441" i="5"/>
  <c r="F1441" i="5"/>
  <c r="E1442" i="5"/>
  <c r="F1442" i="5"/>
  <c r="E1443" i="5"/>
  <c r="F1443" i="5"/>
  <c r="E1444" i="5"/>
  <c r="F1444" i="5"/>
  <c r="E1445" i="5"/>
  <c r="F1445" i="5"/>
  <c r="E1446" i="5"/>
  <c r="F1446" i="5"/>
  <c r="E1447" i="5"/>
  <c r="F1447" i="5"/>
  <c r="E1448" i="5"/>
  <c r="F1448" i="5"/>
  <c r="E1449" i="5"/>
  <c r="F1449" i="5"/>
  <c r="E1450" i="5"/>
  <c r="F1450" i="5"/>
  <c r="E1451" i="5"/>
  <c r="F1451" i="5"/>
  <c r="E1452" i="5"/>
  <c r="F1452" i="5"/>
  <c r="E1453" i="5"/>
  <c r="F1453" i="5"/>
  <c r="E1454" i="5"/>
  <c r="F1454" i="5"/>
  <c r="E1455" i="5"/>
  <c r="F1455" i="5"/>
  <c r="E1456" i="5"/>
  <c r="F1456" i="5"/>
  <c r="E1457" i="5"/>
  <c r="F1457" i="5"/>
  <c r="E1458" i="5"/>
  <c r="F1458" i="5"/>
  <c r="E1459" i="5"/>
  <c r="F1459" i="5"/>
  <c r="E1460" i="5"/>
  <c r="F1460" i="5"/>
  <c r="E1461" i="5"/>
  <c r="F1461" i="5"/>
  <c r="E1462" i="5"/>
  <c r="F1462" i="5"/>
  <c r="E1463" i="5"/>
  <c r="F1463" i="5"/>
  <c r="E1464" i="5"/>
  <c r="F1464" i="5"/>
  <c r="E1465" i="5"/>
  <c r="F1465" i="5"/>
  <c r="E1466" i="5"/>
  <c r="F1466" i="5"/>
  <c r="E1467" i="5"/>
  <c r="F1467" i="5"/>
  <c r="E1468" i="5"/>
  <c r="F1468" i="5"/>
  <c r="E1469" i="5"/>
  <c r="F1469" i="5"/>
  <c r="E1470" i="5"/>
  <c r="F1470" i="5"/>
  <c r="E1471" i="5"/>
  <c r="F1471" i="5"/>
  <c r="E1472" i="5"/>
  <c r="F1472" i="5"/>
  <c r="E1473" i="5"/>
  <c r="F1473" i="5"/>
  <c r="E1474" i="5"/>
  <c r="F1474" i="5"/>
  <c r="E1475" i="5"/>
  <c r="F1475" i="5"/>
  <c r="E1476" i="5"/>
  <c r="F1476" i="5"/>
  <c r="E1477" i="5"/>
  <c r="F1477" i="5"/>
  <c r="E1478" i="5"/>
  <c r="F1478" i="5"/>
  <c r="E1479" i="5"/>
  <c r="F1479" i="5"/>
  <c r="E1480" i="5"/>
  <c r="F1480" i="5"/>
  <c r="E1481" i="5"/>
  <c r="F1481" i="5"/>
  <c r="E1482" i="5"/>
  <c r="F1482" i="5"/>
  <c r="E1483" i="5"/>
  <c r="F1483" i="5"/>
  <c r="E1484" i="5"/>
  <c r="F1484" i="5"/>
  <c r="E1485" i="5"/>
  <c r="F1485" i="5"/>
  <c r="E1486" i="5"/>
  <c r="F1486" i="5"/>
  <c r="E1487" i="5"/>
  <c r="F1487" i="5"/>
  <c r="E1488" i="5"/>
  <c r="F1488" i="5"/>
  <c r="E1489" i="5"/>
  <c r="F1489" i="5"/>
  <c r="E1490" i="5"/>
  <c r="F1490" i="5"/>
  <c r="E1491" i="5"/>
  <c r="F1491" i="5"/>
  <c r="E1492" i="5"/>
  <c r="F1492" i="5"/>
  <c r="E1493" i="5"/>
  <c r="F1493" i="5"/>
  <c r="E1494" i="5"/>
  <c r="F1494" i="5"/>
  <c r="E1495" i="5"/>
  <c r="F1495" i="5"/>
  <c r="E1496" i="5"/>
  <c r="F1496" i="5"/>
  <c r="E1497" i="5"/>
  <c r="F1497" i="5"/>
  <c r="E1498" i="5"/>
  <c r="F1498" i="5"/>
  <c r="E1499" i="5"/>
  <c r="F1499" i="5"/>
  <c r="E1500" i="5"/>
  <c r="F1500" i="5"/>
  <c r="E1501" i="5"/>
  <c r="F1501" i="5" s="1"/>
  <c r="E1502" i="5"/>
  <c r="F1502" i="5" s="1"/>
  <c r="E1503" i="5"/>
  <c r="F1503" i="5" s="1"/>
  <c r="E1504" i="5"/>
  <c r="F1504" i="5" s="1"/>
  <c r="E1505" i="5"/>
  <c r="F1505" i="5" s="1"/>
  <c r="E1506" i="5"/>
  <c r="F1506" i="5" s="1"/>
  <c r="E1507" i="5"/>
  <c r="F1507" i="5" s="1"/>
  <c r="E1508" i="5"/>
  <c r="F1508" i="5" s="1"/>
  <c r="E1509" i="5"/>
  <c r="F1509" i="5" s="1"/>
  <c r="E1510" i="5"/>
  <c r="F1510" i="5" s="1"/>
  <c r="E1511" i="5"/>
  <c r="F1511" i="5" s="1"/>
  <c r="E1512" i="5"/>
  <c r="F1512" i="5" s="1"/>
  <c r="E1513" i="5"/>
  <c r="F1513" i="5" s="1"/>
  <c r="E1514" i="5"/>
  <c r="F1514" i="5" s="1"/>
  <c r="E1515" i="5"/>
  <c r="F1515" i="5" s="1"/>
  <c r="E1516" i="5"/>
  <c r="F1516" i="5" s="1"/>
  <c r="E1517" i="5"/>
  <c r="F1517" i="5" s="1"/>
  <c r="E1518" i="5"/>
  <c r="F1518" i="5" s="1"/>
  <c r="E1519" i="5"/>
  <c r="F1519" i="5" s="1"/>
  <c r="E1520" i="5"/>
  <c r="F1520" i="5" s="1"/>
  <c r="E1521" i="5"/>
  <c r="F1521" i="5" s="1"/>
  <c r="E1522" i="5"/>
  <c r="F1522" i="5" s="1"/>
  <c r="E1523" i="5"/>
  <c r="F1523" i="5" s="1"/>
  <c r="E1524" i="5"/>
  <c r="F1524" i="5" s="1"/>
  <c r="E1525" i="5"/>
  <c r="F1525" i="5" s="1"/>
  <c r="E1526" i="5"/>
  <c r="F1526" i="5" s="1"/>
  <c r="E1527" i="5"/>
  <c r="F1527" i="5" s="1"/>
  <c r="E1528" i="5"/>
  <c r="F1528" i="5" s="1"/>
  <c r="E1529" i="5"/>
  <c r="F1529" i="5" s="1"/>
  <c r="E1530" i="5"/>
  <c r="F1530" i="5" s="1"/>
  <c r="E1531" i="5"/>
  <c r="F1531" i="5" s="1"/>
  <c r="E1532" i="5"/>
  <c r="F1532" i="5" s="1"/>
  <c r="E1533" i="5"/>
  <c r="F1533" i="5" s="1"/>
  <c r="E1534" i="5"/>
  <c r="F1534" i="5" s="1"/>
  <c r="E1535" i="5"/>
  <c r="F1535" i="5" s="1"/>
  <c r="E1536" i="5"/>
  <c r="F1536" i="5" s="1"/>
  <c r="E1537" i="5"/>
  <c r="F1537" i="5" s="1"/>
  <c r="E1538" i="5"/>
  <c r="F1538" i="5" s="1"/>
  <c r="E1539" i="5"/>
  <c r="F1539" i="5" s="1"/>
  <c r="E1540" i="5"/>
  <c r="F1540" i="5" s="1"/>
  <c r="E1541" i="5"/>
  <c r="F1541" i="5" s="1"/>
  <c r="E1542" i="5"/>
  <c r="F1542" i="5" s="1"/>
  <c r="E1543" i="5"/>
  <c r="F1543" i="5" s="1"/>
  <c r="E1544" i="5"/>
  <c r="F1544" i="5" s="1"/>
  <c r="E1545" i="5"/>
  <c r="F1545" i="5" s="1"/>
  <c r="E1546" i="5"/>
  <c r="F1546" i="5" s="1"/>
  <c r="E1547" i="5"/>
  <c r="F1547" i="5" s="1"/>
  <c r="E1548" i="5"/>
  <c r="F1548" i="5" s="1"/>
  <c r="E1549" i="5"/>
  <c r="F1549" i="5" s="1"/>
  <c r="E1550" i="5"/>
  <c r="F1550" i="5" s="1"/>
  <c r="E1551" i="5"/>
  <c r="F1551" i="5" s="1"/>
  <c r="E1552" i="5"/>
  <c r="F1552" i="5" s="1"/>
  <c r="E1553" i="5"/>
  <c r="F1553" i="5" s="1"/>
  <c r="E1554" i="5"/>
  <c r="F1554" i="5" s="1"/>
  <c r="E1555" i="5"/>
  <c r="F1555" i="5" s="1"/>
  <c r="E1556" i="5"/>
  <c r="F1556" i="5" s="1"/>
  <c r="E1557" i="5"/>
  <c r="F1557" i="5" s="1"/>
  <c r="E1558" i="5"/>
  <c r="F1558" i="5" s="1"/>
  <c r="E1559" i="5"/>
  <c r="F1559" i="5" s="1"/>
  <c r="E1560" i="5"/>
  <c r="F1560" i="5" s="1"/>
  <c r="E1561" i="5"/>
  <c r="F1561" i="5" s="1"/>
  <c r="E1562" i="5"/>
  <c r="F1562" i="5" s="1"/>
  <c r="E1563" i="5"/>
  <c r="F1563" i="5" s="1"/>
  <c r="E1564" i="5"/>
  <c r="F1564" i="5" s="1"/>
  <c r="E1565" i="5"/>
  <c r="F1565" i="5" s="1"/>
  <c r="E1566" i="5"/>
  <c r="F1566" i="5" s="1"/>
  <c r="E1567" i="5"/>
  <c r="F1567" i="5" s="1"/>
  <c r="E1568" i="5"/>
  <c r="F1568" i="5" s="1"/>
  <c r="E1569" i="5"/>
  <c r="F1569" i="5" s="1"/>
  <c r="E1570" i="5"/>
  <c r="F1570" i="5" s="1"/>
  <c r="E1571" i="5"/>
  <c r="F1571" i="5" s="1"/>
  <c r="E1572" i="5"/>
  <c r="F1572" i="5" s="1"/>
  <c r="E1573" i="5"/>
  <c r="F1573" i="5" s="1"/>
  <c r="E1574" i="5"/>
  <c r="F1574" i="5" s="1"/>
  <c r="E1575" i="5"/>
  <c r="F1575" i="5" s="1"/>
  <c r="E1576" i="5"/>
  <c r="F1576" i="5" s="1"/>
  <c r="E1577" i="5"/>
  <c r="F1577" i="5" s="1"/>
  <c r="E1578" i="5"/>
  <c r="F1578" i="5" s="1"/>
  <c r="E1579" i="5"/>
  <c r="F1579" i="5" s="1"/>
  <c r="E1580" i="5"/>
  <c r="F1580" i="5" s="1"/>
  <c r="E1581" i="5"/>
  <c r="F1581" i="5" s="1"/>
  <c r="E1582" i="5"/>
  <c r="F1582" i="5" s="1"/>
  <c r="E1583" i="5"/>
  <c r="F1583" i="5" s="1"/>
  <c r="E1584" i="5"/>
  <c r="F1584" i="5" s="1"/>
  <c r="E1585" i="5"/>
  <c r="F1585" i="5" s="1"/>
  <c r="E1586" i="5"/>
  <c r="F1586" i="5" s="1"/>
  <c r="E1587" i="5"/>
  <c r="F1587" i="5" s="1"/>
  <c r="E1588" i="5"/>
  <c r="F1588" i="5" s="1"/>
  <c r="E1589" i="5"/>
  <c r="F1589" i="5" s="1"/>
  <c r="E1590" i="5"/>
  <c r="F1590" i="5" s="1"/>
  <c r="E1591" i="5"/>
  <c r="F1591" i="5" s="1"/>
  <c r="E1592" i="5"/>
  <c r="F1592" i="5" s="1"/>
  <c r="E1593" i="5"/>
  <c r="F1593" i="5" s="1"/>
  <c r="E1594" i="5"/>
  <c r="F1594" i="5" s="1"/>
  <c r="E1595" i="5"/>
  <c r="F1595" i="5" s="1"/>
  <c r="E1596" i="5"/>
  <c r="F1596" i="5" s="1"/>
  <c r="E1597" i="5"/>
  <c r="F1597" i="5" s="1"/>
  <c r="E1598" i="5"/>
  <c r="F1598" i="5" s="1"/>
  <c r="E1599" i="5"/>
  <c r="F1599" i="5" s="1"/>
  <c r="E1600" i="5"/>
  <c r="F1600" i="5" s="1"/>
  <c r="E1601" i="5"/>
  <c r="F1601" i="5" s="1"/>
  <c r="E1602" i="5"/>
  <c r="F1602" i="5" s="1"/>
  <c r="E1603" i="5"/>
  <c r="F1603" i="5" s="1"/>
  <c r="E1604" i="5"/>
  <c r="F1604" i="5" s="1"/>
  <c r="E1605" i="5"/>
  <c r="F1605" i="5" s="1"/>
  <c r="E1606" i="5"/>
  <c r="F1606" i="5" s="1"/>
  <c r="E1607" i="5"/>
  <c r="F1607" i="5" s="1"/>
  <c r="E1608" i="5"/>
  <c r="F1608" i="5" s="1"/>
  <c r="E1609" i="5"/>
  <c r="F1609" i="5" s="1"/>
  <c r="E1610" i="5"/>
  <c r="F1610" i="5" s="1"/>
  <c r="E1611" i="5"/>
  <c r="F1611" i="5" s="1"/>
  <c r="E1612" i="5"/>
  <c r="F1612" i="5" s="1"/>
  <c r="E1613" i="5"/>
  <c r="F1613" i="5" s="1"/>
  <c r="E1614" i="5"/>
  <c r="F1614" i="5" s="1"/>
  <c r="E1615" i="5"/>
  <c r="F1615" i="5" s="1"/>
  <c r="E1616" i="5"/>
  <c r="F1616" i="5" s="1"/>
  <c r="E1617" i="5"/>
  <c r="F1617" i="5" s="1"/>
  <c r="E1618" i="5"/>
  <c r="F1618" i="5" s="1"/>
  <c r="E1619" i="5"/>
  <c r="F1619" i="5" s="1"/>
  <c r="E1620" i="5"/>
  <c r="F1620" i="5" s="1"/>
  <c r="E1621" i="5"/>
  <c r="F1621" i="5" s="1"/>
  <c r="E1622" i="5"/>
  <c r="F1622" i="5" s="1"/>
  <c r="E1623" i="5"/>
  <c r="F1623" i="5" s="1"/>
  <c r="E1624" i="5"/>
  <c r="F1624" i="5" s="1"/>
  <c r="E1625" i="5"/>
  <c r="F1625" i="5" s="1"/>
  <c r="E1626" i="5"/>
  <c r="F1626" i="5" s="1"/>
  <c r="E1627" i="5"/>
  <c r="F1627" i="5" s="1"/>
  <c r="E1628" i="5"/>
  <c r="F1628" i="5" s="1"/>
  <c r="E1629" i="5"/>
  <c r="F1629" i="5" s="1"/>
  <c r="E1630" i="5"/>
  <c r="F1630" i="5" s="1"/>
  <c r="E1631" i="5"/>
  <c r="F1631" i="5" s="1"/>
  <c r="E1632" i="5"/>
  <c r="F1632" i="5" s="1"/>
  <c r="E1633" i="5"/>
  <c r="F1633" i="5" s="1"/>
  <c r="E1634" i="5"/>
  <c r="F1634" i="5" s="1"/>
  <c r="E1635" i="5"/>
  <c r="F1635" i="5" s="1"/>
  <c r="E1636" i="5"/>
  <c r="F1636" i="5" s="1"/>
  <c r="E1637" i="5"/>
  <c r="F1637" i="5" s="1"/>
  <c r="E1638" i="5"/>
  <c r="F1638" i="5" s="1"/>
  <c r="E1639" i="5"/>
  <c r="F1639" i="5" s="1"/>
  <c r="E1640" i="5"/>
  <c r="F1640" i="5" s="1"/>
  <c r="E1641" i="5"/>
  <c r="F1641" i="5" s="1"/>
  <c r="E1642" i="5"/>
  <c r="F1642" i="5" s="1"/>
  <c r="E1643" i="5"/>
  <c r="F1643" i="5" s="1"/>
  <c r="E1644" i="5"/>
  <c r="F1644" i="5" s="1"/>
  <c r="E1645" i="5"/>
  <c r="F1645" i="5" s="1"/>
  <c r="E1646" i="5"/>
  <c r="F1646" i="5" s="1"/>
  <c r="E1647" i="5"/>
  <c r="F1647" i="5" s="1"/>
  <c r="E1648" i="5"/>
  <c r="F1648" i="5" s="1"/>
  <c r="E1649" i="5"/>
  <c r="F1649" i="5" s="1"/>
  <c r="E1650" i="5"/>
  <c r="F1650" i="5" s="1"/>
  <c r="E1651" i="5"/>
  <c r="F1651" i="5" s="1"/>
  <c r="E1652" i="5"/>
  <c r="F1652" i="5" s="1"/>
  <c r="E1653" i="5"/>
  <c r="F1653" i="5" s="1"/>
  <c r="E1654" i="5"/>
  <c r="F1654" i="5" s="1"/>
  <c r="E1655" i="5"/>
  <c r="F1655" i="5" s="1"/>
  <c r="E1656" i="5"/>
  <c r="F1656" i="5" s="1"/>
  <c r="E1657" i="5"/>
  <c r="F1657" i="5" s="1"/>
  <c r="E1658" i="5"/>
  <c r="F1658" i="5" s="1"/>
  <c r="E1659" i="5"/>
  <c r="F1659" i="5" s="1"/>
  <c r="E1660" i="5"/>
  <c r="F1660" i="5" s="1"/>
  <c r="E1661" i="5"/>
  <c r="F1661" i="5" s="1"/>
  <c r="E1662" i="5"/>
  <c r="F1662" i="5" s="1"/>
  <c r="E1663" i="5"/>
  <c r="F1663" i="5" s="1"/>
  <c r="E1664" i="5"/>
  <c r="F1664" i="5" s="1"/>
  <c r="E1665" i="5"/>
  <c r="F1665" i="5" s="1"/>
  <c r="E1666" i="5"/>
  <c r="F1666" i="5" s="1"/>
  <c r="E1667" i="5"/>
  <c r="F1667" i="5" s="1"/>
  <c r="E1668" i="5"/>
  <c r="F1668" i="5" s="1"/>
  <c r="E1669" i="5"/>
  <c r="F1669" i="5" s="1"/>
  <c r="E1670" i="5"/>
  <c r="F1670" i="5" s="1"/>
  <c r="E1671" i="5"/>
  <c r="F1671" i="5" s="1"/>
  <c r="E1672" i="5"/>
  <c r="F1672" i="5" s="1"/>
  <c r="E1673" i="5"/>
  <c r="F1673" i="5" s="1"/>
  <c r="E1674" i="5"/>
  <c r="F1674" i="5" s="1"/>
  <c r="E1675" i="5"/>
  <c r="F1675" i="5" s="1"/>
  <c r="E1676" i="5"/>
  <c r="F1676" i="5" s="1"/>
  <c r="E1677" i="5"/>
  <c r="F1677" i="5" s="1"/>
  <c r="E1678" i="5"/>
  <c r="F1678" i="5" s="1"/>
  <c r="E1679" i="5"/>
  <c r="F1679" i="5" s="1"/>
  <c r="E1680" i="5"/>
  <c r="F1680" i="5" s="1"/>
  <c r="E1681" i="5"/>
  <c r="F1681" i="5" s="1"/>
  <c r="E1682" i="5"/>
  <c r="F1682" i="5" s="1"/>
  <c r="E1683" i="5"/>
  <c r="F1683" i="5" s="1"/>
  <c r="E1684" i="5"/>
  <c r="F1684" i="5" s="1"/>
  <c r="E1685" i="5"/>
  <c r="F1685" i="5" s="1"/>
  <c r="E1686" i="5"/>
  <c r="F1686" i="5" s="1"/>
  <c r="E1687" i="5"/>
  <c r="F1687" i="5" s="1"/>
  <c r="E1688" i="5"/>
  <c r="F1688" i="5" s="1"/>
  <c r="E1689" i="5"/>
  <c r="F1689" i="5" s="1"/>
  <c r="E1690" i="5"/>
  <c r="F1690" i="5" s="1"/>
  <c r="E1691" i="5"/>
  <c r="F1691" i="5" s="1"/>
  <c r="E1692" i="5"/>
  <c r="F1692" i="5" s="1"/>
  <c r="E1693" i="5"/>
  <c r="F1693" i="5" s="1"/>
  <c r="E1694" i="5"/>
  <c r="F1694" i="5" s="1"/>
  <c r="E1695" i="5"/>
  <c r="F1695" i="5" s="1"/>
  <c r="E1696" i="5"/>
  <c r="F1696" i="5" s="1"/>
  <c r="E1697" i="5"/>
  <c r="F1697" i="5" s="1"/>
  <c r="E1698" i="5"/>
  <c r="F1698" i="5" s="1"/>
  <c r="E1699" i="5"/>
  <c r="F1699" i="5" s="1"/>
  <c r="E1700" i="5"/>
  <c r="F1700" i="5" s="1"/>
  <c r="E1701" i="5"/>
  <c r="F1701" i="5" s="1"/>
  <c r="E1702" i="5"/>
  <c r="F1702" i="5" s="1"/>
  <c r="E1703" i="5"/>
  <c r="F1703" i="5" s="1"/>
  <c r="E1704" i="5"/>
  <c r="F1704" i="5" s="1"/>
  <c r="E1705" i="5"/>
  <c r="F1705" i="5" s="1"/>
  <c r="E1706" i="5"/>
  <c r="F1706" i="5" s="1"/>
  <c r="E1707" i="5"/>
  <c r="F1707" i="5" s="1"/>
  <c r="E1708" i="5"/>
  <c r="F1708" i="5" s="1"/>
  <c r="E1709" i="5"/>
  <c r="F1709" i="5" s="1"/>
  <c r="E1710" i="5"/>
  <c r="F1710" i="5" s="1"/>
  <c r="E1711" i="5"/>
  <c r="F1711" i="5" s="1"/>
  <c r="E1712" i="5"/>
  <c r="F1712" i="5" s="1"/>
  <c r="E1713" i="5"/>
  <c r="F1713" i="5" s="1"/>
  <c r="E1714" i="5"/>
  <c r="F1714" i="5" s="1"/>
  <c r="E1715" i="5"/>
  <c r="F1715" i="5" s="1"/>
  <c r="E1716" i="5"/>
  <c r="F1716" i="5" s="1"/>
  <c r="E1717" i="5"/>
  <c r="F1717" i="5" s="1"/>
  <c r="E1718" i="5"/>
  <c r="F1718" i="5" s="1"/>
  <c r="E1719" i="5"/>
  <c r="F1719" i="5" s="1"/>
  <c r="E1720" i="5"/>
  <c r="F1720" i="5" s="1"/>
  <c r="E1721" i="5"/>
  <c r="F1721" i="5" s="1"/>
  <c r="E1722" i="5"/>
  <c r="F1722" i="5" s="1"/>
  <c r="E1723" i="5"/>
  <c r="F1723" i="5" s="1"/>
  <c r="E1724" i="5"/>
  <c r="F1724" i="5" s="1"/>
  <c r="E1725" i="5"/>
  <c r="F1725" i="5" s="1"/>
  <c r="E1726" i="5"/>
  <c r="F1726" i="5" s="1"/>
  <c r="E1727" i="5"/>
  <c r="F1727" i="5" s="1"/>
  <c r="E1728" i="5"/>
  <c r="F1728" i="5" s="1"/>
  <c r="E1729" i="5"/>
  <c r="F1729" i="5" s="1"/>
  <c r="E1730" i="5"/>
  <c r="F1730" i="5" s="1"/>
  <c r="E1731" i="5"/>
  <c r="F1731" i="5" s="1"/>
  <c r="E1732" i="5"/>
  <c r="F1732" i="5" s="1"/>
  <c r="E1733" i="5"/>
  <c r="F1733" i="5" s="1"/>
  <c r="E1734" i="5"/>
  <c r="F1734" i="5" s="1"/>
  <c r="E1735" i="5"/>
  <c r="F1735" i="5" s="1"/>
  <c r="E1736" i="5"/>
  <c r="F1736" i="5" s="1"/>
  <c r="E1737" i="5"/>
  <c r="F1737" i="5" s="1"/>
  <c r="E1738" i="5"/>
  <c r="F1738" i="5" s="1"/>
  <c r="E1739" i="5"/>
  <c r="F1739" i="5" s="1"/>
  <c r="E1740" i="5"/>
  <c r="F1740" i="5" s="1"/>
  <c r="E1741" i="5"/>
  <c r="F1741" i="5" s="1"/>
  <c r="E1742" i="5"/>
  <c r="F1742" i="5" s="1"/>
  <c r="E1743" i="5"/>
  <c r="F1743" i="5" s="1"/>
  <c r="E1744" i="5"/>
  <c r="F1744" i="5" s="1"/>
  <c r="E1745" i="5"/>
  <c r="F1745" i="5" s="1"/>
  <c r="E1746" i="5"/>
  <c r="F1746" i="5" s="1"/>
  <c r="E1747" i="5"/>
  <c r="F1747" i="5" s="1"/>
  <c r="E1748" i="5"/>
  <c r="F1748" i="5" s="1"/>
  <c r="E1749" i="5"/>
  <c r="F1749" i="5" s="1"/>
  <c r="E1750" i="5"/>
  <c r="F1750" i="5" s="1"/>
  <c r="E1751" i="5"/>
  <c r="F1751" i="5" s="1"/>
  <c r="E1752" i="5"/>
  <c r="F1752" i="5" s="1"/>
  <c r="E1753" i="5"/>
  <c r="F1753" i="5" s="1"/>
  <c r="E1754" i="5"/>
  <c r="F1754" i="5" s="1"/>
  <c r="E1755" i="5"/>
  <c r="F1755" i="5" s="1"/>
  <c r="E1756" i="5"/>
  <c r="F1756" i="5" s="1"/>
  <c r="E1757" i="5"/>
  <c r="F1757" i="5" s="1"/>
  <c r="E1758" i="5"/>
  <c r="F1758" i="5" s="1"/>
  <c r="E1759" i="5"/>
  <c r="F1759" i="5" s="1"/>
  <c r="E1760" i="5"/>
  <c r="F1760" i="5" s="1"/>
  <c r="E1761" i="5"/>
  <c r="F1761" i="5" s="1"/>
  <c r="E1762" i="5"/>
  <c r="F1762" i="5" s="1"/>
  <c r="E1763" i="5"/>
  <c r="F1763" i="5" s="1"/>
  <c r="E1764" i="5"/>
  <c r="F1764" i="5" s="1"/>
  <c r="E1765" i="5"/>
  <c r="F1765" i="5" s="1"/>
  <c r="E1766" i="5"/>
  <c r="F1766" i="5" s="1"/>
  <c r="E1767" i="5"/>
  <c r="F1767" i="5" s="1"/>
  <c r="E1768" i="5"/>
  <c r="F1768" i="5" s="1"/>
  <c r="E1769" i="5"/>
  <c r="F1769" i="5" s="1"/>
  <c r="E1770" i="5"/>
  <c r="F1770" i="5" s="1"/>
  <c r="E1771" i="5"/>
  <c r="F1771" i="5" s="1"/>
  <c r="E1772" i="5"/>
  <c r="F1772" i="5" s="1"/>
  <c r="E1773" i="5"/>
  <c r="F1773" i="5" s="1"/>
  <c r="E1774" i="5"/>
  <c r="F1774" i="5" s="1"/>
  <c r="E1775" i="5"/>
  <c r="F1775" i="5" s="1"/>
  <c r="E1776" i="5"/>
  <c r="F1776" i="5" s="1"/>
  <c r="E1777" i="5"/>
  <c r="F1777" i="5" s="1"/>
  <c r="E1778" i="5"/>
  <c r="F1778" i="5" s="1"/>
  <c r="E1779" i="5"/>
  <c r="F1779" i="5" s="1"/>
  <c r="E1780" i="5"/>
  <c r="F1780" i="5" s="1"/>
  <c r="E1781" i="5"/>
  <c r="F1781" i="5" s="1"/>
  <c r="E1782" i="5"/>
  <c r="F1782" i="5" s="1"/>
  <c r="E1783" i="5"/>
  <c r="F1783" i="5" s="1"/>
  <c r="E1784" i="5"/>
  <c r="F1784" i="5" s="1"/>
  <c r="E1785" i="5"/>
  <c r="F1785" i="5" s="1"/>
  <c r="E1786" i="5"/>
  <c r="F1786" i="5" s="1"/>
  <c r="E1787" i="5"/>
  <c r="F1787" i="5" s="1"/>
  <c r="E1788" i="5"/>
  <c r="F1788" i="5" s="1"/>
  <c r="E1789" i="5"/>
  <c r="F1789" i="5" s="1"/>
  <c r="E1790" i="5"/>
  <c r="F1790" i="5" s="1"/>
  <c r="E1791" i="5"/>
  <c r="F1791" i="5" s="1"/>
  <c r="E1792" i="5"/>
  <c r="F1792" i="5" s="1"/>
  <c r="E1793" i="5"/>
  <c r="F1793" i="5" s="1"/>
  <c r="E1794" i="5"/>
  <c r="F1794" i="5" s="1"/>
  <c r="E1795" i="5"/>
  <c r="F1795" i="5" s="1"/>
  <c r="E1796" i="5"/>
  <c r="F1796" i="5" s="1"/>
  <c r="E1797" i="5"/>
  <c r="F1797" i="5" s="1"/>
  <c r="E1798" i="5"/>
  <c r="F1798" i="5" s="1"/>
  <c r="E1799" i="5"/>
  <c r="F1799" i="5" s="1"/>
  <c r="E1800" i="5"/>
  <c r="F1800" i="5" s="1"/>
  <c r="E1801" i="5"/>
  <c r="F1801" i="5" s="1"/>
  <c r="E1802" i="5"/>
  <c r="F1802" i="5" s="1"/>
  <c r="E1803" i="5"/>
  <c r="F1803" i="5" s="1"/>
  <c r="E1804" i="5"/>
  <c r="F1804" i="5" s="1"/>
  <c r="E1805" i="5"/>
  <c r="F1805" i="5" s="1"/>
  <c r="E1806" i="5"/>
  <c r="F1806" i="5" s="1"/>
  <c r="E1807" i="5"/>
  <c r="F1807" i="5" s="1"/>
  <c r="E1808" i="5"/>
  <c r="F1808" i="5" s="1"/>
  <c r="E1809" i="5"/>
  <c r="F1809" i="5" s="1"/>
  <c r="E1810" i="5"/>
  <c r="F1810" i="5" s="1"/>
  <c r="E1811" i="5"/>
  <c r="F1811" i="5" s="1"/>
  <c r="E1812" i="5"/>
  <c r="F1812" i="5" s="1"/>
  <c r="E1813" i="5"/>
  <c r="F1813" i="5" s="1"/>
  <c r="E1814" i="5"/>
  <c r="F1814" i="5" s="1"/>
  <c r="E1815" i="5"/>
  <c r="F1815" i="5" s="1"/>
  <c r="E1816" i="5"/>
  <c r="F1816" i="5" s="1"/>
  <c r="E1817" i="5"/>
  <c r="F1817" i="5" s="1"/>
  <c r="E1818" i="5"/>
  <c r="F1818" i="5" s="1"/>
  <c r="E1819" i="5"/>
  <c r="F1819" i="5" s="1"/>
  <c r="E1820" i="5"/>
  <c r="F1820" i="5" s="1"/>
  <c r="E1821" i="5"/>
  <c r="F1821" i="5" s="1"/>
  <c r="E1822" i="5"/>
  <c r="F1822" i="5" s="1"/>
  <c r="E1823" i="5"/>
  <c r="F1823" i="5" s="1"/>
  <c r="E1824" i="5"/>
  <c r="F1824" i="5" s="1"/>
  <c r="E1825" i="5"/>
  <c r="F1825" i="5" s="1"/>
  <c r="E1826" i="5"/>
  <c r="F1826" i="5" s="1"/>
  <c r="E1827" i="5"/>
  <c r="F1827" i="5" s="1"/>
  <c r="E1828" i="5"/>
  <c r="F1828" i="5" s="1"/>
  <c r="E1829" i="5"/>
  <c r="F1829" i="5" s="1"/>
  <c r="E1830" i="5"/>
  <c r="F1830" i="5" s="1"/>
  <c r="E1831" i="5"/>
  <c r="F1831" i="5" s="1"/>
  <c r="E1832" i="5"/>
  <c r="F1832" i="5" s="1"/>
  <c r="E1833" i="5"/>
  <c r="F1833" i="5" s="1"/>
  <c r="E1834" i="5"/>
  <c r="F1834" i="5" s="1"/>
  <c r="E1835" i="5"/>
  <c r="F1835" i="5" s="1"/>
  <c r="E1836" i="5"/>
  <c r="F1836" i="5" s="1"/>
  <c r="E1837" i="5"/>
  <c r="F1837" i="5" s="1"/>
  <c r="E1838" i="5"/>
  <c r="F1838" i="5" s="1"/>
  <c r="E1839" i="5"/>
  <c r="F1839" i="5" s="1"/>
  <c r="E1840" i="5"/>
  <c r="F1840" i="5" s="1"/>
  <c r="E1841" i="5"/>
  <c r="F1841" i="5" s="1"/>
  <c r="E1842" i="5"/>
  <c r="F1842" i="5"/>
  <c r="E1843" i="5"/>
  <c r="F1843" i="5" s="1"/>
  <c r="E1844" i="5"/>
  <c r="F1844" i="5" s="1"/>
  <c r="E1845" i="5"/>
  <c r="F1845" i="5" s="1"/>
  <c r="E1846" i="5"/>
  <c r="F1846" i="5" s="1"/>
  <c r="E1847" i="5"/>
  <c r="F1847" i="5" s="1"/>
  <c r="E1848" i="5"/>
  <c r="F1848" i="5" s="1"/>
  <c r="E1849" i="5"/>
  <c r="F1849" i="5" s="1"/>
  <c r="E1850" i="5"/>
  <c r="F1850" i="5" s="1"/>
  <c r="E1851" i="5"/>
  <c r="F1851" i="5" s="1"/>
  <c r="E1852" i="5"/>
  <c r="F1852" i="5" s="1"/>
  <c r="E1853" i="5"/>
  <c r="F1853" i="5" s="1"/>
  <c r="E1854" i="5"/>
  <c r="F1854" i="5" s="1"/>
  <c r="E1855" i="5"/>
  <c r="F1855" i="5" s="1"/>
  <c r="E1856" i="5"/>
  <c r="F1856" i="5" s="1"/>
  <c r="E1857" i="5"/>
  <c r="F1857" i="5" s="1"/>
  <c r="E1858" i="5"/>
  <c r="F1858" i="5" s="1"/>
  <c r="E1859" i="5"/>
  <c r="F1859" i="5" s="1"/>
  <c r="E1860" i="5"/>
  <c r="F1860" i="5" s="1"/>
  <c r="E1861" i="5"/>
  <c r="F1861" i="5" s="1"/>
  <c r="E1862" i="5"/>
  <c r="F1862" i="5" s="1"/>
  <c r="E1863" i="5"/>
  <c r="F1863" i="5" s="1"/>
  <c r="E1864" i="5"/>
  <c r="F1864" i="5" s="1"/>
  <c r="E1865" i="5"/>
  <c r="F1865" i="5" s="1"/>
  <c r="E1866" i="5"/>
  <c r="F1866" i="5" s="1"/>
  <c r="E1867" i="5"/>
  <c r="F1867" i="5" s="1"/>
  <c r="E1868" i="5"/>
  <c r="F1868" i="5" s="1"/>
  <c r="E1869" i="5"/>
  <c r="F1869" i="5" s="1"/>
  <c r="E1870" i="5"/>
  <c r="F1870" i="5" s="1"/>
  <c r="E1871" i="5"/>
  <c r="F1871" i="5" s="1"/>
  <c r="E1872" i="5"/>
  <c r="F1872" i="5" s="1"/>
  <c r="E1873" i="5"/>
  <c r="F1873" i="5" s="1"/>
  <c r="E1874" i="5"/>
  <c r="F1874" i="5" s="1"/>
  <c r="E1875" i="5"/>
  <c r="F1875" i="5" s="1"/>
  <c r="E1876" i="5"/>
  <c r="F1876" i="5" s="1"/>
  <c r="E1877" i="5"/>
  <c r="F1877" i="5" s="1"/>
  <c r="E1878" i="5"/>
  <c r="F1878" i="5" s="1"/>
  <c r="E1879" i="5"/>
  <c r="F1879" i="5" s="1"/>
  <c r="E1880" i="5"/>
  <c r="F1880" i="5" s="1"/>
  <c r="E1881" i="5"/>
  <c r="F1881" i="5" s="1"/>
  <c r="E1882" i="5"/>
  <c r="F1882" i="5" s="1"/>
  <c r="E1883" i="5"/>
  <c r="F1883" i="5" s="1"/>
  <c r="E1884" i="5"/>
  <c r="F1884" i="5" s="1"/>
  <c r="E1885" i="5"/>
  <c r="F1885" i="5" s="1"/>
  <c r="E1886" i="5"/>
  <c r="F1886" i="5" s="1"/>
  <c r="E1887" i="5"/>
  <c r="F1887" i="5" s="1"/>
  <c r="E1888" i="5"/>
  <c r="F1888" i="5" s="1"/>
  <c r="E1889" i="5"/>
  <c r="F1889" i="5" s="1"/>
  <c r="E1890" i="5"/>
  <c r="F1890" i="5" s="1"/>
  <c r="E1891" i="5"/>
  <c r="F1891" i="5" s="1"/>
  <c r="E1892" i="5"/>
  <c r="F1892" i="5" s="1"/>
  <c r="E1893" i="5"/>
  <c r="F1893" i="5" s="1"/>
  <c r="E1894" i="5"/>
  <c r="F1894" i="5" s="1"/>
  <c r="E1895" i="5"/>
  <c r="F1895" i="5" s="1"/>
  <c r="E1896" i="5"/>
  <c r="F1896" i="5" s="1"/>
  <c r="E1897" i="5"/>
  <c r="F1897" i="5" s="1"/>
  <c r="E1898" i="5"/>
  <c r="F1898" i="5" s="1"/>
  <c r="E1899" i="5"/>
  <c r="F1899" i="5" s="1"/>
  <c r="E1900" i="5"/>
  <c r="F1900" i="5" s="1"/>
  <c r="E1901" i="5"/>
  <c r="F1901" i="5" s="1"/>
  <c r="E1902" i="5"/>
  <c r="F1902" i="5" s="1"/>
  <c r="E1903" i="5"/>
  <c r="F1903" i="5" s="1"/>
  <c r="E1904" i="5"/>
  <c r="F1904" i="5" s="1"/>
  <c r="E1905" i="5"/>
  <c r="F1905" i="5" s="1"/>
  <c r="E1906" i="5"/>
  <c r="F1906" i="5" s="1"/>
  <c r="E1907" i="5"/>
  <c r="F1907" i="5" s="1"/>
  <c r="E1908" i="5"/>
  <c r="F1908" i="5" s="1"/>
  <c r="E1909" i="5"/>
  <c r="F1909" i="5" s="1"/>
  <c r="E1910" i="5"/>
  <c r="F1910" i="5" s="1"/>
  <c r="E1911" i="5"/>
  <c r="F1911" i="5" s="1"/>
  <c r="E1912" i="5"/>
  <c r="F1912" i="5" s="1"/>
  <c r="E1913" i="5"/>
  <c r="F1913" i="5" s="1"/>
  <c r="E1914" i="5"/>
  <c r="F1914" i="5" s="1"/>
  <c r="E1915" i="5"/>
  <c r="F1915" i="5" s="1"/>
  <c r="E1916" i="5"/>
  <c r="F1916" i="5" s="1"/>
  <c r="E1917" i="5"/>
  <c r="F1917" i="5" s="1"/>
  <c r="E1918" i="5"/>
  <c r="F1918" i="5" s="1"/>
  <c r="E1919" i="5"/>
  <c r="F1919" i="5" s="1"/>
  <c r="E1920" i="5"/>
  <c r="F1920" i="5" s="1"/>
  <c r="E1921" i="5"/>
  <c r="F1921" i="5" s="1"/>
  <c r="E1922" i="5"/>
  <c r="F1922" i="5" s="1"/>
  <c r="E1923" i="5"/>
  <c r="F1923" i="5" s="1"/>
  <c r="E1924" i="5"/>
  <c r="F1924" i="5" s="1"/>
  <c r="E1925" i="5"/>
  <c r="F1925" i="5" s="1"/>
  <c r="E1926" i="5"/>
  <c r="F1926" i="5" s="1"/>
  <c r="E1927" i="5"/>
  <c r="F1927" i="5" s="1"/>
  <c r="E1928" i="5"/>
  <c r="F1928" i="5" s="1"/>
  <c r="E1929" i="5"/>
  <c r="F1929" i="5" s="1"/>
  <c r="E1930" i="5"/>
  <c r="F1930" i="5" s="1"/>
  <c r="E1931" i="5"/>
  <c r="F1931" i="5" s="1"/>
  <c r="E1932" i="5"/>
  <c r="F1932" i="5" s="1"/>
  <c r="E1933" i="5"/>
  <c r="F1933" i="5" s="1"/>
  <c r="E1934" i="5"/>
  <c r="F1934" i="5" s="1"/>
  <c r="E1935" i="5"/>
  <c r="F1935" i="5" s="1"/>
  <c r="E1936" i="5"/>
  <c r="F1936" i="5" s="1"/>
  <c r="E1937" i="5"/>
  <c r="F1937" i="5" s="1"/>
  <c r="E1938" i="5"/>
  <c r="F1938" i="5" s="1"/>
  <c r="E1939" i="5"/>
  <c r="F1939" i="5" s="1"/>
  <c r="E1940" i="5"/>
  <c r="F1940" i="5" s="1"/>
  <c r="E1941" i="5"/>
  <c r="F1941" i="5" s="1"/>
  <c r="E1942" i="5"/>
  <c r="F1942" i="5" s="1"/>
  <c r="E1943" i="5"/>
  <c r="F1943" i="5" s="1"/>
  <c r="E1944" i="5"/>
  <c r="F1944" i="5" s="1"/>
  <c r="E1945" i="5"/>
  <c r="F1945" i="5" s="1"/>
  <c r="E1946" i="5"/>
  <c r="F1946" i="5" s="1"/>
  <c r="E1947" i="5"/>
  <c r="F1947" i="5" s="1"/>
  <c r="E1948" i="5"/>
  <c r="F1948" i="5" s="1"/>
  <c r="E1949" i="5"/>
  <c r="F1949" i="5" s="1"/>
  <c r="E1950" i="5"/>
  <c r="F1950" i="5" s="1"/>
  <c r="E1951" i="5"/>
  <c r="F1951" i="5" s="1"/>
  <c r="E1952" i="5"/>
  <c r="F1952" i="5" s="1"/>
  <c r="E1953" i="5"/>
  <c r="F1953" i="5" s="1"/>
  <c r="E1954" i="5"/>
  <c r="F1954" i="5" s="1"/>
  <c r="E1955" i="5"/>
  <c r="F1955" i="5" s="1"/>
  <c r="E1956" i="5"/>
  <c r="F1956" i="5" s="1"/>
  <c r="E1957" i="5"/>
  <c r="F1957" i="5" s="1"/>
  <c r="E1958" i="5"/>
  <c r="F1958" i="5" s="1"/>
  <c r="E1959" i="5"/>
  <c r="F1959" i="5" s="1"/>
  <c r="E1960" i="5"/>
  <c r="F1960" i="5" s="1"/>
  <c r="E1961" i="5"/>
  <c r="F1961" i="5" s="1"/>
  <c r="E1962" i="5"/>
  <c r="F1962" i="5" s="1"/>
  <c r="E1963" i="5"/>
  <c r="F1963" i="5" s="1"/>
  <c r="E1964" i="5"/>
  <c r="F1964" i="5" s="1"/>
  <c r="E1965" i="5"/>
  <c r="F1965" i="5" s="1"/>
  <c r="E1966" i="5"/>
  <c r="F1966" i="5" s="1"/>
  <c r="E1967" i="5"/>
  <c r="F1967" i="5" s="1"/>
  <c r="E1968" i="5"/>
  <c r="F1968" i="5" s="1"/>
  <c r="E1969" i="5"/>
  <c r="F1969" i="5" s="1"/>
  <c r="E1970" i="5"/>
  <c r="F1970" i="5" s="1"/>
  <c r="E1971" i="5"/>
  <c r="F1971" i="5" s="1"/>
  <c r="E1972" i="5"/>
  <c r="F1972" i="5" s="1"/>
  <c r="E1973" i="5"/>
  <c r="F1973" i="5" s="1"/>
  <c r="E1974" i="5"/>
  <c r="F1974" i="5" s="1"/>
  <c r="E1975" i="5"/>
  <c r="F1975" i="5" s="1"/>
  <c r="E1976" i="5"/>
  <c r="F1976" i="5" s="1"/>
  <c r="E1977" i="5"/>
  <c r="F1977" i="5" s="1"/>
  <c r="E1978" i="5"/>
  <c r="F1978" i="5" s="1"/>
  <c r="E1979" i="5"/>
  <c r="F1979" i="5" s="1"/>
  <c r="E1980" i="5"/>
  <c r="F1980" i="5" s="1"/>
  <c r="E1981" i="5"/>
  <c r="F1981" i="5" s="1"/>
  <c r="E1982" i="5"/>
  <c r="F1982" i="5" s="1"/>
  <c r="E1983" i="5"/>
  <c r="F1983" i="5" s="1"/>
  <c r="E1984" i="5"/>
  <c r="F1984" i="5" s="1"/>
  <c r="E1985" i="5"/>
  <c r="F1985" i="5" s="1"/>
  <c r="E1986" i="5"/>
  <c r="F1986" i="5" s="1"/>
  <c r="E1987" i="5"/>
  <c r="F1987" i="5" s="1"/>
  <c r="E1988" i="5"/>
  <c r="F1988" i="5" s="1"/>
  <c r="E1989" i="5"/>
  <c r="F1989" i="5" s="1"/>
  <c r="E1990" i="5"/>
  <c r="F1990" i="5" s="1"/>
  <c r="E1991" i="5"/>
  <c r="F1991" i="5" s="1"/>
  <c r="E1992" i="5"/>
  <c r="F1992" i="5" s="1"/>
  <c r="E1993" i="5"/>
  <c r="F1993" i="5" s="1"/>
  <c r="E1994" i="5"/>
  <c r="F1994" i="5" s="1"/>
  <c r="E1995" i="5"/>
  <c r="F1995" i="5" s="1"/>
  <c r="E1996" i="5"/>
  <c r="F1996" i="5" s="1"/>
  <c r="E1997" i="5"/>
  <c r="F1997" i="5" s="1"/>
  <c r="E1998" i="5"/>
  <c r="F1998" i="5" s="1"/>
  <c r="E1999" i="5"/>
  <c r="F1999" i="5" s="1"/>
  <c r="E2000" i="5"/>
  <c r="F2000" i="5" s="1"/>
  <c r="E2001" i="5"/>
  <c r="F2001" i="5" s="1"/>
  <c r="E2002" i="5"/>
  <c r="F2002" i="5" s="1"/>
  <c r="E2003" i="5"/>
  <c r="F2003" i="5" s="1"/>
  <c r="E2004" i="5"/>
  <c r="F2004" i="5" s="1"/>
  <c r="E2005" i="5"/>
  <c r="F2005" i="5" s="1"/>
  <c r="E2006" i="5"/>
  <c r="F2006" i="5" s="1"/>
  <c r="E2007" i="5"/>
  <c r="F2007" i="5" s="1"/>
  <c r="E2008" i="5"/>
  <c r="F2008" i="5" s="1"/>
  <c r="E2009" i="5"/>
  <c r="F2009" i="5" s="1"/>
  <c r="E2010" i="5"/>
  <c r="F2010" i="5" s="1"/>
  <c r="E2011" i="5"/>
  <c r="F2011" i="5" s="1"/>
  <c r="E2012" i="5"/>
  <c r="F2012" i="5" s="1"/>
  <c r="E2013" i="5"/>
  <c r="F2013" i="5" s="1"/>
  <c r="E2014" i="5"/>
  <c r="F2014" i="5" s="1"/>
  <c r="E2015" i="5"/>
  <c r="F2015" i="5" s="1"/>
  <c r="E2016" i="5"/>
  <c r="F2016" i="5" s="1"/>
  <c r="E2017" i="5"/>
  <c r="F2017" i="5" s="1"/>
  <c r="E2018" i="5"/>
  <c r="F2018" i="5" s="1"/>
  <c r="E2019" i="5"/>
  <c r="F2019" i="5" s="1"/>
  <c r="E2020" i="5"/>
  <c r="F2020" i="5" s="1"/>
  <c r="E2021" i="5"/>
  <c r="F2021" i="5" s="1"/>
  <c r="E2022" i="5"/>
  <c r="F2022" i="5" s="1"/>
  <c r="E2023" i="5"/>
  <c r="F2023" i="5" s="1"/>
  <c r="E2024" i="5"/>
  <c r="F2024" i="5" s="1"/>
  <c r="E2025" i="5"/>
  <c r="F2025" i="5" s="1"/>
  <c r="E2026" i="5"/>
  <c r="F2026" i="5" s="1"/>
  <c r="E2027" i="5"/>
  <c r="F2027" i="5" s="1"/>
  <c r="E2028" i="5"/>
  <c r="F2028" i="5" s="1"/>
  <c r="E2029" i="5"/>
  <c r="F2029" i="5" s="1"/>
  <c r="E2030" i="5"/>
  <c r="F2030" i="5" s="1"/>
  <c r="E2031" i="5"/>
  <c r="F2031" i="5" s="1"/>
  <c r="E2032" i="5"/>
  <c r="F2032" i="5" s="1"/>
  <c r="E2033" i="5"/>
  <c r="F2033" i="5" s="1"/>
  <c r="E2034" i="5"/>
  <c r="F2034" i="5" s="1"/>
  <c r="E2035" i="5"/>
  <c r="F2035" i="5" s="1"/>
  <c r="E2036" i="5"/>
  <c r="F2036" i="5" s="1"/>
  <c r="E2037" i="5"/>
  <c r="F2037" i="5" s="1"/>
  <c r="E2038" i="5"/>
  <c r="F2038" i="5" s="1"/>
  <c r="E2039" i="5"/>
  <c r="F2039" i="5" s="1"/>
  <c r="E2040" i="5"/>
  <c r="F2040" i="5" s="1"/>
  <c r="E2041" i="5"/>
  <c r="F2041" i="5" s="1"/>
  <c r="E2042" i="5"/>
  <c r="F2042" i="5" s="1"/>
  <c r="E2043" i="5"/>
  <c r="F2043" i="5" s="1"/>
  <c r="E2044" i="5"/>
  <c r="F2044" i="5" s="1"/>
  <c r="E2045" i="5"/>
  <c r="F2045" i="5" s="1"/>
  <c r="E2046" i="5"/>
  <c r="F2046" i="5" s="1"/>
  <c r="E2047" i="5"/>
  <c r="F2047" i="5" s="1"/>
  <c r="E2048" i="5"/>
  <c r="F2048" i="5" s="1"/>
  <c r="E2049" i="5"/>
  <c r="F2049" i="5" s="1"/>
  <c r="E2050" i="5"/>
  <c r="F2050" i="5" s="1"/>
  <c r="E2051" i="5"/>
  <c r="F2051" i="5" s="1"/>
  <c r="E2052" i="5"/>
  <c r="F2052" i="5" s="1"/>
  <c r="E2053" i="5"/>
  <c r="F2053" i="5" s="1"/>
  <c r="E2054" i="5"/>
  <c r="F2054" i="5" s="1"/>
  <c r="E2055" i="5"/>
  <c r="F2055" i="5" s="1"/>
  <c r="E2056" i="5"/>
  <c r="F2056" i="5" s="1"/>
  <c r="E2057" i="5"/>
  <c r="F2057" i="5" s="1"/>
  <c r="E2058" i="5"/>
  <c r="F2058" i="5" s="1"/>
  <c r="E2059" i="5"/>
  <c r="F2059" i="5" s="1"/>
  <c r="E2060" i="5"/>
  <c r="F2060" i="5" s="1"/>
  <c r="E2061" i="5"/>
  <c r="F2061" i="5" s="1"/>
  <c r="E2062" i="5"/>
  <c r="F2062" i="5" s="1"/>
  <c r="E2063" i="5"/>
  <c r="F2063" i="5" s="1"/>
  <c r="E2064" i="5"/>
  <c r="F2064" i="5" s="1"/>
  <c r="E2065" i="5"/>
  <c r="F2065" i="5" s="1"/>
  <c r="E2066" i="5"/>
  <c r="F2066" i="5" s="1"/>
  <c r="E2067" i="5"/>
  <c r="F2067" i="5" s="1"/>
  <c r="E2068" i="5"/>
  <c r="F2068" i="5" s="1"/>
  <c r="E2069" i="5"/>
  <c r="F2069" i="5" s="1"/>
  <c r="E2070" i="5"/>
  <c r="F2070" i="5" s="1"/>
  <c r="E2071" i="5"/>
  <c r="F2071" i="5" s="1"/>
  <c r="E2072" i="5"/>
  <c r="F2072" i="5" s="1"/>
  <c r="E2073" i="5"/>
  <c r="F2073" i="5" s="1"/>
  <c r="E2074" i="5"/>
  <c r="F2074" i="5" s="1"/>
  <c r="E2075" i="5"/>
  <c r="F2075" i="5" s="1"/>
  <c r="E2076" i="5"/>
  <c r="F2076" i="5" s="1"/>
  <c r="E2077" i="5"/>
  <c r="F2077" i="5" s="1"/>
  <c r="E2078" i="5"/>
  <c r="F2078" i="5" s="1"/>
  <c r="E2079" i="5"/>
  <c r="F2079" i="5" s="1"/>
  <c r="E2080" i="5"/>
  <c r="F2080" i="5" s="1"/>
  <c r="E2081" i="5"/>
  <c r="F2081" i="5" s="1"/>
  <c r="E2082" i="5"/>
  <c r="F2082" i="5" s="1"/>
  <c r="E2083" i="5"/>
  <c r="F2083" i="5" s="1"/>
  <c r="E2084" i="5"/>
  <c r="F2084" i="5" s="1"/>
  <c r="E2085" i="5"/>
  <c r="F2085" i="5" s="1"/>
  <c r="E2086" i="5"/>
  <c r="F2086" i="5" s="1"/>
  <c r="E2087" i="5"/>
  <c r="F2087" i="5" s="1"/>
  <c r="E2088" i="5"/>
  <c r="F2088" i="5" s="1"/>
  <c r="E2089" i="5"/>
  <c r="F2089" i="5" s="1"/>
  <c r="E2090" i="5"/>
  <c r="F2090" i="5" s="1"/>
  <c r="E2091" i="5"/>
  <c r="F2091" i="5" s="1"/>
  <c r="E2092" i="5"/>
  <c r="F2092" i="5" s="1"/>
  <c r="E2093" i="5"/>
  <c r="F2093" i="5" s="1"/>
  <c r="E2094" i="5"/>
  <c r="F2094" i="5" s="1"/>
  <c r="E2095" i="5"/>
  <c r="F2095" i="5" s="1"/>
  <c r="E2096" i="5"/>
  <c r="F2096" i="5" s="1"/>
  <c r="E2097" i="5"/>
  <c r="F2097" i="5" s="1"/>
  <c r="E2098" i="5"/>
  <c r="F2098" i="5" s="1"/>
  <c r="E2099" i="5"/>
  <c r="F2099" i="5" s="1"/>
  <c r="E2100" i="5"/>
  <c r="F2100" i="5" s="1"/>
  <c r="E2101" i="5"/>
  <c r="F2101" i="5" s="1"/>
  <c r="E2102" i="5"/>
  <c r="F2102" i="5" s="1"/>
  <c r="E2103" i="5"/>
  <c r="F2103" i="5" s="1"/>
  <c r="E2104" i="5"/>
  <c r="F2104" i="5" s="1"/>
  <c r="E2105" i="5"/>
  <c r="F2105" i="5" s="1"/>
  <c r="E2106" i="5"/>
  <c r="F2106" i="5" s="1"/>
  <c r="E2107" i="5"/>
  <c r="F2107" i="5" s="1"/>
  <c r="E2108" i="5"/>
  <c r="F2108" i="5" s="1"/>
  <c r="E2109" i="5"/>
  <c r="F2109" i="5" s="1"/>
  <c r="E2110" i="5"/>
  <c r="F2110" i="5" s="1"/>
  <c r="E2111" i="5"/>
  <c r="F2111" i="5" s="1"/>
  <c r="E2112" i="5"/>
  <c r="F2112" i="5" s="1"/>
  <c r="E2113" i="5"/>
  <c r="F2113" i="5" s="1"/>
  <c r="E2114" i="5"/>
  <c r="F2114" i="5" s="1"/>
  <c r="E2115" i="5"/>
  <c r="F2115" i="5" s="1"/>
  <c r="E2116" i="5"/>
  <c r="F2116" i="5" s="1"/>
  <c r="E2117" i="5"/>
  <c r="F2117" i="5" s="1"/>
  <c r="E2118" i="5"/>
  <c r="F2118" i="5" s="1"/>
  <c r="E2119" i="5"/>
  <c r="F2119" i="5" s="1"/>
  <c r="E2120" i="5"/>
  <c r="F2120" i="5" s="1"/>
  <c r="E2121" i="5"/>
  <c r="F2121" i="5" s="1"/>
  <c r="E2122" i="5"/>
  <c r="F2122" i="5" s="1"/>
  <c r="E2123" i="5"/>
  <c r="F2123" i="5" s="1"/>
  <c r="E2124" i="5"/>
  <c r="F2124" i="5" s="1"/>
  <c r="E2125" i="5"/>
  <c r="F2125" i="5" s="1"/>
  <c r="E2126" i="5"/>
  <c r="F2126" i="5" s="1"/>
  <c r="E2127" i="5"/>
  <c r="F2127" i="5" s="1"/>
  <c r="E2128" i="5"/>
  <c r="F2128" i="5" s="1"/>
  <c r="E2129" i="5"/>
  <c r="F2129" i="5" s="1"/>
  <c r="E2130" i="5"/>
  <c r="F2130" i="5" s="1"/>
  <c r="E2131" i="5"/>
  <c r="F2131" i="5" s="1"/>
  <c r="E2132" i="5"/>
  <c r="F2132" i="5" s="1"/>
  <c r="E2133" i="5"/>
  <c r="F2133" i="5" s="1"/>
  <c r="E2134" i="5"/>
  <c r="F2134" i="5" s="1"/>
  <c r="E2135" i="5"/>
  <c r="F2135" i="5" s="1"/>
  <c r="E2136" i="5"/>
  <c r="F2136" i="5" s="1"/>
  <c r="E2137" i="5"/>
  <c r="F2137" i="5" s="1"/>
  <c r="E2138" i="5"/>
  <c r="F2138" i="5" s="1"/>
  <c r="E2139" i="5"/>
  <c r="F2139" i="5" s="1"/>
  <c r="E2140" i="5"/>
  <c r="F2140" i="5" s="1"/>
  <c r="E2141" i="5"/>
  <c r="F2141" i="5" s="1"/>
  <c r="E2142" i="5"/>
  <c r="F2142" i="5" s="1"/>
  <c r="E2143" i="5"/>
  <c r="F2143" i="5" s="1"/>
  <c r="E2144" i="5"/>
  <c r="F2144" i="5" s="1"/>
  <c r="E2145" i="5"/>
  <c r="F2145" i="5" s="1"/>
  <c r="E2146" i="5"/>
  <c r="F2146" i="5" s="1"/>
  <c r="E2147" i="5"/>
  <c r="F2147" i="5" s="1"/>
  <c r="E2148" i="5"/>
  <c r="F2148" i="5" s="1"/>
  <c r="E2149" i="5"/>
  <c r="F2149" i="5" s="1"/>
  <c r="E2150" i="5"/>
  <c r="F2150" i="5" s="1"/>
  <c r="E2151" i="5"/>
  <c r="F2151" i="5" s="1"/>
  <c r="E2152" i="5"/>
  <c r="F2152" i="5" s="1"/>
  <c r="E2153" i="5"/>
  <c r="F2153" i="5" s="1"/>
  <c r="E2154" i="5"/>
  <c r="F2154" i="5" s="1"/>
  <c r="E2155" i="5"/>
  <c r="F2155" i="5" s="1"/>
  <c r="E2156" i="5"/>
  <c r="F2156" i="5" s="1"/>
  <c r="E2157" i="5"/>
  <c r="F2157" i="5" s="1"/>
  <c r="E2158" i="5"/>
  <c r="F2158" i="5" s="1"/>
  <c r="E2159" i="5"/>
  <c r="F2159" i="5" s="1"/>
  <c r="E2160" i="5"/>
  <c r="F2160" i="5" s="1"/>
  <c r="E2161" i="5"/>
  <c r="F2161" i="5" s="1"/>
  <c r="E2162" i="5"/>
  <c r="F2162" i="5" s="1"/>
  <c r="E2163" i="5"/>
  <c r="F2163" i="5" s="1"/>
  <c r="E2164" i="5"/>
  <c r="F2164" i="5" s="1"/>
  <c r="E2165" i="5"/>
  <c r="F2165" i="5" s="1"/>
  <c r="E2166" i="5"/>
  <c r="F2166" i="5" s="1"/>
  <c r="E2167" i="5"/>
  <c r="F2167" i="5" s="1"/>
  <c r="E2168" i="5"/>
  <c r="F2168" i="5" s="1"/>
  <c r="E2169" i="5"/>
  <c r="F2169" i="5" s="1"/>
  <c r="E2170" i="5"/>
  <c r="F2170" i="5" s="1"/>
  <c r="E2171" i="5"/>
  <c r="F2171" i="5" s="1"/>
  <c r="E2172" i="5"/>
  <c r="F2172" i="5" s="1"/>
  <c r="E2173" i="5"/>
  <c r="F2173" i="5" s="1"/>
  <c r="E2174" i="5"/>
  <c r="F2174" i="5" s="1"/>
  <c r="E2175" i="5"/>
  <c r="F2175" i="5" s="1"/>
  <c r="E2176" i="5"/>
  <c r="F2176" i="5" s="1"/>
  <c r="E2177" i="5"/>
  <c r="F2177" i="5" s="1"/>
  <c r="E2178" i="5"/>
  <c r="F2178" i="5" s="1"/>
  <c r="E2179" i="5"/>
  <c r="F2179" i="5" s="1"/>
  <c r="E2180" i="5"/>
  <c r="F2180" i="5" s="1"/>
  <c r="E2181" i="5"/>
  <c r="F2181" i="5" s="1"/>
  <c r="E2182" i="5"/>
  <c r="F2182" i="5" s="1"/>
  <c r="E2183" i="5"/>
  <c r="F2183" i="5" s="1"/>
  <c r="E2184" i="5"/>
  <c r="F2184" i="5" s="1"/>
  <c r="E2185" i="5"/>
  <c r="F2185" i="5" s="1"/>
  <c r="E2186" i="5"/>
  <c r="F2186" i="5" s="1"/>
  <c r="E2187" i="5"/>
  <c r="F2187" i="5" s="1"/>
  <c r="E2188" i="5"/>
  <c r="F2188" i="5" s="1"/>
  <c r="E2189" i="5"/>
  <c r="F2189" i="5" s="1"/>
  <c r="E2190" i="5"/>
  <c r="F2190" i="5" s="1"/>
  <c r="E2191" i="5"/>
  <c r="F2191" i="5" s="1"/>
  <c r="E2192" i="5"/>
  <c r="F2192" i="5" s="1"/>
  <c r="E2193" i="5"/>
  <c r="F2193" i="5" s="1"/>
  <c r="E2194" i="5"/>
  <c r="F2194" i="5" s="1"/>
  <c r="E2195" i="5"/>
  <c r="F2195" i="5" s="1"/>
  <c r="E2196" i="5"/>
  <c r="F2196" i="5" s="1"/>
  <c r="E2197" i="5"/>
  <c r="F2197" i="5" s="1"/>
  <c r="E2198" i="5"/>
  <c r="F2198" i="5" s="1"/>
  <c r="E2199" i="5"/>
  <c r="F2199" i="5" s="1"/>
  <c r="E2200" i="5"/>
  <c r="F2200" i="5" s="1"/>
  <c r="E2201" i="5"/>
  <c r="F2201" i="5" s="1"/>
  <c r="E2202" i="5"/>
  <c r="F2202" i="5" s="1"/>
  <c r="E2203" i="5"/>
  <c r="F2203" i="5" s="1"/>
  <c r="E2204" i="5"/>
  <c r="F2204" i="5" s="1"/>
  <c r="E2205" i="5"/>
  <c r="F2205" i="5" s="1"/>
  <c r="E2206" i="5"/>
  <c r="F2206" i="5" s="1"/>
  <c r="E2207" i="5"/>
  <c r="F2207" i="5" s="1"/>
  <c r="E2208" i="5"/>
  <c r="F2208" i="5" s="1"/>
  <c r="E2209" i="5"/>
  <c r="F2209" i="5" s="1"/>
  <c r="E2210" i="5"/>
  <c r="F2210" i="5" s="1"/>
  <c r="E2211" i="5"/>
  <c r="F2211" i="5" s="1"/>
  <c r="E2212" i="5"/>
  <c r="F2212" i="5" s="1"/>
  <c r="E2213" i="5"/>
  <c r="F2213" i="5" s="1"/>
  <c r="E2214" i="5"/>
  <c r="F2214" i="5" s="1"/>
  <c r="E2215" i="5"/>
  <c r="F2215" i="5" s="1"/>
  <c r="E2216" i="5"/>
  <c r="F2216" i="5" s="1"/>
  <c r="E2217" i="5"/>
  <c r="F2217" i="5" s="1"/>
  <c r="E2218" i="5"/>
  <c r="F2218" i="5" s="1"/>
  <c r="E2219" i="5"/>
  <c r="F2219" i="5" s="1"/>
  <c r="E2220" i="5"/>
  <c r="F2220" i="5" s="1"/>
  <c r="E2221" i="5"/>
  <c r="F2221" i="5" s="1"/>
  <c r="E2222" i="5"/>
  <c r="F2222" i="5" s="1"/>
  <c r="E2223" i="5"/>
  <c r="F2223" i="5" s="1"/>
  <c r="E2224" i="5"/>
  <c r="F2224" i="5" s="1"/>
  <c r="E2225" i="5"/>
  <c r="F2225" i="5" s="1"/>
  <c r="E2226" i="5"/>
  <c r="F2226" i="5" s="1"/>
  <c r="E2227" i="5"/>
  <c r="F2227" i="5" s="1"/>
  <c r="E2228" i="5"/>
  <c r="F2228" i="5" s="1"/>
  <c r="E2229" i="5"/>
  <c r="F2229" i="5" s="1"/>
  <c r="E2230" i="5"/>
  <c r="F2230" i="5" s="1"/>
  <c r="E2231" i="5"/>
  <c r="F2231" i="5" s="1"/>
  <c r="E2232" i="5"/>
  <c r="F2232" i="5" s="1"/>
  <c r="E2233" i="5"/>
  <c r="F2233" i="5" s="1"/>
  <c r="E2234" i="5"/>
  <c r="F2234" i="5" s="1"/>
  <c r="E2235" i="5"/>
  <c r="F2235" i="5" s="1"/>
  <c r="E2236" i="5"/>
  <c r="F2236" i="5" s="1"/>
  <c r="E2237" i="5"/>
  <c r="F2237" i="5" s="1"/>
  <c r="E2238" i="5"/>
  <c r="F2238" i="5" s="1"/>
  <c r="E2239" i="5"/>
  <c r="F2239" i="5" s="1"/>
  <c r="E2240" i="5"/>
  <c r="F2240" i="5" s="1"/>
  <c r="E2241" i="5"/>
  <c r="F2241" i="5" s="1"/>
  <c r="E2242" i="5"/>
  <c r="F2242" i="5" s="1"/>
  <c r="E2243" i="5"/>
  <c r="F2243" i="5" s="1"/>
  <c r="E2244" i="5"/>
  <c r="F2244" i="5" s="1"/>
  <c r="E2245" i="5"/>
  <c r="F2245" i="5" s="1"/>
  <c r="E2246" i="5"/>
  <c r="F2246" i="5" s="1"/>
  <c r="E2247" i="5"/>
  <c r="F2247" i="5" s="1"/>
  <c r="E2248" i="5"/>
  <c r="F2248" i="5" s="1"/>
  <c r="E2249" i="5"/>
  <c r="F2249" i="5" s="1"/>
  <c r="E2250" i="5"/>
  <c r="F2250" i="5" s="1"/>
  <c r="E2251" i="5"/>
  <c r="F2251" i="5" s="1"/>
  <c r="E2252" i="5"/>
  <c r="F2252" i="5" s="1"/>
  <c r="E2253" i="5"/>
  <c r="F2253" i="5" s="1"/>
  <c r="E2254" i="5"/>
  <c r="F2254" i="5" s="1"/>
  <c r="E2255" i="5"/>
  <c r="F2255" i="5" s="1"/>
  <c r="E2256" i="5"/>
  <c r="F2256" i="5" s="1"/>
  <c r="E2257" i="5"/>
  <c r="F2257" i="5" s="1"/>
  <c r="E2258" i="5"/>
  <c r="F2258" i="5" s="1"/>
  <c r="E2259" i="5"/>
  <c r="F2259" i="5" s="1"/>
  <c r="E2260" i="5"/>
  <c r="F2260" i="5" s="1"/>
  <c r="E2261" i="5"/>
  <c r="F2261" i="5" s="1"/>
  <c r="E2262" i="5"/>
  <c r="F2262" i="5" s="1"/>
  <c r="E2263" i="5"/>
  <c r="F2263" i="5" s="1"/>
  <c r="E2264" i="5"/>
  <c r="F2264" i="5" s="1"/>
  <c r="E2265" i="5"/>
  <c r="F2265" i="5" s="1"/>
  <c r="E2266" i="5"/>
  <c r="F2266" i="5" s="1"/>
  <c r="E2267" i="5"/>
  <c r="F2267" i="5" s="1"/>
  <c r="E2268" i="5"/>
  <c r="F2268" i="5" s="1"/>
  <c r="E2269" i="5"/>
  <c r="F2269" i="5" s="1"/>
  <c r="E2270" i="5"/>
  <c r="F2270" i="5" s="1"/>
  <c r="E2271" i="5"/>
  <c r="F2271" i="5" s="1"/>
  <c r="E2272" i="5"/>
  <c r="F2272" i="5" s="1"/>
  <c r="E2273" i="5"/>
  <c r="F2273" i="5" s="1"/>
  <c r="E2274" i="5"/>
  <c r="F2274" i="5" s="1"/>
  <c r="E2275" i="5"/>
  <c r="F2275" i="5" s="1"/>
  <c r="E2276" i="5"/>
  <c r="F2276" i="5" s="1"/>
  <c r="E2277" i="5"/>
  <c r="F2277" i="5" s="1"/>
  <c r="E2278" i="5"/>
  <c r="F2278" i="5" s="1"/>
  <c r="E2279" i="5"/>
  <c r="F2279" i="5" s="1"/>
  <c r="E2280" i="5"/>
  <c r="F2280" i="5" s="1"/>
  <c r="E2281" i="5"/>
  <c r="F2281" i="5" s="1"/>
  <c r="E2282" i="5"/>
  <c r="F2282" i="5" s="1"/>
  <c r="E2283" i="5"/>
  <c r="F2283" i="5" s="1"/>
  <c r="E2284" i="5"/>
  <c r="F2284" i="5" s="1"/>
  <c r="E2285" i="5"/>
  <c r="F2285" i="5" s="1"/>
  <c r="E2286" i="5"/>
  <c r="F2286" i="5" s="1"/>
  <c r="E2287" i="5"/>
  <c r="F2287" i="5" s="1"/>
  <c r="E2288" i="5"/>
  <c r="F2288" i="5" s="1"/>
  <c r="E2289" i="5"/>
  <c r="F2289" i="5" s="1"/>
  <c r="E2290" i="5"/>
  <c r="F2290" i="5" s="1"/>
  <c r="E2291" i="5"/>
  <c r="F2291" i="5" s="1"/>
  <c r="E2292" i="5"/>
  <c r="F2292" i="5" s="1"/>
  <c r="E2293" i="5"/>
  <c r="F2293" i="5" s="1"/>
  <c r="E2294" i="5"/>
  <c r="F2294" i="5" s="1"/>
  <c r="E2295" i="5"/>
  <c r="F2295" i="5" s="1"/>
  <c r="E2296" i="5"/>
  <c r="F2296" i="5" s="1"/>
  <c r="E2297" i="5"/>
  <c r="F2297" i="5" s="1"/>
  <c r="E2298" i="5"/>
  <c r="F2298" i="5" s="1"/>
  <c r="E2299" i="5"/>
  <c r="F2299" i="5" s="1"/>
  <c r="E2300" i="5"/>
  <c r="F2300" i="5" s="1"/>
  <c r="E2301" i="5"/>
  <c r="F2301" i="5" s="1"/>
  <c r="E2302" i="5"/>
  <c r="F2302" i="5" s="1"/>
  <c r="E2303" i="5"/>
  <c r="F2303" i="5" s="1"/>
  <c r="E2304" i="5"/>
  <c r="F2304" i="5" s="1"/>
  <c r="E2305" i="5"/>
  <c r="F2305" i="5" s="1"/>
  <c r="E2306" i="5"/>
  <c r="F2306" i="5" s="1"/>
  <c r="E2307" i="5"/>
  <c r="F2307" i="5" s="1"/>
  <c r="E2308" i="5"/>
  <c r="F2308" i="5" s="1"/>
  <c r="E2309" i="5"/>
  <c r="F2309" i="5" s="1"/>
  <c r="E2310" i="5"/>
  <c r="F2310" i="5" s="1"/>
  <c r="E2311" i="5"/>
  <c r="F2311" i="5" s="1"/>
  <c r="E2312" i="5"/>
  <c r="F2312" i="5" s="1"/>
  <c r="E2313" i="5"/>
  <c r="F2313" i="5" s="1"/>
  <c r="E2314" i="5"/>
  <c r="F2314" i="5" s="1"/>
  <c r="E2315" i="5"/>
  <c r="F2315" i="5" s="1"/>
  <c r="E2316" i="5"/>
  <c r="F2316" i="5" s="1"/>
  <c r="E2317" i="5"/>
  <c r="F2317" i="5" s="1"/>
  <c r="E2318" i="5"/>
  <c r="F2318" i="5" s="1"/>
  <c r="E2319" i="5"/>
  <c r="F2319" i="5" s="1"/>
  <c r="E2320" i="5"/>
  <c r="F2320" i="5" s="1"/>
  <c r="E2321" i="5"/>
  <c r="F2321" i="5" s="1"/>
  <c r="E2322" i="5"/>
  <c r="F2322" i="5" s="1"/>
  <c r="E2323" i="5"/>
  <c r="F2323" i="5" s="1"/>
  <c r="E2324" i="5"/>
  <c r="F2324" i="5" s="1"/>
  <c r="E2325" i="5"/>
  <c r="F2325" i="5" s="1"/>
  <c r="E2326" i="5"/>
  <c r="F2326" i="5" s="1"/>
  <c r="E2327" i="5"/>
  <c r="F2327" i="5" s="1"/>
  <c r="E2328" i="5"/>
  <c r="F2328" i="5" s="1"/>
  <c r="E2329" i="5"/>
  <c r="F2329" i="5" s="1"/>
  <c r="E2330" i="5"/>
  <c r="F2330" i="5" s="1"/>
  <c r="E2331" i="5"/>
  <c r="F2331" i="5" s="1"/>
  <c r="E2332" i="5"/>
  <c r="F2332" i="5" s="1"/>
  <c r="E2333" i="5"/>
  <c r="F2333" i="5" s="1"/>
  <c r="E2334" i="5"/>
  <c r="F2334" i="5" s="1"/>
  <c r="E2335" i="5"/>
  <c r="F2335" i="5" s="1"/>
  <c r="E2336" i="5"/>
  <c r="F2336" i="5" s="1"/>
  <c r="E2337" i="5"/>
  <c r="F2337" i="5" s="1"/>
  <c r="E2338" i="5"/>
  <c r="F2338" i="5" s="1"/>
  <c r="E2339" i="5"/>
  <c r="F2339" i="5" s="1"/>
  <c r="E2340" i="5"/>
  <c r="F2340" i="5" s="1"/>
  <c r="E2341" i="5"/>
  <c r="F2341" i="5" s="1"/>
  <c r="E2342" i="5"/>
  <c r="F2342" i="5" s="1"/>
  <c r="E2343" i="5"/>
  <c r="F2343" i="5" s="1"/>
  <c r="E2344" i="5"/>
  <c r="F2344" i="5" s="1"/>
  <c r="E2345" i="5"/>
  <c r="F2345" i="5" s="1"/>
  <c r="E2346" i="5"/>
  <c r="F2346" i="5" s="1"/>
  <c r="E2347" i="5"/>
  <c r="F2347" i="5" s="1"/>
  <c r="E2348" i="5"/>
  <c r="F2348" i="5" s="1"/>
  <c r="E2349" i="5"/>
  <c r="F2349" i="5" s="1"/>
  <c r="E2350" i="5"/>
  <c r="F2350" i="5" s="1"/>
  <c r="E2351" i="5"/>
  <c r="F2351" i="5" s="1"/>
  <c r="E2352" i="5"/>
  <c r="F2352" i="5" s="1"/>
  <c r="E2353" i="5"/>
  <c r="F2353" i="5" s="1"/>
  <c r="E2354" i="5"/>
  <c r="F2354" i="5" s="1"/>
  <c r="E2355" i="5"/>
  <c r="F2355" i="5" s="1"/>
  <c r="E2356" i="5"/>
  <c r="F2356" i="5" s="1"/>
  <c r="E2357" i="5"/>
  <c r="F2357" i="5" s="1"/>
  <c r="E2358" i="5"/>
  <c r="F2358" i="5" s="1"/>
  <c r="E2359" i="5"/>
  <c r="F2359" i="5" s="1"/>
  <c r="E2360" i="5"/>
  <c r="F2360" i="5" s="1"/>
  <c r="E2361" i="5"/>
  <c r="F2361" i="5" s="1"/>
  <c r="E2362" i="5"/>
  <c r="F2362" i="5" s="1"/>
  <c r="E2363" i="5"/>
  <c r="F2363" i="5" s="1"/>
  <c r="E2364" i="5"/>
  <c r="F2364" i="5" s="1"/>
  <c r="E2365" i="5"/>
  <c r="F2365" i="5" s="1"/>
  <c r="E2366" i="5"/>
  <c r="F2366" i="5" s="1"/>
  <c r="E2367" i="5"/>
  <c r="F2367" i="5" s="1"/>
  <c r="E2368" i="5"/>
  <c r="F2368" i="5" s="1"/>
  <c r="E2369" i="5"/>
  <c r="F2369" i="5" s="1"/>
  <c r="E2370" i="5"/>
  <c r="F2370" i="5" s="1"/>
  <c r="E2371" i="5"/>
  <c r="F2371" i="5" s="1"/>
  <c r="E2372" i="5"/>
  <c r="F2372" i="5" s="1"/>
  <c r="E2373" i="5"/>
  <c r="F2373" i="5" s="1"/>
  <c r="E2374" i="5"/>
  <c r="F2374" i="5" s="1"/>
  <c r="E2375" i="5"/>
  <c r="F2375" i="5" s="1"/>
  <c r="E2376" i="5"/>
  <c r="F2376" i="5" s="1"/>
  <c r="E2377" i="5"/>
  <c r="F2377" i="5" s="1"/>
  <c r="E2378" i="5"/>
  <c r="F2378" i="5" s="1"/>
  <c r="E2379" i="5"/>
  <c r="F2379" i="5" s="1"/>
  <c r="E2380" i="5"/>
  <c r="F2380" i="5" s="1"/>
  <c r="E2381" i="5"/>
  <c r="F2381" i="5" s="1"/>
  <c r="E2382" i="5"/>
  <c r="F2382" i="5" s="1"/>
  <c r="E2383" i="5"/>
  <c r="F2383" i="5" s="1"/>
  <c r="E2384" i="5"/>
  <c r="F2384" i="5" s="1"/>
  <c r="E2385" i="5"/>
  <c r="F2385" i="5" s="1"/>
  <c r="E2386" i="5"/>
  <c r="F2386" i="5" s="1"/>
  <c r="E2387" i="5"/>
  <c r="F2387" i="5" s="1"/>
  <c r="E2388" i="5"/>
  <c r="F2388" i="5" s="1"/>
  <c r="E2389" i="5"/>
  <c r="F2389" i="5" s="1"/>
  <c r="E2390" i="5"/>
  <c r="F2390" i="5" s="1"/>
  <c r="E2391" i="5"/>
  <c r="F2391" i="5" s="1"/>
  <c r="E2392" i="5"/>
  <c r="F2392" i="5" s="1"/>
  <c r="E2393" i="5"/>
  <c r="F2393" i="5" s="1"/>
  <c r="E2394" i="5"/>
  <c r="F2394" i="5" s="1"/>
  <c r="E2395" i="5"/>
  <c r="F2395" i="5" s="1"/>
  <c r="E2396" i="5"/>
  <c r="F2396" i="5" s="1"/>
  <c r="E2397" i="5"/>
  <c r="F2397" i="5" s="1"/>
  <c r="E2398" i="5"/>
  <c r="F2398" i="5" s="1"/>
  <c r="E2399" i="5"/>
  <c r="F2399" i="5" s="1"/>
  <c r="E2400" i="5"/>
  <c r="F2400" i="5" s="1"/>
  <c r="E2401" i="5"/>
  <c r="F2401" i="5" s="1"/>
  <c r="E2402" i="5"/>
  <c r="F2402" i="5" s="1"/>
  <c r="E2403" i="5"/>
  <c r="F2403" i="5" s="1"/>
  <c r="E2404" i="5"/>
  <c r="F2404" i="5" s="1"/>
  <c r="E2405" i="5"/>
  <c r="F2405" i="5" s="1"/>
  <c r="E2406" i="5"/>
  <c r="F2406" i="5" s="1"/>
  <c r="E2407" i="5"/>
  <c r="F2407" i="5" s="1"/>
  <c r="E2408" i="5"/>
  <c r="F2408" i="5" s="1"/>
  <c r="E2409" i="5"/>
  <c r="F2409" i="5" s="1"/>
  <c r="E2410" i="5"/>
  <c r="F2410" i="5" s="1"/>
  <c r="E2411" i="5"/>
  <c r="F2411" i="5" s="1"/>
  <c r="E2412" i="5"/>
  <c r="F2412" i="5" s="1"/>
  <c r="E2413" i="5"/>
  <c r="F2413" i="5" s="1"/>
  <c r="E2414" i="5"/>
  <c r="F2414" i="5" s="1"/>
  <c r="E2415" i="5"/>
  <c r="F2415" i="5" s="1"/>
  <c r="E2416" i="5"/>
  <c r="F2416" i="5" s="1"/>
  <c r="E2417" i="5"/>
  <c r="F2417" i="5" s="1"/>
  <c r="E2418" i="5"/>
  <c r="F2418" i="5" s="1"/>
  <c r="E2419" i="5"/>
  <c r="F2419" i="5" s="1"/>
  <c r="E2420" i="5"/>
  <c r="F2420" i="5" s="1"/>
  <c r="E2421" i="5"/>
  <c r="F2421" i="5" s="1"/>
  <c r="E2422" i="5"/>
  <c r="F2422" i="5" s="1"/>
  <c r="E2423" i="5"/>
  <c r="F2423" i="5" s="1"/>
  <c r="E2424" i="5"/>
  <c r="F2424" i="5" s="1"/>
  <c r="E2425" i="5"/>
  <c r="F2425" i="5" s="1"/>
  <c r="E2426" i="5"/>
  <c r="F2426" i="5" s="1"/>
  <c r="E2427" i="5"/>
  <c r="F2427" i="5" s="1"/>
  <c r="E2428" i="5"/>
  <c r="F2428" i="5" s="1"/>
  <c r="E2429" i="5"/>
  <c r="F2429" i="5" s="1"/>
  <c r="E2430" i="5"/>
  <c r="F2430" i="5" s="1"/>
  <c r="E2431" i="5"/>
  <c r="F2431" i="5" s="1"/>
  <c r="E2432" i="5"/>
  <c r="F2432" i="5" s="1"/>
  <c r="E2433" i="5"/>
  <c r="F2433" i="5" s="1"/>
  <c r="E2434" i="5"/>
  <c r="F2434" i="5" s="1"/>
  <c r="E2435" i="5"/>
  <c r="F2435" i="5" s="1"/>
  <c r="E2436" i="5"/>
  <c r="F2436" i="5" s="1"/>
  <c r="E2437" i="5"/>
  <c r="F2437" i="5" s="1"/>
  <c r="E2438" i="5"/>
  <c r="F2438" i="5" s="1"/>
  <c r="E2439" i="5"/>
  <c r="F2439" i="5" s="1"/>
  <c r="E2440" i="5"/>
  <c r="F2440" i="5" s="1"/>
  <c r="E2441" i="5"/>
  <c r="F2441" i="5" s="1"/>
  <c r="E2442" i="5"/>
  <c r="F2442" i="5" s="1"/>
  <c r="E2443" i="5"/>
  <c r="F2443" i="5" s="1"/>
  <c r="E2444" i="5"/>
  <c r="F2444" i="5" s="1"/>
  <c r="E2445" i="5"/>
  <c r="F2445" i="5" s="1"/>
  <c r="E2446" i="5"/>
  <c r="F2446" i="5" s="1"/>
  <c r="E2447" i="5"/>
  <c r="F2447" i="5" s="1"/>
  <c r="E2448" i="5"/>
  <c r="F2448" i="5" s="1"/>
  <c r="E2449" i="5"/>
  <c r="F2449" i="5" s="1"/>
  <c r="E2450" i="5"/>
  <c r="F2450" i="5" s="1"/>
  <c r="E2451" i="5"/>
  <c r="F2451" i="5" s="1"/>
  <c r="E2452" i="5"/>
  <c r="F2452" i="5" s="1"/>
  <c r="E2453" i="5"/>
  <c r="F2453" i="5" s="1"/>
  <c r="E2454" i="5"/>
  <c r="F2454" i="5" s="1"/>
  <c r="E2455" i="5"/>
  <c r="F2455" i="5" s="1"/>
  <c r="E2456" i="5"/>
  <c r="F2456" i="5" s="1"/>
  <c r="E2457" i="5"/>
  <c r="F2457" i="5" s="1"/>
  <c r="E2458" i="5"/>
  <c r="F2458" i="5" s="1"/>
  <c r="E2459" i="5"/>
  <c r="F2459" i="5" s="1"/>
  <c r="E2460" i="5"/>
  <c r="F2460" i="5" s="1"/>
  <c r="E2461" i="5"/>
  <c r="F2461" i="5" s="1"/>
  <c r="E2462" i="5"/>
  <c r="F2462" i="5" s="1"/>
  <c r="E2463" i="5"/>
  <c r="F2463" i="5" s="1"/>
  <c r="E2464" i="5"/>
  <c r="F2464" i="5" s="1"/>
  <c r="E2465" i="5"/>
  <c r="F2465" i="5" s="1"/>
  <c r="E2466" i="5"/>
  <c r="F2466" i="5" s="1"/>
  <c r="E2467" i="5"/>
  <c r="F2467" i="5" s="1"/>
  <c r="E2468" i="5"/>
  <c r="F2468" i="5" s="1"/>
  <c r="E2469" i="5"/>
  <c r="F2469" i="5" s="1"/>
  <c r="E2470" i="5"/>
  <c r="F2470" i="5" s="1"/>
  <c r="E2471" i="5"/>
  <c r="F2471" i="5" s="1"/>
  <c r="E2472" i="5"/>
  <c r="F2472" i="5" s="1"/>
  <c r="E2473" i="5"/>
  <c r="F2473" i="5" s="1"/>
  <c r="E2474" i="5"/>
  <c r="F2474" i="5" s="1"/>
  <c r="E2475" i="5"/>
  <c r="F2475" i="5" s="1"/>
  <c r="E2476" i="5"/>
  <c r="F2476" i="5" s="1"/>
  <c r="E2477" i="5"/>
  <c r="F2477" i="5" s="1"/>
  <c r="E2478" i="5"/>
  <c r="F2478" i="5" s="1"/>
  <c r="E2479" i="5"/>
  <c r="F2479" i="5" s="1"/>
  <c r="E2480" i="5"/>
  <c r="F2480" i="5" s="1"/>
  <c r="E2481" i="5"/>
  <c r="F2481" i="5" s="1"/>
  <c r="E2482" i="5"/>
  <c r="F2482" i="5" s="1"/>
  <c r="E2483" i="5"/>
  <c r="F2483" i="5" s="1"/>
  <c r="E2484" i="5"/>
  <c r="F2484" i="5" s="1"/>
  <c r="E2485" i="5"/>
  <c r="F2485" i="5" s="1"/>
  <c r="E2486" i="5"/>
  <c r="F2486" i="5" s="1"/>
  <c r="E2487" i="5"/>
  <c r="F2487" i="5" s="1"/>
  <c r="E2488" i="5"/>
  <c r="F2488" i="5" s="1"/>
  <c r="E2489" i="5"/>
  <c r="F2489" i="5" s="1"/>
  <c r="E2490" i="5"/>
  <c r="F2490" i="5" s="1"/>
  <c r="E2491" i="5"/>
  <c r="F2491" i="5" s="1"/>
  <c r="E2492" i="5"/>
  <c r="F2492" i="5" s="1"/>
  <c r="E2493" i="5"/>
  <c r="F2493" i="5" s="1"/>
  <c r="E2494" i="5"/>
  <c r="F2494" i="5" s="1"/>
  <c r="E2495" i="5"/>
  <c r="F2495" i="5" s="1"/>
  <c r="E2496" i="5"/>
  <c r="F2496" i="5" s="1"/>
  <c r="E2497" i="5"/>
  <c r="F2497" i="5" s="1"/>
  <c r="E2498" i="5"/>
  <c r="F2498" i="5" s="1"/>
  <c r="E2499" i="5"/>
  <c r="F2499" i="5" s="1"/>
  <c r="E2500" i="5"/>
  <c r="F2500" i="5" s="1"/>
  <c r="E2501" i="5"/>
  <c r="F2501" i="5" s="1"/>
  <c r="E2502" i="5"/>
  <c r="F2502" i="5" s="1"/>
  <c r="E2503" i="5"/>
  <c r="F2503" i="5" s="1"/>
  <c r="E2504" i="5"/>
  <c r="F2504" i="5" s="1"/>
  <c r="E2505" i="5"/>
  <c r="F2505" i="5" s="1"/>
  <c r="E2506" i="5"/>
  <c r="F2506" i="5" s="1"/>
  <c r="E2507" i="5"/>
  <c r="F2507" i="5" s="1"/>
  <c r="E2508" i="5"/>
  <c r="F2508" i="5" s="1"/>
  <c r="E2509" i="5"/>
  <c r="F2509" i="5" s="1"/>
  <c r="E2510" i="5"/>
  <c r="F2510" i="5" s="1"/>
  <c r="E2511" i="5"/>
  <c r="F2511" i="5" s="1"/>
  <c r="E2512" i="5"/>
  <c r="F2512" i="5" s="1"/>
  <c r="E2513" i="5"/>
  <c r="F2513" i="5" s="1"/>
  <c r="E2514" i="5"/>
  <c r="F2514" i="5" s="1"/>
  <c r="E2515" i="5"/>
  <c r="F2515" i="5" s="1"/>
  <c r="E2516" i="5"/>
  <c r="F2516" i="5" s="1"/>
  <c r="E2517" i="5"/>
  <c r="F2517" i="5" s="1"/>
  <c r="E2518" i="5"/>
  <c r="F2518" i="5" s="1"/>
  <c r="E2519" i="5"/>
  <c r="F2519" i="5" s="1"/>
  <c r="E2520" i="5"/>
  <c r="F2520" i="5" s="1"/>
  <c r="E2521" i="5"/>
  <c r="F2521" i="5" s="1"/>
  <c r="E2522" i="5"/>
  <c r="F2522" i="5" s="1"/>
  <c r="E2523" i="5"/>
  <c r="F2523" i="5" s="1"/>
  <c r="E2524" i="5"/>
  <c r="F2524" i="5" s="1"/>
  <c r="E2525" i="5"/>
  <c r="F2525" i="5" s="1"/>
  <c r="E2526" i="5"/>
  <c r="F2526" i="5" s="1"/>
  <c r="E2527" i="5"/>
  <c r="F2527" i="5" s="1"/>
  <c r="E2528" i="5"/>
  <c r="F2528" i="5" s="1"/>
  <c r="E2529" i="5"/>
  <c r="F2529" i="5" s="1"/>
  <c r="E2530" i="5"/>
  <c r="F2530" i="5" s="1"/>
  <c r="E2531" i="5"/>
  <c r="F2531" i="5" s="1"/>
  <c r="E2532" i="5"/>
  <c r="F2532" i="5" s="1"/>
  <c r="E2533" i="5"/>
  <c r="F2533" i="5" s="1"/>
  <c r="E2534" i="5"/>
  <c r="F2534" i="5" s="1"/>
  <c r="E2535" i="5"/>
  <c r="F2535" i="5" s="1"/>
  <c r="E2536" i="5"/>
  <c r="F2536" i="5" s="1"/>
  <c r="E2537" i="5"/>
  <c r="F2537" i="5" s="1"/>
  <c r="E2538" i="5"/>
  <c r="F2538" i="5" s="1"/>
  <c r="E2539" i="5"/>
  <c r="F2539" i="5" s="1"/>
  <c r="E2540" i="5"/>
  <c r="F2540" i="5" s="1"/>
  <c r="E2541" i="5"/>
  <c r="F2541" i="5" s="1"/>
  <c r="E2542" i="5"/>
  <c r="F2542" i="5" s="1"/>
  <c r="E2543" i="5"/>
  <c r="F2543" i="5" s="1"/>
  <c r="E2544" i="5"/>
  <c r="F2544" i="5" s="1"/>
  <c r="E2545" i="5"/>
  <c r="F2545" i="5" s="1"/>
  <c r="E2546" i="5"/>
  <c r="F2546" i="5" s="1"/>
  <c r="E2547" i="5"/>
  <c r="F2547" i="5" s="1"/>
  <c r="E2548" i="5"/>
  <c r="F2548" i="5" s="1"/>
  <c r="E2549" i="5"/>
  <c r="F2549" i="5" s="1"/>
  <c r="E2550" i="5"/>
  <c r="F2550" i="5" s="1"/>
  <c r="E2551" i="5"/>
  <c r="F2551" i="5" s="1"/>
  <c r="E2552" i="5"/>
  <c r="F2552" i="5" s="1"/>
  <c r="E2553" i="5"/>
  <c r="F2553" i="5" s="1"/>
  <c r="E2554" i="5"/>
  <c r="F2554" i="5" s="1"/>
  <c r="E2555" i="5"/>
  <c r="F2555" i="5" s="1"/>
  <c r="E2556" i="5"/>
  <c r="F2556" i="5" s="1"/>
  <c r="E2557" i="5"/>
  <c r="F2557" i="5" s="1"/>
  <c r="E2558" i="5"/>
  <c r="F2558" i="5" s="1"/>
  <c r="E2559" i="5"/>
  <c r="F2559" i="5" s="1"/>
  <c r="E2560" i="5"/>
  <c r="F2560" i="5" s="1"/>
  <c r="E2561" i="5"/>
  <c r="F2561" i="5" s="1"/>
  <c r="E2562" i="5"/>
  <c r="F2562" i="5" s="1"/>
  <c r="E2563" i="5"/>
  <c r="F2563" i="5" s="1"/>
  <c r="E2564" i="5"/>
  <c r="F2564" i="5" s="1"/>
  <c r="E2565" i="5"/>
  <c r="F2565" i="5" s="1"/>
  <c r="E2566" i="5"/>
  <c r="F2566" i="5" s="1"/>
  <c r="E2567" i="5"/>
  <c r="F2567" i="5" s="1"/>
  <c r="E2568" i="5"/>
  <c r="F2568" i="5" s="1"/>
  <c r="E2569" i="5"/>
  <c r="F2569" i="5" s="1"/>
  <c r="E2570" i="5"/>
  <c r="F2570" i="5" s="1"/>
  <c r="E2571" i="5"/>
  <c r="F2571" i="5" s="1"/>
  <c r="E2572" i="5"/>
  <c r="F2572" i="5" s="1"/>
  <c r="E2573" i="5"/>
  <c r="F2573" i="5" s="1"/>
  <c r="E2574" i="5"/>
  <c r="F2574" i="5" s="1"/>
  <c r="E2575" i="5"/>
  <c r="F2575" i="5" s="1"/>
  <c r="E2576" i="5"/>
  <c r="F2576" i="5" s="1"/>
  <c r="E2577" i="5"/>
  <c r="F2577" i="5" s="1"/>
  <c r="E2578" i="5"/>
  <c r="F2578" i="5" s="1"/>
  <c r="E2579" i="5"/>
  <c r="F2579" i="5" s="1"/>
  <c r="E2580" i="5"/>
  <c r="F2580" i="5" s="1"/>
  <c r="E2581" i="5"/>
  <c r="F2581" i="5" s="1"/>
  <c r="E2582" i="5"/>
  <c r="F2582" i="5" s="1"/>
  <c r="E2583" i="5"/>
  <c r="F2583" i="5" s="1"/>
  <c r="E2584" i="5"/>
  <c r="F2584" i="5" s="1"/>
  <c r="E2585" i="5"/>
  <c r="F2585" i="5" s="1"/>
  <c r="E2586" i="5"/>
  <c r="F2586" i="5" s="1"/>
  <c r="E2587" i="5"/>
  <c r="F2587" i="5" s="1"/>
  <c r="E2588" i="5"/>
  <c r="F2588" i="5" s="1"/>
  <c r="E2589" i="5"/>
  <c r="F2589" i="5" s="1"/>
  <c r="E2590" i="5"/>
  <c r="F2590" i="5" s="1"/>
  <c r="E2591" i="5"/>
  <c r="F2591" i="5" s="1"/>
  <c r="E2592" i="5"/>
  <c r="F2592" i="5" s="1"/>
  <c r="E2593" i="5"/>
  <c r="F2593" i="5" s="1"/>
  <c r="E2594" i="5"/>
  <c r="F2594" i="5" s="1"/>
  <c r="E2595" i="5"/>
  <c r="F2595" i="5" s="1"/>
  <c r="E2596" i="5"/>
  <c r="F2596" i="5" s="1"/>
  <c r="E2597" i="5"/>
  <c r="F2597" i="5" s="1"/>
  <c r="E2598" i="5"/>
  <c r="F2598" i="5" s="1"/>
  <c r="E2599" i="5"/>
  <c r="F2599" i="5" s="1"/>
  <c r="E2600" i="5"/>
  <c r="F2600" i="5" s="1"/>
  <c r="E2601" i="5"/>
  <c r="F2601" i="5" s="1"/>
  <c r="E2602" i="5"/>
  <c r="F2602" i="5" s="1"/>
  <c r="E2603" i="5"/>
  <c r="F2603" i="5" s="1"/>
  <c r="E2604" i="5"/>
  <c r="F2604" i="5" s="1"/>
  <c r="E2605" i="5"/>
  <c r="F2605" i="5" s="1"/>
  <c r="E2606" i="5"/>
  <c r="F2606" i="5" s="1"/>
  <c r="E2607" i="5"/>
  <c r="F2607" i="5" s="1"/>
  <c r="E2608" i="5"/>
  <c r="F2608" i="5" s="1"/>
  <c r="E2609" i="5"/>
  <c r="F2609" i="5" s="1"/>
  <c r="E2610" i="5"/>
  <c r="F2610" i="5" s="1"/>
  <c r="E2611" i="5"/>
  <c r="F2611" i="5" s="1"/>
  <c r="E2612" i="5"/>
  <c r="F2612" i="5" s="1"/>
  <c r="E2613" i="5"/>
  <c r="F2613" i="5" s="1"/>
  <c r="E2614" i="5"/>
  <c r="F2614" i="5" s="1"/>
  <c r="E2615" i="5"/>
  <c r="F2615" i="5" s="1"/>
  <c r="E2616" i="5"/>
  <c r="F2616" i="5" s="1"/>
  <c r="E2617" i="5"/>
  <c r="F2617" i="5" s="1"/>
  <c r="E2618" i="5"/>
  <c r="F2618" i="5" s="1"/>
  <c r="E2619" i="5"/>
  <c r="F2619" i="5" s="1"/>
  <c r="E2620" i="5"/>
  <c r="F2620" i="5" s="1"/>
  <c r="E2621" i="5"/>
  <c r="F2621" i="5" s="1"/>
  <c r="E2622" i="5"/>
  <c r="F2622" i="5" s="1"/>
  <c r="E2623" i="5"/>
  <c r="F2623" i="5" s="1"/>
  <c r="E2624" i="5"/>
  <c r="F2624" i="5" s="1"/>
  <c r="E2625" i="5"/>
  <c r="F2625" i="5" s="1"/>
  <c r="E2626" i="5"/>
  <c r="F2626" i="5" s="1"/>
  <c r="E2627" i="5"/>
  <c r="F2627" i="5" s="1"/>
  <c r="E2628" i="5"/>
  <c r="F2628" i="5" s="1"/>
  <c r="E2629" i="5"/>
  <c r="F2629" i="5" s="1"/>
  <c r="E2630" i="5"/>
  <c r="F2630" i="5" s="1"/>
  <c r="E2631" i="5"/>
  <c r="F2631" i="5" s="1"/>
  <c r="E2632" i="5"/>
  <c r="F2632" i="5" s="1"/>
  <c r="E2633" i="5"/>
  <c r="F2633" i="5" s="1"/>
  <c r="E2634" i="5"/>
  <c r="F2634" i="5" s="1"/>
  <c r="E2635" i="5"/>
  <c r="F2635" i="5" s="1"/>
  <c r="E2636" i="5"/>
  <c r="F2636" i="5" s="1"/>
  <c r="E2637" i="5"/>
  <c r="F2637" i="5" s="1"/>
  <c r="E2638" i="5"/>
  <c r="F2638" i="5" s="1"/>
  <c r="E2639" i="5"/>
  <c r="F2639" i="5" s="1"/>
  <c r="E2640" i="5"/>
  <c r="F2640" i="5" s="1"/>
  <c r="E2641" i="5"/>
  <c r="F2641" i="5" s="1"/>
  <c r="E2642" i="5"/>
  <c r="F2642" i="5" s="1"/>
  <c r="E2643" i="5"/>
  <c r="F2643" i="5" s="1"/>
  <c r="E2644" i="5"/>
  <c r="F2644" i="5" s="1"/>
  <c r="E2645" i="5"/>
  <c r="F2645" i="5" s="1"/>
  <c r="E2646" i="5"/>
  <c r="F2646" i="5" s="1"/>
  <c r="E2647" i="5"/>
  <c r="F2647" i="5" s="1"/>
  <c r="E2648" i="5"/>
  <c r="F2648" i="5" s="1"/>
  <c r="E2649" i="5"/>
  <c r="F2649" i="5" s="1"/>
  <c r="E2650" i="5"/>
  <c r="F2650" i="5" s="1"/>
  <c r="E2651" i="5"/>
  <c r="F2651" i="5" s="1"/>
  <c r="E2652" i="5"/>
  <c r="F2652" i="5" s="1"/>
  <c r="E2653" i="5"/>
  <c r="F2653" i="5" s="1"/>
  <c r="E2654" i="5"/>
  <c r="F2654" i="5" s="1"/>
  <c r="E2655" i="5"/>
  <c r="F2655" i="5" s="1"/>
  <c r="E2656" i="5"/>
  <c r="F2656" i="5" s="1"/>
  <c r="E2657" i="5"/>
  <c r="F2657" i="5" s="1"/>
  <c r="E2658" i="5"/>
  <c r="F2658" i="5" s="1"/>
  <c r="E2659" i="5"/>
  <c r="F2659" i="5" s="1"/>
  <c r="E2660" i="5"/>
  <c r="F2660" i="5" s="1"/>
  <c r="E2661" i="5"/>
  <c r="F2661" i="5" s="1"/>
  <c r="E2662" i="5"/>
  <c r="F2662" i="5" s="1"/>
  <c r="E2663" i="5"/>
  <c r="F2663" i="5" s="1"/>
  <c r="E2664" i="5"/>
  <c r="F2664" i="5" s="1"/>
  <c r="E2665" i="5"/>
  <c r="F2665" i="5" s="1"/>
  <c r="E2666" i="5"/>
  <c r="F2666" i="5" s="1"/>
  <c r="E2667" i="5"/>
  <c r="F2667" i="5" s="1"/>
  <c r="E2668" i="5"/>
  <c r="F2668" i="5" s="1"/>
  <c r="E2669" i="5"/>
  <c r="F2669" i="5" s="1"/>
  <c r="E2670" i="5"/>
  <c r="F2670" i="5" s="1"/>
  <c r="E2671" i="5"/>
  <c r="F2671" i="5" s="1"/>
  <c r="E2672" i="5"/>
  <c r="F2672" i="5" s="1"/>
  <c r="E2673" i="5"/>
  <c r="F2673" i="5" s="1"/>
  <c r="E2674" i="5"/>
  <c r="F2674" i="5" s="1"/>
  <c r="E2675" i="5"/>
  <c r="F2675" i="5" s="1"/>
  <c r="E2676" i="5"/>
  <c r="F2676" i="5" s="1"/>
  <c r="E2677" i="5"/>
  <c r="F2677" i="5" s="1"/>
  <c r="E2678" i="5"/>
  <c r="F2678" i="5" s="1"/>
  <c r="E2679" i="5"/>
  <c r="F2679" i="5" s="1"/>
  <c r="E2680" i="5"/>
  <c r="F2680" i="5" s="1"/>
  <c r="E2681" i="5"/>
  <c r="F2681" i="5" s="1"/>
  <c r="E2682" i="5"/>
  <c r="F2682" i="5" s="1"/>
  <c r="E2683" i="5"/>
  <c r="F2683" i="5" s="1"/>
  <c r="E2684" i="5"/>
  <c r="F2684" i="5" s="1"/>
  <c r="E2685" i="5"/>
  <c r="F2685" i="5" s="1"/>
  <c r="E2686" i="5"/>
  <c r="F2686" i="5" s="1"/>
  <c r="E2687" i="5"/>
  <c r="F2687" i="5" s="1"/>
  <c r="E2688" i="5"/>
  <c r="F2688" i="5" s="1"/>
  <c r="E2689" i="5"/>
  <c r="F2689" i="5" s="1"/>
  <c r="E2690" i="5"/>
  <c r="F2690" i="5" s="1"/>
  <c r="E2691" i="5"/>
  <c r="F2691" i="5" s="1"/>
  <c r="E2692" i="5"/>
  <c r="F2692" i="5" s="1"/>
  <c r="E2693" i="5"/>
  <c r="F2693" i="5" s="1"/>
  <c r="E2694" i="5"/>
  <c r="F2694" i="5" s="1"/>
  <c r="E2695" i="5"/>
  <c r="F2695" i="5" s="1"/>
  <c r="E2696" i="5"/>
  <c r="F2696" i="5" s="1"/>
  <c r="E2697" i="5"/>
  <c r="F2697" i="5" s="1"/>
  <c r="E2698" i="5"/>
  <c r="F2698" i="5" s="1"/>
  <c r="E2699" i="5"/>
  <c r="F2699" i="5" s="1"/>
  <c r="E2700" i="5"/>
  <c r="F2700" i="5" s="1"/>
  <c r="E2701" i="5"/>
  <c r="F2701" i="5" s="1"/>
  <c r="E2702" i="5"/>
  <c r="F2702" i="5" s="1"/>
  <c r="E2703" i="5"/>
  <c r="F2703" i="5" s="1"/>
  <c r="E2704" i="5"/>
  <c r="F2704" i="5" s="1"/>
  <c r="E2705" i="5"/>
  <c r="F2705" i="5" s="1"/>
  <c r="E2706" i="5"/>
  <c r="F2706" i="5" s="1"/>
  <c r="E2707" i="5"/>
  <c r="F2707" i="5" s="1"/>
  <c r="E2708" i="5"/>
  <c r="F2708" i="5" s="1"/>
  <c r="E2709" i="5"/>
  <c r="F2709" i="5" s="1"/>
  <c r="E2710" i="5"/>
  <c r="F2710" i="5" s="1"/>
  <c r="E2711" i="5"/>
  <c r="F2711" i="5" s="1"/>
  <c r="E2712" i="5"/>
  <c r="F2712" i="5" s="1"/>
  <c r="E2713" i="5"/>
  <c r="F2713" i="5" s="1"/>
  <c r="E2714" i="5"/>
  <c r="F2714" i="5" s="1"/>
  <c r="E2715" i="5"/>
  <c r="F2715" i="5" s="1"/>
  <c r="E2716" i="5"/>
  <c r="F2716" i="5" s="1"/>
  <c r="E2717" i="5"/>
  <c r="F2717" i="5" s="1"/>
  <c r="E2718" i="5"/>
  <c r="F2718" i="5" s="1"/>
  <c r="E2719" i="5"/>
  <c r="F2719" i="5" s="1"/>
  <c r="E2720" i="5"/>
  <c r="F2720" i="5" s="1"/>
  <c r="E2721" i="5"/>
  <c r="F2721" i="5" s="1"/>
  <c r="E2722" i="5"/>
  <c r="F2722" i="5" s="1"/>
  <c r="E2723" i="5"/>
  <c r="F2723" i="5" s="1"/>
  <c r="E2724" i="5"/>
  <c r="F2724" i="5" s="1"/>
  <c r="E2725" i="5"/>
  <c r="F2725" i="5" s="1"/>
  <c r="E2726" i="5"/>
  <c r="F2726" i="5" s="1"/>
  <c r="E2727" i="5"/>
  <c r="F2727" i="5" s="1"/>
  <c r="E2728" i="5"/>
  <c r="F2728" i="5" s="1"/>
  <c r="E2729" i="5"/>
  <c r="F2729" i="5" s="1"/>
  <c r="E2730" i="5"/>
  <c r="F2730" i="5" s="1"/>
  <c r="E2731" i="5"/>
  <c r="F2731" i="5" s="1"/>
  <c r="E2732" i="5"/>
  <c r="F2732" i="5" s="1"/>
  <c r="E2733" i="5"/>
  <c r="F2733" i="5" s="1"/>
  <c r="E2734" i="5"/>
  <c r="F2734" i="5" s="1"/>
  <c r="E2735" i="5"/>
  <c r="F2735" i="5" s="1"/>
  <c r="E2736" i="5"/>
  <c r="F2736" i="5" s="1"/>
  <c r="E2737" i="5"/>
  <c r="F2737" i="5" s="1"/>
  <c r="E2738" i="5"/>
  <c r="F2738" i="5" s="1"/>
  <c r="E2739" i="5"/>
  <c r="F2739" i="5" s="1"/>
  <c r="E2740" i="5"/>
  <c r="F2740" i="5" s="1"/>
  <c r="E2741" i="5"/>
  <c r="F2741" i="5" s="1"/>
  <c r="E2742" i="5"/>
  <c r="F2742" i="5" s="1"/>
  <c r="E2743" i="5"/>
  <c r="F2743" i="5" s="1"/>
  <c r="E2744" i="5"/>
  <c r="F2744" i="5" s="1"/>
  <c r="E2745" i="5"/>
  <c r="F2745" i="5" s="1"/>
  <c r="E2746" i="5"/>
  <c r="F2746" i="5" s="1"/>
  <c r="E2747" i="5"/>
  <c r="F2747" i="5" s="1"/>
  <c r="E2748" i="5"/>
  <c r="F2748" i="5" s="1"/>
  <c r="E2749" i="5"/>
  <c r="F2749" i="5" s="1"/>
  <c r="E2750" i="5"/>
  <c r="F2750" i="5" s="1"/>
  <c r="E2751" i="5"/>
  <c r="F2751" i="5" s="1"/>
  <c r="E2752" i="5"/>
  <c r="F2752" i="5" s="1"/>
  <c r="E2753" i="5"/>
  <c r="F2753" i="5" s="1"/>
  <c r="E2754" i="5"/>
  <c r="F2754" i="5" s="1"/>
  <c r="E2755" i="5"/>
  <c r="F2755" i="5" s="1"/>
  <c r="E2756" i="5"/>
  <c r="F2756" i="5" s="1"/>
  <c r="E2757" i="5"/>
  <c r="F2757" i="5" s="1"/>
  <c r="E2758" i="5"/>
  <c r="F2758" i="5" s="1"/>
  <c r="E2759" i="5"/>
  <c r="F2759" i="5" s="1"/>
  <c r="E2760" i="5"/>
  <c r="F2760" i="5" s="1"/>
  <c r="E2761" i="5"/>
  <c r="F2761" i="5" s="1"/>
  <c r="E2762" i="5"/>
  <c r="F2762" i="5" s="1"/>
  <c r="E2763" i="5"/>
  <c r="F2763" i="5" s="1"/>
  <c r="E2764" i="5"/>
  <c r="F2764" i="5" s="1"/>
  <c r="E2765" i="5"/>
  <c r="F2765" i="5" s="1"/>
  <c r="E2766" i="5"/>
  <c r="F2766" i="5" s="1"/>
  <c r="E2767" i="5"/>
  <c r="F2767" i="5" s="1"/>
  <c r="E2768" i="5"/>
  <c r="F2768" i="5" s="1"/>
  <c r="E2769" i="5"/>
  <c r="F2769" i="5" s="1"/>
  <c r="E2770" i="5"/>
  <c r="F2770" i="5" s="1"/>
  <c r="E2771" i="5"/>
  <c r="F2771" i="5" s="1"/>
  <c r="E2772" i="5"/>
  <c r="F2772" i="5" s="1"/>
  <c r="E2773" i="5"/>
  <c r="F2773" i="5" s="1"/>
  <c r="E2774" i="5"/>
  <c r="F2774" i="5" s="1"/>
  <c r="E2775" i="5"/>
  <c r="F2775" i="5" s="1"/>
  <c r="E2776" i="5"/>
  <c r="F2776" i="5" s="1"/>
  <c r="E2777" i="5"/>
  <c r="F2777" i="5" s="1"/>
  <c r="E2778" i="5"/>
  <c r="F2778" i="5" s="1"/>
  <c r="E2779" i="5"/>
  <c r="F2779" i="5" s="1"/>
  <c r="E2780" i="5"/>
  <c r="F2780" i="5" s="1"/>
  <c r="E2781" i="5"/>
  <c r="F2781" i="5" s="1"/>
  <c r="E2782" i="5"/>
  <c r="F2782" i="5" s="1"/>
  <c r="E2783" i="5"/>
  <c r="F2783" i="5" s="1"/>
  <c r="E2784" i="5"/>
  <c r="F2784" i="5" s="1"/>
  <c r="E2785" i="5"/>
  <c r="F2785" i="5" s="1"/>
  <c r="E2786" i="5"/>
  <c r="F2786" i="5" s="1"/>
  <c r="E2787" i="5"/>
  <c r="F2787" i="5" s="1"/>
  <c r="E2788" i="5"/>
  <c r="F2788" i="5" s="1"/>
  <c r="E2789" i="5"/>
  <c r="F2789" i="5" s="1"/>
  <c r="E2790" i="5"/>
  <c r="F2790" i="5" s="1"/>
  <c r="E2791" i="5"/>
  <c r="F2791" i="5" s="1"/>
  <c r="E2792" i="5"/>
  <c r="F2792" i="5" s="1"/>
  <c r="E2793" i="5"/>
  <c r="F2793" i="5" s="1"/>
  <c r="E2794" i="5"/>
  <c r="F2794" i="5" s="1"/>
  <c r="E2795" i="5"/>
  <c r="F2795" i="5" s="1"/>
  <c r="E2796" i="5"/>
  <c r="F2796" i="5" s="1"/>
  <c r="E2797" i="5"/>
  <c r="F2797" i="5" s="1"/>
  <c r="E2798" i="5"/>
  <c r="F2798" i="5" s="1"/>
  <c r="E2799" i="5"/>
  <c r="F2799" i="5" s="1"/>
  <c r="E2800" i="5"/>
  <c r="F2800" i="5" s="1"/>
  <c r="E2801" i="5"/>
  <c r="F2801" i="5" s="1"/>
  <c r="E2802" i="5"/>
  <c r="F2802" i="5" s="1"/>
  <c r="E2803" i="5"/>
  <c r="F2803" i="5" s="1"/>
  <c r="E2804" i="5"/>
  <c r="F2804" i="5" s="1"/>
  <c r="E2805" i="5"/>
  <c r="F2805" i="5" s="1"/>
  <c r="E2806" i="5"/>
  <c r="F2806" i="5" s="1"/>
  <c r="E2807" i="5"/>
  <c r="F2807" i="5" s="1"/>
  <c r="E2808" i="5"/>
  <c r="F2808" i="5" s="1"/>
  <c r="E2809" i="5"/>
  <c r="F2809" i="5" s="1"/>
  <c r="E2810" i="5"/>
  <c r="F2810" i="5" s="1"/>
  <c r="E2811" i="5"/>
  <c r="F2811" i="5" s="1"/>
  <c r="E2812" i="5"/>
  <c r="F2812" i="5" s="1"/>
  <c r="E2813" i="5"/>
  <c r="F2813" i="5" s="1"/>
  <c r="E2814" i="5"/>
  <c r="F2814" i="5" s="1"/>
  <c r="E2815" i="5"/>
  <c r="F2815" i="5" s="1"/>
  <c r="E2816" i="5"/>
  <c r="F2816" i="5" s="1"/>
  <c r="E2817" i="5"/>
  <c r="F2817" i="5" s="1"/>
  <c r="E2818" i="5"/>
  <c r="F2818" i="5" s="1"/>
  <c r="E2819" i="5"/>
  <c r="F2819" i="5" s="1"/>
  <c r="E2820" i="5"/>
  <c r="F2820" i="5" s="1"/>
  <c r="E2821" i="5"/>
  <c r="F2821" i="5" s="1"/>
  <c r="E2822" i="5"/>
  <c r="F2822" i="5" s="1"/>
  <c r="E2823" i="5"/>
  <c r="F2823" i="5" s="1"/>
  <c r="E2824" i="5"/>
  <c r="F2824" i="5" s="1"/>
  <c r="E2825" i="5"/>
  <c r="F2825" i="5" s="1"/>
  <c r="E2826" i="5"/>
  <c r="F2826" i="5" s="1"/>
  <c r="E2827" i="5"/>
  <c r="F2827" i="5" s="1"/>
  <c r="E2828" i="5"/>
  <c r="F2828" i="5" s="1"/>
  <c r="E2829" i="5"/>
  <c r="F2829" i="5" s="1"/>
  <c r="E2830" i="5"/>
  <c r="F2830" i="5" s="1"/>
  <c r="E2831" i="5"/>
  <c r="F2831" i="5" s="1"/>
  <c r="E2832" i="5"/>
  <c r="F2832" i="5" s="1"/>
  <c r="E2833" i="5"/>
  <c r="F2833" i="5" s="1"/>
  <c r="E2834" i="5"/>
  <c r="F2834" i="5" s="1"/>
  <c r="E2835" i="5"/>
  <c r="F2835" i="5" s="1"/>
  <c r="E2836" i="5"/>
  <c r="F2836" i="5" s="1"/>
  <c r="E2837" i="5"/>
  <c r="F2837" i="5" s="1"/>
  <c r="E2838" i="5"/>
  <c r="F2838" i="5" s="1"/>
  <c r="E2839" i="5"/>
  <c r="F2839" i="5" s="1"/>
  <c r="E2840" i="5"/>
  <c r="F2840" i="5" s="1"/>
  <c r="E2841" i="5"/>
  <c r="F2841" i="5" s="1"/>
  <c r="E2842" i="5"/>
  <c r="F2842" i="5" s="1"/>
  <c r="E2843" i="5"/>
  <c r="F2843" i="5" s="1"/>
  <c r="E2844" i="5"/>
  <c r="F2844" i="5" s="1"/>
  <c r="E2845" i="5"/>
  <c r="F2845" i="5" s="1"/>
  <c r="E2846" i="5"/>
  <c r="F2846" i="5" s="1"/>
  <c r="E2847" i="5"/>
  <c r="F2847" i="5" s="1"/>
  <c r="E2848" i="5"/>
  <c r="F2848" i="5" s="1"/>
  <c r="E2849" i="5"/>
  <c r="F2849" i="5" s="1"/>
  <c r="E2850" i="5"/>
  <c r="F2850" i="5" s="1"/>
  <c r="E2851" i="5"/>
  <c r="F2851" i="5" s="1"/>
  <c r="E2852" i="5"/>
  <c r="F2852" i="5" s="1"/>
  <c r="E2853" i="5"/>
  <c r="F2853" i="5" s="1"/>
  <c r="E2854" i="5"/>
  <c r="F2854" i="5" s="1"/>
  <c r="E2855" i="5"/>
  <c r="F2855" i="5" s="1"/>
  <c r="E2856" i="5"/>
  <c r="F2856" i="5" s="1"/>
  <c r="E2857" i="5"/>
  <c r="F2857" i="5" s="1"/>
  <c r="E2858" i="5"/>
  <c r="F2858" i="5" s="1"/>
  <c r="E2859" i="5"/>
  <c r="F2859" i="5" s="1"/>
  <c r="E2860" i="5"/>
  <c r="F2860" i="5" s="1"/>
  <c r="E2861" i="5"/>
  <c r="F2861" i="5" s="1"/>
  <c r="E2862" i="5"/>
  <c r="F2862" i="5" s="1"/>
  <c r="E2863" i="5"/>
  <c r="F2863" i="5" s="1"/>
  <c r="E2864" i="5"/>
  <c r="F2864" i="5" s="1"/>
  <c r="E2865" i="5"/>
  <c r="F2865" i="5" s="1"/>
  <c r="E2866" i="5"/>
  <c r="F2866" i="5" s="1"/>
  <c r="E2867" i="5"/>
  <c r="F2867" i="5" s="1"/>
  <c r="E2868" i="5"/>
  <c r="F2868" i="5" s="1"/>
  <c r="E2869" i="5"/>
  <c r="F2869" i="5" s="1"/>
  <c r="E2870" i="5"/>
  <c r="F2870" i="5" s="1"/>
  <c r="E2871" i="5"/>
  <c r="F2871" i="5" s="1"/>
  <c r="E2872" i="5"/>
  <c r="F2872" i="5" s="1"/>
  <c r="E2873" i="5"/>
  <c r="F2873" i="5" s="1"/>
  <c r="E2874" i="5"/>
  <c r="F2874" i="5" s="1"/>
  <c r="E2875" i="5"/>
  <c r="F2875" i="5" s="1"/>
  <c r="E2876" i="5"/>
  <c r="F2876" i="5" s="1"/>
  <c r="E2877" i="5"/>
  <c r="F2877" i="5" s="1"/>
  <c r="E2878" i="5"/>
  <c r="F2878" i="5" s="1"/>
  <c r="E2879" i="5"/>
  <c r="F2879" i="5" s="1"/>
  <c r="E2880" i="5"/>
  <c r="F2880" i="5" s="1"/>
  <c r="E2881" i="5"/>
  <c r="F2881" i="5" s="1"/>
  <c r="E2882" i="5"/>
  <c r="F2882" i="5" s="1"/>
  <c r="E2883" i="5"/>
  <c r="F2883" i="5" s="1"/>
  <c r="E2884" i="5"/>
  <c r="F2884" i="5" s="1"/>
  <c r="E2885" i="5"/>
  <c r="F2885" i="5" s="1"/>
  <c r="E2886" i="5"/>
  <c r="F2886" i="5" s="1"/>
  <c r="E2887" i="5"/>
  <c r="F2887" i="5" s="1"/>
  <c r="E2888" i="5"/>
  <c r="F2888" i="5" s="1"/>
  <c r="E2889" i="5"/>
  <c r="F2889" i="5" s="1"/>
  <c r="E2890" i="5"/>
  <c r="F2890" i="5" s="1"/>
  <c r="E2891" i="5"/>
  <c r="F2891" i="5" s="1"/>
  <c r="E2892" i="5"/>
  <c r="F2892" i="5" s="1"/>
  <c r="E2893" i="5"/>
  <c r="F2893" i="5" s="1"/>
  <c r="E2894" i="5"/>
  <c r="F2894" i="5" s="1"/>
  <c r="E2895" i="5"/>
  <c r="F2895" i="5" s="1"/>
  <c r="E2896" i="5"/>
  <c r="F2896" i="5" s="1"/>
  <c r="E2897" i="5"/>
  <c r="F2897" i="5" s="1"/>
  <c r="E2898" i="5"/>
  <c r="F2898" i="5" s="1"/>
  <c r="E2899" i="5"/>
  <c r="F2899" i="5" s="1"/>
  <c r="E2900" i="5"/>
  <c r="F2900" i="5" s="1"/>
  <c r="E2901" i="5"/>
  <c r="F2901" i="5" s="1"/>
  <c r="E2902" i="5"/>
  <c r="F2902" i="5" s="1"/>
  <c r="E2903" i="5"/>
  <c r="F2903" i="5" s="1"/>
  <c r="E2904" i="5"/>
  <c r="F2904" i="5" s="1"/>
  <c r="E2905" i="5"/>
  <c r="F2905" i="5" s="1"/>
  <c r="E2906" i="5"/>
  <c r="F2906" i="5" s="1"/>
  <c r="E2907" i="5"/>
  <c r="F2907" i="5" s="1"/>
  <c r="E2908" i="5"/>
  <c r="F2908" i="5" s="1"/>
  <c r="E2909" i="5"/>
  <c r="F2909" i="5" s="1"/>
  <c r="E2910" i="5"/>
  <c r="F2910" i="5" s="1"/>
  <c r="E2911" i="5"/>
  <c r="F2911" i="5" s="1"/>
  <c r="E2912" i="5"/>
  <c r="F2912" i="5" s="1"/>
  <c r="E2913" i="5"/>
  <c r="F2913" i="5" s="1"/>
  <c r="E2914" i="5"/>
  <c r="F2914" i="5" s="1"/>
  <c r="E2915" i="5"/>
  <c r="F2915" i="5" s="1"/>
  <c r="E2916" i="5"/>
  <c r="F2916" i="5" s="1"/>
  <c r="E2917" i="5"/>
  <c r="F2917" i="5" s="1"/>
  <c r="E2918" i="5"/>
  <c r="F2918" i="5" s="1"/>
  <c r="E2919" i="5"/>
  <c r="F2919" i="5" s="1"/>
  <c r="E2920" i="5"/>
  <c r="F2920" i="5" s="1"/>
  <c r="E2921" i="5"/>
  <c r="F2921" i="5" s="1"/>
  <c r="E2922" i="5"/>
  <c r="F2922" i="5" s="1"/>
  <c r="E2923" i="5"/>
  <c r="F2923" i="5" s="1"/>
  <c r="E2924" i="5"/>
  <c r="F2924" i="5" s="1"/>
  <c r="E2925" i="5"/>
  <c r="F2925" i="5" s="1"/>
  <c r="E2926" i="5"/>
  <c r="F2926" i="5" s="1"/>
  <c r="E2927" i="5"/>
  <c r="F2927" i="5" s="1"/>
  <c r="E2928" i="5"/>
  <c r="F2928" i="5" s="1"/>
  <c r="E2929" i="5"/>
  <c r="F2929" i="5" s="1"/>
  <c r="E2930" i="5"/>
  <c r="F2930" i="5" s="1"/>
  <c r="E2931" i="5"/>
  <c r="F2931" i="5" s="1"/>
  <c r="E2932" i="5"/>
  <c r="F2932" i="5" s="1"/>
  <c r="E2933" i="5"/>
  <c r="F2933" i="5" s="1"/>
  <c r="E2934" i="5"/>
  <c r="F2934" i="5" s="1"/>
  <c r="E2935" i="5"/>
  <c r="F2935" i="5" s="1"/>
  <c r="E2936" i="5"/>
  <c r="F2936" i="5" s="1"/>
  <c r="E2937" i="5"/>
  <c r="F2937" i="5" s="1"/>
  <c r="E2938" i="5"/>
  <c r="F2938" i="5" s="1"/>
  <c r="E2939" i="5"/>
  <c r="F2939" i="5" s="1"/>
  <c r="E2940" i="5"/>
  <c r="F2940" i="5" s="1"/>
  <c r="E2941" i="5"/>
  <c r="F2941" i="5" s="1"/>
  <c r="E2942" i="5"/>
  <c r="F2942" i="5" s="1"/>
  <c r="E2943" i="5"/>
  <c r="F2943" i="5" s="1"/>
  <c r="E2944" i="5"/>
  <c r="F2944" i="5" s="1"/>
  <c r="E2945" i="5"/>
  <c r="F2945" i="5" s="1"/>
  <c r="E2946" i="5"/>
  <c r="F2946" i="5" s="1"/>
  <c r="E2947" i="5"/>
  <c r="F2947" i="5" s="1"/>
  <c r="E2948" i="5"/>
  <c r="F2948" i="5" s="1"/>
  <c r="E2949" i="5"/>
  <c r="F2949" i="5" s="1"/>
  <c r="E2950" i="5"/>
  <c r="F2950" i="5" s="1"/>
  <c r="E2951" i="5"/>
  <c r="F2951" i="5" s="1"/>
  <c r="E2952" i="5"/>
  <c r="F2952" i="5" s="1"/>
  <c r="E2953" i="5"/>
  <c r="F2953" i="5" s="1"/>
  <c r="E2954" i="5"/>
  <c r="F2954" i="5" s="1"/>
  <c r="E2955" i="5"/>
  <c r="F2955" i="5" s="1"/>
  <c r="E2956" i="5"/>
  <c r="F2956" i="5" s="1"/>
  <c r="E2957" i="5"/>
  <c r="F2957" i="5" s="1"/>
  <c r="E2958" i="5"/>
  <c r="F2958" i="5" s="1"/>
  <c r="E2959" i="5"/>
  <c r="F2959" i="5" s="1"/>
  <c r="E2960" i="5"/>
  <c r="F2960" i="5" s="1"/>
  <c r="E2961" i="5"/>
  <c r="F2961" i="5" s="1"/>
  <c r="E2962" i="5"/>
  <c r="F2962" i="5" s="1"/>
  <c r="E2963" i="5"/>
  <c r="F2963" i="5" s="1"/>
  <c r="E2964" i="5"/>
  <c r="F2964" i="5" s="1"/>
  <c r="E2965" i="5"/>
  <c r="F2965" i="5" s="1"/>
  <c r="E2966" i="5"/>
  <c r="F2966" i="5" s="1"/>
  <c r="E2967" i="5"/>
  <c r="F2967" i="5" s="1"/>
  <c r="E2968" i="5"/>
  <c r="F2968" i="5" s="1"/>
  <c r="E2969" i="5"/>
  <c r="F2969" i="5" s="1"/>
  <c r="E2970" i="5"/>
  <c r="F2970" i="5" s="1"/>
  <c r="E2971" i="5"/>
  <c r="F2971" i="5" s="1"/>
  <c r="E2972" i="5"/>
  <c r="F2972" i="5" s="1"/>
  <c r="E2973" i="5"/>
  <c r="F2973" i="5" s="1"/>
  <c r="E2974" i="5"/>
  <c r="F2974" i="5" s="1"/>
  <c r="E2975" i="5"/>
  <c r="F2975" i="5" s="1"/>
  <c r="E2976" i="5"/>
  <c r="F2976" i="5" s="1"/>
  <c r="E2977" i="5"/>
  <c r="F2977" i="5" s="1"/>
  <c r="E2978" i="5"/>
  <c r="F2978" i="5" s="1"/>
  <c r="E2979" i="5"/>
  <c r="F2979" i="5" s="1"/>
  <c r="E2980" i="5"/>
  <c r="F2980" i="5" s="1"/>
  <c r="E2981" i="5"/>
  <c r="F2981" i="5" s="1"/>
  <c r="E2982" i="5"/>
  <c r="F2982" i="5" s="1"/>
  <c r="E2983" i="5"/>
  <c r="F2983" i="5" s="1"/>
  <c r="E2984" i="5"/>
  <c r="F2984" i="5" s="1"/>
  <c r="E2985" i="5"/>
  <c r="F2985" i="5" s="1"/>
  <c r="E2986" i="5"/>
  <c r="F2986" i="5" s="1"/>
  <c r="E2987" i="5"/>
  <c r="F2987" i="5" s="1"/>
  <c r="E2988" i="5"/>
  <c r="F2988" i="5" s="1"/>
  <c r="E2989" i="5"/>
  <c r="F2989" i="5" s="1"/>
  <c r="E2990" i="5"/>
  <c r="F2990" i="5" s="1"/>
  <c r="E2991" i="5"/>
  <c r="F2991" i="5" s="1"/>
  <c r="E2992" i="5"/>
  <c r="F2992" i="5" s="1"/>
  <c r="E2993" i="5"/>
  <c r="F2993" i="5" s="1"/>
  <c r="E2994" i="5"/>
  <c r="F2994" i="5" s="1"/>
  <c r="E2995" i="5"/>
  <c r="F2995" i="5" s="1"/>
  <c r="E2996" i="5"/>
  <c r="F2996" i="5" s="1"/>
  <c r="E2997" i="5"/>
  <c r="F2997" i="5" s="1"/>
  <c r="E2998" i="5"/>
  <c r="F2998" i="5" s="1"/>
  <c r="E2999" i="5"/>
  <c r="F2999" i="5" s="1"/>
  <c r="E3000" i="5"/>
  <c r="F3000" i="5" s="1"/>
  <c r="E3001" i="5"/>
  <c r="F3001" i="5" s="1"/>
  <c r="E3002" i="5"/>
  <c r="F3002" i="5" s="1"/>
  <c r="E3003" i="5"/>
  <c r="F3003" i="5" s="1"/>
  <c r="E3004" i="5"/>
  <c r="F3004" i="5" s="1"/>
  <c r="E3005" i="5"/>
  <c r="F3005" i="5" s="1"/>
  <c r="E3006" i="5"/>
  <c r="F3006" i="5" s="1"/>
  <c r="E3007" i="5"/>
  <c r="F3007" i="5" s="1"/>
  <c r="E3008" i="5"/>
  <c r="F3008" i="5" s="1"/>
  <c r="E3009" i="5"/>
  <c r="F3009" i="5" s="1"/>
  <c r="E3010" i="5"/>
  <c r="F3010" i="5" s="1"/>
  <c r="E3011" i="5"/>
  <c r="F3011" i="5" s="1"/>
  <c r="E3012" i="5"/>
  <c r="F3012" i="5" s="1"/>
  <c r="E3013" i="5"/>
  <c r="F3013" i="5" s="1"/>
  <c r="E3014" i="5"/>
  <c r="F3014" i="5" s="1"/>
  <c r="E3015" i="5"/>
  <c r="F3015" i="5" s="1"/>
  <c r="E3016" i="5"/>
  <c r="F3016" i="5" s="1"/>
  <c r="E3017" i="5"/>
  <c r="F3017" i="5" s="1"/>
  <c r="E3018" i="5"/>
  <c r="F3018" i="5" s="1"/>
  <c r="E3019" i="5"/>
  <c r="F3019" i="5" s="1"/>
  <c r="E3020" i="5"/>
  <c r="F3020" i="5" s="1"/>
  <c r="E3021" i="5"/>
  <c r="F3021" i="5" s="1"/>
  <c r="E3022" i="5"/>
  <c r="F3022" i="5" s="1"/>
  <c r="E3023" i="5"/>
  <c r="F3023" i="5" s="1"/>
  <c r="E3024" i="5"/>
  <c r="F3024" i="5" s="1"/>
  <c r="E3025" i="5"/>
  <c r="F3025" i="5" s="1"/>
  <c r="E3026" i="5"/>
  <c r="F3026" i="5" s="1"/>
  <c r="E3027" i="5"/>
  <c r="F3027" i="5" s="1"/>
  <c r="E3028" i="5"/>
  <c r="F3028" i="5" s="1"/>
  <c r="E3029" i="5"/>
  <c r="F3029" i="5" s="1"/>
  <c r="E3030" i="5"/>
  <c r="F3030" i="5" s="1"/>
  <c r="E3031" i="5"/>
  <c r="F3031" i="5" s="1"/>
  <c r="E3032" i="5"/>
  <c r="F3032" i="5" s="1"/>
  <c r="E3033" i="5"/>
  <c r="F3033" i="5" s="1"/>
  <c r="E3034" i="5"/>
  <c r="F3034" i="5" s="1"/>
  <c r="E3035" i="5"/>
  <c r="F3035" i="5" s="1"/>
  <c r="E3036" i="5"/>
  <c r="F3036" i="5" s="1"/>
  <c r="E3037" i="5"/>
  <c r="F3037" i="5" s="1"/>
  <c r="E3038" i="5"/>
  <c r="F3038" i="5" s="1"/>
  <c r="E3039" i="5"/>
  <c r="F3039" i="5" s="1"/>
  <c r="E3040" i="5"/>
  <c r="F3040" i="5" s="1"/>
  <c r="E3041" i="5"/>
  <c r="F3041" i="5" s="1"/>
  <c r="E3042" i="5"/>
  <c r="F3042" i="5" s="1"/>
  <c r="E3043" i="5"/>
  <c r="F3043" i="5" s="1"/>
  <c r="E3044" i="5"/>
  <c r="F3044" i="5" s="1"/>
  <c r="E3045" i="5"/>
  <c r="F3045" i="5" s="1"/>
  <c r="E3046" i="5"/>
  <c r="F3046" i="5" s="1"/>
  <c r="E3047" i="5"/>
  <c r="F3047" i="5" s="1"/>
  <c r="E3048" i="5"/>
  <c r="F3048" i="5" s="1"/>
  <c r="E3049" i="5"/>
  <c r="F3049" i="5" s="1"/>
  <c r="E3050" i="5"/>
  <c r="F3050" i="5" s="1"/>
  <c r="E3051" i="5"/>
  <c r="F3051" i="5" s="1"/>
  <c r="E3052" i="5"/>
  <c r="F3052" i="5" s="1"/>
  <c r="E3053" i="5"/>
  <c r="F3053" i="5" s="1"/>
  <c r="E3054" i="5"/>
  <c r="F3054" i="5" s="1"/>
  <c r="E3055" i="5"/>
  <c r="F3055" i="5" s="1"/>
  <c r="E3056" i="5"/>
  <c r="F3056" i="5" s="1"/>
  <c r="E3057" i="5"/>
  <c r="F3057" i="5" s="1"/>
  <c r="E3058" i="5"/>
  <c r="F3058" i="5" s="1"/>
  <c r="E3059" i="5"/>
  <c r="F3059" i="5" s="1"/>
  <c r="E3060" i="5"/>
  <c r="F3060" i="5" s="1"/>
  <c r="E3061" i="5"/>
  <c r="F3061" i="5" s="1"/>
  <c r="E3062" i="5"/>
  <c r="F3062" i="5" s="1"/>
  <c r="E3063" i="5"/>
  <c r="F3063" i="5" s="1"/>
  <c r="E3064" i="5"/>
  <c r="F3064" i="5" s="1"/>
  <c r="E3065" i="5"/>
  <c r="F3065" i="5" s="1"/>
  <c r="E3066" i="5"/>
  <c r="F3066" i="5" s="1"/>
  <c r="E3067" i="5"/>
  <c r="F3067" i="5" s="1"/>
  <c r="E3068" i="5"/>
  <c r="F3068" i="5" s="1"/>
  <c r="E3069" i="5"/>
  <c r="F3069" i="5" s="1"/>
  <c r="E3070" i="5"/>
  <c r="F3070" i="5" s="1"/>
  <c r="E3071" i="5"/>
  <c r="F3071" i="5" s="1"/>
  <c r="E3072" i="5"/>
  <c r="F3072" i="5" s="1"/>
  <c r="E3073" i="5"/>
  <c r="F3073" i="5" s="1"/>
  <c r="E3074" i="5"/>
  <c r="F3074" i="5" s="1"/>
  <c r="E3075" i="5"/>
  <c r="F3075" i="5" s="1"/>
  <c r="E3076" i="5"/>
  <c r="F3076" i="5" s="1"/>
  <c r="E3077" i="5"/>
  <c r="F3077" i="5" s="1"/>
  <c r="E3078" i="5"/>
  <c r="F3078" i="5" s="1"/>
  <c r="E3079" i="5"/>
  <c r="F3079" i="5" s="1"/>
  <c r="E3080" i="5"/>
  <c r="F3080" i="5" s="1"/>
  <c r="E3081" i="5"/>
  <c r="F3081" i="5" s="1"/>
  <c r="E3082" i="5"/>
  <c r="F3082" i="5" s="1"/>
  <c r="E3083" i="5"/>
  <c r="F3083" i="5" s="1"/>
  <c r="E3084" i="5"/>
  <c r="F3084" i="5" s="1"/>
  <c r="E3085" i="5"/>
  <c r="F3085" i="5" s="1"/>
  <c r="E3086" i="5"/>
  <c r="F3086" i="5" s="1"/>
  <c r="E3087" i="5"/>
  <c r="F3087" i="5" s="1"/>
  <c r="E3088" i="5"/>
  <c r="F3088" i="5" s="1"/>
  <c r="E3089" i="5"/>
  <c r="F3089" i="5" s="1"/>
  <c r="E3090" i="5"/>
  <c r="F3090" i="5" s="1"/>
  <c r="E3091" i="5"/>
  <c r="F3091" i="5" s="1"/>
  <c r="E3092" i="5"/>
  <c r="F3092" i="5" s="1"/>
  <c r="E3093" i="5"/>
  <c r="F3093" i="5" s="1"/>
  <c r="E3094" i="5"/>
  <c r="F3094" i="5" s="1"/>
  <c r="E3095" i="5"/>
  <c r="F3095" i="5" s="1"/>
  <c r="E3096" i="5"/>
  <c r="F3096" i="5" s="1"/>
  <c r="E3097" i="5"/>
  <c r="F3097" i="5" s="1"/>
  <c r="E3098" i="5"/>
  <c r="F3098" i="5" s="1"/>
  <c r="E3099" i="5"/>
  <c r="F3099" i="5" s="1"/>
  <c r="E3100" i="5"/>
  <c r="F3100" i="5" s="1"/>
  <c r="E3101" i="5"/>
  <c r="F3101" i="5" s="1"/>
  <c r="E3102" i="5"/>
  <c r="F3102" i="5" s="1"/>
  <c r="E3103" i="5"/>
  <c r="F3103" i="5" s="1"/>
  <c r="E3104" i="5"/>
  <c r="F3104" i="5" s="1"/>
  <c r="E3105" i="5"/>
  <c r="F3105" i="5" s="1"/>
  <c r="E3106" i="5"/>
  <c r="F3106" i="5" s="1"/>
  <c r="E3107" i="5"/>
  <c r="F3107" i="5" s="1"/>
  <c r="E3108" i="5"/>
  <c r="F3108" i="5" s="1"/>
  <c r="E3109" i="5"/>
  <c r="F3109" i="5" s="1"/>
  <c r="E3110" i="5"/>
  <c r="F3110" i="5" s="1"/>
  <c r="E3111" i="5"/>
  <c r="F3111" i="5" s="1"/>
  <c r="E3112" i="5"/>
  <c r="F3112" i="5" s="1"/>
  <c r="E3113" i="5"/>
  <c r="F3113" i="5" s="1"/>
  <c r="E3114" i="5"/>
  <c r="F3114" i="5" s="1"/>
  <c r="E3115" i="5"/>
  <c r="F3115" i="5" s="1"/>
  <c r="E3116" i="5"/>
  <c r="F3116" i="5" s="1"/>
  <c r="E3117" i="5"/>
  <c r="F3117" i="5" s="1"/>
  <c r="E3118" i="5"/>
  <c r="F3118" i="5" s="1"/>
  <c r="E3119" i="5"/>
  <c r="F3119" i="5" s="1"/>
  <c r="E3120" i="5"/>
  <c r="F3120" i="5" s="1"/>
  <c r="E3121" i="5"/>
  <c r="F3121" i="5" s="1"/>
  <c r="E3122" i="5"/>
  <c r="F3122" i="5" s="1"/>
  <c r="E3123" i="5"/>
  <c r="F3123" i="5" s="1"/>
  <c r="E3124" i="5"/>
  <c r="F3124" i="5" s="1"/>
  <c r="E3125" i="5"/>
  <c r="F3125" i="5" s="1"/>
  <c r="E3126" i="5"/>
  <c r="F3126" i="5" s="1"/>
  <c r="E3127" i="5"/>
  <c r="F3127" i="5" s="1"/>
  <c r="E3128" i="5"/>
  <c r="F3128" i="5" s="1"/>
  <c r="E3129" i="5"/>
  <c r="F3129" i="5" s="1"/>
  <c r="E3130" i="5"/>
  <c r="F3130" i="5" s="1"/>
  <c r="E3131" i="5"/>
  <c r="F3131" i="5" s="1"/>
  <c r="E3132" i="5"/>
  <c r="F3132" i="5" s="1"/>
  <c r="E3133" i="5"/>
  <c r="F3133" i="5" s="1"/>
  <c r="E3134" i="5"/>
  <c r="F3134" i="5" s="1"/>
  <c r="E3135" i="5"/>
  <c r="F3135" i="5" s="1"/>
  <c r="E3136" i="5"/>
  <c r="F3136" i="5" s="1"/>
  <c r="E3137" i="5"/>
  <c r="F3137" i="5" s="1"/>
  <c r="E3138" i="5"/>
  <c r="F3138" i="5" s="1"/>
  <c r="E3139" i="5"/>
  <c r="F3139" i="5" s="1"/>
  <c r="E3140" i="5"/>
  <c r="F3140" i="5" s="1"/>
  <c r="E3141" i="5"/>
  <c r="F3141" i="5" s="1"/>
  <c r="E3142" i="5"/>
  <c r="F3142" i="5" s="1"/>
  <c r="E3143" i="5"/>
  <c r="F3143" i="5" s="1"/>
  <c r="E3144" i="5"/>
  <c r="F3144" i="5" s="1"/>
  <c r="E3145" i="5"/>
  <c r="F3145" i="5" s="1"/>
  <c r="E3146" i="5"/>
  <c r="F3146" i="5" s="1"/>
  <c r="E3147" i="5"/>
  <c r="F3147" i="5" s="1"/>
  <c r="E3148" i="5"/>
  <c r="F3148" i="5" s="1"/>
  <c r="E3149" i="5"/>
  <c r="F3149" i="5" s="1"/>
  <c r="E3150" i="5"/>
  <c r="F3150" i="5" s="1"/>
  <c r="E3151" i="5"/>
  <c r="F3151" i="5" s="1"/>
  <c r="E3152" i="5"/>
  <c r="F3152" i="5" s="1"/>
  <c r="E3153" i="5"/>
  <c r="F3153" i="5" s="1"/>
  <c r="E3154" i="5"/>
  <c r="F3154" i="5" s="1"/>
  <c r="E3155" i="5"/>
  <c r="F3155" i="5" s="1"/>
  <c r="E3156" i="5"/>
  <c r="F3156" i="5" s="1"/>
  <c r="E3157" i="5"/>
  <c r="F3157" i="5" s="1"/>
  <c r="E3158" i="5"/>
  <c r="F3158" i="5" s="1"/>
  <c r="E3159" i="5"/>
  <c r="F3159" i="5" s="1"/>
  <c r="E3160" i="5"/>
  <c r="F3160" i="5" s="1"/>
  <c r="E3161" i="5"/>
  <c r="F3161" i="5" s="1"/>
  <c r="E3162" i="5"/>
  <c r="F3162" i="5" s="1"/>
  <c r="E3163" i="5"/>
  <c r="F3163" i="5" s="1"/>
  <c r="E3164" i="5"/>
  <c r="F3164" i="5" s="1"/>
  <c r="E3165" i="5"/>
  <c r="F3165" i="5" s="1"/>
  <c r="E3166" i="5"/>
  <c r="F3166" i="5" s="1"/>
  <c r="E3167" i="5"/>
  <c r="F3167" i="5" s="1"/>
  <c r="E3168" i="5"/>
  <c r="F3168" i="5" s="1"/>
  <c r="E3169" i="5"/>
  <c r="F3169" i="5" s="1"/>
  <c r="E3170" i="5"/>
  <c r="F3170" i="5" s="1"/>
  <c r="E3171" i="5"/>
  <c r="F3171" i="5" s="1"/>
  <c r="E3172" i="5"/>
  <c r="F3172" i="5" s="1"/>
  <c r="E3173" i="5"/>
  <c r="F3173" i="5" s="1"/>
  <c r="E3174" i="5"/>
  <c r="F3174" i="5" s="1"/>
  <c r="E3175" i="5"/>
  <c r="F3175" i="5" s="1"/>
  <c r="E3176" i="5"/>
  <c r="F3176" i="5" s="1"/>
  <c r="E3177" i="5"/>
  <c r="F3177" i="5" s="1"/>
  <c r="E3178" i="5"/>
  <c r="F3178" i="5" s="1"/>
  <c r="E3179" i="5"/>
  <c r="F3179" i="5" s="1"/>
  <c r="E3180" i="5"/>
  <c r="F3180" i="5" s="1"/>
  <c r="E3181" i="5"/>
  <c r="F3181" i="5" s="1"/>
  <c r="E3182" i="5"/>
  <c r="F3182" i="5" s="1"/>
  <c r="E3183" i="5"/>
  <c r="F3183" i="5" s="1"/>
  <c r="E3184" i="5"/>
  <c r="F3184" i="5" s="1"/>
  <c r="E3185" i="5"/>
  <c r="F3185" i="5" s="1"/>
  <c r="E3186" i="5"/>
  <c r="F3186" i="5" s="1"/>
  <c r="E3187" i="5"/>
  <c r="F3187" i="5" s="1"/>
  <c r="E3188" i="5"/>
  <c r="F3188" i="5" s="1"/>
  <c r="E3189" i="5"/>
  <c r="F3189" i="5" s="1"/>
  <c r="E3190" i="5"/>
  <c r="F3190" i="5" s="1"/>
  <c r="E3191" i="5"/>
  <c r="F3191" i="5" s="1"/>
  <c r="E3192" i="5"/>
  <c r="F3192" i="5" s="1"/>
  <c r="E3193" i="5"/>
  <c r="F3193" i="5" s="1"/>
  <c r="E3194" i="5"/>
  <c r="F3194" i="5" s="1"/>
  <c r="E3195" i="5"/>
  <c r="F3195" i="5" s="1"/>
  <c r="E3196" i="5"/>
  <c r="F3196" i="5" s="1"/>
  <c r="E3197" i="5"/>
  <c r="F3197" i="5" s="1"/>
  <c r="E3198" i="5"/>
  <c r="F3198" i="5" s="1"/>
  <c r="E3199" i="5"/>
  <c r="F3199" i="5" s="1"/>
  <c r="E3200" i="5"/>
  <c r="F3200" i="5" s="1"/>
  <c r="E3201" i="5"/>
  <c r="F3201" i="5" s="1"/>
  <c r="E3202" i="5"/>
  <c r="F3202" i="5" s="1"/>
  <c r="E3203" i="5"/>
  <c r="F3203" i="5" s="1"/>
  <c r="E3204" i="5"/>
  <c r="F3204" i="5" s="1"/>
  <c r="E3205" i="5"/>
  <c r="F3205" i="5" s="1"/>
  <c r="E3206" i="5"/>
  <c r="F3206" i="5" s="1"/>
  <c r="E3207" i="5"/>
  <c r="F3207" i="5" s="1"/>
  <c r="E3208" i="5"/>
  <c r="F3208" i="5" s="1"/>
  <c r="E3209" i="5"/>
  <c r="F3209" i="5" s="1"/>
  <c r="E3210" i="5"/>
  <c r="F3210" i="5" s="1"/>
  <c r="E3211" i="5"/>
  <c r="F3211" i="5" s="1"/>
  <c r="E3212" i="5"/>
  <c r="F3212" i="5" s="1"/>
  <c r="E3213" i="5"/>
  <c r="F3213" i="5" s="1"/>
  <c r="E3214" i="5"/>
  <c r="F3214" i="5" s="1"/>
  <c r="E3215" i="5"/>
  <c r="F3215" i="5" s="1"/>
  <c r="E3216" i="5"/>
  <c r="F3216" i="5" s="1"/>
  <c r="E3217" i="5"/>
  <c r="F3217" i="5" s="1"/>
  <c r="E3218" i="5"/>
  <c r="F3218" i="5" s="1"/>
  <c r="E3219" i="5"/>
  <c r="F3219" i="5" s="1"/>
  <c r="E3220" i="5"/>
  <c r="F3220" i="5" s="1"/>
  <c r="E3221" i="5"/>
  <c r="F3221" i="5" s="1"/>
  <c r="E3222" i="5"/>
  <c r="F3222" i="5" s="1"/>
  <c r="E3223" i="5"/>
  <c r="F3223" i="5" s="1"/>
  <c r="E3224" i="5"/>
  <c r="F3224" i="5" s="1"/>
  <c r="E3225" i="5"/>
  <c r="F3225" i="5" s="1"/>
  <c r="E3226" i="5"/>
  <c r="F3226" i="5" s="1"/>
  <c r="E3227" i="5"/>
  <c r="F3227" i="5" s="1"/>
  <c r="E3228" i="5"/>
  <c r="F3228" i="5" s="1"/>
  <c r="E3229" i="5"/>
  <c r="F3229" i="5" s="1"/>
  <c r="E3230" i="5"/>
  <c r="F3230" i="5" s="1"/>
  <c r="E3231" i="5"/>
  <c r="F3231" i="5" s="1"/>
  <c r="E3232" i="5"/>
  <c r="F3232" i="5" s="1"/>
  <c r="E3233" i="5"/>
  <c r="F3233" i="5" s="1"/>
  <c r="E3234" i="5"/>
  <c r="F3234" i="5" s="1"/>
  <c r="E3235" i="5"/>
  <c r="F3235" i="5" s="1"/>
  <c r="E3236" i="5"/>
  <c r="F3236" i="5" s="1"/>
  <c r="E3237" i="5"/>
  <c r="F3237" i="5" s="1"/>
  <c r="E3238" i="5"/>
  <c r="F3238" i="5" s="1"/>
  <c r="E3239" i="5"/>
  <c r="F3239" i="5" s="1"/>
  <c r="E3240" i="5"/>
  <c r="F3240" i="5" s="1"/>
  <c r="E3241" i="5"/>
  <c r="F3241" i="5" s="1"/>
  <c r="E3242" i="5"/>
  <c r="F3242" i="5" s="1"/>
  <c r="E3243" i="5"/>
  <c r="F3243" i="5" s="1"/>
  <c r="E3244" i="5"/>
  <c r="F3244" i="5" s="1"/>
  <c r="E3245" i="5"/>
  <c r="F3245" i="5" s="1"/>
  <c r="E3246" i="5"/>
  <c r="F3246" i="5" s="1"/>
  <c r="E3247" i="5"/>
  <c r="F3247" i="5" s="1"/>
  <c r="E3248" i="5"/>
  <c r="F3248" i="5" s="1"/>
  <c r="E3249" i="5"/>
  <c r="F3249" i="5" s="1"/>
  <c r="E3250" i="5"/>
  <c r="F3250" i="5" s="1"/>
  <c r="E3251" i="5"/>
  <c r="F3251" i="5" s="1"/>
  <c r="E3252" i="5"/>
  <c r="F3252" i="5" s="1"/>
  <c r="E3253" i="5"/>
  <c r="F3253" i="5" s="1"/>
  <c r="E3254" i="5"/>
  <c r="F3254" i="5" s="1"/>
  <c r="E3255" i="5"/>
  <c r="F3255" i="5" s="1"/>
  <c r="E3256" i="5"/>
  <c r="F3256" i="5" s="1"/>
  <c r="E3257" i="5"/>
  <c r="F3257" i="5" s="1"/>
  <c r="E3258" i="5"/>
  <c r="F3258" i="5" s="1"/>
  <c r="E3259" i="5"/>
  <c r="F3259" i="5" s="1"/>
  <c r="E3260" i="5"/>
  <c r="F3260" i="5" s="1"/>
  <c r="E3261" i="5"/>
  <c r="F3261" i="5" s="1"/>
  <c r="E3262" i="5"/>
  <c r="F3262" i="5" s="1"/>
  <c r="E3263" i="5"/>
  <c r="F3263" i="5" s="1"/>
  <c r="E3264" i="5"/>
  <c r="F3264" i="5" s="1"/>
  <c r="E3265" i="5"/>
  <c r="F3265" i="5" s="1"/>
  <c r="E3266" i="5"/>
  <c r="F3266" i="5" s="1"/>
  <c r="E3267" i="5"/>
  <c r="F3267" i="5" s="1"/>
  <c r="E3268" i="5"/>
  <c r="F3268" i="5" s="1"/>
  <c r="E3269" i="5"/>
  <c r="F3269" i="5" s="1"/>
  <c r="E3270" i="5"/>
  <c r="F3270" i="5" s="1"/>
  <c r="E3271" i="5"/>
  <c r="F3271" i="5" s="1"/>
  <c r="E3272" i="5"/>
  <c r="F3272" i="5" s="1"/>
  <c r="E3273" i="5"/>
  <c r="F3273" i="5" s="1"/>
  <c r="E3274" i="5"/>
  <c r="F3274" i="5" s="1"/>
  <c r="E3275" i="5"/>
  <c r="F3275" i="5" s="1"/>
  <c r="E3276" i="5"/>
  <c r="F3276" i="5" s="1"/>
  <c r="E3277" i="5"/>
  <c r="F3277" i="5" s="1"/>
  <c r="E3278" i="5"/>
  <c r="F3278" i="5" s="1"/>
  <c r="E3279" i="5"/>
  <c r="F3279" i="5" s="1"/>
  <c r="E3280" i="5"/>
  <c r="F3280" i="5" s="1"/>
  <c r="E3281" i="5"/>
  <c r="F3281" i="5" s="1"/>
  <c r="E3282" i="5"/>
  <c r="F3282" i="5" s="1"/>
  <c r="E3283" i="5"/>
  <c r="F3283" i="5" s="1"/>
  <c r="E3284" i="5"/>
  <c r="F3284" i="5" s="1"/>
  <c r="E3285" i="5"/>
  <c r="F3285" i="5" s="1"/>
  <c r="E3286" i="5"/>
  <c r="F3286" i="5" s="1"/>
  <c r="E3287" i="5"/>
  <c r="F3287" i="5" s="1"/>
  <c r="E3288" i="5"/>
  <c r="F3288" i="5" s="1"/>
  <c r="E3289" i="5"/>
  <c r="F3289" i="5" s="1"/>
  <c r="E3290" i="5"/>
  <c r="F3290" i="5" s="1"/>
  <c r="E3291" i="5"/>
  <c r="F3291" i="5" s="1"/>
  <c r="E3292" i="5"/>
  <c r="F3292" i="5" s="1"/>
  <c r="E3293" i="5"/>
  <c r="F3293" i="5" s="1"/>
  <c r="E3294" i="5"/>
  <c r="F3294" i="5" s="1"/>
  <c r="E3295" i="5"/>
  <c r="F3295" i="5" s="1"/>
  <c r="E3296" i="5"/>
  <c r="F3296" i="5" s="1"/>
  <c r="E3297" i="5"/>
  <c r="F3297" i="5" s="1"/>
  <c r="E3298" i="5"/>
  <c r="F3298" i="5" s="1"/>
  <c r="E3299" i="5"/>
  <c r="F3299" i="5" s="1"/>
  <c r="E3300" i="5"/>
  <c r="F3300" i="5" s="1"/>
  <c r="E3301" i="5"/>
  <c r="F3301" i="5" s="1"/>
  <c r="E3302" i="5"/>
  <c r="F3302" i="5" s="1"/>
  <c r="E3303" i="5"/>
  <c r="F3303" i="5" s="1"/>
  <c r="E3304" i="5"/>
  <c r="F3304" i="5" s="1"/>
  <c r="E3305" i="5"/>
  <c r="F3305" i="5" s="1"/>
  <c r="E3306" i="5"/>
  <c r="F3306" i="5" s="1"/>
  <c r="E3307" i="5"/>
  <c r="F3307" i="5" s="1"/>
  <c r="E3308" i="5"/>
  <c r="F3308" i="5" s="1"/>
  <c r="E3309" i="5"/>
  <c r="F3309" i="5" s="1"/>
  <c r="E3310" i="5"/>
  <c r="F3310" i="5" s="1"/>
  <c r="E3311" i="5"/>
  <c r="F3311" i="5" s="1"/>
  <c r="E3312" i="5"/>
  <c r="F3312" i="5" s="1"/>
  <c r="E3313" i="5"/>
  <c r="F3313" i="5" s="1"/>
  <c r="E3314" i="5"/>
  <c r="F3314" i="5" s="1"/>
  <c r="E3315" i="5"/>
  <c r="F3315" i="5" s="1"/>
  <c r="E3316" i="5"/>
  <c r="F3316" i="5" s="1"/>
  <c r="E3317" i="5"/>
  <c r="F3317" i="5" s="1"/>
  <c r="E3318" i="5"/>
  <c r="F3318" i="5" s="1"/>
  <c r="E3319" i="5"/>
  <c r="F3319" i="5" s="1"/>
  <c r="E3320" i="5"/>
  <c r="F3320" i="5" s="1"/>
  <c r="E3321" i="5"/>
  <c r="F3321" i="5" s="1"/>
  <c r="E3322" i="5"/>
  <c r="F3322" i="5" s="1"/>
  <c r="E3323" i="5"/>
  <c r="F3323" i="5" s="1"/>
  <c r="E3324" i="5"/>
  <c r="F3324" i="5" s="1"/>
  <c r="E3325" i="5"/>
  <c r="F3325" i="5" s="1"/>
  <c r="E3326" i="5"/>
  <c r="F3326" i="5" s="1"/>
  <c r="E3327" i="5"/>
  <c r="F3327" i="5" s="1"/>
  <c r="E3328" i="5"/>
  <c r="F3328" i="5" s="1"/>
  <c r="E3329" i="5"/>
  <c r="F3329" i="5" s="1"/>
  <c r="E3330" i="5"/>
  <c r="F3330" i="5" s="1"/>
  <c r="E3331" i="5"/>
  <c r="F3331" i="5" s="1"/>
  <c r="E3332" i="5"/>
  <c r="F3332" i="5" s="1"/>
  <c r="E3333" i="5"/>
  <c r="F3333" i="5" s="1"/>
  <c r="E3334" i="5"/>
  <c r="F3334" i="5" s="1"/>
  <c r="E3335" i="5"/>
  <c r="F3335" i="5" s="1"/>
  <c r="E3336" i="5"/>
  <c r="F3336" i="5" s="1"/>
  <c r="E3337" i="5"/>
  <c r="F3337" i="5" s="1"/>
  <c r="E3338" i="5"/>
  <c r="F3338" i="5" s="1"/>
  <c r="E3339" i="5"/>
  <c r="F3339" i="5" s="1"/>
  <c r="E3340" i="5"/>
  <c r="F3340" i="5" s="1"/>
  <c r="E3341" i="5"/>
  <c r="F3341" i="5" s="1"/>
  <c r="E3342" i="5"/>
  <c r="F3342" i="5" s="1"/>
  <c r="E3343" i="5"/>
  <c r="F3343" i="5" s="1"/>
  <c r="E3344" i="5"/>
  <c r="F3344" i="5" s="1"/>
  <c r="E3345" i="5"/>
  <c r="F3345" i="5" s="1"/>
  <c r="E3346" i="5"/>
  <c r="F3346" i="5" s="1"/>
  <c r="E3347" i="5"/>
  <c r="F3347" i="5" s="1"/>
  <c r="E3348" i="5"/>
  <c r="F3348" i="5" s="1"/>
  <c r="E3349" i="5"/>
  <c r="F3349" i="5" s="1"/>
  <c r="E3350" i="5"/>
  <c r="F3350" i="5" s="1"/>
  <c r="E3351" i="5"/>
  <c r="F3351" i="5" s="1"/>
  <c r="E3352" i="5"/>
  <c r="F3352" i="5" s="1"/>
  <c r="E3353" i="5"/>
  <c r="F3353" i="5" s="1"/>
  <c r="E3354" i="5"/>
  <c r="F3354" i="5" s="1"/>
  <c r="E3355" i="5"/>
  <c r="F3355" i="5" s="1"/>
  <c r="E3356" i="5"/>
  <c r="F3356" i="5" s="1"/>
  <c r="E3357" i="5"/>
  <c r="F3357" i="5" s="1"/>
  <c r="E3358" i="5"/>
  <c r="F3358" i="5" s="1"/>
  <c r="E3359" i="5"/>
  <c r="F3359" i="5" s="1"/>
  <c r="E3360" i="5"/>
  <c r="F3360" i="5" s="1"/>
  <c r="E3361" i="5"/>
  <c r="F3361" i="5" s="1"/>
  <c r="E3362" i="5"/>
  <c r="F3362" i="5" s="1"/>
  <c r="E3363" i="5"/>
  <c r="F3363" i="5" s="1"/>
  <c r="E3364" i="5"/>
  <c r="F3364" i="5" s="1"/>
  <c r="E3365" i="5"/>
  <c r="F3365" i="5" s="1"/>
  <c r="E3366" i="5"/>
  <c r="F3366" i="5" s="1"/>
  <c r="E3367" i="5"/>
  <c r="F3367" i="5" s="1"/>
  <c r="E3368" i="5"/>
  <c r="F3368" i="5" s="1"/>
  <c r="E3369" i="5"/>
  <c r="F3369" i="5" s="1"/>
  <c r="E3370" i="5"/>
  <c r="F3370" i="5" s="1"/>
  <c r="E3371" i="5"/>
  <c r="F3371" i="5" s="1"/>
  <c r="E3372" i="5"/>
  <c r="F3372" i="5" s="1"/>
  <c r="E3373" i="5"/>
  <c r="F3373" i="5" s="1"/>
  <c r="E3374" i="5"/>
  <c r="F3374" i="5" s="1"/>
  <c r="E3375" i="5"/>
  <c r="F3375" i="5" s="1"/>
  <c r="E3376" i="5"/>
  <c r="F3376" i="5" s="1"/>
  <c r="E3377" i="5"/>
  <c r="F3377" i="5" s="1"/>
  <c r="E3378" i="5"/>
  <c r="F3378" i="5" s="1"/>
  <c r="E3379" i="5"/>
  <c r="F3379" i="5" s="1"/>
  <c r="E3380" i="5"/>
  <c r="F3380" i="5" s="1"/>
  <c r="E3381" i="5"/>
  <c r="F3381" i="5" s="1"/>
  <c r="E3382" i="5"/>
  <c r="F3382" i="5" s="1"/>
  <c r="E3383" i="5"/>
  <c r="F3383" i="5" s="1"/>
  <c r="E3384" i="5"/>
  <c r="F3384" i="5" s="1"/>
  <c r="E3385" i="5"/>
  <c r="F3385" i="5" s="1"/>
  <c r="E3386" i="5"/>
  <c r="F3386" i="5" s="1"/>
  <c r="E3387" i="5"/>
  <c r="F3387" i="5" s="1"/>
  <c r="E3388" i="5"/>
  <c r="F3388" i="5" s="1"/>
  <c r="E3389" i="5"/>
  <c r="F3389" i="5" s="1"/>
  <c r="E3390" i="5"/>
  <c r="F3390" i="5" s="1"/>
  <c r="E3391" i="5"/>
  <c r="F3391" i="5" s="1"/>
  <c r="E3392" i="5"/>
  <c r="F3392" i="5" s="1"/>
  <c r="E3393" i="5"/>
  <c r="F3393" i="5" s="1"/>
  <c r="E3394" i="5"/>
  <c r="F3394" i="5" s="1"/>
  <c r="E3395" i="5"/>
  <c r="F3395" i="5" s="1"/>
  <c r="E3396" i="5"/>
  <c r="F3396" i="5" s="1"/>
  <c r="E3397" i="5"/>
  <c r="F3397" i="5" s="1"/>
  <c r="E3398" i="5"/>
  <c r="F3398" i="5" s="1"/>
  <c r="E3399" i="5"/>
  <c r="F3399" i="5" s="1"/>
  <c r="E3400" i="5"/>
  <c r="F3400" i="5" s="1"/>
  <c r="E3401" i="5"/>
  <c r="F3401" i="5" s="1"/>
  <c r="E3402" i="5"/>
  <c r="F3402" i="5" s="1"/>
  <c r="E3403" i="5"/>
  <c r="F3403" i="5" s="1"/>
  <c r="E3404" i="5"/>
  <c r="F3404" i="5" s="1"/>
  <c r="E3405" i="5"/>
  <c r="F3405" i="5" s="1"/>
  <c r="E3406" i="5"/>
  <c r="F3406" i="5" s="1"/>
  <c r="E3407" i="5"/>
  <c r="F3407" i="5" s="1"/>
  <c r="E3408" i="5"/>
  <c r="F3408" i="5" s="1"/>
  <c r="E3409" i="5"/>
  <c r="F3409" i="5" s="1"/>
  <c r="E3410" i="5"/>
  <c r="F3410" i="5" s="1"/>
  <c r="E3411" i="5"/>
  <c r="F3411" i="5" s="1"/>
  <c r="E3412" i="5"/>
  <c r="F3412" i="5" s="1"/>
  <c r="E3413" i="5"/>
  <c r="F3413" i="5" s="1"/>
  <c r="E3414" i="5"/>
  <c r="F3414" i="5" s="1"/>
  <c r="E3415" i="5"/>
  <c r="F3415" i="5" s="1"/>
  <c r="E3416" i="5"/>
  <c r="F3416" i="5" s="1"/>
  <c r="E3417" i="5"/>
  <c r="F3417" i="5" s="1"/>
  <c r="E3418" i="5"/>
  <c r="F3418" i="5" s="1"/>
  <c r="E3419" i="5"/>
  <c r="F3419" i="5" s="1"/>
  <c r="E3420" i="5"/>
  <c r="F3420" i="5" s="1"/>
  <c r="E3421" i="5"/>
  <c r="F3421" i="5" s="1"/>
  <c r="E3422" i="5"/>
  <c r="F3422" i="5" s="1"/>
  <c r="E3423" i="5"/>
  <c r="F3423" i="5" s="1"/>
  <c r="E3424" i="5"/>
  <c r="F3424" i="5" s="1"/>
  <c r="E3425" i="5"/>
  <c r="F3425" i="5" s="1"/>
  <c r="E3426" i="5"/>
  <c r="F3426" i="5" s="1"/>
  <c r="E3427" i="5"/>
  <c r="F3427" i="5" s="1"/>
  <c r="E3428" i="5"/>
  <c r="F3428" i="5" s="1"/>
  <c r="E3429" i="5"/>
  <c r="F3429" i="5" s="1"/>
  <c r="E3430" i="5"/>
  <c r="F3430" i="5" s="1"/>
  <c r="E3431" i="5"/>
  <c r="F3431" i="5" s="1"/>
  <c r="E3432" i="5"/>
  <c r="F3432" i="5" s="1"/>
  <c r="E3433" i="5"/>
  <c r="F3433" i="5" s="1"/>
  <c r="E3434" i="5"/>
  <c r="F3434" i="5" s="1"/>
  <c r="E3435" i="5"/>
  <c r="F3435" i="5" s="1"/>
  <c r="E3436" i="5"/>
  <c r="F3436" i="5" s="1"/>
  <c r="E3437" i="5"/>
  <c r="F3437" i="5" s="1"/>
  <c r="E3438" i="5"/>
  <c r="F3438" i="5" s="1"/>
  <c r="E3439" i="5"/>
  <c r="F3439" i="5" s="1"/>
  <c r="E3440" i="5"/>
  <c r="F3440" i="5" s="1"/>
  <c r="E3441" i="5"/>
  <c r="F3441" i="5" s="1"/>
  <c r="E3442" i="5"/>
  <c r="F3442" i="5" s="1"/>
  <c r="E3443" i="5"/>
  <c r="F3443" i="5" s="1"/>
  <c r="E3444" i="5"/>
  <c r="F3444" i="5" s="1"/>
  <c r="E3445" i="5"/>
  <c r="F3445" i="5" s="1"/>
  <c r="E3446" i="5"/>
  <c r="F3446" i="5" s="1"/>
  <c r="E3447" i="5"/>
  <c r="F3447" i="5" s="1"/>
  <c r="E3448" i="5"/>
  <c r="F3448" i="5" s="1"/>
  <c r="E3449" i="5"/>
  <c r="F3449" i="5" s="1"/>
  <c r="E3450" i="5"/>
  <c r="F3450" i="5" s="1"/>
  <c r="E3451" i="5"/>
  <c r="F3451" i="5" s="1"/>
  <c r="E3452" i="5"/>
  <c r="F3452" i="5" s="1"/>
  <c r="E3453" i="5"/>
  <c r="F3453" i="5" s="1"/>
  <c r="E3454" i="5"/>
  <c r="F3454" i="5" s="1"/>
  <c r="E3455" i="5"/>
  <c r="F3455" i="5" s="1"/>
  <c r="E3456" i="5"/>
  <c r="F3456" i="5" s="1"/>
  <c r="E3457" i="5"/>
  <c r="F3457" i="5" s="1"/>
  <c r="E3458" i="5"/>
  <c r="F3458" i="5" s="1"/>
  <c r="E3459" i="5"/>
  <c r="F3459" i="5" s="1"/>
  <c r="E3460" i="5"/>
  <c r="F3460" i="5" s="1"/>
  <c r="E3461" i="5"/>
  <c r="F3461" i="5" s="1"/>
  <c r="E3462" i="5"/>
  <c r="F3462" i="5" s="1"/>
  <c r="E3463" i="5"/>
  <c r="F3463" i="5" s="1"/>
  <c r="E3464" i="5"/>
  <c r="F3464" i="5" s="1"/>
  <c r="E3465" i="5"/>
  <c r="F3465" i="5" s="1"/>
  <c r="E3466" i="5"/>
  <c r="F3466" i="5" s="1"/>
  <c r="E3467" i="5"/>
  <c r="F3467" i="5" s="1"/>
  <c r="E3468" i="5"/>
  <c r="F3468" i="5" s="1"/>
  <c r="E3469" i="5"/>
  <c r="F3469" i="5" s="1"/>
  <c r="E3470" i="5"/>
  <c r="F3470" i="5" s="1"/>
  <c r="E3471" i="5"/>
  <c r="F3471" i="5" s="1"/>
  <c r="E3472" i="5"/>
  <c r="F3472" i="5" s="1"/>
  <c r="E3473" i="5"/>
  <c r="F3473" i="5" s="1"/>
  <c r="E3474" i="5"/>
  <c r="F3474" i="5" s="1"/>
  <c r="E3475" i="5"/>
  <c r="F3475" i="5" s="1"/>
  <c r="E3476" i="5"/>
  <c r="F3476" i="5" s="1"/>
  <c r="E3477" i="5"/>
  <c r="F3477" i="5" s="1"/>
  <c r="E3478" i="5"/>
  <c r="F3478" i="5" s="1"/>
  <c r="E3479" i="5"/>
  <c r="F3479" i="5" s="1"/>
  <c r="E3480" i="5"/>
  <c r="F3480" i="5" s="1"/>
  <c r="E3481" i="5"/>
  <c r="F3481" i="5" s="1"/>
  <c r="E3482" i="5"/>
  <c r="F3482" i="5" s="1"/>
  <c r="E3483" i="5"/>
  <c r="F3483" i="5" s="1"/>
  <c r="E3484" i="5"/>
  <c r="F3484" i="5" s="1"/>
  <c r="E3485" i="5"/>
  <c r="F3485" i="5" s="1"/>
  <c r="E3486" i="5"/>
  <c r="F3486" i="5" s="1"/>
  <c r="E3487" i="5"/>
  <c r="F3487" i="5" s="1"/>
  <c r="E3488" i="5"/>
  <c r="F3488" i="5" s="1"/>
  <c r="E3489" i="5"/>
  <c r="F3489" i="5" s="1"/>
  <c r="E3490" i="5"/>
  <c r="F3490" i="5" s="1"/>
  <c r="E3491" i="5"/>
  <c r="F3491" i="5" s="1"/>
  <c r="E3492" i="5"/>
  <c r="F3492" i="5" s="1"/>
  <c r="E3493" i="5"/>
  <c r="F3493" i="5" s="1"/>
  <c r="E3494" i="5"/>
  <c r="F3494" i="5" s="1"/>
  <c r="E3495" i="5"/>
  <c r="F3495" i="5" s="1"/>
  <c r="E3496" i="5"/>
  <c r="F3496" i="5" s="1"/>
  <c r="E3497" i="5"/>
  <c r="F3497" i="5" s="1"/>
  <c r="E3498" i="5"/>
  <c r="F3498" i="5" s="1"/>
  <c r="E3499" i="5"/>
  <c r="F3499" i="5" s="1"/>
  <c r="E3500" i="5"/>
  <c r="F3500" i="5" s="1"/>
  <c r="E3501" i="5"/>
  <c r="F3501" i="5" s="1"/>
  <c r="E3502" i="5"/>
  <c r="F3502" i="5" s="1"/>
  <c r="E3503" i="5"/>
  <c r="F3503" i="5" s="1"/>
  <c r="E3504" i="5"/>
  <c r="F3504" i="5" s="1"/>
  <c r="E3505" i="5"/>
  <c r="F3505" i="5" s="1"/>
  <c r="E3506" i="5"/>
  <c r="F3506" i="5" s="1"/>
  <c r="E3507" i="5"/>
  <c r="F3507" i="5" s="1"/>
  <c r="E3508" i="5"/>
  <c r="F3508" i="5" s="1"/>
  <c r="E3509" i="5"/>
  <c r="F3509" i="5" s="1"/>
  <c r="E3510" i="5"/>
  <c r="F3510" i="5" s="1"/>
  <c r="E3511" i="5"/>
  <c r="F3511" i="5" s="1"/>
  <c r="E3512" i="5"/>
  <c r="F3512" i="5" s="1"/>
  <c r="E3513" i="5"/>
  <c r="F3513" i="5" s="1"/>
  <c r="E3514" i="5"/>
  <c r="F3514" i="5" s="1"/>
  <c r="E3515" i="5"/>
  <c r="F3515" i="5" s="1"/>
  <c r="E3516" i="5"/>
  <c r="F3516" i="5" s="1"/>
  <c r="E3517" i="5"/>
  <c r="F3517" i="5" s="1"/>
  <c r="E3518" i="5"/>
  <c r="F3518" i="5" s="1"/>
  <c r="E3519" i="5"/>
  <c r="F3519" i="5" s="1"/>
  <c r="E3520" i="5"/>
  <c r="F3520" i="5" s="1"/>
  <c r="E3521" i="5"/>
  <c r="F3521" i="5" s="1"/>
  <c r="E3522" i="5"/>
  <c r="F3522" i="5" s="1"/>
  <c r="E3523" i="5"/>
  <c r="F3523" i="5" s="1"/>
  <c r="E3524" i="5"/>
  <c r="F3524" i="5" s="1"/>
  <c r="E3525" i="5"/>
  <c r="F3525" i="5" s="1"/>
  <c r="E3526" i="5"/>
  <c r="F3526" i="5" s="1"/>
  <c r="E3527" i="5"/>
  <c r="F3527" i="5" s="1"/>
  <c r="E3528" i="5"/>
  <c r="F3528" i="5" s="1"/>
  <c r="E3529" i="5"/>
  <c r="F3529" i="5" s="1"/>
  <c r="E3530" i="5"/>
  <c r="F3530" i="5" s="1"/>
  <c r="E3531" i="5"/>
  <c r="F3531" i="5" s="1"/>
  <c r="E3532" i="5"/>
  <c r="F3532" i="5" s="1"/>
  <c r="E3533" i="5"/>
  <c r="F3533" i="5" s="1"/>
  <c r="E3534" i="5"/>
  <c r="F3534" i="5" s="1"/>
  <c r="E3535" i="5"/>
  <c r="F3535" i="5" s="1"/>
  <c r="E3536" i="5"/>
  <c r="F3536" i="5" s="1"/>
  <c r="E3537" i="5"/>
  <c r="F3537" i="5" s="1"/>
  <c r="E3538" i="5"/>
  <c r="F3538" i="5" s="1"/>
  <c r="E3539" i="5"/>
  <c r="F3539" i="5" s="1"/>
  <c r="E3540" i="5"/>
  <c r="F3540" i="5" s="1"/>
  <c r="E3541" i="5"/>
  <c r="F3541" i="5" s="1"/>
  <c r="E3542" i="5"/>
  <c r="F3542" i="5" s="1"/>
  <c r="E3543" i="5"/>
  <c r="F3543" i="5" s="1"/>
  <c r="E3544" i="5"/>
  <c r="F3544" i="5" s="1"/>
  <c r="E3545" i="5"/>
  <c r="F3545" i="5" s="1"/>
  <c r="E3546" i="5"/>
  <c r="F3546" i="5" s="1"/>
  <c r="E3547" i="5"/>
  <c r="F3547" i="5" s="1"/>
  <c r="E3548" i="5"/>
  <c r="F3548" i="5" s="1"/>
  <c r="E3549" i="5"/>
  <c r="F3549" i="5" s="1"/>
  <c r="E3550" i="5"/>
  <c r="F3550" i="5" s="1"/>
  <c r="E3551" i="5"/>
  <c r="F3551" i="5" s="1"/>
  <c r="E3552" i="5"/>
  <c r="F3552" i="5" s="1"/>
  <c r="E3553" i="5"/>
  <c r="F3553" i="5" s="1"/>
  <c r="E3554" i="5"/>
  <c r="F3554" i="5" s="1"/>
  <c r="E3555" i="5"/>
  <c r="F3555" i="5" s="1"/>
  <c r="E3556" i="5"/>
  <c r="F3556" i="5" s="1"/>
  <c r="E3557" i="5"/>
  <c r="F3557" i="5" s="1"/>
  <c r="E3558" i="5"/>
  <c r="F3558" i="5" s="1"/>
  <c r="E3559" i="5"/>
  <c r="F3559" i="5" s="1"/>
  <c r="E3560" i="5"/>
  <c r="F3560" i="5" s="1"/>
  <c r="E3561" i="5"/>
  <c r="F3561" i="5" s="1"/>
  <c r="E3562" i="5"/>
  <c r="F3562" i="5" s="1"/>
  <c r="E3563" i="5"/>
  <c r="F3563" i="5" s="1"/>
  <c r="E3564" i="5"/>
  <c r="F3564" i="5" s="1"/>
  <c r="E3565" i="5"/>
  <c r="F3565" i="5" s="1"/>
  <c r="E3566" i="5"/>
  <c r="F3566" i="5" s="1"/>
  <c r="E3567" i="5"/>
  <c r="F3567" i="5" s="1"/>
  <c r="E3568" i="5"/>
  <c r="F3568" i="5" s="1"/>
  <c r="E3569" i="5"/>
  <c r="F3569" i="5" s="1"/>
  <c r="E3570" i="5"/>
  <c r="F3570" i="5" s="1"/>
  <c r="E3571" i="5"/>
  <c r="F3571" i="5" s="1"/>
  <c r="E3572" i="5"/>
  <c r="F3572" i="5" s="1"/>
  <c r="E3573" i="5"/>
  <c r="F3573" i="5" s="1"/>
  <c r="E3574" i="5"/>
  <c r="F3574" i="5" s="1"/>
  <c r="E3575" i="5"/>
  <c r="F3575" i="5" s="1"/>
  <c r="E3576" i="5"/>
  <c r="F3576" i="5" s="1"/>
  <c r="E3577" i="5"/>
  <c r="F3577" i="5" s="1"/>
  <c r="E3578" i="5"/>
  <c r="F3578" i="5" s="1"/>
  <c r="E3579" i="5"/>
  <c r="F3579" i="5" s="1"/>
  <c r="E3580" i="5"/>
  <c r="F3580" i="5" s="1"/>
  <c r="E3581" i="5"/>
  <c r="F3581" i="5" s="1"/>
  <c r="E3582" i="5"/>
  <c r="F3582" i="5" s="1"/>
  <c r="E3583" i="5"/>
  <c r="F3583" i="5" s="1"/>
  <c r="E3584" i="5"/>
  <c r="F3584" i="5" s="1"/>
  <c r="E3585" i="5"/>
  <c r="F3585" i="5" s="1"/>
  <c r="E3586" i="5"/>
  <c r="F3586" i="5" s="1"/>
  <c r="E3587" i="5"/>
  <c r="F3587" i="5" s="1"/>
  <c r="E3588" i="5"/>
  <c r="F3588" i="5" s="1"/>
  <c r="E3589" i="5"/>
  <c r="F3589" i="5" s="1"/>
  <c r="E3590" i="5"/>
  <c r="F3590" i="5" s="1"/>
  <c r="E3591" i="5"/>
  <c r="F3591" i="5" s="1"/>
  <c r="E3592" i="5"/>
  <c r="F3592" i="5" s="1"/>
  <c r="E3593" i="5"/>
  <c r="F3593" i="5" s="1"/>
  <c r="E3594" i="5"/>
  <c r="F3594" i="5" s="1"/>
  <c r="E3595" i="5"/>
  <c r="F3595" i="5" s="1"/>
  <c r="E3596" i="5"/>
  <c r="F3596" i="5" s="1"/>
  <c r="E3597" i="5"/>
  <c r="F3597" i="5" s="1"/>
  <c r="E3598" i="5"/>
  <c r="F3598" i="5" s="1"/>
  <c r="E3599" i="5"/>
  <c r="F3599" i="5" s="1"/>
  <c r="E3600" i="5"/>
  <c r="F3600" i="5" s="1"/>
  <c r="E3601" i="5"/>
  <c r="F3601" i="5" s="1"/>
  <c r="E3602" i="5"/>
  <c r="F3602" i="5" s="1"/>
  <c r="E3603" i="5"/>
  <c r="F3603" i="5" s="1"/>
  <c r="E3604" i="5"/>
  <c r="F3604" i="5" s="1"/>
  <c r="E3605" i="5"/>
  <c r="F3605" i="5" s="1"/>
  <c r="E3606" i="5"/>
  <c r="F3606" i="5" s="1"/>
  <c r="E3607" i="5"/>
  <c r="F3607" i="5" s="1"/>
  <c r="E3608" i="5"/>
  <c r="F3608" i="5" s="1"/>
  <c r="E3609" i="5"/>
  <c r="F3609" i="5" s="1"/>
  <c r="E3610" i="5"/>
  <c r="F3610" i="5" s="1"/>
  <c r="E3611" i="5"/>
  <c r="F3611" i="5" s="1"/>
  <c r="E3612" i="5"/>
  <c r="F3612" i="5" s="1"/>
  <c r="E3613" i="5"/>
  <c r="F3613" i="5" s="1"/>
  <c r="E3614" i="5"/>
  <c r="F3614" i="5" s="1"/>
  <c r="E3615" i="5"/>
  <c r="F3615" i="5" s="1"/>
  <c r="E3616" i="5"/>
  <c r="F3616" i="5" s="1"/>
  <c r="E3617" i="5"/>
  <c r="F3617" i="5" s="1"/>
  <c r="E3618" i="5"/>
  <c r="F3618" i="5" s="1"/>
  <c r="E3619" i="5"/>
  <c r="F3619" i="5" s="1"/>
  <c r="E3620" i="5"/>
  <c r="F3620" i="5" s="1"/>
  <c r="E3621" i="5"/>
  <c r="F3621" i="5" s="1"/>
  <c r="E3622" i="5"/>
  <c r="F3622" i="5" s="1"/>
  <c r="E3623" i="5"/>
  <c r="F3623" i="5" s="1"/>
  <c r="E3624" i="5"/>
  <c r="F3624" i="5" s="1"/>
  <c r="E3625" i="5"/>
  <c r="F3625" i="5" s="1"/>
  <c r="E3626" i="5"/>
  <c r="F3626" i="5" s="1"/>
  <c r="E3627" i="5"/>
  <c r="F3627" i="5" s="1"/>
  <c r="E3628" i="5"/>
  <c r="F3628" i="5" s="1"/>
  <c r="E3629" i="5"/>
  <c r="F3629" i="5" s="1"/>
  <c r="E3630" i="5"/>
  <c r="F3630" i="5" s="1"/>
  <c r="E3631" i="5"/>
  <c r="F3631" i="5" s="1"/>
  <c r="E3632" i="5"/>
  <c r="F3632" i="5" s="1"/>
  <c r="E3633" i="5"/>
  <c r="F3633" i="5" s="1"/>
  <c r="E3634" i="5"/>
  <c r="F3634" i="5" s="1"/>
  <c r="E3635" i="5"/>
  <c r="F3635" i="5" s="1"/>
  <c r="E3636" i="5"/>
  <c r="F3636" i="5" s="1"/>
  <c r="E3637" i="5"/>
  <c r="F3637" i="5" s="1"/>
  <c r="E3638" i="5"/>
  <c r="F3638" i="5" s="1"/>
  <c r="E3639" i="5"/>
  <c r="F3639" i="5" s="1"/>
  <c r="E3640" i="5"/>
  <c r="F3640" i="5" s="1"/>
  <c r="E3641" i="5"/>
  <c r="F3641" i="5" s="1"/>
  <c r="E3642" i="5"/>
  <c r="F3642" i="5" s="1"/>
  <c r="E3643" i="5"/>
  <c r="F3643" i="5" s="1"/>
  <c r="E3644" i="5"/>
  <c r="F3644" i="5" s="1"/>
  <c r="E3645" i="5"/>
  <c r="F3645" i="5" s="1"/>
  <c r="E3646" i="5"/>
  <c r="F3646" i="5" s="1"/>
  <c r="E3647" i="5"/>
  <c r="F3647" i="5" s="1"/>
  <c r="E3648" i="5"/>
  <c r="F3648" i="5" s="1"/>
  <c r="E3649" i="5"/>
  <c r="F3649" i="5" s="1"/>
  <c r="E3650" i="5"/>
  <c r="F3650" i="5" s="1"/>
  <c r="E3651" i="5"/>
  <c r="F3651" i="5" s="1"/>
  <c r="E3652" i="5"/>
  <c r="F3652" i="5" s="1"/>
  <c r="E3653" i="5"/>
  <c r="F3653" i="5" s="1"/>
  <c r="E3654" i="5"/>
  <c r="F3654" i="5" s="1"/>
  <c r="E3655" i="5"/>
  <c r="F3655" i="5" s="1"/>
  <c r="E3656" i="5"/>
  <c r="F3656" i="5" s="1"/>
  <c r="E3657" i="5"/>
  <c r="F3657" i="5" s="1"/>
  <c r="E3658" i="5"/>
  <c r="F3658" i="5" s="1"/>
  <c r="E3659" i="5"/>
  <c r="F3659" i="5" s="1"/>
  <c r="E3660" i="5"/>
  <c r="F3660" i="5" s="1"/>
  <c r="E3661" i="5"/>
  <c r="F3661" i="5" s="1"/>
  <c r="E3662" i="5"/>
  <c r="F3662" i="5" s="1"/>
  <c r="E3663" i="5"/>
  <c r="F3663" i="5" s="1"/>
  <c r="E3664" i="5"/>
  <c r="F3664" i="5" s="1"/>
  <c r="E3665" i="5"/>
  <c r="F3665" i="5" s="1"/>
  <c r="E3666" i="5"/>
  <c r="F3666" i="5" s="1"/>
  <c r="E3667" i="5"/>
  <c r="F3667" i="5" s="1"/>
  <c r="E3668" i="5"/>
  <c r="F3668" i="5" s="1"/>
  <c r="E3669" i="5"/>
  <c r="F3669" i="5" s="1"/>
  <c r="E3670" i="5"/>
  <c r="F3670" i="5" s="1"/>
  <c r="E3671" i="5"/>
  <c r="F3671" i="5" s="1"/>
  <c r="E3672" i="5"/>
  <c r="F3672" i="5" s="1"/>
  <c r="E3673" i="5"/>
  <c r="F3673" i="5" s="1"/>
  <c r="E3674" i="5"/>
  <c r="F3674" i="5" s="1"/>
  <c r="E3675" i="5"/>
  <c r="F3675" i="5" s="1"/>
  <c r="E3676" i="5"/>
  <c r="F3676" i="5" s="1"/>
  <c r="E3677" i="5"/>
  <c r="F3677" i="5" s="1"/>
  <c r="E3678" i="5"/>
  <c r="F3678" i="5" s="1"/>
  <c r="E3679" i="5"/>
  <c r="F3679" i="5" s="1"/>
  <c r="E3680" i="5"/>
  <c r="F3680" i="5" s="1"/>
  <c r="E3681" i="5"/>
  <c r="F3681" i="5" s="1"/>
  <c r="E3682" i="5"/>
  <c r="F3682" i="5" s="1"/>
  <c r="E3683" i="5"/>
  <c r="F3683" i="5" s="1"/>
  <c r="E3684" i="5"/>
  <c r="F3684" i="5" s="1"/>
  <c r="E3685" i="5"/>
  <c r="F3685" i="5" s="1"/>
  <c r="E3686" i="5"/>
  <c r="F3686" i="5" s="1"/>
  <c r="E3687" i="5"/>
  <c r="F3687" i="5" s="1"/>
  <c r="E3688" i="5"/>
  <c r="F3688" i="5" s="1"/>
  <c r="E3689" i="5"/>
  <c r="F3689" i="5" s="1"/>
  <c r="E3690" i="5"/>
  <c r="F3690" i="5" s="1"/>
  <c r="E3691" i="5"/>
  <c r="F3691" i="5" s="1"/>
  <c r="E3692" i="5"/>
  <c r="F3692" i="5" s="1"/>
  <c r="E3693" i="5"/>
  <c r="F3693" i="5" s="1"/>
  <c r="E3694" i="5"/>
  <c r="F3694" i="5" s="1"/>
  <c r="E3695" i="5"/>
  <c r="F3695" i="5" s="1"/>
  <c r="E3696" i="5"/>
  <c r="F3696" i="5" s="1"/>
  <c r="E3697" i="5"/>
  <c r="F3697" i="5" s="1"/>
  <c r="E3698" i="5"/>
  <c r="F3698" i="5" s="1"/>
  <c r="E3699" i="5"/>
  <c r="F3699" i="5" s="1"/>
  <c r="E3700" i="5"/>
  <c r="F3700" i="5" s="1"/>
  <c r="E3701" i="5"/>
  <c r="F3701" i="5" s="1"/>
  <c r="E3702" i="5"/>
  <c r="F3702" i="5" s="1"/>
  <c r="E3703" i="5"/>
  <c r="F3703" i="5" s="1"/>
  <c r="E3704" i="5"/>
  <c r="F3704" i="5" s="1"/>
  <c r="E3705" i="5"/>
  <c r="F3705" i="5" s="1"/>
  <c r="E3706" i="5"/>
  <c r="F3706" i="5" s="1"/>
  <c r="E3707" i="5"/>
  <c r="F3707" i="5" s="1"/>
  <c r="E3708" i="5"/>
  <c r="F3708" i="5" s="1"/>
  <c r="E3709" i="5"/>
  <c r="F3709" i="5" s="1"/>
  <c r="E3710" i="5"/>
  <c r="F3710" i="5" s="1"/>
  <c r="E3711" i="5"/>
  <c r="F3711" i="5" s="1"/>
  <c r="E3712" i="5"/>
  <c r="F3712" i="5" s="1"/>
  <c r="E3713" i="5"/>
  <c r="F3713" i="5" s="1"/>
  <c r="E3714" i="5"/>
  <c r="F3714" i="5" s="1"/>
  <c r="E3715" i="5"/>
  <c r="F3715" i="5" s="1"/>
  <c r="E3716" i="5"/>
  <c r="F3716" i="5" s="1"/>
  <c r="E3717" i="5"/>
  <c r="F3717" i="5" s="1"/>
  <c r="E3718" i="5"/>
  <c r="F3718" i="5" s="1"/>
  <c r="E3719" i="5"/>
  <c r="F3719" i="5" s="1"/>
  <c r="E3720" i="5"/>
  <c r="F3720" i="5" s="1"/>
  <c r="E3721" i="5"/>
  <c r="F3721" i="5" s="1"/>
  <c r="E3722" i="5"/>
  <c r="F3722" i="5" s="1"/>
  <c r="E3723" i="5"/>
  <c r="F3723" i="5" s="1"/>
  <c r="E3724" i="5"/>
  <c r="F3724" i="5" s="1"/>
  <c r="E3725" i="5"/>
  <c r="F3725" i="5" s="1"/>
  <c r="E3726" i="5"/>
  <c r="F3726" i="5" s="1"/>
  <c r="E3727" i="5"/>
  <c r="F3727" i="5" s="1"/>
  <c r="E3728" i="5"/>
  <c r="F3728" i="5" s="1"/>
  <c r="E3729" i="5"/>
  <c r="F3729" i="5" s="1"/>
  <c r="E3730" i="5"/>
  <c r="F3730" i="5" s="1"/>
  <c r="E3731" i="5"/>
  <c r="F3731" i="5" s="1"/>
  <c r="E3732" i="5"/>
  <c r="F3732" i="5" s="1"/>
  <c r="E3733" i="5"/>
  <c r="F3733" i="5" s="1"/>
  <c r="E3734" i="5"/>
  <c r="F3734" i="5" s="1"/>
  <c r="E3735" i="5"/>
  <c r="F3735" i="5" s="1"/>
  <c r="E3736" i="5"/>
  <c r="F3736" i="5" s="1"/>
  <c r="E3737" i="5"/>
  <c r="F3737" i="5" s="1"/>
  <c r="E3738" i="5"/>
  <c r="F3738" i="5" s="1"/>
  <c r="E3739" i="5"/>
  <c r="F3739" i="5" s="1"/>
  <c r="E3740" i="5"/>
  <c r="F3740" i="5" s="1"/>
  <c r="E3741" i="5"/>
  <c r="F3741" i="5" s="1"/>
  <c r="E3742" i="5"/>
  <c r="F3742" i="5" s="1"/>
  <c r="E3743" i="5"/>
  <c r="F3743" i="5" s="1"/>
  <c r="E3744" i="5"/>
  <c r="F3744" i="5" s="1"/>
  <c r="E3745" i="5"/>
  <c r="F3745" i="5" s="1"/>
  <c r="E3746" i="5"/>
  <c r="F3746" i="5" s="1"/>
  <c r="E3747" i="5"/>
  <c r="F3747" i="5" s="1"/>
  <c r="E3748" i="5"/>
  <c r="F3748" i="5" s="1"/>
  <c r="E3749" i="5"/>
  <c r="F3749" i="5" s="1"/>
  <c r="E3750" i="5"/>
  <c r="F3750" i="5" s="1"/>
  <c r="E3751" i="5"/>
  <c r="F3751" i="5" s="1"/>
  <c r="E3752" i="5"/>
  <c r="F3752" i="5" s="1"/>
  <c r="E3753" i="5"/>
  <c r="F3753" i="5" s="1"/>
  <c r="E3754" i="5"/>
  <c r="F3754" i="5" s="1"/>
  <c r="E3755" i="5"/>
  <c r="F3755" i="5" s="1"/>
  <c r="E3756" i="5"/>
  <c r="F3756" i="5" s="1"/>
  <c r="E3757" i="5"/>
  <c r="F3757" i="5" s="1"/>
  <c r="E3758" i="5"/>
  <c r="F3758" i="5" s="1"/>
  <c r="E3759" i="5"/>
  <c r="F3759" i="5" s="1"/>
  <c r="E3760" i="5"/>
  <c r="F3760" i="5" s="1"/>
  <c r="E3761" i="5"/>
  <c r="F3761" i="5" s="1"/>
  <c r="E3762" i="5"/>
  <c r="F3762" i="5" s="1"/>
  <c r="E3763" i="5"/>
  <c r="F3763" i="5" s="1"/>
  <c r="E3764" i="5"/>
  <c r="F3764" i="5" s="1"/>
  <c r="E3765" i="5"/>
  <c r="F3765" i="5" s="1"/>
  <c r="E3766" i="5"/>
  <c r="F3766" i="5" s="1"/>
  <c r="E3767" i="5"/>
  <c r="F3767" i="5" s="1"/>
  <c r="E3768" i="5"/>
  <c r="F3768" i="5" s="1"/>
  <c r="E3769" i="5"/>
  <c r="F3769" i="5" s="1"/>
  <c r="E3770" i="5"/>
  <c r="F3770" i="5" s="1"/>
  <c r="E3771" i="5"/>
  <c r="F3771" i="5" s="1"/>
  <c r="E3772" i="5"/>
  <c r="F3772" i="5" s="1"/>
  <c r="E3773" i="5"/>
  <c r="F3773" i="5" s="1"/>
  <c r="E3774" i="5"/>
  <c r="F3774" i="5" s="1"/>
  <c r="E3775" i="5"/>
  <c r="F3775" i="5" s="1"/>
  <c r="E3776" i="5"/>
  <c r="F3776" i="5" s="1"/>
  <c r="E3777" i="5"/>
  <c r="F3777" i="5" s="1"/>
  <c r="E3778" i="5"/>
  <c r="F3778" i="5" s="1"/>
  <c r="E3779" i="5"/>
  <c r="F3779" i="5" s="1"/>
  <c r="E3780" i="5"/>
  <c r="F3780" i="5" s="1"/>
  <c r="E3781" i="5"/>
  <c r="F3781" i="5" s="1"/>
  <c r="E3782" i="5"/>
  <c r="F3782" i="5" s="1"/>
  <c r="E3783" i="5"/>
  <c r="F3783" i="5" s="1"/>
  <c r="E3784" i="5"/>
  <c r="F3784" i="5" s="1"/>
  <c r="E3785" i="5"/>
  <c r="F3785" i="5" s="1"/>
  <c r="E3786" i="5"/>
  <c r="F3786" i="5" s="1"/>
  <c r="E3787" i="5"/>
  <c r="F3787" i="5" s="1"/>
  <c r="E3788" i="5"/>
  <c r="F3788" i="5" s="1"/>
  <c r="E3789" i="5"/>
  <c r="F3789" i="5" s="1"/>
  <c r="E3790" i="5"/>
  <c r="F3790" i="5" s="1"/>
  <c r="E3791" i="5"/>
  <c r="F3791" i="5" s="1"/>
  <c r="E3792" i="5"/>
  <c r="F3792" i="5" s="1"/>
  <c r="E3793" i="5"/>
  <c r="F3793" i="5" s="1"/>
  <c r="E3794" i="5"/>
  <c r="F3794" i="5" s="1"/>
  <c r="E3795" i="5"/>
  <c r="F3795" i="5" s="1"/>
  <c r="E3796" i="5"/>
  <c r="F3796" i="5" s="1"/>
  <c r="E3797" i="5"/>
  <c r="F3797" i="5" s="1"/>
  <c r="E3798" i="5"/>
  <c r="F3798" i="5" s="1"/>
  <c r="E3799" i="5"/>
  <c r="F3799" i="5" s="1"/>
  <c r="E3800" i="5"/>
  <c r="F3800" i="5" s="1"/>
  <c r="E3801" i="5"/>
  <c r="F3801" i="5" s="1"/>
  <c r="E3802" i="5"/>
  <c r="F3802" i="5" s="1"/>
  <c r="E3803" i="5"/>
  <c r="F3803" i="5" s="1"/>
  <c r="E3804" i="5"/>
  <c r="F3804" i="5" s="1"/>
  <c r="E3805" i="5"/>
  <c r="F3805" i="5" s="1"/>
  <c r="E3806" i="5"/>
  <c r="F3806" i="5" s="1"/>
  <c r="E3807" i="5"/>
  <c r="F3807" i="5" s="1"/>
  <c r="E3808" i="5"/>
  <c r="F3808" i="5" s="1"/>
  <c r="E3809" i="5"/>
  <c r="F3809" i="5" s="1"/>
  <c r="E3810" i="5"/>
  <c r="F3810" i="5" s="1"/>
  <c r="E3811" i="5"/>
  <c r="F3811" i="5" s="1"/>
  <c r="E3812" i="5"/>
  <c r="F3812" i="5" s="1"/>
  <c r="E3813" i="5"/>
  <c r="F3813" i="5" s="1"/>
  <c r="E3814" i="5"/>
  <c r="F3814" i="5" s="1"/>
  <c r="E3815" i="5"/>
  <c r="F3815" i="5" s="1"/>
  <c r="E3816" i="5"/>
  <c r="F3816" i="5" s="1"/>
  <c r="E3817" i="5"/>
  <c r="F3817" i="5" s="1"/>
  <c r="E3818" i="5"/>
  <c r="F3818" i="5" s="1"/>
  <c r="E3819" i="5"/>
  <c r="F3819" i="5" s="1"/>
  <c r="E3820" i="5"/>
  <c r="F3820" i="5" s="1"/>
  <c r="E3821" i="5"/>
  <c r="F3821" i="5" s="1"/>
  <c r="E3822" i="5"/>
  <c r="F3822" i="5" s="1"/>
  <c r="E3823" i="5"/>
  <c r="F3823" i="5" s="1"/>
  <c r="E3824" i="5"/>
  <c r="F3824" i="5" s="1"/>
  <c r="E3825" i="5"/>
  <c r="F3825" i="5" s="1"/>
  <c r="E3826" i="5"/>
  <c r="F3826" i="5" s="1"/>
  <c r="E3827" i="5"/>
  <c r="F3827" i="5" s="1"/>
  <c r="E3828" i="5"/>
  <c r="F3828" i="5" s="1"/>
  <c r="E3829" i="5"/>
  <c r="F3829" i="5" s="1"/>
  <c r="E3830" i="5"/>
  <c r="F3830" i="5" s="1"/>
  <c r="E3831" i="5"/>
  <c r="F3831" i="5" s="1"/>
  <c r="E3832" i="5"/>
  <c r="F3832" i="5" s="1"/>
  <c r="E3833" i="5"/>
  <c r="F3833" i="5" s="1"/>
  <c r="E3834" i="5"/>
  <c r="F3834" i="5" s="1"/>
  <c r="E3835" i="5"/>
  <c r="F3835" i="5" s="1"/>
  <c r="E3836" i="5"/>
  <c r="F3836" i="5" s="1"/>
  <c r="E3837" i="5"/>
  <c r="F3837" i="5" s="1"/>
  <c r="E3838" i="5"/>
  <c r="F3838" i="5" s="1"/>
  <c r="E3839" i="5"/>
  <c r="F3839" i="5" s="1"/>
  <c r="E3840" i="5"/>
  <c r="F3840" i="5" s="1"/>
  <c r="E3841" i="5"/>
  <c r="F3841" i="5" s="1"/>
  <c r="E3842" i="5"/>
  <c r="F3842" i="5" s="1"/>
  <c r="E3843" i="5"/>
  <c r="F3843" i="5" s="1"/>
  <c r="E3844" i="5"/>
  <c r="F3844" i="5" s="1"/>
  <c r="E3845" i="5"/>
  <c r="F3845" i="5" s="1"/>
  <c r="E3846" i="5"/>
  <c r="F3846" i="5" s="1"/>
  <c r="E3847" i="5"/>
  <c r="F3847" i="5" s="1"/>
  <c r="E3848" i="5"/>
  <c r="F3848" i="5" s="1"/>
  <c r="E3849" i="5"/>
  <c r="F3849" i="5" s="1"/>
  <c r="E3850" i="5"/>
  <c r="F3850" i="5" s="1"/>
  <c r="E3851" i="5"/>
  <c r="F3851" i="5" s="1"/>
  <c r="E3852" i="5"/>
  <c r="F3852" i="5" s="1"/>
  <c r="E3853" i="5"/>
  <c r="F3853" i="5" s="1"/>
  <c r="E3854" i="5"/>
  <c r="F3854" i="5" s="1"/>
  <c r="E3855" i="5"/>
  <c r="F3855" i="5" s="1"/>
  <c r="E3856" i="5"/>
  <c r="F3856" i="5" s="1"/>
  <c r="E3857" i="5"/>
  <c r="F3857" i="5" s="1"/>
  <c r="E3858" i="5"/>
  <c r="F3858" i="5" s="1"/>
  <c r="E3859" i="5"/>
  <c r="F3859" i="5" s="1"/>
  <c r="E3860" i="5"/>
  <c r="F3860" i="5" s="1"/>
  <c r="E3861" i="5"/>
  <c r="F3861" i="5" s="1"/>
  <c r="E3862" i="5"/>
  <c r="F3862" i="5" s="1"/>
  <c r="E3863" i="5"/>
  <c r="F3863" i="5" s="1"/>
  <c r="E3864" i="5"/>
  <c r="F3864" i="5" s="1"/>
  <c r="E3865" i="5"/>
  <c r="F3865" i="5" s="1"/>
  <c r="E3866" i="5"/>
  <c r="F3866" i="5" s="1"/>
  <c r="E3867" i="5"/>
  <c r="F3867" i="5" s="1"/>
  <c r="E3868" i="5"/>
  <c r="F3868" i="5" s="1"/>
  <c r="E3869" i="5"/>
  <c r="F3869" i="5" s="1"/>
  <c r="E3870" i="5"/>
  <c r="F3870" i="5" s="1"/>
  <c r="E3871" i="5"/>
  <c r="F3871" i="5" s="1"/>
  <c r="E3872" i="5"/>
  <c r="F3872" i="5" s="1"/>
  <c r="E3873" i="5"/>
  <c r="F3873" i="5" s="1"/>
  <c r="E3874" i="5"/>
  <c r="F3874" i="5" s="1"/>
  <c r="E3875" i="5"/>
  <c r="F3875" i="5" s="1"/>
  <c r="E3876" i="5"/>
  <c r="F3876" i="5" s="1"/>
  <c r="E3877" i="5"/>
  <c r="F3877" i="5" s="1"/>
  <c r="E3878" i="5"/>
  <c r="F3878" i="5" s="1"/>
  <c r="E3879" i="5"/>
  <c r="F3879" i="5" s="1"/>
  <c r="E3880" i="5"/>
  <c r="F3880" i="5" s="1"/>
  <c r="E3881" i="5"/>
  <c r="F3881" i="5" s="1"/>
  <c r="E3882" i="5"/>
  <c r="F3882" i="5" s="1"/>
  <c r="E3883" i="5"/>
  <c r="F3883" i="5" s="1"/>
  <c r="E3884" i="5"/>
  <c r="F3884" i="5" s="1"/>
  <c r="E3885" i="5"/>
  <c r="F3885" i="5" s="1"/>
  <c r="E3886" i="5"/>
  <c r="F3886" i="5" s="1"/>
  <c r="E3887" i="5"/>
  <c r="F3887" i="5" s="1"/>
  <c r="E3888" i="5"/>
  <c r="F3888" i="5" s="1"/>
  <c r="E3889" i="5"/>
  <c r="F3889" i="5" s="1"/>
  <c r="E3890" i="5"/>
  <c r="F3890" i="5" s="1"/>
  <c r="E3891" i="5"/>
  <c r="F3891" i="5" s="1"/>
  <c r="E3892" i="5"/>
  <c r="F3892" i="5" s="1"/>
  <c r="E3893" i="5"/>
  <c r="F3893" i="5" s="1"/>
  <c r="E3894" i="5"/>
  <c r="F3894" i="5" s="1"/>
  <c r="E3895" i="5"/>
  <c r="F3895" i="5" s="1"/>
  <c r="E3896" i="5"/>
  <c r="F3896" i="5" s="1"/>
  <c r="E3897" i="5"/>
  <c r="F3897" i="5" s="1"/>
  <c r="E3898" i="5"/>
  <c r="F3898" i="5" s="1"/>
  <c r="E3899" i="5"/>
  <c r="F3899" i="5" s="1"/>
  <c r="E3900" i="5"/>
  <c r="F3900" i="5" s="1"/>
  <c r="E3901" i="5"/>
  <c r="F3901" i="5" s="1"/>
  <c r="E3902" i="5"/>
  <c r="F3902" i="5" s="1"/>
  <c r="E3903" i="5"/>
  <c r="F3903" i="5" s="1"/>
  <c r="E3904" i="5"/>
  <c r="F3904" i="5" s="1"/>
  <c r="E3905" i="5"/>
  <c r="F3905" i="5" s="1"/>
  <c r="E3906" i="5"/>
  <c r="F3906" i="5" s="1"/>
  <c r="E3907" i="5"/>
  <c r="F3907" i="5" s="1"/>
  <c r="E3908" i="5"/>
  <c r="F3908" i="5" s="1"/>
  <c r="E3909" i="5"/>
  <c r="F3909" i="5" s="1"/>
  <c r="E3910" i="5"/>
  <c r="F3910" i="5" s="1"/>
  <c r="E3911" i="5"/>
  <c r="F3911" i="5" s="1"/>
  <c r="E3912" i="5"/>
  <c r="F3912" i="5" s="1"/>
  <c r="E3913" i="5"/>
  <c r="F3913" i="5" s="1"/>
  <c r="E3914" i="5"/>
  <c r="F3914" i="5" s="1"/>
  <c r="E3915" i="5"/>
  <c r="F3915" i="5" s="1"/>
  <c r="E3916" i="5"/>
  <c r="F3916" i="5" s="1"/>
  <c r="E3917" i="5"/>
  <c r="F3917" i="5" s="1"/>
  <c r="E3918" i="5"/>
  <c r="F3918" i="5" s="1"/>
  <c r="E3919" i="5"/>
  <c r="F3919" i="5" s="1"/>
  <c r="E3920" i="5"/>
  <c r="F3920" i="5" s="1"/>
  <c r="E3921" i="5"/>
  <c r="F3921" i="5" s="1"/>
  <c r="E3922" i="5"/>
  <c r="F3922" i="5" s="1"/>
  <c r="E3923" i="5"/>
  <c r="F3923" i="5" s="1"/>
  <c r="E3924" i="5"/>
  <c r="F3924" i="5" s="1"/>
  <c r="E3925" i="5"/>
  <c r="F3925" i="5" s="1"/>
  <c r="E3926" i="5"/>
  <c r="F3926" i="5" s="1"/>
  <c r="E3927" i="5"/>
  <c r="F3927" i="5" s="1"/>
  <c r="E3928" i="5"/>
  <c r="F3928" i="5" s="1"/>
  <c r="E3929" i="5"/>
  <c r="F3929" i="5" s="1"/>
  <c r="E3930" i="5"/>
  <c r="F3930" i="5" s="1"/>
  <c r="E3931" i="5"/>
  <c r="F3931" i="5" s="1"/>
  <c r="E3932" i="5"/>
  <c r="F3932" i="5" s="1"/>
  <c r="E3933" i="5"/>
  <c r="F3933" i="5" s="1"/>
  <c r="E3934" i="5"/>
  <c r="F3934" i="5" s="1"/>
  <c r="E3935" i="5"/>
  <c r="F3935" i="5" s="1"/>
  <c r="E3936" i="5"/>
  <c r="F3936" i="5" s="1"/>
  <c r="E3937" i="5"/>
  <c r="F3937" i="5" s="1"/>
  <c r="E3938" i="5"/>
  <c r="F3938" i="5" s="1"/>
  <c r="E3939" i="5"/>
  <c r="F3939" i="5" s="1"/>
  <c r="E3940" i="5"/>
  <c r="F3940" i="5" s="1"/>
  <c r="E3941" i="5"/>
  <c r="F3941" i="5" s="1"/>
  <c r="E3942" i="5"/>
  <c r="F3942" i="5" s="1"/>
  <c r="E3943" i="5"/>
  <c r="F3943" i="5" s="1"/>
  <c r="E3944" i="5"/>
  <c r="F3944" i="5" s="1"/>
  <c r="E3945" i="5"/>
  <c r="F3945" i="5" s="1"/>
  <c r="E3946" i="5"/>
  <c r="F3946" i="5" s="1"/>
  <c r="E3947" i="5"/>
  <c r="F3947" i="5" s="1"/>
  <c r="E3948" i="5"/>
  <c r="F3948" i="5" s="1"/>
  <c r="E3949" i="5"/>
  <c r="F3949" i="5" s="1"/>
  <c r="E3950" i="5"/>
  <c r="F3950" i="5" s="1"/>
  <c r="E3951" i="5"/>
  <c r="F3951" i="5" s="1"/>
  <c r="E3952" i="5"/>
  <c r="F3952" i="5" s="1"/>
  <c r="E3953" i="5"/>
  <c r="F3953" i="5" s="1"/>
  <c r="E3954" i="5"/>
  <c r="F3954" i="5" s="1"/>
  <c r="E3955" i="5"/>
  <c r="F3955" i="5" s="1"/>
  <c r="E3956" i="5"/>
  <c r="F3956" i="5" s="1"/>
  <c r="E3957" i="5"/>
  <c r="F3957" i="5" s="1"/>
  <c r="E3958" i="5"/>
  <c r="F3958" i="5" s="1"/>
  <c r="E3959" i="5"/>
  <c r="F3959" i="5" s="1"/>
  <c r="E3960" i="5"/>
  <c r="F3960" i="5" s="1"/>
  <c r="E3961" i="5"/>
  <c r="F3961" i="5" s="1"/>
  <c r="E3962" i="5"/>
  <c r="F3962" i="5" s="1"/>
  <c r="E3963" i="5"/>
  <c r="F3963" i="5" s="1"/>
  <c r="E3964" i="5"/>
  <c r="F3964" i="5" s="1"/>
  <c r="E3965" i="5"/>
  <c r="F3965" i="5" s="1"/>
  <c r="E3966" i="5"/>
  <c r="F3966" i="5" s="1"/>
  <c r="E3967" i="5"/>
  <c r="F3967" i="5" s="1"/>
  <c r="E3968" i="5"/>
  <c r="F3968" i="5" s="1"/>
  <c r="E3969" i="5"/>
  <c r="F3969" i="5" s="1"/>
  <c r="E3970" i="5"/>
  <c r="F3970" i="5" s="1"/>
  <c r="E3971" i="5"/>
  <c r="F3971" i="5" s="1"/>
  <c r="E3972" i="5"/>
  <c r="F3972" i="5" s="1"/>
  <c r="E3973" i="5"/>
  <c r="F3973" i="5" s="1"/>
  <c r="E3974" i="5"/>
  <c r="F3974" i="5" s="1"/>
  <c r="E3975" i="5"/>
  <c r="F3975" i="5" s="1"/>
  <c r="E3976" i="5"/>
  <c r="F3976" i="5" s="1"/>
  <c r="E3977" i="5"/>
  <c r="F3977" i="5" s="1"/>
  <c r="E3978" i="5"/>
  <c r="F3978" i="5" s="1"/>
  <c r="E3979" i="5"/>
  <c r="F3979" i="5" s="1"/>
  <c r="E3980" i="5"/>
  <c r="F3980" i="5" s="1"/>
  <c r="E3981" i="5"/>
  <c r="F3981" i="5" s="1"/>
  <c r="E3982" i="5"/>
  <c r="F3982" i="5" s="1"/>
  <c r="E3983" i="5"/>
  <c r="F3983" i="5" s="1"/>
  <c r="E3984" i="5"/>
  <c r="F3984" i="5" s="1"/>
  <c r="E3985" i="5"/>
  <c r="F3985" i="5" s="1"/>
  <c r="E3986" i="5"/>
  <c r="F3986" i="5" s="1"/>
  <c r="E3987" i="5"/>
  <c r="F3987" i="5" s="1"/>
  <c r="E3988" i="5"/>
  <c r="F3988" i="5" s="1"/>
  <c r="E3989" i="5"/>
  <c r="F3989" i="5" s="1"/>
  <c r="E3990" i="5"/>
  <c r="F3990" i="5" s="1"/>
  <c r="E3991" i="5"/>
  <c r="F3991" i="5" s="1"/>
  <c r="E3992" i="5"/>
  <c r="F3992" i="5" s="1"/>
  <c r="E3993" i="5"/>
  <c r="F3993" i="5" s="1"/>
  <c r="E3994" i="5"/>
  <c r="F3994" i="5" s="1"/>
  <c r="E3995" i="5"/>
  <c r="F3995" i="5" s="1"/>
  <c r="E3996" i="5"/>
  <c r="F3996" i="5" s="1"/>
  <c r="E3997" i="5"/>
  <c r="F3997" i="5" s="1"/>
  <c r="E3998" i="5"/>
  <c r="F3998" i="5" s="1"/>
  <c r="E3999" i="5"/>
  <c r="F3999" i="5" s="1"/>
  <c r="E4000" i="5"/>
  <c r="F4000" i="5" s="1"/>
  <c r="E4001" i="5"/>
  <c r="F4001" i="5" s="1"/>
  <c r="E4002" i="5"/>
  <c r="F4002" i="5" s="1"/>
  <c r="E4003" i="5"/>
  <c r="F4003" i="5" s="1"/>
  <c r="E4004" i="5"/>
  <c r="F4004" i="5" s="1"/>
  <c r="E4005" i="5"/>
  <c r="F4005" i="5" s="1"/>
  <c r="E4006" i="5"/>
  <c r="F4006" i="5" s="1"/>
  <c r="E4007" i="5"/>
  <c r="F4007" i="5" s="1"/>
  <c r="E4008" i="5"/>
  <c r="F4008" i="5" s="1"/>
  <c r="E4009" i="5"/>
  <c r="F4009" i="5" s="1"/>
  <c r="E4010" i="5"/>
  <c r="F4010" i="5" s="1"/>
  <c r="E4011" i="5"/>
  <c r="F4011" i="5" s="1"/>
  <c r="E4012" i="5"/>
  <c r="F4012" i="5" s="1"/>
  <c r="E4013" i="5"/>
  <c r="F4013" i="5" s="1"/>
  <c r="E4014" i="5"/>
  <c r="F4014" i="5" s="1"/>
  <c r="E4015" i="5"/>
  <c r="F4015" i="5" s="1"/>
  <c r="E4016" i="5"/>
  <c r="F4016" i="5" s="1"/>
  <c r="E4017" i="5"/>
  <c r="F4017" i="5" s="1"/>
  <c r="E4018" i="5"/>
  <c r="F4018" i="5" s="1"/>
  <c r="E4019" i="5"/>
  <c r="F4019" i="5" s="1"/>
  <c r="E4020" i="5"/>
  <c r="F4020" i="5" s="1"/>
  <c r="E4021" i="5"/>
  <c r="F4021" i="5" s="1"/>
  <c r="E4022" i="5"/>
  <c r="F4022" i="5" s="1"/>
  <c r="E4023" i="5"/>
  <c r="F4023" i="5" s="1"/>
  <c r="E4024" i="5"/>
  <c r="F4024" i="5" s="1"/>
  <c r="E4025" i="5"/>
  <c r="F4025" i="5" s="1"/>
  <c r="E4026" i="5"/>
  <c r="F4026" i="5" s="1"/>
  <c r="E4027" i="5"/>
  <c r="F4027" i="5" s="1"/>
  <c r="E4028" i="5"/>
  <c r="F4028" i="5" s="1"/>
  <c r="E4029" i="5"/>
  <c r="F4029" i="5" s="1"/>
  <c r="E4030" i="5"/>
  <c r="F4030" i="5" s="1"/>
  <c r="E4031" i="5"/>
  <c r="F4031" i="5" s="1"/>
  <c r="E4032" i="5"/>
  <c r="F4032" i="5" s="1"/>
  <c r="E4033" i="5"/>
  <c r="F4033" i="5" s="1"/>
  <c r="E4034" i="5"/>
  <c r="F4034" i="5" s="1"/>
  <c r="E4035" i="5"/>
  <c r="F4035" i="5" s="1"/>
  <c r="E4036" i="5"/>
  <c r="F4036" i="5" s="1"/>
  <c r="E4037" i="5"/>
  <c r="F4037" i="5" s="1"/>
  <c r="E4038" i="5"/>
  <c r="F4038" i="5" s="1"/>
  <c r="E4039" i="5"/>
  <c r="F4039" i="5" s="1"/>
  <c r="E4040" i="5"/>
  <c r="F4040" i="5" s="1"/>
  <c r="E4041" i="5"/>
  <c r="F4041" i="5" s="1"/>
  <c r="E4042" i="5"/>
  <c r="F4042" i="5" s="1"/>
  <c r="E4043" i="5"/>
  <c r="F4043" i="5" s="1"/>
  <c r="E4044" i="5"/>
  <c r="F4044" i="5" s="1"/>
  <c r="E4045" i="5"/>
  <c r="F4045" i="5" s="1"/>
  <c r="E4046" i="5"/>
  <c r="F4046" i="5" s="1"/>
  <c r="E4047" i="5"/>
  <c r="F4047" i="5" s="1"/>
  <c r="E4048" i="5"/>
  <c r="F4048" i="5" s="1"/>
  <c r="E4049" i="5"/>
  <c r="F4049" i="5" s="1"/>
  <c r="E4050" i="5"/>
  <c r="F4050" i="5" s="1"/>
  <c r="E4051" i="5"/>
  <c r="F4051" i="5" s="1"/>
  <c r="E4052" i="5"/>
  <c r="F4052" i="5" s="1"/>
  <c r="E4053" i="5"/>
  <c r="F4053" i="5" s="1"/>
  <c r="E4054" i="5"/>
  <c r="F4054" i="5" s="1"/>
  <c r="E4055" i="5"/>
  <c r="F4055" i="5" s="1"/>
  <c r="E4056" i="5"/>
  <c r="F4056" i="5" s="1"/>
  <c r="E4057" i="5"/>
  <c r="F4057" i="5" s="1"/>
  <c r="E4058" i="5"/>
  <c r="F4058" i="5" s="1"/>
  <c r="E4059" i="5"/>
  <c r="F4059" i="5" s="1"/>
  <c r="E4060" i="5"/>
  <c r="F4060" i="5" s="1"/>
  <c r="E4061" i="5"/>
  <c r="F4061" i="5" s="1"/>
  <c r="E4062" i="5"/>
  <c r="F4062" i="5" s="1"/>
  <c r="E4063" i="5"/>
  <c r="F4063" i="5" s="1"/>
  <c r="E4064" i="5"/>
  <c r="F4064" i="5" s="1"/>
  <c r="E4065" i="5"/>
  <c r="F4065" i="5" s="1"/>
  <c r="E4066" i="5"/>
  <c r="F4066" i="5" s="1"/>
  <c r="E4067" i="5"/>
  <c r="F4067" i="5" s="1"/>
  <c r="E4068" i="5"/>
  <c r="F4068" i="5" s="1"/>
  <c r="E4069" i="5"/>
  <c r="F4069" i="5" s="1"/>
  <c r="E4070" i="5"/>
  <c r="F4070" i="5" s="1"/>
  <c r="E4071" i="5"/>
  <c r="F4071" i="5" s="1"/>
  <c r="E4072" i="5"/>
  <c r="F4072" i="5" s="1"/>
  <c r="E4073" i="5"/>
  <c r="F4073" i="5" s="1"/>
  <c r="E4074" i="5"/>
  <c r="F4074" i="5" s="1"/>
  <c r="E4075" i="5"/>
  <c r="F4075" i="5" s="1"/>
  <c r="E4076" i="5"/>
  <c r="F4076" i="5" s="1"/>
  <c r="E4077" i="5"/>
  <c r="F4077" i="5" s="1"/>
  <c r="E4078" i="5"/>
  <c r="F4078" i="5" s="1"/>
  <c r="E4079" i="5"/>
  <c r="F4079" i="5" s="1"/>
  <c r="E4080" i="5"/>
  <c r="F4080" i="5" s="1"/>
  <c r="E4081" i="5"/>
  <c r="F4081" i="5" s="1"/>
  <c r="E4082" i="5"/>
  <c r="F4082" i="5" s="1"/>
  <c r="E4083" i="5"/>
  <c r="F4083" i="5" s="1"/>
  <c r="E4084" i="5"/>
  <c r="F4084" i="5" s="1"/>
  <c r="E4085" i="5"/>
  <c r="F4085" i="5" s="1"/>
  <c r="E4086" i="5"/>
  <c r="F4086" i="5" s="1"/>
  <c r="E4087" i="5"/>
  <c r="F4087" i="5" s="1"/>
  <c r="E4088" i="5"/>
  <c r="F4088" i="5" s="1"/>
  <c r="E4089" i="5"/>
  <c r="F4089" i="5" s="1"/>
  <c r="E4090" i="5"/>
  <c r="F4090" i="5" s="1"/>
  <c r="E4091" i="5"/>
  <c r="F4091" i="5" s="1"/>
  <c r="E4092" i="5"/>
  <c r="F4092" i="5" s="1"/>
  <c r="E4093" i="5"/>
  <c r="F4093" i="5" s="1"/>
  <c r="E4094" i="5"/>
  <c r="F4094" i="5" s="1"/>
  <c r="E4095" i="5"/>
  <c r="F4095" i="5" s="1"/>
  <c r="E4096" i="5"/>
  <c r="F4096" i="5" s="1"/>
  <c r="E4097" i="5"/>
  <c r="F4097" i="5" s="1"/>
  <c r="E4098" i="5"/>
  <c r="F4098" i="5" s="1"/>
  <c r="E4099" i="5"/>
  <c r="F4099" i="5" s="1"/>
  <c r="E4100" i="5"/>
  <c r="F4100" i="5" s="1"/>
  <c r="E4101" i="5"/>
  <c r="F4101" i="5" s="1"/>
  <c r="E4102" i="5"/>
  <c r="F4102" i="5" s="1"/>
  <c r="E4103" i="5"/>
  <c r="F4103" i="5" s="1"/>
  <c r="E4104" i="5"/>
  <c r="F4104" i="5" s="1"/>
  <c r="E4105" i="5"/>
  <c r="F4105" i="5" s="1"/>
  <c r="E4106" i="5"/>
  <c r="F4106" i="5" s="1"/>
  <c r="E4107" i="5"/>
  <c r="F4107" i="5" s="1"/>
  <c r="E4108" i="5"/>
  <c r="F4108" i="5" s="1"/>
  <c r="E4109" i="5"/>
  <c r="F4109" i="5" s="1"/>
  <c r="E4110" i="5"/>
  <c r="F4110" i="5" s="1"/>
  <c r="E4111" i="5"/>
  <c r="F4111" i="5" s="1"/>
  <c r="E4112" i="5"/>
  <c r="F4112" i="5" s="1"/>
  <c r="E4113" i="5"/>
  <c r="F4113" i="5" s="1"/>
  <c r="E4114" i="5"/>
  <c r="F4114" i="5" s="1"/>
  <c r="E4115" i="5"/>
  <c r="F4115" i="5" s="1"/>
  <c r="E4116" i="5"/>
  <c r="F4116" i="5" s="1"/>
  <c r="E4117" i="5"/>
  <c r="F4117" i="5" s="1"/>
  <c r="E4118" i="5"/>
  <c r="F4118" i="5" s="1"/>
  <c r="E4119" i="5"/>
  <c r="F4119" i="5" s="1"/>
  <c r="E4120" i="5"/>
  <c r="F4120" i="5" s="1"/>
  <c r="E4121" i="5"/>
  <c r="F4121" i="5" s="1"/>
  <c r="E4122" i="5"/>
  <c r="F4122" i="5" s="1"/>
  <c r="E4123" i="5"/>
  <c r="F4123" i="5" s="1"/>
  <c r="E4124" i="5"/>
  <c r="F4124" i="5" s="1"/>
  <c r="E4125" i="5"/>
  <c r="F4125" i="5" s="1"/>
  <c r="E4126" i="5"/>
  <c r="F4126" i="5" s="1"/>
  <c r="E4127" i="5"/>
  <c r="F4127" i="5" s="1"/>
  <c r="E4128" i="5"/>
  <c r="F4128" i="5" s="1"/>
  <c r="E4129" i="5"/>
  <c r="F4129" i="5" s="1"/>
  <c r="E4130" i="5"/>
  <c r="F4130" i="5" s="1"/>
  <c r="E4131" i="5"/>
  <c r="F4131" i="5" s="1"/>
  <c r="E4132" i="5"/>
  <c r="F4132" i="5" s="1"/>
  <c r="E4133" i="5"/>
  <c r="F4133" i="5" s="1"/>
  <c r="E4134" i="5"/>
  <c r="F4134" i="5" s="1"/>
  <c r="E4135" i="5"/>
  <c r="F4135" i="5" s="1"/>
  <c r="E4136" i="5"/>
  <c r="F4136" i="5" s="1"/>
  <c r="E4137" i="5"/>
  <c r="F4137" i="5" s="1"/>
  <c r="E4138" i="5"/>
  <c r="F4138" i="5" s="1"/>
  <c r="E4139" i="5"/>
  <c r="F4139" i="5" s="1"/>
  <c r="E4140" i="5"/>
  <c r="F4140" i="5" s="1"/>
  <c r="E4141" i="5"/>
  <c r="F4141" i="5" s="1"/>
  <c r="E4142" i="5"/>
  <c r="F4142" i="5" s="1"/>
  <c r="E4143" i="5"/>
  <c r="F4143" i="5" s="1"/>
  <c r="E4144" i="5"/>
  <c r="F4144" i="5" s="1"/>
  <c r="E4145" i="5"/>
  <c r="F4145" i="5" s="1"/>
  <c r="E4146" i="5"/>
  <c r="F4146" i="5" s="1"/>
  <c r="E4147" i="5"/>
  <c r="F4147" i="5" s="1"/>
  <c r="E4148" i="5"/>
  <c r="F4148" i="5" s="1"/>
  <c r="E4149" i="5"/>
  <c r="F4149" i="5" s="1"/>
  <c r="E4150" i="5"/>
  <c r="F4150" i="5" s="1"/>
  <c r="E4151" i="5"/>
  <c r="F4151" i="5" s="1"/>
  <c r="E4152" i="5"/>
  <c r="F4152" i="5" s="1"/>
  <c r="E4153" i="5"/>
  <c r="F4153" i="5" s="1"/>
  <c r="E4154" i="5"/>
  <c r="F4154" i="5" s="1"/>
  <c r="E4155" i="5"/>
  <c r="F4155" i="5" s="1"/>
  <c r="E4156" i="5"/>
  <c r="F4156" i="5" s="1"/>
  <c r="E4157" i="5"/>
  <c r="F4157" i="5" s="1"/>
  <c r="E4158" i="5"/>
  <c r="F4158" i="5" s="1"/>
  <c r="E4159" i="5"/>
  <c r="F4159" i="5" s="1"/>
  <c r="E4160" i="5"/>
  <c r="F4160" i="5" s="1"/>
  <c r="E4161" i="5"/>
  <c r="F4161" i="5" s="1"/>
  <c r="E4162" i="5"/>
  <c r="F4162" i="5" s="1"/>
  <c r="E4163" i="5"/>
  <c r="F4163" i="5" s="1"/>
  <c r="E4164" i="5"/>
  <c r="F4164" i="5" s="1"/>
  <c r="E4165" i="5"/>
  <c r="F4165" i="5" s="1"/>
  <c r="E4166" i="5"/>
  <c r="F4166" i="5" s="1"/>
  <c r="E4167" i="5"/>
  <c r="F4167" i="5" s="1"/>
  <c r="E4168" i="5"/>
  <c r="F4168" i="5" s="1"/>
  <c r="E4169" i="5"/>
  <c r="F4169" i="5" s="1"/>
  <c r="E4170" i="5"/>
  <c r="F4170" i="5" s="1"/>
  <c r="E4171" i="5"/>
  <c r="F4171" i="5" s="1"/>
  <c r="E4172" i="5"/>
  <c r="F4172" i="5" s="1"/>
  <c r="E4173" i="5"/>
  <c r="F4173" i="5" s="1"/>
  <c r="E4174" i="5"/>
  <c r="F4174" i="5" s="1"/>
  <c r="E4175" i="5"/>
  <c r="F4175" i="5" s="1"/>
  <c r="E4176" i="5"/>
  <c r="F4176" i="5" s="1"/>
  <c r="E4177" i="5"/>
  <c r="F4177" i="5" s="1"/>
  <c r="E4178" i="5"/>
  <c r="F4178" i="5" s="1"/>
  <c r="E4179" i="5"/>
  <c r="F4179" i="5" s="1"/>
  <c r="E4180" i="5"/>
  <c r="F4180" i="5" s="1"/>
  <c r="E4181" i="5"/>
  <c r="F4181" i="5" s="1"/>
  <c r="E4182" i="5"/>
  <c r="F4182" i="5" s="1"/>
  <c r="E4183" i="5"/>
  <c r="F4183" i="5" s="1"/>
  <c r="E4184" i="5"/>
  <c r="F4184" i="5" s="1"/>
  <c r="E4185" i="5"/>
  <c r="F4185" i="5" s="1"/>
  <c r="E4186" i="5"/>
  <c r="F4186" i="5" s="1"/>
  <c r="E4187" i="5"/>
  <c r="F4187" i="5" s="1"/>
  <c r="E4188" i="5"/>
  <c r="F4188" i="5" s="1"/>
  <c r="E4189" i="5"/>
  <c r="F4189" i="5" s="1"/>
  <c r="E4190" i="5"/>
  <c r="F4190" i="5" s="1"/>
  <c r="E4191" i="5"/>
  <c r="F4191" i="5" s="1"/>
  <c r="E4192" i="5"/>
  <c r="F4192" i="5" s="1"/>
  <c r="E4193" i="5"/>
  <c r="F4193" i="5" s="1"/>
  <c r="E4194" i="5"/>
  <c r="F4194" i="5" s="1"/>
  <c r="E4195" i="5"/>
  <c r="F4195" i="5" s="1"/>
  <c r="E4196" i="5"/>
  <c r="F4196" i="5" s="1"/>
  <c r="E4197" i="5"/>
  <c r="F4197" i="5" s="1"/>
  <c r="E4198" i="5"/>
  <c r="F4198" i="5" s="1"/>
  <c r="E4199" i="5"/>
  <c r="F4199" i="5" s="1"/>
  <c r="E4200" i="5"/>
  <c r="F4200" i="5" s="1"/>
  <c r="E4201" i="5"/>
  <c r="F4201" i="5" s="1"/>
  <c r="E4202" i="5"/>
  <c r="F4202" i="5" s="1"/>
  <c r="E4203" i="5"/>
  <c r="F4203" i="5" s="1"/>
  <c r="E4204" i="5"/>
  <c r="F4204" i="5" s="1"/>
  <c r="E4205" i="5"/>
  <c r="F4205" i="5" s="1"/>
  <c r="E4206" i="5"/>
  <c r="F4206" i="5" s="1"/>
  <c r="E4207" i="5"/>
  <c r="F4207" i="5" s="1"/>
  <c r="E4208" i="5"/>
  <c r="F4208" i="5" s="1"/>
  <c r="E4209" i="5"/>
  <c r="F4209" i="5" s="1"/>
  <c r="E4210" i="5"/>
  <c r="F4210" i="5" s="1"/>
  <c r="E4211" i="5"/>
  <c r="F4211" i="5" s="1"/>
  <c r="E4212" i="5"/>
  <c r="F4212" i="5" s="1"/>
  <c r="E4213" i="5"/>
  <c r="F4213" i="5" s="1"/>
  <c r="E4214" i="5"/>
  <c r="F4214" i="5" s="1"/>
  <c r="E4215" i="5"/>
  <c r="F4215" i="5" s="1"/>
  <c r="E4216" i="5"/>
  <c r="F4216" i="5" s="1"/>
  <c r="E4217" i="5"/>
  <c r="F4217" i="5" s="1"/>
  <c r="E4218" i="5"/>
  <c r="F4218" i="5" s="1"/>
  <c r="E4219" i="5"/>
  <c r="F4219" i="5" s="1"/>
  <c r="E4220" i="5"/>
  <c r="F4220" i="5" s="1"/>
  <c r="E4221" i="5"/>
  <c r="F4221" i="5" s="1"/>
  <c r="E4222" i="5"/>
  <c r="F4222" i="5" s="1"/>
  <c r="E4223" i="5"/>
  <c r="F4223" i="5" s="1"/>
  <c r="E4224" i="5"/>
  <c r="F4224" i="5" s="1"/>
  <c r="E4225" i="5"/>
  <c r="F4225" i="5" s="1"/>
  <c r="E4226" i="5"/>
  <c r="F4226" i="5" s="1"/>
  <c r="E4227" i="5"/>
  <c r="F4227" i="5" s="1"/>
  <c r="E4228" i="5"/>
  <c r="F4228" i="5" s="1"/>
  <c r="E4229" i="5"/>
  <c r="F4229" i="5" s="1"/>
  <c r="E4230" i="5"/>
  <c r="F4230" i="5" s="1"/>
  <c r="E4231" i="5"/>
  <c r="F4231" i="5" s="1"/>
  <c r="E4232" i="5"/>
  <c r="F4232" i="5" s="1"/>
  <c r="E4233" i="5"/>
  <c r="F4233" i="5" s="1"/>
  <c r="E4234" i="5"/>
  <c r="F4234" i="5" s="1"/>
  <c r="E4235" i="5"/>
  <c r="F4235" i="5" s="1"/>
  <c r="E4236" i="5"/>
  <c r="F4236" i="5" s="1"/>
  <c r="E4237" i="5"/>
  <c r="F4237" i="5" s="1"/>
  <c r="E4238" i="5"/>
  <c r="F4238" i="5" s="1"/>
  <c r="E4239" i="5"/>
  <c r="F4239" i="5" s="1"/>
  <c r="E4240" i="5"/>
  <c r="F4240" i="5" s="1"/>
  <c r="E4241" i="5"/>
  <c r="F4241" i="5" s="1"/>
  <c r="E4242" i="5"/>
  <c r="F4242" i="5" s="1"/>
  <c r="E4243" i="5"/>
  <c r="F4243" i="5" s="1"/>
  <c r="E4244" i="5"/>
  <c r="F4244" i="5" s="1"/>
  <c r="E4245" i="5"/>
  <c r="F4245" i="5" s="1"/>
  <c r="E4246" i="5"/>
  <c r="F4246" i="5" s="1"/>
  <c r="E4247" i="5"/>
  <c r="F4247" i="5" s="1"/>
  <c r="E4248" i="5"/>
  <c r="F4248" i="5" s="1"/>
  <c r="E4249" i="5"/>
  <c r="F4249" i="5" s="1"/>
  <c r="E4250" i="5"/>
  <c r="F4250" i="5" s="1"/>
  <c r="E4251" i="5"/>
  <c r="F4251" i="5" s="1"/>
  <c r="E4252" i="5"/>
  <c r="F4252" i="5" s="1"/>
  <c r="E4253" i="5"/>
  <c r="F4253" i="5" s="1"/>
  <c r="E4254" i="5"/>
  <c r="F4254" i="5" s="1"/>
  <c r="E4255" i="5"/>
  <c r="F4255" i="5" s="1"/>
  <c r="E4256" i="5"/>
  <c r="F4256" i="5" s="1"/>
  <c r="E4257" i="5"/>
  <c r="F4257" i="5" s="1"/>
  <c r="E4258" i="5"/>
  <c r="F4258" i="5" s="1"/>
  <c r="E4259" i="5"/>
  <c r="F4259" i="5" s="1"/>
  <c r="E4260" i="5"/>
  <c r="F4260" i="5" s="1"/>
  <c r="E4261" i="5"/>
  <c r="F4261" i="5" s="1"/>
  <c r="E4262" i="5"/>
  <c r="F4262" i="5" s="1"/>
  <c r="E4263" i="5"/>
  <c r="F4263" i="5" s="1"/>
  <c r="E4264" i="5"/>
  <c r="F4264" i="5" s="1"/>
  <c r="E4265" i="5"/>
  <c r="F4265" i="5" s="1"/>
  <c r="E4266" i="5"/>
  <c r="F4266" i="5" s="1"/>
  <c r="E4267" i="5"/>
  <c r="F4267" i="5" s="1"/>
  <c r="E4268" i="5"/>
  <c r="F4268" i="5" s="1"/>
  <c r="E4269" i="5"/>
  <c r="F4269" i="5" s="1"/>
  <c r="E4270" i="5"/>
  <c r="F4270" i="5" s="1"/>
  <c r="E4271" i="5"/>
  <c r="F4271" i="5" s="1"/>
  <c r="E4272" i="5"/>
  <c r="F4272" i="5" s="1"/>
  <c r="E4273" i="5"/>
  <c r="F4273" i="5" s="1"/>
  <c r="E4274" i="5"/>
  <c r="F4274" i="5" s="1"/>
  <c r="E4275" i="5"/>
  <c r="F4275" i="5" s="1"/>
  <c r="E4276" i="5"/>
  <c r="F4276" i="5" s="1"/>
  <c r="E4277" i="5"/>
  <c r="F4277" i="5" s="1"/>
  <c r="E4278" i="5"/>
  <c r="F4278" i="5" s="1"/>
  <c r="E4279" i="5"/>
  <c r="F4279" i="5" s="1"/>
  <c r="E4280" i="5"/>
  <c r="F4280" i="5" s="1"/>
  <c r="E4281" i="5"/>
  <c r="F4281" i="5" s="1"/>
  <c r="E4282" i="5"/>
  <c r="F4282" i="5" s="1"/>
  <c r="E4283" i="5"/>
  <c r="F4283" i="5" s="1"/>
  <c r="E4284" i="5"/>
  <c r="F4284" i="5" s="1"/>
  <c r="E4285" i="5"/>
  <c r="F4285" i="5" s="1"/>
  <c r="E4286" i="5"/>
  <c r="F4286" i="5" s="1"/>
  <c r="E4287" i="5"/>
  <c r="F4287" i="5" s="1"/>
  <c r="E4288" i="5"/>
  <c r="F4288" i="5" s="1"/>
  <c r="E4289" i="5"/>
  <c r="F4289" i="5" s="1"/>
  <c r="E4290" i="5"/>
  <c r="F4290" i="5" s="1"/>
  <c r="E4291" i="5"/>
  <c r="F4291" i="5" s="1"/>
  <c r="E4292" i="5"/>
  <c r="F4292" i="5" s="1"/>
  <c r="E4293" i="5"/>
  <c r="F4293" i="5" s="1"/>
  <c r="E4294" i="5"/>
  <c r="F4294" i="5" s="1"/>
  <c r="E4295" i="5"/>
  <c r="F4295" i="5" s="1"/>
  <c r="E4296" i="5"/>
  <c r="F4296" i="5" s="1"/>
  <c r="E4297" i="5"/>
  <c r="F4297" i="5" s="1"/>
  <c r="E4298" i="5"/>
  <c r="F4298" i="5" s="1"/>
  <c r="E4299" i="5"/>
  <c r="F4299" i="5" s="1"/>
  <c r="E4300" i="5"/>
  <c r="F4300" i="5" s="1"/>
  <c r="E4301" i="5"/>
  <c r="F4301" i="5" s="1"/>
  <c r="E4302" i="5"/>
  <c r="F4302" i="5" s="1"/>
  <c r="E4303" i="5"/>
  <c r="F4303" i="5" s="1"/>
  <c r="E4304" i="5"/>
  <c r="F4304" i="5" s="1"/>
  <c r="E4305" i="5"/>
  <c r="F4305" i="5" s="1"/>
  <c r="E4306" i="5"/>
  <c r="F4306" i="5" s="1"/>
  <c r="E4307" i="5"/>
  <c r="F4307" i="5" s="1"/>
  <c r="E4308" i="5"/>
  <c r="F4308" i="5" s="1"/>
  <c r="E4309" i="5"/>
  <c r="F4309" i="5" s="1"/>
  <c r="E4310" i="5"/>
  <c r="F4310" i="5" s="1"/>
  <c r="E4311" i="5"/>
  <c r="F4311" i="5" s="1"/>
  <c r="E4312" i="5"/>
  <c r="F4312" i="5" s="1"/>
  <c r="E4313" i="5"/>
  <c r="F4313" i="5" s="1"/>
  <c r="E4314" i="5"/>
  <c r="F4314" i="5" s="1"/>
  <c r="E4315" i="5"/>
  <c r="F4315" i="5" s="1"/>
  <c r="E4316" i="5"/>
  <c r="F4316" i="5" s="1"/>
  <c r="E4317" i="5"/>
  <c r="F4317" i="5" s="1"/>
  <c r="E4318" i="5"/>
  <c r="F4318" i="5" s="1"/>
  <c r="E4319" i="5"/>
  <c r="F4319" i="5" s="1"/>
  <c r="E4320" i="5"/>
  <c r="F4320" i="5" s="1"/>
  <c r="E4321" i="5"/>
  <c r="F4321" i="5" s="1"/>
  <c r="E4322" i="5"/>
  <c r="F4322" i="5" s="1"/>
  <c r="E4323" i="5"/>
  <c r="F4323" i="5" s="1"/>
  <c r="E4324" i="5"/>
  <c r="F4324" i="5" s="1"/>
  <c r="E4325" i="5"/>
  <c r="F4325" i="5" s="1"/>
  <c r="E4326" i="5"/>
  <c r="F4326" i="5" s="1"/>
  <c r="E4327" i="5"/>
  <c r="F4327" i="5" s="1"/>
  <c r="E4328" i="5"/>
  <c r="F4328" i="5" s="1"/>
  <c r="E4329" i="5"/>
  <c r="F4329" i="5" s="1"/>
  <c r="E4330" i="5"/>
  <c r="F4330" i="5" s="1"/>
  <c r="E4331" i="5"/>
  <c r="F4331" i="5" s="1"/>
  <c r="E4332" i="5"/>
  <c r="F4332" i="5" s="1"/>
  <c r="E4333" i="5"/>
  <c r="F4333" i="5" s="1"/>
  <c r="E4334" i="5"/>
  <c r="F4334" i="5" s="1"/>
  <c r="E4335" i="5"/>
  <c r="F4335" i="5" s="1"/>
  <c r="E4336" i="5"/>
  <c r="F4336" i="5" s="1"/>
  <c r="E4337" i="5"/>
  <c r="F4337" i="5" s="1"/>
  <c r="E4338" i="5"/>
  <c r="F4338" i="5" s="1"/>
  <c r="E4339" i="5"/>
  <c r="F4339" i="5" s="1"/>
  <c r="E4340" i="5"/>
  <c r="F4340" i="5" s="1"/>
  <c r="E4341" i="5"/>
  <c r="F4341" i="5" s="1"/>
  <c r="E4342" i="5"/>
  <c r="F4342" i="5" s="1"/>
  <c r="E4343" i="5"/>
  <c r="F4343" i="5" s="1"/>
  <c r="E4344" i="5"/>
  <c r="F4344" i="5" s="1"/>
  <c r="E4345" i="5"/>
  <c r="F4345" i="5" s="1"/>
  <c r="E4346" i="5"/>
  <c r="F4346" i="5" s="1"/>
  <c r="E4347" i="5"/>
  <c r="F4347" i="5" s="1"/>
  <c r="E4348" i="5"/>
  <c r="F4348" i="5" s="1"/>
  <c r="E4349" i="5"/>
  <c r="F4349" i="5" s="1"/>
  <c r="E4350" i="5"/>
  <c r="F4350" i="5" s="1"/>
  <c r="E4351" i="5"/>
  <c r="F4351" i="5" s="1"/>
  <c r="E4352" i="5"/>
  <c r="F4352" i="5" s="1"/>
  <c r="E4353" i="5"/>
  <c r="F4353" i="5" s="1"/>
  <c r="E4354" i="5"/>
  <c r="F4354" i="5" s="1"/>
  <c r="E4355" i="5"/>
  <c r="F4355" i="5" s="1"/>
  <c r="E4356" i="5"/>
  <c r="F4356" i="5" s="1"/>
  <c r="E4357" i="5"/>
  <c r="F4357" i="5" s="1"/>
  <c r="E4358" i="5"/>
  <c r="F4358" i="5" s="1"/>
  <c r="E4359" i="5"/>
  <c r="F4359" i="5" s="1"/>
  <c r="E4360" i="5"/>
  <c r="F4360" i="5" s="1"/>
  <c r="E4361" i="5"/>
  <c r="F4361" i="5" s="1"/>
  <c r="E4362" i="5"/>
  <c r="F4362" i="5" s="1"/>
  <c r="E4363" i="5"/>
  <c r="F4363" i="5" s="1"/>
  <c r="E4364" i="5"/>
  <c r="F4364" i="5" s="1"/>
  <c r="E4365" i="5"/>
  <c r="F4365" i="5" s="1"/>
  <c r="E4366" i="5"/>
  <c r="F4366" i="5" s="1"/>
  <c r="E4367" i="5"/>
  <c r="F4367" i="5" s="1"/>
  <c r="E4368" i="5"/>
  <c r="F4368" i="5" s="1"/>
  <c r="E4369" i="5"/>
  <c r="F4369" i="5" s="1"/>
  <c r="E4370" i="5"/>
  <c r="F4370" i="5" s="1"/>
  <c r="E4371" i="5"/>
  <c r="F4371" i="5" s="1"/>
  <c r="E4372" i="5"/>
  <c r="F4372" i="5" s="1"/>
  <c r="E4373" i="5"/>
  <c r="F4373" i="5" s="1"/>
  <c r="E4374" i="5"/>
  <c r="F4374" i="5" s="1"/>
  <c r="E4375" i="5"/>
  <c r="F4375" i="5" s="1"/>
  <c r="E4376" i="5"/>
  <c r="F4376" i="5" s="1"/>
  <c r="E4377" i="5"/>
  <c r="F4377" i="5" s="1"/>
  <c r="E4378" i="5"/>
  <c r="F4378" i="5" s="1"/>
  <c r="E4379" i="5"/>
  <c r="F4379" i="5" s="1"/>
  <c r="E4380" i="5"/>
  <c r="F4380" i="5" s="1"/>
  <c r="E4381" i="5"/>
  <c r="F4381" i="5" s="1"/>
  <c r="E4382" i="5"/>
  <c r="F4382" i="5" s="1"/>
  <c r="E4383" i="5"/>
  <c r="F4383" i="5" s="1"/>
  <c r="E4384" i="5"/>
  <c r="F4384" i="5" s="1"/>
  <c r="E4385" i="5"/>
  <c r="F4385" i="5" s="1"/>
  <c r="E4386" i="5"/>
  <c r="F4386" i="5" s="1"/>
  <c r="E4387" i="5"/>
  <c r="F4387" i="5" s="1"/>
  <c r="E4388" i="5"/>
  <c r="F4388" i="5" s="1"/>
  <c r="E4389" i="5"/>
  <c r="F4389" i="5" s="1"/>
  <c r="E4390" i="5"/>
  <c r="F4390" i="5" s="1"/>
  <c r="E4391" i="5"/>
  <c r="F4391" i="5" s="1"/>
  <c r="E4392" i="5"/>
  <c r="F4392" i="5" s="1"/>
  <c r="E4393" i="5"/>
  <c r="F4393" i="5" s="1"/>
  <c r="E4394" i="5"/>
  <c r="F4394" i="5" s="1"/>
  <c r="E4395" i="5"/>
  <c r="F4395" i="5" s="1"/>
  <c r="E4396" i="5"/>
  <c r="F4396" i="5" s="1"/>
  <c r="E4397" i="5"/>
  <c r="F4397" i="5" s="1"/>
  <c r="E4398" i="5"/>
  <c r="F4398" i="5" s="1"/>
  <c r="E4399" i="5"/>
  <c r="F4399" i="5" s="1"/>
  <c r="E4400" i="5"/>
  <c r="F4400" i="5" s="1"/>
  <c r="E4401" i="5"/>
  <c r="F4401" i="5" s="1"/>
  <c r="E4402" i="5"/>
  <c r="F4402" i="5" s="1"/>
  <c r="E4403" i="5"/>
  <c r="F4403" i="5" s="1"/>
  <c r="E4404" i="5"/>
  <c r="F4404" i="5" s="1"/>
  <c r="E4405" i="5"/>
  <c r="F4405" i="5" s="1"/>
  <c r="E4406" i="5"/>
  <c r="F4406" i="5" s="1"/>
  <c r="E4407" i="5"/>
  <c r="F4407" i="5" s="1"/>
  <c r="E4408" i="5"/>
  <c r="F4408" i="5" s="1"/>
  <c r="E4409" i="5"/>
  <c r="F4409" i="5" s="1"/>
  <c r="E4410" i="5"/>
  <c r="F4410" i="5" s="1"/>
  <c r="E4411" i="5"/>
  <c r="F4411" i="5" s="1"/>
  <c r="E4412" i="5"/>
  <c r="F4412" i="5" s="1"/>
  <c r="E4413" i="5"/>
  <c r="F4413" i="5" s="1"/>
  <c r="E4414" i="5"/>
  <c r="F4414" i="5" s="1"/>
  <c r="E4415" i="5"/>
  <c r="F4415" i="5" s="1"/>
  <c r="E4416" i="5"/>
  <c r="F4416" i="5" s="1"/>
  <c r="E4417" i="5"/>
  <c r="F4417" i="5" s="1"/>
  <c r="E4418" i="5"/>
  <c r="F4418" i="5" s="1"/>
  <c r="E4419" i="5"/>
  <c r="F4419" i="5" s="1"/>
  <c r="E4420" i="5"/>
  <c r="F4420" i="5" s="1"/>
  <c r="E4421" i="5"/>
  <c r="F4421" i="5" s="1"/>
  <c r="E4422" i="5"/>
  <c r="F4422" i="5" s="1"/>
  <c r="E4423" i="5"/>
  <c r="F4423" i="5" s="1"/>
  <c r="E4424" i="5"/>
  <c r="F4424" i="5" s="1"/>
  <c r="E4425" i="5"/>
  <c r="F4425" i="5" s="1"/>
  <c r="E4426" i="5"/>
  <c r="F4426" i="5" s="1"/>
  <c r="E4427" i="5"/>
  <c r="F4427" i="5" s="1"/>
  <c r="E4428" i="5"/>
  <c r="F4428" i="5" s="1"/>
  <c r="E4429" i="5"/>
  <c r="F4429" i="5" s="1"/>
  <c r="E4430" i="5"/>
  <c r="F4430" i="5" s="1"/>
  <c r="E4431" i="5"/>
  <c r="F4431" i="5" s="1"/>
  <c r="E4432" i="5"/>
  <c r="F4432" i="5" s="1"/>
  <c r="E4433" i="5"/>
  <c r="F4433" i="5" s="1"/>
  <c r="E4434" i="5"/>
  <c r="F4434" i="5" s="1"/>
  <c r="E4435" i="5"/>
  <c r="F4435" i="5" s="1"/>
  <c r="E4436" i="5"/>
  <c r="F4436" i="5" s="1"/>
  <c r="E4437" i="5"/>
  <c r="F4437" i="5" s="1"/>
  <c r="E4438" i="5"/>
  <c r="F4438" i="5" s="1"/>
  <c r="E4439" i="5"/>
  <c r="F4439" i="5" s="1"/>
  <c r="E4440" i="5"/>
  <c r="F4440" i="5" s="1"/>
  <c r="E4441" i="5"/>
  <c r="F4441" i="5" s="1"/>
  <c r="E4442" i="5"/>
  <c r="F4442" i="5" s="1"/>
  <c r="E4443" i="5"/>
  <c r="F4443" i="5" s="1"/>
  <c r="E4444" i="5"/>
  <c r="F4444" i="5" s="1"/>
  <c r="E4445" i="5"/>
  <c r="F4445" i="5" s="1"/>
  <c r="E4446" i="5"/>
  <c r="F4446" i="5" s="1"/>
  <c r="E4447" i="5"/>
  <c r="F4447" i="5" s="1"/>
  <c r="E4448" i="5"/>
  <c r="F4448" i="5" s="1"/>
  <c r="E4449" i="5"/>
  <c r="F4449" i="5" s="1"/>
  <c r="E4450" i="5"/>
  <c r="F4450" i="5" s="1"/>
  <c r="E4451" i="5"/>
  <c r="F4451" i="5" s="1"/>
  <c r="E4452" i="5"/>
  <c r="F4452" i="5" s="1"/>
  <c r="E4453" i="5"/>
  <c r="F4453" i="5" s="1"/>
  <c r="E4454" i="5"/>
  <c r="F4454" i="5" s="1"/>
  <c r="E4455" i="5"/>
  <c r="F4455" i="5" s="1"/>
  <c r="E4456" i="5"/>
  <c r="F4456" i="5" s="1"/>
  <c r="E4457" i="5"/>
  <c r="F4457" i="5" s="1"/>
  <c r="E4458" i="5"/>
  <c r="F4458" i="5" s="1"/>
  <c r="E4459" i="5"/>
  <c r="F4459" i="5" s="1"/>
  <c r="E4460" i="5"/>
  <c r="F4460" i="5" s="1"/>
  <c r="E4461" i="5"/>
  <c r="F4461" i="5" s="1"/>
  <c r="E4462" i="5"/>
  <c r="F4462" i="5" s="1"/>
  <c r="E4463" i="5"/>
  <c r="F4463" i="5" s="1"/>
  <c r="E4464" i="5"/>
  <c r="F4464" i="5" s="1"/>
  <c r="E4465" i="5"/>
  <c r="F4465" i="5" s="1"/>
  <c r="E4466" i="5"/>
  <c r="F4466" i="5" s="1"/>
  <c r="E4467" i="5"/>
  <c r="F4467" i="5" s="1"/>
  <c r="E4468" i="5"/>
  <c r="F4468" i="5" s="1"/>
  <c r="E4469" i="5"/>
  <c r="F4469" i="5" s="1"/>
  <c r="E4470" i="5"/>
  <c r="F4470" i="5" s="1"/>
  <c r="E4471" i="5"/>
  <c r="F4471" i="5" s="1"/>
  <c r="E4472" i="5"/>
  <c r="F4472" i="5" s="1"/>
  <c r="E4473" i="5"/>
  <c r="F4473" i="5" s="1"/>
  <c r="E4474" i="5"/>
  <c r="F4474" i="5" s="1"/>
  <c r="E4475" i="5"/>
  <c r="F4475" i="5" s="1"/>
  <c r="E4476" i="5"/>
  <c r="F4476" i="5" s="1"/>
  <c r="E4477" i="5"/>
  <c r="F4477" i="5" s="1"/>
  <c r="E4478" i="5"/>
  <c r="F4478" i="5" s="1"/>
  <c r="E4479" i="5"/>
  <c r="F4479" i="5" s="1"/>
  <c r="E4480" i="5"/>
  <c r="F4480" i="5" s="1"/>
  <c r="E4481" i="5"/>
  <c r="F4481" i="5" s="1"/>
  <c r="E4482" i="5"/>
  <c r="F4482" i="5" s="1"/>
  <c r="E4483" i="5"/>
  <c r="F4483" i="5" s="1"/>
  <c r="E4484" i="5"/>
  <c r="F4484" i="5" s="1"/>
  <c r="E4485" i="5"/>
  <c r="F4485" i="5" s="1"/>
  <c r="E4486" i="5"/>
  <c r="F4486" i="5" s="1"/>
  <c r="E4487" i="5"/>
  <c r="F4487" i="5" s="1"/>
  <c r="E4488" i="5"/>
  <c r="F4488" i="5" s="1"/>
  <c r="E4489" i="5"/>
  <c r="F4489" i="5" s="1"/>
  <c r="E4490" i="5"/>
  <c r="F4490" i="5" s="1"/>
  <c r="E4491" i="5"/>
  <c r="F4491" i="5" s="1"/>
  <c r="E4492" i="5"/>
  <c r="F4492" i="5" s="1"/>
  <c r="E4493" i="5"/>
  <c r="F4493" i="5" s="1"/>
  <c r="E4494" i="5"/>
  <c r="F4494" i="5" s="1"/>
  <c r="E4495" i="5"/>
  <c r="F4495" i="5" s="1"/>
  <c r="E4496" i="5"/>
  <c r="F4496" i="5" s="1"/>
  <c r="E4497" i="5"/>
  <c r="F4497" i="5" s="1"/>
  <c r="E4498" i="5"/>
  <c r="F4498" i="5" s="1"/>
  <c r="E4499" i="5"/>
  <c r="F4499" i="5" s="1"/>
  <c r="E4500" i="5"/>
  <c r="F4500" i="5" s="1"/>
  <c r="E4501" i="5"/>
  <c r="F4501" i="5" s="1"/>
  <c r="E4502" i="5"/>
  <c r="F4502" i="5" s="1"/>
  <c r="E4503" i="5"/>
  <c r="F4503" i="5" s="1"/>
  <c r="E4504" i="5"/>
  <c r="F4504" i="5" s="1"/>
  <c r="E4505" i="5"/>
  <c r="F4505" i="5" s="1"/>
  <c r="E4506" i="5"/>
  <c r="F4506" i="5" s="1"/>
  <c r="E4507" i="5"/>
  <c r="F4507" i="5" s="1"/>
  <c r="E4508" i="5"/>
  <c r="F4508" i="5" s="1"/>
  <c r="E4509" i="5"/>
  <c r="F4509" i="5" s="1"/>
  <c r="E4510" i="5"/>
  <c r="F4510" i="5" s="1"/>
  <c r="E4511" i="5"/>
  <c r="F4511" i="5" s="1"/>
  <c r="E4512" i="5"/>
  <c r="F4512" i="5" s="1"/>
  <c r="E4513" i="5"/>
  <c r="F4513" i="5" s="1"/>
  <c r="E4514" i="5"/>
  <c r="F4514" i="5" s="1"/>
  <c r="E4515" i="5"/>
  <c r="F4515" i="5" s="1"/>
  <c r="E4516" i="5"/>
  <c r="F4516" i="5" s="1"/>
  <c r="E4517" i="5"/>
  <c r="F4517" i="5" s="1"/>
  <c r="E4518" i="5"/>
  <c r="F4518" i="5" s="1"/>
  <c r="E4519" i="5"/>
  <c r="F4519" i="5" s="1"/>
  <c r="E4520" i="5"/>
  <c r="F4520" i="5" s="1"/>
  <c r="E4521" i="5"/>
  <c r="F4521" i="5" s="1"/>
  <c r="E4522" i="5"/>
  <c r="F4522" i="5" s="1"/>
  <c r="E4523" i="5"/>
  <c r="F4523" i="5" s="1"/>
  <c r="E4524" i="5"/>
  <c r="F4524" i="5" s="1"/>
  <c r="E4525" i="5"/>
  <c r="F4525" i="5" s="1"/>
  <c r="E4526" i="5"/>
  <c r="F4526" i="5" s="1"/>
  <c r="E4527" i="5"/>
  <c r="F4527" i="5" s="1"/>
  <c r="E4528" i="5"/>
  <c r="F4528" i="5" s="1"/>
  <c r="E4529" i="5"/>
  <c r="F4529" i="5" s="1"/>
  <c r="E4530" i="5"/>
  <c r="F4530" i="5" s="1"/>
  <c r="E4531" i="5"/>
  <c r="F4531" i="5" s="1"/>
  <c r="E4532" i="5"/>
  <c r="F4532" i="5" s="1"/>
  <c r="E4533" i="5"/>
  <c r="F4533" i="5" s="1"/>
  <c r="E4534" i="5"/>
  <c r="F4534" i="5" s="1"/>
  <c r="E4535" i="5"/>
  <c r="F4535" i="5" s="1"/>
  <c r="E4536" i="5"/>
  <c r="F4536" i="5" s="1"/>
  <c r="E4537" i="5"/>
  <c r="F4537" i="5" s="1"/>
  <c r="E4538" i="5"/>
  <c r="F4538" i="5" s="1"/>
  <c r="E4539" i="5"/>
  <c r="F4539" i="5" s="1"/>
  <c r="E4540" i="5"/>
  <c r="F4540" i="5" s="1"/>
  <c r="E4541" i="5"/>
  <c r="F4541" i="5" s="1"/>
  <c r="E4542" i="5"/>
  <c r="F4542" i="5" s="1"/>
  <c r="E4543" i="5"/>
  <c r="F4543" i="5" s="1"/>
  <c r="E4544" i="5"/>
  <c r="F4544" i="5" s="1"/>
  <c r="E4545" i="5"/>
  <c r="F4545" i="5" s="1"/>
  <c r="E4546" i="5"/>
  <c r="F4546" i="5" s="1"/>
  <c r="E4547" i="5"/>
  <c r="F4547" i="5" s="1"/>
  <c r="E4548" i="5"/>
  <c r="F4548" i="5" s="1"/>
  <c r="E4549" i="5"/>
  <c r="F4549" i="5" s="1"/>
  <c r="E4550" i="5"/>
  <c r="F4550" i="5" s="1"/>
  <c r="E4551" i="5"/>
  <c r="F4551" i="5" s="1"/>
  <c r="E4552" i="5"/>
  <c r="F4552" i="5" s="1"/>
  <c r="E4553" i="5"/>
  <c r="F4553" i="5" s="1"/>
  <c r="E4554" i="5"/>
  <c r="F4554" i="5" s="1"/>
  <c r="E4555" i="5"/>
  <c r="F4555" i="5" s="1"/>
  <c r="E4556" i="5"/>
  <c r="F4556" i="5" s="1"/>
  <c r="E4557" i="5"/>
  <c r="F4557" i="5" s="1"/>
  <c r="E4558" i="5"/>
  <c r="F4558" i="5" s="1"/>
  <c r="E4559" i="5"/>
  <c r="F4559" i="5" s="1"/>
  <c r="E4560" i="5"/>
  <c r="F4560" i="5" s="1"/>
  <c r="E4561" i="5"/>
  <c r="F4561" i="5" s="1"/>
  <c r="E4562" i="5"/>
  <c r="F4562" i="5" s="1"/>
  <c r="E4563" i="5"/>
  <c r="F4563" i="5" s="1"/>
  <c r="E4564" i="5"/>
  <c r="F4564" i="5" s="1"/>
  <c r="E4565" i="5"/>
  <c r="F4565" i="5" s="1"/>
  <c r="E4566" i="5"/>
  <c r="F4566" i="5" s="1"/>
  <c r="E4567" i="5"/>
  <c r="F4567" i="5" s="1"/>
  <c r="E4568" i="5"/>
  <c r="F4568" i="5" s="1"/>
  <c r="E4569" i="5"/>
  <c r="F4569" i="5" s="1"/>
  <c r="E4570" i="5"/>
  <c r="F4570" i="5" s="1"/>
  <c r="E4571" i="5"/>
  <c r="F4571" i="5" s="1"/>
  <c r="E4572" i="5"/>
  <c r="F4572" i="5" s="1"/>
  <c r="E4573" i="5"/>
  <c r="F4573" i="5" s="1"/>
  <c r="E4574" i="5"/>
  <c r="F4574" i="5" s="1"/>
  <c r="E4575" i="5"/>
  <c r="F4575" i="5" s="1"/>
  <c r="E4576" i="5"/>
  <c r="F4576" i="5" s="1"/>
  <c r="E4577" i="5"/>
  <c r="F4577" i="5" s="1"/>
  <c r="E4578" i="5"/>
  <c r="F4578" i="5" s="1"/>
  <c r="E4579" i="5"/>
  <c r="F4579" i="5" s="1"/>
  <c r="E4580" i="5"/>
  <c r="F4580" i="5" s="1"/>
  <c r="E4581" i="5"/>
  <c r="F4581" i="5" s="1"/>
  <c r="E4582" i="5"/>
  <c r="F4582" i="5" s="1"/>
  <c r="E4583" i="5"/>
  <c r="F4583" i="5" s="1"/>
  <c r="E4584" i="5"/>
  <c r="F4584" i="5" s="1"/>
  <c r="E4585" i="5"/>
  <c r="F4585" i="5" s="1"/>
  <c r="E4586" i="5"/>
  <c r="F4586" i="5" s="1"/>
  <c r="E4587" i="5"/>
  <c r="F4587" i="5" s="1"/>
  <c r="E4588" i="5"/>
  <c r="F4588" i="5" s="1"/>
  <c r="E4589" i="5"/>
  <c r="F4589" i="5" s="1"/>
  <c r="E4590" i="5"/>
  <c r="F4590" i="5" s="1"/>
  <c r="E4591" i="5"/>
  <c r="F4591" i="5" s="1"/>
  <c r="E4592" i="5"/>
  <c r="F4592" i="5" s="1"/>
  <c r="E4593" i="5"/>
  <c r="F4593" i="5" s="1"/>
  <c r="E4594" i="5"/>
  <c r="F4594" i="5" s="1"/>
  <c r="E4595" i="5"/>
  <c r="F4595" i="5" s="1"/>
  <c r="E4596" i="5"/>
  <c r="F4596" i="5" s="1"/>
  <c r="E4597" i="5"/>
  <c r="F4597" i="5" s="1"/>
  <c r="E4598" i="5"/>
  <c r="F4598" i="5" s="1"/>
  <c r="E4599" i="5"/>
  <c r="F4599" i="5" s="1"/>
  <c r="E4600" i="5"/>
  <c r="F4600" i="5" s="1"/>
  <c r="E4601" i="5"/>
  <c r="F4601" i="5" s="1"/>
  <c r="E4602" i="5"/>
  <c r="F4602" i="5" s="1"/>
  <c r="E4603" i="5"/>
  <c r="F4603" i="5" s="1"/>
  <c r="E4604" i="5"/>
  <c r="F4604" i="5" s="1"/>
  <c r="E4605" i="5"/>
  <c r="F4605" i="5" s="1"/>
  <c r="E4606" i="5"/>
  <c r="F4606" i="5" s="1"/>
  <c r="E4607" i="5"/>
  <c r="F4607" i="5" s="1"/>
  <c r="E4608" i="5"/>
  <c r="F4608" i="5" s="1"/>
  <c r="E4609" i="5"/>
  <c r="F4609" i="5" s="1"/>
  <c r="E4610" i="5"/>
  <c r="F4610" i="5" s="1"/>
  <c r="E4611" i="5"/>
  <c r="F4611" i="5" s="1"/>
  <c r="E4612" i="5"/>
  <c r="F4612" i="5" s="1"/>
  <c r="E4613" i="5"/>
  <c r="F4613" i="5" s="1"/>
  <c r="E4614" i="5"/>
  <c r="F4614" i="5" s="1"/>
  <c r="E4615" i="5"/>
  <c r="F4615" i="5" s="1"/>
  <c r="E4616" i="5"/>
  <c r="F4616" i="5" s="1"/>
  <c r="E4617" i="5"/>
  <c r="F4617" i="5" s="1"/>
  <c r="E4618" i="5"/>
  <c r="F4618" i="5" s="1"/>
  <c r="E4619" i="5"/>
  <c r="F4619" i="5" s="1"/>
  <c r="E4620" i="5"/>
  <c r="F4620" i="5" s="1"/>
  <c r="E4621" i="5"/>
  <c r="F4621" i="5" s="1"/>
  <c r="E4622" i="5"/>
  <c r="F4622" i="5" s="1"/>
  <c r="E4623" i="5"/>
  <c r="F4623" i="5" s="1"/>
  <c r="E4624" i="5"/>
  <c r="F4624" i="5" s="1"/>
  <c r="E4625" i="5"/>
  <c r="F4625" i="5" s="1"/>
  <c r="E4626" i="5"/>
  <c r="F4626" i="5" s="1"/>
  <c r="E4627" i="5"/>
  <c r="F4627" i="5" s="1"/>
  <c r="E4628" i="5"/>
  <c r="F4628" i="5" s="1"/>
  <c r="E4629" i="5"/>
  <c r="F4629" i="5" s="1"/>
  <c r="E4630" i="5"/>
  <c r="F4630" i="5" s="1"/>
  <c r="E4631" i="5"/>
  <c r="F4631" i="5" s="1"/>
  <c r="E4632" i="5"/>
  <c r="F4632" i="5" s="1"/>
  <c r="E4633" i="5"/>
  <c r="F4633" i="5" s="1"/>
  <c r="E4634" i="5"/>
  <c r="F4634" i="5" s="1"/>
  <c r="E4635" i="5"/>
  <c r="F4635" i="5" s="1"/>
  <c r="E4636" i="5"/>
  <c r="F4636" i="5" s="1"/>
  <c r="E4637" i="5"/>
  <c r="F4637" i="5" s="1"/>
  <c r="E4638" i="5"/>
  <c r="F4638" i="5" s="1"/>
  <c r="E4639" i="5"/>
  <c r="F4639" i="5" s="1"/>
  <c r="E4640" i="5"/>
  <c r="F4640" i="5" s="1"/>
  <c r="E4641" i="5"/>
  <c r="F4641" i="5" s="1"/>
  <c r="E4642" i="5"/>
  <c r="F4642" i="5" s="1"/>
  <c r="E4643" i="5"/>
  <c r="F4643" i="5" s="1"/>
  <c r="E4644" i="5"/>
  <c r="F4644" i="5" s="1"/>
  <c r="E4645" i="5"/>
  <c r="F4645" i="5" s="1"/>
  <c r="E4646" i="5"/>
  <c r="F4646" i="5" s="1"/>
  <c r="E4647" i="5"/>
  <c r="F4647" i="5" s="1"/>
  <c r="E4648" i="5"/>
  <c r="F4648" i="5" s="1"/>
  <c r="E4649" i="5"/>
  <c r="F4649" i="5" s="1"/>
  <c r="E4650" i="5"/>
  <c r="F4650" i="5" s="1"/>
  <c r="E4651" i="5"/>
  <c r="F4651" i="5" s="1"/>
  <c r="E4652" i="5"/>
  <c r="F4652" i="5" s="1"/>
  <c r="E4653" i="5"/>
  <c r="F4653" i="5" s="1"/>
  <c r="E4654" i="5"/>
  <c r="F4654" i="5" s="1"/>
  <c r="E4655" i="5"/>
  <c r="F4655" i="5" s="1"/>
  <c r="E4656" i="5"/>
  <c r="F4656" i="5" s="1"/>
  <c r="E4657" i="5"/>
  <c r="F4657" i="5" s="1"/>
  <c r="E4658" i="5"/>
  <c r="F4658" i="5" s="1"/>
  <c r="E4659" i="5"/>
  <c r="F4659" i="5" s="1"/>
  <c r="E4660" i="5"/>
  <c r="F4660" i="5" s="1"/>
  <c r="E4661" i="5"/>
  <c r="F4661" i="5" s="1"/>
  <c r="E4662" i="5"/>
  <c r="F4662" i="5" s="1"/>
  <c r="E4663" i="5"/>
  <c r="F4663" i="5" s="1"/>
  <c r="E4664" i="5"/>
  <c r="F4664" i="5" s="1"/>
  <c r="E4665" i="5"/>
  <c r="F4665" i="5" s="1"/>
  <c r="E4666" i="5"/>
  <c r="F4666" i="5" s="1"/>
  <c r="E4667" i="5"/>
  <c r="F4667" i="5" s="1"/>
  <c r="E4668" i="5"/>
  <c r="F4668" i="5" s="1"/>
  <c r="E4669" i="5"/>
  <c r="F4669" i="5" s="1"/>
  <c r="E4670" i="5"/>
  <c r="F4670" i="5" s="1"/>
  <c r="E4671" i="5"/>
  <c r="F4671" i="5" s="1"/>
  <c r="E4672" i="5"/>
  <c r="F4672" i="5" s="1"/>
  <c r="E4673" i="5"/>
  <c r="F4673" i="5" s="1"/>
  <c r="E4674" i="5"/>
  <c r="F4674" i="5" s="1"/>
  <c r="E4675" i="5"/>
  <c r="F4675" i="5" s="1"/>
  <c r="E4676" i="5"/>
  <c r="F4676" i="5" s="1"/>
  <c r="E4677" i="5"/>
  <c r="F4677" i="5" s="1"/>
  <c r="E4678" i="5"/>
  <c r="F4678" i="5" s="1"/>
  <c r="E4679" i="5"/>
  <c r="F4679" i="5" s="1"/>
  <c r="E4680" i="5"/>
  <c r="F4680" i="5" s="1"/>
  <c r="E4681" i="5"/>
  <c r="F4681" i="5" s="1"/>
  <c r="E4682" i="5"/>
  <c r="F4682" i="5" s="1"/>
  <c r="E4683" i="5"/>
  <c r="F4683" i="5" s="1"/>
  <c r="E4684" i="5"/>
  <c r="F4684" i="5" s="1"/>
  <c r="E4685" i="5"/>
  <c r="F4685" i="5" s="1"/>
  <c r="E4686" i="5"/>
  <c r="F4686" i="5" s="1"/>
  <c r="E4687" i="5"/>
  <c r="F4687" i="5" s="1"/>
  <c r="E4688" i="5"/>
  <c r="F4688" i="5" s="1"/>
  <c r="E4689" i="5"/>
  <c r="F4689" i="5" s="1"/>
  <c r="E4690" i="5"/>
  <c r="F4690" i="5" s="1"/>
  <c r="E4691" i="5"/>
  <c r="F4691" i="5" s="1"/>
  <c r="E4692" i="5"/>
  <c r="F4692" i="5" s="1"/>
  <c r="E4693" i="5"/>
  <c r="F4693" i="5" s="1"/>
  <c r="E4694" i="5"/>
  <c r="F4694" i="5" s="1"/>
  <c r="E4695" i="5"/>
  <c r="F4695" i="5" s="1"/>
  <c r="E4696" i="5"/>
  <c r="F4696" i="5" s="1"/>
  <c r="E4697" i="5"/>
  <c r="F4697" i="5" s="1"/>
  <c r="E4698" i="5"/>
  <c r="F4698" i="5" s="1"/>
  <c r="E4699" i="5"/>
  <c r="F4699" i="5" s="1"/>
  <c r="E4700" i="5"/>
  <c r="F4700" i="5" s="1"/>
  <c r="E4701" i="5"/>
  <c r="F4701" i="5" s="1"/>
  <c r="E4702" i="5"/>
  <c r="F4702" i="5" s="1"/>
  <c r="E4703" i="5"/>
  <c r="F4703" i="5" s="1"/>
  <c r="E4704" i="5"/>
  <c r="F4704" i="5" s="1"/>
  <c r="E4705" i="5"/>
  <c r="F4705" i="5" s="1"/>
  <c r="E4706" i="5"/>
  <c r="F4706" i="5" s="1"/>
  <c r="E4707" i="5"/>
  <c r="F4707" i="5" s="1"/>
  <c r="E4708" i="5"/>
  <c r="F4708" i="5" s="1"/>
  <c r="E4709" i="5"/>
  <c r="F4709" i="5" s="1"/>
  <c r="E4710" i="5"/>
  <c r="F4710" i="5" s="1"/>
  <c r="E4711" i="5"/>
  <c r="F4711" i="5" s="1"/>
  <c r="E4712" i="5"/>
  <c r="F4712" i="5" s="1"/>
  <c r="E4713" i="5"/>
  <c r="F4713" i="5" s="1"/>
  <c r="E4714" i="5"/>
  <c r="F4714" i="5" s="1"/>
  <c r="E4715" i="5"/>
  <c r="F4715" i="5" s="1"/>
  <c r="E4716" i="5"/>
  <c r="F4716" i="5" s="1"/>
  <c r="E4717" i="5"/>
  <c r="F4717" i="5" s="1"/>
  <c r="E4718" i="5"/>
  <c r="F4718" i="5" s="1"/>
  <c r="E4719" i="5"/>
  <c r="F4719" i="5" s="1"/>
  <c r="E4720" i="5"/>
  <c r="F4720" i="5" s="1"/>
  <c r="E4721" i="5"/>
  <c r="F4721" i="5" s="1"/>
  <c r="E4722" i="5"/>
  <c r="F4722" i="5" s="1"/>
  <c r="E4723" i="5"/>
  <c r="F4723" i="5" s="1"/>
  <c r="E4724" i="5"/>
  <c r="F4724" i="5" s="1"/>
  <c r="E4725" i="5"/>
  <c r="F4725" i="5" s="1"/>
  <c r="E4726" i="5"/>
  <c r="F4726" i="5" s="1"/>
  <c r="E4727" i="5"/>
  <c r="F4727" i="5" s="1"/>
  <c r="E4728" i="5"/>
  <c r="F4728" i="5" s="1"/>
  <c r="E4729" i="5"/>
  <c r="F4729" i="5" s="1"/>
  <c r="E4730" i="5"/>
  <c r="F4730" i="5" s="1"/>
  <c r="E4731" i="5"/>
  <c r="F4731" i="5" s="1"/>
  <c r="E4732" i="5"/>
  <c r="F4732" i="5" s="1"/>
  <c r="E4733" i="5"/>
  <c r="F4733" i="5" s="1"/>
  <c r="E4734" i="5"/>
  <c r="F4734" i="5" s="1"/>
  <c r="E4735" i="5"/>
  <c r="F4735" i="5" s="1"/>
  <c r="E4736" i="5"/>
  <c r="F4736" i="5" s="1"/>
  <c r="E4737" i="5"/>
  <c r="F4737" i="5" s="1"/>
  <c r="E4738" i="5"/>
  <c r="F4738" i="5" s="1"/>
  <c r="E4739" i="5"/>
  <c r="F4739" i="5" s="1"/>
  <c r="E4740" i="5"/>
  <c r="F4740" i="5" s="1"/>
  <c r="E4741" i="5"/>
  <c r="F4741" i="5" s="1"/>
  <c r="E4742" i="5"/>
  <c r="F4742" i="5" s="1"/>
  <c r="E4743" i="5"/>
  <c r="F4743" i="5" s="1"/>
  <c r="E4744" i="5"/>
  <c r="F4744" i="5" s="1"/>
  <c r="E4745" i="5"/>
  <c r="F4745" i="5" s="1"/>
  <c r="E4746" i="5"/>
  <c r="F4746" i="5" s="1"/>
  <c r="E4747" i="5"/>
  <c r="F4747" i="5" s="1"/>
  <c r="E4748" i="5"/>
  <c r="F4748" i="5" s="1"/>
  <c r="E4749" i="5"/>
  <c r="F4749" i="5" s="1"/>
  <c r="E4750" i="5"/>
  <c r="F4750" i="5" s="1"/>
  <c r="E4751" i="5"/>
  <c r="F4751" i="5" s="1"/>
  <c r="E4752" i="5"/>
  <c r="F4752" i="5" s="1"/>
  <c r="E4753" i="5"/>
  <c r="F4753" i="5" s="1"/>
  <c r="E4754" i="5"/>
  <c r="F4754" i="5" s="1"/>
  <c r="E4755" i="5"/>
  <c r="F4755" i="5" s="1"/>
  <c r="E4756" i="5"/>
  <c r="F4756" i="5" s="1"/>
  <c r="E4757" i="5"/>
  <c r="F4757" i="5" s="1"/>
  <c r="E4758" i="5"/>
  <c r="F4758" i="5" s="1"/>
  <c r="E4759" i="5"/>
  <c r="F4759" i="5" s="1"/>
  <c r="E4760" i="5"/>
  <c r="F4760" i="5" s="1"/>
  <c r="E4761" i="5"/>
  <c r="F4761" i="5" s="1"/>
  <c r="E4762" i="5"/>
  <c r="F4762" i="5" s="1"/>
  <c r="E4763" i="5"/>
  <c r="F4763" i="5" s="1"/>
  <c r="E4764" i="5"/>
  <c r="F4764" i="5" s="1"/>
  <c r="E4765" i="5"/>
  <c r="F4765" i="5" s="1"/>
  <c r="E4766" i="5"/>
  <c r="F4766" i="5" s="1"/>
  <c r="E4767" i="5"/>
  <c r="F4767" i="5" s="1"/>
  <c r="E4768" i="5"/>
  <c r="F4768" i="5" s="1"/>
  <c r="E4769" i="5"/>
  <c r="F4769" i="5" s="1"/>
  <c r="E4770" i="5"/>
  <c r="F4770" i="5" s="1"/>
  <c r="E4771" i="5"/>
  <c r="F4771" i="5" s="1"/>
  <c r="E4772" i="5"/>
  <c r="F4772" i="5" s="1"/>
  <c r="E4773" i="5"/>
  <c r="F4773" i="5" s="1"/>
  <c r="E4774" i="5"/>
  <c r="F4774" i="5" s="1"/>
  <c r="E4775" i="5"/>
  <c r="F4775" i="5" s="1"/>
  <c r="E4776" i="5"/>
  <c r="F4776" i="5" s="1"/>
  <c r="E4777" i="5"/>
  <c r="F4777" i="5" s="1"/>
  <c r="E4778" i="5"/>
  <c r="F4778" i="5" s="1"/>
  <c r="E4779" i="5"/>
  <c r="F4779" i="5" s="1"/>
  <c r="E4780" i="5"/>
  <c r="F4780" i="5" s="1"/>
  <c r="E4781" i="5"/>
  <c r="F4781" i="5" s="1"/>
  <c r="E4782" i="5"/>
  <c r="F4782" i="5" s="1"/>
  <c r="E4783" i="5"/>
  <c r="F4783" i="5" s="1"/>
  <c r="E4784" i="5"/>
  <c r="F4784" i="5" s="1"/>
  <c r="E4785" i="5"/>
  <c r="F4785" i="5" s="1"/>
  <c r="E4786" i="5"/>
  <c r="F4786" i="5" s="1"/>
  <c r="E4787" i="5"/>
  <c r="F4787" i="5" s="1"/>
  <c r="E4788" i="5"/>
  <c r="F4788" i="5" s="1"/>
  <c r="E4789" i="5"/>
  <c r="F4789" i="5" s="1"/>
  <c r="E4790" i="5"/>
  <c r="F4790" i="5" s="1"/>
  <c r="E4791" i="5"/>
  <c r="F4791" i="5" s="1"/>
  <c r="E4792" i="5"/>
  <c r="F4792" i="5" s="1"/>
  <c r="E4793" i="5"/>
  <c r="F4793" i="5" s="1"/>
  <c r="E4794" i="5"/>
  <c r="F4794" i="5" s="1"/>
  <c r="E4795" i="5"/>
  <c r="F4795" i="5" s="1"/>
  <c r="E4796" i="5"/>
  <c r="F4796" i="5" s="1"/>
  <c r="E4797" i="5"/>
  <c r="F4797" i="5" s="1"/>
  <c r="E4798" i="5"/>
  <c r="F4798" i="5" s="1"/>
  <c r="E4799" i="5"/>
  <c r="F4799" i="5" s="1"/>
  <c r="E4800" i="5"/>
  <c r="F4800" i="5" s="1"/>
  <c r="E4801" i="5"/>
  <c r="F4801" i="5" s="1"/>
  <c r="E4802" i="5"/>
  <c r="F4802" i="5" s="1"/>
  <c r="E4803" i="5"/>
  <c r="F4803" i="5" s="1"/>
  <c r="E4804" i="5"/>
  <c r="F4804" i="5" s="1"/>
  <c r="E4805" i="5"/>
  <c r="F4805" i="5" s="1"/>
  <c r="E4806" i="5"/>
  <c r="F4806" i="5" s="1"/>
  <c r="E4807" i="5"/>
  <c r="F4807" i="5" s="1"/>
  <c r="E4808" i="5"/>
  <c r="F4808" i="5" s="1"/>
  <c r="E4809" i="5"/>
  <c r="F4809" i="5" s="1"/>
  <c r="E4810" i="5"/>
  <c r="F4810" i="5" s="1"/>
  <c r="E4811" i="5"/>
  <c r="F4811" i="5" s="1"/>
  <c r="E4812" i="5"/>
  <c r="F4812" i="5" s="1"/>
  <c r="E4813" i="5"/>
  <c r="F4813" i="5" s="1"/>
  <c r="E4814" i="5"/>
  <c r="F4814" i="5" s="1"/>
  <c r="E4815" i="5"/>
  <c r="F4815" i="5" s="1"/>
  <c r="E4816" i="5"/>
  <c r="F4816" i="5" s="1"/>
  <c r="E4817" i="5"/>
  <c r="F4817" i="5" s="1"/>
  <c r="E4818" i="5"/>
  <c r="F4818" i="5" s="1"/>
  <c r="E4819" i="5"/>
  <c r="F4819" i="5" s="1"/>
  <c r="E4820" i="5"/>
  <c r="F4820" i="5" s="1"/>
  <c r="E4821" i="5"/>
  <c r="F4821" i="5" s="1"/>
  <c r="E4822" i="5"/>
  <c r="F4822" i="5" s="1"/>
  <c r="E4823" i="5"/>
  <c r="F4823" i="5" s="1"/>
  <c r="E4824" i="5"/>
  <c r="F4824" i="5" s="1"/>
  <c r="E4825" i="5"/>
  <c r="F4825" i="5" s="1"/>
  <c r="E4826" i="5"/>
  <c r="F4826" i="5" s="1"/>
  <c r="E4827" i="5"/>
  <c r="F4827" i="5" s="1"/>
  <c r="E4828" i="5"/>
  <c r="F4828" i="5" s="1"/>
  <c r="E4829" i="5"/>
  <c r="F4829" i="5" s="1"/>
  <c r="E4830" i="5"/>
  <c r="F4830" i="5" s="1"/>
  <c r="E4831" i="5"/>
  <c r="F4831" i="5" s="1"/>
  <c r="E4832" i="5"/>
  <c r="F4832" i="5" s="1"/>
  <c r="E4833" i="5"/>
  <c r="F4833" i="5" s="1"/>
  <c r="E4834" i="5"/>
  <c r="F4834" i="5" s="1"/>
  <c r="E4835" i="5"/>
  <c r="F4835" i="5" s="1"/>
  <c r="E4836" i="5"/>
  <c r="F4836" i="5" s="1"/>
  <c r="E4837" i="5"/>
  <c r="F4837" i="5" s="1"/>
  <c r="E4838" i="5"/>
  <c r="F4838" i="5" s="1"/>
  <c r="E4839" i="5"/>
  <c r="F4839" i="5" s="1"/>
  <c r="E4840" i="5"/>
  <c r="F4840" i="5" s="1"/>
  <c r="E4841" i="5"/>
  <c r="F4841" i="5" s="1"/>
  <c r="E4842" i="5"/>
  <c r="F4842" i="5" s="1"/>
  <c r="E4843" i="5"/>
  <c r="F4843" i="5" s="1"/>
  <c r="E4844" i="5"/>
  <c r="F4844" i="5" s="1"/>
  <c r="E4845" i="5"/>
  <c r="F4845" i="5" s="1"/>
  <c r="E4846" i="5"/>
  <c r="F4846" i="5" s="1"/>
  <c r="E4847" i="5"/>
  <c r="F4847" i="5" s="1"/>
  <c r="E4848" i="5"/>
  <c r="F4848" i="5" s="1"/>
  <c r="E4849" i="5"/>
  <c r="F4849" i="5" s="1"/>
  <c r="E4850" i="5"/>
  <c r="F4850" i="5" s="1"/>
  <c r="E4851" i="5"/>
  <c r="F4851" i="5" s="1"/>
  <c r="E4852" i="5"/>
  <c r="F4852" i="5" s="1"/>
  <c r="E4853" i="5"/>
  <c r="F4853" i="5" s="1"/>
  <c r="E4854" i="5"/>
  <c r="F4854" i="5" s="1"/>
  <c r="E4855" i="5"/>
  <c r="F4855" i="5" s="1"/>
  <c r="E4856" i="5"/>
  <c r="F4856" i="5" s="1"/>
  <c r="E4857" i="5"/>
  <c r="F4857" i="5" s="1"/>
  <c r="E4858" i="5"/>
  <c r="F4858" i="5" s="1"/>
  <c r="E4859" i="5"/>
  <c r="F4859" i="5" s="1"/>
  <c r="E4860" i="5"/>
  <c r="F4860" i="5" s="1"/>
  <c r="E4861" i="5"/>
  <c r="F4861" i="5" s="1"/>
  <c r="E4862" i="5"/>
  <c r="F4862" i="5" s="1"/>
  <c r="E4863" i="5"/>
  <c r="F4863" i="5" s="1"/>
  <c r="E4864" i="5"/>
  <c r="F4864" i="5" s="1"/>
  <c r="E4865" i="5"/>
  <c r="F4865" i="5" s="1"/>
  <c r="E4866" i="5"/>
  <c r="F4866" i="5" s="1"/>
  <c r="E4867" i="5"/>
  <c r="F4867" i="5" s="1"/>
  <c r="E4868" i="5"/>
  <c r="F4868" i="5" s="1"/>
  <c r="E4869" i="5"/>
  <c r="F4869" i="5" s="1"/>
  <c r="E4870" i="5"/>
  <c r="F4870" i="5" s="1"/>
  <c r="E4871" i="5"/>
  <c r="F4871" i="5" s="1"/>
  <c r="E4872" i="5"/>
  <c r="F4872" i="5" s="1"/>
  <c r="E4873" i="5"/>
  <c r="F4873" i="5" s="1"/>
  <c r="E4874" i="5"/>
  <c r="F4874" i="5" s="1"/>
  <c r="E4875" i="5"/>
  <c r="F4875" i="5" s="1"/>
  <c r="E4876" i="5"/>
  <c r="F4876" i="5" s="1"/>
  <c r="E4877" i="5"/>
  <c r="F4877" i="5" s="1"/>
  <c r="E4878" i="5"/>
  <c r="F4878" i="5" s="1"/>
  <c r="E4879" i="5"/>
  <c r="F4879" i="5" s="1"/>
  <c r="E4880" i="5"/>
  <c r="F4880" i="5" s="1"/>
  <c r="E4881" i="5"/>
  <c r="F4881" i="5" s="1"/>
  <c r="E4882" i="5"/>
  <c r="F4882" i="5" s="1"/>
  <c r="E4883" i="5"/>
  <c r="F4883" i="5" s="1"/>
  <c r="E4884" i="5"/>
  <c r="F4884" i="5" s="1"/>
  <c r="E4885" i="5"/>
  <c r="F4885" i="5" s="1"/>
  <c r="E4886" i="5"/>
  <c r="F4886" i="5" s="1"/>
  <c r="E4887" i="5"/>
  <c r="F4887" i="5" s="1"/>
  <c r="E4888" i="5"/>
  <c r="F4888" i="5" s="1"/>
  <c r="E4889" i="5"/>
  <c r="F4889" i="5" s="1"/>
  <c r="E4890" i="5"/>
  <c r="F4890" i="5" s="1"/>
  <c r="E4891" i="5"/>
  <c r="F4891" i="5" s="1"/>
  <c r="E4892" i="5"/>
  <c r="F4892" i="5" s="1"/>
  <c r="E4893" i="5"/>
  <c r="F4893" i="5" s="1"/>
  <c r="E4894" i="5"/>
  <c r="F4894" i="5" s="1"/>
  <c r="E4895" i="5"/>
  <c r="F4895" i="5" s="1"/>
  <c r="E4896" i="5"/>
  <c r="F4896" i="5" s="1"/>
  <c r="E4897" i="5"/>
  <c r="F4897" i="5" s="1"/>
  <c r="E4898" i="5"/>
  <c r="F4898" i="5" s="1"/>
  <c r="E4899" i="5"/>
  <c r="F4899" i="5" s="1"/>
  <c r="E4900" i="5"/>
  <c r="F4900" i="5" s="1"/>
  <c r="E4901" i="5"/>
  <c r="F4901" i="5" s="1"/>
  <c r="E4902" i="5"/>
  <c r="F4902" i="5" s="1"/>
  <c r="E4903" i="5"/>
  <c r="F4903" i="5" s="1"/>
  <c r="E4904" i="5"/>
  <c r="F4904" i="5" s="1"/>
  <c r="E4905" i="5"/>
  <c r="F4905" i="5" s="1"/>
  <c r="E4906" i="5"/>
  <c r="F4906" i="5" s="1"/>
  <c r="E4907" i="5"/>
  <c r="F4907" i="5" s="1"/>
  <c r="E4908" i="5"/>
  <c r="F4908" i="5" s="1"/>
  <c r="E4909" i="5"/>
  <c r="F4909" i="5" s="1"/>
  <c r="E4910" i="5"/>
  <c r="F4910" i="5" s="1"/>
  <c r="E4911" i="5"/>
  <c r="F4911" i="5" s="1"/>
  <c r="E4912" i="5"/>
  <c r="F4912" i="5" s="1"/>
  <c r="E4913" i="5"/>
  <c r="F4913" i="5" s="1"/>
  <c r="E4914" i="5"/>
  <c r="F4914" i="5" s="1"/>
  <c r="E4915" i="5"/>
  <c r="F4915" i="5" s="1"/>
  <c r="E4916" i="5"/>
  <c r="F4916" i="5" s="1"/>
  <c r="E4917" i="5"/>
  <c r="F4917" i="5" s="1"/>
  <c r="E4918" i="5"/>
  <c r="F4918" i="5" s="1"/>
  <c r="E4919" i="5"/>
  <c r="F4919" i="5" s="1"/>
  <c r="E4920" i="5"/>
  <c r="F4920" i="5" s="1"/>
  <c r="E4921" i="5"/>
  <c r="F4921" i="5" s="1"/>
  <c r="E4922" i="5"/>
  <c r="F4922" i="5" s="1"/>
  <c r="E4923" i="5"/>
  <c r="F4923" i="5" s="1"/>
  <c r="E4924" i="5"/>
  <c r="F4924" i="5" s="1"/>
  <c r="E4925" i="5"/>
  <c r="F4925" i="5" s="1"/>
  <c r="E4926" i="5"/>
  <c r="F4926" i="5" s="1"/>
  <c r="E4927" i="5"/>
  <c r="F4927" i="5" s="1"/>
  <c r="E4928" i="5"/>
  <c r="F4928" i="5" s="1"/>
  <c r="E4929" i="5"/>
  <c r="F4929" i="5" s="1"/>
  <c r="E4930" i="5"/>
  <c r="F4930" i="5" s="1"/>
  <c r="E4931" i="5"/>
  <c r="F4931" i="5" s="1"/>
  <c r="E4932" i="5"/>
  <c r="F4932" i="5" s="1"/>
  <c r="E4933" i="5"/>
  <c r="F4933" i="5" s="1"/>
  <c r="E4934" i="5"/>
  <c r="F4934" i="5" s="1"/>
  <c r="E4935" i="5"/>
  <c r="F4935" i="5" s="1"/>
  <c r="E4936" i="5"/>
  <c r="F4936" i="5" s="1"/>
  <c r="E4937" i="5"/>
  <c r="F4937" i="5" s="1"/>
  <c r="E4938" i="5"/>
  <c r="F4938" i="5" s="1"/>
  <c r="E4939" i="5"/>
  <c r="F4939" i="5" s="1"/>
  <c r="E4940" i="5"/>
  <c r="F4940" i="5" s="1"/>
  <c r="E4941" i="5"/>
  <c r="F4941" i="5" s="1"/>
  <c r="E4942" i="5"/>
  <c r="F4942" i="5" s="1"/>
  <c r="E4943" i="5"/>
  <c r="F4943" i="5" s="1"/>
  <c r="E4944" i="5"/>
  <c r="F4944" i="5" s="1"/>
  <c r="E4945" i="5"/>
  <c r="F4945" i="5" s="1"/>
  <c r="E4946" i="5"/>
  <c r="F4946" i="5" s="1"/>
  <c r="E4947" i="5"/>
  <c r="F4947" i="5" s="1"/>
  <c r="E4948" i="5"/>
  <c r="F4948" i="5" s="1"/>
  <c r="E4949" i="5"/>
  <c r="F4949" i="5" s="1"/>
  <c r="E4950" i="5"/>
  <c r="F4950" i="5" s="1"/>
  <c r="E4951" i="5"/>
  <c r="F4951" i="5" s="1"/>
  <c r="E4952" i="5"/>
  <c r="F4952" i="5" s="1"/>
  <c r="E4953" i="5"/>
  <c r="F4953" i="5" s="1"/>
  <c r="E4954" i="5"/>
  <c r="F4954" i="5" s="1"/>
  <c r="E4955" i="5"/>
  <c r="F4955" i="5" s="1"/>
  <c r="E4956" i="5"/>
  <c r="F4956" i="5" s="1"/>
  <c r="E4957" i="5"/>
  <c r="F4957" i="5" s="1"/>
  <c r="E4958" i="5"/>
  <c r="F4958" i="5" s="1"/>
  <c r="E4959" i="5"/>
  <c r="F4959" i="5" s="1"/>
  <c r="E4960" i="5"/>
  <c r="F4960" i="5" s="1"/>
  <c r="E4961" i="5"/>
  <c r="F4961" i="5" s="1"/>
  <c r="E4962" i="5"/>
  <c r="F4962" i="5" s="1"/>
  <c r="E4963" i="5"/>
  <c r="F4963" i="5" s="1"/>
  <c r="E4964" i="5"/>
  <c r="F4964" i="5" s="1"/>
  <c r="E4965" i="5"/>
  <c r="F4965" i="5" s="1"/>
  <c r="E4966" i="5"/>
  <c r="F4966" i="5" s="1"/>
  <c r="E4967" i="5"/>
  <c r="F4967" i="5" s="1"/>
  <c r="E4968" i="5"/>
  <c r="F4968" i="5" s="1"/>
  <c r="E4969" i="5"/>
  <c r="F4969" i="5" s="1"/>
  <c r="E4970" i="5"/>
  <c r="F4970" i="5" s="1"/>
  <c r="E4971" i="5"/>
  <c r="F4971" i="5" s="1"/>
  <c r="E4972" i="5"/>
  <c r="F4972" i="5" s="1"/>
  <c r="E4973" i="5"/>
  <c r="F4973" i="5" s="1"/>
  <c r="E4974" i="5"/>
  <c r="F4974" i="5" s="1"/>
  <c r="E4975" i="5"/>
  <c r="F4975" i="5" s="1"/>
  <c r="E4976" i="5"/>
  <c r="F4976" i="5" s="1"/>
  <c r="E4977" i="5"/>
  <c r="F4977" i="5" s="1"/>
  <c r="E4978" i="5"/>
  <c r="F4978" i="5" s="1"/>
  <c r="E4979" i="5"/>
  <c r="F4979" i="5" s="1"/>
  <c r="E4980" i="5"/>
  <c r="F4980" i="5" s="1"/>
  <c r="E4981" i="5"/>
  <c r="F4981" i="5" s="1"/>
  <c r="E4982" i="5"/>
  <c r="F4982" i="5" s="1"/>
  <c r="E4983" i="5"/>
  <c r="F4983" i="5" s="1"/>
  <c r="E4984" i="5"/>
  <c r="F4984" i="5" s="1"/>
  <c r="E4985" i="5"/>
  <c r="F4985" i="5" s="1"/>
  <c r="E4986" i="5"/>
  <c r="F4986" i="5" s="1"/>
  <c r="E4987" i="5"/>
  <c r="F4987" i="5" s="1"/>
  <c r="E4988" i="5"/>
  <c r="F4988" i="5" s="1"/>
  <c r="E4989" i="5"/>
  <c r="F4989" i="5" s="1"/>
  <c r="E4990" i="5"/>
  <c r="F4990" i="5" s="1"/>
  <c r="E4991" i="5"/>
  <c r="F4991" i="5" s="1"/>
  <c r="E4992" i="5"/>
  <c r="F4992" i="5" s="1"/>
  <c r="E4993" i="5"/>
  <c r="F4993" i="5" s="1"/>
  <c r="E4994" i="5"/>
  <c r="F4994" i="5" s="1"/>
  <c r="E4995" i="5"/>
  <c r="F4995" i="5" s="1"/>
  <c r="E4996" i="5"/>
  <c r="F4996" i="5" s="1"/>
  <c r="E4997" i="5"/>
  <c r="F4997" i="5" s="1"/>
  <c r="E4998" i="5"/>
  <c r="F4998" i="5" s="1"/>
  <c r="E4999" i="5"/>
  <c r="F4999" i="5" s="1"/>
  <c r="E5000" i="5"/>
  <c r="F5000" i="5" s="1"/>
  <c r="D5000" i="4"/>
  <c r="G5000" i="4" s="1"/>
  <c r="H5000" i="4"/>
  <c r="L5000" i="4"/>
  <c r="M5000" i="4" s="1"/>
  <c r="O5000" i="4" s="1"/>
  <c r="D513" i="4"/>
  <c r="G513" i="4" s="1"/>
  <c r="H513" i="4"/>
  <c r="L513" i="4"/>
  <c r="M513" i="4" s="1"/>
  <c r="O513" i="4" s="1"/>
  <c r="D514" i="4"/>
  <c r="G514" i="4" s="1"/>
  <c r="H514" i="4"/>
  <c r="L514" i="4"/>
  <c r="M514" i="4" s="1"/>
  <c r="O514" i="4" s="1"/>
  <c r="D515" i="4"/>
  <c r="G515" i="4" s="1"/>
  <c r="H515" i="4"/>
  <c r="L515" i="4"/>
  <c r="M515" i="4" s="1"/>
  <c r="O515" i="4" s="1"/>
  <c r="D516" i="4"/>
  <c r="G516" i="4" s="1"/>
  <c r="H516" i="4"/>
  <c r="L516" i="4"/>
  <c r="M516" i="4" s="1"/>
  <c r="O516" i="4" s="1"/>
  <c r="D517" i="4"/>
  <c r="G517" i="4" s="1"/>
  <c r="H517" i="4"/>
  <c r="L517" i="4"/>
  <c r="M517" i="4" s="1"/>
  <c r="O517" i="4" s="1"/>
  <c r="D518" i="4"/>
  <c r="G518" i="4" s="1"/>
  <c r="H518" i="4"/>
  <c r="L518" i="4"/>
  <c r="M518" i="4" s="1"/>
  <c r="O518" i="4" s="1"/>
  <c r="D519" i="4"/>
  <c r="G519" i="4" s="1"/>
  <c r="H519" i="4"/>
  <c r="L519" i="4"/>
  <c r="M519" i="4" s="1"/>
  <c r="O519" i="4" s="1"/>
  <c r="D520" i="4"/>
  <c r="G520" i="4" s="1"/>
  <c r="H520" i="4"/>
  <c r="L520" i="4"/>
  <c r="M520" i="4" s="1"/>
  <c r="O520" i="4" s="1"/>
  <c r="D521" i="4"/>
  <c r="G521" i="4" s="1"/>
  <c r="H521" i="4"/>
  <c r="L521" i="4"/>
  <c r="M521" i="4" s="1"/>
  <c r="O521" i="4" s="1"/>
  <c r="D522" i="4"/>
  <c r="G522" i="4" s="1"/>
  <c r="H522" i="4"/>
  <c r="L522" i="4"/>
  <c r="M522" i="4" s="1"/>
  <c r="O522" i="4" s="1"/>
  <c r="D523" i="4"/>
  <c r="G523" i="4" s="1"/>
  <c r="H523" i="4"/>
  <c r="L523" i="4"/>
  <c r="M523" i="4" s="1"/>
  <c r="O523" i="4" s="1"/>
  <c r="D524" i="4"/>
  <c r="G524" i="4" s="1"/>
  <c r="H524" i="4"/>
  <c r="L524" i="4"/>
  <c r="M524" i="4" s="1"/>
  <c r="O524" i="4" s="1"/>
  <c r="D525" i="4"/>
  <c r="G525" i="4" s="1"/>
  <c r="H525" i="4"/>
  <c r="L525" i="4"/>
  <c r="M525" i="4" s="1"/>
  <c r="O525" i="4" s="1"/>
  <c r="D526" i="4"/>
  <c r="G526" i="4" s="1"/>
  <c r="H526" i="4"/>
  <c r="L526" i="4"/>
  <c r="M526" i="4" s="1"/>
  <c r="O526" i="4" s="1"/>
  <c r="D527" i="4"/>
  <c r="G527" i="4" s="1"/>
  <c r="H527" i="4"/>
  <c r="L527" i="4"/>
  <c r="M527" i="4" s="1"/>
  <c r="O527" i="4" s="1"/>
  <c r="D528" i="4"/>
  <c r="G528" i="4" s="1"/>
  <c r="H528" i="4"/>
  <c r="L528" i="4"/>
  <c r="M528" i="4" s="1"/>
  <c r="O528" i="4" s="1"/>
  <c r="D529" i="4"/>
  <c r="G529" i="4" s="1"/>
  <c r="H529" i="4"/>
  <c r="L529" i="4"/>
  <c r="M529" i="4" s="1"/>
  <c r="O529" i="4" s="1"/>
  <c r="D530" i="4"/>
  <c r="G530" i="4" s="1"/>
  <c r="H530" i="4"/>
  <c r="L530" i="4"/>
  <c r="M530" i="4" s="1"/>
  <c r="O530" i="4" s="1"/>
  <c r="D531" i="4"/>
  <c r="G531" i="4" s="1"/>
  <c r="H531" i="4"/>
  <c r="L531" i="4"/>
  <c r="M531" i="4" s="1"/>
  <c r="O531" i="4" s="1"/>
  <c r="D532" i="4"/>
  <c r="G532" i="4" s="1"/>
  <c r="H532" i="4"/>
  <c r="L532" i="4"/>
  <c r="M532" i="4" s="1"/>
  <c r="O532" i="4" s="1"/>
  <c r="D533" i="4"/>
  <c r="G533" i="4" s="1"/>
  <c r="H533" i="4"/>
  <c r="L533" i="4"/>
  <c r="M533" i="4" s="1"/>
  <c r="O533" i="4" s="1"/>
  <c r="D534" i="4"/>
  <c r="G534" i="4" s="1"/>
  <c r="H534" i="4"/>
  <c r="L534" i="4"/>
  <c r="M534" i="4" s="1"/>
  <c r="O534" i="4" s="1"/>
  <c r="D535" i="4"/>
  <c r="G535" i="4" s="1"/>
  <c r="H535" i="4"/>
  <c r="L535" i="4"/>
  <c r="M535" i="4" s="1"/>
  <c r="O535" i="4" s="1"/>
  <c r="D536" i="4"/>
  <c r="G536" i="4" s="1"/>
  <c r="H536" i="4"/>
  <c r="L536" i="4"/>
  <c r="M536" i="4" s="1"/>
  <c r="O536" i="4" s="1"/>
  <c r="D537" i="4"/>
  <c r="G537" i="4" s="1"/>
  <c r="H537" i="4"/>
  <c r="L537" i="4"/>
  <c r="M537" i="4" s="1"/>
  <c r="O537" i="4" s="1"/>
  <c r="D538" i="4"/>
  <c r="G538" i="4" s="1"/>
  <c r="H538" i="4"/>
  <c r="L538" i="4"/>
  <c r="M538" i="4" s="1"/>
  <c r="O538" i="4" s="1"/>
  <c r="D539" i="4"/>
  <c r="G539" i="4" s="1"/>
  <c r="H539" i="4"/>
  <c r="L539" i="4"/>
  <c r="M539" i="4" s="1"/>
  <c r="O539" i="4" s="1"/>
  <c r="D540" i="4"/>
  <c r="G540" i="4" s="1"/>
  <c r="H540" i="4"/>
  <c r="L540" i="4"/>
  <c r="M540" i="4" s="1"/>
  <c r="O540" i="4" s="1"/>
  <c r="D541" i="4"/>
  <c r="G541" i="4" s="1"/>
  <c r="H541" i="4"/>
  <c r="L541" i="4"/>
  <c r="M541" i="4" s="1"/>
  <c r="O541" i="4" s="1"/>
  <c r="D542" i="4"/>
  <c r="G542" i="4" s="1"/>
  <c r="H542" i="4"/>
  <c r="L542" i="4"/>
  <c r="M542" i="4" s="1"/>
  <c r="O542" i="4" s="1"/>
  <c r="D543" i="4"/>
  <c r="G543" i="4" s="1"/>
  <c r="H543" i="4"/>
  <c r="L543" i="4"/>
  <c r="M543" i="4" s="1"/>
  <c r="O543" i="4" s="1"/>
  <c r="D544" i="4"/>
  <c r="G544" i="4" s="1"/>
  <c r="H544" i="4"/>
  <c r="L544" i="4"/>
  <c r="M544" i="4" s="1"/>
  <c r="O544" i="4" s="1"/>
  <c r="D545" i="4"/>
  <c r="G545" i="4" s="1"/>
  <c r="H545" i="4"/>
  <c r="L545" i="4"/>
  <c r="M545" i="4" s="1"/>
  <c r="O545" i="4" s="1"/>
  <c r="D546" i="4"/>
  <c r="G546" i="4" s="1"/>
  <c r="H546" i="4"/>
  <c r="L546" i="4"/>
  <c r="M546" i="4" s="1"/>
  <c r="O546" i="4" s="1"/>
  <c r="D547" i="4"/>
  <c r="G547" i="4" s="1"/>
  <c r="H547" i="4"/>
  <c r="L547" i="4"/>
  <c r="M547" i="4" s="1"/>
  <c r="O547" i="4" s="1"/>
  <c r="D548" i="4"/>
  <c r="G548" i="4" s="1"/>
  <c r="H548" i="4"/>
  <c r="L548" i="4"/>
  <c r="M548" i="4" s="1"/>
  <c r="O548" i="4" s="1"/>
  <c r="D549" i="4"/>
  <c r="G549" i="4" s="1"/>
  <c r="H549" i="4"/>
  <c r="L549" i="4"/>
  <c r="M549" i="4" s="1"/>
  <c r="O549" i="4" s="1"/>
  <c r="D550" i="4"/>
  <c r="G550" i="4" s="1"/>
  <c r="H550" i="4"/>
  <c r="L550" i="4"/>
  <c r="M550" i="4" s="1"/>
  <c r="O550" i="4" s="1"/>
  <c r="D551" i="4"/>
  <c r="G551" i="4" s="1"/>
  <c r="H551" i="4"/>
  <c r="L551" i="4"/>
  <c r="M551" i="4" s="1"/>
  <c r="O551" i="4" s="1"/>
  <c r="D552" i="4"/>
  <c r="G552" i="4" s="1"/>
  <c r="H552" i="4"/>
  <c r="L552" i="4"/>
  <c r="M552" i="4" s="1"/>
  <c r="O552" i="4" s="1"/>
  <c r="D553" i="4"/>
  <c r="G553" i="4" s="1"/>
  <c r="H553" i="4"/>
  <c r="L553" i="4"/>
  <c r="M553" i="4" s="1"/>
  <c r="O553" i="4" s="1"/>
  <c r="D554" i="4"/>
  <c r="G554" i="4" s="1"/>
  <c r="H554" i="4"/>
  <c r="L554" i="4"/>
  <c r="M554" i="4" s="1"/>
  <c r="O554" i="4" s="1"/>
  <c r="D555" i="4"/>
  <c r="G555" i="4" s="1"/>
  <c r="H555" i="4"/>
  <c r="L555" i="4"/>
  <c r="M555" i="4" s="1"/>
  <c r="O555" i="4" s="1"/>
  <c r="D556" i="4"/>
  <c r="G556" i="4" s="1"/>
  <c r="H556" i="4"/>
  <c r="L556" i="4"/>
  <c r="M556" i="4" s="1"/>
  <c r="O556" i="4" s="1"/>
  <c r="D557" i="4"/>
  <c r="G557" i="4" s="1"/>
  <c r="H557" i="4"/>
  <c r="L557" i="4"/>
  <c r="M557" i="4" s="1"/>
  <c r="O557" i="4" s="1"/>
  <c r="D558" i="4"/>
  <c r="G558" i="4" s="1"/>
  <c r="H558" i="4"/>
  <c r="L558" i="4"/>
  <c r="M558" i="4" s="1"/>
  <c r="O558" i="4" s="1"/>
  <c r="D559" i="4"/>
  <c r="G559" i="4" s="1"/>
  <c r="H559" i="4"/>
  <c r="L559" i="4"/>
  <c r="M559" i="4" s="1"/>
  <c r="O559" i="4" s="1"/>
  <c r="D560" i="4"/>
  <c r="G560" i="4" s="1"/>
  <c r="H560" i="4"/>
  <c r="L560" i="4"/>
  <c r="M560" i="4" s="1"/>
  <c r="O560" i="4" s="1"/>
  <c r="D561" i="4"/>
  <c r="G561" i="4" s="1"/>
  <c r="H561" i="4"/>
  <c r="L561" i="4"/>
  <c r="M561" i="4" s="1"/>
  <c r="O561" i="4" s="1"/>
  <c r="D562" i="4"/>
  <c r="G562" i="4" s="1"/>
  <c r="H562" i="4"/>
  <c r="L562" i="4"/>
  <c r="M562" i="4" s="1"/>
  <c r="O562" i="4" s="1"/>
  <c r="D563" i="4"/>
  <c r="G563" i="4" s="1"/>
  <c r="H563" i="4"/>
  <c r="L563" i="4"/>
  <c r="M563" i="4" s="1"/>
  <c r="O563" i="4" s="1"/>
  <c r="D564" i="4"/>
  <c r="G564" i="4" s="1"/>
  <c r="H564" i="4"/>
  <c r="L564" i="4"/>
  <c r="M564" i="4" s="1"/>
  <c r="O564" i="4" s="1"/>
  <c r="D565" i="4"/>
  <c r="G565" i="4" s="1"/>
  <c r="H565" i="4"/>
  <c r="L565" i="4"/>
  <c r="M565" i="4" s="1"/>
  <c r="O565" i="4" s="1"/>
  <c r="D566" i="4"/>
  <c r="G566" i="4" s="1"/>
  <c r="H566" i="4"/>
  <c r="L566" i="4"/>
  <c r="M566" i="4" s="1"/>
  <c r="O566" i="4" s="1"/>
  <c r="D567" i="4"/>
  <c r="G567" i="4" s="1"/>
  <c r="H567" i="4"/>
  <c r="L567" i="4"/>
  <c r="M567" i="4" s="1"/>
  <c r="O567" i="4" s="1"/>
  <c r="D568" i="4"/>
  <c r="G568" i="4" s="1"/>
  <c r="H568" i="4"/>
  <c r="L568" i="4"/>
  <c r="M568" i="4" s="1"/>
  <c r="O568" i="4" s="1"/>
  <c r="D569" i="4"/>
  <c r="G569" i="4" s="1"/>
  <c r="H569" i="4"/>
  <c r="L569" i="4"/>
  <c r="M569" i="4" s="1"/>
  <c r="O569" i="4" s="1"/>
  <c r="D570" i="4"/>
  <c r="G570" i="4" s="1"/>
  <c r="H570" i="4"/>
  <c r="L570" i="4"/>
  <c r="M570" i="4" s="1"/>
  <c r="O570" i="4" s="1"/>
  <c r="D571" i="4"/>
  <c r="G571" i="4" s="1"/>
  <c r="H571" i="4"/>
  <c r="L571" i="4"/>
  <c r="M571" i="4" s="1"/>
  <c r="O571" i="4" s="1"/>
  <c r="D572" i="4"/>
  <c r="G572" i="4" s="1"/>
  <c r="H572" i="4"/>
  <c r="L572" i="4"/>
  <c r="M572" i="4" s="1"/>
  <c r="O572" i="4" s="1"/>
  <c r="D573" i="4"/>
  <c r="G573" i="4" s="1"/>
  <c r="H573" i="4"/>
  <c r="L573" i="4"/>
  <c r="M573" i="4" s="1"/>
  <c r="O573" i="4" s="1"/>
  <c r="D574" i="4"/>
  <c r="G574" i="4" s="1"/>
  <c r="H574" i="4"/>
  <c r="L574" i="4"/>
  <c r="M574" i="4" s="1"/>
  <c r="O574" i="4" s="1"/>
  <c r="D575" i="4"/>
  <c r="G575" i="4" s="1"/>
  <c r="H575" i="4"/>
  <c r="L575" i="4"/>
  <c r="M575" i="4" s="1"/>
  <c r="O575" i="4" s="1"/>
  <c r="D576" i="4"/>
  <c r="G576" i="4" s="1"/>
  <c r="H576" i="4"/>
  <c r="L576" i="4"/>
  <c r="M576" i="4" s="1"/>
  <c r="O576" i="4" s="1"/>
  <c r="D577" i="4"/>
  <c r="G577" i="4" s="1"/>
  <c r="H577" i="4"/>
  <c r="L577" i="4"/>
  <c r="M577" i="4" s="1"/>
  <c r="O577" i="4" s="1"/>
  <c r="D578" i="4"/>
  <c r="G578" i="4" s="1"/>
  <c r="H578" i="4"/>
  <c r="L578" i="4"/>
  <c r="M578" i="4" s="1"/>
  <c r="O578" i="4" s="1"/>
  <c r="D579" i="4"/>
  <c r="G579" i="4" s="1"/>
  <c r="H579" i="4"/>
  <c r="L579" i="4"/>
  <c r="M579" i="4" s="1"/>
  <c r="O579" i="4" s="1"/>
  <c r="D580" i="4"/>
  <c r="G580" i="4" s="1"/>
  <c r="H580" i="4"/>
  <c r="L580" i="4"/>
  <c r="M580" i="4" s="1"/>
  <c r="O580" i="4" s="1"/>
  <c r="D581" i="4"/>
  <c r="G581" i="4" s="1"/>
  <c r="H581" i="4"/>
  <c r="L581" i="4"/>
  <c r="M581" i="4" s="1"/>
  <c r="O581" i="4" s="1"/>
  <c r="D582" i="4"/>
  <c r="G582" i="4" s="1"/>
  <c r="H582" i="4"/>
  <c r="L582" i="4"/>
  <c r="M582" i="4" s="1"/>
  <c r="O582" i="4" s="1"/>
  <c r="D583" i="4"/>
  <c r="G583" i="4" s="1"/>
  <c r="H583" i="4"/>
  <c r="L583" i="4"/>
  <c r="M583" i="4" s="1"/>
  <c r="O583" i="4" s="1"/>
  <c r="D584" i="4"/>
  <c r="G584" i="4" s="1"/>
  <c r="H584" i="4"/>
  <c r="L584" i="4"/>
  <c r="M584" i="4" s="1"/>
  <c r="O584" i="4" s="1"/>
  <c r="D585" i="4"/>
  <c r="G585" i="4" s="1"/>
  <c r="H585" i="4"/>
  <c r="L585" i="4"/>
  <c r="M585" i="4" s="1"/>
  <c r="O585" i="4" s="1"/>
  <c r="D586" i="4"/>
  <c r="G586" i="4" s="1"/>
  <c r="H586" i="4"/>
  <c r="L586" i="4"/>
  <c r="M586" i="4" s="1"/>
  <c r="O586" i="4" s="1"/>
  <c r="D587" i="4"/>
  <c r="G587" i="4" s="1"/>
  <c r="H587" i="4"/>
  <c r="L587" i="4"/>
  <c r="M587" i="4" s="1"/>
  <c r="O587" i="4" s="1"/>
  <c r="D588" i="4"/>
  <c r="G588" i="4" s="1"/>
  <c r="H588" i="4"/>
  <c r="L588" i="4"/>
  <c r="M588" i="4" s="1"/>
  <c r="O588" i="4" s="1"/>
  <c r="D589" i="4"/>
  <c r="G589" i="4" s="1"/>
  <c r="H589" i="4"/>
  <c r="L589" i="4"/>
  <c r="M589" i="4" s="1"/>
  <c r="O589" i="4" s="1"/>
  <c r="D590" i="4"/>
  <c r="G590" i="4" s="1"/>
  <c r="H590" i="4"/>
  <c r="L590" i="4"/>
  <c r="M590" i="4" s="1"/>
  <c r="O590" i="4" s="1"/>
  <c r="D591" i="4"/>
  <c r="G591" i="4" s="1"/>
  <c r="H591" i="4"/>
  <c r="L591" i="4"/>
  <c r="M591" i="4" s="1"/>
  <c r="O591" i="4" s="1"/>
  <c r="D592" i="4"/>
  <c r="G592" i="4" s="1"/>
  <c r="H592" i="4"/>
  <c r="L592" i="4"/>
  <c r="M592" i="4" s="1"/>
  <c r="O592" i="4" s="1"/>
  <c r="D593" i="4"/>
  <c r="G593" i="4" s="1"/>
  <c r="H593" i="4"/>
  <c r="L593" i="4"/>
  <c r="M593" i="4" s="1"/>
  <c r="O593" i="4" s="1"/>
  <c r="D594" i="4"/>
  <c r="G594" i="4" s="1"/>
  <c r="H594" i="4"/>
  <c r="L594" i="4"/>
  <c r="M594" i="4" s="1"/>
  <c r="O594" i="4" s="1"/>
  <c r="D595" i="4"/>
  <c r="G595" i="4" s="1"/>
  <c r="H595" i="4"/>
  <c r="L595" i="4"/>
  <c r="M595" i="4" s="1"/>
  <c r="O595" i="4" s="1"/>
  <c r="D596" i="4"/>
  <c r="G596" i="4" s="1"/>
  <c r="H596" i="4"/>
  <c r="L596" i="4"/>
  <c r="M596" i="4" s="1"/>
  <c r="O596" i="4" s="1"/>
  <c r="D597" i="4"/>
  <c r="G597" i="4" s="1"/>
  <c r="H597" i="4"/>
  <c r="L597" i="4"/>
  <c r="M597" i="4" s="1"/>
  <c r="O597" i="4" s="1"/>
  <c r="D598" i="4"/>
  <c r="G598" i="4" s="1"/>
  <c r="H598" i="4"/>
  <c r="L598" i="4"/>
  <c r="M598" i="4" s="1"/>
  <c r="O598" i="4" s="1"/>
  <c r="D599" i="4"/>
  <c r="G599" i="4" s="1"/>
  <c r="H599" i="4"/>
  <c r="L599" i="4"/>
  <c r="M599" i="4" s="1"/>
  <c r="O599" i="4" s="1"/>
  <c r="D600" i="4"/>
  <c r="G600" i="4" s="1"/>
  <c r="H600" i="4"/>
  <c r="L600" i="4"/>
  <c r="M600" i="4" s="1"/>
  <c r="O600" i="4" s="1"/>
  <c r="D601" i="4"/>
  <c r="G601" i="4" s="1"/>
  <c r="H601" i="4"/>
  <c r="L601" i="4"/>
  <c r="M601" i="4" s="1"/>
  <c r="O601" i="4" s="1"/>
  <c r="D602" i="4"/>
  <c r="G602" i="4" s="1"/>
  <c r="H602" i="4"/>
  <c r="L602" i="4"/>
  <c r="M602" i="4" s="1"/>
  <c r="O602" i="4" s="1"/>
  <c r="D603" i="4"/>
  <c r="G603" i="4" s="1"/>
  <c r="H603" i="4"/>
  <c r="L603" i="4"/>
  <c r="M603" i="4" s="1"/>
  <c r="O603" i="4" s="1"/>
  <c r="D604" i="4"/>
  <c r="G604" i="4" s="1"/>
  <c r="H604" i="4"/>
  <c r="L604" i="4"/>
  <c r="M604" i="4" s="1"/>
  <c r="O604" i="4" s="1"/>
  <c r="D605" i="4"/>
  <c r="G605" i="4" s="1"/>
  <c r="H605" i="4"/>
  <c r="L605" i="4"/>
  <c r="M605" i="4" s="1"/>
  <c r="O605" i="4" s="1"/>
  <c r="D606" i="4"/>
  <c r="G606" i="4" s="1"/>
  <c r="H606" i="4"/>
  <c r="L606" i="4"/>
  <c r="M606" i="4" s="1"/>
  <c r="O606" i="4" s="1"/>
  <c r="D607" i="4"/>
  <c r="G607" i="4" s="1"/>
  <c r="H607" i="4"/>
  <c r="L607" i="4"/>
  <c r="M607" i="4" s="1"/>
  <c r="O607" i="4" s="1"/>
  <c r="D608" i="4"/>
  <c r="G608" i="4" s="1"/>
  <c r="H608" i="4"/>
  <c r="L608" i="4"/>
  <c r="M608" i="4" s="1"/>
  <c r="O608" i="4" s="1"/>
  <c r="D609" i="4"/>
  <c r="G609" i="4" s="1"/>
  <c r="H609" i="4"/>
  <c r="L609" i="4"/>
  <c r="M609" i="4" s="1"/>
  <c r="O609" i="4" s="1"/>
  <c r="D610" i="4"/>
  <c r="G610" i="4" s="1"/>
  <c r="H610" i="4"/>
  <c r="L610" i="4"/>
  <c r="M610" i="4" s="1"/>
  <c r="O610" i="4" s="1"/>
  <c r="D611" i="4"/>
  <c r="G611" i="4" s="1"/>
  <c r="H611" i="4"/>
  <c r="L611" i="4"/>
  <c r="M611" i="4" s="1"/>
  <c r="O611" i="4" s="1"/>
  <c r="D612" i="4"/>
  <c r="G612" i="4" s="1"/>
  <c r="H612" i="4"/>
  <c r="L612" i="4"/>
  <c r="M612" i="4" s="1"/>
  <c r="O612" i="4" s="1"/>
  <c r="D613" i="4"/>
  <c r="G613" i="4" s="1"/>
  <c r="H613" i="4"/>
  <c r="L613" i="4"/>
  <c r="M613" i="4" s="1"/>
  <c r="O613" i="4" s="1"/>
  <c r="D614" i="4"/>
  <c r="G614" i="4" s="1"/>
  <c r="H614" i="4"/>
  <c r="L614" i="4"/>
  <c r="M614" i="4" s="1"/>
  <c r="O614" i="4" s="1"/>
  <c r="D615" i="4"/>
  <c r="G615" i="4" s="1"/>
  <c r="H615" i="4"/>
  <c r="L615" i="4"/>
  <c r="M615" i="4" s="1"/>
  <c r="O615" i="4" s="1"/>
  <c r="D616" i="4"/>
  <c r="G616" i="4" s="1"/>
  <c r="H616" i="4"/>
  <c r="L616" i="4"/>
  <c r="M616" i="4" s="1"/>
  <c r="O616" i="4" s="1"/>
  <c r="D617" i="4"/>
  <c r="G617" i="4" s="1"/>
  <c r="H617" i="4"/>
  <c r="L617" i="4"/>
  <c r="M617" i="4" s="1"/>
  <c r="O617" i="4" s="1"/>
  <c r="D618" i="4"/>
  <c r="G618" i="4" s="1"/>
  <c r="H618" i="4"/>
  <c r="L618" i="4"/>
  <c r="M618" i="4" s="1"/>
  <c r="O618" i="4" s="1"/>
  <c r="D619" i="4"/>
  <c r="G619" i="4" s="1"/>
  <c r="H619" i="4"/>
  <c r="L619" i="4"/>
  <c r="M619" i="4" s="1"/>
  <c r="O619" i="4" s="1"/>
  <c r="D620" i="4"/>
  <c r="G620" i="4" s="1"/>
  <c r="H620" i="4"/>
  <c r="L620" i="4"/>
  <c r="M620" i="4" s="1"/>
  <c r="O620" i="4" s="1"/>
  <c r="D621" i="4"/>
  <c r="G621" i="4" s="1"/>
  <c r="H621" i="4"/>
  <c r="L621" i="4"/>
  <c r="M621" i="4" s="1"/>
  <c r="O621" i="4" s="1"/>
  <c r="D622" i="4"/>
  <c r="G622" i="4" s="1"/>
  <c r="H622" i="4"/>
  <c r="L622" i="4"/>
  <c r="M622" i="4" s="1"/>
  <c r="O622" i="4" s="1"/>
  <c r="D623" i="4"/>
  <c r="G623" i="4" s="1"/>
  <c r="H623" i="4"/>
  <c r="L623" i="4"/>
  <c r="M623" i="4" s="1"/>
  <c r="O623" i="4" s="1"/>
  <c r="D624" i="4"/>
  <c r="G624" i="4" s="1"/>
  <c r="H624" i="4"/>
  <c r="L624" i="4"/>
  <c r="M624" i="4" s="1"/>
  <c r="O624" i="4" s="1"/>
  <c r="D625" i="4"/>
  <c r="G625" i="4" s="1"/>
  <c r="H625" i="4"/>
  <c r="L625" i="4"/>
  <c r="M625" i="4" s="1"/>
  <c r="O625" i="4" s="1"/>
  <c r="D626" i="4"/>
  <c r="G626" i="4" s="1"/>
  <c r="H626" i="4"/>
  <c r="L626" i="4"/>
  <c r="M626" i="4" s="1"/>
  <c r="O626" i="4" s="1"/>
  <c r="D627" i="4"/>
  <c r="G627" i="4" s="1"/>
  <c r="H627" i="4"/>
  <c r="L627" i="4"/>
  <c r="M627" i="4" s="1"/>
  <c r="O627" i="4" s="1"/>
  <c r="D628" i="4"/>
  <c r="G628" i="4" s="1"/>
  <c r="H628" i="4"/>
  <c r="L628" i="4"/>
  <c r="M628" i="4" s="1"/>
  <c r="O628" i="4" s="1"/>
  <c r="D629" i="4"/>
  <c r="G629" i="4" s="1"/>
  <c r="H629" i="4"/>
  <c r="L629" i="4"/>
  <c r="M629" i="4" s="1"/>
  <c r="O629" i="4" s="1"/>
  <c r="D630" i="4"/>
  <c r="G630" i="4" s="1"/>
  <c r="H630" i="4"/>
  <c r="L630" i="4"/>
  <c r="M630" i="4" s="1"/>
  <c r="O630" i="4" s="1"/>
  <c r="D631" i="4"/>
  <c r="G631" i="4" s="1"/>
  <c r="H631" i="4"/>
  <c r="L631" i="4"/>
  <c r="M631" i="4" s="1"/>
  <c r="O631" i="4" s="1"/>
  <c r="D632" i="4"/>
  <c r="G632" i="4" s="1"/>
  <c r="H632" i="4"/>
  <c r="L632" i="4"/>
  <c r="M632" i="4" s="1"/>
  <c r="O632" i="4" s="1"/>
  <c r="D633" i="4"/>
  <c r="G633" i="4" s="1"/>
  <c r="H633" i="4"/>
  <c r="L633" i="4"/>
  <c r="M633" i="4" s="1"/>
  <c r="O633" i="4" s="1"/>
  <c r="D634" i="4"/>
  <c r="G634" i="4" s="1"/>
  <c r="H634" i="4"/>
  <c r="L634" i="4"/>
  <c r="M634" i="4" s="1"/>
  <c r="O634" i="4" s="1"/>
  <c r="D635" i="4"/>
  <c r="G635" i="4" s="1"/>
  <c r="H635" i="4"/>
  <c r="L635" i="4"/>
  <c r="M635" i="4" s="1"/>
  <c r="O635" i="4" s="1"/>
  <c r="D636" i="4"/>
  <c r="G636" i="4" s="1"/>
  <c r="H636" i="4"/>
  <c r="L636" i="4"/>
  <c r="M636" i="4" s="1"/>
  <c r="O636" i="4" s="1"/>
  <c r="D637" i="4"/>
  <c r="G637" i="4" s="1"/>
  <c r="H637" i="4"/>
  <c r="L637" i="4"/>
  <c r="M637" i="4" s="1"/>
  <c r="O637" i="4" s="1"/>
  <c r="D638" i="4"/>
  <c r="G638" i="4" s="1"/>
  <c r="H638" i="4"/>
  <c r="L638" i="4"/>
  <c r="M638" i="4" s="1"/>
  <c r="O638" i="4" s="1"/>
  <c r="D639" i="4"/>
  <c r="G639" i="4" s="1"/>
  <c r="H639" i="4"/>
  <c r="L639" i="4"/>
  <c r="M639" i="4" s="1"/>
  <c r="O639" i="4" s="1"/>
  <c r="D640" i="4"/>
  <c r="G640" i="4" s="1"/>
  <c r="H640" i="4"/>
  <c r="L640" i="4"/>
  <c r="M640" i="4" s="1"/>
  <c r="O640" i="4" s="1"/>
  <c r="D641" i="4"/>
  <c r="G641" i="4" s="1"/>
  <c r="H641" i="4"/>
  <c r="L641" i="4"/>
  <c r="M641" i="4" s="1"/>
  <c r="O641" i="4" s="1"/>
  <c r="D642" i="4"/>
  <c r="G642" i="4" s="1"/>
  <c r="H642" i="4"/>
  <c r="L642" i="4"/>
  <c r="M642" i="4" s="1"/>
  <c r="O642" i="4" s="1"/>
  <c r="D643" i="4"/>
  <c r="G643" i="4" s="1"/>
  <c r="H643" i="4"/>
  <c r="L643" i="4"/>
  <c r="M643" i="4" s="1"/>
  <c r="O643" i="4" s="1"/>
  <c r="D644" i="4"/>
  <c r="G644" i="4" s="1"/>
  <c r="H644" i="4"/>
  <c r="L644" i="4"/>
  <c r="M644" i="4" s="1"/>
  <c r="O644" i="4" s="1"/>
  <c r="D645" i="4"/>
  <c r="G645" i="4" s="1"/>
  <c r="H645" i="4"/>
  <c r="L645" i="4"/>
  <c r="M645" i="4" s="1"/>
  <c r="O645" i="4" s="1"/>
  <c r="D646" i="4"/>
  <c r="G646" i="4" s="1"/>
  <c r="H646" i="4"/>
  <c r="L646" i="4"/>
  <c r="M646" i="4" s="1"/>
  <c r="O646" i="4" s="1"/>
  <c r="D647" i="4"/>
  <c r="G647" i="4" s="1"/>
  <c r="H647" i="4"/>
  <c r="L647" i="4"/>
  <c r="M647" i="4" s="1"/>
  <c r="O647" i="4" s="1"/>
  <c r="D648" i="4"/>
  <c r="G648" i="4" s="1"/>
  <c r="H648" i="4"/>
  <c r="L648" i="4"/>
  <c r="M648" i="4" s="1"/>
  <c r="O648" i="4" s="1"/>
  <c r="D649" i="4"/>
  <c r="G649" i="4" s="1"/>
  <c r="H649" i="4"/>
  <c r="L649" i="4"/>
  <c r="M649" i="4" s="1"/>
  <c r="O649" i="4" s="1"/>
  <c r="D650" i="4"/>
  <c r="G650" i="4" s="1"/>
  <c r="H650" i="4"/>
  <c r="L650" i="4"/>
  <c r="M650" i="4" s="1"/>
  <c r="O650" i="4" s="1"/>
  <c r="D651" i="4"/>
  <c r="G651" i="4" s="1"/>
  <c r="H651" i="4"/>
  <c r="L651" i="4"/>
  <c r="M651" i="4" s="1"/>
  <c r="O651" i="4" s="1"/>
  <c r="D652" i="4"/>
  <c r="G652" i="4" s="1"/>
  <c r="H652" i="4"/>
  <c r="L652" i="4"/>
  <c r="M652" i="4" s="1"/>
  <c r="O652" i="4" s="1"/>
  <c r="D653" i="4"/>
  <c r="G653" i="4" s="1"/>
  <c r="H653" i="4"/>
  <c r="L653" i="4"/>
  <c r="M653" i="4" s="1"/>
  <c r="O653" i="4" s="1"/>
  <c r="D654" i="4"/>
  <c r="G654" i="4" s="1"/>
  <c r="H654" i="4"/>
  <c r="L654" i="4"/>
  <c r="M654" i="4" s="1"/>
  <c r="O654" i="4" s="1"/>
  <c r="D655" i="4"/>
  <c r="G655" i="4" s="1"/>
  <c r="H655" i="4"/>
  <c r="L655" i="4"/>
  <c r="M655" i="4" s="1"/>
  <c r="O655" i="4" s="1"/>
  <c r="D656" i="4"/>
  <c r="G656" i="4" s="1"/>
  <c r="H656" i="4"/>
  <c r="L656" i="4"/>
  <c r="M656" i="4" s="1"/>
  <c r="O656" i="4" s="1"/>
  <c r="D657" i="4"/>
  <c r="G657" i="4" s="1"/>
  <c r="H657" i="4"/>
  <c r="L657" i="4"/>
  <c r="M657" i="4" s="1"/>
  <c r="O657" i="4" s="1"/>
  <c r="D658" i="4"/>
  <c r="G658" i="4" s="1"/>
  <c r="H658" i="4"/>
  <c r="L658" i="4"/>
  <c r="M658" i="4" s="1"/>
  <c r="O658" i="4" s="1"/>
  <c r="D659" i="4"/>
  <c r="G659" i="4" s="1"/>
  <c r="H659" i="4"/>
  <c r="L659" i="4"/>
  <c r="M659" i="4" s="1"/>
  <c r="O659" i="4" s="1"/>
  <c r="D660" i="4"/>
  <c r="G660" i="4" s="1"/>
  <c r="H660" i="4"/>
  <c r="L660" i="4"/>
  <c r="M660" i="4" s="1"/>
  <c r="O660" i="4" s="1"/>
  <c r="D661" i="4"/>
  <c r="G661" i="4" s="1"/>
  <c r="H661" i="4"/>
  <c r="L661" i="4"/>
  <c r="M661" i="4" s="1"/>
  <c r="O661" i="4" s="1"/>
  <c r="D662" i="4"/>
  <c r="G662" i="4" s="1"/>
  <c r="H662" i="4"/>
  <c r="L662" i="4"/>
  <c r="M662" i="4" s="1"/>
  <c r="O662" i="4" s="1"/>
  <c r="D663" i="4"/>
  <c r="G663" i="4" s="1"/>
  <c r="H663" i="4"/>
  <c r="L663" i="4"/>
  <c r="M663" i="4" s="1"/>
  <c r="O663" i="4" s="1"/>
  <c r="D664" i="4"/>
  <c r="G664" i="4" s="1"/>
  <c r="H664" i="4"/>
  <c r="L664" i="4"/>
  <c r="M664" i="4" s="1"/>
  <c r="O664" i="4" s="1"/>
  <c r="D665" i="4"/>
  <c r="G665" i="4" s="1"/>
  <c r="H665" i="4"/>
  <c r="L665" i="4"/>
  <c r="M665" i="4" s="1"/>
  <c r="O665" i="4" s="1"/>
  <c r="D666" i="4"/>
  <c r="G666" i="4" s="1"/>
  <c r="H666" i="4"/>
  <c r="L666" i="4"/>
  <c r="M666" i="4" s="1"/>
  <c r="O666" i="4" s="1"/>
  <c r="D667" i="4"/>
  <c r="G667" i="4" s="1"/>
  <c r="H667" i="4"/>
  <c r="L667" i="4"/>
  <c r="M667" i="4" s="1"/>
  <c r="O667" i="4" s="1"/>
  <c r="D668" i="4"/>
  <c r="G668" i="4" s="1"/>
  <c r="H668" i="4"/>
  <c r="L668" i="4"/>
  <c r="M668" i="4" s="1"/>
  <c r="O668" i="4" s="1"/>
  <c r="D669" i="4"/>
  <c r="G669" i="4" s="1"/>
  <c r="H669" i="4"/>
  <c r="L669" i="4"/>
  <c r="M669" i="4" s="1"/>
  <c r="O669" i="4" s="1"/>
  <c r="D670" i="4"/>
  <c r="G670" i="4" s="1"/>
  <c r="H670" i="4"/>
  <c r="L670" i="4"/>
  <c r="M670" i="4" s="1"/>
  <c r="O670" i="4" s="1"/>
  <c r="D671" i="4"/>
  <c r="G671" i="4" s="1"/>
  <c r="H671" i="4"/>
  <c r="L671" i="4"/>
  <c r="M671" i="4" s="1"/>
  <c r="O671" i="4" s="1"/>
  <c r="D672" i="4"/>
  <c r="G672" i="4" s="1"/>
  <c r="H672" i="4"/>
  <c r="L672" i="4"/>
  <c r="M672" i="4" s="1"/>
  <c r="O672" i="4" s="1"/>
  <c r="D673" i="4"/>
  <c r="G673" i="4" s="1"/>
  <c r="H673" i="4"/>
  <c r="L673" i="4"/>
  <c r="M673" i="4" s="1"/>
  <c r="O673" i="4" s="1"/>
  <c r="D674" i="4"/>
  <c r="G674" i="4" s="1"/>
  <c r="H674" i="4"/>
  <c r="L674" i="4"/>
  <c r="M674" i="4" s="1"/>
  <c r="O674" i="4" s="1"/>
  <c r="D675" i="4"/>
  <c r="G675" i="4" s="1"/>
  <c r="H675" i="4"/>
  <c r="L675" i="4"/>
  <c r="M675" i="4" s="1"/>
  <c r="O675" i="4" s="1"/>
  <c r="D676" i="4"/>
  <c r="G676" i="4" s="1"/>
  <c r="H676" i="4"/>
  <c r="L676" i="4"/>
  <c r="M676" i="4" s="1"/>
  <c r="O676" i="4" s="1"/>
  <c r="D677" i="4"/>
  <c r="G677" i="4" s="1"/>
  <c r="H677" i="4"/>
  <c r="L677" i="4"/>
  <c r="M677" i="4" s="1"/>
  <c r="O677" i="4" s="1"/>
  <c r="D678" i="4"/>
  <c r="G678" i="4" s="1"/>
  <c r="H678" i="4"/>
  <c r="L678" i="4"/>
  <c r="M678" i="4" s="1"/>
  <c r="O678" i="4" s="1"/>
  <c r="D679" i="4"/>
  <c r="G679" i="4" s="1"/>
  <c r="H679" i="4"/>
  <c r="L679" i="4"/>
  <c r="M679" i="4" s="1"/>
  <c r="O679" i="4" s="1"/>
  <c r="D680" i="4"/>
  <c r="G680" i="4" s="1"/>
  <c r="H680" i="4"/>
  <c r="L680" i="4"/>
  <c r="M680" i="4" s="1"/>
  <c r="O680" i="4" s="1"/>
  <c r="D681" i="4"/>
  <c r="G681" i="4" s="1"/>
  <c r="H681" i="4"/>
  <c r="L681" i="4"/>
  <c r="M681" i="4" s="1"/>
  <c r="O681" i="4" s="1"/>
  <c r="D682" i="4"/>
  <c r="G682" i="4" s="1"/>
  <c r="H682" i="4"/>
  <c r="L682" i="4"/>
  <c r="M682" i="4" s="1"/>
  <c r="O682" i="4" s="1"/>
  <c r="D683" i="4"/>
  <c r="G683" i="4" s="1"/>
  <c r="H683" i="4"/>
  <c r="L683" i="4"/>
  <c r="M683" i="4" s="1"/>
  <c r="O683" i="4" s="1"/>
  <c r="D684" i="4"/>
  <c r="G684" i="4" s="1"/>
  <c r="H684" i="4"/>
  <c r="L684" i="4"/>
  <c r="M684" i="4" s="1"/>
  <c r="O684" i="4" s="1"/>
  <c r="D685" i="4"/>
  <c r="G685" i="4" s="1"/>
  <c r="H685" i="4"/>
  <c r="L685" i="4"/>
  <c r="M685" i="4" s="1"/>
  <c r="O685" i="4" s="1"/>
  <c r="D686" i="4"/>
  <c r="G686" i="4" s="1"/>
  <c r="H686" i="4"/>
  <c r="L686" i="4"/>
  <c r="M686" i="4" s="1"/>
  <c r="O686" i="4" s="1"/>
  <c r="D687" i="4"/>
  <c r="G687" i="4" s="1"/>
  <c r="H687" i="4"/>
  <c r="L687" i="4"/>
  <c r="M687" i="4" s="1"/>
  <c r="O687" i="4" s="1"/>
  <c r="D688" i="4"/>
  <c r="G688" i="4" s="1"/>
  <c r="H688" i="4"/>
  <c r="L688" i="4"/>
  <c r="M688" i="4" s="1"/>
  <c r="O688" i="4" s="1"/>
  <c r="D689" i="4"/>
  <c r="G689" i="4" s="1"/>
  <c r="H689" i="4"/>
  <c r="L689" i="4"/>
  <c r="M689" i="4" s="1"/>
  <c r="O689" i="4" s="1"/>
  <c r="D690" i="4"/>
  <c r="G690" i="4" s="1"/>
  <c r="H690" i="4"/>
  <c r="L690" i="4"/>
  <c r="M690" i="4" s="1"/>
  <c r="O690" i="4" s="1"/>
  <c r="D691" i="4"/>
  <c r="G691" i="4" s="1"/>
  <c r="H691" i="4"/>
  <c r="L691" i="4"/>
  <c r="M691" i="4" s="1"/>
  <c r="O691" i="4" s="1"/>
  <c r="D692" i="4"/>
  <c r="G692" i="4" s="1"/>
  <c r="H692" i="4"/>
  <c r="L692" i="4"/>
  <c r="M692" i="4" s="1"/>
  <c r="O692" i="4" s="1"/>
  <c r="D693" i="4"/>
  <c r="G693" i="4" s="1"/>
  <c r="H693" i="4"/>
  <c r="L693" i="4"/>
  <c r="M693" i="4" s="1"/>
  <c r="O693" i="4" s="1"/>
  <c r="D694" i="4"/>
  <c r="G694" i="4" s="1"/>
  <c r="H694" i="4"/>
  <c r="L694" i="4"/>
  <c r="M694" i="4" s="1"/>
  <c r="O694" i="4" s="1"/>
  <c r="D695" i="4"/>
  <c r="G695" i="4" s="1"/>
  <c r="H695" i="4"/>
  <c r="L695" i="4"/>
  <c r="M695" i="4" s="1"/>
  <c r="O695" i="4" s="1"/>
  <c r="D696" i="4"/>
  <c r="G696" i="4" s="1"/>
  <c r="H696" i="4"/>
  <c r="L696" i="4"/>
  <c r="M696" i="4" s="1"/>
  <c r="O696" i="4" s="1"/>
  <c r="D697" i="4"/>
  <c r="G697" i="4" s="1"/>
  <c r="H697" i="4"/>
  <c r="L697" i="4"/>
  <c r="M697" i="4" s="1"/>
  <c r="O697" i="4" s="1"/>
  <c r="D698" i="4"/>
  <c r="G698" i="4" s="1"/>
  <c r="H698" i="4"/>
  <c r="L698" i="4"/>
  <c r="M698" i="4" s="1"/>
  <c r="O698" i="4" s="1"/>
  <c r="D699" i="4"/>
  <c r="G699" i="4" s="1"/>
  <c r="H699" i="4"/>
  <c r="L699" i="4"/>
  <c r="M699" i="4" s="1"/>
  <c r="O699" i="4" s="1"/>
  <c r="D700" i="4"/>
  <c r="G700" i="4" s="1"/>
  <c r="H700" i="4"/>
  <c r="L700" i="4"/>
  <c r="M700" i="4" s="1"/>
  <c r="O700" i="4" s="1"/>
  <c r="D701" i="4"/>
  <c r="G701" i="4" s="1"/>
  <c r="H701" i="4"/>
  <c r="L701" i="4"/>
  <c r="M701" i="4" s="1"/>
  <c r="O701" i="4" s="1"/>
  <c r="D702" i="4"/>
  <c r="G702" i="4" s="1"/>
  <c r="H702" i="4"/>
  <c r="L702" i="4"/>
  <c r="M702" i="4" s="1"/>
  <c r="O702" i="4" s="1"/>
  <c r="D703" i="4"/>
  <c r="G703" i="4" s="1"/>
  <c r="H703" i="4"/>
  <c r="L703" i="4"/>
  <c r="M703" i="4" s="1"/>
  <c r="O703" i="4" s="1"/>
  <c r="D704" i="4"/>
  <c r="G704" i="4" s="1"/>
  <c r="H704" i="4"/>
  <c r="L704" i="4"/>
  <c r="M704" i="4" s="1"/>
  <c r="O704" i="4" s="1"/>
  <c r="D705" i="4"/>
  <c r="G705" i="4" s="1"/>
  <c r="H705" i="4"/>
  <c r="L705" i="4"/>
  <c r="M705" i="4" s="1"/>
  <c r="O705" i="4" s="1"/>
  <c r="D706" i="4"/>
  <c r="G706" i="4" s="1"/>
  <c r="H706" i="4"/>
  <c r="L706" i="4"/>
  <c r="M706" i="4" s="1"/>
  <c r="O706" i="4" s="1"/>
  <c r="D707" i="4"/>
  <c r="G707" i="4" s="1"/>
  <c r="H707" i="4"/>
  <c r="L707" i="4"/>
  <c r="M707" i="4" s="1"/>
  <c r="O707" i="4" s="1"/>
  <c r="D708" i="4"/>
  <c r="G708" i="4" s="1"/>
  <c r="H708" i="4"/>
  <c r="L708" i="4"/>
  <c r="M708" i="4" s="1"/>
  <c r="O708" i="4" s="1"/>
  <c r="D709" i="4"/>
  <c r="G709" i="4" s="1"/>
  <c r="H709" i="4"/>
  <c r="L709" i="4"/>
  <c r="M709" i="4" s="1"/>
  <c r="O709" i="4" s="1"/>
  <c r="D710" i="4"/>
  <c r="G710" i="4" s="1"/>
  <c r="H710" i="4"/>
  <c r="L710" i="4"/>
  <c r="M710" i="4" s="1"/>
  <c r="O710" i="4" s="1"/>
  <c r="D711" i="4"/>
  <c r="G711" i="4" s="1"/>
  <c r="H711" i="4"/>
  <c r="L711" i="4"/>
  <c r="M711" i="4" s="1"/>
  <c r="O711" i="4" s="1"/>
  <c r="D712" i="4"/>
  <c r="G712" i="4" s="1"/>
  <c r="H712" i="4"/>
  <c r="L712" i="4"/>
  <c r="M712" i="4" s="1"/>
  <c r="O712" i="4" s="1"/>
  <c r="D713" i="4"/>
  <c r="G713" i="4" s="1"/>
  <c r="H713" i="4"/>
  <c r="L713" i="4"/>
  <c r="M713" i="4" s="1"/>
  <c r="O713" i="4" s="1"/>
  <c r="D714" i="4"/>
  <c r="G714" i="4" s="1"/>
  <c r="H714" i="4"/>
  <c r="L714" i="4"/>
  <c r="M714" i="4" s="1"/>
  <c r="O714" i="4" s="1"/>
  <c r="D715" i="4"/>
  <c r="G715" i="4" s="1"/>
  <c r="H715" i="4"/>
  <c r="L715" i="4"/>
  <c r="M715" i="4" s="1"/>
  <c r="O715" i="4" s="1"/>
  <c r="D716" i="4"/>
  <c r="G716" i="4" s="1"/>
  <c r="H716" i="4"/>
  <c r="L716" i="4"/>
  <c r="M716" i="4" s="1"/>
  <c r="O716" i="4" s="1"/>
  <c r="D717" i="4"/>
  <c r="G717" i="4" s="1"/>
  <c r="H717" i="4"/>
  <c r="L717" i="4"/>
  <c r="M717" i="4" s="1"/>
  <c r="O717" i="4" s="1"/>
  <c r="D718" i="4"/>
  <c r="G718" i="4" s="1"/>
  <c r="H718" i="4"/>
  <c r="L718" i="4"/>
  <c r="M718" i="4" s="1"/>
  <c r="O718" i="4" s="1"/>
  <c r="D719" i="4"/>
  <c r="G719" i="4" s="1"/>
  <c r="H719" i="4"/>
  <c r="L719" i="4"/>
  <c r="M719" i="4" s="1"/>
  <c r="O719" i="4" s="1"/>
  <c r="D720" i="4"/>
  <c r="G720" i="4" s="1"/>
  <c r="H720" i="4"/>
  <c r="L720" i="4"/>
  <c r="M720" i="4" s="1"/>
  <c r="O720" i="4" s="1"/>
  <c r="D721" i="4"/>
  <c r="G721" i="4" s="1"/>
  <c r="H721" i="4"/>
  <c r="L721" i="4"/>
  <c r="M721" i="4" s="1"/>
  <c r="O721" i="4" s="1"/>
  <c r="D722" i="4"/>
  <c r="G722" i="4" s="1"/>
  <c r="H722" i="4"/>
  <c r="L722" i="4"/>
  <c r="M722" i="4" s="1"/>
  <c r="O722" i="4" s="1"/>
  <c r="D723" i="4"/>
  <c r="G723" i="4" s="1"/>
  <c r="H723" i="4"/>
  <c r="L723" i="4"/>
  <c r="M723" i="4" s="1"/>
  <c r="O723" i="4" s="1"/>
  <c r="D724" i="4"/>
  <c r="G724" i="4" s="1"/>
  <c r="H724" i="4"/>
  <c r="L724" i="4"/>
  <c r="M724" i="4" s="1"/>
  <c r="O724" i="4" s="1"/>
  <c r="D725" i="4"/>
  <c r="G725" i="4" s="1"/>
  <c r="H725" i="4"/>
  <c r="L725" i="4"/>
  <c r="M725" i="4" s="1"/>
  <c r="O725" i="4" s="1"/>
  <c r="D726" i="4"/>
  <c r="G726" i="4" s="1"/>
  <c r="H726" i="4"/>
  <c r="L726" i="4"/>
  <c r="M726" i="4" s="1"/>
  <c r="O726" i="4" s="1"/>
  <c r="D727" i="4"/>
  <c r="G727" i="4" s="1"/>
  <c r="H727" i="4"/>
  <c r="L727" i="4"/>
  <c r="M727" i="4" s="1"/>
  <c r="O727" i="4" s="1"/>
  <c r="D728" i="4"/>
  <c r="G728" i="4" s="1"/>
  <c r="H728" i="4"/>
  <c r="L728" i="4"/>
  <c r="M728" i="4" s="1"/>
  <c r="O728" i="4" s="1"/>
  <c r="D729" i="4"/>
  <c r="G729" i="4" s="1"/>
  <c r="H729" i="4"/>
  <c r="L729" i="4"/>
  <c r="M729" i="4" s="1"/>
  <c r="O729" i="4" s="1"/>
  <c r="D730" i="4"/>
  <c r="G730" i="4" s="1"/>
  <c r="H730" i="4"/>
  <c r="L730" i="4"/>
  <c r="M730" i="4" s="1"/>
  <c r="O730" i="4" s="1"/>
  <c r="D731" i="4"/>
  <c r="G731" i="4" s="1"/>
  <c r="H731" i="4"/>
  <c r="L731" i="4"/>
  <c r="M731" i="4" s="1"/>
  <c r="O731" i="4" s="1"/>
  <c r="D732" i="4"/>
  <c r="G732" i="4" s="1"/>
  <c r="H732" i="4"/>
  <c r="L732" i="4"/>
  <c r="M732" i="4" s="1"/>
  <c r="O732" i="4" s="1"/>
  <c r="D733" i="4"/>
  <c r="G733" i="4" s="1"/>
  <c r="H733" i="4"/>
  <c r="L733" i="4"/>
  <c r="M733" i="4" s="1"/>
  <c r="O733" i="4" s="1"/>
  <c r="D734" i="4"/>
  <c r="G734" i="4" s="1"/>
  <c r="H734" i="4"/>
  <c r="L734" i="4"/>
  <c r="M734" i="4" s="1"/>
  <c r="O734" i="4" s="1"/>
  <c r="D735" i="4"/>
  <c r="G735" i="4" s="1"/>
  <c r="H735" i="4"/>
  <c r="L735" i="4"/>
  <c r="M735" i="4" s="1"/>
  <c r="O735" i="4" s="1"/>
  <c r="D736" i="4"/>
  <c r="G736" i="4" s="1"/>
  <c r="H736" i="4"/>
  <c r="L736" i="4"/>
  <c r="M736" i="4" s="1"/>
  <c r="O736" i="4" s="1"/>
  <c r="D737" i="4"/>
  <c r="G737" i="4" s="1"/>
  <c r="H737" i="4"/>
  <c r="L737" i="4"/>
  <c r="M737" i="4" s="1"/>
  <c r="O737" i="4" s="1"/>
  <c r="D738" i="4"/>
  <c r="G738" i="4" s="1"/>
  <c r="H738" i="4"/>
  <c r="L738" i="4"/>
  <c r="M738" i="4" s="1"/>
  <c r="O738" i="4" s="1"/>
  <c r="D739" i="4"/>
  <c r="G739" i="4" s="1"/>
  <c r="H739" i="4"/>
  <c r="L739" i="4"/>
  <c r="M739" i="4" s="1"/>
  <c r="O739" i="4" s="1"/>
  <c r="D740" i="4"/>
  <c r="G740" i="4" s="1"/>
  <c r="H740" i="4"/>
  <c r="L740" i="4"/>
  <c r="M740" i="4" s="1"/>
  <c r="O740" i="4" s="1"/>
  <c r="D741" i="4"/>
  <c r="G741" i="4" s="1"/>
  <c r="H741" i="4"/>
  <c r="L741" i="4"/>
  <c r="M741" i="4" s="1"/>
  <c r="O741" i="4" s="1"/>
  <c r="D742" i="4"/>
  <c r="G742" i="4" s="1"/>
  <c r="H742" i="4"/>
  <c r="L742" i="4"/>
  <c r="M742" i="4" s="1"/>
  <c r="O742" i="4" s="1"/>
  <c r="D743" i="4"/>
  <c r="G743" i="4" s="1"/>
  <c r="H743" i="4"/>
  <c r="L743" i="4"/>
  <c r="M743" i="4" s="1"/>
  <c r="O743" i="4" s="1"/>
  <c r="D744" i="4"/>
  <c r="G744" i="4" s="1"/>
  <c r="H744" i="4"/>
  <c r="L744" i="4"/>
  <c r="M744" i="4" s="1"/>
  <c r="O744" i="4" s="1"/>
  <c r="D745" i="4"/>
  <c r="G745" i="4" s="1"/>
  <c r="H745" i="4"/>
  <c r="L745" i="4"/>
  <c r="M745" i="4" s="1"/>
  <c r="O745" i="4" s="1"/>
  <c r="D746" i="4"/>
  <c r="G746" i="4" s="1"/>
  <c r="H746" i="4"/>
  <c r="L746" i="4"/>
  <c r="M746" i="4" s="1"/>
  <c r="O746" i="4" s="1"/>
  <c r="D747" i="4"/>
  <c r="G747" i="4" s="1"/>
  <c r="H747" i="4"/>
  <c r="L747" i="4"/>
  <c r="M747" i="4" s="1"/>
  <c r="O747" i="4" s="1"/>
  <c r="D748" i="4"/>
  <c r="G748" i="4" s="1"/>
  <c r="H748" i="4"/>
  <c r="L748" i="4"/>
  <c r="M748" i="4" s="1"/>
  <c r="O748" i="4" s="1"/>
  <c r="D749" i="4"/>
  <c r="G749" i="4" s="1"/>
  <c r="H749" i="4"/>
  <c r="L749" i="4"/>
  <c r="M749" i="4" s="1"/>
  <c r="O749" i="4" s="1"/>
  <c r="D750" i="4"/>
  <c r="G750" i="4" s="1"/>
  <c r="H750" i="4"/>
  <c r="L750" i="4"/>
  <c r="M750" i="4" s="1"/>
  <c r="O750" i="4" s="1"/>
  <c r="D751" i="4"/>
  <c r="G751" i="4" s="1"/>
  <c r="H751" i="4"/>
  <c r="L751" i="4"/>
  <c r="M751" i="4" s="1"/>
  <c r="O751" i="4" s="1"/>
  <c r="D752" i="4"/>
  <c r="G752" i="4" s="1"/>
  <c r="H752" i="4"/>
  <c r="L752" i="4"/>
  <c r="M752" i="4" s="1"/>
  <c r="O752" i="4" s="1"/>
  <c r="D753" i="4"/>
  <c r="G753" i="4" s="1"/>
  <c r="H753" i="4"/>
  <c r="L753" i="4"/>
  <c r="M753" i="4" s="1"/>
  <c r="O753" i="4" s="1"/>
  <c r="D754" i="4"/>
  <c r="G754" i="4" s="1"/>
  <c r="H754" i="4"/>
  <c r="L754" i="4"/>
  <c r="M754" i="4" s="1"/>
  <c r="O754" i="4" s="1"/>
  <c r="D755" i="4"/>
  <c r="G755" i="4" s="1"/>
  <c r="H755" i="4"/>
  <c r="L755" i="4"/>
  <c r="M755" i="4" s="1"/>
  <c r="O755" i="4" s="1"/>
  <c r="D756" i="4"/>
  <c r="G756" i="4" s="1"/>
  <c r="H756" i="4"/>
  <c r="L756" i="4"/>
  <c r="M756" i="4" s="1"/>
  <c r="O756" i="4" s="1"/>
  <c r="D757" i="4"/>
  <c r="G757" i="4" s="1"/>
  <c r="H757" i="4"/>
  <c r="L757" i="4"/>
  <c r="M757" i="4" s="1"/>
  <c r="O757" i="4" s="1"/>
  <c r="D758" i="4"/>
  <c r="G758" i="4" s="1"/>
  <c r="H758" i="4"/>
  <c r="L758" i="4"/>
  <c r="M758" i="4" s="1"/>
  <c r="O758" i="4" s="1"/>
  <c r="D759" i="4"/>
  <c r="G759" i="4" s="1"/>
  <c r="H759" i="4"/>
  <c r="L759" i="4"/>
  <c r="M759" i="4" s="1"/>
  <c r="O759" i="4" s="1"/>
  <c r="D760" i="4"/>
  <c r="G760" i="4" s="1"/>
  <c r="H760" i="4"/>
  <c r="L760" i="4"/>
  <c r="M760" i="4" s="1"/>
  <c r="O760" i="4" s="1"/>
  <c r="D761" i="4"/>
  <c r="G761" i="4" s="1"/>
  <c r="H761" i="4"/>
  <c r="L761" i="4"/>
  <c r="M761" i="4" s="1"/>
  <c r="O761" i="4" s="1"/>
  <c r="D762" i="4"/>
  <c r="G762" i="4" s="1"/>
  <c r="H762" i="4"/>
  <c r="L762" i="4"/>
  <c r="M762" i="4" s="1"/>
  <c r="O762" i="4" s="1"/>
  <c r="D763" i="4"/>
  <c r="G763" i="4" s="1"/>
  <c r="H763" i="4"/>
  <c r="L763" i="4"/>
  <c r="M763" i="4" s="1"/>
  <c r="O763" i="4" s="1"/>
  <c r="D764" i="4"/>
  <c r="G764" i="4" s="1"/>
  <c r="H764" i="4"/>
  <c r="L764" i="4"/>
  <c r="M764" i="4" s="1"/>
  <c r="O764" i="4" s="1"/>
  <c r="D765" i="4"/>
  <c r="G765" i="4" s="1"/>
  <c r="H765" i="4"/>
  <c r="L765" i="4"/>
  <c r="M765" i="4" s="1"/>
  <c r="O765" i="4" s="1"/>
  <c r="D766" i="4"/>
  <c r="G766" i="4" s="1"/>
  <c r="H766" i="4"/>
  <c r="L766" i="4"/>
  <c r="M766" i="4" s="1"/>
  <c r="O766" i="4" s="1"/>
  <c r="D767" i="4"/>
  <c r="G767" i="4" s="1"/>
  <c r="H767" i="4"/>
  <c r="L767" i="4"/>
  <c r="M767" i="4" s="1"/>
  <c r="O767" i="4" s="1"/>
  <c r="D768" i="4"/>
  <c r="G768" i="4" s="1"/>
  <c r="H768" i="4"/>
  <c r="L768" i="4"/>
  <c r="M768" i="4" s="1"/>
  <c r="O768" i="4" s="1"/>
  <c r="D769" i="4"/>
  <c r="G769" i="4" s="1"/>
  <c r="H769" i="4"/>
  <c r="L769" i="4"/>
  <c r="M769" i="4" s="1"/>
  <c r="O769" i="4" s="1"/>
  <c r="D770" i="4"/>
  <c r="G770" i="4" s="1"/>
  <c r="H770" i="4"/>
  <c r="L770" i="4"/>
  <c r="M770" i="4" s="1"/>
  <c r="O770" i="4" s="1"/>
  <c r="D771" i="4"/>
  <c r="G771" i="4" s="1"/>
  <c r="H771" i="4"/>
  <c r="L771" i="4"/>
  <c r="M771" i="4" s="1"/>
  <c r="O771" i="4" s="1"/>
  <c r="D772" i="4"/>
  <c r="G772" i="4" s="1"/>
  <c r="H772" i="4"/>
  <c r="L772" i="4"/>
  <c r="M772" i="4" s="1"/>
  <c r="O772" i="4" s="1"/>
  <c r="D773" i="4"/>
  <c r="G773" i="4" s="1"/>
  <c r="H773" i="4"/>
  <c r="L773" i="4"/>
  <c r="M773" i="4" s="1"/>
  <c r="O773" i="4" s="1"/>
  <c r="D774" i="4"/>
  <c r="G774" i="4" s="1"/>
  <c r="H774" i="4"/>
  <c r="L774" i="4"/>
  <c r="M774" i="4" s="1"/>
  <c r="O774" i="4" s="1"/>
  <c r="D775" i="4"/>
  <c r="G775" i="4" s="1"/>
  <c r="H775" i="4"/>
  <c r="L775" i="4"/>
  <c r="M775" i="4" s="1"/>
  <c r="O775" i="4" s="1"/>
  <c r="D776" i="4"/>
  <c r="G776" i="4" s="1"/>
  <c r="H776" i="4"/>
  <c r="L776" i="4"/>
  <c r="M776" i="4" s="1"/>
  <c r="O776" i="4" s="1"/>
  <c r="D777" i="4"/>
  <c r="G777" i="4" s="1"/>
  <c r="H777" i="4"/>
  <c r="L777" i="4"/>
  <c r="M777" i="4" s="1"/>
  <c r="O777" i="4" s="1"/>
  <c r="D778" i="4"/>
  <c r="G778" i="4" s="1"/>
  <c r="H778" i="4"/>
  <c r="L778" i="4"/>
  <c r="M778" i="4" s="1"/>
  <c r="O778" i="4" s="1"/>
  <c r="D779" i="4"/>
  <c r="G779" i="4" s="1"/>
  <c r="H779" i="4"/>
  <c r="L779" i="4"/>
  <c r="M779" i="4" s="1"/>
  <c r="O779" i="4" s="1"/>
  <c r="D780" i="4"/>
  <c r="G780" i="4" s="1"/>
  <c r="H780" i="4"/>
  <c r="L780" i="4"/>
  <c r="M780" i="4" s="1"/>
  <c r="O780" i="4" s="1"/>
  <c r="D781" i="4"/>
  <c r="G781" i="4" s="1"/>
  <c r="H781" i="4"/>
  <c r="L781" i="4"/>
  <c r="M781" i="4" s="1"/>
  <c r="O781" i="4" s="1"/>
  <c r="D782" i="4"/>
  <c r="G782" i="4" s="1"/>
  <c r="H782" i="4"/>
  <c r="L782" i="4"/>
  <c r="M782" i="4" s="1"/>
  <c r="O782" i="4" s="1"/>
  <c r="D783" i="4"/>
  <c r="G783" i="4" s="1"/>
  <c r="H783" i="4"/>
  <c r="L783" i="4"/>
  <c r="M783" i="4" s="1"/>
  <c r="O783" i="4" s="1"/>
  <c r="D784" i="4"/>
  <c r="G784" i="4" s="1"/>
  <c r="H784" i="4"/>
  <c r="L784" i="4"/>
  <c r="M784" i="4" s="1"/>
  <c r="O784" i="4" s="1"/>
  <c r="D785" i="4"/>
  <c r="G785" i="4" s="1"/>
  <c r="H785" i="4"/>
  <c r="L785" i="4"/>
  <c r="M785" i="4" s="1"/>
  <c r="O785" i="4" s="1"/>
  <c r="D786" i="4"/>
  <c r="G786" i="4" s="1"/>
  <c r="H786" i="4"/>
  <c r="L786" i="4"/>
  <c r="M786" i="4" s="1"/>
  <c r="O786" i="4" s="1"/>
  <c r="D787" i="4"/>
  <c r="G787" i="4" s="1"/>
  <c r="H787" i="4"/>
  <c r="L787" i="4"/>
  <c r="M787" i="4" s="1"/>
  <c r="O787" i="4" s="1"/>
  <c r="D788" i="4"/>
  <c r="G788" i="4" s="1"/>
  <c r="H788" i="4"/>
  <c r="L788" i="4"/>
  <c r="M788" i="4" s="1"/>
  <c r="O788" i="4" s="1"/>
  <c r="D789" i="4"/>
  <c r="G789" i="4" s="1"/>
  <c r="H789" i="4"/>
  <c r="L789" i="4"/>
  <c r="M789" i="4" s="1"/>
  <c r="O789" i="4" s="1"/>
  <c r="D790" i="4"/>
  <c r="G790" i="4" s="1"/>
  <c r="H790" i="4"/>
  <c r="L790" i="4"/>
  <c r="M790" i="4" s="1"/>
  <c r="O790" i="4" s="1"/>
  <c r="D791" i="4"/>
  <c r="G791" i="4" s="1"/>
  <c r="H791" i="4"/>
  <c r="L791" i="4"/>
  <c r="M791" i="4" s="1"/>
  <c r="O791" i="4" s="1"/>
  <c r="D792" i="4"/>
  <c r="G792" i="4" s="1"/>
  <c r="H792" i="4"/>
  <c r="L792" i="4"/>
  <c r="M792" i="4" s="1"/>
  <c r="O792" i="4" s="1"/>
  <c r="D793" i="4"/>
  <c r="G793" i="4" s="1"/>
  <c r="H793" i="4"/>
  <c r="L793" i="4"/>
  <c r="M793" i="4" s="1"/>
  <c r="O793" i="4" s="1"/>
  <c r="D794" i="4"/>
  <c r="G794" i="4" s="1"/>
  <c r="H794" i="4"/>
  <c r="L794" i="4"/>
  <c r="M794" i="4" s="1"/>
  <c r="O794" i="4" s="1"/>
  <c r="D795" i="4"/>
  <c r="G795" i="4" s="1"/>
  <c r="H795" i="4"/>
  <c r="L795" i="4"/>
  <c r="M795" i="4" s="1"/>
  <c r="O795" i="4" s="1"/>
  <c r="D796" i="4"/>
  <c r="G796" i="4" s="1"/>
  <c r="H796" i="4"/>
  <c r="L796" i="4"/>
  <c r="M796" i="4" s="1"/>
  <c r="O796" i="4" s="1"/>
  <c r="D797" i="4"/>
  <c r="G797" i="4" s="1"/>
  <c r="H797" i="4"/>
  <c r="L797" i="4"/>
  <c r="M797" i="4" s="1"/>
  <c r="O797" i="4" s="1"/>
  <c r="D798" i="4"/>
  <c r="G798" i="4" s="1"/>
  <c r="H798" i="4"/>
  <c r="L798" i="4"/>
  <c r="M798" i="4" s="1"/>
  <c r="O798" i="4" s="1"/>
  <c r="D799" i="4"/>
  <c r="G799" i="4" s="1"/>
  <c r="H799" i="4"/>
  <c r="L799" i="4"/>
  <c r="M799" i="4" s="1"/>
  <c r="O799" i="4" s="1"/>
  <c r="D800" i="4"/>
  <c r="G800" i="4" s="1"/>
  <c r="H800" i="4"/>
  <c r="L800" i="4"/>
  <c r="M800" i="4" s="1"/>
  <c r="O800" i="4" s="1"/>
  <c r="D801" i="4"/>
  <c r="G801" i="4" s="1"/>
  <c r="H801" i="4"/>
  <c r="L801" i="4"/>
  <c r="M801" i="4" s="1"/>
  <c r="O801" i="4" s="1"/>
  <c r="D802" i="4"/>
  <c r="G802" i="4" s="1"/>
  <c r="H802" i="4"/>
  <c r="L802" i="4"/>
  <c r="M802" i="4" s="1"/>
  <c r="O802" i="4" s="1"/>
  <c r="D803" i="4"/>
  <c r="G803" i="4" s="1"/>
  <c r="H803" i="4"/>
  <c r="L803" i="4"/>
  <c r="M803" i="4" s="1"/>
  <c r="O803" i="4" s="1"/>
  <c r="D804" i="4"/>
  <c r="G804" i="4" s="1"/>
  <c r="H804" i="4"/>
  <c r="L804" i="4"/>
  <c r="M804" i="4" s="1"/>
  <c r="O804" i="4" s="1"/>
  <c r="D805" i="4"/>
  <c r="G805" i="4" s="1"/>
  <c r="H805" i="4"/>
  <c r="L805" i="4"/>
  <c r="M805" i="4" s="1"/>
  <c r="O805" i="4" s="1"/>
  <c r="D806" i="4"/>
  <c r="G806" i="4" s="1"/>
  <c r="H806" i="4"/>
  <c r="L806" i="4"/>
  <c r="M806" i="4" s="1"/>
  <c r="O806" i="4" s="1"/>
  <c r="D807" i="4"/>
  <c r="G807" i="4" s="1"/>
  <c r="H807" i="4"/>
  <c r="L807" i="4"/>
  <c r="M807" i="4" s="1"/>
  <c r="O807" i="4" s="1"/>
  <c r="D808" i="4"/>
  <c r="G808" i="4" s="1"/>
  <c r="H808" i="4"/>
  <c r="L808" i="4"/>
  <c r="M808" i="4" s="1"/>
  <c r="O808" i="4" s="1"/>
  <c r="D809" i="4"/>
  <c r="G809" i="4" s="1"/>
  <c r="H809" i="4"/>
  <c r="L809" i="4"/>
  <c r="M809" i="4" s="1"/>
  <c r="O809" i="4" s="1"/>
  <c r="D810" i="4"/>
  <c r="G810" i="4" s="1"/>
  <c r="H810" i="4"/>
  <c r="L810" i="4"/>
  <c r="M810" i="4" s="1"/>
  <c r="O810" i="4" s="1"/>
  <c r="D811" i="4"/>
  <c r="G811" i="4" s="1"/>
  <c r="H811" i="4"/>
  <c r="L811" i="4"/>
  <c r="M811" i="4" s="1"/>
  <c r="O811" i="4" s="1"/>
  <c r="D812" i="4"/>
  <c r="G812" i="4" s="1"/>
  <c r="H812" i="4"/>
  <c r="L812" i="4"/>
  <c r="M812" i="4" s="1"/>
  <c r="O812" i="4" s="1"/>
  <c r="D813" i="4"/>
  <c r="G813" i="4" s="1"/>
  <c r="H813" i="4"/>
  <c r="L813" i="4"/>
  <c r="M813" i="4" s="1"/>
  <c r="O813" i="4" s="1"/>
  <c r="D814" i="4"/>
  <c r="G814" i="4" s="1"/>
  <c r="H814" i="4"/>
  <c r="L814" i="4"/>
  <c r="M814" i="4" s="1"/>
  <c r="O814" i="4" s="1"/>
  <c r="D815" i="4"/>
  <c r="G815" i="4" s="1"/>
  <c r="H815" i="4"/>
  <c r="L815" i="4"/>
  <c r="M815" i="4" s="1"/>
  <c r="O815" i="4" s="1"/>
  <c r="D816" i="4"/>
  <c r="G816" i="4" s="1"/>
  <c r="H816" i="4"/>
  <c r="L816" i="4"/>
  <c r="M816" i="4" s="1"/>
  <c r="O816" i="4" s="1"/>
  <c r="D817" i="4"/>
  <c r="G817" i="4" s="1"/>
  <c r="H817" i="4"/>
  <c r="L817" i="4"/>
  <c r="M817" i="4" s="1"/>
  <c r="O817" i="4" s="1"/>
  <c r="D818" i="4"/>
  <c r="G818" i="4" s="1"/>
  <c r="H818" i="4"/>
  <c r="L818" i="4"/>
  <c r="M818" i="4" s="1"/>
  <c r="O818" i="4" s="1"/>
  <c r="D819" i="4"/>
  <c r="G819" i="4" s="1"/>
  <c r="H819" i="4"/>
  <c r="L819" i="4"/>
  <c r="M819" i="4" s="1"/>
  <c r="O819" i="4" s="1"/>
  <c r="D820" i="4"/>
  <c r="G820" i="4" s="1"/>
  <c r="H820" i="4"/>
  <c r="L820" i="4"/>
  <c r="M820" i="4" s="1"/>
  <c r="O820" i="4" s="1"/>
  <c r="D821" i="4"/>
  <c r="G821" i="4" s="1"/>
  <c r="H821" i="4"/>
  <c r="L821" i="4"/>
  <c r="M821" i="4" s="1"/>
  <c r="O821" i="4" s="1"/>
  <c r="D822" i="4"/>
  <c r="G822" i="4" s="1"/>
  <c r="H822" i="4"/>
  <c r="L822" i="4"/>
  <c r="M822" i="4" s="1"/>
  <c r="O822" i="4" s="1"/>
  <c r="D823" i="4"/>
  <c r="G823" i="4" s="1"/>
  <c r="H823" i="4"/>
  <c r="L823" i="4"/>
  <c r="M823" i="4" s="1"/>
  <c r="O823" i="4" s="1"/>
  <c r="D824" i="4"/>
  <c r="G824" i="4" s="1"/>
  <c r="H824" i="4"/>
  <c r="L824" i="4"/>
  <c r="M824" i="4" s="1"/>
  <c r="O824" i="4" s="1"/>
  <c r="D825" i="4"/>
  <c r="G825" i="4" s="1"/>
  <c r="H825" i="4"/>
  <c r="L825" i="4"/>
  <c r="M825" i="4" s="1"/>
  <c r="O825" i="4" s="1"/>
  <c r="D826" i="4"/>
  <c r="G826" i="4" s="1"/>
  <c r="H826" i="4"/>
  <c r="L826" i="4"/>
  <c r="M826" i="4" s="1"/>
  <c r="O826" i="4" s="1"/>
  <c r="D827" i="4"/>
  <c r="G827" i="4" s="1"/>
  <c r="H827" i="4"/>
  <c r="L827" i="4"/>
  <c r="M827" i="4" s="1"/>
  <c r="O827" i="4" s="1"/>
  <c r="D828" i="4"/>
  <c r="G828" i="4" s="1"/>
  <c r="H828" i="4"/>
  <c r="L828" i="4"/>
  <c r="M828" i="4" s="1"/>
  <c r="O828" i="4" s="1"/>
  <c r="D829" i="4"/>
  <c r="G829" i="4" s="1"/>
  <c r="H829" i="4"/>
  <c r="L829" i="4"/>
  <c r="M829" i="4" s="1"/>
  <c r="O829" i="4" s="1"/>
  <c r="D830" i="4"/>
  <c r="G830" i="4" s="1"/>
  <c r="H830" i="4"/>
  <c r="L830" i="4"/>
  <c r="M830" i="4" s="1"/>
  <c r="O830" i="4" s="1"/>
  <c r="D831" i="4"/>
  <c r="G831" i="4" s="1"/>
  <c r="H831" i="4"/>
  <c r="L831" i="4"/>
  <c r="M831" i="4" s="1"/>
  <c r="O831" i="4" s="1"/>
  <c r="D832" i="4"/>
  <c r="G832" i="4" s="1"/>
  <c r="H832" i="4"/>
  <c r="L832" i="4"/>
  <c r="M832" i="4" s="1"/>
  <c r="O832" i="4" s="1"/>
  <c r="D833" i="4"/>
  <c r="G833" i="4" s="1"/>
  <c r="H833" i="4"/>
  <c r="L833" i="4"/>
  <c r="M833" i="4" s="1"/>
  <c r="O833" i="4" s="1"/>
  <c r="D834" i="4"/>
  <c r="G834" i="4" s="1"/>
  <c r="H834" i="4"/>
  <c r="L834" i="4"/>
  <c r="M834" i="4" s="1"/>
  <c r="O834" i="4" s="1"/>
  <c r="D835" i="4"/>
  <c r="G835" i="4" s="1"/>
  <c r="H835" i="4"/>
  <c r="L835" i="4"/>
  <c r="M835" i="4" s="1"/>
  <c r="O835" i="4" s="1"/>
  <c r="D836" i="4"/>
  <c r="G836" i="4" s="1"/>
  <c r="H836" i="4"/>
  <c r="L836" i="4"/>
  <c r="M836" i="4" s="1"/>
  <c r="O836" i="4" s="1"/>
  <c r="D837" i="4"/>
  <c r="G837" i="4" s="1"/>
  <c r="H837" i="4"/>
  <c r="L837" i="4"/>
  <c r="M837" i="4" s="1"/>
  <c r="O837" i="4" s="1"/>
  <c r="D838" i="4"/>
  <c r="G838" i="4" s="1"/>
  <c r="H838" i="4"/>
  <c r="L838" i="4"/>
  <c r="M838" i="4" s="1"/>
  <c r="O838" i="4" s="1"/>
  <c r="D839" i="4"/>
  <c r="G839" i="4" s="1"/>
  <c r="H839" i="4"/>
  <c r="L839" i="4"/>
  <c r="M839" i="4" s="1"/>
  <c r="O839" i="4" s="1"/>
  <c r="D840" i="4"/>
  <c r="G840" i="4" s="1"/>
  <c r="H840" i="4"/>
  <c r="L840" i="4"/>
  <c r="M840" i="4" s="1"/>
  <c r="O840" i="4" s="1"/>
  <c r="D841" i="4"/>
  <c r="G841" i="4" s="1"/>
  <c r="H841" i="4"/>
  <c r="L841" i="4"/>
  <c r="M841" i="4" s="1"/>
  <c r="O841" i="4" s="1"/>
  <c r="D842" i="4"/>
  <c r="G842" i="4" s="1"/>
  <c r="H842" i="4"/>
  <c r="L842" i="4"/>
  <c r="M842" i="4" s="1"/>
  <c r="O842" i="4" s="1"/>
  <c r="D843" i="4"/>
  <c r="G843" i="4" s="1"/>
  <c r="H843" i="4"/>
  <c r="L843" i="4"/>
  <c r="M843" i="4" s="1"/>
  <c r="O843" i="4" s="1"/>
  <c r="D844" i="4"/>
  <c r="G844" i="4" s="1"/>
  <c r="H844" i="4"/>
  <c r="L844" i="4"/>
  <c r="M844" i="4" s="1"/>
  <c r="O844" i="4" s="1"/>
  <c r="D845" i="4"/>
  <c r="G845" i="4" s="1"/>
  <c r="H845" i="4"/>
  <c r="L845" i="4"/>
  <c r="M845" i="4" s="1"/>
  <c r="O845" i="4" s="1"/>
  <c r="D846" i="4"/>
  <c r="G846" i="4" s="1"/>
  <c r="H846" i="4"/>
  <c r="L846" i="4"/>
  <c r="M846" i="4" s="1"/>
  <c r="O846" i="4" s="1"/>
  <c r="D847" i="4"/>
  <c r="G847" i="4" s="1"/>
  <c r="H847" i="4"/>
  <c r="L847" i="4"/>
  <c r="M847" i="4" s="1"/>
  <c r="O847" i="4" s="1"/>
  <c r="D848" i="4"/>
  <c r="G848" i="4" s="1"/>
  <c r="H848" i="4"/>
  <c r="L848" i="4"/>
  <c r="M848" i="4" s="1"/>
  <c r="O848" i="4" s="1"/>
  <c r="D849" i="4"/>
  <c r="G849" i="4" s="1"/>
  <c r="H849" i="4"/>
  <c r="L849" i="4"/>
  <c r="M849" i="4" s="1"/>
  <c r="O849" i="4" s="1"/>
  <c r="D850" i="4"/>
  <c r="G850" i="4" s="1"/>
  <c r="H850" i="4"/>
  <c r="L850" i="4"/>
  <c r="M850" i="4" s="1"/>
  <c r="O850" i="4" s="1"/>
  <c r="D851" i="4"/>
  <c r="G851" i="4" s="1"/>
  <c r="H851" i="4"/>
  <c r="L851" i="4"/>
  <c r="M851" i="4" s="1"/>
  <c r="O851" i="4" s="1"/>
  <c r="D852" i="4"/>
  <c r="G852" i="4" s="1"/>
  <c r="H852" i="4"/>
  <c r="L852" i="4"/>
  <c r="M852" i="4" s="1"/>
  <c r="O852" i="4" s="1"/>
  <c r="D853" i="4"/>
  <c r="G853" i="4" s="1"/>
  <c r="H853" i="4"/>
  <c r="L853" i="4"/>
  <c r="M853" i="4" s="1"/>
  <c r="O853" i="4" s="1"/>
  <c r="D854" i="4"/>
  <c r="G854" i="4" s="1"/>
  <c r="H854" i="4"/>
  <c r="L854" i="4"/>
  <c r="M854" i="4" s="1"/>
  <c r="O854" i="4" s="1"/>
  <c r="D855" i="4"/>
  <c r="G855" i="4" s="1"/>
  <c r="H855" i="4"/>
  <c r="L855" i="4"/>
  <c r="M855" i="4" s="1"/>
  <c r="O855" i="4" s="1"/>
  <c r="D856" i="4"/>
  <c r="G856" i="4" s="1"/>
  <c r="H856" i="4"/>
  <c r="L856" i="4"/>
  <c r="M856" i="4" s="1"/>
  <c r="O856" i="4" s="1"/>
  <c r="D857" i="4"/>
  <c r="G857" i="4" s="1"/>
  <c r="H857" i="4"/>
  <c r="L857" i="4"/>
  <c r="M857" i="4" s="1"/>
  <c r="O857" i="4" s="1"/>
  <c r="D858" i="4"/>
  <c r="G858" i="4" s="1"/>
  <c r="H858" i="4"/>
  <c r="L858" i="4"/>
  <c r="M858" i="4" s="1"/>
  <c r="O858" i="4" s="1"/>
  <c r="D859" i="4"/>
  <c r="G859" i="4" s="1"/>
  <c r="H859" i="4"/>
  <c r="L859" i="4"/>
  <c r="M859" i="4" s="1"/>
  <c r="O859" i="4" s="1"/>
  <c r="D860" i="4"/>
  <c r="G860" i="4" s="1"/>
  <c r="H860" i="4"/>
  <c r="L860" i="4"/>
  <c r="M860" i="4" s="1"/>
  <c r="O860" i="4" s="1"/>
  <c r="D861" i="4"/>
  <c r="G861" i="4" s="1"/>
  <c r="H861" i="4"/>
  <c r="L861" i="4"/>
  <c r="M861" i="4" s="1"/>
  <c r="O861" i="4" s="1"/>
  <c r="D862" i="4"/>
  <c r="G862" i="4" s="1"/>
  <c r="H862" i="4"/>
  <c r="L862" i="4"/>
  <c r="M862" i="4" s="1"/>
  <c r="O862" i="4" s="1"/>
  <c r="D863" i="4"/>
  <c r="G863" i="4" s="1"/>
  <c r="H863" i="4"/>
  <c r="L863" i="4"/>
  <c r="M863" i="4" s="1"/>
  <c r="O863" i="4" s="1"/>
  <c r="D864" i="4"/>
  <c r="G864" i="4" s="1"/>
  <c r="H864" i="4"/>
  <c r="L864" i="4"/>
  <c r="M864" i="4" s="1"/>
  <c r="O864" i="4" s="1"/>
  <c r="D865" i="4"/>
  <c r="G865" i="4" s="1"/>
  <c r="H865" i="4"/>
  <c r="L865" i="4"/>
  <c r="M865" i="4" s="1"/>
  <c r="O865" i="4" s="1"/>
  <c r="D866" i="4"/>
  <c r="G866" i="4" s="1"/>
  <c r="H866" i="4"/>
  <c r="L866" i="4"/>
  <c r="M866" i="4" s="1"/>
  <c r="O866" i="4" s="1"/>
  <c r="D867" i="4"/>
  <c r="G867" i="4" s="1"/>
  <c r="H867" i="4"/>
  <c r="L867" i="4"/>
  <c r="M867" i="4" s="1"/>
  <c r="O867" i="4" s="1"/>
  <c r="D868" i="4"/>
  <c r="G868" i="4" s="1"/>
  <c r="H868" i="4"/>
  <c r="L868" i="4"/>
  <c r="M868" i="4" s="1"/>
  <c r="O868" i="4" s="1"/>
  <c r="D869" i="4"/>
  <c r="G869" i="4" s="1"/>
  <c r="H869" i="4"/>
  <c r="L869" i="4"/>
  <c r="M869" i="4" s="1"/>
  <c r="O869" i="4" s="1"/>
  <c r="D870" i="4"/>
  <c r="G870" i="4" s="1"/>
  <c r="H870" i="4"/>
  <c r="L870" i="4"/>
  <c r="M870" i="4" s="1"/>
  <c r="O870" i="4" s="1"/>
  <c r="D871" i="4"/>
  <c r="G871" i="4" s="1"/>
  <c r="H871" i="4"/>
  <c r="L871" i="4"/>
  <c r="M871" i="4" s="1"/>
  <c r="O871" i="4" s="1"/>
  <c r="D872" i="4"/>
  <c r="G872" i="4" s="1"/>
  <c r="H872" i="4"/>
  <c r="L872" i="4"/>
  <c r="M872" i="4" s="1"/>
  <c r="O872" i="4" s="1"/>
  <c r="D873" i="4"/>
  <c r="G873" i="4" s="1"/>
  <c r="H873" i="4"/>
  <c r="L873" i="4"/>
  <c r="M873" i="4" s="1"/>
  <c r="O873" i="4" s="1"/>
  <c r="D874" i="4"/>
  <c r="G874" i="4" s="1"/>
  <c r="H874" i="4"/>
  <c r="L874" i="4"/>
  <c r="M874" i="4" s="1"/>
  <c r="O874" i="4" s="1"/>
  <c r="D875" i="4"/>
  <c r="G875" i="4" s="1"/>
  <c r="H875" i="4"/>
  <c r="L875" i="4"/>
  <c r="M875" i="4" s="1"/>
  <c r="O875" i="4" s="1"/>
  <c r="D876" i="4"/>
  <c r="G876" i="4" s="1"/>
  <c r="H876" i="4"/>
  <c r="L876" i="4"/>
  <c r="M876" i="4" s="1"/>
  <c r="O876" i="4" s="1"/>
  <c r="D877" i="4"/>
  <c r="G877" i="4" s="1"/>
  <c r="H877" i="4"/>
  <c r="L877" i="4"/>
  <c r="M877" i="4" s="1"/>
  <c r="O877" i="4" s="1"/>
  <c r="D878" i="4"/>
  <c r="G878" i="4" s="1"/>
  <c r="H878" i="4"/>
  <c r="L878" i="4"/>
  <c r="M878" i="4" s="1"/>
  <c r="O878" i="4" s="1"/>
  <c r="D879" i="4"/>
  <c r="G879" i="4" s="1"/>
  <c r="H879" i="4"/>
  <c r="L879" i="4"/>
  <c r="M879" i="4" s="1"/>
  <c r="O879" i="4" s="1"/>
  <c r="D880" i="4"/>
  <c r="G880" i="4" s="1"/>
  <c r="H880" i="4"/>
  <c r="L880" i="4"/>
  <c r="M880" i="4" s="1"/>
  <c r="O880" i="4" s="1"/>
  <c r="D881" i="4"/>
  <c r="G881" i="4" s="1"/>
  <c r="H881" i="4"/>
  <c r="L881" i="4"/>
  <c r="M881" i="4" s="1"/>
  <c r="O881" i="4" s="1"/>
  <c r="D882" i="4"/>
  <c r="G882" i="4" s="1"/>
  <c r="H882" i="4"/>
  <c r="L882" i="4"/>
  <c r="M882" i="4" s="1"/>
  <c r="O882" i="4" s="1"/>
  <c r="D883" i="4"/>
  <c r="G883" i="4" s="1"/>
  <c r="H883" i="4"/>
  <c r="L883" i="4"/>
  <c r="M883" i="4" s="1"/>
  <c r="O883" i="4" s="1"/>
  <c r="D884" i="4"/>
  <c r="G884" i="4" s="1"/>
  <c r="H884" i="4"/>
  <c r="L884" i="4"/>
  <c r="M884" i="4" s="1"/>
  <c r="O884" i="4" s="1"/>
  <c r="D885" i="4"/>
  <c r="G885" i="4" s="1"/>
  <c r="H885" i="4"/>
  <c r="L885" i="4"/>
  <c r="M885" i="4" s="1"/>
  <c r="O885" i="4" s="1"/>
  <c r="D886" i="4"/>
  <c r="G886" i="4" s="1"/>
  <c r="H886" i="4"/>
  <c r="L886" i="4"/>
  <c r="M886" i="4" s="1"/>
  <c r="O886" i="4" s="1"/>
  <c r="D887" i="4"/>
  <c r="G887" i="4" s="1"/>
  <c r="H887" i="4"/>
  <c r="L887" i="4"/>
  <c r="M887" i="4" s="1"/>
  <c r="O887" i="4" s="1"/>
  <c r="D888" i="4"/>
  <c r="G888" i="4" s="1"/>
  <c r="H888" i="4"/>
  <c r="L888" i="4"/>
  <c r="M888" i="4" s="1"/>
  <c r="O888" i="4" s="1"/>
  <c r="D889" i="4"/>
  <c r="G889" i="4" s="1"/>
  <c r="H889" i="4"/>
  <c r="L889" i="4"/>
  <c r="M889" i="4" s="1"/>
  <c r="O889" i="4" s="1"/>
  <c r="D890" i="4"/>
  <c r="G890" i="4" s="1"/>
  <c r="H890" i="4"/>
  <c r="L890" i="4"/>
  <c r="M890" i="4" s="1"/>
  <c r="O890" i="4" s="1"/>
  <c r="D891" i="4"/>
  <c r="G891" i="4" s="1"/>
  <c r="H891" i="4"/>
  <c r="L891" i="4"/>
  <c r="M891" i="4" s="1"/>
  <c r="O891" i="4" s="1"/>
  <c r="D892" i="4"/>
  <c r="G892" i="4" s="1"/>
  <c r="H892" i="4"/>
  <c r="L892" i="4"/>
  <c r="M892" i="4" s="1"/>
  <c r="O892" i="4" s="1"/>
  <c r="D893" i="4"/>
  <c r="G893" i="4" s="1"/>
  <c r="H893" i="4"/>
  <c r="L893" i="4"/>
  <c r="M893" i="4" s="1"/>
  <c r="O893" i="4" s="1"/>
  <c r="D894" i="4"/>
  <c r="G894" i="4" s="1"/>
  <c r="H894" i="4"/>
  <c r="L894" i="4"/>
  <c r="M894" i="4" s="1"/>
  <c r="O894" i="4" s="1"/>
  <c r="D895" i="4"/>
  <c r="G895" i="4" s="1"/>
  <c r="H895" i="4"/>
  <c r="L895" i="4"/>
  <c r="M895" i="4" s="1"/>
  <c r="O895" i="4" s="1"/>
  <c r="D896" i="4"/>
  <c r="G896" i="4" s="1"/>
  <c r="H896" i="4"/>
  <c r="L896" i="4"/>
  <c r="M896" i="4" s="1"/>
  <c r="O896" i="4" s="1"/>
  <c r="D897" i="4"/>
  <c r="G897" i="4" s="1"/>
  <c r="H897" i="4"/>
  <c r="L897" i="4"/>
  <c r="M897" i="4" s="1"/>
  <c r="O897" i="4" s="1"/>
  <c r="D898" i="4"/>
  <c r="G898" i="4" s="1"/>
  <c r="H898" i="4"/>
  <c r="L898" i="4"/>
  <c r="M898" i="4" s="1"/>
  <c r="O898" i="4" s="1"/>
  <c r="D899" i="4"/>
  <c r="G899" i="4" s="1"/>
  <c r="H899" i="4"/>
  <c r="L899" i="4"/>
  <c r="M899" i="4" s="1"/>
  <c r="O899" i="4" s="1"/>
  <c r="D900" i="4"/>
  <c r="G900" i="4" s="1"/>
  <c r="H900" i="4"/>
  <c r="L900" i="4"/>
  <c r="M900" i="4" s="1"/>
  <c r="O900" i="4" s="1"/>
  <c r="D901" i="4"/>
  <c r="G901" i="4" s="1"/>
  <c r="H901" i="4"/>
  <c r="L901" i="4"/>
  <c r="M901" i="4" s="1"/>
  <c r="O901" i="4" s="1"/>
  <c r="D902" i="4"/>
  <c r="G902" i="4" s="1"/>
  <c r="H902" i="4"/>
  <c r="L902" i="4"/>
  <c r="M902" i="4" s="1"/>
  <c r="O902" i="4" s="1"/>
  <c r="D903" i="4"/>
  <c r="G903" i="4" s="1"/>
  <c r="H903" i="4"/>
  <c r="L903" i="4"/>
  <c r="M903" i="4" s="1"/>
  <c r="O903" i="4" s="1"/>
  <c r="D904" i="4"/>
  <c r="G904" i="4" s="1"/>
  <c r="H904" i="4"/>
  <c r="L904" i="4"/>
  <c r="M904" i="4" s="1"/>
  <c r="O904" i="4" s="1"/>
  <c r="D905" i="4"/>
  <c r="G905" i="4" s="1"/>
  <c r="H905" i="4"/>
  <c r="L905" i="4"/>
  <c r="M905" i="4" s="1"/>
  <c r="O905" i="4" s="1"/>
  <c r="D906" i="4"/>
  <c r="G906" i="4" s="1"/>
  <c r="H906" i="4"/>
  <c r="L906" i="4"/>
  <c r="M906" i="4" s="1"/>
  <c r="O906" i="4" s="1"/>
  <c r="D907" i="4"/>
  <c r="G907" i="4" s="1"/>
  <c r="H907" i="4"/>
  <c r="L907" i="4"/>
  <c r="M907" i="4" s="1"/>
  <c r="O907" i="4" s="1"/>
  <c r="D908" i="4"/>
  <c r="G908" i="4" s="1"/>
  <c r="H908" i="4"/>
  <c r="L908" i="4"/>
  <c r="M908" i="4" s="1"/>
  <c r="O908" i="4" s="1"/>
  <c r="D909" i="4"/>
  <c r="G909" i="4" s="1"/>
  <c r="H909" i="4"/>
  <c r="L909" i="4"/>
  <c r="M909" i="4" s="1"/>
  <c r="O909" i="4" s="1"/>
  <c r="D910" i="4"/>
  <c r="G910" i="4" s="1"/>
  <c r="H910" i="4"/>
  <c r="L910" i="4"/>
  <c r="M910" i="4" s="1"/>
  <c r="O910" i="4" s="1"/>
  <c r="D911" i="4"/>
  <c r="G911" i="4" s="1"/>
  <c r="H911" i="4"/>
  <c r="L911" i="4"/>
  <c r="M911" i="4" s="1"/>
  <c r="O911" i="4" s="1"/>
  <c r="D912" i="4"/>
  <c r="G912" i="4" s="1"/>
  <c r="H912" i="4"/>
  <c r="L912" i="4"/>
  <c r="M912" i="4" s="1"/>
  <c r="O912" i="4" s="1"/>
  <c r="D913" i="4"/>
  <c r="G913" i="4" s="1"/>
  <c r="H913" i="4"/>
  <c r="L913" i="4"/>
  <c r="M913" i="4" s="1"/>
  <c r="O913" i="4" s="1"/>
  <c r="D914" i="4"/>
  <c r="G914" i="4" s="1"/>
  <c r="H914" i="4"/>
  <c r="L914" i="4"/>
  <c r="M914" i="4" s="1"/>
  <c r="O914" i="4" s="1"/>
  <c r="D915" i="4"/>
  <c r="G915" i="4" s="1"/>
  <c r="H915" i="4"/>
  <c r="L915" i="4"/>
  <c r="M915" i="4" s="1"/>
  <c r="O915" i="4" s="1"/>
  <c r="D916" i="4"/>
  <c r="G916" i="4" s="1"/>
  <c r="H916" i="4"/>
  <c r="L916" i="4"/>
  <c r="M916" i="4" s="1"/>
  <c r="O916" i="4" s="1"/>
  <c r="D917" i="4"/>
  <c r="G917" i="4" s="1"/>
  <c r="H917" i="4"/>
  <c r="L917" i="4"/>
  <c r="M917" i="4" s="1"/>
  <c r="O917" i="4" s="1"/>
  <c r="D918" i="4"/>
  <c r="G918" i="4" s="1"/>
  <c r="H918" i="4"/>
  <c r="L918" i="4"/>
  <c r="M918" i="4" s="1"/>
  <c r="O918" i="4" s="1"/>
  <c r="D919" i="4"/>
  <c r="G919" i="4" s="1"/>
  <c r="H919" i="4"/>
  <c r="L919" i="4"/>
  <c r="M919" i="4" s="1"/>
  <c r="O919" i="4" s="1"/>
  <c r="D920" i="4"/>
  <c r="G920" i="4" s="1"/>
  <c r="H920" i="4"/>
  <c r="L920" i="4"/>
  <c r="M920" i="4" s="1"/>
  <c r="O920" i="4" s="1"/>
  <c r="D921" i="4"/>
  <c r="G921" i="4" s="1"/>
  <c r="H921" i="4"/>
  <c r="L921" i="4"/>
  <c r="M921" i="4" s="1"/>
  <c r="O921" i="4" s="1"/>
  <c r="D922" i="4"/>
  <c r="G922" i="4" s="1"/>
  <c r="H922" i="4"/>
  <c r="L922" i="4"/>
  <c r="M922" i="4" s="1"/>
  <c r="O922" i="4" s="1"/>
  <c r="D923" i="4"/>
  <c r="G923" i="4" s="1"/>
  <c r="H923" i="4"/>
  <c r="L923" i="4"/>
  <c r="M923" i="4" s="1"/>
  <c r="O923" i="4" s="1"/>
  <c r="D924" i="4"/>
  <c r="G924" i="4" s="1"/>
  <c r="H924" i="4"/>
  <c r="L924" i="4"/>
  <c r="M924" i="4" s="1"/>
  <c r="O924" i="4" s="1"/>
  <c r="D925" i="4"/>
  <c r="G925" i="4" s="1"/>
  <c r="H925" i="4"/>
  <c r="L925" i="4"/>
  <c r="M925" i="4" s="1"/>
  <c r="O925" i="4" s="1"/>
  <c r="D926" i="4"/>
  <c r="G926" i="4" s="1"/>
  <c r="H926" i="4"/>
  <c r="L926" i="4"/>
  <c r="M926" i="4" s="1"/>
  <c r="O926" i="4" s="1"/>
  <c r="D927" i="4"/>
  <c r="G927" i="4" s="1"/>
  <c r="H927" i="4"/>
  <c r="L927" i="4"/>
  <c r="M927" i="4" s="1"/>
  <c r="O927" i="4" s="1"/>
  <c r="D928" i="4"/>
  <c r="G928" i="4" s="1"/>
  <c r="H928" i="4"/>
  <c r="L928" i="4"/>
  <c r="M928" i="4" s="1"/>
  <c r="O928" i="4" s="1"/>
  <c r="D929" i="4"/>
  <c r="G929" i="4" s="1"/>
  <c r="H929" i="4"/>
  <c r="L929" i="4"/>
  <c r="M929" i="4" s="1"/>
  <c r="O929" i="4" s="1"/>
  <c r="D930" i="4"/>
  <c r="G930" i="4" s="1"/>
  <c r="H930" i="4"/>
  <c r="L930" i="4"/>
  <c r="M930" i="4" s="1"/>
  <c r="O930" i="4" s="1"/>
  <c r="D931" i="4"/>
  <c r="G931" i="4" s="1"/>
  <c r="H931" i="4"/>
  <c r="L931" i="4"/>
  <c r="M931" i="4" s="1"/>
  <c r="O931" i="4" s="1"/>
  <c r="D932" i="4"/>
  <c r="G932" i="4" s="1"/>
  <c r="H932" i="4"/>
  <c r="L932" i="4"/>
  <c r="M932" i="4" s="1"/>
  <c r="O932" i="4" s="1"/>
  <c r="D933" i="4"/>
  <c r="G933" i="4" s="1"/>
  <c r="H933" i="4"/>
  <c r="L933" i="4"/>
  <c r="M933" i="4" s="1"/>
  <c r="O933" i="4" s="1"/>
  <c r="D934" i="4"/>
  <c r="G934" i="4" s="1"/>
  <c r="H934" i="4"/>
  <c r="L934" i="4"/>
  <c r="M934" i="4" s="1"/>
  <c r="O934" i="4" s="1"/>
  <c r="D935" i="4"/>
  <c r="G935" i="4" s="1"/>
  <c r="H935" i="4"/>
  <c r="L935" i="4"/>
  <c r="M935" i="4" s="1"/>
  <c r="O935" i="4" s="1"/>
  <c r="D936" i="4"/>
  <c r="G936" i="4" s="1"/>
  <c r="H936" i="4"/>
  <c r="L936" i="4"/>
  <c r="M936" i="4" s="1"/>
  <c r="O936" i="4" s="1"/>
  <c r="D937" i="4"/>
  <c r="G937" i="4" s="1"/>
  <c r="H937" i="4"/>
  <c r="L937" i="4"/>
  <c r="M937" i="4" s="1"/>
  <c r="O937" i="4" s="1"/>
  <c r="D938" i="4"/>
  <c r="G938" i="4" s="1"/>
  <c r="H938" i="4"/>
  <c r="L938" i="4"/>
  <c r="M938" i="4" s="1"/>
  <c r="O938" i="4" s="1"/>
  <c r="D939" i="4"/>
  <c r="G939" i="4" s="1"/>
  <c r="H939" i="4"/>
  <c r="L939" i="4"/>
  <c r="M939" i="4" s="1"/>
  <c r="O939" i="4" s="1"/>
  <c r="D940" i="4"/>
  <c r="G940" i="4" s="1"/>
  <c r="H940" i="4"/>
  <c r="L940" i="4"/>
  <c r="M940" i="4" s="1"/>
  <c r="O940" i="4" s="1"/>
  <c r="D941" i="4"/>
  <c r="G941" i="4" s="1"/>
  <c r="H941" i="4"/>
  <c r="L941" i="4"/>
  <c r="M941" i="4" s="1"/>
  <c r="O941" i="4" s="1"/>
  <c r="D942" i="4"/>
  <c r="G942" i="4" s="1"/>
  <c r="H942" i="4"/>
  <c r="L942" i="4"/>
  <c r="M942" i="4" s="1"/>
  <c r="O942" i="4" s="1"/>
  <c r="D943" i="4"/>
  <c r="G943" i="4" s="1"/>
  <c r="H943" i="4"/>
  <c r="L943" i="4"/>
  <c r="M943" i="4" s="1"/>
  <c r="O943" i="4" s="1"/>
  <c r="D944" i="4"/>
  <c r="G944" i="4" s="1"/>
  <c r="H944" i="4"/>
  <c r="L944" i="4"/>
  <c r="M944" i="4" s="1"/>
  <c r="O944" i="4" s="1"/>
  <c r="D945" i="4"/>
  <c r="G945" i="4" s="1"/>
  <c r="H945" i="4"/>
  <c r="L945" i="4"/>
  <c r="M945" i="4" s="1"/>
  <c r="O945" i="4" s="1"/>
  <c r="D946" i="4"/>
  <c r="G946" i="4" s="1"/>
  <c r="H946" i="4"/>
  <c r="L946" i="4"/>
  <c r="M946" i="4" s="1"/>
  <c r="O946" i="4" s="1"/>
  <c r="D947" i="4"/>
  <c r="G947" i="4" s="1"/>
  <c r="H947" i="4"/>
  <c r="L947" i="4"/>
  <c r="M947" i="4" s="1"/>
  <c r="O947" i="4" s="1"/>
  <c r="D948" i="4"/>
  <c r="G948" i="4" s="1"/>
  <c r="H948" i="4"/>
  <c r="L948" i="4"/>
  <c r="M948" i="4" s="1"/>
  <c r="O948" i="4" s="1"/>
  <c r="D949" i="4"/>
  <c r="G949" i="4" s="1"/>
  <c r="H949" i="4"/>
  <c r="L949" i="4"/>
  <c r="M949" i="4" s="1"/>
  <c r="O949" i="4" s="1"/>
  <c r="D950" i="4"/>
  <c r="G950" i="4" s="1"/>
  <c r="H950" i="4"/>
  <c r="L950" i="4"/>
  <c r="M950" i="4" s="1"/>
  <c r="O950" i="4" s="1"/>
  <c r="D951" i="4"/>
  <c r="G951" i="4" s="1"/>
  <c r="H951" i="4"/>
  <c r="L951" i="4"/>
  <c r="M951" i="4" s="1"/>
  <c r="O951" i="4" s="1"/>
  <c r="D952" i="4"/>
  <c r="G952" i="4" s="1"/>
  <c r="H952" i="4"/>
  <c r="L952" i="4"/>
  <c r="M952" i="4" s="1"/>
  <c r="O952" i="4" s="1"/>
  <c r="D953" i="4"/>
  <c r="G953" i="4" s="1"/>
  <c r="H953" i="4"/>
  <c r="L953" i="4"/>
  <c r="M953" i="4" s="1"/>
  <c r="O953" i="4" s="1"/>
  <c r="D954" i="4"/>
  <c r="G954" i="4" s="1"/>
  <c r="H954" i="4"/>
  <c r="L954" i="4"/>
  <c r="M954" i="4" s="1"/>
  <c r="O954" i="4" s="1"/>
  <c r="D955" i="4"/>
  <c r="G955" i="4" s="1"/>
  <c r="H955" i="4"/>
  <c r="L955" i="4"/>
  <c r="M955" i="4" s="1"/>
  <c r="O955" i="4" s="1"/>
  <c r="D956" i="4"/>
  <c r="G956" i="4" s="1"/>
  <c r="H956" i="4"/>
  <c r="L956" i="4"/>
  <c r="M956" i="4" s="1"/>
  <c r="O956" i="4" s="1"/>
  <c r="D957" i="4"/>
  <c r="G957" i="4" s="1"/>
  <c r="H957" i="4"/>
  <c r="L957" i="4"/>
  <c r="M957" i="4" s="1"/>
  <c r="O957" i="4" s="1"/>
  <c r="D958" i="4"/>
  <c r="G958" i="4" s="1"/>
  <c r="H958" i="4"/>
  <c r="L958" i="4"/>
  <c r="M958" i="4" s="1"/>
  <c r="O958" i="4" s="1"/>
  <c r="D959" i="4"/>
  <c r="G959" i="4" s="1"/>
  <c r="H959" i="4"/>
  <c r="L959" i="4"/>
  <c r="M959" i="4" s="1"/>
  <c r="O959" i="4" s="1"/>
  <c r="D960" i="4"/>
  <c r="G960" i="4" s="1"/>
  <c r="H960" i="4"/>
  <c r="L960" i="4"/>
  <c r="M960" i="4" s="1"/>
  <c r="O960" i="4" s="1"/>
  <c r="D961" i="4"/>
  <c r="G961" i="4" s="1"/>
  <c r="H961" i="4"/>
  <c r="L961" i="4"/>
  <c r="M961" i="4" s="1"/>
  <c r="O961" i="4" s="1"/>
  <c r="D962" i="4"/>
  <c r="G962" i="4" s="1"/>
  <c r="H962" i="4"/>
  <c r="L962" i="4"/>
  <c r="M962" i="4" s="1"/>
  <c r="O962" i="4" s="1"/>
  <c r="D963" i="4"/>
  <c r="G963" i="4" s="1"/>
  <c r="H963" i="4"/>
  <c r="L963" i="4"/>
  <c r="M963" i="4" s="1"/>
  <c r="O963" i="4" s="1"/>
  <c r="D964" i="4"/>
  <c r="G964" i="4" s="1"/>
  <c r="H964" i="4"/>
  <c r="L964" i="4"/>
  <c r="M964" i="4" s="1"/>
  <c r="O964" i="4" s="1"/>
  <c r="D965" i="4"/>
  <c r="G965" i="4" s="1"/>
  <c r="H965" i="4"/>
  <c r="L965" i="4"/>
  <c r="M965" i="4" s="1"/>
  <c r="O965" i="4" s="1"/>
  <c r="D966" i="4"/>
  <c r="G966" i="4" s="1"/>
  <c r="H966" i="4"/>
  <c r="L966" i="4"/>
  <c r="M966" i="4" s="1"/>
  <c r="O966" i="4" s="1"/>
  <c r="D967" i="4"/>
  <c r="G967" i="4" s="1"/>
  <c r="H967" i="4"/>
  <c r="L967" i="4"/>
  <c r="M967" i="4" s="1"/>
  <c r="O967" i="4" s="1"/>
  <c r="D968" i="4"/>
  <c r="G968" i="4" s="1"/>
  <c r="H968" i="4"/>
  <c r="L968" i="4"/>
  <c r="M968" i="4" s="1"/>
  <c r="O968" i="4" s="1"/>
  <c r="D969" i="4"/>
  <c r="G969" i="4" s="1"/>
  <c r="H969" i="4"/>
  <c r="L969" i="4"/>
  <c r="M969" i="4" s="1"/>
  <c r="O969" i="4" s="1"/>
  <c r="D970" i="4"/>
  <c r="G970" i="4" s="1"/>
  <c r="H970" i="4"/>
  <c r="L970" i="4"/>
  <c r="M970" i="4" s="1"/>
  <c r="O970" i="4" s="1"/>
  <c r="D971" i="4"/>
  <c r="G971" i="4" s="1"/>
  <c r="H971" i="4"/>
  <c r="L971" i="4"/>
  <c r="M971" i="4" s="1"/>
  <c r="O971" i="4" s="1"/>
  <c r="D972" i="4"/>
  <c r="G972" i="4" s="1"/>
  <c r="H972" i="4"/>
  <c r="L972" i="4"/>
  <c r="M972" i="4" s="1"/>
  <c r="O972" i="4" s="1"/>
  <c r="D973" i="4"/>
  <c r="G973" i="4" s="1"/>
  <c r="H973" i="4"/>
  <c r="L973" i="4"/>
  <c r="M973" i="4" s="1"/>
  <c r="O973" i="4" s="1"/>
  <c r="D974" i="4"/>
  <c r="G974" i="4" s="1"/>
  <c r="H974" i="4"/>
  <c r="L974" i="4"/>
  <c r="M974" i="4" s="1"/>
  <c r="O974" i="4" s="1"/>
  <c r="D975" i="4"/>
  <c r="G975" i="4" s="1"/>
  <c r="H975" i="4"/>
  <c r="L975" i="4"/>
  <c r="M975" i="4" s="1"/>
  <c r="O975" i="4" s="1"/>
  <c r="D976" i="4"/>
  <c r="G976" i="4" s="1"/>
  <c r="H976" i="4"/>
  <c r="L976" i="4"/>
  <c r="M976" i="4" s="1"/>
  <c r="O976" i="4" s="1"/>
  <c r="D977" i="4"/>
  <c r="G977" i="4" s="1"/>
  <c r="H977" i="4"/>
  <c r="L977" i="4"/>
  <c r="M977" i="4" s="1"/>
  <c r="O977" i="4" s="1"/>
  <c r="D978" i="4"/>
  <c r="G978" i="4" s="1"/>
  <c r="H978" i="4"/>
  <c r="L978" i="4"/>
  <c r="M978" i="4" s="1"/>
  <c r="O978" i="4" s="1"/>
  <c r="D979" i="4"/>
  <c r="G979" i="4" s="1"/>
  <c r="H979" i="4"/>
  <c r="L979" i="4"/>
  <c r="M979" i="4" s="1"/>
  <c r="O979" i="4" s="1"/>
  <c r="D980" i="4"/>
  <c r="G980" i="4" s="1"/>
  <c r="H980" i="4"/>
  <c r="L980" i="4"/>
  <c r="M980" i="4" s="1"/>
  <c r="O980" i="4" s="1"/>
  <c r="D981" i="4"/>
  <c r="G981" i="4" s="1"/>
  <c r="H981" i="4"/>
  <c r="L981" i="4"/>
  <c r="M981" i="4" s="1"/>
  <c r="O981" i="4" s="1"/>
  <c r="D982" i="4"/>
  <c r="G982" i="4" s="1"/>
  <c r="H982" i="4"/>
  <c r="L982" i="4"/>
  <c r="M982" i="4" s="1"/>
  <c r="O982" i="4" s="1"/>
  <c r="D983" i="4"/>
  <c r="G983" i="4" s="1"/>
  <c r="H983" i="4"/>
  <c r="L983" i="4"/>
  <c r="M983" i="4" s="1"/>
  <c r="O983" i="4" s="1"/>
  <c r="D984" i="4"/>
  <c r="G984" i="4" s="1"/>
  <c r="H984" i="4"/>
  <c r="L984" i="4"/>
  <c r="M984" i="4" s="1"/>
  <c r="O984" i="4" s="1"/>
  <c r="D985" i="4"/>
  <c r="G985" i="4" s="1"/>
  <c r="H985" i="4"/>
  <c r="L985" i="4"/>
  <c r="M985" i="4" s="1"/>
  <c r="O985" i="4" s="1"/>
  <c r="D986" i="4"/>
  <c r="G986" i="4" s="1"/>
  <c r="H986" i="4"/>
  <c r="L986" i="4"/>
  <c r="M986" i="4" s="1"/>
  <c r="O986" i="4" s="1"/>
  <c r="D987" i="4"/>
  <c r="G987" i="4" s="1"/>
  <c r="H987" i="4"/>
  <c r="L987" i="4"/>
  <c r="M987" i="4" s="1"/>
  <c r="O987" i="4" s="1"/>
  <c r="D988" i="4"/>
  <c r="G988" i="4" s="1"/>
  <c r="H988" i="4"/>
  <c r="L988" i="4"/>
  <c r="M988" i="4" s="1"/>
  <c r="O988" i="4" s="1"/>
  <c r="D989" i="4"/>
  <c r="G989" i="4" s="1"/>
  <c r="H989" i="4"/>
  <c r="L989" i="4"/>
  <c r="M989" i="4" s="1"/>
  <c r="O989" i="4" s="1"/>
  <c r="D990" i="4"/>
  <c r="G990" i="4" s="1"/>
  <c r="H990" i="4"/>
  <c r="L990" i="4"/>
  <c r="M990" i="4" s="1"/>
  <c r="O990" i="4" s="1"/>
  <c r="D991" i="4"/>
  <c r="G991" i="4" s="1"/>
  <c r="H991" i="4"/>
  <c r="L991" i="4"/>
  <c r="M991" i="4" s="1"/>
  <c r="O991" i="4" s="1"/>
  <c r="D992" i="4"/>
  <c r="G992" i="4" s="1"/>
  <c r="H992" i="4"/>
  <c r="L992" i="4"/>
  <c r="M992" i="4" s="1"/>
  <c r="O992" i="4" s="1"/>
  <c r="D993" i="4"/>
  <c r="G993" i="4" s="1"/>
  <c r="H993" i="4"/>
  <c r="L993" i="4"/>
  <c r="M993" i="4" s="1"/>
  <c r="O993" i="4" s="1"/>
  <c r="D994" i="4"/>
  <c r="G994" i="4" s="1"/>
  <c r="H994" i="4"/>
  <c r="L994" i="4"/>
  <c r="M994" i="4" s="1"/>
  <c r="O994" i="4" s="1"/>
  <c r="D995" i="4"/>
  <c r="G995" i="4" s="1"/>
  <c r="H995" i="4"/>
  <c r="L995" i="4"/>
  <c r="M995" i="4" s="1"/>
  <c r="O995" i="4" s="1"/>
  <c r="D996" i="4"/>
  <c r="G996" i="4" s="1"/>
  <c r="H996" i="4"/>
  <c r="L996" i="4"/>
  <c r="M996" i="4" s="1"/>
  <c r="O996" i="4" s="1"/>
  <c r="D997" i="4"/>
  <c r="G997" i="4" s="1"/>
  <c r="H997" i="4"/>
  <c r="L997" i="4"/>
  <c r="M997" i="4" s="1"/>
  <c r="O997" i="4" s="1"/>
  <c r="D998" i="4"/>
  <c r="G998" i="4" s="1"/>
  <c r="H998" i="4"/>
  <c r="L998" i="4"/>
  <c r="M998" i="4" s="1"/>
  <c r="O998" i="4" s="1"/>
  <c r="D999" i="4"/>
  <c r="G999" i="4" s="1"/>
  <c r="H999" i="4"/>
  <c r="L999" i="4"/>
  <c r="M999" i="4" s="1"/>
  <c r="O999" i="4" s="1"/>
  <c r="D1000" i="4"/>
  <c r="G1000" i="4" s="1"/>
  <c r="H1000" i="4"/>
  <c r="L1000" i="4"/>
  <c r="M1000" i="4" s="1"/>
  <c r="O1000" i="4" s="1"/>
  <c r="D1001" i="4"/>
  <c r="G1001" i="4" s="1"/>
  <c r="H1001" i="4"/>
  <c r="L1001" i="4"/>
  <c r="M1001" i="4" s="1"/>
  <c r="O1001" i="4" s="1"/>
  <c r="D1002" i="4"/>
  <c r="G1002" i="4" s="1"/>
  <c r="H1002" i="4"/>
  <c r="L1002" i="4"/>
  <c r="M1002" i="4" s="1"/>
  <c r="O1002" i="4" s="1"/>
  <c r="D1003" i="4"/>
  <c r="G1003" i="4" s="1"/>
  <c r="H1003" i="4"/>
  <c r="L1003" i="4"/>
  <c r="M1003" i="4" s="1"/>
  <c r="O1003" i="4" s="1"/>
  <c r="D1004" i="4"/>
  <c r="G1004" i="4" s="1"/>
  <c r="H1004" i="4"/>
  <c r="L1004" i="4"/>
  <c r="M1004" i="4" s="1"/>
  <c r="O1004" i="4" s="1"/>
  <c r="D1005" i="4"/>
  <c r="G1005" i="4" s="1"/>
  <c r="H1005" i="4"/>
  <c r="L1005" i="4"/>
  <c r="M1005" i="4" s="1"/>
  <c r="O1005" i="4" s="1"/>
  <c r="D1006" i="4"/>
  <c r="G1006" i="4" s="1"/>
  <c r="H1006" i="4"/>
  <c r="L1006" i="4"/>
  <c r="M1006" i="4" s="1"/>
  <c r="O1006" i="4" s="1"/>
  <c r="D1007" i="4"/>
  <c r="G1007" i="4" s="1"/>
  <c r="H1007" i="4"/>
  <c r="L1007" i="4"/>
  <c r="M1007" i="4" s="1"/>
  <c r="O1007" i="4" s="1"/>
  <c r="D1008" i="4"/>
  <c r="G1008" i="4" s="1"/>
  <c r="H1008" i="4"/>
  <c r="L1008" i="4"/>
  <c r="M1008" i="4" s="1"/>
  <c r="O1008" i="4" s="1"/>
  <c r="D1009" i="4"/>
  <c r="G1009" i="4" s="1"/>
  <c r="H1009" i="4"/>
  <c r="L1009" i="4"/>
  <c r="M1009" i="4" s="1"/>
  <c r="O1009" i="4" s="1"/>
  <c r="D1010" i="4"/>
  <c r="G1010" i="4" s="1"/>
  <c r="H1010" i="4"/>
  <c r="L1010" i="4"/>
  <c r="M1010" i="4" s="1"/>
  <c r="O1010" i="4" s="1"/>
  <c r="D1011" i="4"/>
  <c r="G1011" i="4" s="1"/>
  <c r="H1011" i="4"/>
  <c r="L1011" i="4"/>
  <c r="M1011" i="4" s="1"/>
  <c r="O1011" i="4" s="1"/>
  <c r="D1012" i="4"/>
  <c r="G1012" i="4" s="1"/>
  <c r="H1012" i="4"/>
  <c r="L1012" i="4"/>
  <c r="M1012" i="4" s="1"/>
  <c r="O1012" i="4" s="1"/>
  <c r="D1013" i="4"/>
  <c r="G1013" i="4" s="1"/>
  <c r="H1013" i="4"/>
  <c r="L1013" i="4"/>
  <c r="M1013" i="4" s="1"/>
  <c r="O1013" i="4" s="1"/>
  <c r="D1014" i="4"/>
  <c r="G1014" i="4" s="1"/>
  <c r="H1014" i="4"/>
  <c r="L1014" i="4"/>
  <c r="M1014" i="4" s="1"/>
  <c r="O1014" i="4" s="1"/>
  <c r="D1015" i="4"/>
  <c r="G1015" i="4" s="1"/>
  <c r="H1015" i="4"/>
  <c r="L1015" i="4"/>
  <c r="M1015" i="4" s="1"/>
  <c r="O1015" i="4" s="1"/>
  <c r="D1016" i="4"/>
  <c r="G1016" i="4" s="1"/>
  <c r="H1016" i="4"/>
  <c r="L1016" i="4"/>
  <c r="M1016" i="4" s="1"/>
  <c r="O1016" i="4" s="1"/>
  <c r="D1017" i="4"/>
  <c r="G1017" i="4" s="1"/>
  <c r="H1017" i="4"/>
  <c r="L1017" i="4"/>
  <c r="M1017" i="4" s="1"/>
  <c r="O1017" i="4" s="1"/>
  <c r="D1018" i="4"/>
  <c r="G1018" i="4" s="1"/>
  <c r="H1018" i="4"/>
  <c r="L1018" i="4"/>
  <c r="M1018" i="4" s="1"/>
  <c r="O1018" i="4" s="1"/>
  <c r="D1019" i="4"/>
  <c r="G1019" i="4" s="1"/>
  <c r="H1019" i="4"/>
  <c r="L1019" i="4"/>
  <c r="M1019" i="4" s="1"/>
  <c r="O1019" i="4" s="1"/>
  <c r="D1020" i="4"/>
  <c r="G1020" i="4" s="1"/>
  <c r="H1020" i="4"/>
  <c r="L1020" i="4"/>
  <c r="M1020" i="4" s="1"/>
  <c r="O1020" i="4" s="1"/>
  <c r="D1021" i="4"/>
  <c r="G1021" i="4" s="1"/>
  <c r="H1021" i="4"/>
  <c r="L1021" i="4"/>
  <c r="M1021" i="4" s="1"/>
  <c r="O1021" i="4" s="1"/>
  <c r="D1022" i="4"/>
  <c r="G1022" i="4" s="1"/>
  <c r="H1022" i="4"/>
  <c r="L1022" i="4"/>
  <c r="M1022" i="4" s="1"/>
  <c r="O1022" i="4" s="1"/>
  <c r="D1023" i="4"/>
  <c r="G1023" i="4" s="1"/>
  <c r="H1023" i="4"/>
  <c r="L1023" i="4"/>
  <c r="M1023" i="4" s="1"/>
  <c r="O1023" i="4" s="1"/>
  <c r="D1024" i="4"/>
  <c r="G1024" i="4" s="1"/>
  <c r="H1024" i="4"/>
  <c r="L1024" i="4"/>
  <c r="M1024" i="4" s="1"/>
  <c r="O1024" i="4" s="1"/>
  <c r="D1025" i="4"/>
  <c r="G1025" i="4" s="1"/>
  <c r="H1025" i="4"/>
  <c r="L1025" i="4"/>
  <c r="M1025" i="4" s="1"/>
  <c r="O1025" i="4" s="1"/>
  <c r="D1026" i="4"/>
  <c r="G1026" i="4" s="1"/>
  <c r="H1026" i="4"/>
  <c r="L1026" i="4"/>
  <c r="M1026" i="4" s="1"/>
  <c r="O1026" i="4" s="1"/>
  <c r="D1027" i="4"/>
  <c r="G1027" i="4" s="1"/>
  <c r="H1027" i="4"/>
  <c r="L1027" i="4"/>
  <c r="M1027" i="4" s="1"/>
  <c r="O1027" i="4" s="1"/>
  <c r="D1028" i="4"/>
  <c r="G1028" i="4" s="1"/>
  <c r="H1028" i="4"/>
  <c r="L1028" i="4"/>
  <c r="M1028" i="4" s="1"/>
  <c r="O1028" i="4" s="1"/>
  <c r="D1029" i="4"/>
  <c r="G1029" i="4" s="1"/>
  <c r="H1029" i="4"/>
  <c r="L1029" i="4"/>
  <c r="M1029" i="4" s="1"/>
  <c r="O1029" i="4" s="1"/>
  <c r="D1030" i="4"/>
  <c r="G1030" i="4" s="1"/>
  <c r="H1030" i="4"/>
  <c r="L1030" i="4"/>
  <c r="M1030" i="4" s="1"/>
  <c r="O1030" i="4" s="1"/>
  <c r="D1031" i="4"/>
  <c r="G1031" i="4" s="1"/>
  <c r="H1031" i="4"/>
  <c r="L1031" i="4"/>
  <c r="M1031" i="4" s="1"/>
  <c r="O1031" i="4" s="1"/>
  <c r="D1032" i="4"/>
  <c r="G1032" i="4" s="1"/>
  <c r="H1032" i="4"/>
  <c r="L1032" i="4"/>
  <c r="M1032" i="4" s="1"/>
  <c r="O1032" i="4" s="1"/>
  <c r="D1033" i="4"/>
  <c r="G1033" i="4" s="1"/>
  <c r="H1033" i="4"/>
  <c r="L1033" i="4"/>
  <c r="M1033" i="4" s="1"/>
  <c r="O1033" i="4" s="1"/>
  <c r="D1034" i="4"/>
  <c r="G1034" i="4" s="1"/>
  <c r="H1034" i="4"/>
  <c r="L1034" i="4"/>
  <c r="M1034" i="4" s="1"/>
  <c r="O1034" i="4" s="1"/>
  <c r="D1035" i="4"/>
  <c r="G1035" i="4" s="1"/>
  <c r="H1035" i="4"/>
  <c r="L1035" i="4"/>
  <c r="M1035" i="4" s="1"/>
  <c r="O1035" i="4" s="1"/>
  <c r="D1036" i="4"/>
  <c r="G1036" i="4" s="1"/>
  <c r="H1036" i="4"/>
  <c r="L1036" i="4"/>
  <c r="M1036" i="4" s="1"/>
  <c r="O1036" i="4" s="1"/>
  <c r="D1037" i="4"/>
  <c r="G1037" i="4" s="1"/>
  <c r="H1037" i="4"/>
  <c r="L1037" i="4"/>
  <c r="M1037" i="4" s="1"/>
  <c r="O1037" i="4" s="1"/>
  <c r="D1038" i="4"/>
  <c r="G1038" i="4" s="1"/>
  <c r="H1038" i="4"/>
  <c r="L1038" i="4"/>
  <c r="M1038" i="4" s="1"/>
  <c r="O1038" i="4" s="1"/>
  <c r="D1039" i="4"/>
  <c r="G1039" i="4" s="1"/>
  <c r="H1039" i="4"/>
  <c r="L1039" i="4"/>
  <c r="M1039" i="4" s="1"/>
  <c r="O1039" i="4" s="1"/>
  <c r="D1040" i="4"/>
  <c r="G1040" i="4" s="1"/>
  <c r="H1040" i="4"/>
  <c r="L1040" i="4"/>
  <c r="M1040" i="4" s="1"/>
  <c r="O1040" i="4" s="1"/>
  <c r="D1041" i="4"/>
  <c r="G1041" i="4" s="1"/>
  <c r="H1041" i="4"/>
  <c r="L1041" i="4"/>
  <c r="M1041" i="4" s="1"/>
  <c r="O1041" i="4" s="1"/>
  <c r="D1042" i="4"/>
  <c r="G1042" i="4" s="1"/>
  <c r="H1042" i="4"/>
  <c r="L1042" i="4"/>
  <c r="M1042" i="4" s="1"/>
  <c r="O1042" i="4" s="1"/>
  <c r="D1043" i="4"/>
  <c r="G1043" i="4" s="1"/>
  <c r="H1043" i="4"/>
  <c r="L1043" i="4"/>
  <c r="M1043" i="4" s="1"/>
  <c r="O1043" i="4" s="1"/>
  <c r="D1044" i="4"/>
  <c r="G1044" i="4" s="1"/>
  <c r="H1044" i="4"/>
  <c r="L1044" i="4"/>
  <c r="M1044" i="4" s="1"/>
  <c r="O1044" i="4" s="1"/>
  <c r="D1045" i="4"/>
  <c r="G1045" i="4" s="1"/>
  <c r="H1045" i="4"/>
  <c r="L1045" i="4"/>
  <c r="M1045" i="4" s="1"/>
  <c r="O1045" i="4" s="1"/>
  <c r="D1046" i="4"/>
  <c r="G1046" i="4" s="1"/>
  <c r="H1046" i="4"/>
  <c r="L1046" i="4"/>
  <c r="M1046" i="4" s="1"/>
  <c r="O1046" i="4" s="1"/>
  <c r="D1047" i="4"/>
  <c r="G1047" i="4" s="1"/>
  <c r="H1047" i="4"/>
  <c r="L1047" i="4"/>
  <c r="M1047" i="4" s="1"/>
  <c r="O1047" i="4" s="1"/>
  <c r="D1048" i="4"/>
  <c r="G1048" i="4" s="1"/>
  <c r="H1048" i="4"/>
  <c r="L1048" i="4"/>
  <c r="M1048" i="4" s="1"/>
  <c r="O1048" i="4" s="1"/>
  <c r="D1049" i="4"/>
  <c r="G1049" i="4" s="1"/>
  <c r="H1049" i="4"/>
  <c r="L1049" i="4"/>
  <c r="M1049" i="4" s="1"/>
  <c r="O1049" i="4" s="1"/>
  <c r="D1050" i="4"/>
  <c r="G1050" i="4" s="1"/>
  <c r="H1050" i="4"/>
  <c r="L1050" i="4"/>
  <c r="M1050" i="4" s="1"/>
  <c r="O1050" i="4" s="1"/>
  <c r="D1051" i="4"/>
  <c r="G1051" i="4" s="1"/>
  <c r="H1051" i="4"/>
  <c r="L1051" i="4"/>
  <c r="M1051" i="4" s="1"/>
  <c r="O1051" i="4" s="1"/>
  <c r="D1052" i="4"/>
  <c r="G1052" i="4" s="1"/>
  <c r="H1052" i="4"/>
  <c r="L1052" i="4"/>
  <c r="M1052" i="4" s="1"/>
  <c r="O1052" i="4" s="1"/>
  <c r="D1053" i="4"/>
  <c r="G1053" i="4" s="1"/>
  <c r="H1053" i="4"/>
  <c r="L1053" i="4"/>
  <c r="M1053" i="4" s="1"/>
  <c r="O1053" i="4" s="1"/>
  <c r="D1054" i="4"/>
  <c r="G1054" i="4" s="1"/>
  <c r="H1054" i="4"/>
  <c r="L1054" i="4"/>
  <c r="M1054" i="4" s="1"/>
  <c r="O1054" i="4" s="1"/>
  <c r="D1055" i="4"/>
  <c r="G1055" i="4" s="1"/>
  <c r="H1055" i="4"/>
  <c r="L1055" i="4"/>
  <c r="M1055" i="4" s="1"/>
  <c r="O1055" i="4" s="1"/>
  <c r="D1056" i="4"/>
  <c r="G1056" i="4" s="1"/>
  <c r="H1056" i="4"/>
  <c r="L1056" i="4"/>
  <c r="M1056" i="4" s="1"/>
  <c r="O1056" i="4" s="1"/>
  <c r="D1057" i="4"/>
  <c r="G1057" i="4" s="1"/>
  <c r="H1057" i="4"/>
  <c r="L1057" i="4"/>
  <c r="M1057" i="4" s="1"/>
  <c r="O1057" i="4" s="1"/>
  <c r="D1058" i="4"/>
  <c r="G1058" i="4" s="1"/>
  <c r="H1058" i="4"/>
  <c r="L1058" i="4"/>
  <c r="M1058" i="4" s="1"/>
  <c r="O1058" i="4" s="1"/>
  <c r="D1059" i="4"/>
  <c r="G1059" i="4" s="1"/>
  <c r="H1059" i="4"/>
  <c r="L1059" i="4"/>
  <c r="M1059" i="4" s="1"/>
  <c r="O1059" i="4" s="1"/>
  <c r="D1060" i="4"/>
  <c r="G1060" i="4" s="1"/>
  <c r="H1060" i="4"/>
  <c r="L1060" i="4"/>
  <c r="M1060" i="4" s="1"/>
  <c r="O1060" i="4" s="1"/>
  <c r="D1061" i="4"/>
  <c r="G1061" i="4" s="1"/>
  <c r="H1061" i="4"/>
  <c r="L1061" i="4"/>
  <c r="M1061" i="4" s="1"/>
  <c r="O1061" i="4" s="1"/>
  <c r="D1062" i="4"/>
  <c r="G1062" i="4" s="1"/>
  <c r="H1062" i="4"/>
  <c r="L1062" i="4"/>
  <c r="M1062" i="4" s="1"/>
  <c r="O1062" i="4" s="1"/>
  <c r="D1063" i="4"/>
  <c r="G1063" i="4" s="1"/>
  <c r="H1063" i="4"/>
  <c r="L1063" i="4"/>
  <c r="M1063" i="4" s="1"/>
  <c r="O1063" i="4" s="1"/>
  <c r="D1064" i="4"/>
  <c r="G1064" i="4" s="1"/>
  <c r="H1064" i="4"/>
  <c r="L1064" i="4"/>
  <c r="M1064" i="4" s="1"/>
  <c r="O1064" i="4" s="1"/>
  <c r="D1065" i="4"/>
  <c r="G1065" i="4" s="1"/>
  <c r="H1065" i="4"/>
  <c r="L1065" i="4"/>
  <c r="M1065" i="4" s="1"/>
  <c r="O1065" i="4" s="1"/>
  <c r="D1066" i="4"/>
  <c r="G1066" i="4" s="1"/>
  <c r="H1066" i="4"/>
  <c r="L1066" i="4"/>
  <c r="M1066" i="4" s="1"/>
  <c r="O1066" i="4" s="1"/>
  <c r="D1067" i="4"/>
  <c r="G1067" i="4" s="1"/>
  <c r="H1067" i="4"/>
  <c r="L1067" i="4"/>
  <c r="M1067" i="4" s="1"/>
  <c r="O1067" i="4" s="1"/>
  <c r="D1068" i="4"/>
  <c r="G1068" i="4" s="1"/>
  <c r="H1068" i="4"/>
  <c r="L1068" i="4"/>
  <c r="M1068" i="4" s="1"/>
  <c r="O1068" i="4" s="1"/>
  <c r="D1069" i="4"/>
  <c r="G1069" i="4" s="1"/>
  <c r="H1069" i="4"/>
  <c r="L1069" i="4"/>
  <c r="M1069" i="4" s="1"/>
  <c r="O1069" i="4" s="1"/>
  <c r="D1070" i="4"/>
  <c r="G1070" i="4" s="1"/>
  <c r="H1070" i="4"/>
  <c r="L1070" i="4"/>
  <c r="M1070" i="4" s="1"/>
  <c r="O1070" i="4" s="1"/>
  <c r="D1071" i="4"/>
  <c r="G1071" i="4" s="1"/>
  <c r="H1071" i="4"/>
  <c r="L1071" i="4"/>
  <c r="M1071" i="4" s="1"/>
  <c r="O1071" i="4" s="1"/>
  <c r="D1072" i="4"/>
  <c r="G1072" i="4" s="1"/>
  <c r="H1072" i="4"/>
  <c r="L1072" i="4"/>
  <c r="M1072" i="4" s="1"/>
  <c r="O1072" i="4" s="1"/>
  <c r="D1073" i="4"/>
  <c r="G1073" i="4" s="1"/>
  <c r="H1073" i="4"/>
  <c r="L1073" i="4"/>
  <c r="M1073" i="4" s="1"/>
  <c r="O1073" i="4" s="1"/>
  <c r="D1074" i="4"/>
  <c r="G1074" i="4" s="1"/>
  <c r="H1074" i="4"/>
  <c r="L1074" i="4"/>
  <c r="M1074" i="4" s="1"/>
  <c r="O1074" i="4" s="1"/>
  <c r="D1075" i="4"/>
  <c r="G1075" i="4" s="1"/>
  <c r="H1075" i="4"/>
  <c r="L1075" i="4"/>
  <c r="M1075" i="4" s="1"/>
  <c r="O1075" i="4" s="1"/>
  <c r="D1076" i="4"/>
  <c r="G1076" i="4" s="1"/>
  <c r="H1076" i="4"/>
  <c r="L1076" i="4"/>
  <c r="M1076" i="4" s="1"/>
  <c r="O1076" i="4" s="1"/>
  <c r="D1077" i="4"/>
  <c r="G1077" i="4" s="1"/>
  <c r="H1077" i="4"/>
  <c r="L1077" i="4"/>
  <c r="M1077" i="4" s="1"/>
  <c r="O1077" i="4" s="1"/>
  <c r="D1078" i="4"/>
  <c r="G1078" i="4" s="1"/>
  <c r="H1078" i="4"/>
  <c r="L1078" i="4"/>
  <c r="M1078" i="4" s="1"/>
  <c r="O1078" i="4" s="1"/>
  <c r="D1079" i="4"/>
  <c r="G1079" i="4" s="1"/>
  <c r="H1079" i="4"/>
  <c r="L1079" i="4"/>
  <c r="M1079" i="4" s="1"/>
  <c r="O1079" i="4" s="1"/>
  <c r="D1080" i="4"/>
  <c r="G1080" i="4" s="1"/>
  <c r="H1080" i="4"/>
  <c r="L1080" i="4"/>
  <c r="M1080" i="4" s="1"/>
  <c r="O1080" i="4" s="1"/>
  <c r="D1081" i="4"/>
  <c r="G1081" i="4" s="1"/>
  <c r="H1081" i="4"/>
  <c r="L1081" i="4"/>
  <c r="M1081" i="4" s="1"/>
  <c r="O1081" i="4" s="1"/>
  <c r="D1082" i="4"/>
  <c r="G1082" i="4" s="1"/>
  <c r="H1082" i="4"/>
  <c r="L1082" i="4"/>
  <c r="M1082" i="4" s="1"/>
  <c r="O1082" i="4" s="1"/>
  <c r="D1083" i="4"/>
  <c r="G1083" i="4" s="1"/>
  <c r="H1083" i="4"/>
  <c r="L1083" i="4"/>
  <c r="M1083" i="4" s="1"/>
  <c r="O1083" i="4" s="1"/>
  <c r="D1084" i="4"/>
  <c r="G1084" i="4" s="1"/>
  <c r="H1084" i="4"/>
  <c r="L1084" i="4"/>
  <c r="M1084" i="4" s="1"/>
  <c r="O1084" i="4" s="1"/>
  <c r="D1085" i="4"/>
  <c r="G1085" i="4" s="1"/>
  <c r="H1085" i="4"/>
  <c r="L1085" i="4"/>
  <c r="M1085" i="4" s="1"/>
  <c r="O1085" i="4" s="1"/>
  <c r="D1086" i="4"/>
  <c r="G1086" i="4" s="1"/>
  <c r="H1086" i="4"/>
  <c r="L1086" i="4"/>
  <c r="M1086" i="4" s="1"/>
  <c r="O1086" i="4" s="1"/>
  <c r="D1087" i="4"/>
  <c r="G1087" i="4" s="1"/>
  <c r="H1087" i="4"/>
  <c r="L1087" i="4"/>
  <c r="M1087" i="4" s="1"/>
  <c r="O1087" i="4" s="1"/>
  <c r="D1088" i="4"/>
  <c r="G1088" i="4" s="1"/>
  <c r="H1088" i="4"/>
  <c r="L1088" i="4"/>
  <c r="M1088" i="4" s="1"/>
  <c r="O1088" i="4" s="1"/>
  <c r="D1089" i="4"/>
  <c r="G1089" i="4" s="1"/>
  <c r="H1089" i="4"/>
  <c r="L1089" i="4"/>
  <c r="M1089" i="4" s="1"/>
  <c r="O1089" i="4" s="1"/>
  <c r="D1090" i="4"/>
  <c r="G1090" i="4" s="1"/>
  <c r="H1090" i="4"/>
  <c r="L1090" i="4"/>
  <c r="M1090" i="4" s="1"/>
  <c r="O1090" i="4" s="1"/>
  <c r="D1091" i="4"/>
  <c r="G1091" i="4" s="1"/>
  <c r="H1091" i="4"/>
  <c r="L1091" i="4"/>
  <c r="M1091" i="4" s="1"/>
  <c r="O1091" i="4" s="1"/>
  <c r="D1092" i="4"/>
  <c r="G1092" i="4" s="1"/>
  <c r="H1092" i="4"/>
  <c r="L1092" i="4"/>
  <c r="M1092" i="4" s="1"/>
  <c r="O1092" i="4" s="1"/>
  <c r="D1093" i="4"/>
  <c r="G1093" i="4" s="1"/>
  <c r="H1093" i="4"/>
  <c r="L1093" i="4"/>
  <c r="M1093" i="4" s="1"/>
  <c r="O1093" i="4" s="1"/>
  <c r="D1094" i="4"/>
  <c r="G1094" i="4" s="1"/>
  <c r="H1094" i="4"/>
  <c r="L1094" i="4"/>
  <c r="M1094" i="4" s="1"/>
  <c r="O1094" i="4" s="1"/>
  <c r="D1095" i="4"/>
  <c r="G1095" i="4" s="1"/>
  <c r="H1095" i="4"/>
  <c r="L1095" i="4"/>
  <c r="M1095" i="4" s="1"/>
  <c r="O1095" i="4" s="1"/>
  <c r="D1096" i="4"/>
  <c r="G1096" i="4" s="1"/>
  <c r="H1096" i="4"/>
  <c r="L1096" i="4"/>
  <c r="M1096" i="4" s="1"/>
  <c r="O1096" i="4" s="1"/>
  <c r="D1097" i="4"/>
  <c r="G1097" i="4" s="1"/>
  <c r="H1097" i="4"/>
  <c r="L1097" i="4"/>
  <c r="M1097" i="4" s="1"/>
  <c r="O1097" i="4" s="1"/>
  <c r="D1098" i="4"/>
  <c r="G1098" i="4" s="1"/>
  <c r="H1098" i="4"/>
  <c r="L1098" i="4"/>
  <c r="M1098" i="4" s="1"/>
  <c r="O1098" i="4" s="1"/>
  <c r="D1099" i="4"/>
  <c r="G1099" i="4" s="1"/>
  <c r="H1099" i="4"/>
  <c r="L1099" i="4"/>
  <c r="M1099" i="4" s="1"/>
  <c r="O1099" i="4" s="1"/>
  <c r="D1100" i="4"/>
  <c r="G1100" i="4" s="1"/>
  <c r="H1100" i="4"/>
  <c r="L1100" i="4"/>
  <c r="M1100" i="4" s="1"/>
  <c r="O1100" i="4" s="1"/>
  <c r="D1101" i="4"/>
  <c r="G1101" i="4" s="1"/>
  <c r="H1101" i="4"/>
  <c r="L1101" i="4"/>
  <c r="M1101" i="4" s="1"/>
  <c r="O1101" i="4" s="1"/>
  <c r="D1102" i="4"/>
  <c r="G1102" i="4" s="1"/>
  <c r="H1102" i="4"/>
  <c r="L1102" i="4"/>
  <c r="M1102" i="4" s="1"/>
  <c r="O1102" i="4" s="1"/>
  <c r="D1103" i="4"/>
  <c r="G1103" i="4" s="1"/>
  <c r="H1103" i="4"/>
  <c r="L1103" i="4"/>
  <c r="M1103" i="4" s="1"/>
  <c r="O1103" i="4" s="1"/>
  <c r="D1104" i="4"/>
  <c r="G1104" i="4" s="1"/>
  <c r="H1104" i="4"/>
  <c r="L1104" i="4"/>
  <c r="M1104" i="4" s="1"/>
  <c r="O1104" i="4" s="1"/>
  <c r="D1105" i="4"/>
  <c r="G1105" i="4" s="1"/>
  <c r="H1105" i="4"/>
  <c r="L1105" i="4"/>
  <c r="M1105" i="4" s="1"/>
  <c r="O1105" i="4" s="1"/>
  <c r="D1106" i="4"/>
  <c r="G1106" i="4" s="1"/>
  <c r="H1106" i="4"/>
  <c r="L1106" i="4"/>
  <c r="M1106" i="4" s="1"/>
  <c r="O1106" i="4" s="1"/>
  <c r="D1107" i="4"/>
  <c r="G1107" i="4" s="1"/>
  <c r="H1107" i="4"/>
  <c r="L1107" i="4"/>
  <c r="M1107" i="4" s="1"/>
  <c r="O1107" i="4" s="1"/>
  <c r="D1108" i="4"/>
  <c r="G1108" i="4" s="1"/>
  <c r="H1108" i="4"/>
  <c r="L1108" i="4"/>
  <c r="M1108" i="4" s="1"/>
  <c r="O1108" i="4" s="1"/>
  <c r="D1109" i="4"/>
  <c r="G1109" i="4" s="1"/>
  <c r="H1109" i="4"/>
  <c r="L1109" i="4"/>
  <c r="M1109" i="4" s="1"/>
  <c r="O1109" i="4" s="1"/>
  <c r="D1110" i="4"/>
  <c r="G1110" i="4" s="1"/>
  <c r="H1110" i="4"/>
  <c r="L1110" i="4"/>
  <c r="M1110" i="4" s="1"/>
  <c r="O1110" i="4" s="1"/>
  <c r="D1111" i="4"/>
  <c r="G1111" i="4" s="1"/>
  <c r="H1111" i="4"/>
  <c r="L1111" i="4"/>
  <c r="M1111" i="4" s="1"/>
  <c r="O1111" i="4" s="1"/>
  <c r="D1112" i="4"/>
  <c r="G1112" i="4" s="1"/>
  <c r="H1112" i="4"/>
  <c r="L1112" i="4"/>
  <c r="M1112" i="4" s="1"/>
  <c r="O1112" i="4" s="1"/>
  <c r="D1113" i="4"/>
  <c r="G1113" i="4" s="1"/>
  <c r="H1113" i="4"/>
  <c r="L1113" i="4"/>
  <c r="M1113" i="4" s="1"/>
  <c r="O1113" i="4" s="1"/>
  <c r="D1114" i="4"/>
  <c r="G1114" i="4" s="1"/>
  <c r="H1114" i="4"/>
  <c r="L1114" i="4"/>
  <c r="M1114" i="4" s="1"/>
  <c r="O1114" i="4" s="1"/>
  <c r="D1115" i="4"/>
  <c r="G1115" i="4" s="1"/>
  <c r="H1115" i="4"/>
  <c r="L1115" i="4"/>
  <c r="M1115" i="4" s="1"/>
  <c r="O1115" i="4" s="1"/>
  <c r="D1116" i="4"/>
  <c r="G1116" i="4" s="1"/>
  <c r="H1116" i="4"/>
  <c r="L1116" i="4"/>
  <c r="M1116" i="4" s="1"/>
  <c r="O1116" i="4" s="1"/>
  <c r="D1117" i="4"/>
  <c r="G1117" i="4" s="1"/>
  <c r="H1117" i="4"/>
  <c r="L1117" i="4"/>
  <c r="M1117" i="4" s="1"/>
  <c r="O1117" i="4" s="1"/>
  <c r="D1118" i="4"/>
  <c r="G1118" i="4" s="1"/>
  <c r="H1118" i="4"/>
  <c r="L1118" i="4"/>
  <c r="M1118" i="4" s="1"/>
  <c r="O1118" i="4" s="1"/>
  <c r="D1119" i="4"/>
  <c r="G1119" i="4" s="1"/>
  <c r="H1119" i="4"/>
  <c r="L1119" i="4"/>
  <c r="M1119" i="4" s="1"/>
  <c r="O1119" i="4" s="1"/>
  <c r="D1120" i="4"/>
  <c r="G1120" i="4" s="1"/>
  <c r="H1120" i="4"/>
  <c r="L1120" i="4"/>
  <c r="M1120" i="4" s="1"/>
  <c r="O1120" i="4" s="1"/>
  <c r="D1121" i="4"/>
  <c r="G1121" i="4" s="1"/>
  <c r="H1121" i="4"/>
  <c r="L1121" i="4"/>
  <c r="M1121" i="4" s="1"/>
  <c r="O1121" i="4" s="1"/>
  <c r="D1122" i="4"/>
  <c r="G1122" i="4" s="1"/>
  <c r="H1122" i="4"/>
  <c r="L1122" i="4"/>
  <c r="M1122" i="4" s="1"/>
  <c r="O1122" i="4" s="1"/>
  <c r="D1123" i="4"/>
  <c r="G1123" i="4" s="1"/>
  <c r="H1123" i="4"/>
  <c r="L1123" i="4"/>
  <c r="M1123" i="4" s="1"/>
  <c r="O1123" i="4" s="1"/>
  <c r="D1124" i="4"/>
  <c r="G1124" i="4" s="1"/>
  <c r="H1124" i="4"/>
  <c r="L1124" i="4"/>
  <c r="M1124" i="4" s="1"/>
  <c r="O1124" i="4" s="1"/>
  <c r="D1125" i="4"/>
  <c r="G1125" i="4" s="1"/>
  <c r="H1125" i="4"/>
  <c r="L1125" i="4"/>
  <c r="M1125" i="4" s="1"/>
  <c r="O1125" i="4" s="1"/>
  <c r="D1126" i="4"/>
  <c r="G1126" i="4" s="1"/>
  <c r="H1126" i="4"/>
  <c r="L1126" i="4"/>
  <c r="M1126" i="4" s="1"/>
  <c r="O1126" i="4" s="1"/>
  <c r="D1127" i="4"/>
  <c r="G1127" i="4" s="1"/>
  <c r="H1127" i="4"/>
  <c r="L1127" i="4"/>
  <c r="M1127" i="4" s="1"/>
  <c r="O1127" i="4" s="1"/>
  <c r="D1128" i="4"/>
  <c r="G1128" i="4" s="1"/>
  <c r="H1128" i="4"/>
  <c r="L1128" i="4"/>
  <c r="M1128" i="4" s="1"/>
  <c r="O1128" i="4" s="1"/>
  <c r="D1129" i="4"/>
  <c r="G1129" i="4" s="1"/>
  <c r="H1129" i="4"/>
  <c r="L1129" i="4"/>
  <c r="M1129" i="4" s="1"/>
  <c r="O1129" i="4" s="1"/>
  <c r="D1130" i="4"/>
  <c r="G1130" i="4" s="1"/>
  <c r="H1130" i="4"/>
  <c r="L1130" i="4"/>
  <c r="M1130" i="4" s="1"/>
  <c r="O1130" i="4" s="1"/>
  <c r="D1131" i="4"/>
  <c r="G1131" i="4" s="1"/>
  <c r="H1131" i="4"/>
  <c r="L1131" i="4"/>
  <c r="M1131" i="4" s="1"/>
  <c r="O1131" i="4" s="1"/>
  <c r="D1132" i="4"/>
  <c r="G1132" i="4" s="1"/>
  <c r="H1132" i="4"/>
  <c r="L1132" i="4"/>
  <c r="M1132" i="4" s="1"/>
  <c r="O1132" i="4" s="1"/>
  <c r="D1133" i="4"/>
  <c r="G1133" i="4" s="1"/>
  <c r="H1133" i="4"/>
  <c r="L1133" i="4"/>
  <c r="M1133" i="4" s="1"/>
  <c r="O1133" i="4" s="1"/>
  <c r="D1134" i="4"/>
  <c r="G1134" i="4" s="1"/>
  <c r="H1134" i="4"/>
  <c r="L1134" i="4"/>
  <c r="M1134" i="4" s="1"/>
  <c r="O1134" i="4" s="1"/>
  <c r="D1135" i="4"/>
  <c r="G1135" i="4" s="1"/>
  <c r="H1135" i="4"/>
  <c r="L1135" i="4"/>
  <c r="M1135" i="4" s="1"/>
  <c r="O1135" i="4" s="1"/>
  <c r="D1136" i="4"/>
  <c r="G1136" i="4" s="1"/>
  <c r="H1136" i="4"/>
  <c r="L1136" i="4"/>
  <c r="M1136" i="4" s="1"/>
  <c r="O1136" i="4" s="1"/>
  <c r="D1137" i="4"/>
  <c r="G1137" i="4" s="1"/>
  <c r="H1137" i="4"/>
  <c r="L1137" i="4"/>
  <c r="M1137" i="4" s="1"/>
  <c r="O1137" i="4" s="1"/>
  <c r="D1138" i="4"/>
  <c r="G1138" i="4" s="1"/>
  <c r="H1138" i="4"/>
  <c r="L1138" i="4"/>
  <c r="M1138" i="4" s="1"/>
  <c r="O1138" i="4" s="1"/>
  <c r="D1139" i="4"/>
  <c r="G1139" i="4" s="1"/>
  <c r="H1139" i="4"/>
  <c r="L1139" i="4"/>
  <c r="M1139" i="4" s="1"/>
  <c r="O1139" i="4" s="1"/>
  <c r="D1140" i="4"/>
  <c r="G1140" i="4" s="1"/>
  <c r="H1140" i="4"/>
  <c r="L1140" i="4"/>
  <c r="M1140" i="4" s="1"/>
  <c r="O1140" i="4" s="1"/>
  <c r="D1141" i="4"/>
  <c r="G1141" i="4" s="1"/>
  <c r="H1141" i="4"/>
  <c r="L1141" i="4"/>
  <c r="M1141" i="4" s="1"/>
  <c r="O1141" i="4" s="1"/>
  <c r="D1142" i="4"/>
  <c r="G1142" i="4" s="1"/>
  <c r="H1142" i="4"/>
  <c r="L1142" i="4"/>
  <c r="M1142" i="4" s="1"/>
  <c r="O1142" i="4" s="1"/>
  <c r="D1143" i="4"/>
  <c r="G1143" i="4" s="1"/>
  <c r="H1143" i="4"/>
  <c r="L1143" i="4"/>
  <c r="M1143" i="4" s="1"/>
  <c r="O1143" i="4" s="1"/>
  <c r="D1144" i="4"/>
  <c r="G1144" i="4" s="1"/>
  <c r="H1144" i="4"/>
  <c r="L1144" i="4"/>
  <c r="M1144" i="4" s="1"/>
  <c r="O1144" i="4" s="1"/>
  <c r="D1145" i="4"/>
  <c r="G1145" i="4" s="1"/>
  <c r="H1145" i="4"/>
  <c r="L1145" i="4"/>
  <c r="M1145" i="4" s="1"/>
  <c r="O1145" i="4" s="1"/>
  <c r="D1146" i="4"/>
  <c r="G1146" i="4" s="1"/>
  <c r="H1146" i="4"/>
  <c r="L1146" i="4"/>
  <c r="M1146" i="4" s="1"/>
  <c r="O1146" i="4" s="1"/>
  <c r="D1147" i="4"/>
  <c r="G1147" i="4" s="1"/>
  <c r="H1147" i="4"/>
  <c r="L1147" i="4"/>
  <c r="M1147" i="4" s="1"/>
  <c r="O1147" i="4" s="1"/>
  <c r="D1148" i="4"/>
  <c r="G1148" i="4" s="1"/>
  <c r="H1148" i="4"/>
  <c r="L1148" i="4"/>
  <c r="M1148" i="4" s="1"/>
  <c r="O1148" i="4" s="1"/>
  <c r="D1149" i="4"/>
  <c r="G1149" i="4" s="1"/>
  <c r="H1149" i="4"/>
  <c r="L1149" i="4"/>
  <c r="M1149" i="4" s="1"/>
  <c r="O1149" i="4" s="1"/>
  <c r="D1150" i="4"/>
  <c r="G1150" i="4" s="1"/>
  <c r="H1150" i="4"/>
  <c r="L1150" i="4"/>
  <c r="M1150" i="4" s="1"/>
  <c r="O1150" i="4" s="1"/>
  <c r="D1151" i="4"/>
  <c r="G1151" i="4" s="1"/>
  <c r="H1151" i="4"/>
  <c r="L1151" i="4"/>
  <c r="M1151" i="4" s="1"/>
  <c r="O1151" i="4" s="1"/>
  <c r="D1152" i="4"/>
  <c r="G1152" i="4" s="1"/>
  <c r="H1152" i="4"/>
  <c r="L1152" i="4"/>
  <c r="M1152" i="4" s="1"/>
  <c r="O1152" i="4" s="1"/>
  <c r="D1153" i="4"/>
  <c r="G1153" i="4" s="1"/>
  <c r="H1153" i="4"/>
  <c r="L1153" i="4"/>
  <c r="M1153" i="4" s="1"/>
  <c r="O1153" i="4" s="1"/>
  <c r="D1154" i="4"/>
  <c r="G1154" i="4" s="1"/>
  <c r="H1154" i="4"/>
  <c r="L1154" i="4"/>
  <c r="M1154" i="4" s="1"/>
  <c r="O1154" i="4" s="1"/>
  <c r="D1155" i="4"/>
  <c r="G1155" i="4" s="1"/>
  <c r="H1155" i="4"/>
  <c r="L1155" i="4"/>
  <c r="M1155" i="4" s="1"/>
  <c r="O1155" i="4" s="1"/>
  <c r="D1156" i="4"/>
  <c r="G1156" i="4" s="1"/>
  <c r="H1156" i="4"/>
  <c r="L1156" i="4"/>
  <c r="M1156" i="4" s="1"/>
  <c r="O1156" i="4" s="1"/>
  <c r="D1157" i="4"/>
  <c r="G1157" i="4" s="1"/>
  <c r="H1157" i="4"/>
  <c r="L1157" i="4"/>
  <c r="M1157" i="4" s="1"/>
  <c r="O1157" i="4" s="1"/>
  <c r="D1158" i="4"/>
  <c r="G1158" i="4" s="1"/>
  <c r="H1158" i="4"/>
  <c r="L1158" i="4"/>
  <c r="M1158" i="4" s="1"/>
  <c r="O1158" i="4" s="1"/>
  <c r="D1159" i="4"/>
  <c r="G1159" i="4" s="1"/>
  <c r="H1159" i="4"/>
  <c r="L1159" i="4"/>
  <c r="M1159" i="4" s="1"/>
  <c r="O1159" i="4" s="1"/>
  <c r="D1160" i="4"/>
  <c r="G1160" i="4" s="1"/>
  <c r="H1160" i="4"/>
  <c r="L1160" i="4"/>
  <c r="M1160" i="4" s="1"/>
  <c r="O1160" i="4" s="1"/>
  <c r="D1161" i="4"/>
  <c r="G1161" i="4" s="1"/>
  <c r="H1161" i="4"/>
  <c r="L1161" i="4"/>
  <c r="M1161" i="4" s="1"/>
  <c r="O1161" i="4" s="1"/>
  <c r="D1162" i="4"/>
  <c r="G1162" i="4" s="1"/>
  <c r="H1162" i="4"/>
  <c r="L1162" i="4"/>
  <c r="M1162" i="4" s="1"/>
  <c r="O1162" i="4" s="1"/>
  <c r="D1163" i="4"/>
  <c r="G1163" i="4" s="1"/>
  <c r="H1163" i="4"/>
  <c r="L1163" i="4"/>
  <c r="M1163" i="4" s="1"/>
  <c r="O1163" i="4" s="1"/>
  <c r="D1164" i="4"/>
  <c r="G1164" i="4" s="1"/>
  <c r="H1164" i="4"/>
  <c r="L1164" i="4"/>
  <c r="M1164" i="4" s="1"/>
  <c r="O1164" i="4" s="1"/>
  <c r="D1165" i="4"/>
  <c r="G1165" i="4" s="1"/>
  <c r="H1165" i="4"/>
  <c r="L1165" i="4"/>
  <c r="M1165" i="4" s="1"/>
  <c r="O1165" i="4" s="1"/>
  <c r="D1166" i="4"/>
  <c r="G1166" i="4" s="1"/>
  <c r="H1166" i="4"/>
  <c r="L1166" i="4"/>
  <c r="M1166" i="4" s="1"/>
  <c r="O1166" i="4" s="1"/>
  <c r="D1167" i="4"/>
  <c r="G1167" i="4" s="1"/>
  <c r="H1167" i="4"/>
  <c r="L1167" i="4"/>
  <c r="M1167" i="4" s="1"/>
  <c r="O1167" i="4" s="1"/>
  <c r="D1168" i="4"/>
  <c r="G1168" i="4" s="1"/>
  <c r="H1168" i="4"/>
  <c r="L1168" i="4"/>
  <c r="M1168" i="4" s="1"/>
  <c r="O1168" i="4" s="1"/>
  <c r="D1169" i="4"/>
  <c r="G1169" i="4" s="1"/>
  <c r="H1169" i="4"/>
  <c r="L1169" i="4"/>
  <c r="M1169" i="4" s="1"/>
  <c r="O1169" i="4" s="1"/>
  <c r="D1170" i="4"/>
  <c r="G1170" i="4" s="1"/>
  <c r="H1170" i="4"/>
  <c r="L1170" i="4"/>
  <c r="M1170" i="4" s="1"/>
  <c r="O1170" i="4" s="1"/>
  <c r="D1171" i="4"/>
  <c r="G1171" i="4" s="1"/>
  <c r="H1171" i="4"/>
  <c r="L1171" i="4"/>
  <c r="M1171" i="4" s="1"/>
  <c r="O1171" i="4" s="1"/>
  <c r="D1172" i="4"/>
  <c r="G1172" i="4" s="1"/>
  <c r="H1172" i="4"/>
  <c r="L1172" i="4"/>
  <c r="M1172" i="4" s="1"/>
  <c r="O1172" i="4" s="1"/>
  <c r="D1173" i="4"/>
  <c r="G1173" i="4" s="1"/>
  <c r="H1173" i="4"/>
  <c r="L1173" i="4"/>
  <c r="M1173" i="4" s="1"/>
  <c r="O1173" i="4" s="1"/>
  <c r="D1174" i="4"/>
  <c r="G1174" i="4" s="1"/>
  <c r="H1174" i="4"/>
  <c r="L1174" i="4"/>
  <c r="M1174" i="4" s="1"/>
  <c r="O1174" i="4" s="1"/>
  <c r="D1175" i="4"/>
  <c r="G1175" i="4" s="1"/>
  <c r="H1175" i="4"/>
  <c r="L1175" i="4"/>
  <c r="M1175" i="4" s="1"/>
  <c r="O1175" i="4" s="1"/>
  <c r="D1176" i="4"/>
  <c r="G1176" i="4" s="1"/>
  <c r="H1176" i="4"/>
  <c r="L1176" i="4"/>
  <c r="M1176" i="4" s="1"/>
  <c r="O1176" i="4" s="1"/>
  <c r="D1177" i="4"/>
  <c r="G1177" i="4" s="1"/>
  <c r="H1177" i="4"/>
  <c r="L1177" i="4"/>
  <c r="M1177" i="4" s="1"/>
  <c r="O1177" i="4" s="1"/>
  <c r="D1178" i="4"/>
  <c r="G1178" i="4" s="1"/>
  <c r="H1178" i="4"/>
  <c r="L1178" i="4"/>
  <c r="M1178" i="4" s="1"/>
  <c r="O1178" i="4" s="1"/>
  <c r="D1179" i="4"/>
  <c r="G1179" i="4" s="1"/>
  <c r="H1179" i="4"/>
  <c r="L1179" i="4"/>
  <c r="M1179" i="4" s="1"/>
  <c r="O1179" i="4" s="1"/>
  <c r="D1180" i="4"/>
  <c r="G1180" i="4" s="1"/>
  <c r="H1180" i="4"/>
  <c r="L1180" i="4"/>
  <c r="M1180" i="4" s="1"/>
  <c r="O1180" i="4" s="1"/>
  <c r="D1181" i="4"/>
  <c r="G1181" i="4" s="1"/>
  <c r="H1181" i="4"/>
  <c r="L1181" i="4"/>
  <c r="M1181" i="4" s="1"/>
  <c r="O1181" i="4" s="1"/>
  <c r="D1182" i="4"/>
  <c r="G1182" i="4" s="1"/>
  <c r="H1182" i="4"/>
  <c r="L1182" i="4"/>
  <c r="M1182" i="4" s="1"/>
  <c r="O1182" i="4" s="1"/>
  <c r="D1183" i="4"/>
  <c r="G1183" i="4" s="1"/>
  <c r="H1183" i="4"/>
  <c r="L1183" i="4"/>
  <c r="M1183" i="4" s="1"/>
  <c r="O1183" i="4" s="1"/>
  <c r="D1184" i="4"/>
  <c r="G1184" i="4" s="1"/>
  <c r="H1184" i="4"/>
  <c r="L1184" i="4"/>
  <c r="M1184" i="4" s="1"/>
  <c r="O1184" i="4" s="1"/>
  <c r="D1185" i="4"/>
  <c r="G1185" i="4" s="1"/>
  <c r="H1185" i="4"/>
  <c r="L1185" i="4"/>
  <c r="M1185" i="4" s="1"/>
  <c r="O1185" i="4" s="1"/>
  <c r="D1186" i="4"/>
  <c r="G1186" i="4" s="1"/>
  <c r="H1186" i="4"/>
  <c r="L1186" i="4"/>
  <c r="M1186" i="4" s="1"/>
  <c r="O1186" i="4" s="1"/>
  <c r="D1187" i="4"/>
  <c r="G1187" i="4" s="1"/>
  <c r="H1187" i="4"/>
  <c r="L1187" i="4"/>
  <c r="M1187" i="4" s="1"/>
  <c r="O1187" i="4" s="1"/>
  <c r="D1188" i="4"/>
  <c r="G1188" i="4" s="1"/>
  <c r="H1188" i="4"/>
  <c r="L1188" i="4"/>
  <c r="M1188" i="4" s="1"/>
  <c r="O1188" i="4" s="1"/>
  <c r="D1189" i="4"/>
  <c r="G1189" i="4" s="1"/>
  <c r="H1189" i="4"/>
  <c r="L1189" i="4"/>
  <c r="M1189" i="4" s="1"/>
  <c r="O1189" i="4" s="1"/>
  <c r="D1190" i="4"/>
  <c r="G1190" i="4" s="1"/>
  <c r="H1190" i="4"/>
  <c r="L1190" i="4"/>
  <c r="M1190" i="4" s="1"/>
  <c r="O1190" i="4" s="1"/>
  <c r="D1191" i="4"/>
  <c r="G1191" i="4" s="1"/>
  <c r="H1191" i="4"/>
  <c r="L1191" i="4"/>
  <c r="M1191" i="4" s="1"/>
  <c r="O1191" i="4" s="1"/>
  <c r="D1192" i="4"/>
  <c r="G1192" i="4" s="1"/>
  <c r="H1192" i="4"/>
  <c r="L1192" i="4"/>
  <c r="M1192" i="4" s="1"/>
  <c r="O1192" i="4" s="1"/>
  <c r="D1193" i="4"/>
  <c r="G1193" i="4" s="1"/>
  <c r="H1193" i="4"/>
  <c r="L1193" i="4"/>
  <c r="M1193" i="4" s="1"/>
  <c r="O1193" i="4" s="1"/>
  <c r="D1194" i="4"/>
  <c r="G1194" i="4" s="1"/>
  <c r="H1194" i="4"/>
  <c r="L1194" i="4"/>
  <c r="M1194" i="4" s="1"/>
  <c r="O1194" i="4" s="1"/>
  <c r="D1195" i="4"/>
  <c r="G1195" i="4" s="1"/>
  <c r="H1195" i="4"/>
  <c r="L1195" i="4"/>
  <c r="M1195" i="4" s="1"/>
  <c r="O1195" i="4" s="1"/>
  <c r="D1196" i="4"/>
  <c r="G1196" i="4" s="1"/>
  <c r="H1196" i="4"/>
  <c r="L1196" i="4"/>
  <c r="M1196" i="4" s="1"/>
  <c r="O1196" i="4" s="1"/>
  <c r="D1197" i="4"/>
  <c r="G1197" i="4" s="1"/>
  <c r="H1197" i="4"/>
  <c r="L1197" i="4"/>
  <c r="M1197" i="4" s="1"/>
  <c r="O1197" i="4" s="1"/>
  <c r="D1198" i="4"/>
  <c r="G1198" i="4" s="1"/>
  <c r="H1198" i="4"/>
  <c r="L1198" i="4"/>
  <c r="M1198" i="4" s="1"/>
  <c r="O1198" i="4" s="1"/>
  <c r="D1199" i="4"/>
  <c r="G1199" i="4" s="1"/>
  <c r="H1199" i="4"/>
  <c r="L1199" i="4"/>
  <c r="M1199" i="4" s="1"/>
  <c r="O1199" i="4" s="1"/>
  <c r="D1200" i="4"/>
  <c r="G1200" i="4" s="1"/>
  <c r="H1200" i="4"/>
  <c r="L1200" i="4"/>
  <c r="M1200" i="4" s="1"/>
  <c r="O1200" i="4" s="1"/>
  <c r="D1201" i="4"/>
  <c r="G1201" i="4" s="1"/>
  <c r="H1201" i="4"/>
  <c r="L1201" i="4"/>
  <c r="M1201" i="4" s="1"/>
  <c r="O1201" i="4" s="1"/>
  <c r="D1202" i="4"/>
  <c r="G1202" i="4" s="1"/>
  <c r="H1202" i="4"/>
  <c r="L1202" i="4"/>
  <c r="M1202" i="4" s="1"/>
  <c r="O1202" i="4" s="1"/>
  <c r="D1203" i="4"/>
  <c r="G1203" i="4" s="1"/>
  <c r="H1203" i="4"/>
  <c r="L1203" i="4"/>
  <c r="M1203" i="4" s="1"/>
  <c r="O1203" i="4" s="1"/>
  <c r="D1204" i="4"/>
  <c r="G1204" i="4" s="1"/>
  <c r="H1204" i="4"/>
  <c r="L1204" i="4"/>
  <c r="M1204" i="4" s="1"/>
  <c r="O1204" i="4" s="1"/>
  <c r="D1205" i="4"/>
  <c r="G1205" i="4" s="1"/>
  <c r="H1205" i="4"/>
  <c r="L1205" i="4"/>
  <c r="M1205" i="4" s="1"/>
  <c r="O1205" i="4" s="1"/>
  <c r="D1206" i="4"/>
  <c r="G1206" i="4" s="1"/>
  <c r="H1206" i="4"/>
  <c r="L1206" i="4"/>
  <c r="M1206" i="4" s="1"/>
  <c r="O1206" i="4" s="1"/>
  <c r="D1207" i="4"/>
  <c r="G1207" i="4" s="1"/>
  <c r="H1207" i="4"/>
  <c r="L1207" i="4"/>
  <c r="M1207" i="4" s="1"/>
  <c r="O1207" i="4" s="1"/>
  <c r="D1208" i="4"/>
  <c r="G1208" i="4" s="1"/>
  <c r="H1208" i="4"/>
  <c r="L1208" i="4"/>
  <c r="M1208" i="4" s="1"/>
  <c r="O1208" i="4" s="1"/>
  <c r="D1209" i="4"/>
  <c r="G1209" i="4" s="1"/>
  <c r="H1209" i="4"/>
  <c r="L1209" i="4"/>
  <c r="M1209" i="4" s="1"/>
  <c r="O1209" i="4" s="1"/>
  <c r="D1210" i="4"/>
  <c r="G1210" i="4" s="1"/>
  <c r="H1210" i="4"/>
  <c r="L1210" i="4"/>
  <c r="M1210" i="4" s="1"/>
  <c r="O1210" i="4" s="1"/>
  <c r="D1211" i="4"/>
  <c r="G1211" i="4" s="1"/>
  <c r="H1211" i="4"/>
  <c r="L1211" i="4"/>
  <c r="M1211" i="4" s="1"/>
  <c r="O1211" i="4" s="1"/>
  <c r="D1212" i="4"/>
  <c r="G1212" i="4" s="1"/>
  <c r="H1212" i="4"/>
  <c r="L1212" i="4"/>
  <c r="M1212" i="4" s="1"/>
  <c r="O1212" i="4" s="1"/>
  <c r="D1213" i="4"/>
  <c r="G1213" i="4" s="1"/>
  <c r="H1213" i="4"/>
  <c r="L1213" i="4"/>
  <c r="M1213" i="4" s="1"/>
  <c r="O1213" i="4" s="1"/>
  <c r="D1214" i="4"/>
  <c r="G1214" i="4" s="1"/>
  <c r="H1214" i="4"/>
  <c r="L1214" i="4"/>
  <c r="M1214" i="4" s="1"/>
  <c r="O1214" i="4" s="1"/>
  <c r="D1215" i="4"/>
  <c r="G1215" i="4" s="1"/>
  <c r="H1215" i="4"/>
  <c r="L1215" i="4"/>
  <c r="M1215" i="4" s="1"/>
  <c r="O1215" i="4" s="1"/>
  <c r="D1216" i="4"/>
  <c r="G1216" i="4" s="1"/>
  <c r="H1216" i="4"/>
  <c r="L1216" i="4"/>
  <c r="M1216" i="4" s="1"/>
  <c r="O1216" i="4" s="1"/>
  <c r="D1217" i="4"/>
  <c r="G1217" i="4" s="1"/>
  <c r="H1217" i="4"/>
  <c r="L1217" i="4"/>
  <c r="M1217" i="4" s="1"/>
  <c r="O1217" i="4" s="1"/>
  <c r="D1218" i="4"/>
  <c r="G1218" i="4" s="1"/>
  <c r="H1218" i="4"/>
  <c r="L1218" i="4"/>
  <c r="M1218" i="4" s="1"/>
  <c r="O1218" i="4" s="1"/>
  <c r="D1219" i="4"/>
  <c r="G1219" i="4" s="1"/>
  <c r="H1219" i="4"/>
  <c r="L1219" i="4"/>
  <c r="M1219" i="4" s="1"/>
  <c r="O1219" i="4" s="1"/>
  <c r="D1220" i="4"/>
  <c r="G1220" i="4" s="1"/>
  <c r="H1220" i="4"/>
  <c r="L1220" i="4"/>
  <c r="M1220" i="4" s="1"/>
  <c r="O1220" i="4" s="1"/>
  <c r="D1221" i="4"/>
  <c r="G1221" i="4" s="1"/>
  <c r="H1221" i="4"/>
  <c r="L1221" i="4"/>
  <c r="M1221" i="4" s="1"/>
  <c r="O1221" i="4" s="1"/>
  <c r="D1222" i="4"/>
  <c r="G1222" i="4" s="1"/>
  <c r="H1222" i="4"/>
  <c r="L1222" i="4"/>
  <c r="M1222" i="4" s="1"/>
  <c r="O1222" i="4" s="1"/>
  <c r="D1223" i="4"/>
  <c r="G1223" i="4" s="1"/>
  <c r="H1223" i="4"/>
  <c r="L1223" i="4"/>
  <c r="M1223" i="4" s="1"/>
  <c r="O1223" i="4" s="1"/>
  <c r="D1224" i="4"/>
  <c r="G1224" i="4" s="1"/>
  <c r="H1224" i="4"/>
  <c r="L1224" i="4"/>
  <c r="M1224" i="4" s="1"/>
  <c r="O1224" i="4" s="1"/>
  <c r="D1225" i="4"/>
  <c r="G1225" i="4" s="1"/>
  <c r="H1225" i="4"/>
  <c r="L1225" i="4"/>
  <c r="M1225" i="4" s="1"/>
  <c r="O1225" i="4" s="1"/>
  <c r="D1226" i="4"/>
  <c r="G1226" i="4" s="1"/>
  <c r="H1226" i="4"/>
  <c r="L1226" i="4"/>
  <c r="M1226" i="4" s="1"/>
  <c r="O1226" i="4" s="1"/>
  <c r="D1227" i="4"/>
  <c r="G1227" i="4" s="1"/>
  <c r="H1227" i="4"/>
  <c r="L1227" i="4"/>
  <c r="M1227" i="4" s="1"/>
  <c r="O1227" i="4" s="1"/>
  <c r="D1228" i="4"/>
  <c r="G1228" i="4" s="1"/>
  <c r="H1228" i="4"/>
  <c r="L1228" i="4"/>
  <c r="M1228" i="4" s="1"/>
  <c r="O1228" i="4" s="1"/>
  <c r="D1229" i="4"/>
  <c r="G1229" i="4" s="1"/>
  <c r="H1229" i="4"/>
  <c r="L1229" i="4"/>
  <c r="M1229" i="4" s="1"/>
  <c r="O1229" i="4" s="1"/>
  <c r="D1230" i="4"/>
  <c r="G1230" i="4" s="1"/>
  <c r="H1230" i="4"/>
  <c r="L1230" i="4"/>
  <c r="M1230" i="4" s="1"/>
  <c r="O1230" i="4" s="1"/>
  <c r="D1231" i="4"/>
  <c r="G1231" i="4" s="1"/>
  <c r="H1231" i="4"/>
  <c r="L1231" i="4"/>
  <c r="M1231" i="4" s="1"/>
  <c r="O1231" i="4" s="1"/>
  <c r="D1232" i="4"/>
  <c r="G1232" i="4" s="1"/>
  <c r="H1232" i="4"/>
  <c r="L1232" i="4"/>
  <c r="M1232" i="4" s="1"/>
  <c r="O1232" i="4" s="1"/>
  <c r="D1233" i="4"/>
  <c r="G1233" i="4" s="1"/>
  <c r="H1233" i="4"/>
  <c r="L1233" i="4"/>
  <c r="M1233" i="4" s="1"/>
  <c r="O1233" i="4" s="1"/>
  <c r="D1234" i="4"/>
  <c r="G1234" i="4" s="1"/>
  <c r="H1234" i="4"/>
  <c r="L1234" i="4"/>
  <c r="M1234" i="4" s="1"/>
  <c r="O1234" i="4" s="1"/>
  <c r="D1235" i="4"/>
  <c r="G1235" i="4" s="1"/>
  <c r="H1235" i="4"/>
  <c r="L1235" i="4"/>
  <c r="M1235" i="4" s="1"/>
  <c r="O1235" i="4" s="1"/>
  <c r="D1236" i="4"/>
  <c r="G1236" i="4" s="1"/>
  <c r="H1236" i="4"/>
  <c r="L1236" i="4"/>
  <c r="M1236" i="4" s="1"/>
  <c r="O1236" i="4" s="1"/>
  <c r="D1237" i="4"/>
  <c r="G1237" i="4" s="1"/>
  <c r="H1237" i="4"/>
  <c r="L1237" i="4"/>
  <c r="M1237" i="4" s="1"/>
  <c r="O1237" i="4" s="1"/>
  <c r="D1238" i="4"/>
  <c r="G1238" i="4" s="1"/>
  <c r="H1238" i="4"/>
  <c r="L1238" i="4"/>
  <c r="M1238" i="4" s="1"/>
  <c r="O1238" i="4" s="1"/>
  <c r="D1239" i="4"/>
  <c r="G1239" i="4" s="1"/>
  <c r="H1239" i="4"/>
  <c r="L1239" i="4"/>
  <c r="M1239" i="4" s="1"/>
  <c r="O1239" i="4" s="1"/>
  <c r="D1240" i="4"/>
  <c r="G1240" i="4" s="1"/>
  <c r="H1240" i="4"/>
  <c r="L1240" i="4"/>
  <c r="M1240" i="4" s="1"/>
  <c r="O1240" i="4" s="1"/>
  <c r="D1241" i="4"/>
  <c r="G1241" i="4" s="1"/>
  <c r="H1241" i="4"/>
  <c r="L1241" i="4"/>
  <c r="M1241" i="4" s="1"/>
  <c r="O1241" i="4" s="1"/>
  <c r="D1242" i="4"/>
  <c r="G1242" i="4" s="1"/>
  <c r="H1242" i="4"/>
  <c r="L1242" i="4"/>
  <c r="M1242" i="4" s="1"/>
  <c r="O1242" i="4" s="1"/>
  <c r="D1243" i="4"/>
  <c r="G1243" i="4" s="1"/>
  <c r="H1243" i="4"/>
  <c r="L1243" i="4"/>
  <c r="M1243" i="4" s="1"/>
  <c r="O1243" i="4" s="1"/>
  <c r="D1244" i="4"/>
  <c r="G1244" i="4" s="1"/>
  <c r="H1244" i="4"/>
  <c r="L1244" i="4"/>
  <c r="M1244" i="4" s="1"/>
  <c r="O1244" i="4" s="1"/>
  <c r="D1245" i="4"/>
  <c r="G1245" i="4" s="1"/>
  <c r="H1245" i="4"/>
  <c r="L1245" i="4"/>
  <c r="M1245" i="4" s="1"/>
  <c r="O1245" i="4" s="1"/>
  <c r="D1246" i="4"/>
  <c r="G1246" i="4" s="1"/>
  <c r="H1246" i="4"/>
  <c r="L1246" i="4"/>
  <c r="M1246" i="4" s="1"/>
  <c r="O1246" i="4" s="1"/>
  <c r="D1247" i="4"/>
  <c r="G1247" i="4" s="1"/>
  <c r="H1247" i="4"/>
  <c r="L1247" i="4"/>
  <c r="M1247" i="4" s="1"/>
  <c r="O1247" i="4" s="1"/>
  <c r="D1248" i="4"/>
  <c r="G1248" i="4" s="1"/>
  <c r="H1248" i="4"/>
  <c r="L1248" i="4"/>
  <c r="M1248" i="4" s="1"/>
  <c r="O1248" i="4" s="1"/>
  <c r="D1249" i="4"/>
  <c r="G1249" i="4" s="1"/>
  <c r="H1249" i="4"/>
  <c r="L1249" i="4"/>
  <c r="M1249" i="4" s="1"/>
  <c r="O1249" i="4" s="1"/>
  <c r="D1250" i="4"/>
  <c r="G1250" i="4" s="1"/>
  <c r="H1250" i="4"/>
  <c r="L1250" i="4"/>
  <c r="M1250" i="4" s="1"/>
  <c r="O1250" i="4" s="1"/>
  <c r="D1251" i="4"/>
  <c r="G1251" i="4" s="1"/>
  <c r="H1251" i="4"/>
  <c r="L1251" i="4"/>
  <c r="M1251" i="4" s="1"/>
  <c r="O1251" i="4" s="1"/>
  <c r="D1252" i="4"/>
  <c r="G1252" i="4" s="1"/>
  <c r="H1252" i="4"/>
  <c r="L1252" i="4"/>
  <c r="M1252" i="4" s="1"/>
  <c r="O1252" i="4" s="1"/>
  <c r="D1253" i="4"/>
  <c r="G1253" i="4" s="1"/>
  <c r="H1253" i="4"/>
  <c r="L1253" i="4"/>
  <c r="M1253" i="4" s="1"/>
  <c r="O1253" i="4" s="1"/>
  <c r="D1254" i="4"/>
  <c r="G1254" i="4" s="1"/>
  <c r="H1254" i="4"/>
  <c r="L1254" i="4"/>
  <c r="M1254" i="4" s="1"/>
  <c r="O1254" i="4" s="1"/>
  <c r="D1255" i="4"/>
  <c r="G1255" i="4" s="1"/>
  <c r="H1255" i="4"/>
  <c r="L1255" i="4"/>
  <c r="M1255" i="4" s="1"/>
  <c r="O1255" i="4" s="1"/>
  <c r="D1256" i="4"/>
  <c r="G1256" i="4" s="1"/>
  <c r="H1256" i="4"/>
  <c r="L1256" i="4"/>
  <c r="M1256" i="4" s="1"/>
  <c r="O1256" i="4" s="1"/>
  <c r="D1257" i="4"/>
  <c r="G1257" i="4" s="1"/>
  <c r="H1257" i="4"/>
  <c r="L1257" i="4"/>
  <c r="M1257" i="4" s="1"/>
  <c r="O1257" i="4" s="1"/>
  <c r="D1258" i="4"/>
  <c r="G1258" i="4" s="1"/>
  <c r="H1258" i="4"/>
  <c r="L1258" i="4"/>
  <c r="M1258" i="4" s="1"/>
  <c r="O1258" i="4" s="1"/>
  <c r="D1259" i="4"/>
  <c r="G1259" i="4" s="1"/>
  <c r="H1259" i="4"/>
  <c r="L1259" i="4"/>
  <c r="M1259" i="4" s="1"/>
  <c r="O1259" i="4" s="1"/>
  <c r="D1260" i="4"/>
  <c r="G1260" i="4" s="1"/>
  <c r="H1260" i="4"/>
  <c r="L1260" i="4"/>
  <c r="M1260" i="4" s="1"/>
  <c r="O1260" i="4" s="1"/>
  <c r="D1261" i="4"/>
  <c r="G1261" i="4" s="1"/>
  <c r="H1261" i="4"/>
  <c r="L1261" i="4"/>
  <c r="M1261" i="4" s="1"/>
  <c r="O1261" i="4" s="1"/>
  <c r="D1262" i="4"/>
  <c r="G1262" i="4" s="1"/>
  <c r="H1262" i="4"/>
  <c r="L1262" i="4"/>
  <c r="M1262" i="4" s="1"/>
  <c r="O1262" i="4" s="1"/>
  <c r="D1263" i="4"/>
  <c r="G1263" i="4" s="1"/>
  <c r="H1263" i="4"/>
  <c r="L1263" i="4"/>
  <c r="M1263" i="4" s="1"/>
  <c r="O1263" i="4" s="1"/>
  <c r="D1264" i="4"/>
  <c r="G1264" i="4" s="1"/>
  <c r="H1264" i="4"/>
  <c r="L1264" i="4"/>
  <c r="M1264" i="4" s="1"/>
  <c r="O1264" i="4" s="1"/>
  <c r="D1265" i="4"/>
  <c r="G1265" i="4" s="1"/>
  <c r="H1265" i="4"/>
  <c r="L1265" i="4"/>
  <c r="M1265" i="4" s="1"/>
  <c r="O1265" i="4" s="1"/>
  <c r="D1266" i="4"/>
  <c r="G1266" i="4" s="1"/>
  <c r="H1266" i="4"/>
  <c r="L1266" i="4"/>
  <c r="M1266" i="4" s="1"/>
  <c r="O1266" i="4" s="1"/>
  <c r="D1267" i="4"/>
  <c r="G1267" i="4" s="1"/>
  <c r="H1267" i="4"/>
  <c r="L1267" i="4"/>
  <c r="M1267" i="4" s="1"/>
  <c r="O1267" i="4" s="1"/>
  <c r="D1268" i="4"/>
  <c r="G1268" i="4" s="1"/>
  <c r="H1268" i="4"/>
  <c r="L1268" i="4"/>
  <c r="M1268" i="4" s="1"/>
  <c r="O1268" i="4" s="1"/>
  <c r="D1269" i="4"/>
  <c r="G1269" i="4" s="1"/>
  <c r="H1269" i="4"/>
  <c r="L1269" i="4"/>
  <c r="M1269" i="4" s="1"/>
  <c r="O1269" i="4" s="1"/>
  <c r="D1270" i="4"/>
  <c r="G1270" i="4" s="1"/>
  <c r="H1270" i="4"/>
  <c r="L1270" i="4"/>
  <c r="M1270" i="4" s="1"/>
  <c r="O1270" i="4" s="1"/>
  <c r="D1271" i="4"/>
  <c r="G1271" i="4" s="1"/>
  <c r="H1271" i="4"/>
  <c r="L1271" i="4"/>
  <c r="M1271" i="4" s="1"/>
  <c r="O1271" i="4" s="1"/>
  <c r="D1272" i="4"/>
  <c r="G1272" i="4" s="1"/>
  <c r="H1272" i="4"/>
  <c r="L1272" i="4"/>
  <c r="M1272" i="4" s="1"/>
  <c r="O1272" i="4" s="1"/>
  <c r="D1273" i="4"/>
  <c r="G1273" i="4" s="1"/>
  <c r="H1273" i="4"/>
  <c r="L1273" i="4"/>
  <c r="M1273" i="4" s="1"/>
  <c r="O1273" i="4" s="1"/>
  <c r="D1274" i="4"/>
  <c r="G1274" i="4" s="1"/>
  <c r="H1274" i="4"/>
  <c r="L1274" i="4"/>
  <c r="M1274" i="4" s="1"/>
  <c r="O1274" i="4" s="1"/>
  <c r="D1275" i="4"/>
  <c r="G1275" i="4" s="1"/>
  <c r="H1275" i="4"/>
  <c r="L1275" i="4"/>
  <c r="M1275" i="4" s="1"/>
  <c r="O1275" i="4" s="1"/>
  <c r="D1276" i="4"/>
  <c r="G1276" i="4" s="1"/>
  <c r="H1276" i="4"/>
  <c r="L1276" i="4"/>
  <c r="M1276" i="4" s="1"/>
  <c r="O1276" i="4" s="1"/>
  <c r="D1277" i="4"/>
  <c r="G1277" i="4" s="1"/>
  <c r="H1277" i="4"/>
  <c r="L1277" i="4"/>
  <c r="M1277" i="4" s="1"/>
  <c r="O1277" i="4" s="1"/>
  <c r="D1278" i="4"/>
  <c r="G1278" i="4" s="1"/>
  <c r="H1278" i="4"/>
  <c r="L1278" i="4"/>
  <c r="M1278" i="4" s="1"/>
  <c r="O1278" i="4" s="1"/>
  <c r="D1279" i="4"/>
  <c r="G1279" i="4" s="1"/>
  <c r="H1279" i="4"/>
  <c r="L1279" i="4"/>
  <c r="M1279" i="4" s="1"/>
  <c r="O1279" i="4" s="1"/>
  <c r="D1280" i="4"/>
  <c r="G1280" i="4" s="1"/>
  <c r="H1280" i="4"/>
  <c r="L1280" i="4"/>
  <c r="M1280" i="4" s="1"/>
  <c r="O1280" i="4" s="1"/>
  <c r="D1281" i="4"/>
  <c r="G1281" i="4" s="1"/>
  <c r="H1281" i="4"/>
  <c r="L1281" i="4"/>
  <c r="M1281" i="4" s="1"/>
  <c r="O1281" i="4" s="1"/>
  <c r="D1282" i="4"/>
  <c r="G1282" i="4" s="1"/>
  <c r="H1282" i="4"/>
  <c r="L1282" i="4"/>
  <c r="M1282" i="4" s="1"/>
  <c r="O1282" i="4" s="1"/>
  <c r="D1283" i="4"/>
  <c r="G1283" i="4" s="1"/>
  <c r="H1283" i="4"/>
  <c r="L1283" i="4"/>
  <c r="M1283" i="4" s="1"/>
  <c r="O1283" i="4" s="1"/>
  <c r="D1284" i="4"/>
  <c r="G1284" i="4" s="1"/>
  <c r="H1284" i="4"/>
  <c r="L1284" i="4"/>
  <c r="M1284" i="4" s="1"/>
  <c r="O1284" i="4" s="1"/>
  <c r="D1285" i="4"/>
  <c r="G1285" i="4" s="1"/>
  <c r="H1285" i="4"/>
  <c r="L1285" i="4"/>
  <c r="M1285" i="4" s="1"/>
  <c r="O1285" i="4" s="1"/>
  <c r="D1286" i="4"/>
  <c r="G1286" i="4" s="1"/>
  <c r="H1286" i="4"/>
  <c r="L1286" i="4"/>
  <c r="M1286" i="4" s="1"/>
  <c r="O1286" i="4" s="1"/>
  <c r="D1287" i="4"/>
  <c r="G1287" i="4" s="1"/>
  <c r="H1287" i="4"/>
  <c r="L1287" i="4"/>
  <c r="M1287" i="4" s="1"/>
  <c r="O1287" i="4" s="1"/>
  <c r="D1288" i="4"/>
  <c r="G1288" i="4" s="1"/>
  <c r="H1288" i="4"/>
  <c r="L1288" i="4"/>
  <c r="M1288" i="4" s="1"/>
  <c r="O1288" i="4" s="1"/>
  <c r="D1289" i="4"/>
  <c r="G1289" i="4" s="1"/>
  <c r="H1289" i="4"/>
  <c r="L1289" i="4"/>
  <c r="M1289" i="4" s="1"/>
  <c r="O1289" i="4" s="1"/>
  <c r="D1290" i="4"/>
  <c r="G1290" i="4" s="1"/>
  <c r="H1290" i="4"/>
  <c r="L1290" i="4"/>
  <c r="M1290" i="4" s="1"/>
  <c r="O1290" i="4" s="1"/>
  <c r="D1291" i="4"/>
  <c r="G1291" i="4" s="1"/>
  <c r="H1291" i="4"/>
  <c r="L1291" i="4"/>
  <c r="M1291" i="4" s="1"/>
  <c r="O1291" i="4" s="1"/>
  <c r="D1292" i="4"/>
  <c r="G1292" i="4" s="1"/>
  <c r="H1292" i="4"/>
  <c r="L1292" i="4"/>
  <c r="M1292" i="4" s="1"/>
  <c r="O1292" i="4" s="1"/>
  <c r="D1293" i="4"/>
  <c r="G1293" i="4" s="1"/>
  <c r="H1293" i="4"/>
  <c r="L1293" i="4"/>
  <c r="M1293" i="4" s="1"/>
  <c r="O1293" i="4" s="1"/>
  <c r="D1294" i="4"/>
  <c r="G1294" i="4" s="1"/>
  <c r="H1294" i="4"/>
  <c r="L1294" i="4"/>
  <c r="M1294" i="4" s="1"/>
  <c r="O1294" i="4" s="1"/>
  <c r="D1295" i="4"/>
  <c r="G1295" i="4" s="1"/>
  <c r="H1295" i="4"/>
  <c r="L1295" i="4"/>
  <c r="M1295" i="4" s="1"/>
  <c r="O1295" i="4" s="1"/>
  <c r="D1296" i="4"/>
  <c r="G1296" i="4" s="1"/>
  <c r="H1296" i="4"/>
  <c r="L1296" i="4"/>
  <c r="M1296" i="4" s="1"/>
  <c r="O1296" i="4" s="1"/>
  <c r="D1297" i="4"/>
  <c r="G1297" i="4" s="1"/>
  <c r="H1297" i="4"/>
  <c r="L1297" i="4"/>
  <c r="M1297" i="4" s="1"/>
  <c r="O1297" i="4" s="1"/>
  <c r="D1298" i="4"/>
  <c r="G1298" i="4" s="1"/>
  <c r="H1298" i="4"/>
  <c r="L1298" i="4"/>
  <c r="M1298" i="4" s="1"/>
  <c r="O1298" i="4" s="1"/>
  <c r="D1299" i="4"/>
  <c r="G1299" i="4" s="1"/>
  <c r="H1299" i="4"/>
  <c r="L1299" i="4"/>
  <c r="M1299" i="4" s="1"/>
  <c r="O1299" i="4" s="1"/>
  <c r="D1300" i="4"/>
  <c r="G1300" i="4" s="1"/>
  <c r="H1300" i="4"/>
  <c r="L1300" i="4"/>
  <c r="M1300" i="4" s="1"/>
  <c r="O1300" i="4" s="1"/>
  <c r="D1301" i="4"/>
  <c r="G1301" i="4" s="1"/>
  <c r="H1301" i="4"/>
  <c r="L1301" i="4"/>
  <c r="M1301" i="4" s="1"/>
  <c r="O1301" i="4" s="1"/>
  <c r="D1302" i="4"/>
  <c r="G1302" i="4" s="1"/>
  <c r="H1302" i="4"/>
  <c r="L1302" i="4"/>
  <c r="M1302" i="4" s="1"/>
  <c r="O1302" i="4" s="1"/>
  <c r="D1303" i="4"/>
  <c r="G1303" i="4" s="1"/>
  <c r="H1303" i="4"/>
  <c r="L1303" i="4"/>
  <c r="M1303" i="4" s="1"/>
  <c r="O1303" i="4" s="1"/>
  <c r="D1304" i="4"/>
  <c r="G1304" i="4" s="1"/>
  <c r="H1304" i="4"/>
  <c r="L1304" i="4"/>
  <c r="M1304" i="4" s="1"/>
  <c r="O1304" i="4" s="1"/>
  <c r="D1305" i="4"/>
  <c r="G1305" i="4" s="1"/>
  <c r="H1305" i="4"/>
  <c r="L1305" i="4"/>
  <c r="M1305" i="4" s="1"/>
  <c r="O1305" i="4" s="1"/>
  <c r="D1306" i="4"/>
  <c r="G1306" i="4" s="1"/>
  <c r="H1306" i="4"/>
  <c r="L1306" i="4"/>
  <c r="M1306" i="4" s="1"/>
  <c r="O1306" i="4" s="1"/>
  <c r="D1307" i="4"/>
  <c r="G1307" i="4" s="1"/>
  <c r="H1307" i="4"/>
  <c r="L1307" i="4"/>
  <c r="M1307" i="4" s="1"/>
  <c r="O1307" i="4" s="1"/>
  <c r="D1308" i="4"/>
  <c r="G1308" i="4" s="1"/>
  <c r="H1308" i="4"/>
  <c r="L1308" i="4"/>
  <c r="M1308" i="4" s="1"/>
  <c r="O1308" i="4" s="1"/>
  <c r="D1309" i="4"/>
  <c r="G1309" i="4" s="1"/>
  <c r="H1309" i="4"/>
  <c r="L1309" i="4"/>
  <c r="M1309" i="4" s="1"/>
  <c r="O1309" i="4" s="1"/>
  <c r="D1310" i="4"/>
  <c r="G1310" i="4" s="1"/>
  <c r="H1310" i="4"/>
  <c r="L1310" i="4"/>
  <c r="M1310" i="4" s="1"/>
  <c r="O1310" i="4" s="1"/>
  <c r="D1311" i="4"/>
  <c r="G1311" i="4" s="1"/>
  <c r="H1311" i="4"/>
  <c r="L1311" i="4"/>
  <c r="M1311" i="4" s="1"/>
  <c r="O1311" i="4" s="1"/>
  <c r="D1312" i="4"/>
  <c r="G1312" i="4" s="1"/>
  <c r="H1312" i="4"/>
  <c r="L1312" i="4"/>
  <c r="M1312" i="4" s="1"/>
  <c r="O1312" i="4" s="1"/>
  <c r="D1313" i="4"/>
  <c r="G1313" i="4" s="1"/>
  <c r="H1313" i="4"/>
  <c r="L1313" i="4"/>
  <c r="M1313" i="4" s="1"/>
  <c r="O1313" i="4" s="1"/>
  <c r="D1314" i="4"/>
  <c r="G1314" i="4" s="1"/>
  <c r="H1314" i="4"/>
  <c r="L1314" i="4"/>
  <c r="M1314" i="4" s="1"/>
  <c r="O1314" i="4" s="1"/>
  <c r="D1315" i="4"/>
  <c r="G1315" i="4" s="1"/>
  <c r="H1315" i="4"/>
  <c r="L1315" i="4"/>
  <c r="M1315" i="4" s="1"/>
  <c r="O1315" i="4" s="1"/>
  <c r="D1316" i="4"/>
  <c r="G1316" i="4" s="1"/>
  <c r="H1316" i="4"/>
  <c r="L1316" i="4"/>
  <c r="M1316" i="4" s="1"/>
  <c r="O1316" i="4" s="1"/>
  <c r="D1317" i="4"/>
  <c r="G1317" i="4" s="1"/>
  <c r="H1317" i="4"/>
  <c r="L1317" i="4"/>
  <c r="M1317" i="4" s="1"/>
  <c r="O1317" i="4" s="1"/>
  <c r="D1318" i="4"/>
  <c r="G1318" i="4" s="1"/>
  <c r="H1318" i="4"/>
  <c r="L1318" i="4"/>
  <c r="M1318" i="4" s="1"/>
  <c r="O1318" i="4" s="1"/>
  <c r="D1319" i="4"/>
  <c r="G1319" i="4" s="1"/>
  <c r="H1319" i="4"/>
  <c r="L1319" i="4"/>
  <c r="M1319" i="4" s="1"/>
  <c r="O1319" i="4" s="1"/>
  <c r="D1320" i="4"/>
  <c r="G1320" i="4" s="1"/>
  <c r="H1320" i="4"/>
  <c r="L1320" i="4"/>
  <c r="M1320" i="4" s="1"/>
  <c r="O1320" i="4" s="1"/>
  <c r="D1321" i="4"/>
  <c r="G1321" i="4" s="1"/>
  <c r="H1321" i="4"/>
  <c r="L1321" i="4"/>
  <c r="M1321" i="4" s="1"/>
  <c r="O1321" i="4" s="1"/>
  <c r="D1322" i="4"/>
  <c r="G1322" i="4" s="1"/>
  <c r="H1322" i="4"/>
  <c r="L1322" i="4"/>
  <c r="M1322" i="4" s="1"/>
  <c r="O1322" i="4" s="1"/>
  <c r="D1323" i="4"/>
  <c r="G1323" i="4" s="1"/>
  <c r="H1323" i="4"/>
  <c r="L1323" i="4"/>
  <c r="M1323" i="4" s="1"/>
  <c r="O1323" i="4" s="1"/>
  <c r="D1324" i="4"/>
  <c r="G1324" i="4" s="1"/>
  <c r="H1324" i="4"/>
  <c r="L1324" i="4"/>
  <c r="M1324" i="4" s="1"/>
  <c r="O1324" i="4" s="1"/>
  <c r="D1325" i="4"/>
  <c r="G1325" i="4" s="1"/>
  <c r="H1325" i="4"/>
  <c r="L1325" i="4"/>
  <c r="M1325" i="4" s="1"/>
  <c r="O1325" i="4" s="1"/>
  <c r="D1326" i="4"/>
  <c r="G1326" i="4" s="1"/>
  <c r="H1326" i="4"/>
  <c r="L1326" i="4"/>
  <c r="M1326" i="4" s="1"/>
  <c r="O1326" i="4" s="1"/>
  <c r="D1327" i="4"/>
  <c r="G1327" i="4" s="1"/>
  <c r="H1327" i="4"/>
  <c r="L1327" i="4"/>
  <c r="M1327" i="4" s="1"/>
  <c r="O1327" i="4" s="1"/>
  <c r="D1328" i="4"/>
  <c r="G1328" i="4" s="1"/>
  <c r="H1328" i="4"/>
  <c r="L1328" i="4"/>
  <c r="M1328" i="4" s="1"/>
  <c r="O1328" i="4" s="1"/>
  <c r="D1329" i="4"/>
  <c r="G1329" i="4" s="1"/>
  <c r="H1329" i="4"/>
  <c r="L1329" i="4"/>
  <c r="M1329" i="4" s="1"/>
  <c r="O1329" i="4" s="1"/>
  <c r="D1330" i="4"/>
  <c r="G1330" i="4" s="1"/>
  <c r="H1330" i="4"/>
  <c r="L1330" i="4"/>
  <c r="M1330" i="4" s="1"/>
  <c r="O1330" i="4" s="1"/>
  <c r="D1331" i="4"/>
  <c r="G1331" i="4" s="1"/>
  <c r="H1331" i="4"/>
  <c r="L1331" i="4"/>
  <c r="M1331" i="4" s="1"/>
  <c r="O1331" i="4" s="1"/>
  <c r="D1332" i="4"/>
  <c r="G1332" i="4" s="1"/>
  <c r="H1332" i="4"/>
  <c r="L1332" i="4"/>
  <c r="M1332" i="4" s="1"/>
  <c r="O1332" i="4" s="1"/>
  <c r="D1333" i="4"/>
  <c r="G1333" i="4" s="1"/>
  <c r="H1333" i="4"/>
  <c r="L1333" i="4"/>
  <c r="M1333" i="4" s="1"/>
  <c r="O1333" i="4" s="1"/>
  <c r="D1334" i="4"/>
  <c r="G1334" i="4" s="1"/>
  <c r="H1334" i="4"/>
  <c r="L1334" i="4"/>
  <c r="M1334" i="4" s="1"/>
  <c r="O1334" i="4" s="1"/>
  <c r="D1335" i="4"/>
  <c r="G1335" i="4" s="1"/>
  <c r="H1335" i="4"/>
  <c r="L1335" i="4"/>
  <c r="M1335" i="4" s="1"/>
  <c r="O1335" i="4" s="1"/>
  <c r="D1336" i="4"/>
  <c r="G1336" i="4" s="1"/>
  <c r="H1336" i="4"/>
  <c r="L1336" i="4"/>
  <c r="M1336" i="4" s="1"/>
  <c r="O1336" i="4" s="1"/>
  <c r="D1337" i="4"/>
  <c r="G1337" i="4" s="1"/>
  <c r="H1337" i="4"/>
  <c r="L1337" i="4"/>
  <c r="M1337" i="4" s="1"/>
  <c r="O1337" i="4" s="1"/>
  <c r="D1338" i="4"/>
  <c r="G1338" i="4" s="1"/>
  <c r="H1338" i="4"/>
  <c r="L1338" i="4"/>
  <c r="M1338" i="4" s="1"/>
  <c r="O1338" i="4" s="1"/>
  <c r="D1339" i="4"/>
  <c r="G1339" i="4" s="1"/>
  <c r="H1339" i="4"/>
  <c r="L1339" i="4"/>
  <c r="M1339" i="4" s="1"/>
  <c r="O1339" i="4" s="1"/>
  <c r="D1340" i="4"/>
  <c r="G1340" i="4" s="1"/>
  <c r="H1340" i="4"/>
  <c r="L1340" i="4"/>
  <c r="M1340" i="4" s="1"/>
  <c r="O1340" i="4" s="1"/>
  <c r="D1341" i="4"/>
  <c r="G1341" i="4" s="1"/>
  <c r="H1341" i="4"/>
  <c r="L1341" i="4"/>
  <c r="M1341" i="4" s="1"/>
  <c r="O1341" i="4" s="1"/>
  <c r="D1342" i="4"/>
  <c r="G1342" i="4" s="1"/>
  <c r="H1342" i="4"/>
  <c r="L1342" i="4"/>
  <c r="M1342" i="4" s="1"/>
  <c r="O1342" i="4" s="1"/>
  <c r="D1343" i="4"/>
  <c r="G1343" i="4" s="1"/>
  <c r="H1343" i="4"/>
  <c r="L1343" i="4"/>
  <c r="M1343" i="4" s="1"/>
  <c r="O1343" i="4" s="1"/>
  <c r="D1344" i="4"/>
  <c r="G1344" i="4" s="1"/>
  <c r="H1344" i="4"/>
  <c r="L1344" i="4"/>
  <c r="M1344" i="4" s="1"/>
  <c r="O1344" i="4" s="1"/>
  <c r="D1345" i="4"/>
  <c r="G1345" i="4" s="1"/>
  <c r="H1345" i="4"/>
  <c r="L1345" i="4"/>
  <c r="M1345" i="4" s="1"/>
  <c r="O1345" i="4" s="1"/>
  <c r="D1346" i="4"/>
  <c r="G1346" i="4" s="1"/>
  <c r="H1346" i="4"/>
  <c r="L1346" i="4"/>
  <c r="M1346" i="4" s="1"/>
  <c r="O1346" i="4" s="1"/>
  <c r="D1347" i="4"/>
  <c r="G1347" i="4" s="1"/>
  <c r="H1347" i="4"/>
  <c r="L1347" i="4"/>
  <c r="M1347" i="4" s="1"/>
  <c r="O1347" i="4" s="1"/>
  <c r="D1348" i="4"/>
  <c r="G1348" i="4" s="1"/>
  <c r="H1348" i="4"/>
  <c r="L1348" i="4"/>
  <c r="M1348" i="4" s="1"/>
  <c r="O1348" i="4" s="1"/>
  <c r="D1349" i="4"/>
  <c r="G1349" i="4" s="1"/>
  <c r="H1349" i="4"/>
  <c r="L1349" i="4"/>
  <c r="M1349" i="4" s="1"/>
  <c r="O1349" i="4" s="1"/>
  <c r="D1350" i="4"/>
  <c r="G1350" i="4" s="1"/>
  <c r="H1350" i="4"/>
  <c r="L1350" i="4"/>
  <c r="M1350" i="4" s="1"/>
  <c r="O1350" i="4" s="1"/>
  <c r="D1351" i="4"/>
  <c r="G1351" i="4" s="1"/>
  <c r="H1351" i="4"/>
  <c r="L1351" i="4"/>
  <c r="M1351" i="4" s="1"/>
  <c r="O1351" i="4" s="1"/>
  <c r="D1352" i="4"/>
  <c r="G1352" i="4" s="1"/>
  <c r="H1352" i="4"/>
  <c r="L1352" i="4"/>
  <c r="M1352" i="4" s="1"/>
  <c r="O1352" i="4" s="1"/>
  <c r="D1353" i="4"/>
  <c r="G1353" i="4" s="1"/>
  <c r="H1353" i="4"/>
  <c r="L1353" i="4"/>
  <c r="M1353" i="4" s="1"/>
  <c r="O1353" i="4" s="1"/>
  <c r="D1354" i="4"/>
  <c r="G1354" i="4" s="1"/>
  <c r="H1354" i="4"/>
  <c r="L1354" i="4"/>
  <c r="M1354" i="4" s="1"/>
  <c r="O1354" i="4" s="1"/>
  <c r="D1355" i="4"/>
  <c r="G1355" i="4" s="1"/>
  <c r="H1355" i="4"/>
  <c r="L1355" i="4"/>
  <c r="M1355" i="4" s="1"/>
  <c r="O1355" i="4" s="1"/>
  <c r="D1356" i="4"/>
  <c r="G1356" i="4" s="1"/>
  <c r="H1356" i="4"/>
  <c r="L1356" i="4"/>
  <c r="M1356" i="4" s="1"/>
  <c r="O1356" i="4" s="1"/>
  <c r="D1357" i="4"/>
  <c r="G1357" i="4" s="1"/>
  <c r="H1357" i="4"/>
  <c r="L1357" i="4"/>
  <c r="M1357" i="4" s="1"/>
  <c r="O1357" i="4" s="1"/>
  <c r="D1358" i="4"/>
  <c r="G1358" i="4" s="1"/>
  <c r="H1358" i="4"/>
  <c r="L1358" i="4"/>
  <c r="M1358" i="4" s="1"/>
  <c r="O1358" i="4" s="1"/>
  <c r="D1359" i="4"/>
  <c r="G1359" i="4" s="1"/>
  <c r="H1359" i="4"/>
  <c r="L1359" i="4"/>
  <c r="M1359" i="4" s="1"/>
  <c r="O1359" i="4" s="1"/>
  <c r="D1360" i="4"/>
  <c r="G1360" i="4" s="1"/>
  <c r="H1360" i="4"/>
  <c r="L1360" i="4"/>
  <c r="M1360" i="4" s="1"/>
  <c r="O1360" i="4" s="1"/>
  <c r="D1361" i="4"/>
  <c r="G1361" i="4" s="1"/>
  <c r="H1361" i="4"/>
  <c r="L1361" i="4"/>
  <c r="M1361" i="4" s="1"/>
  <c r="O1361" i="4" s="1"/>
  <c r="D1362" i="4"/>
  <c r="G1362" i="4" s="1"/>
  <c r="H1362" i="4"/>
  <c r="L1362" i="4"/>
  <c r="M1362" i="4" s="1"/>
  <c r="O1362" i="4" s="1"/>
  <c r="D1363" i="4"/>
  <c r="G1363" i="4" s="1"/>
  <c r="H1363" i="4"/>
  <c r="L1363" i="4"/>
  <c r="M1363" i="4" s="1"/>
  <c r="O1363" i="4" s="1"/>
  <c r="D1364" i="4"/>
  <c r="G1364" i="4" s="1"/>
  <c r="H1364" i="4"/>
  <c r="L1364" i="4"/>
  <c r="M1364" i="4" s="1"/>
  <c r="O1364" i="4" s="1"/>
  <c r="D1365" i="4"/>
  <c r="G1365" i="4" s="1"/>
  <c r="H1365" i="4"/>
  <c r="L1365" i="4"/>
  <c r="M1365" i="4" s="1"/>
  <c r="O1365" i="4" s="1"/>
  <c r="D1366" i="4"/>
  <c r="G1366" i="4" s="1"/>
  <c r="H1366" i="4"/>
  <c r="L1366" i="4"/>
  <c r="M1366" i="4" s="1"/>
  <c r="O1366" i="4" s="1"/>
  <c r="D1367" i="4"/>
  <c r="G1367" i="4" s="1"/>
  <c r="H1367" i="4"/>
  <c r="L1367" i="4"/>
  <c r="M1367" i="4" s="1"/>
  <c r="O1367" i="4" s="1"/>
  <c r="D1368" i="4"/>
  <c r="G1368" i="4" s="1"/>
  <c r="H1368" i="4"/>
  <c r="L1368" i="4"/>
  <c r="M1368" i="4" s="1"/>
  <c r="O1368" i="4" s="1"/>
  <c r="D1369" i="4"/>
  <c r="G1369" i="4" s="1"/>
  <c r="H1369" i="4"/>
  <c r="L1369" i="4"/>
  <c r="M1369" i="4" s="1"/>
  <c r="O1369" i="4" s="1"/>
  <c r="D1370" i="4"/>
  <c r="G1370" i="4" s="1"/>
  <c r="H1370" i="4"/>
  <c r="L1370" i="4"/>
  <c r="M1370" i="4" s="1"/>
  <c r="O1370" i="4" s="1"/>
  <c r="D1371" i="4"/>
  <c r="G1371" i="4" s="1"/>
  <c r="H1371" i="4"/>
  <c r="L1371" i="4"/>
  <c r="M1371" i="4" s="1"/>
  <c r="O1371" i="4" s="1"/>
  <c r="D1372" i="4"/>
  <c r="G1372" i="4" s="1"/>
  <c r="H1372" i="4"/>
  <c r="L1372" i="4"/>
  <c r="M1372" i="4" s="1"/>
  <c r="O1372" i="4" s="1"/>
  <c r="D1373" i="4"/>
  <c r="G1373" i="4" s="1"/>
  <c r="H1373" i="4"/>
  <c r="L1373" i="4"/>
  <c r="M1373" i="4" s="1"/>
  <c r="O1373" i="4" s="1"/>
  <c r="D1374" i="4"/>
  <c r="G1374" i="4" s="1"/>
  <c r="H1374" i="4"/>
  <c r="L1374" i="4"/>
  <c r="M1374" i="4" s="1"/>
  <c r="O1374" i="4" s="1"/>
  <c r="D1375" i="4"/>
  <c r="G1375" i="4" s="1"/>
  <c r="H1375" i="4"/>
  <c r="L1375" i="4"/>
  <c r="M1375" i="4" s="1"/>
  <c r="O1375" i="4" s="1"/>
  <c r="D1376" i="4"/>
  <c r="G1376" i="4" s="1"/>
  <c r="H1376" i="4"/>
  <c r="L1376" i="4"/>
  <c r="M1376" i="4" s="1"/>
  <c r="O1376" i="4" s="1"/>
  <c r="D1377" i="4"/>
  <c r="G1377" i="4" s="1"/>
  <c r="H1377" i="4"/>
  <c r="L1377" i="4"/>
  <c r="M1377" i="4" s="1"/>
  <c r="O1377" i="4" s="1"/>
  <c r="D1378" i="4"/>
  <c r="G1378" i="4" s="1"/>
  <c r="H1378" i="4"/>
  <c r="L1378" i="4"/>
  <c r="M1378" i="4" s="1"/>
  <c r="O1378" i="4" s="1"/>
  <c r="D1379" i="4"/>
  <c r="G1379" i="4" s="1"/>
  <c r="H1379" i="4"/>
  <c r="L1379" i="4"/>
  <c r="M1379" i="4" s="1"/>
  <c r="O1379" i="4" s="1"/>
  <c r="D1380" i="4"/>
  <c r="G1380" i="4" s="1"/>
  <c r="H1380" i="4"/>
  <c r="L1380" i="4"/>
  <c r="M1380" i="4" s="1"/>
  <c r="O1380" i="4" s="1"/>
  <c r="D1381" i="4"/>
  <c r="G1381" i="4" s="1"/>
  <c r="H1381" i="4"/>
  <c r="L1381" i="4"/>
  <c r="M1381" i="4" s="1"/>
  <c r="O1381" i="4" s="1"/>
  <c r="D1382" i="4"/>
  <c r="G1382" i="4" s="1"/>
  <c r="H1382" i="4"/>
  <c r="L1382" i="4"/>
  <c r="M1382" i="4" s="1"/>
  <c r="O1382" i="4" s="1"/>
  <c r="D1383" i="4"/>
  <c r="G1383" i="4" s="1"/>
  <c r="H1383" i="4"/>
  <c r="L1383" i="4"/>
  <c r="M1383" i="4" s="1"/>
  <c r="O1383" i="4" s="1"/>
  <c r="D1384" i="4"/>
  <c r="G1384" i="4" s="1"/>
  <c r="H1384" i="4"/>
  <c r="L1384" i="4"/>
  <c r="M1384" i="4" s="1"/>
  <c r="O1384" i="4" s="1"/>
  <c r="D1385" i="4"/>
  <c r="G1385" i="4" s="1"/>
  <c r="H1385" i="4"/>
  <c r="L1385" i="4"/>
  <c r="M1385" i="4" s="1"/>
  <c r="O1385" i="4" s="1"/>
  <c r="D1386" i="4"/>
  <c r="G1386" i="4" s="1"/>
  <c r="H1386" i="4"/>
  <c r="L1386" i="4"/>
  <c r="M1386" i="4" s="1"/>
  <c r="O1386" i="4" s="1"/>
  <c r="D1387" i="4"/>
  <c r="G1387" i="4" s="1"/>
  <c r="H1387" i="4"/>
  <c r="L1387" i="4"/>
  <c r="M1387" i="4" s="1"/>
  <c r="O1387" i="4" s="1"/>
  <c r="D1388" i="4"/>
  <c r="G1388" i="4" s="1"/>
  <c r="H1388" i="4"/>
  <c r="L1388" i="4"/>
  <c r="M1388" i="4" s="1"/>
  <c r="O1388" i="4" s="1"/>
  <c r="D1389" i="4"/>
  <c r="G1389" i="4" s="1"/>
  <c r="H1389" i="4"/>
  <c r="L1389" i="4"/>
  <c r="M1389" i="4" s="1"/>
  <c r="O1389" i="4" s="1"/>
  <c r="D1390" i="4"/>
  <c r="G1390" i="4" s="1"/>
  <c r="H1390" i="4"/>
  <c r="L1390" i="4"/>
  <c r="M1390" i="4" s="1"/>
  <c r="O1390" i="4" s="1"/>
  <c r="D1391" i="4"/>
  <c r="G1391" i="4" s="1"/>
  <c r="H1391" i="4"/>
  <c r="L1391" i="4"/>
  <c r="M1391" i="4" s="1"/>
  <c r="O1391" i="4" s="1"/>
  <c r="D1392" i="4"/>
  <c r="G1392" i="4" s="1"/>
  <c r="H1392" i="4"/>
  <c r="L1392" i="4"/>
  <c r="M1392" i="4" s="1"/>
  <c r="O1392" i="4" s="1"/>
  <c r="D1393" i="4"/>
  <c r="G1393" i="4" s="1"/>
  <c r="H1393" i="4"/>
  <c r="L1393" i="4"/>
  <c r="M1393" i="4" s="1"/>
  <c r="O1393" i="4" s="1"/>
  <c r="D1394" i="4"/>
  <c r="G1394" i="4" s="1"/>
  <c r="H1394" i="4"/>
  <c r="L1394" i="4"/>
  <c r="M1394" i="4" s="1"/>
  <c r="O1394" i="4" s="1"/>
  <c r="D1395" i="4"/>
  <c r="G1395" i="4" s="1"/>
  <c r="H1395" i="4"/>
  <c r="L1395" i="4"/>
  <c r="M1395" i="4" s="1"/>
  <c r="O1395" i="4" s="1"/>
  <c r="D1396" i="4"/>
  <c r="G1396" i="4" s="1"/>
  <c r="H1396" i="4"/>
  <c r="L1396" i="4"/>
  <c r="M1396" i="4" s="1"/>
  <c r="O1396" i="4" s="1"/>
  <c r="D1397" i="4"/>
  <c r="G1397" i="4" s="1"/>
  <c r="H1397" i="4"/>
  <c r="L1397" i="4"/>
  <c r="M1397" i="4" s="1"/>
  <c r="O1397" i="4" s="1"/>
  <c r="D1398" i="4"/>
  <c r="G1398" i="4" s="1"/>
  <c r="H1398" i="4"/>
  <c r="L1398" i="4"/>
  <c r="M1398" i="4" s="1"/>
  <c r="O1398" i="4" s="1"/>
  <c r="D1399" i="4"/>
  <c r="G1399" i="4" s="1"/>
  <c r="H1399" i="4"/>
  <c r="L1399" i="4"/>
  <c r="M1399" i="4" s="1"/>
  <c r="O1399" i="4" s="1"/>
  <c r="D1400" i="4"/>
  <c r="G1400" i="4" s="1"/>
  <c r="H1400" i="4"/>
  <c r="L1400" i="4"/>
  <c r="M1400" i="4" s="1"/>
  <c r="O1400" i="4" s="1"/>
  <c r="D1401" i="4"/>
  <c r="G1401" i="4" s="1"/>
  <c r="H1401" i="4"/>
  <c r="L1401" i="4"/>
  <c r="M1401" i="4" s="1"/>
  <c r="O1401" i="4" s="1"/>
  <c r="D1402" i="4"/>
  <c r="G1402" i="4" s="1"/>
  <c r="H1402" i="4"/>
  <c r="L1402" i="4"/>
  <c r="M1402" i="4" s="1"/>
  <c r="O1402" i="4" s="1"/>
  <c r="D1403" i="4"/>
  <c r="G1403" i="4" s="1"/>
  <c r="H1403" i="4"/>
  <c r="L1403" i="4"/>
  <c r="M1403" i="4" s="1"/>
  <c r="O1403" i="4" s="1"/>
  <c r="D1404" i="4"/>
  <c r="G1404" i="4" s="1"/>
  <c r="H1404" i="4"/>
  <c r="L1404" i="4"/>
  <c r="M1404" i="4" s="1"/>
  <c r="O1404" i="4" s="1"/>
  <c r="D1405" i="4"/>
  <c r="G1405" i="4" s="1"/>
  <c r="H1405" i="4"/>
  <c r="L1405" i="4"/>
  <c r="M1405" i="4" s="1"/>
  <c r="O1405" i="4" s="1"/>
  <c r="D1406" i="4"/>
  <c r="G1406" i="4" s="1"/>
  <c r="H1406" i="4"/>
  <c r="L1406" i="4"/>
  <c r="M1406" i="4" s="1"/>
  <c r="O1406" i="4" s="1"/>
  <c r="D1407" i="4"/>
  <c r="G1407" i="4" s="1"/>
  <c r="H1407" i="4"/>
  <c r="L1407" i="4"/>
  <c r="M1407" i="4" s="1"/>
  <c r="O1407" i="4" s="1"/>
  <c r="D1408" i="4"/>
  <c r="G1408" i="4" s="1"/>
  <c r="H1408" i="4"/>
  <c r="L1408" i="4"/>
  <c r="M1408" i="4" s="1"/>
  <c r="O1408" i="4" s="1"/>
  <c r="D1409" i="4"/>
  <c r="G1409" i="4" s="1"/>
  <c r="H1409" i="4"/>
  <c r="L1409" i="4"/>
  <c r="M1409" i="4" s="1"/>
  <c r="O1409" i="4" s="1"/>
  <c r="D1410" i="4"/>
  <c r="G1410" i="4" s="1"/>
  <c r="H1410" i="4"/>
  <c r="L1410" i="4"/>
  <c r="M1410" i="4" s="1"/>
  <c r="O1410" i="4" s="1"/>
  <c r="D1411" i="4"/>
  <c r="G1411" i="4" s="1"/>
  <c r="H1411" i="4"/>
  <c r="L1411" i="4"/>
  <c r="M1411" i="4" s="1"/>
  <c r="O1411" i="4" s="1"/>
  <c r="D1412" i="4"/>
  <c r="G1412" i="4" s="1"/>
  <c r="H1412" i="4"/>
  <c r="L1412" i="4"/>
  <c r="M1412" i="4" s="1"/>
  <c r="O1412" i="4" s="1"/>
  <c r="D1413" i="4"/>
  <c r="G1413" i="4" s="1"/>
  <c r="H1413" i="4"/>
  <c r="L1413" i="4"/>
  <c r="M1413" i="4" s="1"/>
  <c r="O1413" i="4" s="1"/>
  <c r="D1414" i="4"/>
  <c r="G1414" i="4" s="1"/>
  <c r="H1414" i="4"/>
  <c r="L1414" i="4"/>
  <c r="M1414" i="4" s="1"/>
  <c r="O1414" i="4" s="1"/>
  <c r="D1415" i="4"/>
  <c r="G1415" i="4" s="1"/>
  <c r="H1415" i="4"/>
  <c r="L1415" i="4"/>
  <c r="M1415" i="4" s="1"/>
  <c r="O1415" i="4" s="1"/>
  <c r="D1416" i="4"/>
  <c r="G1416" i="4" s="1"/>
  <c r="H1416" i="4"/>
  <c r="L1416" i="4"/>
  <c r="M1416" i="4" s="1"/>
  <c r="O1416" i="4" s="1"/>
  <c r="D1417" i="4"/>
  <c r="G1417" i="4" s="1"/>
  <c r="H1417" i="4"/>
  <c r="L1417" i="4"/>
  <c r="M1417" i="4" s="1"/>
  <c r="O1417" i="4" s="1"/>
  <c r="D1418" i="4"/>
  <c r="G1418" i="4" s="1"/>
  <c r="H1418" i="4"/>
  <c r="L1418" i="4"/>
  <c r="M1418" i="4" s="1"/>
  <c r="O1418" i="4" s="1"/>
  <c r="D1419" i="4"/>
  <c r="G1419" i="4" s="1"/>
  <c r="H1419" i="4"/>
  <c r="L1419" i="4"/>
  <c r="M1419" i="4" s="1"/>
  <c r="O1419" i="4" s="1"/>
  <c r="D1420" i="4"/>
  <c r="G1420" i="4" s="1"/>
  <c r="H1420" i="4"/>
  <c r="L1420" i="4"/>
  <c r="M1420" i="4" s="1"/>
  <c r="O1420" i="4" s="1"/>
  <c r="D1421" i="4"/>
  <c r="G1421" i="4" s="1"/>
  <c r="H1421" i="4"/>
  <c r="L1421" i="4"/>
  <c r="M1421" i="4" s="1"/>
  <c r="O1421" i="4" s="1"/>
  <c r="D1422" i="4"/>
  <c r="G1422" i="4" s="1"/>
  <c r="H1422" i="4"/>
  <c r="L1422" i="4"/>
  <c r="M1422" i="4" s="1"/>
  <c r="O1422" i="4" s="1"/>
  <c r="D1423" i="4"/>
  <c r="G1423" i="4" s="1"/>
  <c r="H1423" i="4"/>
  <c r="L1423" i="4"/>
  <c r="M1423" i="4" s="1"/>
  <c r="O1423" i="4" s="1"/>
  <c r="D1424" i="4"/>
  <c r="G1424" i="4" s="1"/>
  <c r="H1424" i="4"/>
  <c r="L1424" i="4"/>
  <c r="M1424" i="4" s="1"/>
  <c r="O1424" i="4" s="1"/>
  <c r="D1425" i="4"/>
  <c r="G1425" i="4" s="1"/>
  <c r="H1425" i="4"/>
  <c r="L1425" i="4"/>
  <c r="M1425" i="4" s="1"/>
  <c r="O1425" i="4" s="1"/>
  <c r="D1426" i="4"/>
  <c r="G1426" i="4" s="1"/>
  <c r="H1426" i="4"/>
  <c r="L1426" i="4"/>
  <c r="M1426" i="4" s="1"/>
  <c r="O1426" i="4" s="1"/>
  <c r="D1427" i="4"/>
  <c r="G1427" i="4" s="1"/>
  <c r="H1427" i="4"/>
  <c r="L1427" i="4"/>
  <c r="M1427" i="4" s="1"/>
  <c r="O1427" i="4" s="1"/>
  <c r="D1428" i="4"/>
  <c r="G1428" i="4" s="1"/>
  <c r="H1428" i="4"/>
  <c r="L1428" i="4"/>
  <c r="M1428" i="4" s="1"/>
  <c r="O1428" i="4" s="1"/>
  <c r="D1429" i="4"/>
  <c r="G1429" i="4" s="1"/>
  <c r="H1429" i="4"/>
  <c r="L1429" i="4"/>
  <c r="M1429" i="4" s="1"/>
  <c r="O1429" i="4" s="1"/>
  <c r="D1430" i="4"/>
  <c r="G1430" i="4" s="1"/>
  <c r="H1430" i="4"/>
  <c r="L1430" i="4"/>
  <c r="M1430" i="4" s="1"/>
  <c r="O1430" i="4" s="1"/>
  <c r="D1431" i="4"/>
  <c r="G1431" i="4" s="1"/>
  <c r="H1431" i="4"/>
  <c r="L1431" i="4"/>
  <c r="M1431" i="4" s="1"/>
  <c r="O1431" i="4" s="1"/>
  <c r="D1432" i="4"/>
  <c r="G1432" i="4" s="1"/>
  <c r="H1432" i="4"/>
  <c r="L1432" i="4"/>
  <c r="M1432" i="4" s="1"/>
  <c r="O1432" i="4" s="1"/>
  <c r="D1433" i="4"/>
  <c r="G1433" i="4" s="1"/>
  <c r="H1433" i="4"/>
  <c r="L1433" i="4"/>
  <c r="M1433" i="4" s="1"/>
  <c r="O1433" i="4" s="1"/>
  <c r="D1434" i="4"/>
  <c r="G1434" i="4" s="1"/>
  <c r="H1434" i="4"/>
  <c r="L1434" i="4"/>
  <c r="M1434" i="4" s="1"/>
  <c r="O1434" i="4" s="1"/>
  <c r="D1435" i="4"/>
  <c r="G1435" i="4" s="1"/>
  <c r="H1435" i="4"/>
  <c r="L1435" i="4"/>
  <c r="M1435" i="4" s="1"/>
  <c r="O1435" i="4" s="1"/>
  <c r="D1436" i="4"/>
  <c r="G1436" i="4" s="1"/>
  <c r="H1436" i="4"/>
  <c r="L1436" i="4"/>
  <c r="M1436" i="4" s="1"/>
  <c r="O1436" i="4" s="1"/>
  <c r="D1437" i="4"/>
  <c r="G1437" i="4" s="1"/>
  <c r="H1437" i="4"/>
  <c r="L1437" i="4"/>
  <c r="M1437" i="4" s="1"/>
  <c r="O1437" i="4" s="1"/>
  <c r="D1438" i="4"/>
  <c r="G1438" i="4" s="1"/>
  <c r="H1438" i="4"/>
  <c r="L1438" i="4"/>
  <c r="M1438" i="4" s="1"/>
  <c r="O1438" i="4" s="1"/>
  <c r="D1439" i="4"/>
  <c r="G1439" i="4" s="1"/>
  <c r="H1439" i="4"/>
  <c r="L1439" i="4"/>
  <c r="M1439" i="4" s="1"/>
  <c r="O1439" i="4" s="1"/>
  <c r="D1440" i="4"/>
  <c r="G1440" i="4" s="1"/>
  <c r="H1440" i="4"/>
  <c r="L1440" i="4"/>
  <c r="M1440" i="4" s="1"/>
  <c r="O1440" i="4" s="1"/>
  <c r="D1441" i="4"/>
  <c r="G1441" i="4" s="1"/>
  <c r="H1441" i="4"/>
  <c r="L1441" i="4"/>
  <c r="M1441" i="4" s="1"/>
  <c r="O1441" i="4" s="1"/>
  <c r="D1442" i="4"/>
  <c r="G1442" i="4" s="1"/>
  <c r="H1442" i="4"/>
  <c r="L1442" i="4"/>
  <c r="M1442" i="4" s="1"/>
  <c r="O1442" i="4" s="1"/>
  <c r="D1443" i="4"/>
  <c r="G1443" i="4" s="1"/>
  <c r="H1443" i="4"/>
  <c r="L1443" i="4"/>
  <c r="M1443" i="4" s="1"/>
  <c r="O1443" i="4" s="1"/>
  <c r="D1444" i="4"/>
  <c r="G1444" i="4" s="1"/>
  <c r="H1444" i="4"/>
  <c r="L1444" i="4"/>
  <c r="M1444" i="4" s="1"/>
  <c r="O1444" i="4" s="1"/>
  <c r="D1445" i="4"/>
  <c r="G1445" i="4" s="1"/>
  <c r="H1445" i="4"/>
  <c r="L1445" i="4"/>
  <c r="M1445" i="4" s="1"/>
  <c r="O1445" i="4" s="1"/>
  <c r="D1446" i="4"/>
  <c r="G1446" i="4" s="1"/>
  <c r="H1446" i="4"/>
  <c r="L1446" i="4"/>
  <c r="M1446" i="4" s="1"/>
  <c r="O1446" i="4" s="1"/>
  <c r="D1447" i="4"/>
  <c r="G1447" i="4" s="1"/>
  <c r="H1447" i="4"/>
  <c r="L1447" i="4"/>
  <c r="M1447" i="4" s="1"/>
  <c r="O1447" i="4" s="1"/>
  <c r="D1448" i="4"/>
  <c r="G1448" i="4" s="1"/>
  <c r="H1448" i="4"/>
  <c r="L1448" i="4"/>
  <c r="M1448" i="4" s="1"/>
  <c r="O1448" i="4" s="1"/>
  <c r="D1449" i="4"/>
  <c r="G1449" i="4" s="1"/>
  <c r="H1449" i="4"/>
  <c r="L1449" i="4"/>
  <c r="M1449" i="4" s="1"/>
  <c r="O1449" i="4" s="1"/>
  <c r="D1450" i="4"/>
  <c r="G1450" i="4" s="1"/>
  <c r="H1450" i="4"/>
  <c r="L1450" i="4"/>
  <c r="M1450" i="4" s="1"/>
  <c r="O1450" i="4" s="1"/>
  <c r="D1451" i="4"/>
  <c r="G1451" i="4" s="1"/>
  <c r="H1451" i="4"/>
  <c r="L1451" i="4"/>
  <c r="M1451" i="4" s="1"/>
  <c r="O1451" i="4" s="1"/>
  <c r="D1452" i="4"/>
  <c r="G1452" i="4" s="1"/>
  <c r="H1452" i="4"/>
  <c r="L1452" i="4"/>
  <c r="M1452" i="4" s="1"/>
  <c r="O1452" i="4" s="1"/>
  <c r="D1453" i="4"/>
  <c r="G1453" i="4" s="1"/>
  <c r="H1453" i="4"/>
  <c r="L1453" i="4"/>
  <c r="M1453" i="4" s="1"/>
  <c r="O1453" i="4" s="1"/>
  <c r="D1454" i="4"/>
  <c r="G1454" i="4" s="1"/>
  <c r="H1454" i="4"/>
  <c r="L1454" i="4"/>
  <c r="M1454" i="4" s="1"/>
  <c r="O1454" i="4" s="1"/>
  <c r="D1455" i="4"/>
  <c r="G1455" i="4" s="1"/>
  <c r="H1455" i="4"/>
  <c r="L1455" i="4"/>
  <c r="M1455" i="4" s="1"/>
  <c r="O1455" i="4" s="1"/>
  <c r="D1456" i="4"/>
  <c r="G1456" i="4" s="1"/>
  <c r="H1456" i="4"/>
  <c r="L1456" i="4"/>
  <c r="M1456" i="4" s="1"/>
  <c r="O1456" i="4" s="1"/>
  <c r="D1457" i="4"/>
  <c r="G1457" i="4" s="1"/>
  <c r="H1457" i="4"/>
  <c r="L1457" i="4"/>
  <c r="M1457" i="4" s="1"/>
  <c r="O1457" i="4" s="1"/>
  <c r="D1458" i="4"/>
  <c r="G1458" i="4" s="1"/>
  <c r="H1458" i="4"/>
  <c r="L1458" i="4"/>
  <c r="M1458" i="4" s="1"/>
  <c r="O1458" i="4" s="1"/>
  <c r="D1459" i="4"/>
  <c r="G1459" i="4" s="1"/>
  <c r="H1459" i="4"/>
  <c r="L1459" i="4"/>
  <c r="M1459" i="4" s="1"/>
  <c r="O1459" i="4" s="1"/>
  <c r="D1460" i="4"/>
  <c r="G1460" i="4" s="1"/>
  <c r="H1460" i="4"/>
  <c r="L1460" i="4"/>
  <c r="M1460" i="4" s="1"/>
  <c r="O1460" i="4" s="1"/>
  <c r="D1461" i="4"/>
  <c r="G1461" i="4" s="1"/>
  <c r="H1461" i="4"/>
  <c r="L1461" i="4"/>
  <c r="M1461" i="4" s="1"/>
  <c r="O1461" i="4" s="1"/>
  <c r="D1462" i="4"/>
  <c r="G1462" i="4" s="1"/>
  <c r="H1462" i="4"/>
  <c r="L1462" i="4"/>
  <c r="M1462" i="4" s="1"/>
  <c r="O1462" i="4" s="1"/>
  <c r="D1463" i="4"/>
  <c r="G1463" i="4" s="1"/>
  <c r="H1463" i="4"/>
  <c r="L1463" i="4"/>
  <c r="M1463" i="4" s="1"/>
  <c r="O1463" i="4" s="1"/>
  <c r="D1464" i="4"/>
  <c r="G1464" i="4" s="1"/>
  <c r="H1464" i="4"/>
  <c r="L1464" i="4"/>
  <c r="M1464" i="4" s="1"/>
  <c r="O1464" i="4" s="1"/>
  <c r="D1465" i="4"/>
  <c r="G1465" i="4" s="1"/>
  <c r="H1465" i="4"/>
  <c r="L1465" i="4"/>
  <c r="M1465" i="4" s="1"/>
  <c r="O1465" i="4" s="1"/>
  <c r="D1466" i="4"/>
  <c r="G1466" i="4" s="1"/>
  <c r="H1466" i="4"/>
  <c r="L1466" i="4"/>
  <c r="M1466" i="4" s="1"/>
  <c r="O1466" i="4" s="1"/>
  <c r="D1467" i="4"/>
  <c r="G1467" i="4" s="1"/>
  <c r="H1467" i="4"/>
  <c r="L1467" i="4"/>
  <c r="M1467" i="4" s="1"/>
  <c r="O1467" i="4" s="1"/>
  <c r="D1468" i="4"/>
  <c r="G1468" i="4" s="1"/>
  <c r="H1468" i="4"/>
  <c r="L1468" i="4"/>
  <c r="M1468" i="4" s="1"/>
  <c r="O1468" i="4" s="1"/>
  <c r="D1469" i="4"/>
  <c r="G1469" i="4" s="1"/>
  <c r="H1469" i="4"/>
  <c r="L1469" i="4"/>
  <c r="M1469" i="4" s="1"/>
  <c r="O1469" i="4" s="1"/>
  <c r="D1470" i="4"/>
  <c r="G1470" i="4" s="1"/>
  <c r="H1470" i="4"/>
  <c r="L1470" i="4"/>
  <c r="M1470" i="4" s="1"/>
  <c r="O1470" i="4" s="1"/>
  <c r="D1471" i="4"/>
  <c r="G1471" i="4" s="1"/>
  <c r="H1471" i="4"/>
  <c r="L1471" i="4"/>
  <c r="M1471" i="4" s="1"/>
  <c r="O1471" i="4" s="1"/>
  <c r="D1472" i="4"/>
  <c r="G1472" i="4" s="1"/>
  <c r="H1472" i="4"/>
  <c r="L1472" i="4"/>
  <c r="M1472" i="4" s="1"/>
  <c r="O1472" i="4" s="1"/>
  <c r="D1473" i="4"/>
  <c r="G1473" i="4" s="1"/>
  <c r="H1473" i="4"/>
  <c r="L1473" i="4"/>
  <c r="M1473" i="4" s="1"/>
  <c r="O1473" i="4" s="1"/>
  <c r="D1474" i="4"/>
  <c r="G1474" i="4" s="1"/>
  <c r="H1474" i="4"/>
  <c r="L1474" i="4"/>
  <c r="M1474" i="4" s="1"/>
  <c r="O1474" i="4" s="1"/>
  <c r="D1475" i="4"/>
  <c r="G1475" i="4" s="1"/>
  <c r="H1475" i="4"/>
  <c r="L1475" i="4"/>
  <c r="M1475" i="4" s="1"/>
  <c r="O1475" i="4" s="1"/>
  <c r="D1476" i="4"/>
  <c r="G1476" i="4" s="1"/>
  <c r="H1476" i="4"/>
  <c r="L1476" i="4"/>
  <c r="M1476" i="4" s="1"/>
  <c r="O1476" i="4" s="1"/>
  <c r="D1477" i="4"/>
  <c r="G1477" i="4" s="1"/>
  <c r="H1477" i="4"/>
  <c r="L1477" i="4"/>
  <c r="M1477" i="4" s="1"/>
  <c r="O1477" i="4" s="1"/>
  <c r="D1478" i="4"/>
  <c r="G1478" i="4" s="1"/>
  <c r="H1478" i="4"/>
  <c r="L1478" i="4"/>
  <c r="M1478" i="4" s="1"/>
  <c r="O1478" i="4" s="1"/>
  <c r="D1479" i="4"/>
  <c r="G1479" i="4" s="1"/>
  <c r="H1479" i="4"/>
  <c r="L1479" i="4"/>
  <c r="M1479" i="4" s="1"/>
  <c r="O1479" i="4" s="1"/>
  <c r="D1480" i="4"/>
  <c r="G1480" i="4" s="1"/>
  <c r="H1480" i="4"/>
  <c r="L1480" i="4"/>
  <c r="M1480" i="4" s="1"/>
  <c r="O1480" i="4" s="1"/>
  <c r="D1481" i="4"/>
  <c r="G1481" i="4" s="1"/>
  <c r="H1481" i="4"/>
  <c r="L1481" i="4"/>
  <c r="M1481" i="4" s="1"/>
  <c r="O1481" i="4" s="1"/>
  <c r="D1482" i="4"/>
  <c r="G1482" i="4" s="1"/>
  <c r="H1482" i="4"/>
  <c r="L1482" i="4"/>
  <c r="M1482" i="4" s="1"/>
  <c r="O1482" i="4" s="1"/>
  <c r="D1483" i="4"/>
  <c r="G1483" i="4" s="1"/>
  <c r="H1483" i="4"/>
  <c r="L1483" i="4"/>
  <c r="M1483" i="4" s="1"/>
  <c r="O1483" i="4" s="1"/>
  <c r="D1484" i="4"/>
  <c r="G1484" i="4" s="1"/>
  <c r="H1484" i="4"/>
  <c r="L1484" i="4"/>
  <c r="M1484" i="4" s="1"/>
  <c r="O1484" i="4" s="1"/>
  <c r="D1485" i="4"/>
  <c r="G1485" i="4" s="1"/>
  <c r="H1485" i="4"/>
  <c r="L1485" i="4"/>
  <c r="M1485" i="4" s="1"/>
  <c r="O1485" i="4" s="1"/>
  <c r="D1486" i="4"/>
  <c r="G1486" i="4" s="1"/>
  <c r="H1486" i="4"/>
  <c r="L1486" i="4"/>
  <c r="M1486" i="4" s="1"/>
  <c r="O1486" i="4" s="1"/>
  <c r="D1487" i="4"/>
  <c r="G1487" i="4" s="1"/>
  <c r="H1487" i="4"/>
  <c r="L1487" i="4"/>
  <c r="M1487" i="4" s="1"/>
  <c r="O1487" i="4" s="1"/>
  <c r="D1488" i="4"/>
  <c r="G1488" i="4" s="1"/>
  <c r="H1488" i="4"/>
  <c r="L1488" i="4"/>
  <c r="M1488" i="4" s="1"/>
  <c r="O1488" i="4" s="1"/>
  <c r="D1489" i="4"/>
  <c r="G1489" i="4" s="1"/>
  <c r="H1489" i="4"/>
  <c r="L1489" i="4"/>
  <c r="M1489" i="4" s="1"/>
  <c r="O1489" i="4" s="1"/>
  <c r="D1490" i="4"/>
  <c r="G1490" i="4" s="1"/>
  <c r="H1490" i="4"/>
  <c r="L1490" i="4"/>
  <c r="M1490" i="4" s="1"/>
  <c r="O1490" i="4" s="1"/>
  <c r="D1491" i="4"/>
  <c r="G1491" i="4" s="1"/>
  <c r="H1491" i="4"/>
  <c r="L1491" i="4"/>
  <c r="M1491" i="4" s="1"/>
  <c r="O1491" i="4" s="1"/>
  <c r="D1492" i="4"/>
  <c r="G1492" i="4" s="1"/>
  <c r="H1492" i="4"/>
  <c r="L1492" i="4"/>
  <c r="M1492" i="4" s="1"/>
  <c r="O1492" i="4" s="1"/>
  <c r="D1493" i="4"/>
  <c r="G1493" i="4" s="1"/>
  <c r="H1493" i="4"/>
  <c r="L1493" i="4"/>
  <c r="M1493" i="4" s="1"/>
  <c r="O1493" i="4" s="1"/>
  <c r="D1494" i="4"/>
  <c r="G1494" i="4" s="1"/>
  <c r="H1494" i="4"/>
  <c r="L1494" i="4"/>
  <c r="M1494" i="4" s="1"/>
  <c r="O1494" i="4" s="1"/>
  <c r="D1495" i="4"/>
  <c r="G1495" i="4" s="1"/>
  <c r="H1495" i="4"/>
  <c r="L1495" i="4"/>
  <c r="M1495" i="4" s="1"/>
  <c r="O1495" i="4" s="1"/>
  <c r="D1496" i="4"/>
  <c r="G1496" i="4" s="1"/>
  <c r="H1496" i="4"/>
  <c r="L1496" i="4"/>
  <c r="M1496" i="4" s="1"/>
  <c r="O1496" i="4" s="1"/>
  <c r="D1497" i="4"/>
  <c r="G1497" i="4" s="1"/>
  <c r="H1497" i="4"/>
  <c r="L1497" i="4"/>
  <c r="M1497" i="4" s="1"/>
  <c r="O1497" i="4" s="1"/>
  <c r="D1498" i="4"/>
  <c r="G1498" i="4" s="1"/>
  <c r="H1498" i="4"/>
  <c r="L1498" i="4"/>
  <c r="M1498" i="4" s="1"/>
  <c r="O1498" i="4" s="1"/>
  <c r="D1499" i="4"/>
  <c r="G1499" i="4" s="1"/>
  <c r="H1499" i="4"/>
  <c r="L1499" i="4"/>
  <c r="M1499" i="4" s="1"/>
  <c r="O1499" i="4" s="1"/>
  <c r="D1500" i="4"/>
  <c r="G1500" i="4" s="1"/>
  <c r="H1500" i="4"/>
  <c r="L1500" i="4"/>
  <c r="M1500" i="4" s="1"/>
  <c r="O1500" i="4" s="1"/>
  <c r="D1501" i="4"/>
  <c r="G1501" i="4" s="1"/>
  <c r="H1501" i="4"/>
  <c r="L1501" i="4"/>
  <c r="M1501" i="4" s="1"/>
  <c r="O1501" i="4" s="1"/>
  <c r="D1502" i="4"/>
  <c r="G1502" i="4" s="1"/>
  <c r="H1502" i="4"/>
  <c r="L1502" i="4"/>
  <c r="M1502" i="4" s="1"/>
  <c r="O1502" i="4" s="1"/>
  <c r="D1503" i="4"/>
  <c r="G1503" i="4" s="1"/>
  <c r="H1503" i="4"/>
  <c r="L1503" i="4"/>
  <c r="M1503" i="4" s="1"/>
  <c r="O1503" i="4" s="1"/>
  <c r="D1504" i="4"/>
  <c r="G1504" i="4" s="1"/>
  <c r="H1504" i="4"/>
  <c r="L1504" i="4"/>
  <c r="M1504" i="4" s="1"/>
  <c r="O1504" i="4" s="1"/>
  <c r="D1505" i="4"/>
  <c r="G1505" i="4" s="1"/>
  <c r="H1505" i="4"/>
  <c r="L1505" i="4"/>
  <c r="M1505" i="4" s="1"/>
  <c r="O1505" i="4" s="1"/>
  <c r="D1506" i="4"/>
  <c r="G1506" i="4" s="1"/>
  <c r="H1506" i="4"/>
  <c r="L1506" i="4"/>
  <c r="M1506" i="4" s="1"/>
  <c r="O1506" i="4" s="1"/>
  <c r="D1507" i="4"/>
  <c r="G1507" i="4" s="1"/>
  <c r="H1507" i="4"/>
  <c r="L1507" i="4"/>
  <c r="M1507" i="4" s="1"/>
  <c r="O1507" i="4" s="1"/>
  <c r="D1508" i="4"/>
  <c r="G1508" i="4" s="1"/>
  <c r="H1508" i="4"/>
  <c r="L1508" i="4"/>
  <c r="M1508" i="4" s="1"/>
  <c r="O1508" i="4" s="1"/>
  <c r="D1509" i="4"/>
  <c r="G1509" i="4" s="1"/>
  <c r="H1509" i="4"/>
  <c r="L1509" i="4"/>
  <c r="M1509" i="4" s="1"/>
  <c r="O1509" i="4" s="1"/>
  <c r="D1510" i="4"/>
  <c r="G1510" i="4" s="1"/>
  <c r="H1510" i="4"/>
  <c r="L1510" i="4"/>
  <c r="M1510" i="4" s="1"/>
  <c r="O1510" i="4" s="1"/>
  <c r="D1511" i="4"/>
  <c r="G1511" i="4" s="1"/>
  <c r="H1511" i="4"/>
  <c r="L1511" i="4"/>
  <c r="M1511" i="4" s="1"/>
  <c r="O1511" i="4" s="1"/>
  <c r="D1512" i="4"/>
  <c r="G1512" i="4" s="1"/>
  <c r="H1512" i="4"/>
  <c r="L1512" i="4"/>
  <c r="M1512" i="4" s="1"/>
  <c r="O1512" i="4" s="1"/>
  <c r="D1513" i="4"/>
  <c r="G1513" i="4" s="1"/>
  <c r="H1513" i="4"/>
  <c r="L1513" i="4"/>
  <c r="M1513" i="4" s="1"/>
  <c r="O1513" i="4" s="1"/>
  <c r="D1514" i="4"/>
  <c r="G1514" i="4" s="1"/>
  <c r="H1514" i="4"/>
  <c r="L1514" i="4"/>
  <c r="M1514" i="4" s="1"/>
  <c r="O1514" i="4" s="1"/>
  <c r="D1515" i="4"/>
  <c r="G1515" i="4" s="1"/>
  <c r="H1515" i="4"/>
  <c r="L1515" i="4"/>
  <c r="M1515" i="4" s="1"/>
  <c r="O1515" i="4" s="1"/>
  <c r="D1516" i="4"/>
  <c r="G1516" i="4" s="1"/>
  <c r="H1516" i="4"/>
  <c r="L1516" i="4"/>
  <c r="M1516" i="4" s="1"/>
  <c r="O1516" i="4" s="1"/>
  <c r="D1517" i="4"/>
  <c r="G1517" i="4" s="1"/>
  <c r="H1517" i="4"/>
  <c r="L1517" i="4"/>
  <c r="M1517" i="4" s="1"/>
  <c r="O1517" i="4" s="1"/>
  <c r="D1518" i="4"/>
  <c r="G1518" i="4" s="1"/>
  <c r="H1518" i="4"/>
  <c r="L1518" i="4"/>
  <c r="M1518" i="4" s="1"/>
  <c r="O1518" i="4" s="1"/>
  <c r="D1519" i="4"/>
  <c r="G1519" i="4" s="1"/>
  <c r="H1519" i="4"/>
  <c r="L1519" i="4"/>
  <c r="M1519" i="4" s="1"/>
  <c r="O1519" i="4" s="1"/>
  <c r="D1520" i="4"/>
  <c r="G1520" i="4" s="1"/>
  <c r="H1520" i="4"/>
  <c r="L1520" i="4"/>
  <c r="M1520" i="4" s="1"/>
  <c r="O1520" i="4" s="1"/>
  <c r="D1521" i="4"/>
  <c r="G1521" i="4" s="1"/>
  <c r="H1521" i="4"/>
  <c r="L1521" i="4"/>
  <c r="M1521" i="4" s="1"/>
  <c r="O1521" i="4" s="1"/>
  <c r="D1522" i="4"/>
  <c r="G1522" i="4" s="1"/>
  <c r="H1522" i="4"/>
  <c r="L1522" i="4"/>
  <c r="M1522" i="4" s="1"/>
  <c r="O1522" i="4" s="1"/>
  <c r="D1523" i="4"/>
  <c r="G1523" i="4" s="1"/>
  <c r="H1523" i="4"/>
  <c r="L1523" i="4"/>
  <c r="M1523" i="4" s="1"/>
  <c r="O1523" i="4" s="1"/>
  <c r="D1524" i="4"/>
  <c r="G1524" i="4" s="1"/>
  <c r="H1524" i="4"/>
  <c r="L1524" i="4"/>
  <c r="M1524" i="4" s="1"/>
  <c r="O1524" i="4" s="1"/>
  <c r="D1525" i="4"/>
  <c r="G1525" i="4" s="1"/>
  <c r="H1525" i="4"/>
  <c r="L1525" i="4"/>
  <c r="M1525" i="4" s="1"/>
  <c r="O1525" i="4" s="1"/>
  <c r="D1526" i="4"/>
  <c r="G1526" i="4" s="1"/>
  <c r="H1526" i="4"/>
  <c r="L1526" i="4"/>
  <c r="M1526" i="4" s="1"/>
  <c r="O1526" i="4" s="1"/>
  <c r="D1527" i="4"/>
  <c r="G1527" i="4" s="1"/>
  <c r="H1527" i="4"/>
  <c r="L1527" i="4"/>
  <c r="M1527" i="4" s="1"/>
  <c r="O1527" i="4" s="1"/>
  <c r="D1528" i="4"/>
  <c r="G1528" i="4" s="1"/>
  <c r="H1528" i="4"/>
  <c r="L1528" i="4"/>
  <c r="M1528" i="4" s="1"/>
  <c r="O1528" i="4" s="1"/>
  <c r="D1529" i="4"/>
  <c r="G1529" i="4" s="1"/>
  <c r="H1529" i="4"/>
  <c r="L1529" i="4"/>
  <c r="M1529" i="4" s="1"/>
  <c r="O1529" i="4" s="1"/>
  <c r="D1530" i="4"/>
  <c r="G1530" i="4" s="1"/>
  <c r="H1530" i="4"/>
  <c r="L1530" i="4"/>
  <c r="M1530" i="4" s="1"/>
  <c r="O1530" i="4" s="1"/>
  <c r="D1531" i="4"/>
  <c r="G1531" i="4" s="1"/>
  <c r="H1531" i="4"/>
  <c r="L1531" i="4"/>
  <c r="M1531" i="4" s="1"/>
  <c r="O1531" i="4" s="1"/>
  <c r="D1532" i="4"/>
  <c r="G1532" i="4" s="1"/>
  <c r="H1532" i="4"/>
  <c r="L1532" i="4"/>
  <c r="M1532" i="4" s="1"/>
  <c r="O1532" i="4" s="1"/>
  <c r="D1533" i="4"/>
  <c r="G1533" i="4" s="1"/>
  <c r="H1533" i="4"/>
  <c r="L1533" i="4"/>
  <c r="M1533" i="4" s="1"/>
  <c r="O1533" i="4" s="1"/>
  <c r="D1534" i="4"/>
  <c r="G1534" i="4" s="1"/>
  <c r="H1534" i="4"/>
  <c r="L1534" i="4"/>
  <c r="M1534" i="4" s="1"/>
  <c r="O1534" i="4" s="1"/>
  <c r="D1535" i="4"/>
  <c r="G1535" i="4" s="1"/>
  <c r="H1535" i="4"/>
  <c r="L1535" i="4"/>
  <c r="M1535" i="4" s="1"/>
  <c r="O1535" i="4" s="1"/>
  <c r="D1536" i="4"/>
  <c r="G1536" i="4" s="1"/>
  <c r="H1536" i="4"/>
  <c r="L1536" i="4"/>
  <c r="M1536" i="4" s="1"/>
  <c r="O1536" i="4" s="1"/>
  <c r="D1537" i="4"/>
  <c r="G1537" i="4" s="1"/>
  <c r="H1537" i="4"/>
  <c r="L1537" i="4"/>
  <c r="M1537" i="4" s="1"/>
  <c r="O1537" i="4" s="1"/>
  <c r="D1538" i="4"/>
  <c r="G1538" i="4" s="1"/>
  <c r="H1538" i="4"/>
  <c r="L1538" i="4"/>
  <c r="M1538" i="4" s="1"/>
  <c r="O1538" i="4" s="1"/>
  <c r="D1539" i="4"/>
  <c r="G1539" i="4" s="1"/>
  <c r="H1539" i="4"/>
  <c r="L1539" i="4"/>
  <c r="M1539" i="4" s="1"/>
  <c r="O1539" i="4" s="1"/>
  <c r="D1540" i="4"/>
  <c r="G1540" i="4" s="1"/>
  <c r="H1540" i="4"/>
  <c r="L1540" i="4"/>
  <c r="M1540" i="4" s="1"/>
  <c r="O1540" i="4" s="1"/>
  <c r="D1541" i="4"/>
  <c r="G1541" i="4" s="1"/>
  <c r="H1541" i="4"/>
  <c r="L1541" i="4"/>
  <c r="M1541" i="4" s="1"/>
  <c r="O1541" i="4" s="1"/>
  <c r="D1542" i="4"/>
  <c r="G1542" i="4" s="1"/>
  <c r="H1542" i="4"/>
  <c r="L1542" i="4"/>
  <c r="M1542" i="4" s="1"/>
  <c r="O1542" i="4" s="1"/>
  <c r="D1543" i="4"/>
  <c r="G1543" i="4" s="1"/>
  <c r="H1543" i="4"/>
  <c r="L1543" i="4"/>
  <c r="M1543" i="4" s="1"/>
  <c r="O1543" i="4" s="1"/>
  <c r="D1544" i="4"/>
  <c r="G1544" i="4" s="1"/>
  <c r="H1544" i="4"/>
  <c r="L1544" i="4"/>
  <c r="M1544" i="4" s="1"/>
  <c r="O1544" i="4" s="1"/>
  <c r="D1545" i="4"/>
  <c r="G1545" i="4" s="1"/>
  <c r="H1545" i="4"/>
  <c r="L1545" i="4"/>
  <c r="M1545" i="4" s="1"/>
  <c r="O1545" i="4" s="1"/>
  <c r="D1546" i="4"/>
  <c r="G1546" i="4" s="1"/>
  <c r="H1546" i="4"/>
  <c r="L1546" i="4"/>
  <c r="M1546" i="4" s="1"/>
  <c r="O1546" i="4" s="1"/>
  <c r="D1547" i="4"/>
  <c r="G1547" i="4" s="1"/>
  <c r="H1547" i="4"/>
  <c r="L1547" i="4"/>
  <c r="M1547" i="4" s="1"/>
  <c r="O1547" i="4" s="1"/>
  <c r="D1548" i="4"/>
  <c r="G1548" i="4" s="1"/>
  <c r="H1548" i="4"/>
  <c r="L1548" i="4"/>
  <c r="M1548" i="4" s="1"/>
  <c r="O1548" i="4" s="1"/>
  <c r="D1549" i="4"/>
  <c r="G1549" i="4" s="1"/>
  <c r="H1549" i="4"/>
  <c r="L1549" i="4"/>
  <c r="M1549" i="4" s="1"/>
  <c r="O1549" i="4" s="1"/>
  <c r="D1550" i="4"/>
  <c r="G1550" i="4" s="1"/>
  <c r="H1550" i="4"/>
  <c r="L1550" i="4"/>
  <c r="M1550" i="4" s="1"/>
  <c r="O1550" i="4" s="1"/>
  <c r="D1551" i="4"/>
  <c r="G1551" i="4" s="1"/>
  <c r="H1551" i="4"/>
  <c r="L1551" i="4"/>
  <c r="M1551" i="4" s="1"/>
  <c r="O1551" i="4" s="1"/>
  <c r="D1552" i="4"/>
  <c r="G1552" i="4" s="1"/>
  <c r="H1552" i="4"/>
  <c r="L1552" i="4"/>
  <c r="M1552" i="4" s="1"/>
  <c r="O1552" i="4" s="1"/>
  <c r="D1553" i="4"/>
  <c r="G1553" i="4" s="1"/>
  <c r="H1553" i="4"/>
  <c r="L1553" i="4"/>
  <c r="M1553" i="4" s="1"/>
  <c r="O1553" i="4" s="1"/>
  <c r="D1554" i="4"/>
  <c r="G1554" i="4" s="1"/>
  <c r="H1554" i="4"/>
  <c r="L1554" i="4"/>
  <c r="M1554" i="4" s="1"/>
  <c r="O1554" i="4" s="1"/>
  <c r="D1555" i="4"/>
  <c r="G1555" i="4" s="1"/>
  <c r="H1555" i="4"/>
  <c r="L1555" i="4"/>
  <c r="M1555" i="4" s="1"/>
  <c r="O1555" i="4" s="1"/>
  <c r="D1556" i="4"/>
  <c r="G1556" i="4" s="1"/>
  <c r="H1556" i="4"/>
  <c r="L1556" i="4"/>
  <c r="M1556" i="4" s="1"/>
  <c r="O1556" i="4" s="1"/>
  <c r="D1557" i="4"/>
  <c r="G1557" i="4" s="1"/>
  <c r="H1557" i="4"/>
  <c r="L1557" i="4"/>
  <c r="M1557" i="4" s="1"/>
  <c r="O1557" i="4" s="1"/>
  <c r="D1558" i="4"/>
  <c r="G1558" i="4" s="1"/>
  <c r="H1558" i="4"/>
  <c r="L1558" i="4"/>
  <c r="M1558" i="4" s="1"/>
  <c r="O1558" i="4" s="1"/>
  <c r="D1559" i="4"/>
  <c r="G1559" i="4" s="1"/>
  <c r="H1559" i="4"/>
  <c r="L1559" i="4"/>
  <c r="M1559" i="4" s="1"/>
  <c r="O1559" i="4" s="1"/>
  <c r="D1560" i="4"/>
  <c r="G1560" i="4" s="1"/>
  <c r="H1560" i="4"/>
  <c r="L1560" i="4"/>
  <c r="M1560" i="4" s="1"/>
  <c r="O1560" i="4" s="1"/>
  <c r="D1561" i="4"/>
  <c r="G1561" i="4" s="1"/>
  <c r="H1561" i="4"/>
  <c r="L1561" i="4"/>
  <c r="M1561" i="4" s="1"/>
  <c r="O1561" i="4" s="1"/>
  <c r="D1562" i="4"/>
  <c r="G1562" i="4" s="1"/>
  <c r="H1562" i="4"/>
  <c r="L1562" i="4"/>
  <c r="M1562" i="4" s="1"/>
  <c r="O1562" i="4" s="1"/>
  <c r="D1563" i="4"/>
  <c r="G1563" i="4" s="1"/>
  <c r="H1563" i="4"/>
  <c r="L1563" i="4"/>
  <c r="M1563" i="4" s="1"/>
  <c r="O1563" i="4" s="1"/>
  <c r="D1564" i="4"/>
  <c r="G1564" i="4" s="1"/>
  <c r="H1564" i="4"/>
  <c r="L1564" i="4"/>
  <c r="M1564" i="4" s="1"/>
  <c r="O1564" i="4" s="1"/>
  <c r="D1565" i="4"/>
  <c r="G1565" i="4" s="1"/>
  <c r="H1565" i="4"/>
  <c r="L1565" i="4"/>
  <c r="M1565" i="4" s="1"/>
  <c r="O1565" i="4" s="1"/>
  <c r="D1566" i="4"/>
  <c r="G1566" i="4" s="1"/>
  <c r="H1566" i="4"/>
  <c r="L1566" i="4"/>
  <c r="M1566" i="4" s="1"/>
  <c r="O1566" i="4" s="1"/>
  <c r="D1567" i="4"/>
  <c r="G1567" i="4" s="1"/>
  <c r="H1567" i="4"/>
  <c r="L1567" i="4"/>
  <c r="M1567" i="4" s="1"/>
  <c r="O1567" i="4" s="1"/>
  <c r="D1568" i="4"/>
  <c r="G1568" i="4" s="1"/>
  <c r="H1568" i="4"/>
  <c r="L1568" i="4"/>
  <c r="M1568" i="4" s="1"/>
  <c r="O1568" i="4" s="1"/>
  <c r="D1569" i="4"/>
  <c r="G1569" i="4" s="1"/>
  <c r="H1569" i="4"/>
  <c r="L1569" i="4"/>
  <c r="M1569" i="4" s="1"/>
  <c r="O1569" i="4" s="1"/>
  <c r="D1570" i="4"/>
  <c r="G1570" i="4" s="1"/>
  <c r="H1570" i="4"/>
  <c r="L1570" i="4"/>
  <c r="M1570" i="4" s="1"/>
  <c r="O1570" i="4" s="1"/>
  <c r="D1571" i="4"/>
  <c r="G1571" i="4" s="1"/>
  <c r="H1571" i="4"/>
  <c r="L1571" i="4"/>
  <c r="M1571" i="4" s="1"/>
  <c r="O1571" i="4" s="1"/>
  <c r="D1572" i="4"/>
  <c r="G1572" i="4" s="1"/>
  <c r="H1572" i="4"/>
  <c r="L1572" i="4"/>
  <c r="M1572" i="4" s="1"/>
  <c r="O1572" i="4" s="1"/>
  <c r="D1573" i="4"/>
  <c r="G1573" i="4" s="1"/>
  <c r="H1573" i="4"/>
  <c r="L1573" i="4"/>
  <c r="M1573" i="4" s="1"/>
  <c r="O1573" i="4" s="1"/>
  <c r="D1574" i="4"/>
  <c r="G1574" i="4" s="1"/>
  <c r="H1574" i="4"/>
  <c r="L1574" i="4"/>
  <c r="M1574" i="4" s="1"/>
  <c r="O1574" i="4" s="1"/>
  <c r="D1575" i="4"/>
  <c r="G1575" i="4" s="1"/>
  <c r="H1575" i="4"/>
  <c r="L1575" i="4"/>
  <c r="M1575" i="4" s="1"/>
  <c r="O1575" i="4" s="1"/>
  <c r="D1576" i="4"/>
  <c r="G1576" i="4" s="1"/>
  <c r="H1576" i="4"/>
  <c r="L1576" i="4"/>
  <c r="M1576" i="4" s="1"/>
  <c r="O1576" i="4" s="1"/>
  <c r="D1577" i="4"/>
  <c r="G1577" i="4" s="1"/>
  <c r="H1577" i="4"/>
  <c r="L1577" i="4"/>
  <c r="M1577" i="4" s="1"/>
  <c r="O1577" i="4" s="1"/>
  <c r="D1578" i="4"/>
  <c r="G1578" i="4" s="1"/>
  <c r="H1578" i="4"/>
  <c r="L1578" i="4"/>
  <c r="M1578" i="4" s="1"/>
  <c r="O1578" i="4" s="1"/>
  <c r="D1579" i="4"/>
  <c r="G1579" i="4" s="1"/>
  <c r="H1579" i="4"/>
  <c r="L1579" i="4"/>
  <c r="M1579" i="4" s="1"/>
  <c r="O1579" i="4" s="1"/>
  <c r="D1580" i="4"/>
  <c r="G1580" i="4" s="1"/>
  <c r="H1580" i="4"/>
  <c r="L1580" i="4"/>
  <c r="M1580" i="4" s="1"/>
  <c r="O1580" i="4" s="1"/>
  <c r="D1581" i="4"/>
  <c r="G1581" i="4" s="1"/>
  <c r="H1581" i="4"/>
  <c r="L1581" i="4"/>
  <c r="M1581" i="4" s="1"/>
  <c r="O1581" i="4" s="1"/>
  <c r="D1582" i="4"/>
  <c r="G1582" i="4" s="1"/>
  <c r="H1582" i="4"/>
  <c r="L1582" i="4"/>
  <c r="M1582" i="4" s="1"/>
  <c r="O1582" i="4" s="1"/>
  <c r="D1583" i="4"/>
  <c r="G1583" i="4" s="1"/>
  <c r="H1583" i="4"/>
  <c r="L1583" i="4"/>
  <c r="M1583" i="4" s="1"/>
  <c r="O1583" i="4" s="1"/>
  <c r="D1584" i="4"/>
  <c r="G1584" i="4" s="1"/>
  <c r="H1584" i="4"/>
  <c r="L1584" i="4"/>
  <c r="M1584" i="4" s="1"/>
  <c r="O1584" i="4" s="1"/>
  <c r="D1585" i="4"/>
  <c r="G1585" i="4" s="1"/>
  <c r="H1585" i="4"/>
  <c r="L1585" i="4"/>
  <c r="M1585" i="4" s="1"/>
  <c r="O1585" i="4" s="1"/>
  <c r="D1586" i="4"/>
  <c r="G1586" i="4" s="1"/>
  <c r="H1586" i="4"/>
  <c r="L1586" i="4"/>
  <c r="M1586" i="4" s="1"/>
  <c r="O1586" i="4" s="1"/>
  <c r="D1587" i="4"/>
  <c r="G1587" i="4" s="1"/>
  <c r="H1587" i="4"/>
  <c r="L1587" i="4"/>
  <c r="M1587" i="4" s="1"/>
  <c r="O1587" i="4" s="1"/>
  <c r="D1588" i="4"/>
  <c r="G1588" i="4" s="1"/>
  <c r="H1588" i="4"/>
  <c r="L1588" i="4"/>
  <c r="M1588" i="4" s="1"/>
  <c r="O1588" i="4" s="1"/>
  <c r="D1589" i="4"/>
  <c r="G1589" i="4" s="1"/>
  <c r="H1589" i="4"/>
  <c r="L1589" i="4"/>
  <c r="M1589" i="4" s="1"/>
  <c r="O1589" i="4" s="1"/>
  <c r="D1590" i="4"/>
  <c r="G1590" i="4" s="1"/>
  <c r="H1590" i="4"/>
  <c r="L1590" i="4"/>
  <c r="M1590" i="4" s="1"/>
  <c r="O1590" i="4" s="1"/>
  <c r="D1591" i="4"/>
  <c r="G1591" i="4" s="1"/>
  <c r="H1591" i="4"/>
  <c r="L1591" i="4"/>
  <c r="M1591" i="4" s="1"/>
  <c r="O1591" i="4" s="1"/>
  <c r="D1592" i="4"/>
  <c r="G1592" i="4" s="1"/>
  <c r="H1592" i="4"/>
  <c r="L1592" i="4"/>
  <c r="M1592" i="4" s="1"/>
  <c r="O1592" i="4" s="1"/>
  <c r="D1593" i="4"/>
  <c r="G1593" i="4" s="1"/>
  <c r="H1593" i="4"/>
  <c r="L1593" i="4"/>
  <c r="M1593" i="4" s="1"/>
  <c r="O1593" i="4" s="1"/>
  <c r="D1594" i="4"/>
  <c r="G1594" i="4" s="1"/>
  <c r="H1594" i="4"/>
  <c r="L1594" i="4"/>
  <c r="M1594" i="4" s="1"/>
  <c r="O1594" i="4" s="1"/>
  <c r="D1595" i="4"/>
  <c r="G1595" i="4" s="1"/>
  <c r="H1595" i="4"/>
  <c r="L1595" i="4"/>
  <c r="M1595" i="4" s="1"/>
  <c r="O1595" i="4" s="1"/>
  <c r="D1596" i="4"/>
  <c r="G1596" i="4" s="1"/>
  <c r="H1596" i="4"/>
  <c r="L1596" i="4"/>
  <c r="M1596" i="4" s="1"/>
  <c r="O1596" i="4" s="1"/>
  <c r="D1597" i="4"/>
  <c r="G1597" i="4" s="1"/>
  <c r="H1597" i="4"/>
  <c r="L1597" i="4"/>
  <c r="M1597" i="4" s="1"/>
  <c r="O1597" i="4" s="1"/>
  <c r="D1598" i="4"/>
  <c r="G1598" i="4" s="1"/>
  <c r="H1598" i="4"/>
  <c r="L1598" i="4"/>
  <c r="M1598" i="4" s="1"/>
  <c r="O1598" i="4" s="1"/>
  <c r="D1599" i="4"/>
  <c r="G1599" i="4" s="1"/>
  <c r="H1599" i="4"/>
  <c r="L1599" i="4"/>
  <c r="M1599" i="4" s="1"/>
  <c r="O1599" i="4" s="1"/>
  <c r="D1600" i="4"/>
  <c r="G1600" i="4" s="1"/>
  <c r="H1600" i="4"/>
  <c r="L1600" i="4"/>
  <c r="M1600" i="4" s="1"/>
  <c r="O1600" i="4" s="1"/>
  <c r="D1601" i="4"/>
  <c r="G1601" i="4" s="1"/>
  <c r="H1601" i="4"/>
  <c r="L1601" i="4"/>
  <c r="M1601" i="4" s="1"/>
  <c r="O1601" i="4" s="1"/>
  <c r="D1602" i="4"/>
  <c r="G1602" i="4" s="1"/>
  <c r="H1602" i="4"/>
  <c r="L1602" i="4"/>
  <c r="M1602" i="4" s="1"/>
  <c r="O1602" i="4" s="1"/>
  <c r="D1603" i="4"/>
  <c r="G1603" i="4" s="1"/>
  <c r="H1603" i="4"/>
  <c r="L1603" i="4"/>
  <c r="M1603" i="4" s="1"/>
  <c r="O1603" i="4" s="1"/>
  <c r="D1604" i="4"/>
  <c r="G1604" i="4" s="1"/>
  <c r="H1604" i="4"/>
  <c r="L1604" i="4"/>
  <c r="M1604" i="4" s="1"/>
  <c r="O1604" i="4" s="1"/>
  <c r="D1605" i="4"/>
  <c r="G1605" i="4" s="1"/>
  <c r="H1605" i="4"/>
  <c r="L1605" i="4"/>
  <c r="M1605" i="4" s="1"/>
  <c r="O1605" i="4" s="1"/>
  <c r="D1606" i="4"/>
  <c r="G1606" i="4" s="1"/>
  <c r="H1606" i="4"/>
  <c r="L1606" i="4"/>
  <c r="M1606" i="4" s="1"/>
  <c r="O1606" i="4" s="1"/>
  <c r="D1607" i="4"/>
  <c r="G1607" i="4" s="1"/>
  <c r="H1607" i="4"/>
  <c r="L1607" i="4"/>
  <c r="M1607" i="4" s="1"/>
  <c r="O1607" i="4" s="1"/>
  <c r="D1608" i="4"/>
  <c r="G1608" i="4" s="1"/>
  <c r="H1608" i="4"/>
  <c r="L1608" i="4"/>
  <c r="M1608" i="4" s="1"/>
  <c r="O1608" i="4" s="1"/>
  <c r="D1609" i="4"/>
  <c r="G1609" i="4" s="1"/>
  <c r="H1609" i="4"/>
  <c r="L1609" i="4"/>
  <c r="M1609" i="4" s="1"/>
  <c r="O1609" i="4" s="1"/>
  <c r="D1610" i="4"/>
  <c r="G1610" i="4" s="1"/>
  <c r="H1610" i="4"/>
  <c r="L1610" i="4"/>
  <c r="M1610" i="4" s="1"/>
  <c r="O1610" i="4" s="1"/>
  <c r="D1611" i="4"/>
  <c r="G1611" i="4" s="1"/>
  <c r="H1611" i="4"/>
  <c r="L1611" i="4"/>
  <c r="M1611" i="4" s="1"/>
  <c r="O1611" i="4" s="1"/>
  <c r="D1612" i="4"/>
  <c r="G1612" i="4" s="1"/>
  <c r="H1612" i="4"/>
  <c r="L1612" i="4"/>
  <c r="M1612" i="4" s="1"/>
  <c r="O1612" i="4" s="1"/>
  <c r="D1613" i="4"/>
  <c r="G1613" i="4" s="1"/>
  <c r="H1613" i="4"/>
  <c r="L1613" i="4"/>
  <c r="M1613" i="4" s="1"/>
  <c r="O1613" i="4" s="1"/>
  <c r="D1614" i="4"/>
  <c r="G1614" i="4" s="1"/>
  <c r="H1614" i="4"/>
  <c r="L1614" i="4"/>
  <c r="M1614" i="4" s="1"/>
  <c r="O1614" i="4" s="1"/>
  <c r="D1615" i="4"/>
  <c r="G1615" i="4" s="1"/>
  <c r="H1615" i="4"/>
  <c r="L1615" i="4"/>
  <c r="M1615" i="4" s="1"/>
  <c r="O1615" i="4" s="1"/>
  <c r="D1616" i="4"/>
  <c r="G1616" i="4" s="1"/>
  <c r="H1616" i="4"/>
  <c r="L1616" i="4"/>
  <c r="M1616" i="4" s="1"/>
  <c r="O1616" i="4" s="1"/>
  <c r="D1617" i="4"/>
  <c r="G1617" i="4" s="1"/>
  <c r="H1617" i="4"/>
  <c r="L1617" i="4"/>
  <c r="M1617" i="4" s="1"/>
  <c r="O1617" i="4" s="1"/>
  <c r="D1618" i="4"/>
  <c r="G1618" i="4" s="1"/>
  <c r="H1618" i="4"/>
  <c r="L1618" i="4"/>
  <c r="M1618" i="4" s="1"/>
  <c r="O1618" i="4" s="1"/>
  <c r="D1619" i="4"/>
  <c r="G1619" i="4" s="1"/>
  <c r="H1619" i="4"/>
  <c r="L1619" i="4"/>
  <c r="M1619" i="4" s="1"/>
  <c r="O1619" i="4" s="1"/>
  <c r="D1620" i="4"/>
  <c r="G1620" i="4" s="1"/>
  <c r="H1620" i="4"/>
  <c r="L1620" i="4"/>
  <c r="M1620" i="4" s="1"/>
  <c r="O1620" i="4" s="1"/>
  <c r="D1621" i="4"/>
  <c r="G1621" i="4" s="1"/>
  <c r="H1621" i="4"/>
  <c r="L1621" i="4"/>
  <c r="M1621" i="4" s="1"/>
  <c r="O1621" i="4" s="1"/>
  <c r="D1622" i="4"/>
  <c r="G1622" i="4" s="1"/>
  <c r="H1622" i="4"/>
  <c r="L1622" i="4"/>
  <c r="M1622" i="4" s="1"/>
  <c r="O1622" i="4" s="1"/>
  <c r="D1623" i="4"/>
  <c r="G1623" i="4" s="1"/>
  <c r="H1623" i="4"/>
  <c r="L1623" i="4"/>
  <c r="M1623" i="4" s="1"/>
  <c r="O1623" i="4" s="1"/>
  <c r="D1624" i="4"/>
  <c r="G1624" i="4" s="1"/>
  <c r="H1624" i="4"/>
  <c r="L1624" i="4"/>
  <c r="M1624" i="4" s="1"/>
  <c r="O1624" i="4" s="1"/>
  <c r="D1625" i="4"/>
  <c r="G1625" i="4" s="1"/>
  <c r="H1625" i="4"/>
  <c r="L1625" i="4"/>
  <c r="M1625" i="4" s="1"/>
  <c r="O1625" i="4" s="1"/>
  <c r="D1626" i="4"/>
  <c r="G1626" i="4" s="1"/>
  <c r="H1626" i="4"/>
  <c r="L1626" i="4"/>
  <c r="M1626" i="4" s="1"/>
  <c r="O1626" i="4" s="1"/>
  <c r="D1627" i="4"/>
  <c r="G1627" i="4" s="1"/>
  <c r="H1627" i="4"/>
  <c r="L1627" i="4"/>
  <c r="M1627" i="4" s="1"/>
  <c r="O1627" i="4" s="1"/>
  <c r="D1628" i="4"/>
  <c r="G1628" i="4" s="1"/>
  <c r="H1628" i="4"/>
  <c r="L1628" i="4"/>
  <c r="M1628" i="4" s="1"/>
  <c r="O1628" i="4" s="1"/>
  <c r="D1629" i="4"/>
  <c r="G1629" i="4" s="1"/>
  <c r="H1629" i="4"/>
  <c r="L1629" i="4"/>
  <c r="M1629" i="4" s="1"/>
  <c r="O1629" i="4" s="1"/>
  <c r="D1630" i="4"/>
  <c r="G1630" i="4" s="1"/>
  <c r="H1630" i="4"/>
  <c r="L1630" i="4"/>
  <c r="M1630" i="4" s="1"/>
  <c r="O1630" i="4" s="1"/>
  <c r="D1631" i="4"/>
  <c r="G1631" i="4" s="1"/>
  <c r="H1631" i="4"/>
  <c r="L1631" i="4"/>
  <c r="M1631" i="4" s="1"/>
  <c r="O1631" i="4" s="1"/>
  <c r="D1632" i="4"/>
  <c r="G1632" i="4" s="1"/>
  <c r="H1632" i="4"/>
  <c r="L1632" i="4"/>
  <c r="M1632" i="4" s="1"/>
  <c r="O1632" i="4" s="1"/>
  <c r="D1633" i="4"/>
  <c r="G1633" i="4" s="1"/>
  <c r="H1633" i="4"/>
  <c r="L1633" i="4"/>
  <c r="M1633" i="4" s="1"/>
  <c r="O1633" i="4" s="1"/>
  <c r="D1634" i="4"/>
  <c r="G1634" i="4" s="1"/>
  <c r="H1634" i="4"/>
  <c r="L1634" i="4"/>
  <c r="M1634" i="4" s="1"/>
  <c r="O1634" i="4" s="1"/>
  <c r="D1635" i="4"/>
  <c r="G1635" i="4" s="1"/>
  <c r="H1635" i="4"/>
  <c r="L1635" i="4"/>
  <c r="M1635" i="4" s="1"/>
  <c r="O1635" i="4" s="1"/>
  <c r="D1636" i="4"/>
  <c r="G1636" i="4" s="1"/>
  <c r="H1636" i="4"/>
  <c r="L1636" i="4"/>
  <c r="M1636" i="4" s="1"/>
  <c r="O1636" i="4" s="1"/>
  <c r="D1637" i="4"/>
  <c r="G1637" i="4" s="1"/>
  <c r="H1637" i="4"/>
  <c r="L1637" i="4"/>
  <c r="M1637" i="4" s="1"/>
  <c r="O1637" i="4" s="1"/>
  <c r="D1638" i="4"/>
  <c r="G1638" i="4" s="1"/>
  <c r="H1638" i="4"/>
  <c r="L1638" i="4"/>
  <c r="M1638" i="4" s="1"/>
  <c r="O1638" i="4" s="1"/>
  <c r="D1639" i="4"/>
  <c r="G1639" i="4" s="1"/>
  <c r="H1639" i="4"/>
  <c r="L1639" i="4"/>
  <c r="M1639" i="4" s="1"/>
  <c r="O1639" i="4" s="1"/>
  <c r="D1640" i="4"/>
  <c r="G1640" i="4" s="1"/>
  <c r="H1640" i="4"/>
  <c r="L1640" i="4"/>
  <c r="M1640" i="4" s="1"/>
  <c r="O1640" i="4" s="1"/>
  <c r="D1641" i="4"/>
  <c r="G1641" i="4" s="1"/>
  <c r="H1641" i="4"/>
  <c r="L1641" i="4"/>
  <c r="M1641" i="4" s="1"/>
  <c r="O1641" i="4" s="1"/>
  <c r="D1642" i="4"/>
  <c r="G1642" i="4" s="1"/>
  <c r="H1642" i="4"/>
  <c r="L1642" i="4"/>
  <c r="M1642" i="4" s="1"/>
  <c r="O1642" i="4" s="1"/>
  <c r="D1643" i="4"/>
  <c r="G1643" i="4" s="1"/>
  <c r="H1643" i="4"/>
  <c r="L1643" i="4"/>
  <c r="M1643" i="4" s="1"/>
  <c r="O1643" i="4" s="1"/>
  <c r="D1644" i="4"/>
  <c r="G1644" i="4" s="1"/>
  <c r="H1644" i="4"/>
  <c r="L1644" i="4"/>
  <c r="M1644" i="4" s="1"/>
  <c r="O1644" i="4" s="1"/>
  <c r="D1645" i="4"/>
  <c r="G1645" i="4" s="1"/>
  <c r="H1645" i="4"/>
  <c r="L1645" i="4"/>
  <c r="M1645" i="4" s="1"/>
  <c r="O1645" i="4" s="1"/>
  <c r="D1646" i="4"/>
  <c r="G1646" i="4" s="1"/>
  <c r="H1646" i="4"/>
  <c r="L1646" i="4"/>
  <c r="M1646" i="4" s="1"/>
  <c r="O1646" i="4" s="1"/>
  <c r="D1647" i="4"/>
  <c r="G1647" i="4" s="1"/>
  <c r="H1647" i="4"/>
  <c r="L1647" i="4"/>
  <c r="M1647" i="4" s="1"/>
  <c r="O1647" i="4" s="1"/>
  <c r="D1648" i="4"/>
  <c r="G1648" i="4" s="1"/>
  <c r="H1648" i="4"/>
  <c r="L1648" i="4"/>
  <c r="M1648" i="4" s="1"/>
  <c r="O1648" i="4" s="1"/>
  <c r="D1649" i="4"/>
  <c r="G1649" i="4" s="1"/>
  <c r="H1649" i="4"/>
  <c r="L1649" i="4"/>
  <c r="M1649" i="4" s="1"/>
  <c r="O1649" i="4" s="1"/>
  <c r="D1650" i="4"/>
  <c r="G1650" i="4" s="1"/>
  <c r="H1650" i="4"/>
  <c r="L1650" i="4"/>
  <c r="M1650" i="4" s="1"/>
  <c r="O1650" i="4" s="1"/>
  <c r="D1651" i="4"/>
  <c r="G1651" i="4" s="1"/>
  <c r="H1651" i="4"/>
  <c r="L1651" i="4"/>
  <c r="M1651" i="4" s="1"/>
  <c r="O1651" i="4" s="1"/>
  <c r="D1652" i="4"/>
  <c r="G1652" i="4" s="1"/>
  <c r="H1652" i="4"/>
  <c r="L1652" i="4"/>
  <c r="M1652" i="4" s="1"/>
  <c r="O1652" i="4" s="1"/>
  <c r="D1653" i="4"/>
  <c r="G1653" i="4" s="1"/>
  <c r="H1653" i="4"/>
  <c r="L1653" i="4"/>
  <c r="M1653" i="4" s="1"/>
  <c r="O1653" i="4" s="1"/>
  <c r="D1654" i="4"/>
  <c r="G1654" i="4" s="1"/>
  <c r="H1654" i="4"/>
  <c r="L1654" i="4"/>
  <c r="M1654" i="4" s="1"/>
  <c r="O1654" i="4" s="1"/>
  <c r="D1655" i="4"/>
  <c r="G1655" i="4" s="1"/>
  <c r="H1655" i="4"/>
  <c r="L1655" i="4"/>
  <c r="M1655" i="4" s="1"/>
  <c r="O1655" i="4" s="1"/>
  <c r="D1656" i="4"/>
  <c r="G1656" i="4" s="1"/>
  <c r="H1656" i="4"/>
  <c r="L1656" i="4"/>
  <c r="M1656" i="4" s="1"/>
  <c r="O1656" i="4" s="1"/>
  <c r="D1657" i="4"/>
  <c r="G1657" i="4" s="1"/>
  <c r="H1657" i="4"/>
  <c r="L1657" i="4"/>
  <c r="M1657" i="4" s="1"/>
  <c r="O1657" i="4" s="1"/>
  <c r="D1658" i="4"/>
  <c r="G1658" i="4" s="1"/>
  <c r="H1658" i="4"/>
  <c r="L1658" i="4"/>
  <c r="M1658" i="4" s="1"/>
  <c r="O1658" i="4" s="1"/>
  <c r="D1659" i="4"/>
  <c r="G1659" i="4" s="1"/>
  <c r="H1659" i="4"/>
  <c r="L1659" i="4"/>
  <c r="M1659" i="4" s="1"/>
  <c r="O1659" i="4" s="1"/>
  <c r="D1660" i="4"/>
  <c r="G1660" i="4" s="1"/>
  <c r="H1660" i="4"/>
  <c r="L1660" i="4"/>
  <c r="M1660" i="4" s="1"/>
  <c r="O1660" i="4" s="1"/>
  <c r="D1661" i="4"/>
  <c r="G1661" i="4" s="1"/>
  <c r="H1661" i="4"/>
  <c r="L1661" i="4"/>
  <c r="M1661" i="4" s="1"/>
  <c r="O1661" i="4" s="1"/>
  <c r="D1662" i="4"/>
  <c r="G1662" i="4" s="1"/>
  <c r="H1662" i="4"/>
  <c r="L1662" i="4"/>
  <c r="M1662" i="4" s="1"/>
  <c r="O1662" i="4" s="1"/>
  <c r="D1663" i="4"/>
  <c r="G1663" i="4" s="1"/>
  <c r="H1663" i="4"/>
  <c r="L1663" i="4"/>
  <c r="M1663" i="4" s="1"/>
  <c r="O1663" i="4" s="1"/>
  <c r="D1664" i="4"/>
  <c r="G1664" i="4" s="1"/>
  <c r="H1664" i="4"/>
  <c r="L1664" i="4"/>
  <c r="M1664" i="4" s="1"/>
  <c r="O1664" i="4" s="1"/>
  <c r="D1665" i="4"/>
  <c r="G1665" i="4" s="1"/>
  <c r="H1665" i="4"/>
  <c r="L1665" i="4"/>
  <c r="M1665" i="4" s="1"/>
  <c r="O1665" i="4" s="1"/>
  <c r="D1666" i="4"/>
  <c r="G1666" i="4" s="1"/>
  <c r="H1666" i="4"/>
  <c r="L1666" i="4"/>
  <c r="M1666" i="4" s="1"/>
  <c r="O1666" i="4" s="1"/>
  <c r="D1667" i="4"/>
  <c r="G1667" i="4" s="1"/>
  <c r="H1667" i="4"/>
  <c r="L1667" i="4"/>
  <c r="M1667" i="4" s="1"/>
  <c r="O1667" i="4" s="1"/>
  <c r="D1668" i="4"/>
  <c r="G1668" i="4" s="1"/>
  <c r="H1668" i="4"/>
  <c r="L1668" i="4"/>
  <c r="M1668" i="4" s="1"/>
  <c r="O1668" i="4" s="1"/>
  <c r="D1669" i="4"/>
  <c r="G1669" i="4" s="1"/>
  <c r="H1669" i="4"/>
  <c r="L1669" i="4"/>
  <c r="M1669" i="4" s="1"/>
  <c r="O1669" i="4" s="1"/>
  <c r="D1670" i="4"/>
  <c r="G1670" i="4" s="1"/>
  <c r="H1670" i="4"/>
  <c r="L1670" i="4"/>
  <c r="M1670" i="4" s="1"/>
  <c r="O1670" i="4" s="1"/>
  <c r="D1671" i="4"/>
  <c r="G1671" i="4" s="1"/>
  <c r="H1671" i="4"/>
  <c r="L1671" i="4"/>
  <c r="M1671" i="4" s="1"/>
  <c r="O1671" i="4" s="1"/>
  <c r="D1672" i="4"/>
  <c r="G1672" i="4" s="1"/>
  <c r="H1672" i="4"/>
  <c r="L1672" i="4"/>
  <c r="M1672" i="4" s="1"/>
  <c r="O1672" i="4" s="1"/>
  <c r="D1673" i="4"/>
  <c r="G1673" i="4" s="1"/>
  <c r="H1673" i="4"/>
  <c r="L1673" i="4"/>
  <c r="M1673" i="4" s="1"/>
  <c r="O1673" i="4" s="1"/>
  <c r="D1674" i="4"/>
  <c r="G1674" i="4" s="1"/>
  <c r="H1674" i="4"/>
  <c r="L1674" i="4"/>
  <c r="M1674" i="4" s="1"/>
  <c r="O1674" i="4" s="1"/>
  <c r="D1675" i="4"/>
  <c r="G1675" i="4" s="1"/>
  <c r="H1675" i="4"/>
  <c r="L1675" i="4"/>
  <c r="M1675" i="4" s="1"/>
  <c r="O1675" i="4" s="1"/>
  <c r="D1676" i="4"/>
  <c r="G1676" i="4" s="1"/>
  <c r="H1676" i="4"/>
  <c r="L1676" i="4"/>
  <c r="M1676" i="4" s="1"/>
  <c r="O1676" i="4" s="1"/>
  <c r="D1677" i="4"/>
  <c r="G1677" i="4" s="1"/>
  <c r="H1677" i="4"/>
  <c r="L1677" i="4"/>
  <c r="M1677" i="4" s="1"/>
  <c r="O1677" i="4" s="1"/>
  <c r="D1678" i="4"/>
  <c r="G1678" i="4" s="1"/>
  <c r="H1678" i="4"/>
  <c r="L1678" i="4"/>
  <c r="M1678" i="4" s="1"/>
  <c r="O1678" i="4" s="1"/>
  <c r="D1679" i="4"/>
  <c r="G1679" i="4" s="1"/>
  <c r="H1679" i="4"/>
  <c r="L1679" i="4"/>
  <c r="M1679" i="4" s="1"/>
  <c r="O1679" i="4" s="1"/>
  <c r="D1680" i="4"/>
  <c r="G1680" i="4" s="1"/>
  <c r="H1680" i="4"/>
  <c r="L1680" i="4"/>
  <c r="M1680" i="4" s="1"/>
  <c r="O1680" i="4" s="1"/>
  <c r="D1681" i="4"/>
  <c r="G1681" i="4" s="1"/>
  <c r="H1681" i="4"/>
  <c r="L1681" i="4"/>
  <c r="M1681" i="4" s="1"/>
  <c r="O1681" i="4" s="1"/>
  <c r="D1682" i="4"/>
  <c r="G1682" i="4" s="1"/>
  <c r="H1682" i="4"/>
  <c r="L1682" i="4"/>
  <c r="M1682" i="4" s="1"/>
  <c r="O1682" i="4" s="1"/>
  <c r="D1683" i="4"/>
  <c r="G1683" i="4" s="1"/>
  <c r="H1683" i="4"/>
  <c r="L1683" i="4"/>
  <c r="M1683" i="4" s="1"/>
  <c r="O1683" i="4" s="1"/>
  <c r="D1684" i="4"/>
  <c r="G1684" i="4" s="1"/>
  <c r="H1684" i="4"/>
  <c r="L1684" i="4"/>
  <c r="M1684" i="4" s="1"/>
  <c r="O1684" i="4" s="1"/>
  <c r="D1685" i="4"/>
  <c r="G1685" i="4" s="1"/>
  <c r="H1685" i="4"/>
  <c r="L1685" i="4"/>
  <c r="M1685" i="4" s="1"/>
  <c r="O1685" i="4" s="1"/>
  <c r="D1686" i="4"/>
  <c r="G1686" i="4" s="1"/>
  <c r="H1686" i="4"/>
  <c r="L1686" i="4"/>
  <c r="M1686" i="4" s="1"/>
  <c r="O1686" i="4" s="1"/>
  <c r="D1687" i="4"/>
  <c r="G1687" i="4" s="1"/>
  <c r="H1687" i="4"/>
  <c r="L1687" i="4"/>
  <c r="M1687" i="4" s="1"/>
  <c r="O1687" i="4" s="1"/>
  <c r="D1688" i="4"/>
  <c r="G1688" i="4" s="1"/>
  <c r="H1688" i="4"/>
  <c r="L1688" i="4"/>
  <c r="M1688" i="4" s="1"/>
  <c r="O1688" i="4" s="1"/>
  <c r="D1689" i="4"/>
  <c r="G1689" i="4" s="1"/>
  <c r="H1689" i="4"/>
  <c r="L1689" i="4"/>
  <c r="M1689" i="4" s="1"/>
  <c r="O1689" i="4" s="1"/>
  <c r="D1690" i="4"/>
  <c r="G1690" i="4" s="1"/>
  <c r="H1690" i="4"/>
  <c r="L1690" i="4"/>
  <c r="M1690" i="4" s="1"/>
  <c r="O1690" i="4" s="1"/>
  <c r="D1691" i="4"/>
  <c r="G1691" i="4" s="1"/>
  <c r="H1691" i="4"/>
  <c r="L1691" i="4"/>
  <c r="M1691" i="4" s="1"/>
  <c r="O1691" i="4" s="1"/>
  <c r="D1692" i="4"/>
  <c r="G1692" i="4" s="1"/>
  <c r="H1692" i="4"/>
  <c r="L1692" i="4"/>
  <c r="M1692" i="4" s="1"/>
  <c r="O1692" i="4" s="1"/>
  <c r="D1693" i="4"/>
  <c r="G1693" i="4" s="1"/>
  <c r="H1693" i="4"/>
  <c r="L1693" i="4"/>
  <c r="M1693" i="4" s="1"/>
  <c r="O1693" i="4" s="1"/>
  <c r="D1694" i="4"/>
  <c r="G1694" i="4" s="1"/>
  <c r="H1694" i="4"/>
  <c r="L1694" i="4"/>
  <c r="M1694" i="4" s="1"/>
  <c r="O1694" i="4" s="1"/>
  <c r="D1695" i="4"/>
  <c r="G1695" i="4" s="1"/>
  <c r="H1695" i="4"/>
  <c r="L1695" i="4"/>
  <c r="M1695" i="4" s="1"/>
  <c r="O1695" i="4" s="1"/>
  <c r="D1696" i="4"/>
  <c r="G1696" i="4" s="1"/>
  <c r="H1696" i="4"/>
  <c r="L1696" i="4"/>
  <c r="M1696" i="4" s="1"/>
  <c r="O1696" i="4" s="1"/>
  <c r="D1697" i="4"/>
  <c r="G1697" i="4" s="1"/>
  <c r="H1697" i="4"/>
  <c r="L1697" i="4"/>
  <c r="M1697" i="4" s="1"/>
  <c r="O1697" i="4" s="1"/>
  <c r="D1698" i="4"/>
  <c r="G1698" i="4" s="1"/>
  <c r="H1698" i="4"/>
  <c r="L1698" i="4"/>
  <c r="M1698" i="4" s="1"/>
  <c r="O1698" i="4" s="1"/>
  <c r="D1699" i="4"/>
  <c r="G1699" i="4" s="1"/>
  <c r="H1699" i="4"/>
  <c r="L1699" i="4"/>
  <c r="M1699" i="4" s="1"/>
  <c r="O1699" i="4" s="1"/>
  <c r="D1700" i="4"/>
  <c r="G1700" i="4" s="1"/>
  <c r="H1700" i="4"/>
  <c r="L1700" i="4"/>
  <c r="M1700" i="4" s="1"/>
  <c r="O1700" i="4" s="1"/>
  <c r="D1701" i="4"/>
  <c r="G1701" i="4" s="1"/>
  <c r="H1701" i="4"/>
  <c r="L1701" i="4"/>
  <c r="M1701" i="4" s="1"/>
  <c r="O1701" i="4" s="1"/>
  <c r="D1702" i="4"/>
  <c r="G1702" i="4" s="1"/>
  <c r="H1702" i="4"/>
  <c r="L1702" i="4"/>
  <c r="M1702" i="4" s="1"/>
  <c r="O1702" i="4" s="1"/>
  <c r="D1703" i="4"/>
  <c r="G1703" i="4" s="1"/>
  <c r="H1703" i="4"/>
  <c r="L1703" i="4"/>
  <c r="M1703" i="4" s="1"/>
  <c r="O1703" i="4" s="1"/>
  <c r="D1704" i="4"/>
  <c r="G1704" i="4" s="1"/>
  <c r="H1704" i="4"/>
  <c r="L1704" i="4"/>
  <c r="M1704" i="4" s="1"/>
  <c r="O1704" i="4" s="1"/>
  <c r="D1705" i="4"/>
  <c r="G1705" i="4" s="1"/>
  <c r="H1705" i="4"/>
  <c r="L1705" i="4"/>
  <c r="M1705" i="4" s="1"/>
  <c r="O1705" i="4" s="1"/>
  <c r="D1706" i="4"/>
  <c r="G1706" i="4" s="1"/>
  <c r="H1706" i="4"/>
  <c r="L1706" i="4"/>
  <c r="M1706" i="4" s="1"/>
  <c r="O1706" i="4" s="1"/>
  <c r="D1707" i="4"/>
  <c r="G1707" i="4" s="1"/>
  <c r="H1707" i="4"/>
  <c r="L1707" i="4"/>
  <c r="M1707" i="4" s="1"/>
  <c r="O1707" i="4" s="1"/>
  <c r="D1708" i="4"/>
  <c r="G1708" i="4" s="1"/>
  <c r="H1708" i="4"/>
  <c r="L1708" i="4"/>
  <c r="M1708" i="4" s="1"/>
  <c r="O1708" i="4" s="1"/>
  <c r="D1709" i="4"/>
  <c r="G1709" i="4" s="1"/>
  <c r="H1709" i="4"/>
  <c r="L1709" i="4"/>
  <c r="M1709" i="4" s="1"/>
  <c r="O1709" i="4" s="1"/>
  <c r="D1710" i="4"/>
  <c r="G1710" i="4" s="1"/>
  <c r="H1710" i="4"/>
  <c r="L1710" i="4"/>
  <c r="M1710" i="4" s="1"/>
  <c r="O1710" i="4" s="1"/>
  <c r="D1711" i="4"/>
  <c r="G1711" i="4" s="1"/>
  <c r="H1711" i="4"/>
  <c r="L1711" i="4"/>
  <c r="M1711" i="4" s="1"/>
  <c r="O1711" i="4" s="1"/>
  <c r="D1712" i="4"/>
  <c r="G1712" i="4" s="1"/>
  <c r="H1712" i="4"/>
  <c r="L1712" i="4"/>
  <c r="M1712" i="4" s="1"/>
  <c r="O1712" i="4" s="1"/>
  <c r="D1713" i="4"/>
  <c r="G1713" i="4" s="1"/>
  <c r="H1713" i="4"/>
  <c r="L1713" i="4"/>
  <c r="M1713" i="4" s="1"/>
  <c r="O1713" i="4" s="1"/>
  <c r="D1714" i="4"/>
  <c r="G1714" i="4" s="1"/>
  <c r="H1714" i="4"/>
  <c r="L1714" i="4"/>
  <c r="M1714" i="4" s="1"/>
  <c r="O1714" i="4" s="1"/>
  <c r="D1715" i="4"/>
  <c r="G1715" i="4" s="1"/>
  <c r="H1715" i="4"/>
  <c r="L1715" i="4"/>
  <c r="M1715" i="4" s="1"/>
  <c r="O1715" i="4" s="1"/>
  <c r="D1716" i="4"/>
  <c r="G1716" i="4" s="1"/>
  <c r="H1716" i="4"/>
  <c r="L1716" i="4"/>
  <c r="M1716" i="4" s="1"/>
  <c r="O1716" i="4" s="1"/>
  <c r="D1717" i="4"/>
  <c r="G1717" i="4" s="1"/>
  <c r="H1717" i="4"/>
  <c r="L1717" i="4"/>
  <c r="M1717" i="4" s="1"/>
  <c r="O1717" i="4" s="1"/>
  <c r="D1718" i="4"/>
  <c r="G1718" i="4" s="1"/>
  <c r="H1718" i="4"/>
  <c r="L1718" i="4"/>
  <c r="M1718" i="4" s="1"/>
  <c r="O1718" i="4" s="1"/>
  <c r="D1719" i="4"/>
  <c r="G1719" i="4" s="1"/>
  <c r="H1719" i="4"/>
  <c r="L1719" i="4"/>
  <c r="M1719" i="4" s="1"/>
  <c r="O1719" i="4" s="1"/>
  <c r="D1720" i="4"/>
  <c r="G1720" i="4" s="1"/>
  <c r="H1720" i="4"/>
  <c r="L1720" i="4"/>
  <c r="M1720" i="4" s="1"/>
  <c r="O1720" i="4" s="1"/>
  <c r="D1721" i="4"/>
  <c r="G1721" i="4" s="1"/>
  <c r="H1721" i="4"/>
  <c r="L1721" i="4"/>
  <c r="M1721" i="4" s="1"/>
  <c r="O1721" i="4" s="1"/>
  <c r="D1722" i="4"/>
  <c r="G1722" i="4" s="1"/>
  <c r="H1722" i="4"/>
  <c r="L1722" i="4"/>
  <c r="M1722" i="4" s="1"/>
  <c r="O1722" i="4" s="1"/>
  <c r="D1723" i="4"/>
  <c r="G1723" i="4" s="1"/>
  <c r="H1723" i="4"/>
  <c r="L1723" i="4"/>
  <c r="M1723" i="4" s="1"/>
  <c r="O1723" i="4" s="1"/>
  <c r="D1724" i="4"/>
  <c r="G1724" i="4" s="1"/>
  <c r="H1724" i="4"/>
  <c r="L1724" i="4"/>
  <c r="M1724" i="4" s="1"/>
  <c r="O1724" i="4" s="1"/>
  <c r="D1725" i="4"/>
  <c r="G1725" i="4" s="1"/>
  <c r="H1725" i="4"/>
  <c r="L1725" i="4"/>
  <c r="M1725" i="4" s="1"/>
  <c r="O1725" i="4" s="1"/>
  <c r="D1726" i="4"/>
  <c r="G1726" i="4" s="1"/>
  <c r="H1726" i="4"/>
  <c r="L1726" i="4"/>
  <c r="M1726" i="4" s="1"/>
  <c r="O1726" i="4" s="1"/>
  <c r="D1727" i="4"/>
  <c r="G1727" i="4" s="1"/>
  <c r="H1727" i="4"/>
  <c r="L1727" i="4"/>
  <c r="M1727" i="4" s="1"/>
  <c r="O1727" i="4" s="1"/>
  <c r="D1728" i="4"/>
  <c r="G1728" i="4" s="1"/>
  <c r="H1728" i="4"/>
  <c r="L1728" i="4"/>
  <c r="M1728" i="4" s="1"/>
  <c r="O1728" i="4" s="1"/>
  <c r="D1729" i="4"/>
  <c r="G1729" i="4" s="1"/>
  <c r="H1729" i="4"/>
  <c r="L1729" i="4"/>
  <c r="M1729" i="4" s="1"/>
  <c r="O1729" i="4" s="1"/>
  <c r="D1730" i="4"/>
  <c r="G1730" i="4" s="1"/>
  <c r="H1730" i="4"/>
  <c r="L1730" i="4"/>
  <c r="M1730" i="4" s="1"/>
  <c r="O1730" i="4" s="1"/>
  <c r="D1731" i="4"/>
  <c r="G1731" i="4" s="1"/>
  <c r="H1731" i="4"/>
  <c r="L1731" i="4"/>
  <c r="M1731" i="4" s="1"/>
  <c r="O1731" i="4" s="1"/>
  <c r="D1732" i="4"/>
  <c r="G1732" i="4" s="1"/>
  <c r="H1732" i="4"/>
  <c r="L1732" i="4"/>
  <c r="M1732" i="4" s="1"/>
  <c r="O1732" i="4" s="1"/>
  <c r="D1733" i="4"/>
  <c r="G1733" i="4" s="1"/>
  <c r="H1733" i="4"/>
  <c r="L1733" i="4"/>
  <c r="M1733" i="4" s="1"/>
  <c r="O1733" i="4" s="1"/>
  <c r="D1734" i="4"/>
  <c r="G1734" i="4" s="1"/>
  <c r="H1734" i="4"/>
  <c r="L1734" i="4"/>
  <c r="M1734" i="4" s="1"/>
  <c r="O1734" i="4" s="1"/>
  <c r="D1735" i="4"/>
  <c r="G1735" i="4" s="1"/>
  <c r="H1735" i="4"/>
  <c r="L1735" i="4"/>
  <c r="M1735" i="4" s="1"/>
  <c r="O1735" i="4" s="1"/>
  <c r="D1736" i="4"/>
  <c r="G1736" i="4" s="1"/>
  <c r="H1736" i="4"/>
  <c r="L1736" i="4"/>
  <c r="M1736" i="4" s="1"/>
  <c r="O1736" i="4" s="1"/>
  <c r="D1737" i="4"/>
  <c r="G1737" i="4" s="1"/>
  <c r="H1737" i="4"/>
  <c r="L1737" i="4"/>
  <c r="M1737" i="4" s="1"/>
  <c r="O1737" i="4" s="1"/>
  <c r="D1738" i="4"/>
  <c r="G1738" i="4" s="1"/>
  <c r="H1738" i="4"/>
  <c r="L1738" i="4"/>
  <c r="M1738" i="4" s="1"/>
  <c r="O1738" i="4" s="1"/>
  <c r="D1739" i="4"/>
  <c r="G1739" i="4" s="1"/>
  <c r="H1739" i="4"/>
  <c r="L1739" i="4"/>
  <c r="M1739" i="4" s="1"/>
  <c r="O1739" i="4" s="1"/>
  <c r="D1740" i="4"/>
  <c r="G1740" i="4" s="1"/>
  <c r="H1740" i="4"/>
  <c r="L1740" i="4"/>
  <c r="M1740" i="4" s="1"/>
  <c r="O1740" i="4" s="1"/>
  <c r="D1741" i="4"/>
  <c r="G1741" i="4" s="1"/>
  <c r="H1741" i="4"/>
  <c r="L1741" i="4"/>
  <c r="M1741" i="4" s="1"/>
  <c r="O1741" i="4" s="1"/>
  <c r="D1742" i="4"/>
  <c r="G1742" i="4" s="1"/>
  <c r="H1742" i="4"/>
  <c r="L1742" i="4"/>
  <c r="M1742" i="4" s="1"/>
  <c r="O1742" i="4" s="1"/>
  <c r="D1743" i="4"/>
  <c r="G1743" i="4" s="1"/>
  <c r="H1743" i="4"/>
  <c r="L1743" i="4"/>
  <c r="M1743" i="4" s="1"/>
  <c r="O1743" i="4" s="1"/>
  <c r="D1744" i="4"/>
  <c r="G1744" i="4" s="1"/>
  <c r="H1744" i="4"/>
  <c r="L1744" i="4"/>
  <c r="M1744" i="4" s="1"/>
  <c r="O1744" i="4" s="1"/>
  <c r="D1745" i="4"/>
  <c r="G1745" i="4" s="1"/>
  <c r="H1745" i="4"/>
  <c r="L1745" i="4"/>
  <c r="M1745" i="4" s="1"/>
  <c r="O1745" i="4" s="1"/>
  <c r="D1746" i="4"/>
  <c r="G1746" i="4" s="1"/>
  <c r="H1746" i="4"/>
  <c r="L1746" i="4"/>
  <c r="M1746" i="4" s="1"/>
  <c r="O1746" i="4" s="1"/>
  <c r="D1747" i="4"/>
  <c r="G1747" i="4" s="1"/>
  <c r="H1747" i="4"/>
  <c r="L1747" i="4"/>
  <c r="M1747" i="4" s="1"/>
  <c r="O1747" i="4" s="1"/>
  <c r="D1748" i="4"/>
  <c r="G1748" i="4" s="1"/>
  <c r="H1748" i="4"/>
  <c r="L1748" i="4"/>
  <c r="M1748" i="4" s="1"/>
  <c r="O1748" i="4" s="1"/>
  <c r="D1749" i="4"/>
  <c r="G1749" i="4" s="1"/>
  <c r="H1749" i="4"/>
  <c r="L1749" i="4"/>
  <c r="M1749" i="4" s="1"/>
  <c r="O1749" i="4" s="1"/>
  <c r="D1750" i="4"/>
  <c r="G1750" i="4" s="1"/>
  <c r="H1750" i="4"/>
  <c r="L1750" i="4"/>
  <c r="M1750" i="4" s="1"/>
  <c r="O1750" i="4" s="1"/>
  <c r="D1751" i="4"/>
  <c r="G1751" i="4" s="1"/>
  <c r="H1751" i="4"/>
  <c r="L1751" i="4"/>
  <c r="M1751" i="4" s="1"/>
  <c r="O1751" i="4" s="1"/>
  <c r="D1752" i="4"/>
  <c r="G1752" i="4" s="1"/>
  <c r="H1752" i="4"/>
  <c r="L1752" i="4"/>
  <c r="M1752" i="4" s="1"/>
  <c r="O1752" i="4" s="1"/>
  <c r="D1753" i="4"/>
  <c r="G1753" i="4" s="1"/>
  <c r="H1753" i="4"/>
  <c r="L1753" i="4"/>
  <c r="M1753" i="4" s="1"/>
  <c r="O1753" i="4" s="1"/>
  <c r="D1754" i="4"/>
  <c r="G1754" i="4" s="1"/>
  <c r="H1754" i="4"/>
  <c r="L1754" i="4"/>
  <c r="M1754" i="4" s="1"/>
  <c r="O1754" i="4" s="1"/>
  <c r="D1755" i="4"/>
  <c r="G1755" i="4" s="1"/>
  <c r="H1755" i="4"/>
  <c r="L1755" i="4"/>
  <c r="M1755" i="4" s="1"/>
  <c r="O1755" i="4" s="1"/>
  <c r="D1756" i="4"/>
  <c r="G1756" i="4" s="1"/>
  <c r="H1756" i="4"/>
  <c r="L1756" i="4"/>
  <c r="M1756" i="4" s="1"/>
  <c r="O1756" i="4" s="1"/>
  <c r="D1757" i="4"/>
  <c r="G1757" i="4" s="1"/>
  <c r="H1757" i="4"/>
  <c r="L1757" i="4"/>
  <c r="M1757" i="4" s="1"/>
  <c r="O1757" i="4" s="1"/>
  <c r="D1758" i="4"/>
  <c r="G1758" i="4" s="1"/>
  <c r="H1758" i="4"/>
  <c r="L1758" i="4"/>
  <c r="M1758" i="4" s="1"/>
  <c r="O1758" i="4" s="1"/>
  <c r="D1759" i="4"/>
  <c r="G1759" i="4" s="1"/>
  <c r="H1759" i="4"/>
  <c r="L1759" i="4"/>
  <c r="M1759" i="4" s="1"/>
  <c r="O1759" i="4" s="1"/>
  <c r="D1760" i="4"/>
  <c r="G1760" i="4" s="1"/>
  <c r="H1760" i="4"/>
  <c r="L1760" i="4"/>
  <c r="M1760" i="4" s="1"/>
  <c r="O1760" i="4" s="1"/>
  <c r="D1761" i="4"/>
  <c r="G1761" i="4" s="1"/>
  <c r="H1761" i="4"/>
  <c r="L1761" i="4"/>
  <c r="M1761" i="4" s="1"/>
  <c r="O1761" i="4" s="1"/>
  <c r="D1762" i="4"/>
  <c r="G1762" i="4" s="1"/>
  <c r="H1762" i="4"/>
  <c r="L1762" i="4"/>
  <c r="M1762" i="4" s="1"/>
  <c r="O1762" i="4" s="1"/>
  <c r="D1763" i="4"/>
  <c r="G1763" i="4" s="1"/>
  <c r="H1763" i="4"/>
  <c r="L1763" i="4"/>
  <c r="M1763" i="4" s="1"/>
  <c r="O1763" i="4" s="1"/>
  <c r="D1764" i="4"/>
  <c r="G1764" i="4" s="1"/>
  <c r="H1764" i="4"/>
  <c r="L1764" i="4"/>
  <c r="M1764" i="4" s="1"/>
  <c r="O1764" i="4" s="1"/>
  <c r="D1765" i="4"/>
  <c r="G1765" i="4" s="1"/>
  <c r="H1765" i="4"/>
  <c r="L1765" i="4"/>
  <c r="M1765" i="4" s="1"/>
  <c r="O1765" i="4" s="1"/>
  <c r="D1766" i="4"/>
  <c r="G1766" i="4" s="1"/>
  <c r="H1766" i="4"/>
  <c r="L1766" i="4"/>
  <c r="M1766" i="4" s="1"/>
  <c r="O1766" i="4" s="1"/>
  <c r="D1767" i="4"/>
  <c r="G1767" i="4" s="1"/>
  <c r="H1767" i="4"/>
  <c r="L1767" i="4"/>
  <c r="M1767" i="4" s="1"/>
  <c r="O1767" i="4" s="1"/>
  <c r="D1768" i="4"/>
  <c r="G1768" i="4" s="1"/>
  <c r="H1768" i="4"/>
  <c r="L1768" i="4"/>
  <c r="M1768" i="4" s="1"/>
  <c r="O1768" i="4" s="1"/>
  <c r="D1769" i="4"/>
  <c r="G1769" i="4" s="1"/>
  <c r="H1769" i="4"/>
  <c r="L1769" i="4"/>
  <c r="M1769" i="4" s="1"/>
  <c r="O1769" i="4" s="1"/>
  <c r="D1770" i="4"/>
  <c r="G1770" i="4" s="1"/>
  <c r="H1770" i="4"/>
  <c r="L1770" i="4"/>
  <c r="M1770" i="4" s="1"/>
  <c r="O1770" i="4" s="1"/>
  <c r="D1771" i="4"/>
  <c r="G1771" i="4" s="1"/>
  <c r="H1771" i="4"/>
  <c r="L1771" i="4"/>
  <c r="M1771" i="4" s="1"/>
  <c r="O1771" i="4" s="1"/>
  <c r="D1772" i="4"/>
  <c r="G1772" i="4" s="1"/>
  <c r="H1772" i="4"/>
  <c r="L1772" i="4"/>
  <c r="M1772" i="4" s="1"/>
  <c r="O1772" i="4" s="1"/>
  <c r="D1773" i="4"/>
  <c r="G1773" i="4" s="1"/>
  <c r="H1773" i="4"/>
  <c r="L1773" i="4"/>
  <c r="M1773" i="4" s="1"/>
  <c r="O1773" i="4" s="1"/>
  <c r="D1774" i="4"/>
  <c r="G1774" i="4" s="1"/>
  <c r="H1774" i="4"/>
  <c r="L1774" i="4"/>
  <c r="M1774" i="4" s="1"/>
  <c r="O1774" i="4" s="1"/>
  <c r="D1775" i="4"/>
  <c r="G1775" i="4" s="1"/>
  <c r="H1775" i="4"/>
  <c r="L1775" i="4"/>
  <c r="M1775" i="4" s="1"/>
  <c r="O1775" i="4" s="1"/>
  <c r="D1776" i="4"/>
  <c r="G1776" i="4" s="1"/>
  <c r="H1776" i="4"/>
  <c r="L1776" i="4"/>
  <c r="M1776" i="4" s="1"/>
  <c r="O1776" i="4" s="1"/>
  <c r="D1777" i="4"/>
  <c r="G1777" i="4" s="1"/>
  <c r="H1777" i="4"/>
  <c r="L1777" i="4"/>
  <c r="M1777" i="4" s="1"/>
  <c r="O1777" i="4" s="1"/>
  <c r="D1778" i="4"/>
  <c r="G1778" i="4" s="1"/>
  <c r="H1778" i="4"/>
  <c r="L1778" i="4"/>
  <c r="M1778" i="4" s="1"/>
  <c r="O1778" i="4" s="1"/>
  <c r="D1779" i="4"/>
  <c r="G1779" i="4" s="1"/>
  <c r="H1779" i="4"/>
  <c r="L1779" i="4"/>
  <c r="M1779" i="4" s="1"/>
  <c r="O1779" i="4" s="1"/>
  <c r="D1780" i="4"/>
  <c r="G1780" i="4" s="1"/>
  <c r="H1780" i="4"/>
  <c r="L1780" i="4"/>
  <c r="M1780" i="4" s="1"/>
  <c r="O1780" i="4" s="1"/>
  <c r="D1781" i="4"/>
  <c r="G1781" i="4" s="1"/>
  <c r="H1781" i="4"/>
  <c r="L1781" i="4"/>
  <c r="M1781" i="4" s="1"/>
  <c r="O1781" i="4" s="1"/>
  <c r="D1782" i="4"/>
  <c r="G1782" i="4" s="1"/>
  <c r="H1782" i="4"/>
  <c r="L1782" i="4"/>
  <c r="M1782" i="4" s="1"/>
  <c r="O1782" i="4" s="1"/>
  <c r="D1783" i="4"/>
  <c r="G1783" i="4" s="1"/>
  <c r="H1783" i="4"/>
  <c r="L1783" i="4"/>
  <c r="M1783" i="4" s="1"/>
  <c r="O1783" i="4" s="1"/>
  <c r="D1784" i="4"/>
  <c r="G1784" i="4" s="1"/>
  <c r="H1784" i="4"/>
  <c r="L1784" i="4"/>
  <c r="M1784" i="4" s="1"/>
  <c r="O1784" i="4" s="1"/>
  <c r="D1785" i="4"/>
  <c r="G1785" i="4" s="1"/>
  <c r="H1785" i="4"/>
  <c r="L1785" i="4"/>
  <c r="M1785" i="4" s="1"/>
  <c r="O1785" i="4" s="1"/>
  <c r="D1786" i="4"/>
  <c r="G1786" i="4" s="1"/>
  <c r="H1786" i="4"/>
  <c r="L1786" i="4"/>
  <c r="M1786" i="4" s="1"/>
  <c r="O1786" i="4" s="1"/>
  <c r="D1787" i="4"/>
  <c r="G1787" i="4" s="1"/>
  <c r="H1787" i="4"/>
  <c r="L1787" i="4"/>
  <c r="M1787" i="4" s="1"/>
  <c r="O1787" i="4" s="1"/>
  <c r="D1788" i="4"/>
  <c r="G1788" i="4" s="1"/>
  <c r="H1788" i="4"/>
  <c r="L1788" i="4"/>
  <c r="M1788" i="4" s="1"/>
  <c r="O1788" i="4" s="1"/>
  <c r="D1789" i="4"/>
  <c r="G1789" i="4" s="1"/>
  <c r="H1789" i="4"/>
  <c r="L1789" i="4"/>
  <c r="M1789" i="4" s="1"/>
  <c r="O1789" i="4" s="1"/>
  <c r="D1790" i="4"/>
  <c r="G1790" i="4" s="1"/>
  <c r="H1790" i="4"/>
  <c r="L1790" i="4"/>
  <c r="M1790" i="4" s="1"/>
  <c r="O1790" i="4" s="1"/>
  <c r="D1791" i="4"/>
  <c r="G1791" i="4" s="1"/>
  <c r="H1791" i="4"/>
  <c r="L1791" i="4"/>
  <c r="M1791" i="4" s="1"/>
  <c r="O1791" i="4" s="1"/>
  <c r="D1792" i="4"/>
  <c r="G1792" i="4" s="1"/>
  <c r="H1792" i="4"/>
  <c r="L1792" i="4"/>
  <c r="M1792" i="4" s="1"/>
  <c r="O1792" i="4" s="1"/>
  <c r="D1793" i="4"/>
  <c r="G1793" i="4" s="1"/>
  <c r="H1793" i="4"/>
  <c r="L1793" i="4"/>
  <c r="M1793" i="4" s="1"/>
  <c r="O1793" i="4" s="1"/>
  <c r="D1794" i="4"/>
  <c r="G1794" i="4" s="1"/>
  <c r="H1794" i="4"/>
  <c r="L1794" i="4"/>
  <c r="M1794" i="4" s="1"/>
  <c r="O1794" i="4" s="1"/>
  <c r="D1795" i="4"/>
  <c r="G1795" i="4" s="1"/>
  <c r="H1795" i="4"/>
  <c r="L1795" i="4"/>
  <c r="M1795" i="4" s="1"/>
  <c r="O1795" i="4" s="1"/>
  <c r="D1796" i="4"/>
  <c r="G1796" i="4" s="1"/>
  <c r="H1796" i="4"/>
  <c r="L1796" i="4"/>
  <c r="M1796" i="4" s="1"/>
  <c r="O1796" i="4" s="1"/>
  <c r="D1797" i="4"/>
  <c r="G1797" i="4" s="1"/>
  <c r="H1797" i="4"/>
  <c r="L1797" i="4"/>
  <c r="M1797" i="4" s="1"/>
  <c r="O1797" i="4" s="1"/>
  <c r="D1798" i="4"/>
  <c r="G1798" i="4" s="1"/>
  <c r="H1798" i="4"/>
  <c r="L1798" i="4"/>
  <c r="M1798" i="4" s="1"/>
  <c r="O1798" i="4" s="1"/>
  <c r="D1799" i="4"/>
  <c r="G1799" i="4" s="1"/>
  <c r="H1799" i="4"/>
  <c r="L1799" i="4"/>
  <c r="M1799" i="4" s="1"/>
  <c r="O1799" i="4" s="1"/>
  <c r="D1800" i="4"/>
  <c r="G1800" i="4" s="1"/>
  <c r="H1800" i="4"/>
  <c r="L1800" i="4"/>
  <c r="M1800" i="4" s="1"/>
  <c r="O1800" i="4" s="1"/>
  <c r="D1801" i="4"/>
  <c r="G1801" i="4" s="1"/>
  <c r="H1801" i="4"/>
  <c r="L1801" i="4"/>
  <c r="M1801" i="4" s="1"/>
  <c r="O1801" i="4" s="1"/>
  <c r="D1802" i="4"/>
  <c r="G1802" i="4" s="1"/>
  <c r="H1802" i="4"/>
  <c r="L1802" i="4"/>
  <c r="M1802" i="4" s="1"/>
  <c r="O1802" i="4" s="1"/>
  <c r="D1803" i="4"/>
  <c r="G1803" i="4" s="1"/>
  <c r="H1803" i="4"/>
  <c r="L1803" i="4"/>
  <c r="M1803" i="4" s="1"/>
  <c r="O1803" i="4" s="1"/>
  <c r="D1804" i="4"/>
  <c r="G1804" i="4" s="1"/>
  <c r="H1804" i="4"/>
  <c r="L1804" i="4"/>
  <c r="M1804" i="4" s="1"/>
  <c r="O1804" i="4" s="1"/>
  <c r="D1805" i="4"/>
  <c r="G1805" i="4" s="1"/>
  <c r="H1805" i="4"/>
  <c r="L1805" i="4"/>
  <c r="M1805" i="4" s="1"/>
  <c r="O1805" i="4" s="1"/>
  <c r="D1806" i="4"/>
  <c r="G1806" i="4" s="1"/>
  <c r="H1806" i="4"/>
  <c r="L1806" i="4"/>
  <c r="M1806" i="4" s="1"/>
  <c r="O1806" i="4" s="1"/>
  <c r="D1807" i="4"/>
  <c r="G1807" i="4" s="1"/>
  <c r="H1807" i="4"/>
  <c r="L1807" i="4"/>
  <c r="M1807" i="4" s="1"/>
  <c r="O1807" i="4" s="1"/>
  <c r="D1808" i="4"/>
  <c r="G1808" i="4" s="1"/>
  <c r="H1808" i="4"/>
  <c r="L1808" i="4"/>
  <c r="M1808" i="4" s="1"/>
  <c r="O1808" i="4" s="1"/>
  <c r="D1809" i="4"/>
  <c r="G1809" i="4" s="1"/>
  <c r="H1809" i="4"/>
  <c r="L1809" i="4"/>
  <c r="M1809" i="4" s="1"/>
  <c r="O1809" i="4" s="1"/>
  <c r="D1810" i="4"/>
  <c r="G1810" i="4" s="1"/>
  <c r="H1810" i="4"/>
  <c r="L1810" i="4"/>
  <c r="M1810" i="4" s="1"/>
  <c r="O1810" i="4" s="1"/>
  <c r="D1811" i="4"/>
  <c r="G1811" i="4" s="1"/>
  <c r="H1811" i="4"/>
  <c r="L1811" i="4"/>
  <c r="M1811" i="4" s="1"/>
  <c r="O1811" i="4" s="1"/>
  <c r="D1812" i="4"/>
  <c r="G1812" i="4" s="1"/>
  <c r="H1812" i="4"/>
  <c r="L1812" i="4"/>
  <c r="M1812" i="4" s="1"/>
  <c r="O1812" i="4" s="1"/>
  <c r="D1813" i="4"/>
  <c r="G1813" i="4" s="1"/>
  <c r="H1813" i="4"/>
  <c r="L1813" i="4"/>
  <c r="M1813" i="4" s="1"/>
  <c r="O1813" i="4" s="1"/>
  <c r="D1814" i="4"/>
  <c r="G1814" i="4" s="1"/>
  <c r="H1814" i="4"/>
  <c r="L1814" i="4"/>
  <c r="M1814" i="4" s="1"/>
  <c r="O1814" i="4" s="1"/>
  <c r="D1815" i="4"/>
  <c r="G1815" i="4" s="1"/>
  <c r="H1815" i="4"/>
  <c r="L1815" i="4"/>
  <c r="M1815" i="4" s="1"/>
  <c r="O1815" i="4" s="1"/>
  <c r="D1816" i="4"/>
  <c r="G1816" i="4" s="1"/>
  <c r="H1816" i="4"/>
  <c r="L1816" i="4"/>
  <c r="M1816" i="4" s="1"/>
  <c r="O1816" i="4" s="1"/>
  <c r="D1817" i="4"/>
  <c r="G1817" i="4" s="1"/>
  <c r="H1817" i="4"/>
  <c r="L1817" i="4"/>
  <c r="M1817" i="4" s="1"/>
  <c r="O1817" i="4" s="1"/>
  <c r="D1818" i="4"/>
  <c r="G1818" i="4" s="1"/>
  <c r="H1818" i="4"/>
  <c r="L1818" i="4"/>
  <c r="M1818" i="4" s="1"/>
  <c r="O1818" i="4" s="1"/>
  <c r="D1819" i="4"/>
  <c r="G1819" i="4" s="1"/>
  <c r="H1819" i="4"/>
  <c r="L1819" i="4"/>
  <c r="M1819" i="4" s="1"/>
  <c r="O1819" i="4" s="1"/>
  <c r="D1820" i="4"/>
  <c r="G1820" i="4" s="1"/>
  <c r="H1820" i="4"/>
  <c r="L1820" i="4"/>
  <c r="M1820" i="4" s="1"/>
  <c r="O1820" i="4" s="1"/>
  <c r="D1821" i="4"/>
  <c r="G1821" i="4" s="1"/>
  <c r="H1821" i="4"/>
  <c r="L1821" i="4"/>
  <c r="M1821" i="4" s="1"/>
  <c r="O1821" i="4" s="1"/>
  <c r="D1822" i="4"/>
  <c r="G1822" i="4" s="1"/>
  <c r="H1822" i="4"/>
  <c r="L1822" i="4"/>
  <c r="M1822" i="4" s="1"/>
  <c r="O1822" i="4" s="1"/>
  <c r="D1823" i="4"/>
  <c r="G1823" i="4" s="1"/>
  <c r="H1823" i="4"/>
  <c r="L1823" i="4"/>
  <c r="M1823" i="4" s="1"/>
  <c r="O1823" i="4" s="1"/>
  <c r="D1824" i="4"/>
  <c r="G1824" i="4" s="1"/>
  <c r="H1824" i="4"/>
  <c r="L1824" i="4"/>
  <c r="M1824" i="4" s="1"/>
  <c r="O1824" i="4" s="1"/>
  <c r="D1825" i="4"/>
  <c r="G1825" i="4" s="1"/>
  <c r="H1825" i="4"/>
  <c r="L1825" i="4"/>
  <c r="M1825" i="4" s="1"/>
  <c r="O1825" i="4" s="1"/>
  <c r="D1826" i="4"/>
  <c r="G1826" i="4" s="1"/>
  <c r="H1826" i="4"/>
  <c r="L1826" i="4"/>
  <c r="M1826" i="4" s="1"/>
  <c r="O1826" i="4" s="1"/>
  <c r="D1827" i="4"/>
  <c r="G1827" i="4" s="1"/>
  <c r="H1827" i="4"/>
  <c r="L1827" i="4"/>
  <c r="M1827" i="4" s="1"/>
  <c r="O1827" i="4" s="1"/>
  <c r="D1828" i="4"/>
  <c r="G1828" i="4" s="1"/>
  <c r="H1828" i="4"/>
  <c r="L1828" i="4"/>
  <c r="M1828" i="4" s="1"/>
  <c r="O1828" i="4" s="1"/>
  <c r="D1829" i="4"/>
  <c r="G1829" i="4" s="1"/>
  <c r="H1829" i="4"/>
  <c r="L1829" i="4"/>
  <c r="M1829" i="4" s="1"/>
  <c r="O1829" i="4" s="1"/>
  <c r="D1830" i="4"/>
  <c r="G1830" i="4" s="1"/>
  <c r="H1830" i="4"/>
  <c r="L1830" i="4"/>
  <c r="M1830" i="4" s="1"/>
  <c r="O1830" i="4" s="1"/>
  <c r="D1831" i="4"/>
  <c r="G1831" i="4" s="1"/>
  <c r="H1831" i="4"/>
  <c r="L1831" i="4"/>
  <c r="M1831" i="4" s="1"/>
  <c r="O1831" i="4" s="1"/>
  <c r="D1832" i="4"/>
  <c r="G1832" i="4" s="1"/>
  <c r="H1832" i="4"/>
  <c r="L1832" i="4"/>
  <c r="M1832" i="4" s="1"/>
  <c r="O1832" i="4" s="1"/>
  <c r="D1833" i="4"/>
  <c r="G1833" i="4" s="1"/>
  <c r="H1833" i="4"/>
  <c r="L1833" i="4"/>
  <c r="M1833" i="4" s="1"/>
  <c r="O1833" i="4" s="1"/>
  <c r="D1834" i="4"/>
  <c r="G1834" i="4" s="1"/>
  <c r="H1834" i="4"/>
  <c r="L1834" i="4"/>
  <c r="M1834" i="4" s="1"/>
  <c r="O1834" i="4" s="1"/>
  <c r="D1835" i="4"/>
  <c r="G1835" i="4" s="1"/>
  <c r="H1835" i="4"/>
  <c r="L1835" i="4"/>
  <c r="M1835" i="4" s="1"/>
  <c r="O1835" i="4" s="1"/>
  <c r="D1836" i="4"/>
  <c r="G1836" i="4" s="1"/>
  <c r="H1836" i="4"/>
  <c r="L1836" i="4"/>
  <c r="M1836" i="4" s="1"/>
  <c r="O1836" i="4" s="1"/>
  <c r="D1837" i="4"/>
  <c r="G1837" i="4" s="1"/>
  <c r="H1837" i="4"/>
  <c r="L1837" i="4"/>
  <c r="M1837" i="4" s="1"/>
  <c r="O1837" i="4" s="1"/>
  <c r="D1838" i="4"/>
  <c r="G1838" i="4" s="1"/>
  <c r="H1838" i="4"/>
  <c r="L1838" i="4"/>
  <c r="M1838" i="4" s="1"/>
  <c r="O1838" i="4" s="1"/>
  <c r="D1839" i="4"/>
  <c r="G1839" i="4" s="1"/>
  <c r="H1839" i="4"/>
  <c r="L1839" i="4"/>
  <c r="M1839" i="4" s="1"/>
  <c r="O1839" i="4" s="1"/>
  <c r="D1840" i="4"/>
  <c r="G1840" i="4" s="1"/>
  <c r="H1840" i="4"/>
  <c r="L1840" i="4"/>
  <c r="M1840" i="4" s="1"/>
  <c r="O1840" i="4" s="1"/>
  <c r="D1841" i="4"/>
  <c r="G1841" i="4" s="1"/>
  <c r="H1841" i="4"/>
  <c r="L1841" i="4"/>
  <c r="M1841" i="4" s="1"/>
  <c r="O1841" i="4" s="1"/>
  <c r="D1842" i="4"/>
  <c r="G1842" i="4" s="1"/>
  <c r="H1842" i="4"/>
  <c r="L1842" i="4"/>
  <c r="M1842" i="4" s="1"/>
  <c r="O1842" i="4" s="1"/>
  <c r="D1843" i="4"/>
  <c r="G1843" i="4" s="1"/>
  <c r="H1843" i="4"/>
  <c r="L1843" i="4"/>
  <c r="M1843" i="4" s="1"/>
  <c r="O1843" i="4" s="1"/>
  <c r="D1844" i="4"/>
  <c r="G1844" i="4" s="1"/>
  <c r="H1844" i="4"/>
  <c r="L1844" i="4"/>
  <c r="M1844" i="4" s="1"/>
  <c r="O1844" i="4" s="1"/>
  <c r="D1845" i="4"/>
  <c r="G1845" i="4" s="1"/>
  <c r="H1845" i="4"/>
  <c r="L1845" i="4"/>
  <c r="M1845" i="4" s="1"/>
  <c r="O1845" i="4" s="1"/>
  <c r="D1846" i="4"/>
  <c r="G1846" i="4" s="1"/>
  <c r="H1846" i="4"/>
  <c r="L1846" i="4"/>
  <c r="M1846" i="4" s="1"/>
  <c r="O1846" i="4" s="1"/>
  <c r="D1847" i="4"/>
  <c r="G1847" i="4" s="1"/>
  <c r="H1847" i="4"/>
  <c r="L1847" i="4"/>
  <c r="M1847" i="4" s="1"/>
  <c r="O1847" i="4" s="1"/>
  <c r="D1848" i="4"/>
  <c r="G1848" i="4" s="1"/>
  <c r="H1848" i="4"/>
  <c r="L1848" i="4"/>
  <c r="M1848" i="4" s="1"/>
  <c r="O1848" i="4" s="1"/>
  <c r="D1849" i="4"/>
  <c r="G1849" i="4" s="1"/>
  <c r="H1849" i="4"/>
  <c r="L1849" i="4"/>
  <c r="M1849" i="4" s="1"/>
  <c r="O1849" i="4" s="1"/>
  <c r="D1850" i="4"/>
  <c r="G1850" i="4" s="1"/>
  <c r="H1850" i="4"/>
  <c r="L1850" i="4"/>
  <c r="M1850" i="4" s="1"/>
  <c r="O1850" i="4" s="1"/>
  <c r="D1851" i="4"/>
  <c r="G1851" i="4" s="1"/>
  <c r="H1851" i="4"/>
  <c r="L1851" i="4"/>
  <c r="M1851" i="4" s="1"/>
  <c r="O1851" i="4" s="1"/>
  <c r="D1852" i="4"/>
  <c r="G1852" i="4" s="1"/>
  <c r="H1852" i="4"/>
  <c r="L1852" i="4"/>
  <c r="M1852" i="4" s="1"/>
  <c r="O1852" i="4" s="1"/>
  <c r="D1853" i="4"/>
  <c r="G1853" i="4" s="1"/>
  <c r="H1853" i="4"/>
  <c r="L1853" i="4"/>
  <c r="M1853" i="4" s="1"/>
  <c r="O1853" i="4" s="1"/>
  <c r="D1854" i="4"/>
  <c r="G1854" i="4" s="1"/>
  <c r="H1854" i="4"/>
  <c r="L1854" i="4"/>
  <c r="M1854" i="4" s="1"/>
  <c r="O1854" i="4" s="1"/>
  <c r="D1855" i="4"/>
  <c r="G1855" i="4" s="1"/>
  <c r="H1855" i="4"/>
  <c r="L1855" i="4"/>
  <c r="M1855" i="4" s="1"/>
  <c r="O1855" i="4" s="1"/>
  <c r="D1856" i="4"/>
  <c r="G1856" i="4" s="1"/>
  <c r="H1856" i="4"/>
  <c r="L1856" i="4"/>
  <c r="M1856" i="4" s="1"/>
  <c r="O1856" i="4" s="1"/>
  <c r="D1857" i="4"/>
  <c r="G1857" i="4" s="1"/>
  <c r="H1857" i="4"/>
  <c r="L1857" i="4"/>
  <c r="M1857" i="4" s="1"/>
  <c r="O1857" i="4" s="1"/>
  <c r="D1858" i="4"/>
  <c r="G1858" i="4" s="1"/>
  <c r="H1858" i="4"/>
  <c r="L1858" i="4"/>
  <c r="M1858" i="4" s="1"/>
  <c r="O1858" i="4" s="1"/>
  <c r="D1859" i="4"/>
  <c r="G1859" i="4" s="1"/>
  <c r="H1859" i="4"/>
  <c r="L1859" i="4"/>
  <c r="M1859" i="4" s="1"/>
  <c r="O1859" i="4" s="1"/>
  <c r="D1860" i="4"/>
  <c r="G1860" i="4" s="1"/>
  <c r="H1860" i="4"/>
  <c r="L1860" i="4"/>
  <c r="M1860" i="4" s="1"/>
  <c r="O1860" i="4" s="1"/>
  <c r="D1861" i="4"/>
  <c r="G1861" i="4" s="1"/>
  <c r="H1861" i="4"/>
  <c r="L1861" i="4"/>
  <c r="M1861" i="4" s="1"/>
  <c r="O1861" i="4" s="1"/>
  <c r="D1862" i="4"/>
  <c r="G1862" i="4" s="1"/>
  <c r="H1862" i="4"/>
  <c r="L1862" i="4"/>
  <c r="M1862" i="4" s="1"/>
  <c r="O1862" i="4" s="1"/>
  <c r="D1863" i="4"/>
  <c r="G1863" i="4" s="1"/>
  <c r="H1863" i="4"/>
  <c r="L1863" i="4"/>
  <c r="M1863" i="4" s="1"/>
  <c r="O1863" i="4" s="1"/>
  <c r="D1864" i="4"/>
  <c r="G1864" i="4" s="1"/>
  <c r="H1864" i="4"/>
  <c r="L1864" i="4"/>
  <c r="M1864" i="4" s="1"/>
  <c r="O1864" i="4" s="1"/>
  <c r="D1865" i="4"/>
  <c r="G1865" i="4" s="1"/>
  <c r="H1865" i="4"/>
  <c r="L1865" i="4"/>
  <c r="M1865" i="4" s="1"/>
  <c r="O1865" i="4" s="1"/>
  <c r="D1866" i="4"/>
  <c r="G1866" i="4" s="1"/>
  <c r="H1866" i="4"/>
  <c r="L1866" i="4"/>
  <c r="M1866" i="4" s="1"/>
  <c r="O1866" i="4" s="1"/>
  <c r="D1867" i="4"/>
  <c r="G1867" i="4" s="1"/>
  <c r="H1867" i="4"/>
  <c r="L1867" i="4"/>
  <c r="M1867" i="4" s="1"/>
  <c r="O1867" i="4" s="1"/>
  <c r="D1868" i="4"/>
  <c r="G1868" i="4" s="1"/>
  <c r="H1868" i="4"/>
  <c r="L1868" i="4"/>
  <c r="M1868" i="4" s="1"/>
  <c r="O1868" i="4" s="1"/>
  <c r="D1869" i="4"/>
  <c r="G1869" i="4" s="1"/>
  <c r="H1869" i="4"/>
  <c r="L1869" i="4"/>
  <c r="M1869" i="4" s="1"/>
  <c r="O1869" i="4" s="1"/>
  <c r="D1870" i="4"/>
  <c r="G1870" i="4" s="1"/>
  <c r="H1870" i="4"/>
  <c r="L1870" i="4"/>
  <c r="M1870" i="4" s="1"/>
  <c r="O1870" i="4" s="1"/>
  <c r="D1871" i="4"/>
  <c r="G1871" i="4" s="1"/>
  <c r="H1871" i="4"/>
  <c r="L1871" i="4"/>
  <c r="M1871" i="4" s="1"/>
  <c r="O1871" i="4" s="1"/>
  <c r="D1872" i="4"/>
  <c r="G1872" i="4" s="1"/>
  <c r="H1872" i="4"/>
  <c r="L1872" i="4"/>
  <c r="M1872" i="4" s="1"/>
  <c r="O1872" i="4" s="1"/>
  <c r="D1873" i="4"/>
  <c r="G1873" i="4" s="1"/>
  <c r="H1873" i="4"/>
  <c r="L1873" i="4"/>
  <c r="M1873" i="4" s="1"/>
  <c r="O1873" i="4" s="1"/>
  <c r="D1874" i="4"/>
  <c r="G1874" i="4" s="1"/>
  <c r="H1874" i="4"/>
  <c r="L1874" i="4"/>
  <c r="M1874" i="4" s="1"/>
  <c r="O1874" i="4" s="1"/>
  <c r="D1875" i="4"/>
  <c r="G1875" i="4" s="1"/>
  <c r="H1875" i="4"/>
  <c r="L1875" i="4"/>
  <c r="M1875" i="4" s="1"/>
  <c r="O1875" i="4" s="1"/>
  <c r="D1876" i="4"/>
  <c r="G1876" i="4" s="1"/>
  <c r="H1876" i="4"/>
  <c r="L1876" i="4"/>
  <c r="M1876" i="4" s="1"/>
  <c r="O1876" i="4" s="1"/>
  <c r="D1877" i="4"/>
  <c r="G1877" i="4" s="1"/>
  <c r="H1877" i="4"/>
  <c r="L1877" i="4"/>
  <c r="M1877" i="4" s="1"/>
  <c r="O1877" i="4" s="1"/>
  <c r="D1878" i="4"/>
  <c r="G1878" i="4" s="1"/>
  <c r="H1878" i="4"/>
  <c r="L1878" i="4"/>
  <c r="M1878" i="4" s="1"/>
  <c r="O1878" i="4" s="1"/>
  <c r="D1879" i="4"/>
  <c r="G1879" i="4" s="1"/>
  <c r="H1879" i="4"/>
  <c r="L1879" i="4"/>
  <c r="M1879" i="4" s="1"/>
  <c r="O1879" i="4" s="1"/>
  <c r="D1880" i="4"/>
  <c r="G1880" i="4" s="1"/>
  <c r="H1880" i="4"/>
  <c r="L1880" i="4"/>
  <c r="M1880" i="4" s="1"/>
  <c r="O1880" i="4" s="1"/>
  <c r="D1881" i="4"/>
  <c r="G1881" i="4" s="1"/>
  <c r="H1881" i="4"/>
  <c r="L1881" i="4"/>
  <c r="M1881" i="4" s="1"/>
  <c r="O1881" i="4" s="1"/>
  <c r="D1882" i="4"/>
  <c r="G1882" i="4" s="1"/>
  <c r="H1882" i="4"/>
  <c r="L1882" i="4"/>
  <c r="M1882" i="4" s="1"/>
  <c r="O1882" i="4" s="1"/>
  <c r="D1883" i="4"/>
  <c r="G1883" i="4" s="1"/>
  <c r="H1883" i="4"/>
  <c r="L1883" i="4"/>
  <c r="M1883" i="4" s="1"/>
  <c r="O1883" i="4" s="1"/>
  <c r="D1884" i="4"/>
  <c r="G1884" i="4" s="1"/>
  <c r="H1884" i="4"/>
  <c r="L1884" i="4"/>
  <c r="M1884" i="4" s="1"/>
  <c r="O1884" i="4" s="1"/>
  <c r="D1885" i="4"/>
  <c r="G1885" i="4" s="1"/>
  <c r="H1885" i="4"/>
  <c r="L1885" i="4"/>
  <c r="M1885" i="4" s="1"/>
  <c r="O1885" i="4" s="1"/>
  <c r="D1886" i="4"/>
  <c r="G1886" i="4" s="1"/>
  <c r="H1886" i="4"/>
  <c r="L1886" i="4"/>
  <c r="M1886" i="4" s="1"/>
  <c r="O1886" i="4" s="1"/>
  <c r="D1887" i="4"/>
  <c r="G1887" i="4" s="1"/>
  <c r="H1887" i="4"/>
  <c r="L1887" i="4"/>
  <c r="M1887" i="4" s="1"/>
  <c r="O1887" i="4" s="1"/>
  <c r="D1888" i="4"/>
  <c r="G1888" i="4" s="1"/>
  <c r="H1888" i="4"/>
  <c r="L1888" i="4"/>
  <c r="M1888" i="4" s="1"/>
  <c r="O1888" i="4" s="1"/>
  <c r="D1889" i="4"/>
  <c r="G1889" i="4" s="1"/>
  <c r="H1889" i="4"/>
  <c r="L1889" i="4"/>
  <c r="M1889" i="4" s="1"/>
  <c r="O1889" i="4" s="1"/>
  <c r="D1890" i="4"/>
  <c r="G1890" i="4" s="1"/>
  <c r="H1890" i="4"/>
  <c r="L1890" i="4"/>
  <c r="M1890" i="4" s="1"/>
  <c r="O1890" i="4" s="1"/>
  <c r="D1891" i="4"/>
  <c r="G1891" i="4" s="1"/>
  <c r="H1891" i="4"/>
  <c r="L1891" i="4"/>
  <c r="M1891" i="4" s="1"/>
  <c r="O1891" i="4" s="1"/>
  <c r="D1892" i="4"/>
  <c r="G1892" i="4" s="1"/>
  <c r="H1892" i="4"/>
  <c r="L1892" i="4"/>
  <c r="M1892" i="4" s="1"/>
  <c r="O1892" i="4" s="1"/>
  <c r="D1893" i="4"/>
  <c r="G1893" i="4" s="1"/>
  <c r="H1893" i="4"/>
  <c r="L1893" i="4"/>
  <c r="M1893" i="4" s="1"/>
  <c r="O1893" i="4" s="1"/>
  <c r="D1894" i="4"/>
  <c r="G1894" i="4" s="1"/>
  <c r="H1894" i="4"/>
  <c r="L1894" i="4"/>
  <c r="M1894" i="4" s="1"/>
  <c r="O1894" i="4" s="1"/>
  <c r="D1895" i="4"/>
  <c r="G1895" i="4" s="1"/>
  <c r="H1895" i="4"/>
  <c r="L1895" i="4"/>
  <c r="M1895" i="4" s="1"/>
  <c r="O1895" i="4" s="1"/>
  <c r="D1896" i="4"/>
  <c r="G1896" i="4" s="1"/>
  <c r="H1896" i="4"/>
  <c r="L1896" i="4"/>
  <c r="M1896" i="4" s="1"/>
  <c r="O1896" i="4" s="1"/>
  <c r="D1897" i="4"/>
  <c r="G1897" i="4" s="1"/>
  <c r="H1897" i="4"/>
  <c r="L1897" i="4"/>
  <c r="M1897" i="4" s="1"/>
  <c r="O1897" i="4" s="1"/>
  <c r="D1898" i="4"/>
  <c r="G1898" i="4" s="1"/>
  <c r="H1898" i="4"/>
  <c r="L1898" i="4"/>
  <c r="M1898" i="4" s="1"/>
  <c r="O1898" i="4" s="1"/>
  <c r="D1899" i="4"/>
  <c r="G1899" i="4" s="1"/>
  <c r="H1899" i="4"/>
  <c r="L1899" i="4"/>
  <c r="M1899" i="4" s="1"/>
  <c r="O1899" i="4" s="1"/>
  <c r="D1900" i="4"/>
  <c r="G1900" i="4" s="1"/>
  <c r="H1900" i="4"/>
  <c r="L1900" i="4"/>
  <c r="M1900" i="4" s="1"/>
  <c r="O1900" i="4" s="1"/>
  <c r="D1901" i="4"/>
  <c r="G1901" i="4" s="1"/>
  <c r="H1901" i="4"/>
  <c r="L1901" i="4"/>
  <c r="M1901" i="4" s="1"/>
  <c r="O1901" i="4" s="1"/>
  <c r="D1902" i="4"/>
  <c r="G1902" i="4" s="1"/>
  <c r="H1902" i="4"/>
  <c r="L1902" i="4"/>
  <c r="M1902" i="4" s="1"/>
  <c r="O1902" i="4" s="1"/>
  <c r="D1903" i="4"/>
  <c r="G1903" i="4" s="1"/>
  <c r="H1903" i="4"/>
  <c r="L1903" i="4"/>
  <c r="M1903" i="4" s="1"/>
  <c r="O1903" i="4" s="1"/>
  <c r="D1904" i="4"/>
  <c r="G1904" i="4" s="1"/>
  <c r="H1904" i="4"/>
  <c r="L1904" i="4"/>
  <c r="M1904" i="4" s="1"/>
  <c r="O1904" i="4" s="1"/>
  <c r="D1905" i="4"/>
  <c r="G1905" i="4" s="1"/>
  <c r="H1905" i="4"/>
  <c r="L1905" i="4"/>
  <c r="M1905" i="4" s="1"/>
  <c r="O1905" i="4" s="1"/>
  <c r="D1906" i="4"/>
  <c r="G1906" i="4" s="1"/>
  <c r="H1906" i="4"/>
  <c r="L1906" i="4"/>
  <c r="M1906" i="4" s="1"/>
  <c r="O1906" i="4" s="1"/>
  <c r="D1907" i="4"/>
  <c r="G1907" i="4" s="1"/>
  <c r="H1907" i="4"/>
  <c r="L1907" i="4"/>
  <c r="M1907" i="4" s="1"/>
  <c r="O1907" i="4" s="1"/>
  <c r="D1908" i="4"/>
  <c r="G1908" i="4" s="1"/>
  <c r="H1908" i="4"/>
  <c r="L1908" i="4"/>
  <c r="M1908" i="4" s="1"/>
  <c r="O1908" i="4" s="1"/>
  <c r="D1909" i="4"/>
  <c r="G1909" i="4" s="1"/>
  <c r="H1909" i="4"/>
  <c r="L1909" i="4"/>
  <c r="M1909" i="4" s="1"/>
  <c r="O1909" i="4" s="1"/>
  <c r="D1910" i="4"/>
  <c r="G1910" i="4" s="1"/>
  <c r="H1910" i="4"/>
  <c r="L1910" i="4"/>
  <c r="M1910" i="4" s="1"/>
  <c r="O1910" i="4" s="1"/>
  <c r="D1911" i="4"/>
  <c r="G1911" i="4" s="1"/>
  <c r="H1911" i="4"/>
  <c r="L1911" i="4"/>
  <c r="M1911" i="4" s="1"/>
  <c r="O1911" i="4" s="1"/>
  <c r="D1912" i="4"/>
  <c r="G1912" i="4" s="1"/>
  <c r="H1912" i="4"/>
  <c r="L1912" i="4"/>
  <c r="M1912" i="4" s="1"/>
  <c r="O1912" i="4" s="1"/>
  <c r="D1913" i="4"/>
  <c r="G1913" i="4" s="1"/>
  <c r="H1913" i="4"/>
  <c r="L1913" i="4"/>
  <c r="M1913" i="4" s="1"/>
  <c r="O1913" i="4" s="1"/>
  <c r="D1914" i="4"/>
  <c r="G1914" i="4" s="1"/>
  <c r="H1914" i="4"/>
  <c r="L1914" i="4"/>
  <c r="M1914" i="4" s="1"/>
  <c r="O1914" i="4" s="1"/>
  <c r="D1915" i="4"/>
  <c r="G1915" i="4" s="1"/>
  <c r="H1915" i="4"/>
  <c r="L1915" i="4"/>
  <c r="M1915" i="4" s="1"/>
  <c r="O1915" i="4" s="1"/>
  <c r="D1916" i="4"/>
  <c r="G1916" i="4" s="1"/>
  <c r="H1916" i="4"/>
  <c r="L1916" i="4"/>
  <c r="M1916" i="4" s="1"/>
  <c r="O1916" i="4" s="1"/>
  <c r="D1917" i="4"/>
  <c r="G1917" i="4" s="1"/>
  <c r="H1917" i="4"/>
  <c r="L1917" i="4"/>
  <c r="M1917" i="4" s="1"/>
  <c r="O1917" i="4" s="1"/>
  <c r="D1918" i="4"/>
  <c r="G1918" i="4" s="1"/>
  <c r="H1918" i="4"/>
  <c r="L1918" i="4"/>
  <c r="M1918" i="4" s="1"/>
  <c r="O1918" i="4" s="1"/>
  <c r="D1919" i="4"/>
  <c r="G1919" i="4" s="1"/>
  <c r="H1919" i="4"/>
  <c r="L1919" i="4"/>
  <c r="M1919" i="4" s="1"/>
  <c r="O1919" i="4" s="1"/>
  <c r="D1920" i="4"/>
  <c r="G1920" i="4" s="1"/>
  <c r="H1920" i="4"/>
  <c r="L1920" i="4"/>
  <c r="M1920" i="4" s="1"/>
  <c r="O1920" i="4" s="1"/>
  <c r="D1921" i="4"/>
  <c r="G1921" i="4" s="1"/>
  <c r="H1921" i="4"/>
  <c r="L1921" i="4"/>
  <c r="M1921" i="4" s="1"/>
  <c r="O1921" i="4" s="1"/>
  <c r="D1922" i="4"/>
  <c r="G1922" i="4" s="1"/>
  <c r="H1922" i="4"/>
  <c r="L1922" i="4"/>
  <c r="M1922" i="4" s="1"/>
  <c r="O1922" i="4" s="1"/>
  <c r="D1923" i="4"/>
  <c r="G1923" i="4" s="1"/>
  <c r="H1923" i="4"/>
  <c r="L1923" i="4"/>
  <c r="M1923" i="4" s="1"/>
  <c r="O1923" i="4" s="1"/>
  <c r="D1924" i="4"/>
  <c r="G1924" i="4" s="1"/>
  <c r="H1924" i="4"/>
  <c r="L1924" i="4"/>
  <c r="M1924" i="4" s="1"/>
  <c r="O1924" i="4" s="1"/>
  <c r="D1925" i="4"/>
  <c r="G1925" i="4" s="1"/>
  <c r="H1925" i="4"/>
  <c r="L1925" i="4"/>
  <c r="M1925" i="4" s="1"/>
  <c r="O1925" i="4" s="1"/>
  <c r="D1926" i="4"/>
  <c r="G1926" i="4" s="1"/>
  <c r="H1926" i="4"/>
  <c r="L1926" i="4"/>
  <c r="M1926" i="4" s="1"/>
  <c r="O1926" i="4" s="1"/>
  <c r="D1927" i="4"/>
  <c r="G1927" i="4" s="1"/>
  <c r="H1927" i="4"/>
  <c r="L1927" i="4"/>
  <c r="M1927" i="4" s="1"/>
  <c r="O1927" i="4" s="1"/>
  <c r="D1928" i="4"/>
  <c r="G1928" i="4" s="1"/>
  <c r="H1928" i="4"/>
  <c r="L1928" i="4"/>
  <c r="M1928" i="4" s="1"/>
  <c r="O1928" i="4" s="1"/>
  <c r="D1929" i="4"/>
  <c r="G1929" i="4" s="1"/>
  <c r="H1929" i="4"/>
  <c r="L1929" i="4"/>
  <c r="M1929" i="4" s="1"/>
  <c r="O1929" i="4" s="1"/>
  <c r="D1930" i="4"/>
  <c r="G1930" i="4" s="1"/>
  <c r="H1930" i="4"/>
  <c r="L1930" i="4"/>
  <c r="M1930" i="4" s="1"/>
  <c r="O1930" i="4" s="1"/>
  <c r="D1931" i="4"/>
  <c r="G1931" i="4" s="1"/>
  <c r="H1931" i="4"/>
  <c r="L1931" i="4"/>
  <c r="M1931" i="4" s="1"/>
  <c r="O1931" i="4" s="1"/>
  <c r="D1932" i="4"/>
  <c r="G1932" i="4" s="1"/>
  <c r="H1932" i="4"/>
  <c r="L1932" i="4"/>
  <c r="M1932" i="4" s="1"/>
  <c r="O1932" i="4" s="1"/>
  <c r="D1933" i="4"/>
  <c r="G1933" i="4" s="1"/>
  <c r="H1933" i="4"/>
  <c r="L1933" i="4"/>
  <c r="M1933" i="4" s="1"/>
  <c r="O1933" i="4" s="1"/>
  <c r="D1934" i="4"/>
  <c r="G1934" i="4" s="1"/>
  <c r="H1934" i="4"/>
  <c r="L1934" i="4"/>
  <c r="M1934" i="4" s="1"/>
  <c r="O1934" i="4" s="1"/>
  <c r="D1935" i="4"/>
  <c r="G1935" i="4" s="1"/>
  <c r="H1935" i="4"/>
  <c r="L1935" i="4"/>
  <c r="M1935" i="4" s="1"/>
  <c r="O1935" i="4" s="1"/>
  <c r="D1936" i="4"/>
  <c r="G1936" i="4" s="1"/>
  <c r="H1936" i="4"/>
  <c r="L1936" i="4"/>
  <c r="M1936" i="4" s="1"/>
  <c r="O1936" i="4" s="1"/>
  <c r="D1937" i="4"/>
  <c r="G1937" i="4" s="1"/>
  <c r="H1937" i="4"/>
  <c r="L1937" i="4"/>
  <c r="M1937" i="4" s="1"/>
  <c r="O1937" i="4" s="1"/>
  <c r="D1938" i="4"/>
  <c r="G1938" i="4" s="1"/>
  <c r="H1938" i="4"/>
  <c r="L1938" i="4"/>
  <c r="M1938" i="4" s="1"/>
  <c r="O1938" i="4" s="1"/>
  <c r="D1939" i="4"/>
  <c r="G1939" i="4" s="1"/>
  <c r="H1939" i="4"/>
  <c r="L1939" i="4"/>
  <c r="M1939" i="4" s="1"/>
  <c r="O1939" i="4" s="1"/>
  <c r="D1940" i="4"/>
  <c r="G1940" i="4" s="1"/>
  <c r="H1940" i="4"/>
  <c r="L1940" i="4"/>
  <c r="M1940" i="4" s="1"/>
  <c r="O1940" i="4" s="1"/>
  <c r="D1941" i="4"/>
  <c r="G1941" i="4" s="1"/>
  <c r="H1941" i="4"/>
  <c r="L1941" i="4"/>
  <c r="M1941" i="4" s="1"/>
  <c r="O1941" i="4" s="1"/>
  <c r="D1942" i="4"/>
  <c r="G1942" i="4" s="1"/>
  <c r="H1942" i="4"/>
  <c r="L1942" i="4"/>
  <c r="M1942" i="4" s="1"/>
  <c r="O1942" i="4" s="1"/>
  <c r="D1943" i="4"/>
  <c r="G1943" i="4" s="1"/>
  <c r="H1943" i="4"/>
  <c r="L1943" i="4"/>
  <c r="M1943" i="4" s="1"/>
  <c r="O1943" i="4" s="1"/>
  <c r="D1944" i="4"/>
  <c r="G1944" i="4" s="1"/>
  <c r="H1944" i="4"/>
  <c r="L1944" i="4"/>
  <c r="M1944" i="4" s="1"/>
  <c r="O1944" i="4" s="1"/>
  <c r="D1945" i="4"/>
  <c r="G1945" i="4" s="1"/>
  <c r="H1945" i="4"/>
  <c r="L1945" i="4"/>
  <c r="M1945" i="4" s="1"/>
  <c r="O1945" i="4" s="1"/>
  <c r="D1946" i="4"/>
  <c r="G1946" i="4" s="1"/>
  <c r="H1946" i="4"/>
  <c r="L1946" i="4"/>
  <c r="M1946" i="4" s="1"/>
  <c r="O1946" i="4" s="1"/>
  <c r="D1947" i="4"/>
  <c r="G1947" i="4" s="1"/>
  <c r="H1947" i="4"/>
  <c r="L1947" i="4"/>
  <c r="M1947" i="4" s="1"/>
  <c r="O1947" i="4" s="1"/>
  <c r="D1948" i="4"/>
  <c r="G1948" i="4" s="1"/>
  <c r="H1948" i="4"/>
  <c r="L1948" i="4"/>
  <c r="M1948" i="4" s="1"/>
  <c r="O1948" i="4" s="1"/>
  <c r="D1949" i="4"/>
  <c r="G1949" i="4" s="1"/>
  <c r="H1949" i="4"/>
  <c r="L1949" i="4"/>
  <c r="M1949" i="4" s="1"/>
  <c r="O1949" i="4" s="1"/>
  <c r="D1950" i="4"/>
  <c r="G1950" i="4" s="1"/>
  <c r="H1950" i="4"/>
  <c r="L1950" i="4"/>
  <c r="M1950" i="4" s="1"/>
  <c r="O1950" i="4" s="1"/>
  <c r="D1951" i="4"/>
  <c r="G1951" i="4" s="1"/>
  <c r="H1951" i="4"/>
  <c r="L1951" i="4"/>
  <c r="M1951" i="4" s="1"/>
  <c r="O1951" i="4" s="1"/>
  <c r="D1952" i="4"/>
  <c r="G1952" i="4" s="1"/>
  <c r="H1952" i="4"/>
  <c r="L1952" i="4"/>
  <c r="M1952" i="4" s="1"/>
  <c r="O1952" i="4" s="1"/>
  <c r="D1953" i="4"/>
  <c r="G1953" i="4" s="1"/>
  <c r="H1953" i="4"/>
  <c r="L1953" i="4"/>
  <c r="M1953" i="4" s="1"/>
  <c r="O1953" i="4" s="1"/>
  <c r="D1954" i="4"/>
  <c r="G1954" i="4" s="1"/>
  <c r="H1954" i="4"/>
  <c r="L1954" i="4"/>
  <c r="M1954" i="4" s="1"/>
  <c r="O1954" i="4" s="1"/>
  <c r="D1955" i="4"/>
  <c r="G1955" i="4" s="1"/>
  <c r="H1955" i="4"/>
  <c r="L1955" i="4"/>
  <c r="M1955" i="4" s="1"/>
  <c r="O1955" i="4" s="1"/>
  <c r="D1956" i="4"/>
  <c r="G1956" i="4" s="1"/>
  <c r="H1956" i="4"/>
  <c r="L1956" i="4"/>
  <c r="M1956" i="4" s="1"/>
  <c r="O1956" i="4" s="1"/>
  <c r="D1957" i="4"/>
  <c r="G1957" i="4" s="1"/>
  <c r="H1957" i="4"/>
  <c r="L1957" i="4"/>
  <c r="M1957" i="4" s="1"/>
  <c r="O1957" i="4" s="1"/>
  <c r="D1958" i="4"/>
  <c r="G1958" i="4" s="1"/>
  <c r="H1958" i="4"/>
  <c r="L1958" i="4"/>
  <c r="M1958" i="4" s="1"/>
  <c r="O1958" i="4" s="1"/>
  <c r="D1959" i="4"/>
  <c r="G1959" i="4" s="1"/>
  <c r="H1959" i="4"/>
  <c r="L1959" i="4"/>
  <c r="M1959" i="4" s="1"/>
  <c r="O1959" i="4" s="1"/>
  <c r="D1960" i="4"/>
  <c r="G1960" i="4" s="1"/>
  <c r="H1960" i="4"/>
  <c r="L1960" i="4"/>
  <c r="M1960" i="4" s="1"/>
  <c r="O1960" i="4" s="1"/>
  <c r="D1961" i="4"/>
  <c r="G1961" i="4" s="1"/>
  <c r="H1961" i="4"/>
  <c r="L1961" i="4"/>
  <c r="M1961" i="4" s="1"/>
  <c r="O1961" i="4" s="1"/>
  <c r="D1962" i="4"/>
  <c r="G1962" i="4" s="1"/>
  <c r="H1962" i="4"/>
  <c r="L1962" i="4"/>
  <c r="M1962" i="4" s="1"/>
  <c r="O1962" i="4" s="1"/>
  <c r="D1963" i="4"/>
  <c r="G1963" i="4" s="1"/>
  <c r="H1963" i="4"/>
  <c r="L1963" i="4"/>
  <c r="M1963" i="4" s="1"/>
  <c r="O1963" i="4" s="1"/>
  <c r="D1964" i="4"/>
  <c r="G1964" i="4" s="1"/>
  <c r="H1964" i="4"/>
  <c r="L1964" i="4"/>
  <c r="M1964" i="4" s="1"/>
  <c r="O1964" i="4" s="1"/>
  <c r="D1965" i="4"/>
  <c r="G1965" i="4" s="1"/>
  <c r="H1965" i="4"/>
  <c r="L1965" i="4"/>
  <c r="M1965" i="4" s="1"/>
  <c r="O1965" i="4" s="1"/>
  <c r="D1966" i="4"/>
  <c r="G1966" i="4" s="1"/>
  <c r="H1966" i="4"/>
  <c r="L1966" i="4"/>
  <c r="M1966" i="4" s="1"/>
  <c r="O1966" i="4" s="1"/>
  <c r="D1967" i="4"/>
  <c r="G1967" i="4" s="1"/>
  <c r="H1967" i="4"/>
  <c r="L1967" i="4"/>
  <c r="M1967" i="4" s="1"/>
  <c r="O1967" i="4" s="1"/>
  <c r="D1968" i="4"/>
  <c r="G1968" i="4" s="1"/>
  <c r="H1968" i="4"/>
  <c r="L1968" i="4"/>
  <c r="M1968" i="4" s="1"/>
  <c r="O1968" i="4" s="1"/>
  <c r="D1969" i="4"/>
  <c r="G1969" i="4" s="1"/>
  <c r="H1969" i="4"/>
  <c r="L1969" i="4"/>
  <c r="M1969" i="4" s="1"/>
  <c r="O1969" i="4" s="1"/>
  <c r="D1970" i="4"/>
  <c r="G1970" i="4" s="1"/>
  <c r="H1970" i="4"/>
  <c r="L1970" i="4"/>
  <c r="M1970" i="4" s="1"/>
  <c r="O1970" i="4" s="1"/>
  <c r="D1971" i="4"/>
  <c r="G1971" i="4" s="1"/>
  <c r="H1971" i="4"/>
  <c r="L1971" i="4"/>
  <c r="M1971" i="4" s="1"/>
  <c r="O1971" i="4" s="1"/>
  <c r="D1972" i="4"/>
  <c r="G1972" i="4" s="1"/>
  <c r="H1972" i="4"/>
  <c r="L1972" i="4"/>
  <c r="M1972" i="4" s="1"/>
  <c r="O1972" i="4" s="1"/>
  <c r="D1973" i="4"/>
  <c r="G1973" i="4" s="1"/>
  <c r="H1973" i="4"/>
  <c r="L1973" i="4"/>
  <c r="M1973" i="4" s="1"/>
  <c r="O1973" i="4" s="1"/>
  <c r="D1974" i="4"/>
  <c r="G1974" i="4" s="1"/>
  <c r="H1974" i="4"/>
  <c r="L1974" i="4"/>
  <c r="M1974" i="4" s="1"/>
  <c r="O1974" i="4" s="1"/>
  <c r="D1975" i="4"/>
  <c r="G1975" i="4" s="1"/>
  <c r="H1975" i="4"/>
  <c r="L1975" i="4"/>
  <c r="M1975" i="4" s="1"/>
  <c r="O1975" i="4" s="1"/>
  <c r="D1976" i="4"/>
  <c r="G1976" i="4" s="1"/>
  <c r="H1976" i="4"/>
  <c r="L1976" i="4"/>
  <c r="M1976" i="4" s="1"/>
  <c r="O1976" i="4" s="1"/>
  <c r="D1977" i="4"/>
  <c r="G1977" i="4" s="1"/>
  <c r="H1977" i="4"/>
  <c r="L1977" i="4"/>
  <c r="M1977" i="4" s="1"/>
  <c r="O1977" i="4" s="1"/>
  <c r="D1978" i="4"/>
  <c r="G1978" i="4" s="1"/>
  <c r="H1978" i="4"/>
  <c r="L1978" i="4"/>
  <c r="M1978" i="4" s="1"/>
  <c r="O1978" i="4" s="1"/>
  <c r="D1979" i="4"/>
  <c r="G1979" i="4" s="1"/>
  <c r="H1979" i="4"/>
  <c r="L1979" i="4"/>
  <c r="M1979" i="4" s="1"/>
  <c r="O1979" i="4" s="1"/>
  <c r="D1980" i="4"/>
  <c r="G1980" i="4" s="1"/>
  <c r="H1980" i="4"/>
  <c r="L1980" i="4"/>
  <c r="M1980" i="4" s="1"/>
  <c r="O1980" i="4" s="1"/>
  <c r="D1981" i="4"/>
  <c r="G1981" i="4" s="1"/>
  <c r="H1981" i="4"/>
  <c r="L1981" i="4"/>
  <c r="M1981" i="4" s="1"/>
  <c r="O1981" i="4" s="1"/>
  <c r="D1982" i="4"/>
  <c r="G1982" i="4" s="1"/>
  <c r="H1982" i="4"/>
  <c r="L1982" i="4"/>
  <c r="M1982" i="4" s="1"/>
  <c r="O1982" i="4" s="1"/>
  <c r="D1983" i="4"/>
  <c r="G1983" i="4" s="1"/>
  <c r="H1983" i="4"/>
  <c r="L1983" i="4"/>
  <c r="M1983" i="4" s="1"/>
  <c r="O1983" i="4" s="1"/>
  <c r="D1984" i="4"/>
  <c r="G1984" i="4" s="1"/>
  <c r="H1984" i="4"/>
  <c r="L1984" i="4"/>
  <c r="M1984" i="4" s="1"/>
  <c r="O1984" i="4" s="1"/>
  <c r="D1985" i="4"/>
  <c r="G1985" i="4" s="1"/>
  <c r="H1985" i="4"/>
  <c r="L1985" i="4"/>
  <c r="M1985" i="4" s="1"/>
  <c r="O1985" i="4" s="1"/>
  <c r="D1986" i="4"/>
  <c r="G1986" i="4" s="1"/>
  <c r="H1986" i="4"/>
  <c r="L1986" i="4"/>
  <c r="M1986" i="4" s="1"/>
  <c r="O1986" i="4" s="1"/>
  <c r="D1987" i="4"/>
  <c r="G1987" i="4" s="1"/>
  <c r="H1987" i="4"/>
  <c r="L1987" i="4"/>
  <c r="M1987" i="4" s="1"/>
  <c r="O1987" i="4" s="1"/>
  <c r="D1988" i="4"/>
  <c r="G1988" i="4" s="1"/>
  <c r="H1988" i="4"/>
  <c r="L1988" i="4"/>
  <c r="M1988" i="4" s="1"/>
  <c r="O1988" i="4" s="1"/>
  <c r="D1989" i="4"/>
  <c r="G1989" i="4" s="1"/>
  <c r="H1989" i="4"/>
  <c r="L1989" i="4"/>
  <c r="M1989" i="4" s="1"/>
  <c r="O1989" i="4" s="1"/>
  <c r="D1990" i="4"/>
  <c r="G1990" i="4" s="1"/>
  <c r="H1990" i="4"/>
  <c r="L1990" i="4"/>
  <c r="M1990" i="4" s="1"/>
  <c r="O1990" i="4" s="1"/>
  <c r="D1991" i="4"/>
  <c r="G1991" i="4" s="1"/>
  <c r="H1991" i="4"/>
  <c r="L1991" i="4"/>
  <c r="M1991" i="4" s="1"/>
  <c r="O1991" i="4" s="1"/>
  <c r="D1992" i="4"/>
  <c r="G1992" i="4" s="1"/>
  <c r="H1992" i="4"/>
  <c r="L1992" i="4"/>
  <c r="M1992" i="4" s="1"/>
  <c r="O1992" i="4" s="1"/>
  <c r="D1993" i="4"/>
  <c r="G1993" i="4" s="1"/>
  <c r="H1993" i="4"/>
  <c r="L1993" i="4"/>
  <c r="M1993" i="4" s="1"/>
  <c r="O1993" i="4" s="1"/>
  <c r="D1994" i="4"/>
  <c r="G1994" i="4" s="1"/>
  <c r="H1994" i="4"/>
  <c r="L1994" i="4"/>
  <c r="M1994" i="4" s="1"/>
  <c r="O1994" i="4" s="1"/>
  <c r="D1995" i="4"/>
  <c r="G1995" i="4" s="1"/>
  <c r="H1995" i="4"/>
  <c r="L1995" i="4"/>
  <c r="M1995" i="4" s="1"/>
  <c r="O1995" i="4" s="1"/>
  <c r="D1996" i="4"/>
  <c r="G1996" i="4" s="1"/>
  <c r="H1996" i="4"/>
  <c r="L1996" i="4"/>
  <c r="M1996" i="4" s="1"/>
  <c r="O1996" i="4" s="1"/>
  <c r="D1997" i="4"/>
  <c r="G1997" i="4" s="1"/>
  <c r="H1997" i="4"/>
  <c r="L1997" i="4"/>
  <c r="M1997" i="4" s="1"/>
  <c r="O1997" i="4" s="1"/>
  <c r="D1998" i="4"/>
  <c r="G1998" i="4" s="1"/>
  <c r="H1998" i="4"/>
  <c r="L1998" i="4"/>
  <c r="M1998" i="4" s="1"/>
  <c r="O1998" i="4" s="1"/>
  <c r="D1999" i="4"/>
  <c r="G1999" i="4" s="1"/>
  <c r="H1999" i="4"/>
  <c r="L1999" i="4"/>
  <c r="M1999" i="4" s="1"/>
  <c r="O1999" i="4" s="1"/>
  <c r="D2000" i="4"/>
  <c r="G2000" i="4" s="1"/>
  <c r="H2000" i="4"/>
  <c r="L2000" i="4"/>
  <c r="M2000" i="4" s="1"/>
  <c r="O2000" i="4" s="1"/>
  <c r="D2001" i="4"/>
  <c r="G2001" i="4" s="1"/>
  <c r="H2001" i="4"/>
  <c r="L2001" i="4"/>
  <c r="M2001" i="4" s="1"/>
  <c r="O2001" i="4" s="1"/>
  <c r="D2002" i="4"/>
  <c r="G2002" i="4" s="1"/>
  <c r="H2002" i="4"/>
  <c r="L2002" i="4"/>
  <c r="M2002" i="4" s="1"/>
  <c r="O2002" i="4" s="1"/>
  <c r="D2003" i="4"/>
  <c r="G2003" i="4" s="1"/>
  <c r="H2003" i="4"/>
  <c r="L2003" i="4"/>
  <c r="M2003" i="4" s="1"/>
  <c r="O2003" i="4" s="1"/>
  <c r="D2004" i="4"/>
  <c r="G2004" i="4" s="1"/>
  <c r="H2004" i="4"/>
  <c r="L2004" i="4"/>
  <c r="M2004" i="4" s="1"/>
  <c r="O2004" i="4" s="1"/>
  <c r="D2005" i="4"/>
  <c r="G2005" i="4" s="1"/>
  <c r="H2005" i="4"/>
  <c r="L2005" i="4"/>
  <c r="M2005" i="4" s="1"/>
  <c r="O2005" i="4" s="1"/>
  <c r="D2006" i="4"/>
  <c r="G2006" i="4" s="1"/>
  <c r="H2006" i="4"/>
  <c r="L2006" i="4"/>
  <c r="M2006" i="4" s="1"/>
  <c r="O2006" i="4" s="1"/>
  <c r="D2007" i="4"/>
  <c r="G2007" i="4" s="1"/>
  <c r="H2007" i="4"/>
  <c r="L2007" i="4"/>
  <c r="M2007" i="4" s="1"/>
  <c r="O2007" i="4" s="1"/>
  <c r="D2008" i="4"/>
  <c r="G2008" i="4" s="1"/>
  <c r="H2008" i="4"/>
  <c r="L2008" i="4"/>
  <c r="M2008" i="4" s="1"/>
  <c r="O2008" i="4" s="1"/>
  <c r="D2009" i="4"/>
  <c r="G2009" i="4" s="1"/>
  <c r="H2009" i="4"/>
  <c r="L2009" i="4"/>
  <c r="M2009" i="4" s="1"/>
  <c r="O2009" i="4" s="1"/>
  <c r="D2010" i="4"/>
  <c r="G2010" i="4" s="1"/>
  <c r="H2010" i="4"/>
  <c r="L2010" i="4"/>
  <c r="M2010" i="4" s="1"/>
  <c r="O2010" i="4" s="1"/>
  <c r="D2011" i="4"/>
  <c r="G2011" i="4" s="1"/>
  <c r="H2011" i="4"/>
  <c r="L2011" i="4"/>
  <c r="M2011" i="4" s="1"/>
  <c r="O2011" i="4" s="1"/>
  <c r="D2012" i="4"/>
  <c r="G2012" i="4" s="1"/>
  <c r="H2012" i="4"/>
  <c r="L2012" i="4"/>
  <c r="M2012" i="4" s="1"/>
  <c r="O2012" i="4" s="1"/>
  <c r="D2013" i="4"/>
  <c r="G2013" i="4" s="1"/>
  <c r="H2013" i="4"/>
  <c r="L2013" i="4"/>
  <c r="M2013" i="4" s="1"/>
  <c r="O2013" i="4" s="1"/>
  <c r="D2014" i="4"/>
  <c r="G2014" i="4" s="1"/>
  <c r="H2014" i="4"/>
  <c r="L2014" i="4"/>
  <c r="M2014" i="4" s="1"/>
  <c r="O2014" i="4" s="1"/>
  <c r="D2015" i="4"/>
  <c r="G2015" i="4" s="1"/>
  <c r="H2015" i="4"/>
  <c r="L2015" i="4"/>
  <c r="M2015" i="4" s="1"/>
  <c r="O2015" i="4" s="1"/>
  <c r="D2016" i="4"/>
  <c r="G2016" i="4" s="1"/>
  <c r="H2016" i="4"/>
  <c r="L2016" i="4"/>
  <c r="M2016" i="4" s="1"/>
  <c r="O2016" i="4" s="1"/>
  <c r="D2017" i="4"/>
  <c r="G2017" i="4" s="1"/>
  <c r="H2017" i="4"/>
  <c r="L2017" i="4"/>
  <c r="M2017" i="4" s="1"/>
  <c r="O2017" i="4" s="1"/>
  <c r="D2018" i="4"/>
  <c r="G2018" i="4" s="1"/>
  <c r="H2018" i="4"/>
  <c r="L2018" i="4"/>
  <c r="M2018" i="4" s="1"/>
  <c r="O2018" i="4" s="1"/>
  <c r="D2019" i="4"/>
  <c r="G2019" i="4" s="1"/>
  <c r="H2019" i="4"/>
  <c r="L2019" i="4"/>
  <c r="M2019" i="4" s="1"/>
  <c r="O2019" i="4" s="1"/>
  <c r="D2020" i="4"/>
  <c r="G2020" i="4" s="1"/>
  <c r="H2020" i="4"/>
  <c r="L2020" i="4"/>
  <c r="M2020" i="4" s="1"/>
  <c r="O2020" i="4" s="1"/>
  <c r="D2021" i="4"/>
  <c r="G2021" i="4" s="1"/>
  <c r="H2021" i="4"/>
  <c r="L2021" i="4"/>
  <c r="M2021" i="4" s="1"/>
  <c r="O2021" i="4" s="1"/>
  <c r="D2022" i="4"/>
  <c r="G2022" i="4" s="1"/>
  <c r="H2022" i="4"/>
  <c r="L2022" i="4"/>
  <c r="M2022" i="4" s="1"/>
  <c r="O2022" i="4" s="1"/>
  <c r="D2023" i="4"/>
  <c r="G2023" i="4" s="1"/>
  <c r="H2023" i="4"/>
  <c r="L2023" i="4"/>
  <c r="M2023" i="4" s="1"/>
  <c r="O2023" i="4" s="1"/>
  <c r="D2024" i="4"/>
  <c r="G2024" i="4" s="1"/>
  <c r="H2024" i="4"/>
  <c r="L2024" i="4"/>
  <c r="M2024" i="4" s="1"/>
  <c r="O2024" i="4" s="1"/>
  <c r="D2025" i="4"/>
  <c r="G2025" i="4" s="1"/>
  <c r="H2025" i="4"/>
  <c r="L2025" i="4"/>
  <c r="M2025" i="4" s="1"/>
  <c r="O2025" i="4" s="1"/>
  <c r="D2026" i="4"/>
  <c r="G2026" i="4" s="1"/>
  <c r="H2026" i="4"/>
  <c r="L2026" i="4"/>
  <c r="M2026" i="4" s="1"/>
  <c r="O2026" i="4" s="1"/>
  <c r="D2027" i="4"/>
  <c r="G2027" i="4" s="1"/>
  <c r="H2027" i="4"/>
  <c r="L2027" i="4"/>
  <c r="M2027" i="4" s="1"/>
  <c r="O2027" i="4" s="1"/>
  <c r="D2028" i="4"/>
  <c r="G2028" i="4" s="1"/>
  <c r="H2028" i="4"/>
  <c r="L2028" i="4"/>
  <c r="M2028" i="4" s="1"/>
  <c r="O2028" i="4" s="1"/>
  <c r="D2029" i="4"/>
  <c r="G2029" i="4" s="1"/>
  <c r="H2029" i="4"/>
  <c r="L2029" i="4"/>
  <c r="M2029" i="4" s="1"/>
  <c r="O2029" i="4" s="1"/>
  <c r="D2030" i="4"/>
  <c r="G2030" i="4" s="1"/>
  <c r="H2030" i="4"/>
  <c r="L2030" i="4"/>
  <c r="M2030" i="4" s="1"/>
  <c r="O2030" i="4" s="1"/>
  <c r="D2031" i="4"/>
  <c r="G2031" i="4" s="1"/>
  <c r="H2031" i="4"/>
  <c r="L2031" i="4"/>
  <c r="M2031" i="4" s="1"/>
  <c r="O2031" i="4" s="1"/>
  <c r="D2032" i="4"/>
  <c r="G2032" i="4" s="1"/>
  <c r="H2032" i="4"/>
  <c r="L2032" i="4"/>
  <c r="M2032" i="4" s="1"/>
  <c r="O2032" i="4" s="1"/>
  <c r="D2033" i="4"/>
  <c r="G2033" i="4" s="1"/>
  <c r="H2033" i="4"/>
  <c r="L2033" i="4"/>
  <c r="M2033" i="4" s="1"/>
  <c r="O2033" i="4" s="1"/>
  <c r="D2034" i="4"/>
  <c r="G2034" i="4" s="1"/>
  <c r="H2034" i="4"/>
  <c r="L2034" i="4"/>
  <c r="M2034" i="4" s="1"/>
  <c r="O2034" i="4" s="1"/>
  <c r="D2035" i="4"/>
  <c r="G2035" i="4" s="1"/>
  <c r="H2035" i="4"/>
  <c r="L2035" i="4"/>
  <c r="M2035" i="4" s="1"/>
  <c r="O2035" i="4" s="1"/>
  <c r="D2036" i="4"/>
  <c r="G2036" i="4" s="1"/>
  <c r="H2036" i="4"/>
  <c r="L2036" i="4"/>
  <c r="M2036" i="4" s="1"/>
  <c r="O2036" i="4" s="1"/>
  <c r="D2037" i="4"/>
  <c r="G2037" i="4" s="1"/>
  <c r="H2037" i="4"/>
  <c r="L2037" i="4"/>
  <c r="M2037" i="4" s="1"/>
  <c r="O2037" i="4" s="1"/>
  <c r="D2038" i="4"/>
  <c r="G2038" i="4" s="1"/>
  <c r="H2038" i="4"/>
  <c r="L2038" i="4"/>
  <c r="M2038" i="4" s="1"/>
  <c r="O2038" i="4" s="1"/>
  <c r="D2039" i="4"/>
  <c r="G2039" i="4" s="1"/>
  <c r="H2039" i="4"/>
  <c r="L2039" i="4"/>
  <c r="M2039" i="4" s="1"/>
  <c r="O2039" i="4" s="1"/>
  <c r="D2040" i="4"/>
  <c r="G2040" i="4" s="1"/>
  <c r="H2040" i="4"/>
  <c r="L2040" i="4"/>
  <c r="M2040" i="4" s="1"/>
  <c r="O2040" i="4" s="1"/>
  <c r="D2041" i="4"/>
  <c r="G2041" i="4" s="1"/>
  <c r="H2041" i="4"/>
  <c r="L2041" i="4"/>
  <c r="M2041" i="4" s="1"/>
  <c r="O2041" i="4" s="1"/>
  <c r="D2042" i="4"/>
  <c r="G2042" i="4" s="1"/>
  <c r="H2042" i="4"/>
  <c r="L2042" i="4"/>
  <c r="M2042" i="4" s="1"/>
  <c r="O2042" i="4" s="1"/>
  <c r="D2043" i="4"/>
  <c r="G2043" i="4" s="1"/>
  <c r="H2043" i="4"/>
  <c r="L2043" i="4"/>
  <c r="M2043" i="4" s="1"/>
  <c r="O2043" i="4" s="1"/>
  <c r="D2044" i="4"/>
  <c r="G2044" i="4" s="1"/>
  <c r="H2044" i="4"/>
  <c r="L2044" i="4"/>
  <c r="M2044" i="4" s="1"/>
  <c r="O2044" i="4" s="1"/>
  <c r="D2045" i="4"/>
  <c r="G2045" i="4" s="1"/>
  <c r="H2045" i="4"/>
  <c r="L2045" i="4"/>
  <c r="M2045" i="4" s="1"/>
  <c r="O2045" i="4" s="1"/>
  <c r="D2046" i="4"/>
  <c r="G2046" i="4" s="1"/>
  <c r="H2046" i="4"/>
  <c r="L2046" i="4"/>
  <c r="M2046" i="4" s="1"/>
  <c r="O2046" i="4" s="1"/>
  <c r="D2047" i="4"/>
  <c r="G2047" i="4" s="1"/>
  <c r="H2047" i="4"/>
  <c r="L2047" i="4"/>
  <c r="M2047" i="4" s="1"/>
  <c r="O2047" i="4" s="1"/>
  <c r="D2048" i="4"/>
  <c r="G2048" i="4" s="1"/>
  <c r="H2048" i="4"/>
  <c r="L2048" i="4"/>
  <c r="M2048" i="4" s="1"/>
  <c r="O2048" i="4" s="1"/>
  <c r="D2049" i="4"/>
  <c r="G2049" i="4" s="1"/>
  <c r="H2049" i="4"/>
  <c r="L2049" i="4"/>
  <c r="M2049" i="4" s="1"/>
  <c r="O2049" i="4" s="1"/>
  <c r="D2050" i="4"/>
  <c r="G2050" i="4" s="1"/>
  <c r="H2050" i="4"/>
  <c r="L2050" i="4"/>
  <c r="M2050" i="4" s="1"/>
  <c r="O2050" i="4" s="1"/>
  <c r="D2051" i="4"/>
  <c r="G2051" i="4" s="1"/>
  <c r="H2051" i="4"/>
  <c r="L2051" i="4"/>
  <c r="M2051" i="4" s="1"/>
  <c r="O2051" i="4" s="1"/>
  <c r="D2052" i="4"/>
  <c r="G2052" i="4" s="1"/>
  <c r="H2052" i="4"/>
  <c r="L2052" i="4"/>
  <c r="M2052" i="4" s="1"/>
  <c r="O2052" i="4" s="1"/>
  <c r="D2053" i="4"/>
  <c r="G2053" i="4" s="1"/>
  <c r="H2053" i="4"/>
  <c r="L2053" i="4"/>
  <c r="M2053" i="4" s="1"/>
  <c r="O2053" i="4" s="1"/>
  <c r="D2054" i="4"/>
  <c r="G2054" i="4" s="1"/>
  <c r="H2054" i="4"/>
  <c r="L2054" i="4"/>
  <c r="M2054" i="4" s="1"/>
  <c r="O2054" i="4" s="1"/>
  <c r="D2055" i="4"/>
  <c r="G2055" i="4" s="1"/>
  <c r="H2055" i="4"/>
  <c r="L2055" i="4"/>
  <c r="M2055" i="4" s="1"/>
  <c r="O2055" i="4" s="1"/>
  <c r="D2056" i="4"/>
  <c r="G2056" i="4" s="1"/>
  <c r="H2056" i="4"/>
  <c r="L2056" i="4"/>
  <c r="M2056" i="4" s="1"/>
  <c r="O2056" i="4" s="1"/>
  <c r="D2057" i="4"/>
  <c r="G2057" i="4" s="1"/>
  <c r="H2057" i="4"/>
  <c r="L2057" i="4"/>
  <c r="M2057" i="4" s="1"/>
  <c r="O2057" i="4" s="1"/>
  <c r="D2058" i="4"/>
  <c r="G2058" i="4" s="1"/>
  <c r="H2058" i="4"/>
  <c r="L2058" i="4"/>
  <c r="M2058" i="4" s="1"/>
  <c r="O2058" i="4" s="1"/>
  <c r="D2059" i="4"/>
  <c r="G2059" i="4" s="1"/>
  <c r="H2059" i="4"/>
  <c r="L2059" i="4"/>
  <c r="M2059" i="4" s="1"/>
  <c r="O2059" i="4" s="1"/>
  <c r="D2060" i="4"/>
  <c r="G2060" i="4" s="1"/>
  <c r="H2060" i="4"/>
  <c r="L2060" i="4"/>
  <c r="M2060" i="4" s="1"/>
  <c r="O2060" i="4" s="1"/>
  <c r="D2061" i="4"/>
  <c r="G2061" i="4" s="1"/>
  <c r="H2061" i="4"/>
  <c r="L2061" i="4"/>
  <c r="M2061" i="4" s="1"/>
  <c r="O2061" i="4" s="1"/>
  <c r="D2062" i="4"/>
  <c r="G2062" i="4" s="1"/>
  <c r="H2062" i="4"/>
  <c r="L2062" i="4"/>
  <c r="M2062" i="4" s="1"/>
  <c r="O2062" i="4" s="1"/>
  <c r="D2063" i="4"/>
  <c r="G2063" i="4" s="1"/>
  <c r="H2063" i="4"/>
  <c r="L2063" i="4"/>
  <c r="M2063" i="4" s="1"/>
  <c r="O2063" i="4" s="1"/>
  <c r="D2064" i="4"/>
  <c r="G2064" i="4" s="1"/>
  <c r="H2064" i="4"/>
  <c r="L2064" i="4"/>
  <c r="M2064" i="4" s="1"/>
  <c r="O2064" i="4" s="1"/>
  <c r="D2065" i="4"/>
  <c r="G2065" i="4" s="1"/>
  <c r="H2065" i="4"/>
  <c r="L2065" i="4"/>
  <c r="M2065" i="4" s="1"/>
  <c r="O2065" i="4" s="1"/>
  <c r="D2066" i="4"/>
  <c r="G2066" i="4" s="1"/>
  <c r="H2066" i="4"/>
  <c r="L2066" i="4"/>
  <c r="M2066" i="4" s="1"/>
  <c r="O2066" i="4" s="1"/>
  <c r="D2067" i="4"/>
  <c r="G2067" i="4" s="1"/>
  <c r="H2067" i="4"/>
  <c r="L2067" i="4"/>
  <c r="M2067" i="4" s="1"/>
  <c r="O2067" i="4" s="1"/>
  <c r="D2068" i="4"/>
  <c r="G2068" i="4" s="1"/>
  <c r="H2068" i="4"/>
  <c r="L2068" i="4"/>
  <c r="M2068" i="4" s="1"/>
  <c r="O2068" i="4" s="1"/>
  <c r="D2069" i="4"/>
  <c r="G2069" i="4" s="1"/>
  <c r="H2069" i="4"/>
  <c r="L2069" i="4"/>
  <c r="M2069" i="4" s="1"/>
  <c r="O2069" i="4" s="1"/>
  <c r="D2070" i="4"/>
  <c r="G2070" i="4" s="1"/>
  <c r="H2070" i="4"/>
  <c r="L2070" i="4"/>
  <c r="M2070" i="4" s="1"/>
  <c r="O2070" i="4" s="1"/>
  <c r="D2071" i="4"/>
  <c r="G2071" i="4" s="1"/>
  <c r="H2071" i="4"/>
  <c r="L2071" i="4"/>
  <c r="M2071" i="4" s="1"/>
  <c r="O2071" i="4" s="1"/>
  <c r="D2072" i="4"/>
  <c r="G2072" i="4" s="1"/>
  <c r="H2072" i="4"/>
  <c r="L2072" i="4"/>
  <c r="M2072" i="4" s="1"/>
  <c r="O2072" i="4" s="1"/>
  <c r="D2073" i="4"/>
  <c r="G2073" i="4" s="1"/>
  <c r="H2073" i="4"/>
  <c r="L2073" i="4"/>
  <c r="M2073" i="4" s="1"/>
  <c r="O2073" i="4" s="1"/>
  <c r="D2074" i="4"/>
  <c r="G2074" i="4" s="1"/>
  <c r="H2074" i="4"/>
  <c r="L2074" i="4"/>
  <c r="M2074" i="4" s="1"/>
  <c r="O2074" i="4" s="1"/>
  <c r="D2075" i="4"/>
  <c r="G2075" i="4" s="1"/>
  <c r="H2075" i="4"/>
  <c r="L2075" i="4"/>
  <c r="M2075" i="4" s="1"/>
  <c r="O2075" i="4" s="1"/>
  <c r="D2076" i="4"/>
  <c r="G2076" i="4" s="1"/>
  <c r="H2076" i="4"/>
  <c r="L2076" i="4"/>
  <c r="M2076" i="4" s="1"/>
  <c r="O2076" i="4" s="1"/>
  <c r="D2077" i="4"/>
  <c r="G2077" i="4" s="1"/>
  <c r="H2077" i="4"/>
  <c r="L2077" i="4"/>
  <c r="M2077" i="4" s="1"/>
  <c r="O2077" i="4" s="1"/>
  <c r="D2078" i="4"/>
  <c r="G2078" i="4" s="1"/>
  <c r="H2078" i="4"/>
  <c r="L2078" i="4"/>
  <c r="M2078" i="4" s="1"/>
  <c r="O2078" i="4" s="1"/>
  <c r="D2079" i="4"/>
  <c r="G2079" i="4" s="1"/>
  <c r="H2079" i="4"/>
  <c r="L2079" i="4"/>
  <c r="M2079" i="4" s="1"/>
  <c r="O2079" i="4" s="1"/>
  <c r="D2080" i="4"/>
  <c r="G2080" i="4" s="1"/>
  <c r="H2080" i="4"/>
  <c r="L2080" i="4"/>
  <c r="M2080" i="4" s="1"/>
  <c r="O2080" i="4" s="1"/>
  <c r="D2081" i="4"/>
  <c r="G2081" i="4" s="1"/>
  <c r="H2081" i="4"/>
  <c r="L2081" i="4"/>
  <c r="M2081" i="4" s="1"/>
  <c r="O2081" i="4" s="1"/>
  <c r="D2082" i="4"/>
  <c r="G2082" i="4" s="1"/>
  <c r="H2082" i="4"/>
  <c r="L2082" i="4"/>
  <c r="M2082" i="4" s="1"/>
  <c r="O2082" i="4" s="1"/>
  <c r="D2083" i="4"/>
  <c r="G2083" i="4" s="1"/>
  <c r="H2083" i="4"/>
  <c r="L2083" i="4"/>
  <c r="M2083" i="4" s="1"/>
  <c r="O2083" i="4" s="1"/>
  <c r="D2084" i="4"/>
  <c r="G2084" i="4" s="1"/>
  <c r="H2084" i="4"/>
  <c r="L2084" i="4"/>
  <c r="M2084" i="4" s="1"/>
  <c r="O2084" i="4" s="1"/>
  <c r="D2085" i="4"/>
  <c r="G2085" i="4" s="1"/>
  <c r="H2085" i="4"/>
  <c r="L2085" i="4"/>
  <c r="M2085" i="4" s="1"/>
  <c r="O2085" i="4" s="1"/>
  <c r="D2086" i="4"/>
  <c r="G2086" i="4" s="1"/>
  <c r="H2086" i="4"/>
  <c r="L2086" i="4"/>
  <c r="M2086" i="4" s="1"/>
  <c r="O2086" i="4" s="1"/>
  <c r="D2087" i="4"/>
  <c r="G2087" i="4" s="1"/>
  <c r="H2087" i="4"/>
  <c r="L2087" i="4"/>
  <c r="M2087" i="4" s="1"/>
  <c r="O2087" i="4" s="1"/>
  <c r="D2088" i="4"/>
  <c r="G2088" i="4" s="1"/>
  <c r="H2088" i="4"/>
  <c r="L2088" i="4"/>
  <c r="M2088" i="4" s="1"/>
  <c r="O2088" i="4" s="1"/>
  <c r="D2089" i="4"/>
  <c r="G2089" i="4" s="1"/>
  <c r="H2089" i="4"/>
  <c r="L2089" i="4"/>
  <c r="M2089" i="4" s="1"/>
  <c r="O2089" i="4" s="1"/>
  <c r="D2090" i="4"/>
  <c r="G2090" i="4" s="1"/>
  <c r="H2090" i="4"/>
  <c r="L2090" i="4"/>
  <c r="M2090" i="4" s="1"/>
  <c r="O2090" i="4" s="1"/>
  <c r="D2091" i="4"/>
  <c r="G2091" i="4" s="1"/>
  <c r="H2091" i="4"/>
  <c r="L2091" i="4"/>
  <c r="M2091" i="4" s="1"/>
  <c r="O2091" i="4" s="1"/>
  <c r="D2092" i="4"/>
  <c r="G2092" i="4" s="1"/>
  <c r="H2092" i="4"/>
  <c r="L2092" i="4"/>
  <c r="M2092" i="4" s="1"/>
  <c r="O2092" i="4" s="1"/>
  <c r="D2093" i="4"/>
  <c r="G2093" i="4" s="1"/>
  <c r="H2093" i="4"/>
  <c r="L2093" i="4"/>
  <c r="M2093" i="4" s="1"/>
  <c r="O2093" i="4" s="1"/>
  <c r="D2094" i="4"/>
  <c r="G2094" i="4" s="1"/>
  <c r="H2094" i="4"/>
  <c r="L2094" i="4"/>
  <c r="M2094" i="4" s="1"/>
  <c r="O2094" i="4" s="1"/>
  <c r="D2095" i="4"/>
  <c r="G2095" i="4" s="1"/>
  <c r="H2095" i="4"/>
  <c r="L2095" i="4"/>
  <c r="M2095" i="4" s="1"/>
  <c r="O2095" i="4" s="1"/>
  <c r="D2096" i="4"/>
  <c r="G2096" i="4" s="1"/>
  <c r="H2096" i="4"/>
  <c r="L2096" i="4"/>
  <c r="M2096" i="4" s="1"/>
  <c r="O2096" i="4" s="1"/>
  <c r="D2097" i="4"/>
  <c r="G2097" i="4" s="1"/>
  <c r="H2097" i="4"/>
  <c r="L2097" i="4"/>
  <c r="M2097" i="4" s="1"/>
  <c r="O2097" i="4" s="1"/>
  <c r="D2098" i="4"/>
  <c r="G2098" i="4" s="1"/>
  <c r="H2098" i="4"/>
  <c r="L2098" i="4"/>
  <c r="M2098" i="4" s="1"/>
  <c r="O2098" i="4" s="1"/>
  <c r="D2099" i="4"/>
  <c r="G2099" i="4" s="1"/>
  <c r="H2099" i="4"/>
  <c r="L2099" i="4"/>
  <c r="M2099" i="4" s="1"/>
  <c r="O2099" i="4" s="1"/>
  <c r="D2100" i="4"/>
  <c r="G2100" i="4" s="1"/>
  <c r="H2100" i="4"/>
  <c r="L2100" i="4"/>
  <c r="M2100" i="4" s="1"/>
  <c r="O2100" i="4" s="1"/>
  <c r="D2101" i="4"/>
  <c r="G2101" i="4" s="1"/>
  <c r="H2101" i="4"/>
  <c r="L2101" i="4"/>
  <c r="M2101" i="4" s="1"/>
  <c r="O2101" i="4" s="1"/>
  <c r="D2102" i="4"/>
  <c r="G2102" i="4" s="1"/>
  <c r="H2102" i="4"/>
  <c r="L2102" i="4"/>
  <c r="M2102" i="4" s="1"/>
  <c r="O2102" i="4" s="1"/>
  <c r="D2103" i="4"/>
  <c r="G2103" i="4" s="1"/>
  <c r="H2103" i="4"/>
  <c r="L2103" i="4"/>
  <c r="M2103" i="4" s="1"/>
  <c r="O2103" i="4" s="1"/>
  <c r="D2104" i="4"/>
  <c r="G2104" i="4" s="1"/>
  <c r="H2104" i="4"/>
  <c r="L2104" i="4"/>
  <c r="M2104" i="4" s="1"/>
  <c r="O2104" i="4" s="1"/>
  <c r="D2105" i="4"/>
  <c r="G2105" i="4" s="1"/>
  <c r="H2105" i="4"/>
  <c r="L2105" i="4"/>
  <c r="M2105" i="4" s="1"/>
  <c r="O2105" i="4" s="1"/>
  <c r="D2106" i="4"/>
  <c r="G2106" i="4" s="1"/>
  <c r="H2106" i="4"/>
  <c r="L2106" i="4"/>
  <c r="M2106" i="4" s="1"/>
  <c r="O2106" i="4" s="1"/>
  <c r="D2107" i="4"/>
  <c r="G2107" i="4" s="1"/>
  <c r="H2107" i="4"/>
  <c r="L2107" i="4"/>
  <c r="M2107" i="4" s="1"/>
  <c r="O2107" i="4" s="1"/>
  <c r="D2108" i="4"/>
  <c r="G2108" i="4" s="1"/>
  <c r="H2108" i="4"/>
  <c r="L2108" i="4"/>
  <c r="M2108" i="4" s="1"/>
  <c r="O2108" i="4" s="1"/>
  <c r="D2109" i="4"/>
  <c r="G2109" i="4" s="1"/>
  <c r="H2109" i="4"/>
  <c r="L2109" i="4"/>
  <c r="M2109" i="4" s="1"/>
  <c r="O2109" i="4" s="1"/>
  <c r="D2110" i="4"/>
  <c r="G2110" i="4" s="1"/>
  <c r="H2110" i="4"/>
  <c r="L2110" i="4"/>
  <c r="M2110" i="4" s="1"/>
  <c r="O2110" i="4" s="1"/>
  <c r="D2111" i="4"/>
  <c r="G2111" i="4" s="1"/>
  <c r="H2111" i="4"/>
  <c r="L2111" i="4"/>
  <c r="M2111" i="4" s="1"/>
  <c r="O2111" i="4" s="1"/>
  <c r="D2112" i="4"/>
  <c r="G2112" i="4" s="1"/>
  <c r="H2112" i="4"/>
  <c r="L2112" i="4"/>
  <c r="M2112" i="4" s="1"/>
  <c r="O2112" i="4" s="1"/>
  <c r="D2113" i="4"/>
  <c r="G2113" i="4" s="1"/>
  <c r="H2113" i="4"/>
  <c r="L2113" i="4"/>
  <c r="M2113" i="4" s="1"/>
  <c r="O2113" i="4" s="1"/>
  <c r="D2114" i="4"/>
  <c r="G2114" i="4" s="1"/>
  <c r="H2114" i="4"/>
  <c r="L2114" i="4"/>
  <c r="M2114" i="4" s="1"/>
  <c r="O2114" i="4" s="1"/>
  <c r="D2115" i="4"/>
  <c r="G2115" i="4" s="1"/>
  <c r="H2115" i="4"/>
  <c r="L2115" i="4"/>
  <c r="M2115" i="4" s="1"/>
  <c r="O2115" i="4" s="1"/>
  <c r="D2116" i="4"/>
  <c r="G2116" i="4" s="1"/>
  <c r="H2116" i="4"/>
  <c r="L2116" i="4"/>
  <c r="M2116" i="4" s="1"/>
  <c r="O2116" i="4" s="1"/>
  <c r="D2117" i="4"/>
  <c r="G2117" i="4" s="1"/>
  <c r="H2117" i="4"/>
  <c r="L2117" i="4"/>
  <c r="M2117" i="4" s="1"/>
  <c r="O2117" i="4" s="1"/>
  <c r="D2118" i="4"/>
  <c r="G2118" i="4" s="1"/>
  <c r="H2118" i="4"/>
  <c r="L2118" i="4"/>
  <c r="M2118" i="4" s="1"/>
  <c r="O2118" i="4" s="1"/>
  <c r="D2119" i="4"/>
  <c r="G2119" i="4" s="1"/>
  <c r="H2119" i="4"/>
  <c r="L2119" i="4"/>
  <c r="M2119" i="4" s="1"/>
  <c r="O2119" i="4" s="1"/>
  <c r="D2120" i="4"/>
  <c r="G2120" i="4" s="1"/>
  <c r="H2120" i="4"/>
  <c r="L2120" i="4"/>
  <c r="M2120" i="4" s="1"/>
  <c r="O2120" i="4" s="1"/>
  <c r="D2121" i="4"/>
  <c r="G2121" i="4" s="1"/>
  <c r="H2121" i="4"/>
  <c r="L2121" i="4"/>
  <c r="M2121" i="4" s="1"/>
  <c r="O2121" i="4" s="1"/>
  <c r="D2122" i="4"/>
  <c r="G2122" i="4" s="1"/>
  <c r="H2122" i="4"/>
  <c r="L2122" i="4"/>
  <c r="M2122" i="4" s="1"/>
  <c r="O2122" i="4" s="1"/>
  <c r="D2123" i="4"/>
  <c r="G2123" i="4" s="1"/>
  <c r="H2123" i="4"/>
  <c r="L2123" i="4"/>
  <c r="M2123" i="4" s="1"/>
  <c r="O2123" i="4" s="1"/>
  <c r="D2124" i="4"/>
  <c r="G2124" i="4" s="1"/>
  <c r="H2124" i="4"/>
  <c r="L2124" i="4"/>
  <c r="M2124" i="4" s="1"/>
  <c r="O2124" i="4" s="1"/>
  <c r="D2125" i="4"/>
  <c r="G2125" i="4" s="1"/>
  <c r="H2125" i="4"/>
  <c r="L2125" i="4"/>
  <c r="M2125" i="4" s="1"/>
  <c r="O2125" i="4" s="1"/>
  <c r="D2126" i="4"/>
  <c r="G2126" i="4" s="1"/>
  <c r="H2126" i="4"/>
  <c r="L2126" i="4"/>
  <c r="M2126" i="4" s="1"/>
  <c r="O2126" i="4" s="1"/>
  <c r="D2127" i="4"/>
  <c r="G2127" i="4" s="1"/>
  <c r="H2127" i="4"/>
  <c r="L2127" i="4"/>
  <c r="M2127" i="4" s="1"/>
  <c r="O2127" i="4" s="1"/>
  <c r="D2128" i="4"/>
  <c r="G2128" i="4" s="1"/>
  <c r="H2128" i="4"/>
  <c r="L2128" i="4"/>
  <c r="M2128" i="4" s="1"/>
  <c r="O2128" i="4" s="1"/>
  <c r="D2129" i="4"/>
  <c r="G2129" i="4" s="1"/>
  <c r="H2129" i="4"/>
  <c r="L2129" i="4"/>
  <c r="M2129" i="4" s="1"/>
  <c r="O2129" i="4" s="1"/>
  <c r="D2130" i="4"/>
  <c r="G2130" i="4" s="1"/>
  <c r="H2130" i="4"/>
  <c r="L2130" i="4"/>
  <c r="M2130" i="4" s="1"/>
  <c r="O2130" i="4" s="1"/>
  <c r="D2131" i="4"/>
  <c r="G2131" i="4" s="1"/>
  <c r="H2131" i="4"/>
  <c r="L2131" i="4"/>
  <c r="M2131" i="4" s="1"/>
  <c r="O2131" i="4" s="1"/>
  <c r="D2132" i="4"/>
  <c r="G2132" i="4" s="1"/>
  <c r="H2132" i="4"/>
  <c r="L2132" i="4"/>
  <c r="M2132" i="4" s="1"/>
  <c r="O2132" i="4" s="1"/>
  <c r="D2133" i="4"/>
  <c r="G2133" i="4" s="1"/>
  <c r="H2133" i="4"/>
  <c r="L2133" i="4"/>
  <c r="M2133" i="4" s="1"/>
  <c r="O2133" i="4" s="1"/>
  <c r="D2134" i="4"/>
  <c r="G2134" i="4" s="1"/>
  <c r="H2134" i="4"/>
  <c r="L2134" i="4"/>
  <c r="M2134" i="4" s="1"/>
  <c r="O2134" i="4" s="1"/>
  <c r="D2135" i="4"/>
  <c r="G2135" i="4" s="1"/>
  <c r="H2135" i="4"/>
  <c r="L2135" i="4"/>
  <c r="M2135" i="4" s="1"/>
  <c r="O2135" i="4" s="1"/>
  <c r="D2136" i="4"/>
  <c r="G2136" i="4" s="1"/>
  <c r="H2136" i="4"/>
  <c r="L2136" i="4"/>
  <c r="M2136" i="4" s="1"/>
  <c r="O2136" i="4" s="1"/>
  <c r="D2137" i="4"/>
  <c r="G2137" i="4" s="1"/>
  <c r="H2137" i="4"/>
  <c r="L2137" i="4"/>
  <c r="M2137" i="4" s="1"/>
  <c r="O2137" i="4" s="1"/>
  <c r="D2138" i="4"/>
  <c r="G2138" i="4" s="1"/>
  <c r="H2138" i="4"/>
  <c r="L2138" i="4"/>
  <c r="M2138" i="4" s="1"/>
  <c r="O2138" i="4" s="1"/>
  <c r="D2139" i="4"/>
  <c r="G2139" i="4" s="1"/>
  <c r="H2139" i="4"/>
  <c r="L2139" i="4"/>
  <c r="M2139" i="4" s="1"/>
  <c r="O2139" i="4" s="1"/>
  <c r="D2140" i="4"/>
  <c r="G2140" i="4" s="1"/>
  <c r="H2140" i="4"/>
  <c r="L2140" i="4"/>
  <c r="M2140" i="4" s="1"/>
  <c r="O2140" i="4" s="1"/>
  <c r="D2141" i="4"/>
  <c r="G2141" i="4" s="1"/>
  <c r="H2141" i="4"/>
  <c r="L2141" i="4"/>
  <c r="M2141" i="4" s="1"/>
  <c r="O2141" i="4" s="1"/>
  <c r="D2142" i="4"/>
  <c r="G2142" i="4" s="1"/>
  <c r="H2142" i="4"/>
  <c r="L2142" i="4"/>
  <c r="M2142" i="4" s="1"/>
  <c r="O2142" i="4" s="1"/>
  <c r="D2143" i="4"/>
  <c r="G2143" i="4" s="1"/>
  <c r="H2143" i="4"/>
  <c r="L2143" i="4"/>
  <c r="M2143" i="4" s="1"/>
  <c r="O2143" i="4" s="1"/>
  <c r="D2144" i="4"/>
  <c r="G2144" i="4" s="1"/>
  <c r="H2144" i="4"/>
  <c r="L2144" i="4"/>
  <c r="M2144" i="4" s="1"/>
  <c r="O2144" i="4" s="1"/>
  <c r="D2145" i="4"/>
  <c r="G2145" i="4" s="1"/>
  <c r="H2145" i="4"/>
  <c r="L2145" i="4"/>
  <c r="M2145" i="4" s="1"/>
  <c r="O2145" i="4" s="1"/>
  <c r="D2146" i="4"/>
  <c r="G2146" i="4" s="1"/>
  <c r="H2146" i="4"/>
  <c r="L2146" i="4"/>
  <c r="M2146" i="4" s="1"/>
  <c r="O2146" i="4" s="1"/>
  <c r="D2147" i="4"/>
  <c r="G2147" i="4" s="1"/>
  <c r="H2147" i="4"/>
  <c r="L2147" i="4"/>
  <c r="M2147" i="4" s="1"/>
  <c r="O2147" i="4" s="1"/>
  <c r="D2148" i="4"/>
  <c r="G2148" i="4" s="1"/>
  <c r="H2148" i="4"/>
  <c r="L2148" i="4"/>
  <c r="M2148" i="4" s="1"/>
  <c r="O2148" i="4" s="1"/>
  <c r="D2149" i="4"/>
  <c r="G2149" i="4" s="1"/>
  <c r="H2149" i="4"/>
  <c r="L2149" i="4"/>
  <c r="M2149" i="4" s="1"/>
  <c r="O2149" i="4" s="1"/>
  <c r="D2150" i="4"/>
  <c r="G2150" i="4" s="1"/>
  <c r="H2150" i="4"/>
  <c r="L2150" i="4"/>
  <c r="M2150" i="4" s="1"/>
  <c r="O2150" i="4" s="1"/>
  <c r="D2151" i="4"/>
  <c r="G2151" i="4" s="1"/>
  <c r="H2151" i="4"/>
  <c r="L2151" i="4"/>
  <c r="M2151" i="4" s="1"/>
  <c r="O2151" i="4" s="1"/>
  <c r="D2152" i="4"/>
  <c r="G2152" i="4" s="1"/>
  <c r="H2152" i="4"/>
  <c r="L2152" i="4"/>
  <c r="M2152" i="4" s="1"/>
  <c r="O2152" i="4" s="1"/>
  <c r="D2153" i="4"/>
  <c r="G2153" i="4" s="1"/>
  <c r="H2153" i="4"/>
  <c r="L2153" i="4"/>
  <c r="M2153" i="4" s="1"/>
  <c r="O2153" i="4" s="1"/>
  <c r="D2154" i="4"/>
  <c r="G2154" i="4" s="1"/>
  <c r="H2154" i="4"/>
  <c r="L2154" i="4"/>
  <c r="M2154" i="4" s="1"/>
  <c r="O2154" i="4" s="1"/>
  <c r="D2155" i="4"/>
  <c r="G2155" i="4" s="1"/>
  <c r="H2155" i="4"/>
  <c r="L2155" i="4"/>
  <c r="M2155" i="4" s="1"/>
  <c r="O2155" i="4" s="1"/>
  <c r="D2156" i="4"/>
  <c r="G2156" i="4" s="1"/>
  <c r="H2156" i="4"/>
  <c r="L2156" i="4"/>
  <c r="M2156" i="4" s="1"/>
  <c r="O2156" i="4" s="1"/>
  <c r="D2157" i="4"/>
  <c r="G2157" i="4" s="1"/>
  <c r="H2157" i="4"/>
  <c r="L2157" i="4"/>
  <c r="M2157" i="4" s="1"/>
  <c r="O2157" i="4" s="1"/>
  <c r="D2158" i="4"/>
  <c r="G2158" i="4" s="1"/>
  <c r="H2158" i="4"/>
  <c r="L2158" i="4"/>
  <c r="M2158" i="4" s="1"/>
  <c r="O2158" i="4" s="1"/>
  <c r="D2159" i="4"/>
  <c r="G2159" i="4" s="1"/>
  <c r="H2159" i="4"/>
  <c r="L2159" i="4"/>
  <c r="M2159" i="4" s="1"/>
  <c r="O2159" i="4" s="1"/>
  <c r="D2160" i="4"/>
  <c r="G2160" i="4" s="1"/>
  <c r="H2160" i="4"/>
  <c r="L2160" i="4"/>
  <c r="M2160" i="4" s="1"/>
  <c r="O2160" i="4" s="1"/>
  <c r="D2161" i="4"/>
  <c r="G2161" i="4" s="1"/>
  <c r="H2161" i="4"/>
  <c r="L2161" i="4"/>
  <c r="M2161" i="4" s="1"/>
  <c r="O2161" i="4" s="1"/>
  <c r="D2162" i="4"/>
  <c r="G2162" i="4" s="1"/>
  <c r="H2162" i="4"/>
  <c r="L2162" i="4"/>
  <c r="M2162" i="4" s="1"/>
  <c r="O2162" i="4" s="1"/>
  <c r="D2163" i="4"/>
  <c r="G2163" i="4" s="1"/>
  <c r="H2163" i="4"/>
  <c r="L2163" i="4"/>
  <c r="M2163" i="4" s="1"/>
  <c r="O2163" i="4" s="1"/>
  <c r="D2164" i="4"/>
  <c r="G2164" i="4" s="1"/>
  <c r="H2164" i="4"/>
  <c r="L2164" i="4"/>
  <c r="M2164" i="4" s="1"/>
  <c r="O2164" i="4" s="1"/>
  <c r="D2165" i="4"/>
  <c r="G2165" i="4" s="1"/>
  <c r="H2165" i="4"/>
  <c r="L2165" i="4"/>
  <c r="M2165" i="4" s="1"/>
  <c r="O2165" i="4" s="1"/>
  <c r="D2166" i="4"/>
  <c r="G2166" i="4" s="1"/>
  <c r="H2166" i="4"/>
  <c r="L2166" i="4"/>
  <c r="M2166" i="4" s="1"/>
  <c r="O2166" i="4" s="1"/>
  <c r="D2167" i="4"/>
  <c r="G2167" i="4" s="1"/>
  <c r="H2167" i="4"/>
  <c r="L2167" i="4"/>
  <c r="M2167" i="4" s="1"/>
  <c r="O2167" i="4" s="1"/>
  <c r="D2168" i="4"/>
  <c r="G2168" i="4" s="1"/>
  <c r="H2168" i="4"/>
  <c r="L2168" i="4"/>
  <c r="M2168" i="4" s="1"/>
  <c r="O2168" i="4" s="1"/>
  <c r="D2169" i="4"/>
  <c r="G2169" i="4" s="1"/>
  <c r="H2169" i="4"/>
  <c r="L2169" i="4"/>
  <c r="M2169" i="4" s="1"/>
  <c r="O2169" i="4" s="1"/>
  <c r="D2170" i="4"/>
  <c r="G2170" i="4" s="1"/>
  <c r="H2170" i="4"/>
  <c r="L2170" i="4"/>
  <c r="M2170" i="4" s="1"/>
  <c r="O2170" i="4" s="1"/>
  <c r="D2171" i="4"/>
  <c r="G2171" i="4" s="1"/>
  <c r="H2171" i="4"/>
  <c r="L2171" i="4"/>
  <c r="M2171" i="4" s="1"/>
  <c r="O2171" i="4" s="1"/>
  <c r="D2172" i="4"/>
  <c r="G2172" i="4" s="1"/>
  <c r="H2172" i="4"/>
  <c r="L2172" i="4"/>
  <c r="M2172" i="4" s="1"/>
  <c r="O2172" i="4" s="1"/>
  <c r="D2173" i="4"/>
  <c r="G2173" i="4" s="1"/>
  <c r="H2173" i="4"/>
  <c r="L2173" i="4"/>
  <c r="M2173" i="4" s="1"/>
  <c r="O2173" i="4" s="1"/>
  <c r="D2174" i="4"/>
  <c r="G2174" i="4" s="1"/>
  <c r="H2174" i="4"/>
  <c r="L2174" i="4"/>
  <c r="M2174" i="4" s="1"/>
  <c r="O2174" i="4" s="1"/>
  <c r="D2175" i="4"/>
  <c r="G2175" i="4" s="1"/>
  <c r="H2175" i="4"/>
  <c r="L2175" i="4"/>
  <c r="M2175" i="4" s="1"/>
  <c r="O2175" i="4" s="1"/>
  <c r="D2176" i="4"/>
  <c r="G2176" i="4" s="1"/>
  <c r="H2176" i="4"/>
  <c r="L2176" i="4"/>
  <c r="M2176" i="4" s="1"/>
  <c r="O2176" i="4" s="1"/>
  <c r="D2177" i="4"/>
  <c r="G2177" i="4" s="1"/>
  <c r="H2177" i="4"/>
  <c r="L2177" i="4"/>
  <c r="M2177" i="4" s="1"/>
  <c r="O2177" i="4" s="1"/>
  <c r="D2178" i="4"/>
  <c r="G2178" i="4" s="1"/>
  <c r="H2178" i="4"/>
  <c r="L2178" i="4"/>
  <c r="M2178" i="4" s="1"/>
  <c r="O2178" i="4" s="1"/>
  <c r="D2179" i="4"/>
  <c r="G2179" i="4" s="1"/>
  <c r="H2179" i="4"/>
  <c r="L2179" i="4"/>
  <c r="M2179" i="4" s="1"/>
  <c r="O2179" i="4" s="1"/>
  <c r="D2180" i="4"/>
  <c r="G2180" i="4" s="1"/>
  <c r="H2180" i="4"/>
  <c r="L2180" i="4"/>
  <c r="M2180" i="4" s="1"/>
  <c r="O2180" i="4" s="1"/>
  <c r="D2181" i="4"/>
  <c r="G2181" i="4" s="1"/>
  <c r="H2181" i="4"/>
  <c r="L2181" i="4"/>
  <c r="M2181" i="4" s="1"/>
  <c r="O2181" i="4" s="1"/>
  <c r="D2182" i="4"/>
  <c r="G2182" i="4" s="1"/>
  <c r="H2182" i="4"/>
  <c r="L2182" i="4"/>
  <c r="M2182" i="4" s="1"/>
  <c r="O2182" i="4" s="1"/>
  <c r="D2183" i="4"/>
  <c r="G2183" i="4" s="1"/>
  <c r="H2183" i="4"/>
  <c r="L2183" i="4"/>
  <c r="M2183" i="4" s="1"/>
  <c r="O2183" i="4" s="1"/>
  <c r="D2184" i="4"/>
  <c r="G2184" i="4" s="1"/>
  <c r="H2184" i="4"/>
  <c r="L2184" i="4"/>
  <c r="M2184" i="4" s="1"/>
  <c r="O2184" i="4" s="1"/>
  <c r="D2185" i="4"/>
  <c r="G2185" i="4" s="1"/>
  <c r="H2185" i="4"/>
  <c r="L2185" i="4"/>
  <c r="M2185" i="4" s="1"/>
  <c r="O2185" i="4" s="1"/>
  <c r="D2186" i="4"/>
  <c r="G2186" i="4" s="1"/>
  <c r="H2186" i="4"/>
  <c r="L2186" i="4"/>
  <c r="M2186" i="4" s="1"/>
  <c r="O2186" i="4" s="1"/>
  <c r="D2187" i="4"/>
  <c r="G2187" i="4" s="1"/>
  <c r="H2187" i="4"/>
  <c r="L2187" i="4"/>
  <c r="M2187" i="4" s="1"/>
  <c r="O2187" i="4" s="1"/>
  <c r="D2188" i="4"/>
  <c r="G2188" i="4" s="1"/>
  <c r="H2188" i="4"/>
  <c r="L2188" i="4"/>
  <c r="M2188" i="4" s="1"/>
  <c r="O2188" i="4" s="1"/>
  <c r="D2189" i="4"/>
  <c r="G2189" i="4" s="1"/>
  <c r="H2189" i="4"/>
  <c r="L2189" i="4"/>
  <c r="M2189" i="4" s="1"/>
  <c r="O2189" i="4" s="1"/>
  <c r="D2190" i="4"/>
  <c r="G2190" i="4" s="1"/>
  <c r="H2190" i="4"/>
  <c r="L2190" i="4"/>
  <c r="M2190" i="4" s="1"/>
  <c r="O2190" i="4" s="1"/>
  <c r="D2191" i="4"/>
  <c r="G2191" i="4" s="1"/>
  <c r="H2191" i="4"/>
  <c r="L2191" i="4"/>
  <c r="M2191" i="4" s="1"/>
  <c r="O2191" i="4" s="1"/>
  <c r="D2192" i="4"/>
  <c r="G2192" i="4" s="1"/>
  <c r="H2192" i="4"/>
  <c r="L2192" i="4"/>
  <c r="M2192" i="4" s="1"/>
  <c r="O2192" i="4" s="1"/>
  <c r="D2193" i="4"/>
  <c r="G2193" i="4" s="1"/>
  <c r="H2193" i="4"/>
  <c r="L2193" i="4"/>
  <c r="M2193" i="4" s="1"/>
  <c r="O2193" i="4" s="1"/>
  <c r="D2194" i="4"/>
  <c r="G2194" i="4" s="1"/>
  <c r="H2194" i="4"/>
  <c r="L2194" i="4"/>
  <c r="M2194" i="4" s="1"/>
  <c r="O2194" i="4" s="1"/>
  <c r="D2195" i="4"/>
  <c r="G2195" i="4" s="1"/>
  <c r="H2195" i="4"/>
  <c r="L2195" i="4"/>
  <c r="M2195" i="4" s="1"/>
  <c r="O2195" i="4" s="1"/>
  <c r="D2196" i="4"/>
  <c r="G2196" i="4" s="1"/>
  <c r="H2196" i="4"/>
  <c r="L2196" i="4"/>
  <c r="M2196" i="4" s="1"/>
  <c r="O2196" i="4" s="1"/>
  <c r="D2197" i="4"/>
  <c r="G2197" i="4" s="1"/>
  <c r="H2197" i="4"/>
  <c r="L2197" i="4"/>
  <c r="M2197" i="4" s="1"/>
  <c r="O2197" i="4" s="1"/>
  <c r="D2198" i="4"/>
  <c r="G2198" i="4" s="1"/>
  <c r="H2198" i="4"/>
  <c r="L2198" i="4"/>
  <c r="M2198" i="4" s="1"/>
  <c r="O2198" i="4" s="1"/>
  <c r="D2199" i="4"/>
  <c r="G2199" i="4" s="1"/>
  <c r="H2199" i="4"/>
  <c r="L2199" i="4"/>
  <c r="M2199" i="4" s="1"/>
  <c r="O2199" i="4" s="1"/>
  <c r="D2200" i="4"/>
  <c r="G2200" i="4" s="1"/>
  <c r="H2200" i="4"/>
  <c r="L2200" i="4"/>
  <c r="M2200" i="4" s="1"/>
  <c r="O2200" i="4" s="1"/>
  <c r="D2201" i="4"/>
  <c r="G2201" i="4" s="1"/>
  <c r="H2201" i="4"/>
  <c r="L2201" i="4"/>
  <c r="M2201" i="4" s="1"/>
  <c r="O2201" i="4" s="1"/>
  <c r="D2202" i="4"/>
  <c r="G2202" i="4" s="1"/>
  <c r="H2202" i="4"/>
  <c r="L2202" i="4"/>
  <c r="M2202" i="4" s="1"/>
  <c r="O2202" i="4" s="1"/>
  <c r="D2203" i="4"/>
  <c r="G2203" i="4" s="1"/>
  <c r="H2203" i="4"/>
  <c r="L2203" i="4"/>
  <c r="M2203" i="4" s="1"/>
  <c r="O2203" i="4" s="1"/>
  <c r="D2204" i="4"/>
  <c r="G2204" i="4" s="1"/>
  <c r="H2204" i="4"/>
  <c r="L2204" i="4"/>
  <c r="M2204" i="4" s="1"/>
  <c r="O2204" i="4" s="1"/>
  <c r="D2205" i="4"/>
  <c r="G2205" i="4" s="1"/>
  <c r="H2205" i="4"/>
  <c r="L2205" i="4"/>
  <c r="M2205" i="4" s="1"/>
  <c r="O2205" i="4" s="1"/>
  <c r="D2206" i="4"/>
  <c r="G2206" i="4" s="1"/>
  <c r="H2206" i="4"/>
  <c r="L2206" i="4"/>
  <c r="M2206" i="4" s="1"/>
  <c r="O2206" i="4" s="1"/>
  <c r="D2207" i="4"/>
  <c r="G2207" i="4" s="1"/>
  <c r="H2207" i="4"/>
  <c r="L2207" i="4"/>
  <c r="M2207" i="4" s="1"/>
  <c r="O2207" i="4" s="1"/>
  <c r="D2208" i="4"/>
  <c r="G2208" i="4" s="1"/>
  <c r="H2208" i="4"/>
  <c r="L2208" i="4"/>
  <c r="M2208" i="4" s="1"/>
  <c r="O2208" i="4" s="1"/>
  <c r="D2209" i="4"/>
  <c r="G2209" i="4" s="1"/>
  <c r="H2209" i="4"/>
  <c r="L2209" i="4"/>
  <c r="M2209" i="4" s="1"/>
  <c r="O2209" i="4" s="1"/>
  <c r="D2210" i="4"/>
  <c r="G2210" i="4" s="1"/>
  <c r="H2210" i="4"/>
  <c r="L2210" i="4"/>
  <c r="M2210" i="4" s="1"/>
  <c r="O2210" i="4" s="1"/>
  <c r="D2211" i="4"/>
  <c r="G2211" i="4" s="1"/>
  <c r="H2211" i="4"/>
  <c r="L2211" i="4"/>
  <c r="M2211" i="4" s="1"/>
  <c r="O2211" i="4" s="1"/>
  <c r="D2212" i="4"/>
  <c r="G2212" i="4" s="1"/>
  <c r="H2212" i="4"/>
  <c r="L2212" i="4"/>
  <c r="M2212" i="4" s="1"/>
  <c r="O2212" i="4" s="1"/>
  <c r="D2213" i="4"/>
  <c r="G2213" i="4" s="1"/>
  <c r="H2213" i="4"/>
  <c r="L2213" i="4"/>
  <c r="M2213" i="4" s="1"/>
  <c r="O2213" i="4" s="1"/>
  <c r="D2214" i="4"/>
  <c r="G2214" i="4" s="1"/>
  <c r="H2214" i="4"/>
  <c r="L2214" i="4"/>
  <c r="M2214" i="4" s="1"/>
  <c r="O2214" i="4" s="1"/>
  <c r="D2215" i="4"/>
  <c r="G2215" i="4" s="1"/>
  <c r="H2215" i="4"/>
  <c r="L2215" i="4"/>
  <c r="M2215" i="4" s="1"/>
  <c r="O2215" i="4" s="1"/>
  <c r="D2216" i="4"/>
  <c r="G2216" i="4" s="1"/>
  <c r="H2216" i="4"/>
  <c r="L2216" i="4"/>
  <c r="M2216" i="4" s="1"/>
  <c r="O2216" i="4" s="1"/>
  <c r="D2217" i="4"/>
  <c r="G2217" i="4" s="1"/>
  <c r="H2217" i="4"/>
  <c r="L2217" i="4"/>
  <c r="M2217" i="4" s="1"/>
  <c r="O2217" i="4" s="1"/>
  <c r="D2218" i="4"/>
  <c r="G2218" i="4" s="1"/>
  <c r="H2218" i="4"/>
  <c r="L2218" i="4"/>
  <c r="M2218" i="4" s="1"/>
  <c r="O2218" i="4" s="1"/>
  <c r="D2219" i="4"/>
  <c r="G2219" i="4" s="1"/>
  <c r="H2219" i="4"/>
  <c r="L2219" i="4"/>
  <c r="M2219" i="4" s="1"/>
  <c r="O2219" i="4" s="1"/>
  <c r="D2220" i="4"/>
  <c r="G2220" i="4" s="1"/>
  <c r="H2220" i="4"/>
  <c r="L2220" i="4"/>
  <c r="M2220" i="4" s="1"/>
  <c r="O2220" i="4" s="1"/>
  <c r="D2221" i="4"/>
  <c r="G2221" i="4" s="1"/>
  <c r="H2221" i="4"/>
  <c r="L2221" i="4"/>
  <c r="M2221" i="4" s="1"/>
  <c r="O2221" i="4" s="1"/>
  <c r="D2222" i="4"/>
  <c r="G2222" i="4" s="1"/>
  <c r="H2222" i="4"/>
  <c r="L2222" i="4"/>
  <c r="M2222" i="4" s="1"/>
  <c r="O2222" i="4" s="1"/>
  <c r="D2223" i="4"/>
  <c r="G2223" i="4" s="1"/>
  <c r="H2223" i="4"/>
  <c r="L2223" i="4"/>
  <c r="M2223" i="4" s="1"/>
  <c r="O2223" i="4" s="1"/>
  <c r="D2224" i="4"/>
  <c r="G2224" i="4" s="1"/>
  <c r="H2224" i="4"/>
  <c r="L2224" i="4"/>
  <c r="M2224" i="4" s="1"/>
  <c r="O2224" i="4" s="1"/>
  <c r="D2225" i="4"/>
  <c r="G2225" i="4" s="1"/>
  <c r="H2225" i="4"/>
  <c r="L2225" i="4"/>
  <c r="M2225" i="4" s="1"/>
  <c r="O2225" i="4" s="1"/>
  <c r="D2226" i="4"/>
  <c r="G2226" i="4" s="1"/>
  <c r="H2226" i="4"/>
  <c r="L2226" i="4"/>
  <c r="M2226" i="4" s="1"/>
  <c r="O2226" i="4" s="1"/>
  <c r="D2227" i="4"/>
  <c r="G2227" i="4" s="1"/>
  <c r="H2227" i="4"/>
  <c r="L2227" i="4"/>
  <c r="M2227" i="4" s="1"/>
  <c r="O2227" i="4" s="1"/>
  <c r="D2228" i="4"/>
  <c r="G2228" i="4" s="1"/>
  <c r="H2228" i="4"/>
  <c r="L2228" i="4"/>
  <c r="M2228" i="4" s="1"/>
  <c r="O2228" i="4" s="1"/>
  <c r="D2229" i="4"/>
  <c r="G2229" i="4" s="1"/>
  <c r="H2229" i="4"/>
  <c r="L2229" i="4"/>
  <c r="M2229" i="4" s="1"/>
  <c r="O2229" i="4" s="1"/>
  <c r="D2230" i="4"/>
  <c r="G2230" i="4" s="1"/>
  <c r="H2230" i="4"/>
  <c r="L2230" i="4"/>
  <c r="M2230" i="4" s="1"/>
  <c r="O2230" i="4" s="1"/>
  <c r="D2231" i="4"/>
  <c r="G2231" i="4" s="1"/>
  <c r="H2231" i="4"/>
  <c r="L2231" i="4"/>
  <c r="M2231" i="4" s="1"/>
  <c r="O2231" i="4" s="1"/>
  <c r="D2232" i="4"/>
  <c r="G2232" i="4" s="1"/>
  <c r="H2232" i="4"/>
  <c r="L2232" i="4"/>
  <c r="M2232" i="4" s="1"/>
  <c r="O2232" i="4" s="1"/>
  <c r="D2233" i="4"/>
  <c r="G2233" i="4" s="1"/>
  <c r="H2233" i="4"/>
  <c r="L2233" i="4"/>
  <c r="M2233" i="4" s="1"/>
  <c r="O2233" i="4" s="1"/>
  <c r="D2234" i="4"/>
  <c r="G2234" i="4" s="1"/>
  <c r="H2234" i="4"/>
  <c r="L2234" i="4"/>
  <c r="M2234" i="4" s="1"/>
  <c r="O2234" i="4" s="1"/>
  <c r="D2235" i="4"/>
  <c r="G2235" i="4" s="1"/>
  <c r="H2235" i="4"/>
  <c r="L2235" i="4"/>
  <c r="M2235" i="4" s="1"/>
  <c r="O2235" i="4" s="1"/>
  <c r="D2236" i="4"/>
  <c r="G2236" i="4" s="1"/>
  <c r="H2236" i="4"/>
  <c r="L2236" i="4"/>
  <c r="M2236" i="4" s="1"/>
  <c r="O2236" i="4" s="1"/>
  <c r="D2237" i="4"/>
  <c r="G2237" i="4" s="1"/>
  <c r="H2237" i="4"/>
  <c r="L2237" i="4"/>
  <c r="M2237" i="4" s="1"/>
  <c r="O2237" i="4" s="1"/>
  <c r="D2238" i="4"/>
  <c r="G2238" i="4" s="1"/>
  <c r="H2238" i="4"/>
  <c r="L2238" i="4"/>
  <c r="M2238" i="4" s="1"/>
  <c r="O2238" i="4" s="1"/>
  <c r="D2239" i="4"/>
  <c r="G2239" i="4" s="1"/>
  <c r="H2239" i="4"/>
  <c r="L2239" i="4"/>
  <c r="M2239" i="4" s="1"/>
  <c r="O2239" i="4" s="1"/>
  <c r="D2240" i="4"/>
  <c r="G2240" i="4" s="1"/>
  <c r="H2240" i="4"/>
  <c r="L2240" i="4"/>
  <c r="M2240" i="4" s="1"/>
  <c r="O2240" i="4" s="1"/>
  <c r="D2241" i="4"/>
  <c r="G2241" i="4" s="1"/>
  <c r="H2241" i="4"/>
  <c r="L2241" i="4"/>
  <c r="M2241" i="4" s="1"/>
  <c r="O2241" i="4" s="1"/>
  <c r="D2242" i="4"/>
  <c r="G2242" i="4" s="1"/>
  <c r="H2242" i="4"/>
  <c r="L2242" i="4"/>
  <c r="M2242" i="4" s="1"/>
  <c r="O2242" i="4" s="1"/>
  <c r="D2243" i="4"/>
  <c r="G2243" i="4" s="1"/>
  <c r="H2243" i="4"/>
  <c r="L2243" i="4"/>
  <c r="M2243" i="4" s="1"/>
  <c r="O2243" i="4" s="1"/>
  <c r="D2244" i="4"/>
  <c r="G2244" i="4" s="1"/>
  <c r="H2244" i="4"/>
  <c r="L2244" i="4"/>
  <c r="M2244" i="4" s="1"/>
  <c r="O2244" i="4" s="1"/>
  <c r="D2245" i="4"/>
  <c r="G2245" i="4" s="1"/>
  <c r="H2245" i="4"/>
  <c r="L2245" i="4"/>
  <c r="M2245" i="4" s="1"/>
  <c r="O2245" i="4" s="1"/>
  <c r="D2246" i="4"/>
  <c r="G2246" i="4" s="1"/>
  <c r="H2246" i="4"/>
  <c r="L2246" i="4"/>
  <c r="M2246" i="4" s="1"/>
  <c r="O2246" i="4" s="1"/>
  <c r="D2247" i="4"/>
  <c r="G2247" i="4" s="1"/>
  <c r="H2247" i="4"/>
  <c r="L2247" i="4"/>
  <c r="M2247" i="4" s="1"/>
  <c r="O2247" i="4" s="1"/>
  <c r="D2248" i="4"/>
  <c r="G2248" i="4" s="1"/>
  <c r="H2248" i="4"/>
  <c r="L2248" i="4"/>
  <c r="M2248" i="4" s="1"/>
  <c r="O2248" i="4" s="1"/>
  <c r="D2249" i="4"/>
  <c r="G2249" i="4" s="1"/>
  <c r="H2249" i="4"/>
  <c r="L2249" i="4"/>
  <c r="M2249" i="4" s="1"/>
  <c r="O2249" i="4" s="1"/>
  <c r="D2250" i="4"/>
  <c r="G2250" i="4" s="1"/>
  <c r="H2250" i="4"/>
  <c r="L2250" i="4"/>
  <c r="M2250" i="4" s="1"/>
  <c r="O2250" i="4" s="1"/>
  <c r="D2251" i="4"/>
  <c r="G2251" i="4" s="1"/>
  <c r="H2251" i="4"/>
  <c r="L2251" i="4"/>
  <c r="M2251" i="4" s="1"/>
  <c r="O2251" i="4" s="1"/>
  <c r="D2252" i="4"/>
  <c r="G2252" i="4" s="1"/>
  <c r="H2252" i="4"/>
  <c r="L2252" i="4"/>
  <c r="M2252" i="4" s="1"/>
  <c r="O2252" i="4" s="1"/>
  <c r="D2253" i="4"/>
  <c r="G2253" i="4" s="1"/>
  <c r="H2253" i="4"/>
  <c r="L2253" i="4"/>
  <c r="M2253" i="4" s="1"/>
  <c r="O2253" i="4" s="1"/>
  <c r="D2254" i="4"/>
  <c r="G2254" i="4" s="1"/>
  <c r="H2254" i="4"/>
  <c r="L2254" i="4"/>
  <c r="M2254" i="4" s="1"/>
  <c r="O2254" i="4" s="1"/>
  <c r="D2255" i="4"/>
  <c r="G2255" i="4" s="1"/>
  <c r="H2255" i="4"/>
  <c r="L2255" i="4"/>
  <c r="M2255" i="4" s="1"/>
  <c r="O2255" i="4" s="1"/>
  <c r="D2256" i="4"/>
  <c r="G2256" i="4" s="1"/>
  <c r="H2256" i="4"/>
  <c r="L2256" i="4"/>
  <c r="M2256" i="4" s="1"/>
  <c r="O2256" i="4" s="1"/>
  <c r="D2257" i="4"/>
  <c r="G2257" i="4" s="1"/>
  <c r="H2257" i="4"/>
  <c r="L2257" i="4"/>
  <c r="M2257" i="4" s="1"/>
  <c r="O2257" i="4" s="1"/>
  <c r="D2258" i="4"/>
  <c r="G2258" i="4" s="1"/>
  <c r="H2258" i="4"/>
  <c r="L2258" i="4"/>
  <c r="M2258" i="4" s="1"/>
  <c r="O2258" i="4" s="1"/>
  <c r="D2259" i="4"/>
  <c r="G2259" i="4" s="1"/>
  <c r="H2259" i="4"/>
  <c r="L2259" i="4"/>
  <c r="M2259" i="4" s="1"/>
  <c r="O2259" i="4" s="1"/>
  <c r="D2260" i="4"/>
  <c r="G2260" i="4" s="1"/>
  <c r="H2260" i="4"/>
  <c r="L2260" i="4"/>
  <c r="M2260" i="4" s="1"/>
  <c r="O2260" i="4" s="1"/>
  <c r="D2261" i="4"/>
  <c r="G2261" i="4" s="1"/>
  <c r="H2261" i="4"/>
  <c r="L2261" i="4"/>
  <c r="M2261" i="4" s="1"/>
  <c r="O2261" i="4" s="1"/>
  <c r="D2262" i="4"/>
  <c r="G2262" i="4" s="1"/>
  <c r="H2262" i="4"/>
  <c r="L2262" i="4"/>
  <c r="M2262" i="4" s="1"/>
  <c r="O2262" i="4" s="1"/>
  <c r="D2263" i="4"/>
  <c r="G2263" i="4" s="1"/>
  <c r="H2263" i="4"/>
  <c r="L2263" i="4"/>
  <c r="M2263" i="4" s="1"/>
  <c r="O2263" i="4" s="1"/>
  <c r="D2264" i="4"/>
  <c r="G2264" i="4" s="1"/>
  <c r="H2264" i="4"/>
  <c r="L2264" i="4"/>
  <c r="M2264" i="4" s="1"/>
  <c r="O2264" i="4" s="1"/>
  <c r="D2265" i="4"/>
  <c r="G2265" i="4" s="1"/>
  <c r="H2265" i="4"/>
  <c r="L2265" i="4"/>
  <c r="M2265" i="4" s="1"/>
  <c r="O2265" i="4" s="1"/>
  <c r="D2266" i="4"/>
  <c r="G2266" i="4" s="1"/>
  <c r="H2266" i="4"/>
  <c r="L2266" i="4"/>
  <c r="M2266" i="4" s="1"/>
  <c r="O2266" i="4" s="1"/>
  <c r="D2267" i="4"/>
  <c r="G2267" i="4" s="1"/>
  <c r="H2267" i="4"/>
  <c r="L2267" i="4"/>
  <c r="M2267" i="4" s="1"/>
  <c r="O2267" i="4" s="1"/>
  <c r="D2268" i="4"/>
  <c r="G2268" i="4" s="1"/>
  <c r="H2268" i="4"/>
  <c r="L2268" i="4"/>
  <c r="M2268" i="4" s="1"/>
  <c r="O2268" i="4" s="1"/>
  <c r="D2269" i="4"/>
  <c r="G2269" i="4" s="1"/>
  <c r="H2269" i="4"/>
  <c r="L2269" i="4"/>
  <c r="M2269" i="4" s="1"/>
  <c r="O2269" i="4" s="1"/>
  <c r="D2270" i="4"/>
  <c r="G2270" i="4" s="1"/>
  <c r="H2270" i="4"/>
  <c r="L2270" i="4"/>
  <c r="M2270" i="4" s="1"/>
  <c r="O2270" i="4" s="1"/>
  <c r="D2271" i="4"/>
  <c r="G2271" i="4" s="1"/>
  <c r="H2271" i="4"/>
  <c r="L2271" i="4"/>
  <c r="M2271" i="4" s="1"/>
  <c r="O2271" i="4" s="1"/>
  <c r="D2272" i="4"/>
  <c r="G2272" i="4" s="1"/>
  <c r="H2272" i="4"/>
  <c r="L2272" i="4"/>
  <c r="M2272" i="4" s="1"/>
  <c r="O2272" i="4" s="1"/>
  <c r="D2273" i="4"/>
  <c r="G2273" i="4" s="1"/>
  <c r="H2273" i="4"/>
  <c r="L2273" i="4"/>
  <c r="M2273" i="4" s="1"/>
  <c r="O2273" i="4" s="1"/>
  <c r="D2274" i="4"/>
  <c r="G2274" i="4" s="1"/>
  <c r="H2274" i="4"/>
  <c r="L2274" i="4"/>
  <c r="M2274" i="4" s="1"/>
  <c r="O2274" i="4" s="1"/>
  <c r="D2275" i="4"/>
  <c r="G2275" i="4" s="1"/>
  <c r="H2275" i="4"/>
  <c r="L2275" i="4"/>
  <c r="M2275" i="4" s="1"/>
  <c r="O2275" i="4" s="1"/>
  <c r="D2276" i="4"/>
  <c r="G2276" i="4" s="1"/>
  <c r="H2276" i="4"/>
  <c r="L2276" i="4"/>
  <c r="M2276" i="4" s="1"/>
  <c r="O2276" i="4" s="1"/>
  <c r="D2277" i="4"/>
  <c r="G2277" i="4" s="1"/>
  <c r="H2277" i="4"/>
  <c r="L2277" i="4"/>
  <c r="M2277" i="4" s="1"/>
  <c r="O2277" i="4" s="1"/>
  <c r="D2278" i="4"/>
  <c r="G2278" i="4" s="1"/>
  <c r="H2278" i="4"/>
  <c r="L2278" i="4"/>
  <c r="M2278" i="4" s="1"/>
  <c r="O2278" i="4" s="1"/>
  <c r="D2279" i="4"/>
  <c r="G2279" i="4" s="1"/>
  <c r="H2279" i="4"/>
  <c r="L2279" i="4"/>
  <c r="M2279" i="4" s="1"/>
  <c r="O2279" i="4" s="1"/>
  <c r="D2280" i="4"/>
  <c r="G2280" i="4" s="1"/>
  <c r="H2280" i="4"/>
  <c r="L2280" i="4"/>
  <c r="M2280" i="4" s="1"/>
  <c r="O2280" i="4" s="1"/>
  <c r="D2281" i="4"/>
  <c r="G2281" i="4" s="1"/>
  <c r="H2281" i="4"/>
  <c r="L2281" i="4"/>
  <c r="M2281" i="4" s="1"/>
  <c r="O2281" i="4" s="1"/>
  <c r="D2282" i="4"/>
  <c r="G2282" i="4" s="1"/>
  <c r="H2282" i="4"/>
  <c r="L2282" i="4"/>
  <c r="M2282" i="4" s="1"/>
  <c r="O2282" i="4" s="1"/>
  <c r="D2283" i="4"/>
  <c r="G2283" i="4" s="1"/>
  <c r="H2283" i="4"/>
  <c r="L2283" i="4"/>
  <c r="M2283" i="4" s="1"/>
  <c r="O2283" i="4" s="1"/>
  <c r="D2284" i="4"/>
  <c r="G2284" i="4" s="1"/>
  <c r="H2284" i="4"/>
  <c r="L2284" i="4"/>
  <c r="M2284" i="4" s="1"/>
  <c r="O2284" i="4" s="1"/>
  <c r="D2285" i="4"/>
  <c r="G2285" i="4" s="1"/>
  <c r="H2285" i="4"/>
  <c r="L2285" i="4"/>
  <c r="M2285" i="4" s="1"/>
  <c r="O2285" i="4" s="1"/>
  <c r="D2286" i="4"/>
  <c r="G2286" i="4" s="1"/>
  <c r="H2286" i="4"/>
  <c r="L2286" i="4"/>
  <c r="M2286" i="4" s="1"/>
  <c r="O2286" i="4" s="1"/>
  <c r="D2287" i="4"/>
  <c r="G2287" i="4" s="1"/>
  <c r="H2287" i="4"/>
  <c r="L2287" i="4"/>
  <c r="M2287" i="4" s="1"/>
  <c r="O2287" i="4" s="1"/>
  <c r="D2288" i="4"/>
  <c r="G2288" i="4" s="1"/>
  <c r="H2288" i="4"/>
  <c r="L2288" i="4"/>
  <c r="M2288" i="4" s="1"/>
  <c r="O2288" i="4" s="1"/>
  <c r="D2289" i="4"/>
  <c r="G2289" i="4" s="1"/>
  <c r="H2289" i="4"/>
  <c r="L2289" i="4"/>
  <c r="M2289" i="4" s="1"/>
  <c r="O2289" i="4" s="1"/>
  <c r="D2290" i="4"/>
  <c r="G2290" i="4" s="1"/>
  <c r="H2290" i="4"/>
  <c r="L2290" i="4"/>
  <c r="M2290" i="4" s="1"/>
  <c r="O2290" i="4" s="1"/>
  <c r="D2291" i="4"/>
  <c r="G2291" i="4" s="1"/>
  <c r="H2291" i="4"/>
  <c r="L2291" i="4"/>
  <c r="M2291" i="4" s="1"/>
  <c r="O2291" i="4" s="1"/>
  <c r="D2292" i="4"/>
  <c r="G2292" i="4" s="1"/>
  <c r="H2292" i="4"/>
  <c r="L2292" i="4"/>
  <c r="M2292" i="4" s="1"/>
  <c r="O2292" i="4" s="1"/>
  <c r="D2293" i="4"/>
  <c r="G2293" i="4" s="1"/>
  <c r="H2293" i="4"/>
  <c r="L2293" i="4"/>
  <c r="M2293" i="4" s="1"/>
  <c r="O2293" i="4" s="1"/>
  <c r="D2294" i="4"/>
  <c r="G2294" i="4" s="1"/>
  <c r="H2294" i="4"/>
  <c r="L2294" i="4"/>
  <c r="M2294" i="4" s="1"/>
  <c r="O2294" i="4" s="1"/>
  <c r="D2295" i="4"/>
  <c r="G2295" i="4" s="1"/>
  <c r="H2295" i="4"/>
  <c r="L2295" i="4"/>
  <c r="M2295" i="4" s="1"/>
  <c r="O2295" i="4" s="1"/>
  <c r="D2296" i="4"/>
  <c r="G2296" i="4" s="1"/>
  <c r="H2296" i="4"/>
  <c r="L2296" i="4"/>
  <c r="M2296" i="4" s="1"/>
  <c r="O2296" i="4" s="1"/>
  <c r="D2297" i="4"/>
  <c r="G2297" i="4" s="1"/>
  <c r="H2297" i="4"/>
  <c r="L2297" i="4"/>
  <c r="M2297" i="4" s="1"/>
  <c r="O2297" i="4" s="1"/>
  <c r="D2298" i="4"/>
  <c r="G2298" i="4" s="1"/>
  <c r="H2298" i="4"/>
  <c r="L2298" i="4"/>
  <c r="M2298" i="4" s="1"/>
  <c r="O2298" i="4" s="1"/>
  <c r="D2299" i="4"/>
  <c r="G2299" i="4" s="1"/>
  <c r="H2299" i="4"/>
  <c r="L2299" i="4"/>
  <c r="M2299" i="4" s="1"/>
  <c r="O2299" i="4" s="1"/>
  <c r="D2300" i="4"/>
  <c r="G2300" i="4" s="1"/>
  <c r="H2300" i="4"/>
  <c r="L2300" i="4"/>
  <c r="M2300" i="4" s="1"/>
  <c r="O2300" i="4" s="1"/>
  <c r="D2301" i="4"/>
  <c r="G2301" i="4" s="1"/>
  <c r="H2301" i="4"/>
  <c r="L2301" i="4"/>
  <c r="M2301" i="4" s="1"/>
  <c r="O2301" i="4" s="1"/>
  <c r="D2302" i="4"/>
  <c r="G2302" i="4" s="1"/>
  <c r="H2302" i="4"/>
  <c r="L2302" i="4"/>
  <c r="M2302" i="4" s="1"/>
  <c r="O2302" i="4" s="1"/>
  <c r="D2303" i="4"/>
  <c r="G2303" i="4" s="1"/>
  <c r="H2303" i="4"/>
  <c r="L2303" i="4"/>
  <c r="M2303" i="4" s="1"/>
  <c r="O2303" i="4" s="1"/>
  <c r="D2304" i="4"/>
  <c r="G2304" i="4" s="1"/>
  <c r="H2304" i="4"/>
  <c r="L2304" i="4"/>
  <c r="M2304" i="4" s="1"/>
  <c r="O2304" i="4" s="1"/>
  <c r="D2305" i="4"/>
  <c r="G2305" i="4" s="1"/>
  <c r="H2305" i="4"/>
  <c r="L2305" i="4"/>
  <c r="M2305" i="4" s="1"/>
  <c r="O2305" i="4" s="1"/>
  <c r="D2306" i="4"/>
  <c r="G2306" i="4" s="1"/>
  <c r="H2306" i="4"/>
  <c r="L2306" i="4"/>
  <c r="M2306" i="4" s="1"/>
  <c r="O2306" i="4" s="1"/>
  <c r="D2307" i="4"/>
  <c r="G2307" i="4" s="1"/>
  <c r="H2307" i="4"/>
  <c r="L2307" i="4"/>
  <c r="M2307" i="4" s="1"/>
  <c r="O2307" i="4" s="1"/>
  <c r="D2308" i="4"/>
  <c r="G2308" i="4" s="1"/>
  <c r="H2308" i="4"/>
  <c r="L2308" i="4"/>
  <c r="M2308" i="4" s="1"/>
  <c r="O2308" i="4" s="1"/>
  <c r="D2309" i="4"/>
  <c r="G2309" i="4" s="1"/>
  <c r="H2309" i="4"/>
  <c r="L2309" i="4"/>
  <c r="M2309" i="4" s="1"/>
  <c r="O2309" i="4" s="1"/>
  <c r="D2310" i="4"/>
  <c r="G2310" i="4" s="1"/>
  <c r="H2310" i="4"/>
  <c r="L2310" i="4"/>
  <c r="M2310" i="4" s="1"/>
  <c r="O2310" i="4" s="1"/>
  <c r="D2311" i="4"/>
  <c r="G2311" i="4" s="1"/>
  <c r="H2311" i="4"/>
  <c r="L2311" i="4"/>
  <c r="M2311" i="4" s="1"/>
  <c r="O2311" i="4" s="1"/>
  <c r="D2312" i="4"/>
  <c r="G2312" i="4" s="1"/>
  <c r="H2312" i="4"/>
  <c r="L2312" i="4"/>
  <c r="M2312" i="4" s="1"/>
  <c r="O2312" i="4" s="1"/>
  <c r="D2313" i="4"/>
  <c r="G2313" i="4" s="1"/>
  <c r="H2313" i="4"/>
  <c r="L2313" i="4"/>
  <c r="M2313" i="4" s="1"/>
  <c r="O2313" i="4" s="1"/>
  <c r="D2314" i="4"/>
  <c r="G2314" i="4" s="1"/>
  <c r="H2314" i="4"/>
  <c r="L2314" i="4"/>
  <c r="M2314" i="4" s="1"/>
  <c r="O2314" i="4" s="1"/>
  <c r="D2315" i="4"/>
  <c r="G2315" i="4" s="1"/>
  <c r="H2315" i="4"/>
  <c r="L2315" i="4"/>
  <c r="M2315" i="4" s="1"/>
  <c r="O2315" i="4" s="1"/>
  <c r="D2316" i="4"/>
  <c r="G2316" i="4" s="1"/>
  <c r="H2316" i="4"/>
  <c r="L2316" i="4"/>
  <c r="M2316" i="4" s="1"/>
  <c r="O2316" i="4" s="1"/>
  <c r="D2317" i="4"/>
  <c r="G2317" i="4" s="1"/>
  <c r="H2317" i="4"/>
  <c r="L2317" i="4"/>
  <c r="M2317" i="4" s="1"/>
  <c r="O2317" i="4" s="1"/>
  <c r="D2318" i="4"/>
  <c r="G2318" i="4" s="1"/>
  <c r="H2318" i="4"/>
  <c r="L2318" i="4"/>
  <c r="M2318" i="4" s="1"/>
  <c r="O2318" i="4" s="1"/>
  <c r="D2319" i="4"/>
  <c r="G2319" i="4" s="1"/>
  <c r="H2319" i="4"/>
  <c r="L2319" i="4"/>
  <c r="M2319" i="4" s="1"/>
  <c r="O2319" i="4" s="1"/>
  <c r="D2320" i="4"/>
  <c r="G2320" i="4" s="1"/>
  <c r="H2320" i="4"/>
  <c r="L2320" i="4"/>
  <c r="M2320" i="4" s="1"/>
  <c r="O2320" i="4" s="1"/>
  <c r="D2321" i="4"/>
  <c r="G2321" i="4" s="1"/>
  <c r="H2321" i="4"/>
  <c r="L2321" i="4"/>
  <c r="M2321" i="4" s="1"/>
  <c r="O2321" i="4" s="1"/>
  <c r="D2322" i="4"/>
  <c r="G2322" i="4" s="1"/>
  <c r="H2322" i="4"/>
  <c r="L2322" i="4"/>
  <c r="M2322" i="4" s="1"/>
  <c r="O2322" i="4" s="1"/>
  <c r="D2323" i="4"/>
  <c r="G2323" i="4" s="1"/>
  <c r="H2323" i="4"/>
  <c r="L2323" i="4"/>
  <c r="M2323" i="4" s="1"/>
  <c r="O2323" i="4" s="1"/>
  <c r="D2324" i="4"/>
  <c r="G2324" i="4" s="1"/>
  <c r="H2324" i="4"/>
  <c r="L2324" i="4"/>
  <c r="M2324" i="4" s="1"/>
  <c r="O2324" i="4" s="1"/>
  <c r="D2325" i="4"/>
  <c r="G2325" i="4" s="1"/>
  <c r="H2325" i="4"/>
  <c r="L2325" i="4"/>
  <c r="M2325" i="4" s="1"/>
  <c r="O2325" i="4" s="1"/>
  <c r="D2326" i="4"/>
  <c r="G2326" i="4" s="1"/>
  <c r="H2326" i="4"/>
  <c r="L2326" i="4"/>
  <c r="M2326" i="4" s="1"/>
  <c r="O2326" i="4" s="1"/>
  <c r="D2327" i="4"/>
  <c r="G2327" i="4" s="1"/>
  <c r="H2327" i="4"/>
  <c r="L2327" i="4"/>
  <c r="M2327" i="4" s="1"/>
  <c r="O2327" i="4" s="1"/>
  <c r="D2328" i="4"/>
  <c r="G2328" i="4" s="1"/>
  <c r="H2328" i="4"/>
  <c r="L2328" i="4"/>
  <c r="M2328" i="4" s="1"/>
  <c r="O2328" i="4" s="1"/>
  <c r="D2329" i="4"/>
  <c r="G2329" i="4" s="1"/>
  <c r="H2329" i="4"/>
  <c r="L2329" i="4"/>
  <c r="M2329" i="4" s="1"/>
  <c r="O2329" i="4" s="1"/>
  <c r="D2330" i="4"/>
  <c r="G2330" i="4" s="1"/>
  <c r="H2330" i="4"/>
  <c r="L2330" i="4"/>
  <c r="M2330" i="4" s="1"/>
  <c r="O2330" i="4" s="1"/>
  <c r="D2331" i="4"/>
  <c r="G2331" i="4" s="1"/>
  <c r="H2331" i="4"/>
  <c r="L2331" i="4"/>
  <c r="M2331" i="4" s="1"/>
  <c r="O2331" i="4" s="1"/>
  <c r="D2332" i="4"/>
  <c r="G2332" i="4" s="1"/>
  <c r="H2332" i="4"/>
  <c r="L2332" i="4"/>
  <c r="M2332" i="4" s="1"/>
  <c r="O2332" i="4" s="1"/>
  <c r="D2333" i="4"/>
  <c r="G2333" i="4" s="1"/>
  <c r="H2333" i="4"/>
  <c r="L2333" i="4"/>
  <c r="M2333" i="4" s="1"/>
  <c r="O2333" i="4" s="1"/>
  <c r="D2334" i="4"/>
  <c r="G2334" i="4" s="1"/>
  <c r="H2334" i="4"/>
  <c r="L2334" i="4"/>
  <c r="M2334" i="4" s="1"/>
  <c r="O2334" i="4" s="1"/>
  <c r="D2335" i="4"/>
  <c r="G2335" i="4" s="1"/>
  <c r="H2335" i="4"/>
  <c r="L2335" i="4"/>
  <c r="M2335" i="4" s="1"/>
  <c r="O2335" i="4" s="1"/>
  <c r="D2336" i="4"/>
  <c r="G2336" i="4" s="1"/>
  <c r="H2336" i="4"/>
  <c r="L2336" i="4"/>
  <c r="M2336" i="4" s="1"/>
  <c r="O2336" i="4" s="1"/>
  <c r="D2337" i="4"/>
  <c r="G2337" i="4" s="1"/>
  <c r="H2337" i="4"/>
  <c r="L2337" i="4"/>
  <c r="M2337" i="4" s="1"/>
  <c r="O2337" i="4" s="1"/>
  <c r="D2338" i="4"/>
  <c r="G2338" i="4" s="1"/>
  <c r="H2338" i="4"/>
  <c r="L2338" i="4"/>
  <c r="M2338" i="4" s="1"/>
  <c r="O2338" i="4" s="1"/>
  <c r="D2339" i="4"/>
  <c r="G2339" i="4" s="1"/>
  <c r="H2339" i="4"/>
  <c r="L2339" i="4"/>
  <c r="M2339" i="4" s="1"/>
  <c r="O2339" i="4" s="1"/>
  <c r="D2340" i="4"/>
  <c r="G2340" i="4" s="1"/>
  <c r="H2340" i="4"/>
  <c r="L2340" i="4"/>
  <c r="M2340" i="4" s="1"/>
  <c r="O2340" i="4" s="1"/>
  <c r="D2341" i="4"/>
  <c r="G2341" i="4" s="1"/>
  <c r="H2341" i="4"/>
  <c r="L2341" i="4"/>
  <c r="M2341" i="4" s="1"/>
  <c r="O2341" i="4" s="1"/>
  <c r="D2342" i="4"/>
  <c r="G2342" i="4" s="1"/>
  <c r="H2342" i="4"/>
  <c r="L2342" i="4"/>
  <c r="M2342" i="4" s="1"/>
  <c r="O2342" i="4" s="1"/>
  <c r="D2343" i="4"/>
  <c r="G2343" i="4" s="1"/>
  <c r="H2343" i="4"/>
  <c r="L2343" i="4"/>
  <c r="M2343" i="4" s="1"/>
  <c r="O2343" i="4" s="1"/>
  <c r="D2344" i="4"/>
  <c r="G2344" i="4" s="1"/>
  <c r="H2344" i="4"/>
  <c r="L2344" i="4"/>
  <c r="M2344" i="4" s="1"/>
  <c r="O2344" i="4" s="1"/>
  <c r="D2345" i="4"/>
  <c r="G2345" i="4" s="1"/>
  <c r="H2345" i="4"/>
  <c r="L2345" i="4"/>
  <c r="M2345" i="4" s="1"/>
  <c r="O2345" i="4" s="1"/>
  <c r="D2346" i="4"/>
  <c r="G2346" i="4" s="1"/>
  <c r="H2346" i="4"/>
  <c r="L2346" i="4"/>
  <c r="M2346" i="4" s="1"/>
  <c r="O2346" i="4" s="1"/>
  <c r="D2347" i="4"/>
  <c r="G2347" i="4" s="1"/>
  <c r="H2347" i="4"/>
  <c r="L2347" i="4"/>
  <c r="M2347" i="4" s="1"/>
  <c r="O2347" i="4" s="1"/>
  <c r="D2348" i="4"/>
  <c r="G2348" i="4" s="1"/>
  <c r="H2348" i="4"/>
  <c r="L2348" i="4"/>
  <c r="M2348" i="4" s="1"/>
  <c r="O2348" i="4" s="1"/>
  <c r="D2349" i="4"/>
  <c r="G2349" i="4" s="1"/>
  <c r="H2349" i="4"/>
  <c r="L2349" i="4"/>
  <c r="M2349" i="4" s="1"/>
  <c r="O2349" i="4" s="1"/>
  <c r="D2350" i="4"/>
  <c r="G2350" i="4" s="1"/>
  <c r="H2350" i="4"/>
  <c r="L2350" i="4"/>
  <c r="M2350" i="4" s="1"/>
  <c r="O2350" i="4" s="1"/>
  <c r="D2351" i="4"/>
  <c r="G2351" i="4" s="1"/>
  <c r="H2351" i="4"/>
  <c r="L2351" i="4"/>
  <c r="M2351" i="4" s="1"/>
  <c r="O2351" i="4" s="1"/>
  <c r="D2352" i="4"/>
  <c r="G2352" i="4" s="1"/>
  <c r="H2352" i="4"/>
  <c r="L2352" i="4"/>
  <c r="M2352" i="4" s="1"/>
  <c r="O2352" i="4" s="1"/>
  <c r="D2353" i="4"/>
  <c r="G2353" i="4" s="1"/>
  <c r="H2353" i="4"/>
  <c r="L2353" i="4"/>
  <c r="M2353" i="4" s="1"/>
  <c r="O2353" i="4" s="1"/>
  <c r="D2354" i="4"/>
  <c r="G2354" i="4" s="1"/>
  <c r="H2354" i="4"/>
  <c r="L2354" i="4"/>
  <c r="M2354" i="4" s="1"/>
  <c r="O2354" i="4" s="1"/>
  <c r="D2355" i="4"/>
  <c r="G2355" i="4" s="1"/>
  <c r="H2355" i="4"/>
  <c r="L2355" i="4"/>
  <c r="M2355" i="4" s="1"/>
  <c r="O2355" i="4" s="1"/>
  <c r="D2356" i="4"/>
  <c r="G2356" i="4" s="1"/>
  <c r="H2356" i="4"/>
  <c r="L2356" i="4"/>
  <c r="M2356" i="4" s="1"/>
  <c r="O2356" i="4" s="1"/>
  <c r="D2357" i="4"/>
  <c r="G2357" i="4" s="1"/>
  <c r="H2357" i="4"/>
  <c r="L2357" i="4"/>
  <c r="M2357" i="4" s="1"/>
  <c r="O2357" i="4" s="1"/>
  <c r="D2358" i="4"/>
  <c r="G2358" i="4" s="1"/>
  <c r="H2358" i="4"/>
  <c r="L2358" i="4"/>
  <c r="M2358" i="4" s="1"/>
  <c r="O2358" i="4" s="1"/>
  <c r="D2359" i="4"/>
  <c r="G2359" i="4" s="1"/>
  <c r="H2359" i="4"/>
  <c r="L2359" i="4"/>
  <c r="M2359" i="4" s="1"/>
  <c r="O2359" i="4" s="1"/>
  <c r="D2360" i="4"/>
  <c r="G2360" i="4" s="1"/>
  <c r="H2360" i="4"/>
  <c r="L2360" i="4"/>
  <c r="M2360" i="4" s="1"/>
  <c r="O2360" i="4" s="1"/>
  <c r="D2361" i="4"/>
  <c r="G2361" i="4" s="1"/>
  <c r="H2361" i="4"/>
  <c r="L2361" i="4"/>
  <c r="M2361" i="4" s="1"/>
  <c r="O2361" i="4" s="1"/>
  <c r="D2362" i="4"/>
  <c r="G2362" i="4" s="1"/>
  <c r="H2362" i="4"/>
  <c r="L2362" i="4"/>
  <c r="M2362" i="4" s="1"/>
  <c r="O2362" i="4" s="1"/>
  <c r="D2363" i="4"/>
  <c r="G2363" i="4" s="1"/>
  <c r="H2363" i="4"/>
  <c r="L2363" i="4"/>
  <c r="M2363" i="4" s="1"/>
  <c r="O2363" i="4" s="1"/>
  <c r="D2364" i="4"/>
  <c r="G2364" i="4" s="1"/>
  <c r="H2364" i="4"/>
  <c r="L2364" i="4"/>
  <c r="M2364" i="4" s="1"/>
  <c r="O2364" i="4" s="1"/>
  <c r="D2365" i="4"/>
  <c r="G2365" i="4" s="1"/>
  <c r="H2365" i="4"/>
  <c r="L2365" i="4"/>
  <c r="M2365" i="4" s="1"/>
  <c r="O2365" i="4" s="1"/>
  <c r="D2366" i="4"/>
  <c r="G2366" i="4" s="1"/>
  <c r="H2366" i="4"/>
  <c r="L2366" i="4"/>
  <c r="M2366" i="4" s="1"/>
  <c r="O2366" i="4" s="1"/>
  <c r="D2367" i="4"/>
  <c r="G2367" i="4" s="1"/>
  <c r="H2367" i="4"/>
  <c r="L2367" i="4"/>
  <c r="M2367" i="4" s="1"/>
  <c r="O2367" i="4" s="1"/>
  <c r="D2368" i="4"/>
  <c r="G2368" i="4" s="1"/>
  <c r="H2368" i="4"/>
  <c r="L2368" i="4"/>
  <c r="M2368" i="4" s="1"/>
  <c r="O2368" i="4" s="1"/>
  <c r="D2369" i="4"/>
  <c r="G2369" i="4" s="1"/>
  <c r="H2369" i="4"/>
  <c r="L2369" i="4"/>
  <c r="M2369" i="4" s="1"/>
  <c r="O2369" i="4" s="1"/>
  <c r="D2370" i="4"/>
  <c r="G2370" i="4" s="1"/>
  <c r="H2370" i="4"/>
  <c r="L2370" i="4"/>
  <c r="M2370" i="4" s="1"/>
  <c r="O2370" i="4" s="1"/>
  <c r="D2371" i="4"/>
  <c r="G2371" i="4" s="1"/>
  <c r="H2371" i="4"/>
  <c r="L2371" i="4"/>
  <c r="M2371" i="4" s="1"/>
  <c r="O2371" i="4" s="1"/>
  <c r="D2372" i="4"/>
  <c r="G2372" i="4" s="1"/>
  <c r="H2372" i="4"/>
  <c r="L2372" i="4"/>
  <c r="M2372" i="4" s="1"/>
  <c r="O2372" i="4" s="1"/>
  <c r="D2373" i="4"/>
  <c r="G2373" i="4" s="1"/>
  <c r="H2373" i="4"/>
  <c r="L2373" i="4"/>
  <c r="M2373" i="4" s="1"/>
  <c r="O2373" i="4" s="1"/>
  <c r="D2374" i="4"/>
  <c r="G2374" i="4" s="1"/>
  <c r="H2374" i="4"/>
  <c r="L2374" i="4"/>
  <c r="M2374" i="4" s="1"/>
  <c r="O2374" i="4" s="1"/>
  <c r="D2375" i="4"/>
  <c r="G2375" i="4" s="1"/>
  <c r="H2375" i="4"/>
  <c r="L2375" i="4"/>
  <c r="M2375" i="4" s="1"/>
  <c r="O2375" i="4" s="1"/>
  <c r="D2376" i="4"/>
  <c r="G2376" i="4" s="1"/>
  <c r="H2376" i="4"/>
  <c r="L2376" i="4"/>
  <c r="M2376" i="4" s="1"/>
  <c r="O2376" i="4" s="1"/>
  <c r="D2377" i="4"/>
  <c r="G2377" i="4" s="1"/>
  <c r="H2377" i="4"/>
  <c r="L2377" i="4"/>
  <c r="M2377" i="4" s="1"/>
  <c r="O2377" i="4" s="1"/>
  <c r="D2378" i="4"/>
  <c r="G2378" i="4" s="1"/>
  <c r="H2378" i="4"/>
  <c r="L2378" i="4"/>
  <c r="M2378" i="4" s="1"/>
  <c r="O2378" i="4" s="1"/>
  <c r="D2379" i="4"/>
  <c r="G2379" i="4" s="1"/>
  <c r="H2379" i="4"/>
  <c r="L2379" i="4"/>
  <c r="M2379" i="4" s="1"/>
  <c r="O2379" i="4" s="1"/>
  <c r="D2380" i="4"/>
  <c r="G2380" i="4" s="1"/>
  <c r="H2380" i="4"/>
  <c r="L2380" i="4"/>
  <c r="M2380" i="4" s="1"/>
  <c r="O2380" i="4" s="1"/>
  <c r="D2381" i="4"/>
  <c r="G2381" i="4" s="1"/>
  <c r="H2381" i="4"/>
  <c r="L2381" i="4"/>
  <c r="M2381" i="4" s="1"/>
  <c r="O2381" i="4" s="1"/>
  <c r="D2382" i="4"/>
  <c r="G2382" i="4" s="1"/>
  <c r="H2382" i="4"/>
  <c r="L2382" i="4"/>
  <c r="M2382" i="4" s="1"/>
  <c r="O2382" i="4" s="1"/>
  <c r="D2383" i="4"/>
  <c r="G2383" i="4" s="1"/>
  <c r="H2383" i="4"/>
  <c r="L2383" i="4"/>
  <c r="M2383" i="4" s="1"/>
  <c r="O2383" i="4" s="1"/>
  <c r="D2384" i="4"/>
  <c r="G2384" i="4" s="1"/>
  <c r="H2384" i="4"/>
  <c r="L2384" i="4"/>
  <c r="M2384" i="4" s="1"/>
  <c r="O2384" i="4" s="1"/>
  <c r="D2385" i="4"/>
  <c r="G2385" i="4" s="1"/>
  <c r="H2385" i="4"/>
  <c r="L2385" i="4"/>
  <c r="M2385" i="4" s="1"/>
  <c r="O2385" i="4" s="1"/>
  <c r="D2386" i="4"/>
  <c r="G2386" i="4" s="1"/>
  <c r="H2386" i="4"/>
  <c r="L2386" i="4"/>
  <c r="M2386" i="4" s="1"/>
  <c r="O2386" i="4" s="1"/>
  <c r="D2387" i="4"/>
  <c r="G2387" i="4" s="1"/>
  <c r="H2387" i="4"/>
  <c r="L2387" i="4"/>
  <c r="M2387" i="4" s="1"/>
  <c r="O2387" i="4" s="1"/>
  <c r="D2388" i="4"/>
  <c r="G2388" i="4" s="1"/>
  <c r="H2388" i="4"/>
  <c r="L2388" i="4"/>
  <c r="M2388" i="4" s="1"/>
  <c r="O2388" i="4" s="1"/>
  <c r="D2389" i="4"/>
  <c r="G2389" i="4" s="1"/>
  <c r="H2389" i="4"/>
  <c r="L2389" i="4"/>
  <c r="M2389" i="4" s="1"/>
  <c r="O2389" i="4" s="1"/>
  <c r="D2390" i="4"/>
  <c r="G2390" i="4" s="1"/>
  <c r="H2390" i="4"/>
  <c r="L2390" i="4"/>
  <c r="M2390" i="4" s="1"/>
  <c r="O2390" i="4" s="1"/>
  <c r="D2391" i="4"/>
  <c r="G2391" i="4" s="1"/>
  <c r="H2391" i="4"/>
  <c r="L2391" i="4"/>
  <c r="M2391" i="4" s="1"/>
  <c r="O2391" i="4" s="1"/>
  <c r="D2392" i="4"/>
  <c r="G2392" i="4" s="1"/>
  <c r="H2392" i="4"/>
  <c r="L2392" i="4"/>
  <c r="M2392" i="4" s="1"/>
  <c r="O2392" i="4" s="1"/>
  <c r="D2393" i="4"/>
  <c r="G2393" i="4" s="1"/>
  <c r="H2393" i="4"/>
  <c r="L2393" i="4"/>
  <c r="M2393" i="4" s="1"/>
  <c r="O2393" i="4" s="1"/>
  <c r="D2394" i="4"/>
  <c r="G2394" i="4" s="1"/>
  <c r="H2394" i="4"/>
  <c r="L2394" i="4"/>
  <c r="M2394" i="4" s="1"/>
  <c r="O2394" i="4" s="1"/>
  <c r="D2395" i="4"/>
  <c r="G2395" i="4" s="1"/>
  <c r="H2395" i="4"/>
  <c r="L2395" i="4"/>
  <c r="M2395" i="4" s="1"/>
  <c r="O2395" i="4" s="1"/>
  <c r="D2396" i="4"/>
  <c r="G2396" i="4" s="1"/>
  <c r="H2396" i="4"/>
  <c r="L2396" i="4"/>
  <c r="M2396" i="4" s="1"/>
  <c r="O2396" i="4" s="1"/>
  <c r="D2397" i="4"/>
  <c r="G2397" i="4" s="1"/>
  <c r="H2397" i="4"/>
  <c r="L2397" i="4"/>
  <c r="M2397" i="4" s="1"/>
  <c r="O2397" i="4" s="1"/>
  <c r="D2398" i="4"/>
  <c r="G2398" i="4" s="1"/>
  <c r="H2398" i="4"/>
  <c r="L2398" i="4"/>
  <c r="M2398" i="4" s="1"/>
  <c r="O2398" i="4" s="1"/>
  <c r="D2399" i="4"/>
  <c r="G2399" i="4" s="1"/>
  <c r="H2399" i="4"/>
  <c r="L2399" i="4"/>
  <c r="M2399" i="4" s="1"/>
  <c r="O2399" i="4" s="1"/>
  <c r="D2400" i="4"/>
  <c r="G2400" i="4" s="1"/>
  <c r="H2400" i="4"/>
  <c r="L2400" i="4"/>
  <c r="M2400" i="4" s="1"/>
  <c r="O2400" i="4" s="1"/>
  <c r="D2401" i="4"/>
  <c r="G2401" i="4" s="1"/>
  <c r="H2401" i="4"/>
  <c r="L2401" i="4"/>
  <c r="M2401" i="4" s="1"/>
  <c r="O2401" i="4" s="1"/>
  <c r="D2402" i="4"/>
  <c r="G2402" i="4" s="1"/>
  <c r="H2402" i="4"/>
  <c r="L2402" i="4"/>
  <c r="M2402" i="4" s="1"/>
  <c r="O2402" i="4" s="1"/>
  <c r="D2403" i="4"/>
  <c r="G2403" i="4" s="1"/>
  <c r="H2403" i="4"/>
  <c r="L2403" i="4"/>
  <c r="M2403" i="4" s="1"/>
  <c r="O2403" i="4" s="1"/>
  <c r="D2404" i="4"/>
  <c r="G2404" i="4" s="1"/>
  <c r="H2404" i="4"/>
  <c r="L2404" i="4"/>
  <c r="D2405" i="4"/>
  <c r="G2405" i="4" s="1"/>
  <c r="H2405" i="4"/>
  <c r="L2405" i="4"/>
  <c r="M2405" i="4" s="1"/>
  <c r="O2405" i="4" s="1"/>
  <c r="D2406" i="4"/>
  <c r="G2406" i="4" s="1"/>
  <c r="H2406" i="4"/>
  <c r="L2406" i="4"/>
  <c r="M2406" i="4" s="1"/>
  <c r="O2406" i="4" s="1"/>
  <c r="D2407" i="4"/>
  <c r="G2407" i="4" s="1"/>
  <c r="H2407" i="4"/>
  <c r="L2407" i="4"/>
  <c r="M2407" i="4" s="1"/>
  <c r="O2407" i="4" s="1"/>
  <c r="D2408" i="4"/>
  <c r="G2408" i="4" s="1"/>
  <c r="H2408" i="4"/>
  <c r="L2408" i="4"/>
  <c r="M2408" i="4" s="1"/>
  <c r="O2408" i="4" s="1"/>
  <c r="D2409" i="4"/>
  <c r="G2409" i="4" s="1"/>
  <c r="H2409" i="4"/>
  <c r="L2409" i="4"/>
  <c r="M2409" i="4" s="1"/>
  <c r="O2409" i="4" s="1"/>
  <c r="D2410" i="4"/>
  <c r="G2410" i="4" s="1"/>
  <c r="H2410" i="4"/>
  <c r="L2410" i="4"/>
  <c r="D2411" i="4"/>
  <c r="G2411" i="4" s="1"/>
  <c r="H2411" i="4"/>
  <c r="L2411" i="4"/>
  <c r="M2411" i="4" s="1"/>
  <c r="O2411" i="4" s="1"/>
  <c r="D2412" i="4"/>
  <c r="G2412" i="4" s="1"/>
  <c r="H2412" i="4"/>
  <c r="L2412" i="4"/>
  <c r="M2412" i="4" s="1"/>
  <c r="O2412" i="4" s="1"/>
  <c r="D2413" i="4"/>
  <c r="G2413" i="4" s="1"/>
  <c r="H2413" i="4"/>
  <c r="L2413" i="4"/>
  <c r="M2413" i="4" s="1"/>
  <c r="O2413" i="4" s="1"/>
  <c r="D2414" i="4"/>
  <c r="G2414" i="4" s="1"/>
  <c r="H2414" i="4"/>
  <c r="L2414" i="4"/>
  <c r="M2414" i="4" s="1"/>
  <c r="O2414" i="4" s="1"/>
  <c r="D2415" i="4"/>
  <c r="G2415" i="4" s="1"/>
  <c r="H2415" i="4"/>
  <c r="L2415" i="4"/>
  <c r="M2415" i="4" s="1"/>
  <c r="O2415" i="4" s="1"/>
  <c r="D2416" i="4"/>
  <c r="G2416" i="4" s="1"/>
  <c r="H2416" i="4"/>
  <c r="L2416" i="4"/>
  <c r="D2417" i="4"/>
  <c r="G2417" i="4" s="1"/>
  <c r="H2417" i="4"/>
  <c r="L2417" i="4"/>
  <c r="M2417" i="4" s="1"/>
  <c r="O2417" i="4" s="1"/>
  <c r="D2418" i="4"/>
  <c r="G2418" i="4" s="1"/>
  <c r="H2418" i="4"/>
  <c r="L2418" i="4"/>
  <c r="M2418" i="4" s="1"/>
  <c r="O2418" i="4" s="1"/>
  <c r="D2419" i="4"/>
  <c r="G2419" i="4" s="1"/>
  <c r="H2419" i="4"/>
  <c r="L2419" i="4"/>
  <c r="M2419" i="4" s="1"/>
  <c r="O2419" i="4" s="1"/>
  <c r="D2420" i="4"/>
  <c r="G2420" i="4" s="1"/>
  <c r="H2420" i="4"/>
  <c r="L2420" i="4"/>
  <c r="M2420" i="4" s="1"/>
  <c r="O2420" i="4" s="1"/>
  <c r="D2421" i="4"/>
  <c r="G2421" i="4" s="1"/>
  <c r="H2421" i="4"/>
  <c r="L2421" i="4"/>
  <c r="M2421" i="4" s="1"/>
  <c r="O2421" i="4" s="1"/>
  <c r="D2422" i="4"/>
  <c r="G2422" i="4" s="1"/>
  <c r="H2422" i="4"/>
  <c r="L2422" i="4"/>
  <c r="D2423" i="4"/>
  <c r="G2423" i="4" s="1"/>
  <c r="H2423" i="4"/>
  <c r="L2423" i="4"/>
  <c r="M2423" i="4" s="1"/>
  <c r="O2423" i="4" s="1"/>
  <c r="D2424" i="4"/>
  <c r="G2424" i="4" s="1"/>
  <c r="H2424" i="4"/>
  <c r="L2424" i="4"/>
  <c r="M2424" i="4" s="1"/>
  <c r="O2424" i="4" s="1"/>
  <c r="D2425" i="4"/>
  <c r="G2425" i="4" s="1"/>
  <c r="H2425" i="4"/>
  <c r="L2425" i="4"/>
  <c r="M2425" i="4" s="1"/>
  <c r="O2425" i="4" s="1"/>
  <c r="D2426" i="4"/>
  <c r="G2426" i="4" s="1"/>
  <c r="H2426" i="4"/>
  <c r="L2426" i="4"/>
  <c r="M2426" i="4" s="1"/>
  <c r="O2426" i="4" s="1"/>
  <c r="D2427" i="4"/>
  <c r="G2427" i="4" s="1"/>
  <c r="H2427" i="4"/>
  <c r="L2427" i="4"/>
  <c r="M2427" i="4" s="1"/>
  <c r="O2427" i="4" s="1"/>
  <c r="D2428" i="4"/>
  <c r="G2428" i="4" s="1"/>
  <c r="H2428" i="4"/>
  <c r="L2428" i="4"/>
  <c r="D2429" i="4"/>
  <c r="G2429" i="4" s="1"/>
  <c r="H2429" i="4"/>
  <c r="L2429" i="4"/>
  <c r="M2429" i="4" s="1"/>
  <c r="O2429" i="4" s="1"/>
  <c r="D2430" i="4"/>
  <c r="G2430" i="4" s="1"/>
  <c r="H2430" i="4"/>
  <c r="L2430" i="4"/>
  <c r="M2430" i="4" s="1"/>
  <c r="O2430" i="4" s="1"/>
  <c r="D2431" i="4"/>
  <c r="G2431" i="4" s="1"/>
  <c r="H2431" i="4"/>
  <c r="L2431" i="4"/>
  <c r="M2431" i="4" s="1"/>
  <c r="O2431" i="4" s="1"/>
  <c r="D2432" i="4"/>
  <c r="G2432" i="4" s="1"/>
  <c r="H2432" i="4"/>
  <c r="L2432" i="4"/>
  <c r="D2433" i="4"/>
  <c r="G2433" i="4" s="1"/>
  <c r="H2433" i="4"/>
  <c r="L2433" i="4"/>
  <c r="M2433" i="4" s="1"/>
  <c r="O2433" i="4" s="1"/>
  <c r="D2434" i="4"/>
  <c r="G2434" i="4" s="1"/>
  <c r="H2434" i="4"/>
  <c r="L2434" i="4"/>
  <c r="M2434" i="4" s="1"/>
  <c r="O2434" i="4" s="1"/>
  <c r="D2435" i="4"/>
  <c r="G2435" i="4" s="1"/>
  <c r="H2435" i="4"/>
  <c r="L2435" i="4"/>
  <c r="M2435" i="4" s="1"/>
  <c r="O2435" i="4" s="1"/>
  <c r="D2436" i="4"/>
  <c r="G2436" i="4" s="1"/>
  <c r="H2436" i="4"/>
  <c r="L2436" i="4"/>
  <c r="M2436" i="4" s="1"/>
  <c r="O2436" i="4" s="1"/>
  <c r="D2437" i="4"/>
  <c r="G2437" i="4" s="1"/>
  <c r="H2437" i="4"/>
  <c r="L2437" i="4"/>
  <c r="M2437" i="4" s="1"/>
  <c r="O2437" i="4" s="1"/>
  <c r="D2438" i="4"/>
  <c r="G2438" i="4" s="1"/>
  <c r="H2438" i="4"/>
  <c r="L2438" i="4"/>
  <c r="D2439" i="4"/>
  <c r="G2439" i="4" s="1"/>
  <c r="H2439" i="4"/>
  <c r="L2439" i="4"/>
  <c r="M2439" i="4" s="1"/>
  <c r="O2439" i="4" s="1"/>
  <c r="D2440" i="4"/>
  <c r="G2440" i="4" s="1"/>
  <c r="H2440" i="4"/>
  <c r="L2440" i="4"/>
  <c r="M2440" i="4" s="1"/>
  <c r="O2440" i="4" s="1"/>
  <c r="D2441" i="4"/>
  <c r="G2441" i="4" s="1"/>
  <c r="H2441" i="4"/>
  <c r="L2441" i="4"/>
  <c r="M2441" i="4" s="1"/>
  <c r="O2441" i="4" s="1"/>
  <c r="D2442" i="4"/>
  <c r="G2442" i="4" s="1"/>
  <c r="H2442" i="4"/>
  <c r="L2442" i="4"/>
  <c r="M2442" i="4" s="1"/>
  <c r="O2442" i="4" s="1"/>
  <c r="D2443" i="4"/>
  <c r="G2443" i="4" s="1"/>
  <c r="H2443" i="4"/>
  <c r="L2443" i="4"/>
  <c r="M2443" i="4" s="1"/>
  <c r="O2443" i="4" s="1"/>
  <c r="D2444" i="4"/>
  <c r="G2444" i="4" s="1"/>
  <c r="H2444" i="4"/>
  <c r="L2444" i="4"/>
  <c r="D2445" i="4"/>
  <c r="G2445" i="4" s="1"/>
  <c r="H2445" i="4"/>
  <c r="L2445" i="4"/>
  <c r="M2445" i="4" s="1"/>
  <c r="O2445" i="4" s="1"/>
  <c r="D2446" i="4"/>
  <c r="G2446" i="4" s="1"/>
  <c r="H2446" i="4"/>
  <c r="L2446" i="4"/>
  <c r="M2446" i="4" s="1"/>
  <c r="O2446" i="4" s="1"/>
  <c r="D2447" i="4"/>
  <c r="G2447" i="4" s="1"/>
  <c r="H2447" i="4"/>
  <c r="L2447" i="4"/>
  <c r="M2447" i="4" s="1"/>
  <c r="O2447" i="4" s="1"/>
  <c r="D2448" i="4"/>
  <c r="G2448" i="4" s="1"/>
  <c r="H2448" i="4"/>
  <c r="L2448" i="4"/>
  <c r="M2448" i="4" s="1"/>
  <c r="O2448" i="4" s="1"/>
  <c r="D2449" i="4"/>
  <c r="G2449" i="4" s="1"/>
  <c r="H2449" i="4"/>
  <c r="L2449" i="4"/>
  <c r="M2449" i="4" s="1"/>
  <c r="O2449" i="4" s="1"/>
  <c r="D2450" i="4"/>
  <c r="G2450" i="4" s="1"/>
  <c r="H2450" i="4"/>
  <c r="L2450" i="4"/>
  <c r="D2451" i="4"/>
  <c r="G2451" i="4" s="1"/>
  <c r="H2451" i="4"/>
  <c r="L2451" i="4"/>
  <c r="M2451" i="4" s="1"/>
  <c r="O2451" i="4" s="1"/>
  <c r="D2452" i="4"/>
  <c r="G2452" i="4" s="1"/>
  <c r="H2452" i="4"/>
  <c r="L2452" i="4"/>
  <c r="M2452" i="4" s="1"/>
  <c r="O2452" i="4" s="1"/>
  <c r="D2453" i="4"/>
  <c r="G2453" i="4" s="1"/>
  <c r="H2453" i="4"/>
  <c r="L2453" i="4"/>
  <c r="M2453" i="4" s="1"/>
  <c r="O2453" i="4" s="1"/>
  <c r="D2454" i="4"/>
  <c r="G2454" i="4" s="1"/>
  <c r="H2454" i="4"/>
  <c r="L2454" i="4"/>
  <c r="M2454" i="4" s="1"/>
  <c r="O2454" i="4" s="1"/>
  <c r="D2455" i="4"/>
  <c r="G2455" i="4" s="1"/>
  <c r="H2455" i="4"/>
  <c r="L2455" i="4"/>
  <c r="M2455" i="4" s="1"/>
  <c r="O2455" i="4" s="1"/>
  <c r="D2456" i="4"/>
  <c r="G2456" i="4" s="1"/>
  <c r="H2456" i="4"/>
  <c r="L2456" i="4"/>
  <c r="D2457" i="4"/>
  <c r="G2457" i="4" s="1"/>
  <c r="H2457" i="4"/>
  <c r="L2457" i="4"/>
  <c r="M2457" i="4" s="1"/>
  <c r="O2457" i="4" s="1"/>
  <c r="D2458" i="4"/>
  <c r="G2458" i="4" s="1"/>
  <c r="H2458" i="4"/>
  <c r="L2458" i="4"/>
  <c r="M2458" i="4" s="1"/>
  <c r="O2458" i="4" s="1"/>
  <c r="D2459" i="4"/>
  <c r="G2459" i="4" s="1"/>
  <c r="H2459" i="4"/>
  <c r="L2459" i="4"/>
  <c r="M2459" i="4" s="1"/>
  <c r="O2459" i="4" s="1"/>
  <c r="D2460" i="4"/>
  <c r="G2460" i="4" s="1"/>
  <c r="H2460" i="4"/>
  <c r="L2460" i="4"/>
  <c r="M2460" i="4" s="1"/>
  <c r="O2460" i="4" s="1"/>
  <c r="D2461" i="4"/>
  <c r="G2461" i="4" s="1"/>
  <c r="H2461" i="4"/>
  <c r="L2461" i="4"/>
  <c r="M2461" i="4" s="1"/>
  <c r="O2461" i="4" s="1"/>
  <c r="D2462" i="4"/>
  <c r="G2462" i="4" s="1"/>
  <c r="H2462" i="4"/>
  <c r="L2462" i="4"/>
  <c r="M2462" i="4" s="1"/>
  <c r="O2462" i="4" s="1"/>
  <c r="D2463" i="4"/>
  <c r="G2463" i="4" s="1"/>
  <c r="H2463" i="4"/>
  <c r="L2463" i="4"/>
  <c r="M2463" i="4" s="1"/>
  <c r="O2463" i="4" s="1"/>
  <c r="D2464" i="4"/>
  <c r="G2464" i="4" s="1"/>
  <c r="H2464" i="4"/>
  <c r="L2464" i="4"/>
  <c r="M2464" i="4" s="1"/>
  <c r="O2464" i="4" s="1"/>
  <c r="D2465" i="4"/>
  <c r="G2465" i="4" s="1"/>
  <c r="H2465" i="4"/>
  <c r="L2465" i="4"/>
  <c r="M2465" i="4" s="1"/>
  <c r="O2465" i="4" s="1"/>
  <c r="D2466" i="4"/>
  <c r="G2466" i="4" s="1"/>
  <c r="H2466" i="4"/>
  <c r="L2466" i="4"/>
  <c r="M2466" i="4" s="1"/>
  <c r="O2466" i="4" s="1"/>
  <c r="D2467" i="4"/>
  <c r="G2467" i="4" s="1"/>
  <c r="H2467" i="4"/>
  <c r="L2467" i="4"/>
  <c r="M2467" i="4" s="1"/>
  <c r="O2467" i="4" s="1"/>
  <c r="D2468" i="4"/>
  <c r="G2468" i="4" s="1"/>
  <c r="H2468" i="4"/>
  <c r="L2468" i="4"/>
  <c r="M2468" i="4" s="1"/>
  <c r="O2468" i="4" s="1"/>
  <c r="D2469" i="4"/>
  <c r="G2469" i="4" s="1"/>
  <c r="H2469" i="4"/>
  <c r="L2469" i="4"/>
  <c r="M2469" i="4" s="1"/>
  <c r="O2469" i="4" s="1"/>
  <c r="D2470" i="4"/>
  <c r="G2470" i="4" s="1"/>
  <c r="H2470" i="4"/>
  <c r="L2470" i="4"/>
  <c r="M2470" i="4" s="1"/>
  <c r="O2470" i="4" s="1"/>
  <c r="D2471" i="4"/>
  <c r="G2471" i="4" s="1"/>
  <c r="H2471" i="4"/>
  <c r="L2471" i="4"/>
  <c r="M2471" i="4" s="1"/>
  <c r="O2471" i="4" s="1"/>
  <c r="D2472" i="4"/>
  <c r="G2472" i="4" s="1"/>
  <c r="H2472" i="4"/>
  <c r="L2472" i="4"/>
  <c r="M2472" i="4" s="1"/>
  <c r="O2472" i="4" s="1"/>
  <c r="D2473" i="4"/>
  <c r="G2473" i="4" s="1"/>
  <c r="H2473" i="4"/>
  <c r="L2473" i="4"/>
  <c r="M2473" i="4" s="1"/>
  <c r="O2473" i="4" s="1"/>
  <c r="D2474" i="4"/>
  <c r="G2474" i="4" s="1"/>
  <c r="H2474" i="4"/>
  <c r="L2474" i="4"/>
  <c r="M2474" i="4" s="1"/>
  <c r="O2474" i="4" s="1"/>
  <c r="D2475" i="4"/>
  <c r="G2475" i="4" s="1"/>
  <c r="H2475" i="4"/>
  <c r="L2475" i="4"/>
  <c r="M2475" i="4" s="1"/>
  <c r="O2475" i="4" s="1"/>
  <c r="D2476" i="4"/>
  <c r="G2476" i="4" s="1"/>
  <c r="H2476" i="4"/>
  <c r="L2476" i="4"/>
  <c r="D2477" i="4"/>
  <c r="G2477" i="4" s="1"/>
  <c r="H2477" i="4"/>
  <c r="L2477" i="4"/>
  <c r="M2477" i="4" s="1"/>
  <c r="O2477" i="4" s="1"/>
  <c r="D2478" i="4"/>
  <c r="G2478" i="4" s="1"/>
  <c r="H2478" i="4"/>
  <c r="L2478" i="4"/>
  <c r="M2478" i="4" s="1"/>
  <c r="O2478" i="4" s="1"/>
  <c r="D2479" i="4"/>
  <c r="G2479" i="4" s="1"/>
  <c r="H2479" i="4"/>
  <c r="L2479" i="4"/>
  <c r="M2479" i="4" s="1"/>
  <c r="O2479" i="4" s="1"/>
  <c r="D2480" i="4"/>
  <c r="G2480" i="4" s="1"/>
  <c r="H2480" i="4"/>
  <c r="L2480" i="4"/>
  <c r="M2480" i="4" s="1"/>
  <c r="O2480" i="4" s="1"/>
  <c r="D2481" i="4"/>
  <c r="G2481" i="4" s="1"/>
  <c r="H2481" i="4"/>
  <c r="L2481" i="4"/>
  <c r="M2481" i="4" s="1"/>
  <c r="O2481" i="4" s="1"/>
  <c r="D2482" i="4"/>
  <c r="G2482" i="4" s="1"/>
  <c r="H2482" i="4"/>
  <c r="L2482" i="4"/>
  <c r="M2482" i="4" s="1"/>
  <c r="O2482" i="4" s="1"/>
  <c r="D2483" i="4"/>
  <c r="G2483" i="4" s="1"/>
  <c r="H2483" i="4"/>
  <c r="L2483" i="4"/>
  <c r="M2483" i="4" s="1"/>
  <c r="O2483" i="4" s="1"/>
  <c r="D2484" i="4"/>
  <c r="G2484" i="4" s="1"/>
  <c r="H2484" i="4"/>
  <c r="L2484" i="4"/>
  <c r="M2484" i="4" s="1"/>
  <c r="O2484" i="4" s="1"/>
  <c r="D2485" i="4"/>
  <c r="G2485" i="4" s="1"/>
  <c r="H2485" i="4"/>
  <c r="L2485" i="4"/>
  <c r="M2485" i="4" s="1"/>
  <c r="O2485" i="4" s="1"/>
  <c r="D2486" i="4"/>
  <c r="G2486" i="4" s="1"/>
  <c r="H2486" i="4"/>
  <c r="L2486" i="4"/>
  <c r="M2486" i="4" s="1"/>
  <c r="O2486" i="4" s="1"/>
  <c r="D2487" i="4"/>
  <c r="G2487" i="4" s="1"/>
  <c r="H2487" i="4"/>
  <c r="L2487" i="4"/>
  <c r="M2487" i="4" s="1"/>
  <c r="O2487" i="4" s="1"/>
  <c r="D2488" i="4"/>
  <c r="G2488" i="4" s="1"/>
  <c r="H2488" i="4"/>
  <c r="L2488" i="4"/>
  <c r="M2488" i="4" s="1"/>
  <c r="O2488" i="4" s="1"/>
  <c r="D2489" i="4"/>
  <c r="G2489" i="4" s="1"/>
  <c r="H2489" i="4"/>
  <c r="L2489" i="4"/>
  <c r="M2489" i="4" s="1"/>
  <c r="O2489" i="4" s="1"/>
  <c r="D2490" i="4"/>
  <c r="G2490" i="4" s="1"/>
  <c r="H2490" i="4"/>
  <c r="L2490" i="4"/>
  <c r="M2490" i="4" s="1"/>
  <c r="O2490" i="4" s="1"/>
  <c r="D2491" i="4"/>
  <c r="G2491" i="4" s="1"/>
  <c r="H2491" i="4"/>
  <c r="L2491" i="4"/>
  <c r="M2491" i="4" s="1"/>
  <c r="O2491" i="4" s="1"/>
  <c r="D2492" i="4"/>
  <c r="G2492" i="4" s="1"/>
  <c r="H2492" i="4"/>
  <c r="L2492" i="4"/>
  <c r="M2492" i="4" s="1"/>
  <c r="O2492" i="4" s="1"/>
  <c r="D2493" i="4"/>
  <c r="G2493" i="4" s="1"/>
  <c r="H2493" i="4"/>
  <c r="L2493" i="4"/>
  <c r="M2493" i="4" s="1"/>
  <c r="O2493" i="4" s="1"/>
  <c r="D2494" i="4"/>
  <c r="G2494" i="4" s="1"/>
  <c r="H2494" i="4"/>
  <c r="L2494" i="4"/>
  <c r="M2494" i="4" s="1"/>
  <c r="O2494" i="4" s="1"/>
  <c r="D2495" i="4"/>
  <c r="G2495" i="4" s="1"/>
  <c r="H2495" i="4"/>
  <c r="L2495" i="4"/>
  <c r="M2495" i="4" s="1"/>
  <c r="O2495" i="4" s="1"/>
  <c r="D2496" i="4"/>
  <c r="G2496" i="4" s="1"/>
  <c r="H2496" i="4"/>
  <c r="L2496" i="4"/>
  <c r="M2496" i="4" s="1"/>
  <c r="O2496" i="4" s="1"/>
  <c r="D2497" i="4"/>
  <c r="G2497" i="4" s="1"/>
  <c r="H2497" i="4"/>
  <c r="L2497" i="4"/>
  <c r="M2497" i="4" s="1"/>
  <c r="O2497" i="4" s="1"/>
  <c r="D2498" i="4"/>
  <c r="G2498" i="4" s="1"/>
  <c r="H2498" i="4"/>
  <c r="L2498" i="4"/>
  <c r="M2498" i="4" s="1"/>
  <c r="O2498" i="4" s="1"/>
  <c r="D2499" i="4"/>
  <c r="G2499" i="4" s="1"/>
  <c r="H2499" i="4"/>
  <c r="L2499" i="4"/>
  <c r="M2499" i="4" s="1"/>
  <c r="O2499" i="4" s="1"/>
  <c r="D2500" i="4"/>
  <c r="G2500" i="4" s="1"/>
  <c r="H2500" i="4"/>
  <c r="L2500" i="4"/>
  <c r="M2500" i="4" s="1"/>
  <c r="O2500" i="4" s="1"/>
  <c r="D2501" i="4"/>
  <c r="G2501" i="4" s="1"/>
  <c r="H2501" i="4"/>
  <c r="L2501" i="4"/>
  <c r="M2501" i="4" s="1"/>
  <c r="O2501" i="4" s="1"/>
  <c r="D2502" i="4"/>
  <c r="G2502" i="4" s="1"/>
  <c r="H2502" i="4"/>
  <c r="L2502" i="4"/>
  <c r="M2502" i="4" s="1"/>
  <c r="O2502" i="4" s="1"/>
  <c r="D2503" i="4"/>
  <c r="G2503" i="4" s="1"/>
  <c r="H2503" i="4"/>
  <c r="L2503" i="4"/>
  <c r="M2503" i="4" s="1"/>
  <c r="O2503" i="4" s="1"/>
  <c r="D2504" i="4"/>
  <c r="G2504" i="4" s="1"/>
  <c r="H2504" i="4"/>
  <c r="L2504" i="4"/>
  <c r="M2504" i="4" s="1"/>
  <c r="O2504" i="4" s="1"/>
  <c r="D2505" i="4"/>
  <c r="G2505" i="4" s="1"/>
  <c r="H2505" i="4"/>
  <c r="L2505" i="4"/>
  <c r="M2505" i="4" s="1"/>
  <c r="O2505" i="4" s="1"/>
  <c r="D2506" i="4"/>
  <c r="G2506" i="4" s="1"/>
  <c r="H2506" i="4"/>
  <c r="L2506" i="4"/>
  <c r="M2506" i="4" s="1"/>
  <c r="O2506" i="4" s="1"/>
  <c r="D2507" i="4"/>
  <c r="G2507" i="4" s="1"/>
  <c r="H2507" i="4"/>
  <c r="L2507" i="4"/>
  <c r="M2507" i="4" s="1"/>
  <c r="O2507" i="4" s="1"/>
  <c r="D2508" i="4"/>
  <c r="G2508" i="4" s="1"/>
  <c r="H2508" i="4"/>
  <c r="L2508" i="4"/>
  <c r="M2508" i="4" s="1"/>
  <c r="O2508" i="4" s="1"/>
  <c r="D2509" i="4"/>
  <c r="G2509" i="4" s="1"/>
  <c r="H2509" i="4"/>
  <c r="L2509" i="4"/>
  <c r="M2509" i="4" s="1"/>
  <c r="O2509" i="4" s="1"/>
  <c r="D2510" i="4"/>
  <c r="G2510" i="4" s="1"/>
  <c r="H2510" i="4"/>
  <c r="L2510" i="4"/>
  <c r="M2510" i="4" s="1"/>
  <c r="O2510" i="4" s="1"/>
  <c r="D2511" i="4"/>
  <c r="G2511" i="4" s="1"/>
  <c r="H2511" i="4"/>
  <c r="L2511" i="4"/>
  <c r="M2511" i="4" s="1"/>
  <c r="O2511" i="4" s="1"/>
  <c r="D2512" i="4"/>
  <c r="G2512" i="4" s="1"/>
  <c r="H2512" i="4"/>
  <c r="L2512" i="4"/>
  <c r="M2512" i="4" s="1"/>
  <c r="O2512" i="4" s="1"/>
  <c r="D2513" i="4"/>
  <c r="G2513" i="4" s="1"/>
  <c r="H2513" i="4"/>
  <c r="L2513" i="4"/>
  <c r="M2513" i="4" s="1"/>
  <c r="O2513" i="4" s="1"/>
  <c r="D2514" i="4"/>
  <c r="G2514" i="4" s="1"/>
  <c r="H2514" i="4"/>
  <c r="L2514" i="4"/>
  <c r="M2514" i="4" s="1"/>
  <c r="O2514" i="4" s="1"/>
  <c r="D2515" i="4"/>
  <c r="G2515" i="4" s="1"/>
  <c r="H2515" i="4"/>
  <c r="L2515" i="4"/>
  <c r="M2515" i="4" s="1"/>
  <c r="O2515" i="4" s="1"/>
  <c r="D2516" i="4"/>
  <c r="G2516" i="4" s="1"/>
  <c r="H2516" i="4"/>
  <c r="L2516" i="4"/>
  <c r="M2516" i="4" s="1"/>
  <c r="O2516" i="4" s="1"/>
  <c r="D2517" i="4"/>
  <c r="G2517" i="4" s="1"/>
  <c r="H2517" i="4"/>
  <c r="L2517" i="4"/>
  <c r="M2517" i="4" s="1"/>
  <c r="O2517" i="4" s="1"/>
  <c r="D2518" i="4"/>
  <c r="G2518" i="4" s="1"/>
  <c r="H2518" i="4"/>
  <c r="L2518" i="4"/>
  <c r="M2518" i="4" s="1"/>
  <c r="O2518" i="4" s="1"/>
  <c r="D2519" i="4"/>
  <c r="G2519" i="4" s="1"/>
  <c r="H2519" i="4"/>
  <c r="L2519" i="4"/>
  <c r="M2519" i="4" s="1"/>
  <c r="O2519" i="4" s="1"/>
  <c r="D2520" i="4"/>
  <c r="G2520" i="4" s="1"/>
  <c r="H2520" i="4"/>
  <c r="L2520" i="4"/>
  <c r="M2520" i="4" s="1"/>
  <c r="O2520" i="4" s="1"/>
  <c r="D2521" i="4"/>
  <c r="G2521" i="4" s="1"/>
  <c r="H2521" i="4"/>
  <c r="L2521" i="4"/>
  <c r="M2521" i="4" s="1"/>
  <c r="O2521" i="4" s="1"/>
  <c r="D2522" i="4"/>
  <c r="G2522" i="4" s="1"/>
  <c r="H2522" i="4"/>
  <c r="L2522" i="4"/>
  <c r="M2522" i="4" s="1"/>
  <c r="O2522" i="4" s="1"/>
  <c r="D2523" i="4"/>
  <c r="G2523" i="4" s="1"/>
  <c r="H2523" i="4"/>
  <c r="L2523" i="4"/>
  <c r="M2523" i="4" s="1"/>
  <c r="O2523" i="4" s="1"/>
  <c r="D2524" i="4"/>
  <c r="G2524" i="4" s="1"/>
  <c r="H2524" i="4"/>
  <c r="L2524" i="4"/>
  <c r="M2524" i="4" s="1"/>
  <c r="O2524" i="4" s="1"/>
  <c r="D2525" i="4"/>
  <c r="G2525" i="4" s="1"/>
  <c r="H2525" i="4"/>
  <c r="L2525" i="4"/>
  <c r="M2525" i="4" s="1"/>
  <c r="O2525" i="4" s="1"/>
  <c r="D2526" i="4"/>
  <c r="G2526" i="4" s="1"/>
  <c r="H2526" i="4"/>
  <c r="L2526" i="4"/>
  <c r="M2526" i="4" s="1"/>
  <c r="O2526" i="4" s="1"/>
  <c r="D2527" i="4"/>
  <c r="G2527" i="4" s="1"/>
  <c r="H2527" i="4"/>
  <c r="L2527" i="4"/>
  <c r="M2527" i="4" s="1"/>
  <c r="O2527" i="4" s="1"/>
  <c r="D2528" i="4"/>
  <c r="G2528" i="4" s="1"/>
  <c r="H2528" i="4"/>
  <c r="L2528" i="4"/>
  <c r="M2528" i="4" s="1"/>
  <c r="O2528" i="4" s="1"/>
  <c r="D2529" i="4"/>
  <c r="G2529" i="4" s="1"/>
  <c r="H2529" i="4"/>
  <c r="L2529" i="4"/>
  <c r="M2529" i="4" s="1"/>
  <c r="O2529" i="4" s="1"/>
  <c r="D2530" i="4"/>
  <c r="G2530" i="4" s="1"/>
  <c r="H2530" i="4"/>
  <c r="L2530" i="4"/>
  <c r="M2530" i="4" s="1"/>
  <c r="O2530" i="4" s="1"/>
  <c r="D2531" i="4"/>
  <c r="G2531" i="4" s="1"/>
  <c r="H2531" i="4"/>
  <c r="L2531" i="4"/>
  <c r="M2531" i="4" s="1"/>
  <c r="O2531" i="4" s="1"/>
  <c r="D2532" i="4"/>
  <c r="G2532" i="4" s="1"/>
  <c r="H2532" i="4"/>
  <c r="L2532" i="4"/>
  <c r="M2532" i="4" s="1"/>
  <c r="O2532" i="4" s="1"/>
  <c r="D2533" i="4"/>
  <c r="G2533" i="4" s="1"/>
  <c r="H2533" i="4"/>
  <c r="L2533" i="4"/>
  <c r="M2533" i="4" s="1"/>
  <c r="O2533" i="4" s="1"/>
  <c r="D2534" i="4"/>
  <c r="G2534" i="4" s="1"/>
  <c r="H2534" i="4"/>
  <c r="L2534" i="4"/>
  <c r="M2534" i="4" s="1"/>
  <c r="O2534" i="4" s="1"/>
  <c r="D2535" i="4"/>
  <c r="G2535" i="4" s="1"/>
  <c r="H2535" i="4"/>
  <c r="L2535" i="4"/>
  <c r="M2535" i="4" s="1"/>
  <c r="O2535" i="4" s="1"/>
  <c r="D2536" i="4"/>
  <c r="G2536" i="4" s="1"/>
  <c r="H2536" i="4"/>
  <c r="L2536" i="4"/>
  <c r="M2536" i="4" s="1"/>
  <c r="O2536" i="4" s="1"/>
  <c r="D2537" i="4"/>
  <c r="G2537" i="4" s="1"/>
  <c r="H2537" i="4"/>
  <c r="L2537" i="4"/>
  <c r="M2537" i="4" s="1"/>
  <c r="O2537" i="4" s="1"/>
  <c r="D2538" i="4"/>
  <c r="G2538" i="4" s="1"/>
  <c r="H2538" i="4"/>
  <c r="L2538" i="4"/>
  <c r="M2538" i="4" s="1"/>
  <c r="O2538" i="4" s="1"/>
  <c r="D2539" i="4"/>
  <c r="G2539" i="4" s="1"/>
  <c r="H2539" i="4"/>
  <c r="L2539" i="4"/>
  <c r="M2539" i="4" s="1"/>
  <c r="O2539" i="4" s="1"/>
  <c r="D2540" i="4"/>
  <c r="G2540" i="4" s="1"/>
  <c r="H2540" i="4"/>
  <c r="L2540" i="4"/>
  <c r="M2540" i="4" s="1"/>
  <c r="O2540" i="4" s="1"/>
  <c r="D2541" i="4"/>
  <c r="G2541" i="4" s="1"/>
  <c r="H2541" i="4"/>
  <c r="L2541" i="4"/>
  <c r="M2541" i="4" s="1"/>
  <c r="O2541" i="4" s="1"/>
  <c r="D2542" i="4"/>
  <c r="G2542" i="4" s="1"/>
  <c r="H2542" i="4"/>
  <c r="L2542" i="4"/>
  <c r="M2542" i="4" s="1"/>
  <c r="O2542" i="4" s="1"/>
  <c r="D2543" i="4"/>
  <c r="G2543" i="4" s="1"/>
  <c r="H2543" i="4"/>
  <c r="L2543" i="4"/>
  <c r="M2543" i="4" s="1"/>
  <c r="O2543" i="4" s="1"/>
  <c r="D2544" i="4"/>
  <c r="G2544" i="4" s="1"/>
  <c r="H2544" i="4"/>
  <c r="L2544" i="4"/>
  <c r="M2544" i="4" s="1"/>
  <c r="O2544" i="4" s="1"/>
  <c r="D2545" i="4"/>
  <c r="G2545" i="4" s="1"/>
  <c r="H2545" i="4"/>
  <c r="L2545" i="4"/>
  <c r="M2545" i="4" s="1"/>
  <c r="O2545" i="4" s="1"/>
  <c r="D2546" i="4"/>
  <c r="G2546" i="4" s="1"/>
  <c r="H2546" i="4"/>
  <c r="L2546" i="4"/>
  <c r="D2547" i="4"/>
  <c r="G2547" i="4" s="1"/>
  <c r="H2547" i="4"/>
  <c r="L2547" i="4"/>
  <c r="M2547" i="4" s="1"/>
  <c r="O2547" i="4" s="1"/>
  <c r="D2548" i="4"/>
  <c r="G2548" i="4" s="1"/>
  <c r="H2548" i="4"/>
  <c r="L2548" i="4"/>
  <c r="M2548" i="4" s="1"/>
  <c r="O2548" i="4" s="1"/>
  <c r="D2549" i="4"/>
  <c r="G2549" i="4" s="1"/>
  <c r="H2549" i="4"/>
  <c r="L2549" i="4"/>
  <c r="M2549" i="4" s="1"/>
  <c r="O2549" i="4" s="1"/>
  <c r="D2550" i="4"/>
  <c r="G2550" i="4" s="1"/>
  <c r="H2550" i="4"/>
  <c r="L2550" i="4"/>
  <c r="D2551" i="4"/>
  <c r="G2551" i="4" s="1"/>
  <c r="H2551" i="4"/>
  <c r="L2551" i="4"/>
  <c r="M2551" i="4" s="1"/>
  <c r="O2551" i="4" s="1"/>
  <c r="D2552" i="4"/>
  <c r="G2552" i="4" s="1"/>
  <c r="H2552" i="4"/>
  <c r="L2552" i="4"/>
  <c r="M2552" i="4" s="1"/>
  <c r="O2552" i="4" s="1"/>
  <c r="D2553" i="4"/>
  <c r="G2553" i="4" s="1"/>
  <c r="H2553" i="4"/>
  <c r="L2553" i="4"/>
  <c r="M2553" i="4" s="1"/>
  <c r="O2553" i="4" s="1"/>
  <c r="D2554" i="4"/>
  <c r="G2554" i="4" s="1"/>
  <c r="H2554" i="4"/>
  <c r="L2554" i="4"/>
  <c r="D2555" i="4"/>
  <c r="G2555" i="4" s="1"/>
  <c r="H2555" i="4"/>
  <c r="L2555" i="4"/>
  <c r="M2555" i="4" s="1"/>
  <c r="O2555" i="4" s="1"/>
  <c r="D2556" i="4"/>
  <c r="G2556" i="4" s="1"/>
  <c r="H2556" i="4"/>
  <c r="L2556" i="4"/>
  <c r="D2557" i="4"/>
  <c r="G2557" i="4" s="1"/>
  <c r="H2557" i="4"/>
  <c r="L2557" i="4"/>
  <c r="M2557" i="4" s="1"/>
  <c r="O2557" i="4" s="1"/>
  <c r="D2558" i="4"/>
  <c r="G2558" i="4" s="1"/>
  <c r="H2558" i="4"/>
  <c r="L2558" i="4"/>
  <c r="M2558" i="4" s="1"/>
  <c r="O2558" i="4" s="1"/>
  <c r="D2559" i="4"/>
  <c r="G2559" i="4" s="1"/>
  <c r="H2559" i="4"/>
  <c r="L2559" i="4"/>
  <c r="M2559" i="4" s="1"/>
  <c r="O2559" i="4" s="1"/>
  <c r="D2560" i="4"/>
  <c r="G2560" i="4" s="1"/>
  <c r="H2560" i="4"/>
  <c r="L2560" i="4"/>
  <c r="M2560" i="4" s="1"/>
  <c r="O2560" i="4" s="1"/>
  <c r="D2561" i="4"/>
  <c r="G2561" i="4" s="1"/>
  <c r="H2561" i="4"/>
  <c r="L2561" i="4"/>
  <c r="M2561" i="4" s="1"/>
  <c r="O2561" i="4" s="1"/>
  <c r="D2562" i="4"/>
  <c r="G2562" i="4" s="1"/>
  <c r="H2562" i="4"/>
  <c r="L2562" i="4"/>
  <c r="M2562" i="4" s="1"/>
  <c r="O2562" i="4" s="1"/>
  <c r="D2563" i="4"/>
  <c r="G2563" i="4" s="1"/>
  <c r="H2563" i="4"/>
  <c r="L2563" i="4"/>
  <c r="M2563" i="4" s="1"/>
  <c r="O2563" i="4" s="1"/>
  <c r="D2564" i="4"/>
  <c r="G2564" i="4" s="1"/>
  <c r="H2564" i="4"/>
  <c r="L2564" i="4"/>
  <c r="M2564" i="4" s="1"/>
  <c r="O2564" i="4" s="1"/>
  <c r="D2565" i="4"/>
  <c r="G2565" i="4" s="1"/>
  <c r="H2565" i="4"/>
  <c r="L2565" i="4"/>
  <c r="M2565" i="4" s="1"/>
  <c r="O2565" i="4" s="1"/>
  <c r="D2566" i="4"/>
  <c r="G2566" i="4" s="1"/>
  <c r="H2566" i="4"/>
  <c r="L2566" i="4"/>
  <c r="M2566" i="4" s="1"/>
  <c r="O2566" i="4" s="1"/>
  <c r="D2567" i="4"/>
  <c r="G2567" i="4" s="1"/>
  <c r="H2567" i="4"/>
  <c r="L2567" i="4"/>
  <c r="M2567" i="4" s="1"/>
  <c r="O2567" i="4" s="1"/>
  <c r="D2568" i="4"/>
  <c r="G2568" i="4" s="1"/>
  <c r="H2568" i="4"/>
  <c r="L2568" i="4"/>
  <c r="M2568" i="4" s="1"/>
  <c r="O2568" i="4" s="1"/>
  <c r="D2569" i="4"/>
  <c r="G2569" i="4" s="1"/>
  <c r="H2569" i="4"/>
  <c r="L2569" i="4"/>
  <c r="M2569" i="4" s="1"/>
  <c r="O2569" i="4" s="1"/>
  <c r="D2570" i="4"/>
  <c r="G2570" i="4" s="1"/>
  <c r="H2570" i="4"/>
  <c r="L2570" i="4"/>
  <c r="M2570" i="4" s="1"/>
  <c r="O2570" i="4" s="1"/>
  <c r="D2571" i="4"/>
  <c r="G2571" i="4" s="1"/>
  <c r="H2571" i="4"/>
  <c r="L2571" i="4"/>
  <c r="M2571" i="4" s="1"/>
  <c r="O2571" i="4" s="1"/>
  <c r="D2572" i="4"/>
  <c r="G2572" i="4" s="1"/>
  <c r="H2572" i="4"/>
  <c r="L2572" i="4"/>
  <c r="D2573" i="4"/>
  <c r="G2573" i="4" s="1"/>
  <c r="H2573" i="4"/>
  <c r="L2573" i="4"/>
  <c r="M2573" i="4" s="1"/>
  <c r="O2573" i="4" s="1"/>
  <c r="D2574" i="4"/>
  <c r="G2574" i="4" s="1"/>
  <c r="H2574" i="4"/>
  <c r="L2574" i="4"/>
  <c r="D2575" i="4"/>
  <c r="G2575" i="4" s="1"/>
  <c r="H2575" i="4"/>
  <c r="L2575" i="4"/>
  <c r="M2575" i="4" s="1"/>
  <c r="O2575" i="4" s="1"/>
  <c r="D2576" i="4"/>
  <c r="G2576" i="4" s="1"/>
  <c r="H2576" i="4"/>
  <c r="L2576" i="4"/>
  <c r="M2576" i="4" s="1"/>
  <c r="O2576" i="4" s="1"/>
  <c r="D2577" i="4"/>
  <c r="G2577" i="4" s="1"/>
  <c r="H2577" i="4"/>
  <c r="L2577" i="4"/>
  <c r="M2577" i="4" s="1"/>
  <c r="O2577" i="4" s="1"/>
  <c r="D2578" i="4"/>
  <c r="G2578" i="4" s="1"/>
  <c r="H2578" i="4"/>
  <c r="L2578" i="4"/>
  <c r="M2578" i="4" s="1"/>
  <c r="O2578" i="4" s="1"/>
  <c r="D2579" i="4"/>
  <c r="G2579" i="4" s="1"/>
  <c r="H2579" i="4"/>
  <c r="L2579" i="4"/>
  <c r="M2579" i="4" s="1"/>
  <c r="O2579" i="4" s="1"/>
  <c r="D2580" i="4"/>
  <c r="G2580" i="4" s="1"/>
  <c r="H2580" i="4"/>
  <c r="L2580" i="4"/>
  <c r="D2581" i="4"/>
  <c r="G2581" i="4" s="1"/>
  <c r="H2581" i="4"/>
  <c r="L2581" i="4"/>
  <c r="M2581" i="4" s="1"/>
  <c r="O2581" i="4" s="1"/>
  <c r="D2582" i="4"/>
  <c r="G2582" i="4" s="1"/>
  <c r="H2582" i="4"/>
  <c r="L2582" i="4"/>
  <c r="M2582" i="4" s="1"/>
  <c r="O2582" i="4" s="1"/>
  <c r="D2583" i="4"/>
  <c r="G2583" i="4" s="1"/>
  <c r="H2583" i="4"/>
  <c r="L2583" i="4"/>
  <c r="M2583" i="4" s="1"/>
  <c r="O2583" i="4" s="1"/>
  <c r="D2584" i="4"/>
  <c r="G2584" i="4" s="1"/>
  <c r="H2584" i="4"/>
  <c r="L2584" i="4"/>
  <c r="M2584" i="4" s="1"/>
  <c r="O2584" i="4" s="1"/>
  <c r="D2585" i="4"/>
  <c r="G2585" i="4" s="1"/>
  <c r="H2585" i="4"/>
  <c r="L2585" i="4"/>
  <c r="M2585" i="4" s="1"/>
  <c r="O2585" i="4" s="1"/>
  <c r="D2586" i="4"/>
  <c r="G2586" i="4" s="1"/>
  <c r="H2586" i="4"/>
  <c r="L2586" i="4"/>
  <c r="D2587" i="4"/>
  <c r="G2587" i="4" s="1"/>
  <c r="H2587" i="4"/>
  <c r="L2587" i="4"/>
  <c r="M2587" i="4" s="1"/>
  <c r="O2587" i="4" s="1"/>
  <c r="D2588" i="4"/>
  <c r="G2588" i="4" s="1"/>
  <c r="H2588" i="4"/>
  <c r="L2588" i="4"/>
  <c r="M2588" i="4" s="1"/>
  <c r="O2588" i="4" s="1"/>
  <c r="D2589" i="4"/>
  <c r="G2589" i="4" s="1"/>
  <c r="H2589" i="4"/>
  <c r="L2589" i="4"/>
  <c r="M2589" i="4" s="1"/>
  <c r="O2589" i="4" s="1"/>
  <c r="D2590" i="4"/>
  <c r="G2590" i="4" s="1"/>
  <c r="H2590" i="4"/>
  <c r="L2590" i="4"/>
  <c r="M2590" i="4" s="1"/>
  <c r="O2590" i="4" s="1"/>
  <c r="D2591" i="4"/>
  <c r="G2591" i="4" s="1"/>
  <c r="H2591" i="4"/>
  <c r="L2591" i="4"/>
  <c r="M2591" i="4" s="1"/>
  <c r="O2591" i="4" s="1"/>
  <c r="D2592" i="4"/>
  <c r="G2592" i="4" s="1"/>
  <c r="H2592" i="4"/>
  <c r="L2592" i="4"/>
  <c r="M2592" i="4" s="1"/>
  <c r="O2592" i="4" s="1"/>
  <c r="D2593" i="4"/>
  <c r="G2593" i="4" s="1"/>
  <c r="H2593" i="4"/>
  <c r="L2593" i="4"/>
  <c r="M2593" i="4" s="1"/>
  <c r="O2593" i="4" s="1"/>
  <c r="D2594" i="4"/>
  <c r="G2594" i="4" s="1"/>
  <c r="H2594" i="4"/>
  <c r="L2594" i="4"/>
  <c r="D2595" i="4"/>
  <c r="G2595" i="4" s="1"/>
  <c r="H2595" i="4"/>
  <c r="L2595" i="4"/>
  <c r="M2595" i="4" s="1"/>
  <c r="O2595" i="4" s="1"/>
  <c r="D2596" i="4"/>
  <c r="G2596" i="4" s="1"/>
  <c r="H2596" i="4"/>
  <c r="L2596" i="4"/>
  <c r="M2596" i="4" s="1"/>
  <c r="O2596" i="4" s="1"/>
  <c r="D2597" i="4"/>
  <c r="G2597" i="4" s="1"/>
  <c r="H2597" i="4"/>
  <c r="L2597" i="4"/>
  <c r="M2597" i="4" s="1"/>
  <c r="O2597" i="4" s="1"/>
  <c r="D2598" i="4"/>
  <c r="G2598" i="4" s="1"/>
  <c r="H2598" i="4"/>
  <c r="L2598" i="4"/>
  <c r="M2598" i="4" s="1"/>
  <c r="O2598" i="4" s="1"/>
  <c r="D2599" i="4"/>
  <c r="G2599" i="4" s="1"/>
  <c r="H2599" i="4"/>
  <c r="L2599" i="4"/>
  <c r="M2599" i="4" s="1"/>
  <c r="O2599" i="4" s="1"/>
  <c r="D2600" i="4"/>
  <c r="G2600" i="4" s="1"/>
  <c r="H2600" i="4"/>
  <c r="L2600" i="4"/>
  <c r="D2601" i="4"/>
  <c r="G2601" i="4" s="1"/>
  <c r="H2601" i="4"/>
  <c r="L2601" i="4"/>
  <c r="M2601" i="4" s="1"/>
  <c r="O2601" i="4" s="1"/>
  <c r="D2602" i="4"/>
  <c r="G2602" i="4" s="1"/>
  <c r="H2602" i="4"/>
  <c r="L2602" i="4"/>
  <c r="D2603" i="4"/>
  <c r="G2603" i="4" s="1"/>
  <c r="H2603" i="4"/>
  <c r="L2603" i="4"/>
  <c r="M2603" i="4" s="1"/>
  <c r="O2603" i="4" s="1"/>
  <c r="D2604" i="4"/>
  <c r="G2604" i="4" s="1"/>
  <c r="H2604" i="4"/>
  <c r="L2604" i="4"/>
  <c r="D2605" i="4"/>
  <c r="G2605" i="4" s="1"/>
  <c r="H2605" i="4"/>
  <c r="L2605" i="4"/>
  <c r="M2605" i="4" s="1"/>
  <c r="O2605" i="4" s="1"/>
  <c r="D2606" i="4"/>
  <c r="G2606" i="4" s="1"/>
  <c r="H2606" i="4"/>
  <c r="L2606" i="4"/>
  <c r="M2606" i="4" s="1"/>
  <c r="O2606" i="4" s="1"/>
  <c r="D2607" i="4"/>
  <c r="G2607" i="4" s="1"/>
  <c r="H2607" i="4"/>
  <c r="L2607" i="4"/>
  <c r="M2607" i="4" s="1"/>
  <c r="O2607" i="4" s="1"/>
  <c r="D2608" i="4"/>
  <c r="G2608" i="4" s="1"/>
  <c r="H2608" i="4"/>
  <c r="L2608" i="4"/>
  <c r="M2608" i="4" s="1"/>
  <c r="O2608" i="4" s="1"/>
  <c r="D2609" i="4"/>
  <c r="G2609" i="4" s="1"/>
  <c r="H2609" i="4"/>
  <c r="L2609" i="4"/>
  <c r="M2609" i="4" s="1"/>
  <c r="O2609" i="4" s="1"/>
  <c r="D2610" i="4"/>
  <c r="G2610" i="4" s="1"/>
  <c r="H2610" i="4"/>
  <c r="L2610" i="4"/>
  <c r="M2610" i="4" s="1"/>
  <c r="O2610" i="4" s="1"/>
  <c r="D2611" i="4"/>
  <c r="G2611" i="4" s="1"/>
  <c r="H2611" i="4"/>
  <c r="L2611" i="4"/>
  <c r="M2611" i="4" s="1"/>
  <c r="O2611" i="4" s="1"/>
  <c r="D2612" i="4"/>
  <c r="G2612" i="4" s="1"/>
  <c r="H2612" i="4"/>
  <c r="L2612" i="4"/>
  <c r="M2612" i="4" s="1"/>
  <c r="O2612" i="4" s="1"/>
  <c r="D2613" i="4"/>
  <c r="G2613" i="4" s="1"/>
  <c r="H2613" i="4"/>
  <c r="L2613" i="4"/>
  <c r="M2613" i="4" s="1"/>
  <c r="O2613" i="4" s="1"/>
  <c r="D2614" i="4"/>
  <c r="G2614" i="4" s="1"/>
  <c r="H2614" i="4"/>
  <c r="L2614" i="4"/>
  <c r="M2614" i="4" s="1"/>
  <c r="O2614" i="4" s="1"/>
  <c r="D2615" i="4"/>
  <c r="G2615" i="4" s="1"/>
  <c r="H2615" i="4"/>
  <c r="L2615" i="4"/>
  <c r="M2615" i="4" s="1"/>
  <c r="O2615" i="4" s="1"/>
  <c r="D2616" i="4"/>
  <c r="G2616" i="4" s="1"/>
  <c r="H2616" i="4"/>
  <c r="L2616" i="4"/>
  <c r="D2617" i="4"/>
  <c r="G2617" i="4" s="1"/>
  <c r="H2617" i="4"/>
  <c r="L2617" i="4"/>
  <c r="M2617" i="4" s="1"/>
  <c r="O2617" i="4" s="1"/>
  <c r="D2618" i="4"/>
  <c r="G2618" i="4" s="1"/>
  <c r="H2618" i="4"/>
  <c r="L2618" i="4"/>
  <c r="M2618" i="4" s="1"/>
  <c r="O2618" i="4" s="1"/>
  <c r="D2619" i="4"/>
  <c r="G2619" i="4" s="1"/>
  <c r="H2619" i="4"/>
  <c r="L2619" i="4"/>
  <c r="M2619" i="4" s="1"/>
  <c r="O2619" i="4" s="1"/>
  <c r="D2620" i="4"/>
  <c r="G2620" i="4" s="1"/>
  <c r="H2620" i="4"/>
  <c r="L2620" i="4"/>
  <c r="M2620" i="4" s="1"/>
  <c r="O2620" i="4" s="1"/>
  <c r="D2621" i="4"/>
  <c r="G2621" i="4" s="1"/>
  <c r="H2621" i="4"/>
  <c r="L2621" i="4"/>
  <c r="M2621" i="4" s="1"/>
  <c r="O2621" i="4" s="1"/>
  <c r="D2622" i="4"/>
  <c r="G2622" i="4" s="1"/>
  <c r="H2622" i="4"/>
  <c r="L2622" i="4"/>
  <c r="D2623" i="4"/>
  <c r="G2623" i="4" s="1"/>
  <c r="H2623" i="4"/>
  <c r="L2623" i="4"/>
  <c r="M2623" i="4" s="1"/>
  <c r="O2623" i="4" s="1"/>
  <c r="D2624" i="4"/>
  <c r="G2624" i="4" s="1"/>
  <c r="H2624" i="4"/>
  <c r="L2624" i="4"/>
  <c r="M2624" i="4" s="1"/>
  <c r="O2624" i="4" s="1"/>
  <c r="D2625" i="4"/>
  <c r="G2625" i="4" s="1"/>
  <c r="H2625" i="4"/>
  <c r="L2625" i="4"/>
  <c r="M2625" i="4" s="1"/>
  <c r="O2625" i="4" s="1"/>
  <c r="D2626" i="4"/>
  <c r="G2626" i="4" s="1"/>
  <c r="H2626" i="4"/>
  <c r="L2626" i="4"/>
  <c r="M2626" i="4" s="1"/>
  <c r="O2626" i="4" s="1"/>
  <c r="D2627" i="4"/>
  <c r="G2627" i="4" s="1"/>
  <c r="H2627" i="4"/>
  <c r="L2627" i="4"/>
  <c r="M2627" i="4" s="1"/>
  <c r="O2627" i="4" s="1"/>
  <c r="D2628" i="4"/>
  <c r="G2628" i="4" s="1"/>
  <c r="H2628" i="4"/>
  <c r="L2628" i="4"/>
  <c r="M2628" i="4" s="1"/>
  <c r="O2628" i="4" s="1"/>
  <c r="D2629" i="4"/>
  <c r="G2629" i="4" s="1"/>
  <c r="H2629" i="4"/>
  <c r="L2629" i="4"/>
  <c r="M2629" i="4" s="1"/>
  <c r="O2629" i="4" s="1"/>
  <c r="D2630" i="4"/>
  <c r="G2630" i="4" s="1"/>
  <c r="H2630" i="4"/>
  <c r="L2630" i="4"/>
  <c r="D2631" i="4"/>
  <c r="G2631" i="4" s="1"/>
  <c r="H2631" i="4"/>
  <c r="L2631" i="4"/>
  <c r="M2631" i="4" s="1"/>
  <c r="O2631" i="4" s="1"/>
  <c r="D2632" i="4"/>
  <c r="G2632" i="4" s="1"/>
  <c r="H2632" i="4"/>
  <c r="L2632" i="4"/>
  <c r="M2632" i="4" s="1"/>
  <c r="O2632" i="4" s="1"/>
  <c r="D2633" i="4"/>
  <c r="G2633" i="4" s="1"/>
  <c r="H2633" i="4"/>
  <c r="L2633" i="4"/>
  <c r="M2633" i="4" s="1"/>
  <c r="O2633" i="4" s="1"/>
  <c r="D2634" i="4"/>
  <c r="G2634" i="4" s="1"/>
  <c r="H2634" i="4"/>
  <c r="L2634" i="4"/>
  <c r="M2634" i="4" s="1"/>
  <c r="O2634" i="4" s="1"/>
  <c r="D2635" i="4"/>
  <c r="G2635" i="4" s="1"/>
  <c r="H2635" i="4"/>
  <c r="L2635" i="4"/>
  <c r="M2635" i="4" s="1"/>
  <c r="O2635" i="4" s="1"/>
  <c r="D2636" i="4"/>
  <c r="G2636" i="4" s="1"/>
  <c r="H2636" i="4"/>
  <c r="L2636" i="4"/>
  <c r="M2636" i="4" s="1"/>
  <c r="O2636" i="4" s="1"/>
  <c r="D2637" i="4"/>
  <c r="G2637" i="4" s="1"/>
  <c r="H2637" i="4"/>
  <c r="L2637" i="4"/>
  <c r="M2637" i="4" s="1"/>
  <c r="O2637" i="4" s="1"/>
  <c r="D2638" i="4"/>
  <c r="G2638" i="4" s="1"/>
  <c r="H2638" i="4"/>
  <c r="L2638" i="4"/>
  <c r="M2638" i="4" s="1"/>
  <c r="O2638" i="4" s="1"/>
  <c r="D2639" i="4"/>
  <c r="G2639" i="4" s="1"/>
  <c r="H2639" i="4"/>
  <c r="L2639" i="4"/>
  <c r="M2639" i="4" s="1"/>
  <c r="O2639" i="4" s="1"/>
  <c r="D2640" i="4"/>
  <c r="G2640" i="4" s="1"/>
  <c r="H2640" i="4"/>
  <c r="L2640" i="4"/>
  <c r="M2640" i="4" s="1"/>
  <c r="O2640" i="4" s="1"/>
  <c r="D2641" i="4"/>
  <c r="G2641" i="4" s="1"/>
  <c r="H2641" i="4"/>
  <c r="L2641" i="4"/>
  <c r="M2641" i="4" s="1"/>
  <c r="O2641" i="4" s="1"/>
  <c r="D2642" i="4"/>
  <c r="G2642" i="4" s="1"/>
  <c r="H2642" i="4"/>
  <c r="L2642" i="4"/>
  <c r="M2642" i="4" s="1"/>
  <c r="O2642" i="4" s="1"/>
  <c r="D2643" i="4"/>
  <c r="G2643" i="4" s="1"/>
  <c r="H2643" i="4"/>
  <c r="L2643" i="4"/>
  <c r="M2643" i="4" s="1"/>
  <c r="O2643" i="4" s="1"/>
  <c r="D2644" i="4"/>
  <c r="G2644" i="4" s="1"/>
  <c r="H2644" i="4"/>
  <c r="L2644" i="4"/>
  <c r="M2644" i="4" s="1"/>
  <c r="O2644" i="4" s="1"/>
  <c r="D2645" i="4"/>
  <c r="G2645" i="4" s="1"/>
  <c r="H2645" i="4"/>
  <c r="L2645" i="4"/>
  <c r="M2645" i="4" s="1"/>
  <c r="O2645" i="4" s="1"/>
  <c r="D2646" i="4"/>
  <c r="G2646" i="4" s="1"/>
  <c r="H2646" i="4"/>
  <c r="L2646" i="4"/>
  <c r="M2646" i="4" s="1"/>
  <c r="O2646" i="4" s="1"/>
  <c r="D2647" i="4"/>
  <c r="G2647" i="4" s="1"/>
  <c r="H2647" i="4"/>
  <c r="L2647" i="4"/>
  <c r="M2647" i="4" s="1"/>
  <c r="O2647" i="4" s="1"/>
  <c r="D2648" i="4"/>
  <c r="G2648" i="4" s="1"/>
  <c r="H2648" i="4"/>
  <c r="L2648" i="4"/>
  <c r="M2648" i="4" s="1"/>
  <c r="O2648" i="4" s="1"/>
  <c r="D2649" i="4"/>
  <c r="G2649" i="4" s="1"/>
  <c r="H2649" i="4"/>
  <c r="L2649" i="4"/>
  <c r="M2649" i="4" s="1"/>
  <c r="O2649" i="4" s="1"/>
  <c r="D2650" i="4"/>
  <c r="G2650" i="4" s="1"/>
  <c r="H2650" i="4"/>
  <c r="L2650" i="4"/>
  <c r="M2650" i="4" s="1"/>
  <c r="O2650" i="4" s="1"/>
  <c r="D2651" i="4"/>
  <c r="G2651" i="4" s="1"/>
  <c r="H2651" i="4"/>
  <c r="L2651" i="4"/>
  <c r="M2651" i="4" s="1"/>
  <c r="O2651" i="4" s="1"/>
  <c r="D2652" i="4"/>
  <c r="G2652" i="4" s="1"/>
  <c r="H2652" i="4"/>
  <c r="L2652" i="4"/>
  <c r="M2652" i="4" s="1"/>
  <c r="O2652" i="4" s="1"/>
  <c r="D2653" i="4"/>
  <c r="G2653" i="4" s="1"/>
  <c r="H2653" i="4"/>
  <c r="L2653" i="4"/>
  <c r="M2653" i="4" s="1"/>
  <c r="O2653" i="4" s="1"/>
  <c r="D2654" i="4"/>
  <c r="G2654" i="4" s="1"/>
  <c r="H2654" i="4"/>
  <c r="L2654" i="4"/>
  <c r="M2654" i="4" s="1"/>
  <c r="O2654" i="4" s="1"/>
  <c r="D2655" i="4"/>
  <c r="G2655" i="4" s="1"/>
  <c r="H2655" i="4"/>
  <c r="L2655" i="4"/>
  <c r="M2655" i="4" s="1"/>
  <c r="O2655" i="4" s="1"/>
  <c r="D2656" i="4"/>
  <c r="G2656" i="4" s="1"/>
  <c r="H2656" i="4"/>
  <c r="L2656" i="4"/>
  <c r="M2656" i="4" s="1"/>
  <c r="O2656" i="4" s="1"/>
  <c r="D2657" i="4"/>
  <c r="G2657" i="4" s="1"/>
  <c r="H2657" i="4"/>
  <c r="L2657" i="4"/>
  <c r="M2657" i="4" s="1"/>
  <c r="O2657" i="4" s="1"/>
  <c r="D2658" i="4"/>
  <c r="G2658" i="4" s="1"/>
  <c r="H2658" i="4"/>
  <c r="L2658" i="4"/>
  <c r="M2658" i="4" s="1"/>
  <c r="O2658" i="4" s="1"/>
  <c r="D2659" i="4"/>
  <c r="G2659" i="4" s="1"/>
  <c r="H2659" i="4"/>
  <c r="L2659" i="4"/>
  <c r="M2659" i="4" s="1"/>
  <c r="O2659" i="4" s="1"/>
  <c r="D2660" i="4"/>
  <c r="G2660" i="4" s="1"/>
  <c r="H2660" i="4"/>
  <c r="L2660" i="4"/>
  <c r="M2660" i="4" s="1"/>
  <c r="O2660" i="4" s="1"/>
  <c r="D2661" i="4"/>
  <c r="G2661" i="4" s="1"/>
  <c r="H2661" i="4"/>
  <c r="L2661" i="4"/>
  <c r="M2661" i="4" s="1"/>
  <c r="O2661" i="4" s="1"/>
  <c r="D2662" i="4"/>
  <c r="G2662" i="4" s="1"/>
  <c r="H2662" i="4"/>
  <c r="L2662" i="4"/>
  <c r="M2662" i="4" s="1"/>
  <c r="O2662" i="4" s="1"/>
  <c r="D2663" i="4"/>
  <c r="G2663" i="4" s="1"/>
  <c r="H2663" i="4"/>
  <c r="L2663" i="4"/>
  <c r="M2663" i="4" s="1"/>
  <c r="O2663" i="4" s="1"/>
  <c r="D2664" i="4"/>
  <c r="G2664" i="4" s="1"/>
  <c r="H2664" i="4"/>
  <c r="L2664" i="4"/>
  <c r="M2664" i="4" s="1"/>
  <c r="O2664" i="4" s="1"/>
  <c r="D2665" i="4"/>
  <c r="G2665" i="4" s="1"/>
  <c r="H2665" i="4"/>
  <c r="L2665" i="4"/>
  <c r="M2665" i="4" s="1"/>
  <c r="O2665" i="4" s="1"/>
  <c r="D2666" i="4"/>
  <c r="G2666" i="4" s="1"/>
  <c r="H2666" i="4"/>
  <c r="L2666" i="4"/>
  <c r="M2666" i="4" s="1"/>
  <c r="O2666" i="4" s="1"/>
  <c r="D2667" i="4"/>
  <c r="G2667" i="4" s="1"/>
  <c r="H2667" i="4"/>
  <c r="L2667" i="4"/>
  <c r="M2667" i="4" s="1"/>
  <c r="O2667" i="4" s="1"/>
  <c r="D2668" i="4"/>
  <c r="G2668" i="4" s="1"/>
  <c r="H2668" i="4"/>
  <c r="L2668" i="4"/>
  <c r="M2668" i="4" s="1"/>
  <c r="O2668" i="4" s="1"/>
  <c r="D2669" i="4"/>
  <c r="G2669" i="4" s="1"/>
  <c r="H2669" i="4"/>
  <c r="L2669" i="4"/>
  <c r="M2669" i="4" s="1"/>
  <c r="O2669" i="4" s="1"/>
  <c r="D2670" i="4"/>
  <c r="G2670" i="4" s="1"/>
  <c r="H2670" i="4"/>
  <c r="L2670" i="4"/>
  <c r="M2670" i="4" s="1"/>
  <c r="O2670" i="4" s="1"/>
  <c r="D2671" i="4"/>
  <c r="G2671" i="4" s="1"/>
  <c r="H2671" i="4"/>
  <c r="L2671" i="4"/>
  <c r="M2671" i="4" s="1"/>
  <c r="O2671" i="4" s="1"/>
  <c r="D2672" i="4"/>
  <c r="G2672" i="4" s="1"/>
  <c r="H2672" i="4"/>
  <c r="L2672" i="4"/>
  <c r="M2672" i="4" s="1"/>
  <c r="O2672" i="4" s="1"/>
  <c r="D2673" i="4"/>
  <c r="G2673" i="4" s="1"/>
  <c r="H2673" i="4"/>
  <c r="L2673" i="4"/>
  <c r="M2673" i="4" s="1"/>
  <c r="O2673" i="4" s="1"/>
  <c r="D2674" i="4"/>
  <c r="G2674" i="4" s="1"/>
  <c r="H2674" i="4"/>
  <c r="L2674" i="4"/>
  <c r="M2674" i="4" s="1"/>
  <c r="O2674" i="4" s="1"/>
  <c r="D2675" i="4"/>
  <c r="G2675" i="4" s="1"/>
  <c r="H2675" i="4"/>
  <c r="L2675" i="4"/>
  <c r="M2675" i="4" s="1"/>
  <c r="O2675" i="4" s="1"/>
  <c r="D2676" i="4"/>
  <c r="G2676" i="4" s="1"/>
  <c r="H2676" i="4"/>
  <c r="L2676" i="4"/>
  <c r="M2676" i="4" s="1"/>
  <c r="O2676" i="4" s="1"/>
  <c r="D2677" i="4"/>
  <c r="G2677" i="4" s="1"/>
  <c r="H2677" i="4"/>
  <c r="L2677" i="4"/>
  <c r="M2677" i="4" s="1"/>
  <c r="O2677" i="4" s="1"/>
  <c r="D2678" i="4"/>
  <c r="G2678" i="4" s="1"/>
  <c r="H2678" i="4"/>
  <c r="L2678" i="4"/>
  <c r="M2678" i="4" s="1"/>
  <c r="O2678" i="4" s="1"/>
  <c r="D2679" i="4"/>
  <c r="G2679" i="4" s="1"/>
  <c r="H2679" i="4"/>
  <c r="L2679" i="4"/>
  <c r="M2679" i="4" s="1"/>
  <c r="O2679" i="4" s="1"/>
  <c r="D2680" i="4"/>
  <c r="G2680" i="4" s="1"/>
  <c r="H2680" i="4"/>
  <c r="L2680" i="4"/>
  <c r="M2680" i="4" s="1"/>
  <c r="O2680" i="4" s="1"/>
  <c r="D2681" i="4"/>
  <c r="G2681" i="4" s="1"/>
  <c r="H2681" i="4"/>
  <c r="L2681" i="4"/>
  <c r="M2681" i="4" s="1"/>
  <c r="O2681" i="4" s="1"/>
  <c r="D2682" i="4"/>
  <c r="G2682" i="4" s="1"/>
  <c r="H2682" i="4"/>
  <c r="L2682" i="4"/>
  <c r="M2682" i="4" s="1"/>
  <c r="O2682" i="4" s="1"/>
  <c r="D2683" i="4"/>
  <c r="G2683" i="4" s="1"/>
  <c r="H2683" i="4"/>
  <c r="L2683" i="4"/>
  <c r="M2683" i="4" s="1"/>
  <c r="O2683" i="4" s="1"/>
  <c r="D2684" i="4"/>
  <c r="G2684" i="4" s="1"/>
  <c r="H2684" i="4"/>
  <c r="L2684" i="4"/>
  <c r="M2684" i="4" s="1"/>
  <c r="O2684" i="4" s="1"/>
  <c r="D2685" i="4"/>
  <c r="G2685" i="4" s="1"/>
  <c r="H2685" i="4"/>
  <c r="L2685" i="4"/>
  <c r="M2685" i="4" s="1"/>
  <c r="O2685" i="4" s="1"/>
  <c r="D2686" i="4"/>
  <c r="G2686" i="4" s="1"/>
  <c r="H2686" i="4"/>
  <c r="L2686" i="4"/>
  <c r="M2686" i="4" s="1"/>
  <c r="O2686" i="4" s="1"/>
  <c r="D2687" i="4"/>
  <c r="G2687" i="4" s="1"/>
  <c r="H2687" i="4"/>
  <c r="L2687" i="4"/>
  <c r="M2687" i="4" s="1"/>
  <c r="O2687" i="4" s="1"/>
  <c r="D2688" i="4"/>
  <c r="G2688" i="4" s="1"/>
  <c r="H2688" i="4"/>
  <c r="L2688" i="4"/>
  <c r="M2688" i="4" s="1"/>
  <c r="O2688" i="4" s="1"/>
  <c r="D2689" i="4"/>
  <c r="G2689" i="4" s="1"/>
  <c r="H2689" i="4"/>
  <c r="L2689" i="4"/>
  <c r="M2689" i="4" s="1"/>
  <c r="O2689" i="4" s="1"/>
  <c r="D2690" i="4"/>
  <c r="G2690" i="4" s="1"/>
  <c r="H2690" i="4"/>
  <c r="L2690" i="4"/>
  <c r="M2690" i="4" s="1"/>
  <c r="O2690" i="4" s="1"/>
  <c r="D2691" i="4"/>
  <c r="G2691" i="4" s="1"/>
  <c r="H2691" i="4"/>
  <c r="L2691" i="4"/>
  <c r="M2691" i="4" s="1"/>
  <c r="O2691" i="4" s="1"/>
  <c r="D2692" i="4"/>
  <c r="G2692" i="4" s="1"/>
  <c r="H2692" i="4"/>
  <c r="L2692" i="4"/>
  <c r="M2692" i="4" s="1"/>
  <c r="O2692" i="4" s="1"/>
  <c r="D2693" i="4"/>
  <c r="G2693" i="4" s="1"/>
  <c r="H2693" i="4"/>
  <c r="L2693" i="4"/>
  <c r="M2693" i="4" s="1"/>
  <c r="O2693" i="4" s="1"/>
  <c r="D2694" i="4"/>
  <c r="G2694" i="4" s="1"/>
  <c r="H2694" i="4"/>
  <c r="L2694" i="4"/>
  <c r="M2694" i="4" s="1"/>
  <c r="O2694" i="4" s="1"/>
  <c r="D2695" i="4"/>
  <c r="G2695" i="4" s="1"/>
  <c r="H2695" i="4"/>
  <c r="L2695" i="4"/>
  <c r="M2695" i="4" s="1"/>
  <c r="O2695" i="4" s="1"/>
  <c r="D2696" i="4"/>
  <c r="G2696" i="4" s="1"/>
  <c r="H2696" i="4"/>
  <c r="L2696" i="4"/>
  <c r="M2696" i="4" s="1"/>
  <c r="O2696" i="4" s="1"/>
  <c r="D2697" i="4"/>
  <c r="G2697" i="4" s="1"/>
  <c r="H2697" i="4"/>
  <c r="L2697" i="4"/>
  <c r="M2697" i="4" s="1"/>
  <c r="O2697" i="4" s="1"/>
  <c r="D2698" i="4"/>
  <c r="G2698" i="4" s="1"/>
  <c r="H2698" i="4"/>
  <c r="L2698" i="4"/>
  <c r="M2698" i="4" s="1"/>
  <c r="O2698" i="4" s="1"/>
  <c r="D2699" i="4"/>
  <c r="G2699" i="4" s="1"/>
  <c r="H2699" i="4"/>
  <c r="L2699" i="4"/>
  <c r="M2699" i="4" s="1"/>
  <c r="O2699" i="4" s="1"/>
  <c r="D2700" i="4"/>
  <c r="G2700" i="4" s="1"/>
  <c r="H2700" i="4"/>
  <c r="L2700" i="4"/>
  <c r="D2701" i="4"/>
  <c r="G2701" i="4" s="1"/>
  <c r="H2701" i="4"/>
  <c r="L2701" i="4"/>
  <c r="M2701" i="4" s="1"/>
  <c r="O2701" i="4" s="1"/>
  <c r="D2702" i="4"/>
  <c r="G2702" i="4" s="1"/>
  <c r="H2702" i="4"/>
  <c r="L2702" i="4"/>
  <c r="D2703" i="4"/>
  <c r="G2703" i="4" s="1"/>
  <c r="H2703" i="4"/>
  <c r="L2703" i="4"/>
  <c r="M2703" i="4" s="1"/>
  <c r="O2703" i="4" s="1"/>
  <c r="D2704" i="4"/>
  <c r="G2704" i="4" s="1"/>
  <c r="H2704" i="4"/>
  <c r="L2704" i="4"/>
  <c r="D2705" i="4"/>
  <c r="G2705" i="4" s="1"/>
  <c r="H2705" i="4"/>
  <c r="L2705" i="4"/>
  <c r="M2705" i="4" s="1"/>
  <c r="O2705" i="4" s="1"/>
  <c r="D2706" i="4"/>
  <c r="G2706" i="4" s="1"/>
  <c r="H2706" i="4"/>
  <c r="L2706" i="4"/>
  <c r="D2707" i="4"/>
  <c r="G2707" i="4" s="1"/>
  <c r="H2707" i="4"/>
  <c r="L2707" i="4"/>
  <c r="M2707" i="4" s="1"/>
  <c r="O2707" i="4" s="1"/>
  <c r="D2708" i="4"/>
  <c r="G2708" i="4" s="1"/>
  <c r="H2708" i="4"/>
  <c r="L2708" i="4"/>
  <c r="D2709" i="4"/>
  <c r="G2709" i="4" s="1"/>
  <c r="H2709" i="4"/>
  <c r="L2709" i="4"/>
  <c r="M2709" i="4" s="1"/>
  <c r="O2709" i="4" s="1"/>
  <c r="D2710" i="4"/>
  <c r="G2710" i="4" s="1"/>
  <c r="H2710" i="4"/>
  <c r="L2710" i="4"/>
  <c r="M2710" i="4" s="1"/>
  <c r="O2710" i="4" s="1"/>
  <c r="D2711" i="4"/>
  <c r="G2711" i="4" s="1"/>
  <c r="H2711" i="4"/>
  <c r="L2711" i="4"/>
  <c r="M2711" i="4" s="1"/>
  <c r="O2711" i="4" s="1"/>
  <c r="D2712" i="4"/>
  <c r="G2712" i="4" s="1"/>
  <c r="H2712" i="4"/>
  <c r="L2712" i="4"/>
  <c r="M2712" i="4" s="1"/>
  <c r="O2712" i="4" s="1"/>
  <c r="D2713" i="4"/>
  <c r="G2713" i="4" s="1"/>
  <c r="H2713" i="4"/>
  <c r="L2713" i="4"/>
  <c r="M2713" i="4" s="1"/>
  <c r="O2713" i="4" s="1"/>
  <c r="D2714" i="4"/>
  <c r="G2714" i="4" s="1"/>
  <c r="H2714" i="4"/>
  <c r="L2714" i="4"/>
  <c r="M2714" i="4" s="1"/>
  <c r="O2714" i="4" s="1"/>
  <c r="D2715" i="4"/>
  <c r="G2715" i="4" s="1"/>
  <c r="H2715" i="4"/>
  <c r="L2715" i="4"/>
  <c r="M2715" i="4" s="1"/>
  <c r="O2715" i="4" s="1"/>
  <c r="D2716" i="4"/>
  <c r="G2716" i="4" s="1"/>
  <c r="H2716" i="4"/>
  <c r="L2716" i="4"/>
  <c r="M2716" i="4" s="1"/>
  <c r="O2716" i="4" s="1"/>
  <c r="D2717" i="4"/>
  <c r="G2717" i="4" s="1"/>
  <c r="H2717" i="4"/>
  <c r="L2717" i="4"/>
  <c r="M2717" i="4" s="1"/>
  <c r="O2717" i="4" s="1"/>
  <c r="D2718" i="4"/>
  <c r="G2718" i="4" s="1"/>
  <c r="H2718" i="4"/>
  <c r="L2718" i="4"/>
  <c r="M2718" i="4" s="1"/>
  <c r="O2718" i="4" s="1"/>
  <c r="D2719" i="4"/>
  <c r="G2719" i="4" s="1"/>
  <c r="H2719" i="4"/>
  <c r="L2719" i="4"/>
  <c r="M2719" i="4" s="1"/>
  <c r="O2719" i="4" s="1"/>
  <c r="D2720" i="4"/>
  <c r="G2720" i="4" s="1"/>
  <c r="H2720" i="4"/>
  <c r="L2720" i="4"/>
  <c r="M2720" i="4" s="1"/>
  <c r="O2720" i="4" s="1"/>
  <c r="D2721" i="4"/>
  <c r="G2721" i="4" s="1"/>
  <c r="H2721" i="4"/>
  <c r="L2721" i="4"/>
  <c r="M2721" i="4" s="1"/>
  <c r="O2721" i="4" s="1"/>
  <c r="D2722" i="4"/>
  <c r="G2722" i="4" s="1"/>
  <c r="H2722" i="4"/>
  <c r="L2722" i="4"/>
  <c r="D2723" i="4"/>
  <c r="G2723" i="4" s="1"/>
  <c r="H2723" i="4"/>
  <c r="L2723" i="4"/>
  <c r="M2723" i="4" s="1"/>
  <c r="O2723" i="4" s="1"/>
  <c r="D2724" i="4"/>
  <c r="G2724" i="4" s="1"/>
  <c r="H2724" i="4"/>
  <c r="L2724" i="4"/>
  <c r="D2725" i="4"/>
  <c r="G2725" i="4" s="1"/>
  <c r="H2725" i="4"/>
  <c r="L2725" i="4"/>
  <c r="M2725" i="4" s="1"/>
  <c r="O2725" i="4" s="1"/>
  <c r="D2726" i="4"/>
  <c r="G2726" i="4" s="1"/>
  <c r="H2726" i="4"/>
  <c r="L2726" i="4"/>
  <c r="D2727" i="4"/>
  <c r="G2727" i="4" s="1"/>
  <c r="H2727" i="4"/>
  <c r="L2727" i="4"/>
  <c r="M2727" i="4" s="1"/>
  <c r="O2727" i="4" s="1"/>
  <c r="D2728" i="4"/>
  <c r="G2728" i="4" s="1"/>
  <c r="H2728" i="4"/>
  <c r="L2728" i="4"/>
  <c r="D2729" i="4"/>
  <c r="G2729" i="4" s="1"/>
  <c r="H2729" i="4"/>
  <c r="L2729" i="4"/>
  <c r="M2729" i="4" s="1"/>
  <c r="O2729" i="4" s="1"/>
  <c r="D2730" i="4"/>
  <c r="G2730" i="4" s="1"/>
  <c r="H2730" i="4"/>
  <c r="L2730" i="4"/>
  <c r="M2730" i="4" s="1"/>
  <c r="O2730" i="4" s="1"/>
  <c r="D2731" i="4"/>
  <c r="G2731" i="4" s="1"/>
  <c r="H2731" i="4"/>
  <c r="L2731" i="4"/>
  <c r="M2731" i="4" s="1"/>
  <c r="O2731" i="4" s="1"/>
  <c r="D2732" i="4"/>
  <c r="G2732" i="4" s="1"/>
  <c r="H2732" i="4"/>
  <c r="L2732" i="4"/>
  <c r="M2732" i="4" s="1"/>
  <c r="O2732" i="4" s="1"/>
  <c r="D2733" i="4"/>
  <c r="G2733" i="4" s="1"/>
  <c r="H2733" i="4"/>
  <c r="L2733" i="4"/>
  <c r="M2733" i="4" s="1"/>
  <c r="O2733" i="4" s="1"/>
  <c r="D2734" i="4"/>
  <c r="G2734" i="4" s="1"/>
  <c r="H2734" i="4"/>
  <c r="L2734" i="4"/>
  <c r="M2734" i="4" s="1"/>
  <c r="O2734" i="4" s="1"/>
  <c r="D2735" i="4"/>
  <c r="G2735" i="4" s="1"/>
  <c r="H2735" i="4"/>
  <c r="L2735" i="4"/>
  <c r="M2735" i="4" s="1"/>
  <c r="O2735" i="4" s="1"/>
  <c r="D2736" i="4"/>
  <c r="G2736" i="4" s="1"/>
  <c r="H2736" i="4"/>
  <c r="L2736" i="4"/>
  <c r="M2736" i="4" s="1"/>
  <c r="O2736" i="4" s="1"/>
  <c r="D2737" i="4"/>
  <c r="G2737" i="4" s="1"/>
  <c r="H2737" i="4"/>
  <c r="L2737" i="4"/>
  <c r="M2737" i="4" s="1"/>
  <c r="O2737" i="4" s="1"/>
  <c r="D2738" i="4"/>
  <c r="G2738" i="4" s="1"/>
  <c r="H2738" i="4"/>
  <c r="L2738" i="4"/>
  <c r="M2738" i="4" s="1"/>
  <c r="O2738" i="4" s="1"/>
  <c r="D2739" i="4"/>
  <c r="G2739" i="4" s="1"/>
  <c r="H2739" i="4"/>
  <c r="L2739" i="4"/>
  <c r="M2739" i="4" s="1"/>
  <c r="O2739" i="4" s="1"/>
  <c r="D2740" i="4"/>
  <c r="G2740" i="4" s="1"/>
  <c r="H2740" i="4"/>
  <c r="L2740" i="4"/>
  <c r="M2740" i="4" s="1"/>
  <c r="O2740" i="4" s="1"/>
  <c r="D2741" i="4"/>
  <c r="G2741" i="4" s="1"/>
  <c r="H2741" i="4"/>
  <c r="L2741" i="4"/>
  <c r="M2741" i="4" s="1"/>
  <c r="O2741" i="4" s="1"/>
  <c r="D2742" i="4"/>
  <c r="G2742" i="4" s="1"/>
  <c r="H2742" i="4"/>
  <c r="L2742" i="4"/>
  <c r="M2742" i="4" s="1"/>
  <c r="O2742" i="4" s="1"/>
  <c r="D2743" i="4"/>
  <c r="G2743" i="4" s="1"/>
  <c r="H2743" i="4"/>
  <c r="L2743" i="4"/>
  <c r="M2743" i="4" s="1"/>
  <c r="O2743" i="4" s="1"/>
  <c r="D2744" i="4"/>
  <c r="G2744" i="4" s="1"/>
  <c r="H2744" i="4"/>
  <c r="L2744" i="4"/>
  <c r="M2744" i="4" s="1"/>
  <c r="O2744" i="4" s="1"/>
  <c r="D2745" i="4"/>
  <c r="G2745" i="4" s="1"/>
  <c r="H2745" i="4"/>
  <c r="L2745" i="4"/>
  <c r="M2745" i="4" s="1"/>
  <c r="O2745" i="4" s="1"/>
  <c r="D2746" i="4"/>
  <c r="G2746" i="4" s="1"/>
  <c r="H2746" i="4"/>
  <c r="L2746" i="4"/>
  <c r="M2746" i="4" s="1"/>
  <c r="O2746" i="4" s="1"/>
  <c r="D2747" i="4"/>
  <c r="G2747" i="4" s="1"/>
  <c r="H2747" i="4"/>
  <c r="L2747" i="4"/>
  <c r="M2747" i="4" s="1"/>
  <c r="O2747" i="4" s="1"/>
  <c r="D2748" i="4"/>
  <c r="G2748" i="4" s="1"/>
  <c r="H2748" i="4"/>
  <c r="L2748" i="4"/>
  <c r="M2748" i="4" s="1"/>
  <c r="O2748" i="4" s="1"/>
  <c r="D2749" i="4"/>
  <c r="G2749" i="4" s="1"/>
  <c r="H2749" i="4"/>
  <c r="L2749" i="4"/>
  <c r="M2749" i="4" s="1"/>
  <c r="O2749" i="4" s="1"/>
  <c r="D2750" i="4"/>
  <c r="G2750" i="4" s="1"/>
  <c r="H2750" i="4"/>
  <c r="L2750" i="4"/>
  <c r="M2750" i="4" s="1"/>
  <c r="O2750" i="4" s="1"/>
  <c r="D2751" i="4"/>
  <c r="G2751" i="4" s="1"/>
  <c r="H2751" i="4"/>
  <c r="L2751" i="4"/>
  <c r="M2751" i="4" s="1"/>
  <c r="O2751" i="4" s="1"/>
  <c r="D2752" i="4"/>
  <c r="G2752" i="4" s="1"/>
  <c r="H2752" i="4"/>
  <c r="L2752" i="4"/>
  <c r="M2752" i="4" s="1"/>
  <c r="O2752" i="4" s="1"/>
  <c r="D2753" i="4"/>
  <c r="G2753" i="4" s="1"/>
  <c r="H2753" i="4"/>
  <c r="L2753" i="4"/>
  <c r="M2753" i="4" s="1"/>
  <c r="O2753" i="4" s="1"/>
  <c r="D2754" i="4"/>
  <c r="G2754" i="4" s="1"/>
  <c r="H2754" i="4"/>
  <c r="L2754" i="4"/>
  <c r="M2754" i="4" s="1"/>
  <c r="O2754" i="4" s="1"/>
  <c r="D2755" i="4"/>
  <c r="G2755" i="4" s="1"/>
  <c r="H2755" i="4"/>
  <c r="L2755" i="4"/>
  <c r="M2755" i="4" s="1"/>
  <c r="O2755" i="4" s="1"/>
  <c r="D2756" i="4"/>
  <c r="G2756" i="4" s="1"/>
  <c r="H2756" i="4"/>
  <c r="L2756" i="4"/>
  <c r="M2756" i="4" s="1"/>
  <c r="O2756" i="4" s="1"/>
  <c r="D2757" i="4"/>
  <c r="G2757" i="4" s="1"/>
  <c r="H2757" i="4"/>
  <c r="L2757" i="4"/>
  <c r="M2757" i="4" s="1"/>
  <c r="O2757" i="4" s="1"/>
  <c r="D2758" i="4"/>
  <c r="G2758" i="4" s="1"/>
  <c r="H2758" i="4"/>
  <c r="L2758" i="4"/>
  <c r="D2759" i="4"/>
  <c r="G2759" i="4" s="1"/>
  <c r="H2759" i="4"/>
  <c r="L2759" i="4"/>
  <c r="M2759" i="4" s="1"/>
  <c r="O2759" i="4" s="1"/>
  <c r="D2760" i="4"/>
  <c r="G2760" i="4" s="1"/>
  <c r="H2760" i="4"/>
  <c r="L2760" i="4"/>
  <c r="M2760" i="4" s="1"/>
  <c r="O2760" i="4" s="1"/>
  <c r="D2761" i="4"/>
  <c r="G2761" i="4" s="1"/>
  <c r="H2761" i="4"/>
  <c r="L2761" i="4"/>
  <c r="M2761" i="4" s="1"/>
  <c r="O2761" i="4" s="1"/>
  <c r="D2762" i="4"/>
  <c r="G2762" i="4" s="1"/>
  <c r="H2762" i="4"/>
  <c r="L2762" i="4"/>
  <c r="M2762" i="4" s="1"/>
  <c r="O2762" i="4" s="1"/>
  <c r="D2763" i="4"/>
  <c r="G2763" i="4" s="1"/>
  <c r="H2763" i="4"/>
  <c r="L2763" i="4"/>
  <c r="M2763" i="4" s="1"/>
  <c r="O2763" i="4" s="1"/>
  <c r="D2764" i="4"/>
  <c r="G2764" i="4" s="1"/>
  <c r="H2764" i="4"/>
  <c r="L2764" i="4"/>
  <c r="M2764" i="4" s="1"/>
  <c r="O2764" i="4" s="1"/>
  <c r="D2765" i="4"/>
  <c r="G2765" i="4" s="1"/>
  <c r="H2765" i="4"/>
  <c r="L2765" i="4"/>
  <c r="M2765" i="4" s="1"/>
  <c r="O2765" i="4" s="1"/>
  <c r="D2766" i="4"/>
  <c r="G2766" i="4" s="1"/>
  <c r="H2766" i="4"/>
  <c r="L2766" i="4"/>
  <c r="M2766" i="4" s="1"/>
  <c r="O2766" i="4" s="1"/>
  <c r="D2767" i="4"/>
  <c r="G2767" i="4" s="1"/>
  <c r="H2767" i="4"/>
  <c r="L2767" i="4"/>
  <c r="M2767" i="4" s="1"/>
  <c r="O2767" i="4" s="1"/>
  <c r="D2768" i="4"/>
  <c r="G2768" i="4" s="1"/>
  <c r="H2768" i="4"/>
  <c r="L2768" i="4"/>
  <c r="D2769" i="4"/>
  <c r="G2769" i="4" s="1"/>
  <c r="H2769" i="4"/>
  <c r="L2769" i="4"/>
  <c r="M2769" i="4" s="1"/>
  <c r="O2769" i="4" s="1"/>
  <c r="D2770" i="4"/>
  <c r="G2770" i="4" s="1"/>
  <c r="H2770" i="4"/>
  <c r="L2770" i="4"/>
  <c r="D2771" i="4"/>
  <c r="G2771" i="4" s="1"/>
  <c r="H2771" i="4"/>
  <c r="L2771" i="4"/>
  <c r="M2771" i="4" s="1"/>
  <c r="O2771" i="4" s="1"/>
  <c r="D2772" i="4"/>
  <c r="G2772" i="4" s="1"/>
  <c r="H2772" i="4"/>
  <c r="L2772" i="4"/>
  <c r="D2773" i="4"/>
  <c r="G2773" i="4" s="1"/>
  <c r="H2773" i="4"/>
  <c r="L2773" i="4"/>
  <c r="M2773" i="4" s="1"/>
  <c r="O2773" i="4" s="1"/>
  <c r="D2774" i="4"/>
  <c r="G2774" i="4" s="1"/>
  <c r="H2774" i="4"/>
  <c r="L2774" i="4"/>
  <c r="D2775" i="4"/>
  <c r="G2775" i="4" s="1"/>
  <c r="H2775" i="4"/>
  <c r="L2775" i="4"/>
  <c r="M2775" i="4" s="1"/>
  <c r="O2775" i="4" s="1"/>
  <c r="D2776" i="4"/>
  <c r="G2776" i="4" s="1"/>
  <c r="H2776" i="4"/>
  <c r="L2776" i="4"/>
  <c r="D2777" i="4"/>
  <c r="G2777" i="4" s="1"/>
  <c r="H2777" i="4"/>
  <c r="L2777" i="4"/>
  <c r="M2777" i="4" s="1"/>
  <c r="O2777" i="4" s="1"/>
  <c r="D2778" i="4"/>
  <c r="G2778" i="4" s="1"/>
  <c r="H2778" i="4"/>
  <c r="L2778" i="4"/>
  <c r="M2778" i="4" s="1"/>
  <c r="O2778" i="4" s="1"/>
  <c r="D2779" i="4"/>
  <c r="G2779" i="4" s="1"/>
  <c r="H2779" i="4"/>
  <c r="L2779" i="4"/>
  <c r="M2779" i="4" s="1"/>
  <c r="O2779" i="4" s="1"/>
  <c r="D2780" i="4"/>
  <c r="G2780" i="4" s="1"/>
  <c r="H2780" i="4"/>
  <c r="L2780" i="4"/>
  <c r="M2780" i="4" s="1"/>
  <c r="O2780" i="4" s="1"/>
  <c r="D2781" i="4"/>
  <c r="G2781" i="4" s="1"/>
  <c r="H2781" i="4"/>
  <c r="L2781" i="4"/>
  <c r="M2781" i="4" s="1"/>
  <c r="O2781" i="4" s="1"/>
  <c r="D2782" i="4"/>
  <c r="G2782" i="4" s="1"/>
  <c r="H2782" i="4"/>
  <c r="L2782" i="4"/>
  <c r="M2782" i="4" s="1"/>
  <c r="O2782" i="4" s="1"/>
  <c r="D2783" i="4"/>
  <c r="G2783" i="4" s="1"/>
  <c r="H2783" i="4"/>
  <c r="L2783" i="4"/>
  <c r="M2783" i="4" s="1"/>
  <c r="O2783" i="4" s="1"/>
  <c r="D2784" i="4"/>
  <c r="G2784" i="4" s="1"/>
  <c r="H2784" i="4"/>
  <c r="L2784" i="4"/>
  <c r="M2784" i="4" s="1"/>
  <c r="O2784" i="4" s="1"/>
  <c r="D2785" i="4"/>
  <c r="G2785" i="4" s="1"/>
  <c r="H2785" i="4"/>
  <c r="L2785" i="4"/>
  <c r="M2785" i="4" s="1"/>
  <c r="O2785" i="4" s="1"/>
  <c r="D2786" i="4"/>
  <c r="G2786" i="4" s="1"/>
  <c r="H2786" i="4"/>
  <c r="L2786" i="4"/>
  <c r="M2786" i="4" s="1"/>
  <c r="O2786" i="4" s="1"/>
  <c r="D2787" i="4"/>
  <c r="G2787" i="4" s="1"/>
  <c r="H2787" i="4"/>
  <c r="L2787" i="4"/>
  <c r="M2787" i="4" s="1"/>
  <c r="O2787" i="4" s="1"/>
  <c r="D2788" i="4"/>
  <c r="G2788" i="4" s="1"/>
  <c r="H2788" i="4"/>
  <c r="L2788" i="4"/>
  <c r="M2788" i="4" s="1"/>
  <c r="O2788" i="4" s="1"/>
  <c r="D2789" i="4"/>
  <c r="G2789" i="4" s="1"/>
  <c r="H2789" i="4"/>
  <c r="L2789" i="4"/>
  <c r="M2789" i="4" s="1"/>
  <c r="O2789" i="4" s="1"/>
  <c r="D2790" i="4"/>
  <c r="G2790" i="4" s="1"/>
  <c r="H2790" i="4"/>
  <c r="L2790" i="4"/>
  <c r="M2790" i="4" s="1"/>
  <c r="O2790" i="4" s="1"/>
  <c r="D2791" i="4"/>
  <c r="G2791" i="4" s="1"/>
  <c r="H2791" i="4"/>
  <c r="L2791" i="4"/>
  <c r="M2791" i="4" s="1"/>
  <c r="O2791" i="4" s="1"/>
  <c r="D2792" i="4"/>
  <c r="G2792" i="4" s="1"/>
  <c r="H2792" i="4"/>
  <c r="L2792" i="4"/>
  <c r="M2792" i="4" s="1"/>
  <c r="O2792" i="4" s="1"/>
  <c r="D2793" i="4"/>
  <c r="G2793" i="4" s="1"/>
  <c r="H2793" i="4"/>
  <c r="L2793" i="4"/>
  <c r="M2793" i="4" s="1"/>
  <c r="O2793" i="4" s="1"/>
  <c r="D2794" i="4"/>
  <c r="G2794" i="4" s="1"/>
  <c r="H2794" i="4"/>
  <c r="L2794" i="4"/>
  <c r="M2794" i="4" s="1"/>
  <c r="O2794" i="4" s="1"/>
  <c r="D2795" i="4"/>
  <c r="G2795" i="4" s="1"/>
  <c r="H2795" i="4"/>
  <c r="L2795" i="4"/>
  <c r="M2795" i="4" s="1"/>
  <c r="O2795" i="4" s="1"/>
  <c r="D2796" i="4"/>
  <c r="G2796" i="4" s="1"/>
  <c r="H2796" i="4"/>
  <c r="L2796" i="4"/>
  <c r="M2796" i="4" s="1"/>
  <c r="O2796" i="4" s="1"/>
  <c r="D2797" i="4"/>
  <c r="G2797" i="4" s="1"/>
  <c r="H2797" i="4"/>
  <c r="L2797" i="4"/>
  <c r="M2797" i="4" s="1"/>
  <c r="O2797" i="4" s="1"/>
  <c r="D2798" i="4"/>
  <c r="G2798" i="4" s="1"/>
  <c r="H2798" i="4"/>
  <c r="L2798" i="4"/>
  <c r="M2798" i="4" s="1"/>
  <c r="O2798" i="4" s="1"/>
  <c r="D2799" i="4"/>
  <c r="G2799" i="4" s="1"/>
  <c r="H2799" i="4"/>
  <c r="L2799" i="4"/>
  <c r="M2799" i="4" s="1"/>
  <c r="O2799" i="4" s="1"/>
  <c r="D2800" i="4"/>
  <c r="G2800" i="4" s="1"/>
  <c r="H2800" i="4"/>
  <c r="L2800" i="4"/>
  <c r="M2800" i="4" s="1"/>
  <c r="O2800" i="4" s="1"/>
  <c r="D2801" i="4"/>
  <c r="G2801" i="4" s="1"/>
  <c r="H2801" i="4"/>
  <c r="L2801" i="4"/>
  <c r="M2801" i="4" s="1"/>
  <c r="O2801" i="4" s="1"/>
  <c r="D2802" i="4"/>
  <c r="G2802" i="4" s="1"/>
  <c r="H2802" i="4"/>
  <c r="L2802" i="4"/>
  <c r="M2802" i="4" s="1"/>
  <c r="O2802" i="4" s="1"/>
  <c r="D2803" i="4"/>
  <c r="G2803" i="4" s="1"/>
  <c r="H2803" i="4"/>
  <c r="L2803" i="4"/>
  <c r="M2803" i="4" s="1"/>
  <c r="O2803" i="4" s="1"/>
  <c r="D2804" i="4"/>
  <c r="G2804" i="4" s="1"/>
  <c r="H2804" i="4"/>
  <c r="L2804" i="4"/>
  <c r="M2804" i="4" s="1"/>
  <c r="O2804" i="4" s="1"/>
  <c r="D2805" i="4"/>
  <c r="G2805" i="4" s="1"/>
  <c r="H2805" i="4"/>
  <c r="L2805" i="4"/>
  <c r="M2805" i="4" s="1"/>
  <c r="O2805" i="4" s="1"/>
  <c r="D2806" i="4"/>
  <c r="G2806" i="4" s="1"/>
  <c r="H2806" i="4"/>
  <c r="L2806" i="4"/>
  <c r="M2806" i="4" s="1"/>
  <c r="O2806" i="4" s="1"/>
  <c r="D2807" i="4"/>
  <c r="G2807" i="4" s="1"/>
  <c r="H2807" i="4"/>
  <c r="L2807" i="4"/>
  <c r="M2807" i="4" s="1"/>
  <c r="O2807" i="4" s="1"/>
  <c r="D2808" i="4"/>
  <c r="G2808" i="4" s="1"/>
  <c r="H2808" i="4"/>
  <c r="L2808" i="4"/>
  <c r="M2808" i="4" s="1"/>
  <c r="O2808" i="4" s="1"/>
  <c r="D2809" i="4"/>
  <c r="G2809" i="4" s="1"/>
  <c r="H2809" i="4"/>
  <c r="L2809" i="4"/>
  <c r="M2809" i="4" s="1"/>
  <c r="O2809" i="4" s="1"/>
  <c r="D2810" i="4"/>
  <c r="G2810" i="4" s="1"/>
  <c r="H2810" i="4"/>
  <c r="L2810" i="4"/>
  <c r="M2810" i="4" s="1"/>
  <c r="O2810" i="4" s="1"/>
  <c r="D2811" i="4"/>
  <c r="G2811" i="4" s="1"/>
  <c r="H2811" i="4"/>
  <c r="L2811" i="4"/>
  <c r="M2811" i="4" s="1"/>
  <c r="O2811" i="4" s="1"/>
  <c r="D2812" i="4"/>
  <c r="G2812" i="4" s="1"/>
  <c r="H2812" i="4"/>
  <c r="L2812" i="4"/>
  <c r="M2812" i="4" s="1"/>
  <c r="O2812" i="4" s="1"/>
  <c r="D2813" i="4"/>
  <c r="G2813" i="4" s="1"/>
  <c r="H2813" i="4"/>
  <c r="L2813" i="4"/>
  <c r="M2813" i="4" s="1"/>
  <c r="O2813" i="4" s="1"/>
  <c r="D2814" i="4"/>
  <c r="G2814" i="4" s="1"/>
  <c r="H2814" i="4"/>
  <c r="L2814" i="4"/>
  <c r="M2814" i="4" s="1"/>
  <c r="O2814" i="4" s="1"/>
  <c r="D2815" i="4"/>
  <c r="G2815" i="4" s="1"/>
  <c r="H2815" i="4"/>
  <c r="L2815" i="4"/>
  <c r="M2815" i="4" s="1"/>
  <c r="O2815" i="4" s="1"/>
  <c r="D2816" i="4"/>
  <c r="G2816" i="4" s="1"/>
  <c r="H2816" i="4"/>
  <c r="L2816" i="4"/>
  <c r="M2816" i="4" s="1"/>
  <c r="O2816" i="4" s="1"/>
  <c r="D2817" i="4"/>
  <c r="G2817" i="4" s="1"/>
  <c r="H2817" i="4"/>
  <c r="L2817" i="4"/>
  <c r="M2817" i="4" s="1"/>
  <c r="O2817" i="4" s="1"/>
  <c r="D2818" i="4"/>
  <c r="G2818" i="4" s="1"/>
  <c r="H2818" i="4"/>
  <c r="L2818" i="4"/>
  <c r="M2818" i="4" s="1"/>
  <c r="O2818" i="4" s="1"/>
  <c r="D2819" i="4"/>
  <c r="G2819" i="4" s="1"/>
  <c r="H2819" i="4"/>
  <c r="L2819" i="4"/>
  <c r="M2819" i="4" s="1"/>
  <c r="O2819" i="4" s="1"/>
  <c r="D2820" i="4"/>
  <c r="G2820" i="4" s="1"/>
  <c r="H2820" i="4"/>
  <c r="L2820" i="4"/>
  <c r="M2820" i="4" s="1"/>
  <c r="O2820" i="4" s="1"/>
  <c r="D2821" i="4"/>
  <c r="G2821" i="4" s="1"/>
  <c r="H2821" i="4"/>
  <c r="L2821" i="4"/>
  <c r="M2821" i="4" s="1"/>
  <c r="O2821" i="4" s="1"/>
  <c r="D2822" i="4"/>
  <c r="G2822" i="4" s="1"/>
  <c r="H2822" i="4"/>
  <c r="L2822" i="4"/>
  <c r="M2822" i="4" s="1"/>
  <c r="O2822" i="4" s="1"/>
  <c r="D2823" i="4"/>
  <c r="G2823" i="4" s="1"/>
  <c r="H2823" i="4"/>
  <c r="L2823" i="4"/>
  <c r="M2823" i="4" s="1"/>
  <c r="O2823" i="4" s="1"/>
  <c r="D2824" i="4"/>
  <c r="G2824" i="4" s="1"/>
  <c r="H2824" i="4"/>
  <c r="L2824" i="4"/>
  <c r="M2824" i="4" s="1"/>
  <c r="O2824" i="4" s="1"/>
  <c r="D2825" i="4"/>
  <c r="G2825" i="4" s="1"/>
  <c r="H2825" i="4"/>
  <c r="L2825" i="4"/>
  <c r="M2825" i="4" s="1"/>
  <c r="O2825" i="4" s="1"/>
  <c r="D2826" i="4"/>
  <c r="G2826" i="4" s="1"/>
  <c r="H2826" i="4"/>
  <c r="L2826" i="4"/>
  <c r="M2826" i="4" s="1"/>
  <c r="O2826" i="4" s="1"/>
  <c r="D2827" i="4"/>
  <c r="G2827" i="4" s="1"/>
  <c r="H2827" i="4"/>
  <c r="L2827" i="4"/>
  <c r="M2827" i="4" s="1"/>
  <c r="O2827" i="4" s="1"/>
  <c r="D2828" i="4"/>
  <c r="G2828" i="4" s="1"/>
  <c r="H2828" i="4"/>
  <c r="L2828" i="4"/>
  <c r="M2828" i="4" s="1"/>
  <c r="O2828" i="4" s="1"/>
  <c r="D2829" i="4"/>
  <c r="G2829" i="4" s="1"/>
  <c r="H2829" i="4"/>
  <c r="L2829" i="4"/>
  <c r="M2829" i="4" s="1"/>
  <c r="O2829" i="4" s="1"/>
  <c r="D2830" i="4"/>
  <c r="G2830" i="4" s="1"/>
  <c r="H2830" i="4"/>
  <c r="L2830" i="4"/>
  <c r="M2830" i="4" s="1"/>
  <c r="O2830" i="4" s="1"/>
  <c r="D2831" i="4"/>
  <c r="G2831" i="4" s="1"/>
  <c r="H2831" i="4"/>
  <c r="L2831" i="4"/>
  <c r="M2831" i="4" s="1"/>
  <c r="O2831" i="4" s="1"/>
  <c r="D2832" i="4"/>
  <c r="G2832" i="4" s="1"/>
  <c r="H2832" i="4"/>
  <c r="L2832" i="4"/>
  <c r="M2832" i="4" s="1"/>
  <c r="O2832" i="4" s="1"/>
  <c r="D2833" i="4"/>
  <c r="G2833" i="4" s="1"/>
  <c r="H2833" i="4"/>
  <c r="L2833" i="4"/>
  <c r="M2833" i="4" s="1"/>
  <c r="O2833" i="4" s="1"/>
  <c r="D2834" i="4"/>
  <c r="G2834" i="4" s="1"/>
  <c r="H2834" i="4"/>
  <c r="L2834" i="4"/>
  <c r="M2834" i="4" s="1"/>
  <c r="O2834" i="4" s="1"/>
  <c r="D2835" i="4"/>
  <c r="G2835" i="4" s="1"/>
  <c r="H2835" i="4"/>
  <c r="L2835" i="4"/>
  <c r="M2835" i="4" s="1"/>
  <c r="O2835" i="4" s="1"/>
  <c r="D2836" i="4"/>
  <c r="G2836" i="4" s="1"/>
  <c r="H2836" i="4"/>
  <c r="L2836" i="4"/>
  <c r="M2836" i="4" s="1"/>
  <c r="O2836" i="4" s="1"/>
  <c r="D2837" i="4"/>
  <c r="G2837" i="4" s="1"/>
  <c r="H2837" i="4"/>
  <c r="L2837" i="4"/>
  <c r="M2837" i="4" s="1"/>
  <c r="O2837" i="4" s="1"/>
  <c r="D2838" i="4"/>
  <c r="G2838" i="4" s="1"/>
  <c r="H2838" i="4"/>
  <c r="L2838" i="4"/>
  <c r="M2838" i="4" s="1"/>
  <c r="O2838" i="4" s="1"/>
  <c r="D2839" i="4"/>
  <c r="G2839" i="4" s="1"/>
  <c r="H2839" i="4"/>
  <c r="L2839" i="4"/>
  <c r="M2839" i="4" s="1"/>
  <c r="O2839" i="4" s="1"/>
  <c r="D2840" i="4"/>
  <c r="G2840" i="4" s="1"/>
  <c r="H2840" i="4"/>
  <c r="L2840" i="4"/>
  <c r="M2840" i="4" s="1"/>
  <c r="O2840" i="4" s="1"/>
  <c r="D2841" i="4"/>
  <c r="G2841" i="4" s="1"/>
  <c r="H2841" i="4"/>
  <c r="L2841" i="4"/>
  <c r="M2841" i="4" s="1"/>
  <c r="O2841" i="4" s="1"/>
  <c r="D2842" i="4"/>
  <c r="G2842" i="4" s="1"/>
  <c r="H2842" i="4"/>
  <c r="L2842" i="4"/>
  <c r="M2842" i="4" s="1"/>
  <c r="O2842" i="4" s="1"/>
  <c r="D2843" i="4"/>
  <c r="G2843" i="4" s="1"/>
  <c r="H2843" i="4"/>
  <c r="L2843" i="4"/>
  <c r="M2843" i="4" s="1"/>
  <c r="O2843" i="4" s="1"/>
  <c r="D2844" i="4"/>
  <c r="G2844" i="4" s="1"/>
  <c r="H2844" i="4"/>
  <c r="L2844" i="4"/>
  <c r="M2844" i="4" s="1"/>
  <c r="O2844" i="4" s="1"/>
  <c r="D2845" i="4"/>
  <c r="G2845" i="4" s="1"/>
  <c r="H2845" i="4"/>
  <c r="L2845" i="4"/>
  <c r="M2845" i="4" s="1"/>
  <c r="O2845" i="4" s="1"/>
  <c r="D2846" i="4"/>
  <c r="G2846" i="4" s="1"/>
  <c r="H2846" i="4"/>
  <c r="L2846" i="4"/>
  <c r="M2846" i="4" s="1"/>
  <c r="O2846" i="4" s="1"/>
  <c r="D2847" i="4"/>
  <c r="G2847" i="4" s="1"/>
  <c r="H2847" i="4"/>
  <c r="L2847" i="4"/>
  <c r="M2847" i="4" s="1"/>
  <c r="O2847" i="4" s="1"/>
  <c r="D2848" i="4"/>
  <c r="G2848" i="4" s="1"/>
  <c r="H2848" i="4"/>
  <c r="L2848" i="4"/>
  <c r="M2848" i="4" s="1"/>
  <c r="O2848" i="4" s="1"/>
  <c r="D2849" i="4"/>
  <c r="G2849" i="4" s="1"/>
  <c r="H2849" i="4"/>
  <c r="L2849" i="4"/>
  <c r="M2849" i="4" s="1"/>
  <c r="O2849" i="4" s="1"/>
  <c r="D2850" i="4"/>
  <c r="G2850" i="4" s="1"/>
  <c r="H2850" i="4"/>
  <c r="L2850" i="4"/>
  <c r="M2850" i="4" s="1"/>
  <c r="O2850" i="4" s="1"/>
  <c r="D2851" i="4"/>
  <c r="G2851" i="4" s="1"/>
  <c r="H2851" i="4"/>
  <c r="L2851" i="4"/>
  <c r="M2851" i="4" s="1"/>
  <c r="O2851" i="4" s="1"/>
  <c r="D2852" i="4"/>
  <c r="G2852" i="4" s="1"/>
  <c r="H2852" i="4"/>
  <c r="L2852" i="4"/>
  <c r="M2852" i="4" s="1"/>
  <c r="O2852" i="4" s="1"/>
  <c r="D2853" i="4"/>
  <c r="G2853" i="4" s="1"/>
  <c r="H2853" i="4"/>
  <c r="L2853" i="4"/>
  <c r="M2853" i="4" s="1"/>
  <c r="O2853" i="4" s="1"/>
  <c r="D2854" i="4"/>
  <c r="G2854" i="4" s="1"/>
  <c r="H2854" i="4"/>
  <c r="L2854" i="4"/>
  <c r="M2854" i="4" s="1"/>
  <c r="O2854" i="4" s="1"/>
  <c r="D2855" i="4"/>
  <c r="G2855" i="4" s="1"/>
  <c r="H2855" i="4"/>
  <c r="L2855" i="4"/>
  <c r="M2855" i="4" s="1"/>
  <c r="O2855" i="4" s="1"/>
  <c r="D2856" i="4"/>
  <c r="G2856" i="4" s="1"/>
  <c r="H2856" i="4"/>
  <c r="L2856" i="4"/>
  <c r="M2856" i="4" s="1"/>
  <c r="O2856" i="4" s="1"/>
  <c r="D2857" i="4"/>
  <c r="G2857" i="4" s="1"/>
  <c r="H2857" i="4"/>
  <c r="L2857" i="4"/>
  <c r="M2857" i="4" s="1"/>
  <c r="O2857" i="4" s="1"/>
  <c r="D2858" i="4"/>
  <c r="G2858" i="4" s="1"/>
  <c r="H2858" i="4"/>
  <c r="L2858" i="4"/>
  <c r="M2858" i="4" s="1"/>
  <c r="O2858" i="4" s="1"/>
  <c r="D2859" i="4"/>
  <c r="G2859" i="4" s="1"/>
  <c r="H2859" i="4"/>
  <c r="L2859" i="4"/>
  <c r="M2859" i="4" s="1"/>
  <c r="O2859" i="4" s="1"/>
  <c r="D2860" i="4"/>
  <c r="G2860" i="4" s="1"/>
  <c r="H2860" i="4"/>
  <c r="L2860" i="4"/>
  <c r="M2860" i="4" s="1"/>
  <c r="O2860" i="4" s="1"/>
  <c r="D2861" i="4"/>
  <c r="G2861" i="4" s="1"/>
  <c r="H2861" i="4"/>
  <c r="L2861" i="4"/>
  <c r="M2861" i="4" s="1"/>
  <c r="O2861" i="4" s="1"/>
  <c r="D2862" i="4"/>
  <c r="G2862" i="4" s="1"/>
  <c r="H2862" i="4"/>
  <c r="L2862" i="4"/>
  <c r="M2862" i="4" s="1"/>
  <c r="O2862" i="4" s="1"/>
  <c r="D2863" i="4"/>
  <c r="G2863" i="4" s="1"/>
  <c r="H2863" i="4"/>
  <c r="L2863" i="4"/>
  <c r="M2863" i="4" s="1"/>
  <c r="O2863" i="4" s="1"/>
  <c r="D2864" i="4"/>
  <c r="G2864" i="4" s="1"/>
  <c r="H2864" i="4"/>
  <c r="L2864" i="4"/>
  <c r="M2864" i="4" s="1"/>
  <c r="O2864" i="4" s="1"/>
  <c r="D2865" i="4"/>
  <c r="G2865" i="4" s="1"/>
  <c r="H2865" i="4"/>
  <c r="L2865" i="4"/>
  <c r="M2865" i="4" s="1"/>
  <c r="O2865" i="4" s="1"/>
  <c r="D2866" i="4"/>
  <c r="G2866" i="4" s="1"/>
  <c r="H2866" i="4"/>
  <c r="L2866" i="4"/>
  <c r="M2866" i="4" s="1"/>
  <c r="O2866" i="4" s="1"/>
  <c r="D2867" i="4"/>
  <c r="G2867" i="4" s="1"/>
  <c r="H2867" i="4"/>
  <c r="L2867" i="4"/>
  <c r="M2867" i="4" s="1"/>
  <c r="O2867" i="4" s="1"/>
  <c r="D2868" i="4"/>
  <c r="G2868" i="4" s="1"/>
  <c r="H2868" i="4"/>
  <c r="L2868" i="4"/>
  <c r="M2868" i="4" s="1"/>
  <c r="O2868" i="4" s="1"/>
  <c r="D2869" i="4"/>
  <c r="G2869" i="4" s="1"/>
  <c r="H2869" i="4"/>
  <c r="L2869" i="4"/>
  <c r="M2869" i="4" s="1"/>
  <c r="O2869" i="4" s="1"/>
  <c r="D2870" i="4"/>
  <c r="G2870" i="4" s="1"/>
  <c r="H2870" i="4"/>
  <c r="L2870" i="4"/>
  <c r="M2870" i="4" s="1"/>
  <c r="O2870" i="4" s="1"/>
  <c r="D2871" i="4"/>
  <c r="G2871" i="4" s="1"/>
  <c r="H2871" i="4"/>
  <c r="L2871" i="4"/>
  <c r="M2871" i="4" s="1"/>
  <c r="O2871" i="4" s="1"/>
  <c r="D2872" i="4"/>
  <c r="G2872" i="4" s="1"/>
  <c r="H2872" i="4"/>
  <c r="L2872" i="4"/>
  <c r="M2872" i="4" s="1"/>
  <c r="O2872" i="4" s="1"/>
  <c r="D2873" i="4"/>
  <c r="G2873" i="4" s="1"/>
  <c r="H2873" i="4"/>
  <c r="L2873" i="4"/>
  <c r="M2873" i="4" s="1"/>
  <c r="O2873" i="4" s="1"/>
  <c r="D2874" i="4"/>
  <c r="G2874" i="4" s="1"/>
  <c r="H2874" i="4"/>
  <c r="L2874" i="4"/>
  <c r="M2874" i="4" s="1"/>
  <c r="O2874" i="4" s="1"/>
  <c r="D2875" i="4"/>
  <c r="G2875" i="4" s="1"/>
  <c r="H2875" i="4"/>
  <c r="L2875" i="4"/>
  <c r="M2875" i="4" s="1"/>
  <c r="O2875" i="4" s="1"/>
  <c r="D2876" i="4"/>
  <c r="G2876" i="4" s="1"/>
  <c r="H2876" i="4"/>
  <c r="L2876" i="4"/>
  <c r="M2876" i="4" s="1"/>
  <c r="O2876" i="4" s="1"/>
  <c r="D2877" i="4"/>
  <c r="G2877" i="4" s="1"/>
  <c r="H2877" i="4"/>
  <c r="L2877" i="4"/>
  <c r="M2877" i="4" s="1"/>
  <c r="O2877" i="4" s="1"/>
  <c r="D2878" i="4"/>
  <c r="G2878" i="4" s="1"/>
  <c r="H2878" i="4"/>
  <c r="L2878" i="4"/>
  <c r="M2878" i="4" s="1"/>
  <c r="O2878" i="4" s="1"/>
  <c r="D2879" i="4"/>
  <c r="G2879" i="4" s="1"/>
  <c r="H2879" i="4"/>
  <c r="L2879" i="4"/>
  <c r="M2879" i="4" s="1"/>
  <c r="O2879" i="4" s="1"/>
  <c r="D2880" i="4"/>
  <c r="G2880" i="4" s="1"/>
  <c r="H2880" i="4"/>
  <c r="L2880" i="4"/>
  <c r="M2880" i="4" s="1"/>
  <c r="O2880" i="4" s="1"/>
  <c r="D2881" i="4"/>
  <c r="G2881" i="4" s="1"/>
  <c r="H2881" i="4"/>
  <c r="L2881" i="4"/>
  <c r="M2881" i="4" s="1"/>
  <c r="O2881" i="4" s="1"/>
  <c r="D2882" i="4"/>
  <c r="G2882" i="4" s="1"/>
  <c r="H2882" i="4"/>
  <c r="L2882" i="4"/>
  <c r="M2882" i="4" s="1"/>
  <c r="O2882" i="4" s="1"/>
  <c r="D2883" i="4"/>
  <c r="G2883" i="4" s="1"/>
  <c r="H2883" i="4"/>
  <c r="L2883" i="4"/>
  <c r="M2883" i="4" s="1"/>
  <c r="O2883" i="4" s="1"/>
  <c r="D2884" i="4"/>
  <c r="G2884" i="4" s="1"/>
  <c r="H2884" i="4"/>
  <c r="L2884" i="4"/>
  <c r="M2884" i="4" s="1"/>
  <c r="O2884" i="4" s="1"/>
  <c r="D2885" i="4"/>
  <c r="G2885" i="4" s="1"/>
  <c r="H2885" i="4"/>
  <c r="L2885" i="4"/>
  <c r="M2885" i="4" s="1"/>
  <c r="O2885" i="4" s="1"/>
  <c r="D2886" i="4"/>
  <c r="G2886" i="4" s="1"/>
  <c r="H2886" i="4"/>
  <c r="L2886" i="4"/>
  <c r="M2886" i="4" s="1"/>
  <c r="O2886" i="4" s="1"/>
  <c r="D2887" i="4"/>
  <c r="G2887" i="4" s="1"/>
  <c r="H2887" i="4"/>
  <c r="L2887" i="4"/>
  <c r="M2887" i="4" s="1"/>
  <c r="O2887" i="4" s="1"/>
  <c r="D2888" i="4"/>
  <c r="G2888" i="4" s="1"/>
  <c r="H2888" i="4"/>
  <c r="L2888" i="4"/>
  <c r="M2888" i="4" s="1"/>
  <c r="O2888" i="4" s="1"/>
  <c r="D2889" i="4"/>
  <c r="G2889" i="4" s="1"/>
  <c r="H2889" i="4"/>
  <c r="L2889" i="4"/>
  <c r="M2889" i="4" s="1"/>
  <c r="O2889" i="4" s="1"/>
  <c r="D2890" i="4"/>
  <c r="G2890" i="4" s="1"/>
  <c r="H2890" i="4"/>
  <c r="L2890" i="4"/>
  <c r="M2890" i="4" s="1"/>
  <c r="O2890" i="4" s="1"/>
  <c r="D2891" i="4"/>
  <c r="G2891" i="4" s="1"/>
  <c r="H2891" i="4"/>
  <c r="L2891" i="4"/>
  <c r="M2891" i="4" s="1"/>
  <c r="O2891" i="4" s="1"/>
  <c r="D2892" i="4"/>
  <c r="G2892" i="4" s="1"/>
  <c r="H2892" i="4"/>
  <c r="L2892" i="4"/>
  <c r="M2892" i="4" s="1"/>
  <c r="O2892" i="4" s="1"/>
  <c r="D2893" i="4"/>
  <c r="G2893" i="4" s="1"/>
  <c r="H2893" i="4"/>
  <c r="L2893" i="4"/>
  <c r="M2893" i="4" s="1"/>
  <c r="O2893" i="4" s="1"/>
  <c r="D2894" i="4"/>
  <c r="G2894" i="4" s="1"/>
  <c r="H2894" i="4"/>
  <c r="L2894" i="4"/>
  <c r="M2894" i="4" s="1"/>
  <c r="O2894" i="4" s="1"/>
  <c r="D2895" i="4"/>
  <c r="G2895" i="4" s="1"/>
  <c r="H2895" i="4"/>
  <c r="L2895" i="4"/>
  <c r="M2895" i="4" s="1"/>
  <c r="O2895" i="4" s="1"/>
  <c r="D2896" i="4"/>
  <c r="G2896" i="4" s="1"/>
  <c r="H2896" i="4"/>
  <c r="L2896" i="4"/>
  <c r="M2896" i="4" s="1"/>
  <c r="O2896" i="4" s="1"/>
  <c r="D2897" i="4"/>
  <c r="G2897" i="4" s="1"/>
  <c r="H2897" i="4"/>
  <c r="L2897" i="4"/>
  <c r="M2897" i="4" s="1"/>
  <c r="O2897" i="4" s="1"/>
  <c r="D2898" i="4"/>
  <c r="G2898" i="4" s="1"/>
  <c r="H2898" i="4"/>
  <c r="L2898" i="4"/>
  <c r="M2898" i="4" s="1"/>
  <c r="O2898" i="4" s="1"/>
  <c r="D2899" i="4"/>
  <c r="G2899" i="4" s="1"/>
  <c r="H2899" i="4"/>
  <c r="L2899" i="4"/>
  <c r="M2899" i="4" s="1"/>
  <c r="O2899" i="4" s="1"/>
  <c r="D2900" i="4"/>
  <c r="G2900" i="4" s="1"/>
  <c r="H2900" i="4"/>
  <c r="L2900" i="4"/>
  <c r="M2900" i="4" s="1"/>
  <c r="O2900" i="4" s="1"/>
  <c r="D2901" i="4"/>
  <c r="G2901" i="4" s="1"/>
  <c r="H2901" i="4"/>
  <c r="L2901" i="4"/>
  <c r="M2901" i="4" s="1"/>
  <c r="O2901" i="4" s="1"/>
  <c r="D2902" i="4"/>
  <c r="G2902" i="4" s="1"/>
  <c r="H2902" i="4"/>
  <c r="L2902" i="4"/>
  <c r="M2902" i="4" s="1"/>
  <c r="O2902" i="4" s="1"/>
  <c r="D2903" i="4"/>
  <c r="G2903" i="4" s="1"/>
  <c r="H2903" i="4"/>
  <c r="L2903" i="4"/>
  <c r="M2903" i="4" s="1"/>
  <c r="O2903" i="4" s="1"/>
  <c r="D2904" i="4"/>
  <c r="G2904" i="4" s="1"/>
  <c r="H2904" i="4"/>
  <c r="L2904" i="4"/>
  <c r="M2904" i="4" s="1"/>
  <c r="O2904" i="4" s="1"/>
  <c r="D2905" i="4"/>
  <c r="G2905" i="4" s="1"/>
  <c r="H2905" i="4"/>
  <c r="L2905" i="4"/>
  <c r="M2905" i="4" s="1"/>
  <c r="O2905" i="4" s="1"/>
  <c r="D2906" i="4"/>
  <c r="G2906" i="4" s="1"/>
  <c r="H2906" i="4"/>
  <c r="L2906" i="4"/>
  <c r="M2906" i="4" s="1"/>
  <c r="O2906" i="4" s="1"/>
  <c r="D2907" i="4"/>
  <c r="G2907" i="4" s="1"/>
  <c r="H2907" i="4"/>
  <c r="L2907" i="4"/>
  <c r="M2907" i="4" s="1"/>
  <c r="O2907" i="4" s="1"/>
  <c r="D2908" i="4"/>
  <c r="G2908" i="4" s="1"/>
  <c r="H2908" i="4"/>
  <c r="L2908" i="4"/>
  <c r="M2908" i="4" s="1"/>
  <c r="O2908" i="4" s="1"/>
  <c r="D2909" i="4"/>
  <c r="G2909" i="4" s="1"/>
  <c r="H2909" i="4"/>
  <c r="L2909" i="4"/>
  <c r="M2909" i="4" s="1"/>
  <c r="O2909" i="4" s="1"/>
  <c r="D2910" i="4"/>
  <c r="G2910" i="4" s="1"/>
  <c r="H2910" i="4"/>
  <c r="L2910" i="4"/>
  <c r="M2910" i="4" s="1"/>
  <c r="O2910" i="4" s="1"/>
  <c r="D2911" i="4"/>
  <c r="G2911" i="4" s="1"/>
  <c r="H2911" i="4"/>
  <c r="L2911" i="4"/>
  <c r="M2911" i="4" s="1"/>
  <c r="O2911" i="4" s="1"/>
  <c r="D2912" i="4"/>
  <c r="G2912" i="4" s="1"/>
  <c r="H2912" i="4"/>
  <c r="L2912" i="4"/>
  <c r="M2912" i="4" s="1"/>
  <c r="O2912" i="4" s="1"/>
  <c r="D2913" i="4"/>
  <c r="G2913" i="4" s="1"/>
  <c r="H2913" i="4"/>
  <c r="L2913" i="4"/>
  <c r="M2913" i="4" s="1"/>
  <c r="O2913" i="4" s="1"/>
  <c r="D2914" i="4"/>
  <c r="G2914" i="4" s="1"/>
  <c r="H2914" i="4"/>
  <c r="L2914" i="4"/>
  <c r="M2914" i="4" s="1"/>
  <c r="O2914" i="4" s="1"/>
  <c r="D2915" i="4"/>
  <c r="G2915" i="4" s="1"/>
  <c r="H2915" i="4"/>
  <c r="L2915" i="4"/>
  <c r="M2915" i="4" s="1"/>
  <c r="O2915" i="4" s="1"/>
  <c r="D2916" i="4"/>
  <c r="G2916" i="4" s="1"/>
  <c r="H2916" i="4"/>
  <c r="L2916" i="4"/>
  <c r="M2916" i="4" s="1"/>
  <c r="O2916" i="4" s="1"/>
  <c r="D2917" i="4"/>
  <c r="G2917" i="4" s="1"/>
  <c r="H2917" i="4"/>
  <c r="L2917" i="4"/>
  <c r="M2917" i="4" s="1"/>
  <c r="O2917" i="4" s="1"/>
  <c r="D2918" i="4"/>
  <c r="G2918" i="4" s="1"/>
  <c r="H2918" i="4"/>
  <c r="L2918" i="4"/>
  <c r="M2918" i="4" s="1"/>
  <c r="O2918" i="4" s="1"/>
  <c r="D2919" i="4"/>
  <c r="G2919" i="4" s="1"/>
  <c r="H2919" i="4"/>
  <c r="L2919" i="4"/>
  <c r="M2919" i="4" s="1"/>
  <c r="O2919" i="4" s="1"/>
  <c r="D2920" i="4"/>
  <c r="G2920" i="4" s="1"/>
  <c r="H2920" i="4"/>
  <c r="L2920" i="4"/>
  <c r="M2920" i="4" s="1"/>
  <c r="O2920" i="4" s="1"/>
  <c r="D2921" i="4"/>
  <c r="G2921" i="4" s="1"/>
  <c r="H2921" i="4"/>
  <c r="L2921" i="4"/>
  <c r="M2921" i="4" s="1"/>
  <c r="O2921" i="4" s="1"/>
  <c r="D2922" i="4"/>
  <c r="G2922" i="4" s="1"/>
  <c r="H2922" i="4"/>
  <c r="L2922" i="4"/>
  <c r="M2922" i="4" s="1"/>
  <c r="O2922" i="4" s="1"/>
  <c r="D2923" i="4"/>
  <c r="G2923" i="4" s="1"/>
  <c r="H2923" i="4"/>
  <c r="L2923" i="4"/>
  <c r="M2923" i="4" s="1"/>
  <c r="O2923" i="4" s="1"/>
  <c r="D2924" i="4"/>
  <c r="G2924" i="4" s="1"/>
  <c r="H2924" i="4"/>
  <c r="L2924" i="4"/>
  <c r="M2924" i="4" s="1"/>
  <c r="O2924" i="4" s="1"/>
  <c r="D2925" i="4"/>
  <c r="G2925" i="4" s="1"/>
  <c r="H2925" i="4"/>
  <c r="L2925" i="4"/>
  <c r="M2925" i="4" s="1"/>
  <c r="O2925" i="4" s="1"/>
  <c r="D2926" i="4"/>
  <c r="G2926" i="4" s="1"/>
  <c r="H2926" i="4"/>
  <c r="L2926" i="4"/>
  <c r="M2926" i="4" s="1"/>
  <c r="O2926" i="4" s="1"/>
  <c r="D2927" i="4"/>
  <c r="G2927" i="4" s="1"/>
  <c r="H2927" i="4"/>
  <c r="L2927" i="4"/>
  <c r="M2927" i="4" s="1"/>
  <c r="O2927" i="4" s="1"/>
  <c r="D2928" i="4"/>
  <c r="G2928" i="4" s="1"/>
  <c r="H2928" i="4"/>
  <c r="L2928" i="4"/>
  <c r="M2928" i="4" s="1"/>
  <c r="O2928" i="4" s="1"/>
  <c r="D2929" i="4"/>
  <c r="G2929" i="4" s="1"/>
  <c r="H2929" i="4"/>
  <c r="L2929" i="4"/>
  <c r="M2929" i="4" s="1"/>
  <c r="O2929" i="4" s="1"/>
  <c r="D2930" i="4"/>
  <c r="G2930" i="4" s="1"/>
  <c r="H2930" i="4"/>
  <c r="L2930" i="4"/>
  <c r="M2930" i="4" s="1"/>
  <c r="O2930" i="4" s="1"/>
  <c r="D2931" i="4"/>
  <c r="G2931" i="4" s="1"/>
  <c r="H2931" i="4"/>
  <c r="L2931" i="4"/>
  <c r="M2931" i="4" s="1"/>
  <c r="O2931" i="4" s="1"/>
  <c r="D2932" i="4"/>
  <c r="G2932" i="4" s="1"/>
  <c r="H2932" i="4"/>
  <c r="L2932" i="4"/>
  <c r="M2932" i="4" s="1"/>
  <c r="O2932" i="4" s="1"/>
  <c r="D2933" i="4"/>
  <c r="G2933" i="4" s="1"/>
  <c r="H2933" i="4"/>
  <c r="L2933" i="4"/>
  <c r="M2933" i="4" s="1"/>
  <c r="O2933" i="4" s="1"/>
  <c r="D2934" i="4"/>
  <c r="G2934" i="4" s="1"/>
  <c r="H2934" i="4"/>
  <c r="L2934" i="4"/>
  <c r="D2935" i="4"/>
  <c r="G2935" i="4" s="1"/>
  <c r="H2935" i="4"/>
  <c r="L2935" i="4"/>
  <c r="M2935" i="4" s="1"/>
  <c r="O2935" i="4" s="1"/>
  <c r="D2936" i="4"/>
  <c r="G2936" i="4" s="1"/>
  <c r="H2936" i="4"/>
  <c r="L2936" i="4"/>
  <c r="D2937" i="4"/>
  <c r="G2937" i="4" s="1"/>
  <c r="H2937" i="4"/>
  <c r="L2937" i="4"/>
  <c r="M2937" i="4" s="1"/>
  <c r="O2937" i="4" s="1"/>
  <c r="D2938" i="4"/>
  <c r="G2938" i="4" s="1"/>
  <c r="H2938" i="4"/>
  <c r="L2938" i="4"/>
  <c r="M2938" i="4" s="1"/>
  <c r="O2938" i="4" s="1"/>
  <c r="D2939" i="4"/>
  <c r="G2939" i="4" s="1"/>
  <c r="H2939" i="4"/>
  <c r="L2939" i="4"/>
  <c r="M2939" i="4" s="1"/>
  <c r="O2939" i="4" s="1"/>
  <c r="D2940" i="4"/>
  <c r="G2940" i="4" s="1"/>
  <c r="H2940" i="4"/>
  <c r="L2940" i="4"/>
  <c r="M2940" i="4" s="1"/>
  <c r="O2940" i="4" s="1"/>
  <c r="D2941" i="4"/>
  <c r="G2941" i="4" s="1"/>
  <c r="H2941" i="4"/>
  <c r="L2941" i="4"/>
  <c r="M2941" i="4" s="1"/>
  <c r="O2941" i="4" s="1"/>
  <c r="D2942" i="4"/>
  <c r="G2942" i="4" s="1"/>
  <c r="H2942" i="4"/>
  <c r="L2942" i="4"/>
  <c r="M2942" i="4" s="1"/>
  <c r="O2942" i="4" s="1"/>
  <c r="D2943" i="4"/>
  <c r="G2943" i="4" s="1"/>
  <c r="H2943" i="4"/>
  <c r="L2943" i="4"/>
  <c r="M2943" i="4" s="1"/>
  <c r="O2943" i="4" s="1"/>
  <c r="D2944" i="4"/>
  <c r="G2944" i="4" s="1"/>
  <c r="H2944" i="4"/>
  <c r="L2944" i="4"/>
  <c r="M2944" i="4" s="1"/>
  <c r="O2944" i="4" s="1"/>
  <c r="D2945" i="4"/>
  <c r="G2945" i="4" s="1"/>
  <c r="H2945" i="4"/>
  <c r="L2945" i="4"/>
  <c r="M2945" i="4" s="1"/>
  <c r="O2945" i="4" s="1"/>
  <c r="D2946" i="4"/>
  <c r="G2946" i="4" s="1"/>
  <c r="H2946" i="4"/>
  <c r="L2946" i="4"/>
  <c r="M2946" i="4" s="1"/>
  <c r="O2946" i="4" s="1"/>
  <c r="D2947" i="4"/>
  <c r="G2947" i="4" s="1"/>
  <c r="H2947" i="4"/>
  <c r="L2947" i="4"/>
  <c r="M2947" i="4" s="1"/>
  <c r="O2947" i="4" s="1"/>
  <c r="D2948" i="4"/>
  <c r="G2948" i="4" s="1"/>
  <c r="H2948" i="4"/>
  <c r="L2948" i="4"/>
  <c r="D2949" i="4"/>
  <c r="G2949" i="4" s="1"/>
  <c r="H2949" i="4"/>
  <c r="L2949" i="4"/>
  <c r="M2949" i="4" s="1"/>
  <c r="O2949" i="4" s="1"/>
  <c r="D2950" i="4"/>
  <c r="G2950" i="4" s="1"/>
  <c r="H2950" i="4"/>
  <c r="L2950" i="4"/>
  <c r="D2951" i="4"/>
  <c r="G2951" i="4" s="1"/>
  <c r="H2951" i="4"/>
  <c r="L2951" i="4"/>
  <c r="M2951" i="4" s="1"/>
  <c r="O2951" i="4" s="1"/>
  <c r="D2952" i="4"/>
  <c r="G2952" i="4" s="1"/>
  <c r="H2952" i="4"/>
  <c r="L2952" i="4"/>
  <c r="D2953" i="4"/>
  <c r="G2953" i="4" s="1"/>
  <c r="H2953" i="4"/>
  <c r="L2953" i="4"/>
  <c r="M2953" i="4" s="1"/>
  <c r="O2953" i="4" s="1"/>
  <c r="D2954" i="4"/>
  <c r="G2954" i="4" s="1"/>
  <c r="H2954" i="4"/>
  <c r="L2954" i="4"/>
  <c r="M2954" i="4" s="1"/>
  <c r="O2954" i="4" s="1"/>
  <c r="D2955" i="4"/>
  <c r="G2955" i="4" s="1"/>
  <c r="H2955" i="4"/>
  <c r="L2955" i="4"/>
  <c r="M2955" i="4" s="1"/>
  <c r="O2955" i="4" s="1"/>
  <c r="D2956" i="4"/>
  <c r="G2956" i="4" s="1"/>
  <c r="H2956" i="4"/>
  <c r="L2956" i="4"/>
  <c r="M2956" i="4" s="1"/>
  <c r="O2956" i="4" s="1"/>
  <c r="D2957" i="4"/>
  <c r="G2957" i="4" s="1"/>
  <c r="H2957" i="4"/>
  <c r="L2957" i="4"/>
  <c r="M2957" i="4" s="1"/>
  <c r="O2957" i="4" s="1"/>
  <c r="D2958" i="4"/>
  <c r="G2958" i="4" s="1"/>
  <c r="H2958" i="4"/>
  <c r="L2958" i="4"/>
  <c r="M2958" i="4" s="1"/>
  <c r="O2958" i="4" s="1"/>
  <c r="D2959" i="4"/>
  <c r="G2959" i="4" s="1"/>
  <c r="H2959" i="4"/>
  <c r="L2959" i="4"/>
  <c r="M2959" i="4" s="1"/>
  <c r="O2959" i="4" s="1"/>
  <c r="D2960" i="4"/>
  <c r="G2960" i="4" s="1"/>
  <c r="H2960" i="4"/>
  <c r="L2960" i="4"/>
  <c r="M2960" i="4" s="1"/>
  <c r="O2960" i="4" s="1"/>
  <c r="D2961" i="4"/>
  <c r="G2961" i="4" s="1"/>
  <c r="H2961" i="4"/>
  <c r="L2961" i="4"/>
  <c r="M2961" i="4" s="1"/>
  <c r="O2961" i="4" s="1"/>
  <c r="D2962" i="4"/>
  <c r="G2962" i="4" s="1"/>
  <c r="H2962" i="4"/>
  <c r="L2962" i="4"/>
  <c r="M2962" i="4" s="1"/>
  <c r="O2962" i="4" s="1"/>
  <c r="D2963" i="4"/>
  <c r="G2963" i="4" s="1"/>
  <c r="H2963" i="4"/>
  <c r="L2963" i="4"/>
  <c r="M2963" i="4" s="1"/>
  <c r="O2963" i="4" s="1"/>
  <c r="D2964" i="4"/>
  <c r="G2964" i="4" s="1"/>
  <c r="H2964" i="4"/>
  <c r="L2964" i="4"/>
  <c r="M2964" i="4" s="1"/>
  <c r="O2964" i="4" s="1"/>
  <c r="D2965" i="4"/>
  <c r="G2965" i="4" s="1"/>
  <c r="H2965" i="4"/>
  <c r="L2965" i="4"/>
  <c r="M2965" i="4" s="1"/>
  <c r="O2965" i="4" s="1"/>
  <c r="D2966" i="4"/>
  <c r="G2966" i="4" s="1"/>
  <c r="H2966" i="4"/>
  <c r="L2966" i="4"/>
  <c r="M2966" i="4" s="1"/>
  <c r="O2966" i="4" s="1"/>
  <c r="D2967" i="4"/>
  <c r="G2967" i="4" s="1"/>
  <c r="H2967" i="4"/>
  <c r="L2967" i="4"/>
  <c r="M2967" i="4" s="1"/>
  <c r="O2967" i="4" s="1"/>
  <c r="D2968" i="4"/>
  <c r="G2968" i="4" s="1"/>
  <c r="H2968" i="4"/>
  <c r="L2968" i="4"/>
  <c r="M2968" i="4" s="1"/>
  <c r="O2968" i="4" s="1"/>
  <c r="D2969" i="4"/>
  <c r="G2969" i="4" s="1"/>
  <c r="H2969" i="4"/>
  <c r="L2969" i="4"/>
  <c r="M2969" i="4" s="1"/>
  <c r="O2969" i="4" s="1"/>
  <c r="D2970" i="4"/>
  <c r="G2970" i="4" s="1"/>
  <c r="H2970" i="4"/>
  <c r="L2970" i="4"/>
  <c r="M2970" i="4" s="1"/>
  <c r="O2970" i="4" s="1"/>
  <c r="D2971" i="4"/>
  <c r="G2971" i="4" s="1"/>
  <c r="H2971" i="4"/>
  <c r="L2971" i="4"/>
  <c r="M2971" i="4" s="1"/>
  <c r="O2971" i="4" s="1"/>
  <c r="D2972" i="4"/>
  <c r="G2972" i="4" s="1"/>
  <c r="H2972" i="4"/>
  <c r="L2972" i="4"/>
  <c r="M2972" i="4" s="1"/>
  <c r="O2972" i="4" s="1"/>
  <c r="D2973" i="4"/>
  <c r="G2973" i="4" s="1"/>
  <c r="H2973" i="4"/>
  <c r="L2973" i="4"/>
  <c r="M2973" i="4" s="1"/>
  <c r="O2973" i="4" s="1"/>
  <c r="D2974" i="4"/>
  <c r="G2974" i="4" s="1"/>
  <c r="H2974" i="4"/>
  <c r="L2974" i="4"/>
  <c r="M2974" i="4" s="1"/>
  <c r="O2974" i="4" s="1"/>
  <c r="D2975" i="4"/>
  <c r="G2975" i="4" s="1"/>
  <c r="H2975" i="4"/>
  <c r="L2975" i="4"/>
  <c r="M2975" i="4" s="1"/>
  <c r="O2975" i="4" s="1"/>
  <c r="D2976" i="4"/>
  <c r="G2976" i="4" s="1"/>
  <c r="H2976" i="4"/>
  <c r="L2976" i="4"/>
  <c r="M2976" i="4" s="1"/>
  <c r="O2976" i="4" s="1"/>
  <c r="D2977" i="4"/>
  <c r="G2977" i="4" s="1"/>
  <c r="H2977" i="4"/>
  <c r="L2977" i="4"/>
  <c r="M2977" i="4" s="1"/>
  <c r="O2977" i="4" s="1"/>
  <c r="D2978" i="4"/>
  <c r="G2978" i="4" s="1"/>
  <c r="H2978" i="4"/>
  <c r="L2978" i="4"/>
  <c r="M2978" i="4" s="1"/>
  <c r="O2978" i="4" s="1"/>
  <c r="D2979" i="4"/>
  <c r="G2979" i="4" s="1"/>
  <c r="H2979" i="4"/>
  <c r="L2979" i="4"/>
  <c r="M2979" i="4" s="1"/>
  <c r="O2979" i="4" s="1"/>
  <c r="D2980" i="4"/>
  <c r="G2980" i="4" s="1"/>
  <c r="H2980" i="4"/>
  <c r="L2980" i="4"/>
  <c r="M2980" i="4" s="1"/>
  <c r="O2980" i="4" s="1"/>
  <c r="D2981" i="4"/>
  <c r="G2981" i="4" s="1"/>
  <c r="H2981" i="4"/>
  <c r="L2981" i="4"/>
  <c r="M2981" i="4" s="1"/>
  <c r="O2981" i="4" s="1"/>
  <c r="D2982" i="4"/>
  <c r="G2982" i="4" s="1"/>
  <c r="H2982" i="4"/>
  <c r="L2982" i="4"/>
  <c r="M2982" i="4" s="1"/>
  <c r="O2982" i="4" s="1"/>
  <c r="D2983" i="4"/>
  <c r="G2983" i="4" s="1"/>
  <c r="H2983" i="4"/>
  <c r="L2983" i="4"/>
  <c r="M2983" i="4" s="1"/>
  <c r="O2983" i="4" s="1"/>
  <c r="D2984" i="4"/>
  <c r="G2984" i="4" s="1"/>
  <c r="H2984" i="4"/>
  <c r="L2984" i="4"/>
  <c r="M2984" i="4" s="1"/>
  <c r="O2984" i="4" s="1"/>
  <c r="D2985" i="4"/>
  <c r="G2985" i="4" s="1"/>
  <c r="H2985" i="4"/>
  <c r="L2985" i="4"/>
  <c r="M2985" i="4" s="1"/>
  <c r="O2985" i="4" s="1"/>
  <c r="D2986" i="4"/>
  <c r="G2986" i="4" s="1"/>
  <c r="H2986" i="4"/>
  <c r="L2986" i="4"/>
  <c r="M2986" i="4" s="1"/>
  <c r="O2986" i="4" s="1"/>
  <c r="D2987" i="4"/>
  <c r="G2987" i="4" s="1"/>
  <c r="H2987" i="4"/>
  <c r="L2987" i="4"/>
  <c r="M2987" i="4" s="1"/>
  <c r="O2987" i="4" s="1"/>
  <c r="D2988" i="4"/>
  <c r="G2988" i="4" s="1"/>
  <c r="H2988" i="4"/>
  <c r="L2988" i="4"/>
  <c r="M2988" i="4" s="1"/>
  <c r="O2988" i="4" s="1"/>
  <c r="D2989" i="4"/>
  <c r="G2989" i="4" s="1"/>
  <c r="H2989" i="4"/>
  <c r="L2989" i="4"/>
  <c r="M2989" i="4" s="1"/>
  <c r="O2989" i="4" s="1"/>
  <c r="D2990" i="4"/>
  <c r="G2990" i="4" s="1"/>
  <c r="H2990" i="4"/>
  <c r="L2990" i="4"/>
  <c r="M2990" i="4" s="1"/>
  <c r="O2990" i="4" s="1"/>
  <c r="D2991" i="4"/>
  <c r="G2991" i="4" s="1"/>
  <c r="H2991" i="4"/>
  <c r="L2991" i="4"/>
  <c r="M2991" i="4" s="1"/>
  <c r="O2991" i="4" s="1"/>
  <c r="D2992" i="4"/>
  <c r="G2992" i="4" s="1"/>
  <c r="H2992" i="4"/>
  <c r="L2992" i="4"/>
  <c r="M2992" i="4" s="1"/>
  <c r="O2992" i="4" s="1"/>
  <c r="D2993" i="4"/>
  <c r="G2993" i="4" s="1"/>
  <c r="H2993" i="4"/>
  <c r="L2993" i="4"/>
  <c r="M2993" i="4" s="1"/>
  <c r="O2993" i="4" s="1"/>
  <c r="D2994" i="4"/>
  <c r="G2994" i="4" s="1"/>
  <c r="H2994" i="4"/>
  <c r="L2994" i="4"/>
  <c r="M2994" i="4" s="1"/>
  <c r="O2994" i="4" s="1"/>
  <c r="D2995" i="4"/>
  <c r="G2995" i="4" s="1"/>
  <c r="H2995" i="4"/>
  <c r="L2995" i="4"/>
  <c r="M2995" i="4" s="1"/>
  <c r="O2995" i="4" s="1"/>
  <c r="D2996" i="4"/>
  <c r="G2996" i="4" s="1"/>
  <c r="H2996" i="4"/>
  <c r="L2996" i="4"/>
  <c r="M2996" i="4" s="1"/>
  <c r="O2996" i="4" s="1"/>
  <c r="D2997" i="4"/>
  <c r="G2997" i="4" s="1"/>
  <c r="H2997" i="4"/>
  <c r="L2997" i="4"/>
  <c r="M2997" i="4" s="1"/>
  <c r="O2997" i="4" s="1"/>
  <c r="D2998" i="4"/>
  <c r="G2998" i="4" s="1"/>
  <c r="H2998" i="4"/>
  <c r="L2998" i="4"/>
  <c r="M2998" i="4" s="1"/>
  <c r="O2998" i="4" s="1"/>
  <c r="D2999" i="4"/>
  <c r="G2999" i="4" s="1"/>
  <c r="H2999" i="4"/>
  <c r="L2999" i="4"/>
  <c r="M2999" i="4" s="1"/>
  <c r="O2999" i="4" s="1"/>
  <c r="D3000" i="4"/>
  <c r="G3000" i="4" s="1"/>
  <c r="H3000" i="4"/>
  <c r="L3000" i="4"/>
  <c r="M3000" i="4" s="1"/>
  <c r="O3000" i="4" s="1"/>
  <c r="D3001" i="4"/>
  <c r="G3001" i="4" s="1"/>
  <c r="H3001" i="4"/>
  <c r="L3001" i="4"/>
  <c r="M3001" i="4" s="1"/>
  <c r="O3001" i="4" s="1"/>
  <c r="D3002" i="4"/>
  <c r="G3002" i="4" s="1"/>
  <c r="H3002" i="4"/>
  <c r="L3002" i="4"/>
  <c r="M3002" i="4" s="1"/>
  <c r="O3002" i="4" s="1"/>
  <c r="D3003" i="4"/>
  <c r="G3003" i="4" s="1"/>
  <c r="H3003" i="4"/>
  <c r="L3003" i="4"/>
  <c r="M3003" i="4" s="1"/>
  <c r="O3003" i="4" s="1"/>
  <c r="D3004" i="4"/>
  <c r="G3004" i="4" s="1"/>
  <c r="H3004" i="4"/>
  <c r="L3004" i="4"/>
  <c r="M3004" i="4" s="1"/>
  <c r="O3004" i="4" s="1"/>
  <c r="D3005" i="4"/>
  <c r="G3005" i="4" s="1"/>
  <c r="H3005" i="4"/>
  <c r="L3005" i="4"/>
  <c r="M3005" i="4" s="1"/>
  <c r="O3005" i="4" s="1"/>
  <c r="D3006" i="4"/>
  <c r="G3006" i="4" s="1"/>
  <c r="H3006" i="4"/>
  <c r="L3006" i="4"/>
  <c r="M3006" i="4" s="1"/>
  <c r="O3006" i="4" s="1"/>
  <c r="D3007" i="4"/>
  <c r="G3007" i="4" s="1"/>
  <c r="H3007" i="4"/>
  <c r="L3007" i="4"/>
  <c r="M3007" i="4" s="1"/>
  <c r="O3007" i="4" s="1"/>
  <c r="D3008" i="4"/>
  <c r="G3008" i="4" s="1"/>
  <c r="H3008" i="4"/>
  <c r="L3008" i="4"/>
  <c r="M3008" i="4" s="1"/>
  <c r="O3008" i="4" s="1"/>
  <c r="D3009" i="4"/>
  <c r="G3009" i="4" s="1"/>
  <c r="H3009" i="4"/>
  <c r="L3009" i="4"/>
  <c r="M3009" i="4" s="1"/>
  <c r="O3009" i="4" s="1"/>
  <c r="D3010" i="4"/>
  <c r="G3010" i="4" s="1"/>
  <c r="H3010" i="4"/>
  <c r="L3010" i="4"/>
  <c r="M3010" i="4" s="1"/>
  <c r="O3010" i="4" s="1"/>
  <c r="D3011" i="4"/>
  <c r="G3011" i="4" s="1"/>
  <c r="H3011" i="4"/>
  <c r="L3011" i="4"/>
  <c r="M3011" i="4" s="1"/>
  <c r="O3011" i="4" s="1"/>
  <c r="D3012" i="4"/>
  <c r="G3012" i="4" s="1"/>
  <c r="H3012" i="4"/>
  <c r="L3012" i="4"/>
  <c r="M3012" i="4" s="1"/>
  <c r="O3012" i="4" s="1"/>
  <c r="D3013" i="4"/>
  <c r="G3013" i="4" s="1"/>
  <c r="H3013" i="4"/>
  <c r="L3013" i="4"/>
  <c r="M3013" i="4" s="1"/>
  <c r="O3013" i="4" s="1"/>
  <c r="D3014" i="4"/>
  <c r="G3014" i="4" s="1"/>
  <c r="H3014" i="4"/>
  <c r="L3014" i="4"/>
  <c r="M3014" i="4" s="1"/>
  <c r="O3014" i="4" s="1"/>
  <c r="D3015" i="4"/>
  <c r="G3015" i="4" s="1"/>
  <c r="H3015" i="4"/>
  <c r="L3015" i="4"/>
  <c r="M3015" i="4" s="1"/>
  <c r="O3015" i="4" s="1"/>
  <c r="D3016" i="4"/>
  <c r="G3016" i="4" s="1"/>
  <c r="H3016" i="4"/>
  <c r="L3016" i="4"/>
  <c r="M3016" i="4" s="1"/>
  <c r="O3016" i="4" s="1"/>
  <c r="D3017" i="4"/>
  <c r="G3017" i="4" s="1"/>
  <c r="H3017" i="4"/>
  <c r="L3017" i="4"/>
  <c r="M3017" i="4" s="1"/>
  <c r="O3017" i="4" s="1"/>
  <c r="D3018" i="4"/>
  <c r="G3018" i="4" s="1"/>
  <c r="H3018" i="4"/>
  <c r="L3018" i="4"/>
  <c r="M3018" i="4" s="1"/>
  <c r="O3018" i="4" s="1"/>
  <c r="D3019" i="4"/>
  <c r="G3019" i="4" s="1"/>
  <c r="H3019" i="4"/>
  <c r="L3019" i="4"/>
  <c r="M3019" i="4" s="1"/>
  <c r="O3019" i="4" s="1"/>
  <c r="D3020" i="4"/>
  <c r="G3020" i="4" s="1"/>
  <c r="H3020" i="4"/>
  <c r="L3020" i="4"/>
  <c r="M3020" i="4" s="1"/>
  <c r="O3020" i="4" s="1"/>
  <c r="D3021" i="4"/>
  <c r="G3021" i="4" s="1"/>
  <c r="H3021" i="4"/>
  <c r="L3021" i="4"/>
  <c r="M3021" i="4" s="1"/>
  <c r="O3021" i="4" s="1"/>
  <c r="D3022" i="4"/>
  <c r="G3022" i="4" s="1"/>
  <c r="H3022" i="4"/>
  <c r="L3022" i="4"/>
  <c r="M3022" i="4" s="1"/>
  <c r="O3022" i="4" s="1"/>
  <c r="D3023" i="4"/>
  <c r="G3023" i="4" s="1"/>
  <c r="H3023" i="4"/>
  <c r="L3023" i="4"/>
  <c r="M3023" i="4" s="1"/>
  <c r="O3023" i="4" s="1"/>
  <c r="D3024" i="4"/>
  <c r="G3024" i="4" s="1"/>
  <c r="H3024" i="4"/>
  <c r="L3024" i="4"/>
  <c r="M3024" i="4" s="1"/>
  <c r="O3024" i="4" s="1"/>
  <c r="D3025" i="4"/>
  <c r="G3025" i="4" s="1"/>
  <c r="H3025" i="4"/>
  <c r="L3025" i="4"/>
  <c r="M3025" i="4" s="1"/>
  <c r="O3025" i="4" s="1"/>
  <c r="D3026" i="4"/>
  <c r="G3026" i="4" s="1"/>
  <c r="H3026" i="4"/>
  <c r="L3026" i="4"/>
  <c r="M3026" i="4" s="1"/>
  <c r="O3026" i="4" s="1"/>
  <c r="D3027" i="4"/>
  <c r="G3027" i="4" s="1"/>
  <c r="H3027" i="4"/>
  <c r="L3027" i="4"/>
  <c r="M3027" i="4" s="1"/>
  <c r="O3027" i="4" s="1"/>
  <c r="D3028" i="4"/>
  <c r="G3028" i="4" s="1"/>
  <c r="H3028" i="4"/>
  <c r="L3028" i="4"/>
  <c r="M3028" i="4" s="1"/>
  <c r="O3028" i="4" s="1"/>
  <c r="D3029" i="4"/>
  <c r="G3029" i="4" s="1"/>
  <c r="H3029" i="4"/>
  <c r="L3029" i="4"/>
  <c r="M3029" i="4" s="1"/>
  <c r="O3029" i="4" s="1"/>
  <c r="D3030" i="4"/>
  <c r="G3030" i="4" s="1"/>
  <c r="H3030" i="4"/>
  <c r="L3030" i="4"/>
  <c r="M3030" i="4" s="1"/>
  <c r="O3030" i="4" s="1"/>
  <c r="D3031" i="4"/>
  <c r="G3031" i="4" s="1"/>
  <c r="H3031" i="4"/>
  <c r="L3031" i="4"/>
  <c r="M3031" i="4" s="1"/>
  <c r="O3031" i="4" s="1"/>
  <c r="D3032" i="4"/>
  <c r="G3032" i="4" s="1"/>
  <c r="H3032" i="4"/>
  <c r="L3032" i="4"/>
  <c r="M3032" i="4" s="1"/>
  <c r="O3032" i="4" s="1"/>
  <c r="D3033" i="4"/>
  <c r="G3033" i="4" s="1"/>
  <c r="H3033" i="4"/>
  <c r="L3033" i="4"/>
  <c r="M3033" i="4" s="1"/>
  <c r="O3033" i="4" s="1"/>
  <c r="D3034" i="4"/>
  <c r="G3034" i="4" s="1"/>
  <c r="H3034" i="4"/>
  <c r="L3034" i="4"/>
  <c r="M3034" i="4" s="1"/>
  <c r="O3034" i="4" s="1"/>
  <c r="D3035" i="4"/>
  <c r="G3035" i="4" s="1"/>
  <c r="H3035" i="4"/>
  <c r="L3035" i="4"/>
  <c r="M3035" i="4" s="1"/>
  <c r="O3035" i="4" s="1"/>
  <c r="D3036" i="4"/>
  <c r="G3036" i="4" s="1"/>
  <c r="H3036" i="4"/>
  <c r="L3036" i="4"/>
  <c r="M3036" i="4" s="1"/>
  <c r="O3036" i="4" s="1"/>
  <c r="D3037" i="4"/>
  <c r="G3037" i="4" s="1"/>
  <c r="H3037" i="4"/>
  <c r="L3037" i="4"/>
  <c r="M3037" i="4" s="1"/>
  <c r="O3037" i="4" s="1"/>
  <c r="D3038" i="4"/>
  <c r="G3038" i="4" s="1"/>
  <c r="H3038" i="4"/>
  <c r="L3038" i="4"/>
  <c r="M3038" i="4" s="1"/>
  <c r="O3038" i="4" s="1"/>
  <c r="D3039" i="4"/>
  <c r="G3039" i="4" s="1"/>
  <c r="H3039" i="4"/>
  <c r="L3039" i="4"/>
  <c r="M3039" i="4" s="1"/>
  <c r="O3039" i="4" s="1"/>
  <c r="D3040" i="4"/>
  <c r="G3040" i="4" s="1"/>
  <c r="H3040" i="4"/>
  <c r="L3040" i="4"/>
  <c r="M3040" i="4" s="1"/>
  <c r="O3040" i="4" s="1"/>
  <c r="D3041" i="4"/>
  <c r="G3041" i="4" s="1"/>
  <c r="H3041" i="4"/>
  <c r="L3041" i="4"/>
  <c r="M3041" i="4" s="1"/>
  <c r="O3041" i="4" s="1"/>
  <c r="D3042" i="4"/>
  <c r="G3042" i="4" s="1"/>
  <c r="H3042" i="4"/>
  <c r="L3042" i="4"/>
  <c r="M3042" i="4" s="1"/>
  <c r="O3042" i="4" s="1"/>
  <c r="D3043" i="4"/>
  <c r="G3043" i="4" s="1"/>
  <c r="H3043" i="4"/>
  <c r="L3043" i="4"/>
  <c r="M3043" i="4" s="1"/>
  <c r="O3043" i="4" s="1"/>
  <c r="D3044" i="4"/>
  <c r="G3044" i="4" s="1"/>
  <c r="H3044" i="4"/>
  <c r="L3044" i="4"/>
  <c r="M3044" i="4" s="1"/>
  <c r="O3044" i="4" s="1"/>
  <c r="D3045" i="4"/>
  <c r="G3045" i="4" s="1"/>
  <c r="H3045" i="4"/>
  <c r="L3045" i="4"/>
  <c r="M3045" i="4" s="1"/>
  <c r="O3045" i="4" s="1"/>
  <c r="D3046" i="4"/>
  <c r="G3046" i="4" s="1"/>
  <c r="H3046" i="4"/>
  <c r="L3046" i="4"/>
  <c r="M3046" i="4" s="1"/>
  <c r="O3046" i="4" s="1"/>
  <c r="D3047" i="4"/>
  <c r="G3047" i="4" s="1"/>
  <c r="H3047" i="4"/>
  <c r="L3047" i="4"/>
  <c r="M3047" i="4" s="1"/>
  <c r="O3047" i="4" s="1"/>
  <c r="D3048" i="4"/>
  <c r="G3048" i="4" s="1"/>
  <c r="H3048" i="4"/>
  <c r="L3048" i="4"/>
  <c r="M3048" i="4" s="1"/>
  <c r="O3048" i="4" s="1"/>
  <c r="D3049" i="4"/>
  <c r="G3049" i="4" s="1"/>
  <c r="H3049" i="4"/>
  <c r="L3049" i="4"/>
  <c r="M3049" i="4" s="1"/>
  <c r="O3049" i="4" s="1"/>
  <c r="D3050" i="4"/>
  <c r="G3050" i="4" s="1"/>
  <c r="H3050" i="4"/>
  <c r="L3050" i="4"/>
  <c r="M3050" i="4" s="1"/>
  <c r="O3050" i="4" s="1"/>
  <c r="D3051" i="4"/>
  <c r="G3051" i="4" s="1"/>
  <c r="H3051" i="4"/>
  <c r="L3051" i="4"/>
  <c r="M3051" i="4" s="1"/>
  <c r="O3051" i="4" s="1"/>
  <c r="D3052" i="4"/>
  <c r="G3052" i="4" s="1"/>
  <c r="H3052" i="4"/>
  <c r="L3052" i="4"/>
  <c r="M3052" i="4" s="1"/>
  <c r="O3052" i="4" s="1"/>
  <c r="D3053" i="4"/>
  <c r="G3053" i="4" s="1"/>
  <c r="H3053" i="4"/>
  <c r="L3053" i="4"/>
  <c r="M3053" i="4" s="1"/>
  <c r="O3053" i="4" s="1"/>
  <c r="D3054" i="4"/>
  <c r="G3054" i="4" s="1"/>
  <c r="H3054" i="4"/>
  <c r="L3054" i="4"/>
  <c r="M3054" i="4" s="1"/>
  <c r="O3054" i="4" s="1"/>
  <c r="D3055" i="4"/>
  <c r="G3055" i="4" s="1"/>
  <c r="H3055" i="4"/>
  <c r="L3055" i="4"/>
  <c r="M3055" i="4" s="1"/>
  <c r="O3055" i="4" s="1"/>
  <c r="D3056" i="4"/>
  <c r="G3056" i="4" s="1"/>
  <c r="H3056" i="4"/>
  <c r="L3056" i="4"/>
  <c r="M3056" i="4" s="1"/>
  <c r="O3056" i="4" s="1"/>
  <c r="D3057" i="4"/>
  <c r="G3057" i="4" s="1"/>
  <c r="H3057" i="4"/>
  <c r="L3057" i="4"/>
  <c r="M3057" i="4" s="1"/>
  <c r="O3057" i="4" s="1"/>
  <c r="D3058" i="4"/>
  <c r="G3058" i="4" s="1"/>
  <c r="H3058" i="4"/>
  <c r="L3058" i="4"/>
  <c r="M3058" i="4" s="1"/>
  <c r="O3058" i="4" s="1"/>
  <c r="D3059" i="4"/>
  <c r="G3059" i="4" s="1"/>
  <c r="H3059" i="4"/>
  <c r="L3059" i="4"/>
  <c r="M3059" i="4" s="1"/>
  <c r="O3059" i="4" s="1"/>
  <c r="D3060" i="4"/>
  <c r="G3060" i="4" s="1"/>
  <c r="H3060" i="4"/>
  <c r="L3060" i="4"/>
  <c r="M3060" i="4" s="1"/>
  <c r="O3060" i="4" s="1"/>
  <c r="D3061" i="4"/>
  <c r="G3061" i="4" s="1"/>
  <c r="H3061" i="4"/>
  <c r="L3061" i="4"/>
  <c r="M3061" i="4" s="1"/>
  <c r="O3061" i="4" s="1"/>
  <c r="D3062" i="4"/>
  <c r="G3062" i="4" s="1"/>
  <c r="H3062" i="4"/>
  <c r="L3062" i="4"/>
  <c r="M3062" i="4" s="1"/>
  <c r="O3062" i="4" s="1"/>
  <c r="D3063" i="4"/>
  <c r="G3063" i="4" s="1"/>
  <c r="H3063" i="4"/>
  <c r="L3063" i="4"/>
  <c r="M3063" i="4" s="1"/>
  <c r="O3063" i="4" s="1"/>
  <c r="D3064" i="4"/>
  <c r="G3064" i="4" s="1"/>
  <c r="H3064" i="4"/>
  <c r="L3064" i="4"/>
  <c r="M3064" i="4" s="1"/>
  <c r="O3064" i="4" s="1"/>
  <c r="D3065" i="4"/>
  <c r="G3065" i="4" s="1"/>
  <c r="H3065" i="4"/>
  <c r="L3065" i="4"/>
  <c r="M3065" i="4" s="1"/>
  <c r="O3065" i="4" s="1"/>
  <c r="D3066" i="4"/>
  <c r="G3066" i="4" s="1"/>
  <c r="H3066" i="4"/>
  <c r="L3066" i="4"/>
  <c r="D3067" i="4"/>
  <c r="G3067" i="4" s="1"/>
  <c r="H3067" i="4"/>
  <c r="L3067" i="4"/>
  <c r="M3067" i="4" s="1"/>
  <c r="O3067" i="4" s="1"/>
  <c r="D3068" i="4"/>
  <c r="G3068" i="4" s="1"/>
  <c r="H3068" i="4"/>
  <c r="L3068" i="4"/>
  <c r="D3069" i="4"/>
  <c r="G3069" i="4" s="1"/>
  <c r="H3069" i="4"/>
  <c r="L3069" i="4"/>
  <c r="M3069" i="4" s="1"/>
  <c r="O3069" i="4" s="1"/>
  <c r="D3070" i="4"/>
  <c r="G3070" i="4" s="1"/>
  <c r="H3070" i="4"/>
  <c r="L3070" i="4"/>
  <c r="D3071" i="4"/>
  <c r="G3071" i="4" s="1"/>
  <c r="H3071" i="4"/>
  <c r="L3071" i="4"/>
  <c r="M3071" i="4" s="1"/>
  <c r="O3071" i="4" s="1"/>
  <c r="D3072" i="4"/>
  <c r="G3072" i="4" s="1"/>
  <c r="H3072" i="4"/>
  <c r="L3072" i="4"/>
  <c r="M3072" i="4" s="1"/>
  <c r="O3072" i="4" s="1"/>
  <c r="D3073" i="4"/>
  <c r="G3073" i="4" s="1"/>
  <c r="H3073" i="4"/>
  <c r="L3073" i="4"/>
  <c r="M3073" i="4" s="1"/>
  <c r="O3073" i="4" s="1"/>
  <c r="D3074" i="4"/>
  <c r="G3074" i="4" s="1"/>
  <c r="H3074" i="4"/>
  <c r="L3074" i="4"/>
  <c r="M3074" i="4" s="1"/>
  <c r="O3074" i="4" s="1"/>
  <c r="D3075" i="4"/>
  <c r="G3075" i="4" s="1"/>
  <c r="H3075" i="4"/>
  <c r="L3075" i="4"/>
  <c r="M3075" i="4" s="1"/>
  <c r="O3075" i="4" s="1"/>
  <c r="D3076" i="4"/>
  <c r="G3076" i="4" s="1"/>
  <c r="H3076" i="4"/>
  <c r="L3076" i="4"/>
  <c r="M3076" i="4" s="1"/>
  <c r="O3076" i="4" s="1"/>
  <c r="D3077" i="4"/>
  <c r="G3077" i="4" s="1"/>
  <c r="H3077" i="4"/>
  <c r="L3077" i="4"/>
  <c r="M3077" i="4" s="1"/>
  <c r="O3077" i="4" s="1"/>
  <c r="D3078" i="4"/>
  <c r="G3078" i="4" s="1"/>
  <c r="H3078" i="4"/>
  <c r="L3078" i="4"/>
  <c r="M3078" i="4" s="1"/>
  <c r="O3078" i="4" s="1"/>
  <c r="D3079" i="4"/>
  <c r="G3079" i="4" s="1"/>
  <c r="H3079" i="4"/>
  <c r="L3079" i="4"/>
  <c r="M3079" i="4" s="1"/>
  <c r="O3079" i="4" s="1"/>
  <c r="D3080" i="4"/>
  <c r="G3080" i="4" s="1"/>
  <c r="H3080" i="4"/>
  <c r="L3080" i="4"/>
  <c r="M3080" i="4" s="1"/>
  <c r="O3080" i="4" s="1"/>
  <c r="D3081" i="4"/>
  <c r="G3081" i="4" s="1"/>
  <c r="H3081" i="4"/>
  <c r="L3081" i="4"/>
  <c r="M3081" i="4" s="1"/>
  <c r="O3081" i="4" s="1"/>
  <c r="D3082" i="4"/>
  <c r="G3082" i="4" s="1"/>
  <c r="H3082" i="4"/>
  <c r="L3082" i="4"/>
  <c r="M3082" i="4" s="1"/>
  <c r="O3082" i="4" s="1"/>
  <c r="D3083" i="4"/>
  <c r="G3083" i="4" s="1"/>
  <c r="H3083" i="4"/>
  <c r="L3083" i="4"/>
  <c r="M3083" i="4" s="1"/>
  <c r="O3083" i="4" s="1"/>
  <c r="D3084" i="4"/>
  <c r="G3084" i="4" s="1"/>
  <c r="H3084" i="4"/>
  <c r="L3084" i="4"/>
  <c r="M3084" i="4" s="1"/>
  <c r="O3084" i="4" s="1"/>
  <c r="D3085" i="4"/>
  <c r="G3085" i="4" s="1"/>
  <c r="H3085" i="4"/>
  <c r="L3085" i="4"/>
  <c r="M3085" i="4" s="1"/>
  <c r="O3085" i="4" s="1"/>
  <c r="D3086" i="4"/>
  <c r="G3086" i="4" s="1"/>
  <c r="H3086" i="4"/>
  <c r="L3086" i="4"/>
  <c r="M3086" i="4" s="1"/>
  <c r="O3086" i="4" s="1"/>
  <c r="D3087" i="4"/>
  <c r="G3087" i="4" s="1"/>
  <c r="H3087" i="4"/>
  <c r="L3087" i="4"/>
  <c r="M3087" i="4" s="1"/>
  <c r="O3087" i="4" s="1"/>
  <c r="D3088" i="4"/>
  <c r="G3088" i="4" s="1"/>
  <c r="H3088" i="4"/>
  <c r="L3088" i="4"/>
  <c r="M3088" i="4" s="1"/>
  <c r="O3088" i="4" s="1"/>
  <c r="D3089" i="4"/>
  <c r="G3089" i="4" s="1"/>
  <c r="H3089" i="4"/>
  <c r="L3089" i="4"/>
  <c r="M3089" i="4" s="1"/>
  <c r="O3089" i="4" s="1"/>
  <c r="D3090" i="4"/>
  <c r="G3090" i="4" s="1"/>
  <c r="H3090" i="4"/>
  <c r="L3090" i="4"/>
  <c r="M3090" i="4" s="1"/>
  <c r="O3090" i="4" s="1"/>
  <c r="D3091" i="4"/>
  <c r="G3091" i="4" s="1"/>
  <c r="H3091" i="4"/>
  <c r="L3091" i="4"/>
  <c r="M3091" i="4" s="1"/>
  <c r="O3091" i="4" s="1"/>
  <c r="D3092" i="4"/>
  <c r="G3092" i="4" s="1"/>
  <c r="H3092" i="4"/>
  <c r="L3092" i="4"/>
  <c r="M3092" i="4" s="1"/>
  <c r="O3092" i="4" s="1"/>
  <c r="D3093" i="4"/>
  <c r="G3093" i="4" s="1"/>
  <c r="H3093" i="4"/>
  <c r="L3093" i="4"/>
  <c r="M3093" i="4" s="1"/>
  <c r="O3093" i="4" s="1"/>
  <c r="D3094" i="4"/>
  <c r="G3094" i="4" s="1"/>
  <c r="H3094" i="4"/>
  <c r="L3094" i="4"/>
  <c r="M3094" i="4" s="1"/>
  <c r="O3094" i="4" s="1"/>
  <c r="D3095" i="4"/>
  <c r="G3095" i="4" s="1"/>
  <c r="H3095" i="4"/>
  <c r="L3095" i="4"/>
  <c r="M3095" i="4" s="1"/>
  <c r="O3095" i="4" s="1"/>
  <c r="D3096" i="4"/>
  <c r="G3096" i="4" s="1"/>
  <c r="H3096" i="4"/>
  <c r="L3096" i="4"/>
  <c r="M3096" i="4" s="1"/>
  <c r="O3096" i="4" s="1"/>
  <c r="D3097" i="4"/>
  <c r="G3097" i="4" s="1"/>
  <c r="H3097" i="4"/>
  <c r="L3097" i="4"/>
  <c r="M3097" i="4" s="1"/>
  <c r="O3097" i="4" s="1"/>
  <c r="D3098" i="4"/>
  <c r="G3098" i="4" s="1"/>
  <c r="H3098" i="4"/>
  <c r="L3098" i="4"/>
  <c r="M3098" i="4" s="1"/>
  <c r="O3098" i="4" s="1"/>
  <c r="D3099" i="4"/>
  <c r="G3099" i="4" s="1"/>
  <c r="H3099" i="4"/>
  <c r="L3099" i="4"/>
  <c r="M3099" i="4" s="1"/>
  <c r="O3099" i="4" s="1"/>
  <c r="D3100" i="4"/>
  <c r="G3100" i="4" s="1"/>
  <c r="H3100" i="4"/>
  <c r="L3100" i="4"/>
  <c r="M3100" i="4" s="1"/>
  <c r="O3100" i="4" s="1"/>
  <c r="D3101" i="4"/>
  <c r="G3101" i="4" s="1"/>
  <c r="H3101" i="4"/>
  <c r="L3101" i="4"/>
  <c r="M3101" i="4" s="1"/>
  <c r="O3101" i="4" s="1"/>
  <c r="D3102" i="4"/>
  <c r="G3102" i="4" s="1"/>
  <c r="H3102" i="4"/>
  <c r="L3102" i="4"/>
  <c r="M3102" i="4" s="1"/>
  <c r="O3102" i="4" s="1"/>
  <c r="D3103" i="4"/>
  <c r="G3103" i="4" s="1"/>
  <c r="H3103" i="4"/>
  <c r="L3103" i="4"/>
  <c r="M3103" i="4" s="1"/>
  <c r="O3103" i="4" s="1"/>
  <c r="D3104" i="4"/>
  <c r="G3104" i="4" s="1"/>
  <c r="H3104" i="4"/>
  <c r="L3104" i="4"/>
  <c r="D3105" i="4"/>
  <c r="G3105" i="4" s="1"/>
  <c r="H3105" i="4"/>
  <c r="L3105" i="4"/>
  <c r="M3105" i="4" s="1"/>
  <c r="O3105" i="4" s="1"/>
  <c r="D3106" i="4"/>
  <c r="G3106" i="4" s="1"/>
  <c r="H3106" i="4"/>
  <c r="L3106" i="4"/>
  <c r="M3106" i="4" s="1"/>
  <c r="O3106" i="4" s="1"/>
  <c r="D3107" i="4"/>
  <c r="G3107" i="4" s="1"/>
  <c r="H3107" i="4"/>
  <c r="L3107" i="4"/>
  <c r="M3107" i="4" s="1"/>
  <c r="O3107" i="4" s="1"/>
  <c r="D3108" i="4"/>
  <c r="G3108" i="4" s="1"/>
  <c r="H3108" i="4"/>
  <c r="L3108" i="4"/>
  <c r="M3108" i="4" s="1"/>
  <c r="O3108" i="4" s="1"/>
  <c r="D3109" i="4"/>
  <c r="G3109" i="4" s="1"/>
  <c r="H3109" i="4"/>
  <c r="L3109" i="4"/>
  <c r="M3109" i="4" s="1"/>
  <c r="O3109" i="4" s="1"/>
  <c r="D3110" i="4"/>
  <c r="G3110" i="4" s="1"/>
  <c r="H3110" i="4"/>
  <c r="L3110" i="4"/>
  <c r="D3111" i="4"/>
  <c r="G3111" i="4" s="1"/>
  <c r="H3111" i="4"/>
  <c r="L3111" i="4"/>
  <c r="M3111" i="4" s="1"/>
  <c r="O3111" i="4" s="1"/>
  <c r="D3112" i="4"/>
  <c r="G3112" i="4" s="1"/>
  <c r="H3112" i="4"/>
  <c r="L3112" i="4"/>
  <c r="M3112" i="4" s="1"/>
  <c r="O3112" i="4" s="1"/>
  <c r="D3113" i="4"/>
  <c r="G3113" i="4" s="1"/>
  <c r="H3113" i="4"/>
  <c r="L3113" i="4"/>
  <c r="M3113" i="4" s="1"/>
  <c r="O3113" i="4" s="1"/>
  <c r="D3114" i="4"/>
  <c r="G3114" i="4" s="1"/>
  <c r="H3114" i="4"/>
  <c r="L3114" i="4"/>
  <c r="M3114" i="4" s="1"/>
  <c r="O3114" i="4" s="1"/>
  <c r="D3115" i="4"/>
  <c r="G3115" i="4" s="1"/>
  <c r="H3115" i="4"/>
  <c r="L3115" i="4"/>
  <c r="M3115" i="4" s="1"/>
  <c r="O3115" i="4" s="1"/>
  <c r="D3116" i="4"/>
  <c r="G3116" i="4" s="1"/>
  <c r="H3116" i="4"/>
  <c r="L3116" i="4"/>
  <c r="M3116" i="4" s="1"/>
  <c r="O3116" i="4" s="1"/>
  <c r="D3117" i="4"/>
  <c r="G3117" i="4" s="1"/>
  <c r="H3117" i="4"/>
  <c r="L3117" i="4"/>
  <c r="M3117" i="4" s="1"/>
  <c r="O3117" i="4" s="1"/>
  <c r="D3118" i="4"/>
  <c r="G3118" i="4" s="1"/>
  <c r="H3118" i="4"/>
  <c r="L3118" i="4"/>
  <c r="M3118" i="4" s="1"/>
  <c r="O3118" i="4" s="1"/>
  <c r="D3119" i="4"/>
  <c r="G3119" i="4" s="1"/>
  <c r="H3119" i="4"/>
  <c r="L3119" i="4"/>
  <c r="M3119" i="4" s="1"/>
  <c r="O3119" i="4" s="1"/>
  <c r="D3120" i="4"/>
  <c r="G3120" i="4" s="1"/>
  <c r="H3120" i="4"/>
  <c r="L3120" i="4"/>
  <c r="M3120" i="4" s="1"/>
  <c r="O3120" i="4" s="1"/>
  <c r="D3121" i="4"/>
  <c r="G3121" i="4" s="1"/>
  <c r="H3121" i="4"/>
  <c r="L3121" i="4"/>
  <c r="M3121" i="4" s="1"/>
  <c r="O3121" i="4" s="1"/>
  <c r="D3122" i="4"/>
  <c r="G3122" i="4" s="1"/>
  <c r="H3122" i="4"/>
  <c r="L3122" i="4"/>
  <c r="M3122" i="4" s="1"/>
  <c r="O3122" i="4" s="1"/>
  <c r="D3123" i="4"/>
  <c r="G3123" i="4" s="1"/>
  <c r="H3123" i="4"/>
  <c r="L3123" i="4"/>
  <c r="M3123" i="4" s="1"/>
  <c r="O3123" i="4" s="1"/>
  <c r="D3124" i="4"/>
  <c r="G3124" i="4" s="1"/>
  <c r="H3124" i="4"/>
  <c r="L3124" i="4"/>
  <c r="M3124" i="4" s="1"/>
  <c r="O3124" i="4" s="1"/>
  <c r="D3125" i="4"/>
  <c r="G3125" i="4" s="1"/>
  <c r="H3125" i="4"/>
  <c r="L3125" i="4"/>
  <c r="M3125" i="4" s="1"/>
  <c r="O3125" i="4" s="1"/>
  <c r="D3126" i="4"/>
  <c r="G3126" i="4" s="1"/>
  <c r="H3126" i="4"/>
  <c r="L3126" i="4"/>
  <c r="M3126" i="4" s="1"/>
  <c r="O3126" i="4" s="1"/>
  <c r="D3127" i="4"/>
  <c r="G3127" i="4" s="1"/>
  <c r="H3127" i="4"/>
  <c r="L3127" i="4"/>
  <c r="M3127" i="4" s="1"/>
  <c r="O3127" i="4" s="1"/>
  <c r="D3128" i="4"/>
  <c r="G3128" i="4" s="1"/>
  <c r="H3128" i="4"/>
  <c r="L3128" i="4"/>
  <c r="M3128" i="4" s="1"/>
  <c r="O3128" i="4" s="1"/>
  <c r="D3129" i="4"/>
  <c r="G3129" i="4" s="1"/>
  <c r="H3129" i="4"/>
  <c r="L3129" i="4"/>
  <c r="M3129" i="4" s="1"/>
  <c r="O3129" i="4" s="1"/>
  <c r="D3130" i="4"/>
  <c r="G3130" i="4" s="1"/>
  <c r="H3130" i="4"/>
  <c r="L3130" i="4"/>
  <c r="M3130" i="4" s="1"/>
  <c r="O3130" i="4" s="1"/>
  <c r="D3131" i="4"/>
  <c r="G3131" i="4" s="1"/>
  <c r="H3131" i="4"/>
  <c r="L3131" i="4"/>
  <c r="M3131" i="4" s="1"/>
  <c r="O3131" i="4" s="1"/>
  <c r="D3132" i="4"/>
  <c r="G3132" i="4" s="1"/>
  <c r="H3132" i="4"/>
  <c r="L3132" i="4"/>
  <c r="M3132" i="4" s="1"/>
  <c r="O3132" i="4" s="1"/>
  <c r="D3133" i="4"/>
  <c r="G3133" i="4" s="1"/>
  <c r="H3133" i="4"/>
  <c r="L3133" i="4"/>
  <c r="M3133" i="4" s="1"/>
  <c r="O3133" i="4" s="1"/>
  <c r="D3134" i="4"/>
  <c r="G3134" i="4" s="1"/>
  <c r="H3134" i="4"/>
  <c r="L3134" i="4"/>
  <c r="M3134" i="4" s="1"/>
  <c r="O3134" i="4" s="1"/>
  <c r="D3135" i="4"/>
  <c r="G3135" i="4" s="1"/>
  <c r="H3135" i="4"/>
  <c r="L3135" i="4"/>
  <c r="M3135" i="4" s="1"/>
  <c r="O3135" i="4" s="1"/>
  <c r="D3136" i="4"/>
  <c r="G3136" i="4" s="1"/>
  <c r="H3136" i="4"/>
  <c r="L3136" i="4"/>
  <c r="M3136" i="4" s="1"/>
  <c r="O3136" i="4" s="1"/>
  <c r="D3137" i="4"/>
  <c r="G3137" i="4" s="1"/>
  <c r="H3137" i="4"/>
  <c r="L3137" i="4"/>
  <c r="M3137" i="4" s="1"/>
  <c r="O3137" i="4" s="1"/>
  <c r="D3138" i="4"/>
  <c r="G3138" i="4" s="1"/>
  <c r="H3138" i="4"/>
  <c r="L3138" i="4"/>
  <c r="M3138" i="4" s="1"/>
  <c r="O3138" i="4" s="1"/>
  <c r="D3139" i="4"/>
  <c r="G3139" i="4" s="1"/>
  <c r="H3139" i="4"/>
  <c r="L3139" i="4"/>
  <c r="M3139" i="4" s="1"/>
  <c r="O3139" i="4" s="1"/>
  <c r="D3140" i="4"/>
  <c r="G3140" i="4" s="1"/>
  <c r="H3140" i="4"/>
  <c r="L3140" i="4"/>
  <c r="M3140" i="4" s="1"/>
  <c r="O3140" i="4" s="1"/>
  <c r="D3141" i="4"/>
  <c r="G3141" i="4" s="1"/>
  <c r="H3141" i="4"/>
  <c r="L3141" i="4"/>
  <c r="M3141" i="4" s="1"/>
  <c r="O3141" i="4" s="1"/>
  <c r="D3142" i="4"/>
  <c r="G3142" i="4" s="1"/>
  <c r="H3142" i="4"/>
  <c r="L3142" i="4"/>
  <c r="M3142" i="4" s="1"/>
  <c r="O3142" i="4" s="1"/>
  <c r="D3143" i="4"/>
  <c r="G3143" i="4" s="1"/>
  <c r="H3143" i="4"/>
  <c r="L3143" i="4"/>
  <c r="M3143" i="4" s="1"/>
  <c r="O3143" i="4" s="1"/>
  <c r="D3144" i="4"/>
  <c r="G3144" i="4" s="1"/>
  <c r="H3144" i="4"/>
  <c r="L3144" i="4"/>
  <c r="M3144" i="4" s="1"/>
  <c r="O3144" i="4" s="1"/>
  <c r="D3145" i="4"/>
  <c r="G3145" i="4" s="1"/>
  <c r="H3145" i="4"/>
  <c r="L3145" i="4"/>
  <c r="M3145" i="4" s="1"/>
  <c r="O3145" i="4" s="1"/>
  <c r="D3146" i="4"/>
  <c r="G3146" i="4" s="1"/>
  <c r="H3146" i="4"/>
  <c r="L3146" i="4"/>
  <c r="M3146" i="4" s="1"/>
  <c r="O3146" i="4" s="1"/>
  <c r="D3147" i="4"/>
  <c r="G3147" i="4" s="1"/>
  <c r="H3147" i="4"/>
  <c r="L3147" i="4"/>
  <c r="M3147" i="4" s="1"/>
  <c r="O3147" i="4" s="1"/>
  <c r="D3148" i="4"/>
  <c r="G3148" i="4" s="1"/>
  <c r="H3148" i="4"/>
  <c r="L3148" i="4"/>
  <c r="M3148" i="4" s="1"/>
  <c r="O3148" i="4" s="1"/>
  <c r="D3149" i="4"/>
  <c r="G3149" i="4" s="1"/>
  <c r="H3149" i="4"/>
  <c r="L3149" i="4"/>
  <c r="M3149" i="4" s="1"/>
  <c r="O3149" i="4" s="1"/>
  <c r="D3150" i="4"/>
  <c r="G3150" i="4" s="1"/>
  <c r="H3150" i="4"/>
  <c r="L3150" i="4"/>
  <c r="M3150" i="4" s="1"/>
  <c r="O3150" i="4" s="1"/>
  <c r="D3151" i="4"/>
  <c r="G3151" i="4" s="1"/>
  <c r="H3151" i="4"/>
  <c r="L3151" i="4"/>
  <c r="M3151" i="4" s="1"/>
  <c r="O3151" i="4" s="1"/>
  <c r="D3152" i="4"/>
  <c r="G3152" i="4" s="1"/>
  <c r="H3152" i="4"/>
  <c r="L3152" i="4"/>
  <c r="D3153" i="4"/>
  <c r="G3153" i="4" s="1"/>
  <c r="H3153" i="4"/>
  <c r="L3153" i="4"/>
  <c r="M3153" i="4" s="1"/>
  <c r="O3153" i="4" s="1"/>
  <c r="D3154" i="4"/>
  <c r="G3154" i="4" s="1"/>
  <c r="H3154" i="4"/>
  <c r="L3154" i="4"/>
  <c r="D3155" i="4"/>
  <c r="G3155" i="4" s="1"/>
  <c r="H3155" i="4"/>
  <c r="L3155" i="4"/>
  <c r="M3155" i="4" s="1"/>
  <c r="O3155" i="4" s="1"/>
  <c r="D3156" i="4"/>
  <c r="G3156" i="4" s="1"/>
  <c r="H3156" i="4"/>
  <c r="L3156" i="4"/>
  <c r="D3157" i="4"/>
  <c r="G3157" i="4" s="1"/>
  <c r="H3157" i="4"/>
  <c r="L3157" i="4"/>
  <c r="M3157" i="4" s="1"/>
  <c r="O3157" i="4" s="1"/>
  <c r="D3158" i="4"/>
  <c r="G3158" i="4" s="1"/>
  <c r="H3158" i="4"/>
  <c r="L3158" i="4"/>
  <c r="D3159" i="4"/>
  <c r="G3159" i="4" s="1"/>
  <c r="H3159" i="4"/>
  <c r="L3159" i="4"/>
  <c r="M3159" i="4" s="1"/>
  <c r="O3159" i="4" s="1"/>
  <c r="D3160" i="4"/>
  <c r="G3160" i="4" s="1"/>
  <c r="H3160" i="4"/>
  <c r="L3160" i="4"/>
  <c r="D3161" i="4"/>
  <c r="G3161" i="4" s="1"/>
  <c r="H3161" i="4"/>
  <c r="L3161" i="4"/>
  <c r="M3161" i="4" s="1"/>
  <c r="O3161" i="4" s="1"/>
  <c r="D3162" i="4"/>
  <c r="G3162" i="4" s="1"/>
  <c r="H3162" i="4"/>
  <c r="L3162" i="4"/>
  <c r="D3163" i="4"/>
  <c r="G3163" i="4" s="1"/>
  <c r="H3163" i="4"/>
  <c r="L3163" i="4"/>
  <c r="M3163" i="4" s="1"/>
  <c r="O3163" i="4" s="1"/>
  <c r="D3164" i="4"/>
  <c r="G3164" i="4" s="1"/>
  <c r="H3164" i="4"/>
  <c r="L3164" i="4"/>
  <c r="M3164" i="4" s="1"/>
  <c r="O3164" i="4" s="1"/>
  <c r="D3165" i="4"/>
  <c r="G3165" i="4" s="1"/>
  <c r="H3165" i="4"/>
  <c r="L3165" i="4"/>
  <c r="M3165" i="4" s="1"/>
  <c r="O3165" i="4" s="1"/>
  <c r="D3166" i="4"/>
  <c r="G3166" i="4" s="1"/>
  <c r="H3166" i="4"/>
  <c r="L3166" i="4"/>
  <c r="M3166" i="4" s="1"/>
  <c r="O3166" i="4" s="1"/>
  <c r="D3167" i="4"/>
  <c r="G3167" i="4" s="1"/>
  <c r="H3167" i="4"/>
  <c r="L3167" i="4"/>
  <c r="M3167" i="4" s="1"/>
  <c r="O3167" i="4" s="1"/>
  <c r="D3168" i="4"/>
  <c r="G3168" i="4" s="1"/>
  <c r="H3168" i="4"/>
  <c r="L3168" i="4"/>
  <c r="M3168" i="4" s="1"/>
  <c r="O3168" i="4" s="1"/>
  <c r="D3169" i="4"/>
  <c r="G3169" i="4" s="1"/>
  <c r="H3169" i="4"/>
  <c r="L3169" i="4"/>
  <c r="M3169" i="4" s="1"/>
  <c r="O3169" i="4" s="1"/>
  <c r="D3170" i="4"/>
  <c r="G3170" i="4" s="1"/>
  <c r="H3170" i="4"/>
  <c r="L3170" i="4"/>
  <c r="D3171" i="4"/>
  <c r="G3171" i="4" s="1"/>
  <c r="H3171" i="4"/>
  <c r="L3171" i="4"/>
  <c r="M3171" i="4" s="1"/>
  <c r="O3171" i="4" s="1"/>
  <c r="D3172" i="4"/>
  <c r="G3172" i="4" s="1"/>
  <c r="H3172" i="4"/>
  <c r="L3172" i="4"/>
  <c r="D3173" i="4"/>
  <c r="G3173" i="4" s="1"/>
  <c r="H3173" i="4"/>
  <c r="L3173" i="4"/>
  <c r="M3173" i="4" s="1"/>
  <c r="O3173" i="4" s="1"/>
  <c r="D3174" i="4"/>
  <c r="G3174" i="4" s="1"/>
  <c r="H3174" i="4"/>
  <c r="L3174" i="4"/>
  <c r="M3174" i="4" s="1"/>
  <c r="O3174" i="4" s="1"/>
  <c r="D3175" i="4"/>
  <c r="G3175" i="4" s="1"/>
  <c r="H3175" i="4"/>
  <c r="L3175" i="4"/>
  <c r="M3175" i="4" s="1"/>
  <c r="O3175" i="4" s="1"/>
  <c r="D3176" i="4"/>
  <c r="G3176" i="4" s="1"/>
  <c r="H3176" i="4"/>
  <c r="L3176" i="4"/>
  <c r="M3176" i="4" s="1"/>
  <c r="O3176" i="4" s="1"/>
  <c r="D3177" i="4"/>
  <c r="G3177" i="4" s="1"/>
  <c r="H3177" i="4"/>
  <c r="L3177" i="4"/>
  <c r="M3177" i="4" s="1"/>
  <c r="O3177" i="4" s="1"/>
  <c r="D3178" i="4"/>
  <c r="G3178" i="4" s="1"/>
  <c r="H3178" i="4"/>
  <c r="L3178" i="4"/>
  <c r="D3179" i="4"/>
  <c r="G3179" i="4" s="1"/>
  <c r="H3179" i="4"/>
  <c r="L3179" i="4"/>
  <c r="M3179" i="4" s="1"/>
  <c r="O3179" i="4" s="1"/>
  <c r="D3180" i="4"/>
  <c r="G3180" i="4" s="1"/>
  <c r="H3180" i="4"/>
  <c r="L3180" i="4"/>
  <c r="D3181" i="4"/>
  <c r="G3181" i="4" s="1"/>
  <c r="H3181" i="4"/>
  <c r="L3181" i="4"/>
  <c r="M3181" i="4" s="1"/>
  <c r="O3181" i="4" s="1"/>
  <c r="D3182" i="4"/>
  <c r="G3182" i="4" s="1"/>
  <c r="H3182" i="4"/>
  <c r="L3182" i="4"/>
  <c r="D3183" i="4"/>
  <c r="G3183" i="4" s="1"/>
  <c r="H3183" i="4"/>
  <c r="L3183" i="4"/>
  <c r="M3183" i="4" s="1"/>
  <c r="O3183" i="4" s="1"/>
  <c r="D3184" i="4"/>
  <c r="G3184" i="4" s="1"/>
  <c r="H3184" i="4"/>
  <c r="L3184" i="4"/>
  <c r="M3184" i="4" s="1"/>
  <c r="O3184" i="4" s="1"/>
  <c r="D3185" i="4"/>
  <c r="G3185" i="4" s="1"/>
  <c r="H3185" i="4"/>
  <c r="L3185" i="4"/>
  <c r="D3186" i="4"/>
  <c r="G3186" i="4" s="1"/>
  <c r="H3186" i="4"/>
  <c r="L3186" i="4"/>
  <c r="M3186" i="4" s="1"/>
  <c r="O3186" i="4" s="1"/>
  <c r="D3187" i="4"/>
  <c r="G3187" i="4" s="1"/>
  <c r="H3187" i="4"/>
  <c r="L3187" i="4"/>
  <c r="D3188" i="4"/>
  <c r="G3188" i="4" s="1"/>
  <c r="H3188" i="4"/>
  <c r="L3188" i="4"/>
  <c r="M3188" i="4" s="1"/>
  <c r="O3188" i="4" s="1"/>
  <c r="D3189" i="4"/>
  <c r="G3189" i="4" s="1"/>
  <c r="H3189" i="4"/>
  <c r="L3189" i="4"/>
  <c r="M3189" i="4" s="1"/>
  <c r="O3189" i="4" s="1"/>
  <c r="D3190" i="4"/>
  <c r="G3190" i="4" s="1"/>
  <c r="H3190" i="4"/>
  <c r="L3190" i="4"/>
  <c r="M3190" i="4" s="1"/>
  <c r="O3190" i="4" s="1"/>
  <c r="D3191" i="4"/>
  <c r="G3191" i="4" s="1"/>
  <c r="H3191" i="4"/>
  <c r="L3191" i="4"/>
  <c r="M3191" i="4" s="1"/>
  <c r="O3191" i="4" s="1"/>
  <c r="D3192" i="4"/>
  <c r="G3192" i="4" s="1"/>
  <c r="H3192" i="4"/>
  <c r="L3192" i="4"/>
  <c r="M3192" i="4" s="1"/>
  <c r="O3192" i="4" s="1"/>
  <c r="D3193" i="4"/>
  <c r="G3193" i="4" s="1"/>
  <c r="H3193" i="4"/>
  <c r="L3193" i="4"/>
  <c r="M3193" i="4" s="1"/>
  <c r="O3193" i="4" s="1"/>
  <c r="D3194" i="4"/>
  <c r="G3194" i="4" s="1"/>
  <c r="H3194" i="4"/>
  <c r="L3194" i="4"/>
  <c r="M3194" i="4" s="1"/>
  <c r="O3194" i="4" s="1"/>
  <c r="D3195" i="4"/>
  <c r="G3195" i="4" s="1"/>
  <c r="H3195" i="4"/>
  <c r="L3195" i="4"/>
  <c r="M3195" i="4" s="1"/>
  <c r="O3195" i="4" s="1"/>
  <c r="D3196" i="4"/>
  <c r="G3196" i="4" s="1"/>
  <c r="H3196" i="4"/>
  <c r="L3196" i="4"/>
  <c r="M3196" i="4" s="1"/>
  <c r="O3196" i="4" s="1"/>
  <c r="D3197" i="4"/>
  <c r="G3197" i="4" s="1"/>
  <c r="H3197" i="4"/>
  <c r="L3197" i="4"/>
  <c r="M3197" i="4" s="1"/>
  <c r="O3197" i="4" s="1"/>
  <c r="D3198" i="4"/>
  <c r="G3198" i="4" s="1"/>
  <c r="H3198" i="4"/>
  <c r="L3198" i="4"/>
  <c r="M3198" i="4" s="1"/>
  <c r="O3198" i="4" s="1"/>
  <c r="D3199" i="4"/>
  <c r="G3199" i="4" s="1"/>
  <c r="H3199" i="4"/>
  <c r="L3199" i="4"/>
  <c r="M3199" i="4" s="1"/>
  <c r="O3199" i="4" s="1"/>
  <c r="D3200" i="4"/>
  <c r="G3200" i="4" s="1"/>
  <c r="H3200" i="4"/>
  <c r="L3200" i="4"/>
  <c r="D3201" i="4"/>
  <c r="G3201" i="4" s="1"/>
  <c r="H3201" i="4"/>
  <c r="L3201" i="4"/>
  <c r="M3201" i="4" s="1"/>
  <c r="O3201" i="4" s="1"/>
  <c r="D3202" i="4"/>
  <c r="G3202" i="4" s="1"/>
  <c r="H3202" i="4"/>
  <c r="L3202" i="4"/>
  <c r="D3203" i="4"/>
  <c r="G3203" i="4" s="1"/>
  <c r="H3203" i="4"/>
  <c r="L3203" i="4"/>
  <c r="M3203" i="4" s="1"/>
  <c r="O3203" i="4" s="1"/>
  <c r="D3204" i="4"/>
  <c r="G3204" i="4" s="1"/>
  <c r="H3204" i="4"/>
  <c r="L3204" i="4"/>
  <c r="D3205" i="4"/>
  <c r="G3205" i="4" s="1"/>
  <c r="H3205" i="4"/>
  <c r="L3205" i="4"/>
  <c r="D3206" i="4"/>
  <c r="G3206" i="4" s="1"/>
  <c r="H3206" i="4"/>
  <c r="L3206" i="4"/>
  <c r="D3207" i="4"/>
  <c r="G3207" i="4" s="1"/>
  <c r="H3207" i="4"/>
  <c r="L3207" i="4"/>
  <c r="M3207" i="4" s="1"/>
  <c r="O3207" i="4" s="1"/>
  <c r="D3208" i="4"/>
  <c r="G3208" i="4" s="1"/>
  <c r="H3208" i="4"/>
  <c r="L3208" i="4"/>
  <c r="D3209" i="4"/>
  <c r="G3209" i="4" s="1"/>
  <c r="H3209" i="4"/>
  <c r="L3209" i="4"/>
  <c r="M3209" i="4" s="1"/>
  <c r="O3209" i="4" s="1"/>
  <c r="D3210" i="4"/>
  <c r="G3210" i="4" s="1"/>
  <c r="H3210" i="4"/>
  <c r="L3210" i="4"/>
  <c r="D3211" i="4"/>
  <c r="G3211" i="4" s="1"/>
  <c r="H3211" i="4"/>
  <c r="L3211" i="4"/>
  <c r="M3211" i="4" s="1"/>
  <c r="O3211" i="4" s="1"/>
  <c r="D3212" i="4"/>
  <c r="G3212" i="4" s="1"/>
  <c r="H3212" i="4"/>
  <c r="L3212" i="4"/>
  <c r="M3212" i="4" s="1"/>
  <c r="O3212" i="4" s="1"/>
  <c r="D3213" i="4"/>
  <c r="G3213" i="4" s="1"/>
  <c r="H3213" i="4"/>
  <c r="L3213" i="4"/>
  <c r="M3213" i="4" s="1"/>
  <c r="O3213" i="4" s="1"/>
  <c r="D3214" i="4"/>
  <c r="G3214" i="4" s="1"/>
  <c r="H3214" i="4"/>
  <c r="L3214" i="4"/>
  <c r="M3214" i="4" s="1"/>
  <c r="O3214" i="4" s="1"/>
  <c r="D3215" i="4"/>
  <c r="G3215" i="4" s="1"/>
  <c r="H3215" i="4"/>
  <c r="L3215" i="4"/>
  <c r="M3215" i="4" s="1"/>
  <c r="O3215" i="4" s="1"/>
  <c r="D3216" i="4"/>
  <c r="G3216" i="4" s="1"/>
  <c r="H3216" i="4"/>
  <c r="L3216" i="4"/>
  <c r="M3216" i="4" s="1"/>
  <c r="O3216" i="4" s="1"/>
  <c r="D3217" i="4"/>
  <c r="G3217" i="4" s="1"/>
  <c r="H3217" i="4"/>
  <c r="L3217" i="4"/>
  <c r="D3218" i="4"/>
  <c r="G3218" i="4" s="1"/>
  <c r="H3218" i="4"/>
  <c r="L3218" i="4"/>
  <c r="M3218" i="4" s="1"/>
  <c r="O3218" i="4" s="1"/>
  <c r="D3219" i="4"/>
  <c r="G3219" i="4" s="1"/>
  <c r="H3219" i="4"/>
  <c r="L3219" i="4"/>
  <c r="D3220" i="4"/>
  <c r="G3220" i="4" s="1"/>
  <c r="H3220" i="4"/>
  <c r="L3220" i="4"/>
  <c r="M3220" i="4" s="1"/>
  <c r="O3220" i="4" s="1"/>
  <c r="D3221" i="4"/>
  <c r="G3221" i="4" s="1"/>
  <c r="H3221" i="4"/>
  <c r="L3221" i="4"/>
  <c r="M3221" i="4" s="1"/>
  <c r="O3221" i="4" s="1"/>
  <c r="D3222" i="4"/>
  <c r="G3222" i="4" s="1"/>
  <c r="H3222" i="4"/>
  <c r="L3222" i="4"/>
  <c r="M3222" i="4" s="1"/>
  <c r="O3222" i="4" s="1"/>
  <c r="D3223" i="4"/>
  <c r="G3223" i="4" s="1"/>
  <c r="H3223" i="4"/>
  <c r="L3223" i="4"/>
  <c r="M3223" i="4" s="1"/>
  <c r="O3223" i="4" s="1"/>
  <c r="D3224" i="4"/>
  <c r="G3224" i="4" s="1"/>
  <c r="H3224" i="4"/>
  <c r="L3224" i="4"/>
  <c r="D3225" i="4"/>
  <c r="G3225" i="4" s="1"/>
  <c r="H3225" i="4"/>
  <c r="L3225" i="4"/>
  <c r="D3226" i="4"/>
  <c r="G3226" i="4" s="1"/>
  <c r="H3226" i="4"/>
  <c r="L3226" i="4"/>
  <c r="D3227" i="4"/>
  <c r="G3227" i="4" s="1"/>
  <c r="H3227" i="4"/>
  <c r="L3227" i="4"/>
  <c r="M3227" i="4" s="1"/>
  <c r="O3227" i="4" s="1"/>
  <c r="D3228" i="4"/>
  <c r="G3228" i="4" s="1"/>
  <c r="H3228" i="4"/>
  <c r="L3228" i="4"/>
  <c r="D3229" i="4"/>
  <c r="G3229" i="4" s="1"/>
  <c r="H3229" i="4"/>
  <c r="L3229" i="4"/>
  <c r="M3229" i="4" s="1"/>
  <c r="O3229" i="4" s="1"/>
  <c r="D3230" i="4"/>
  <c r="G3230" i="4" s="1"/>
  <c r="H3230" i="4"/>
  <c r="L3230" i="4"/>
  <c r="M3230" i="4" s="1"/>
  <c r="O3230" i="4" s="1"/>
  <c r="D3231" i="4"/>
  <c r="G3231" i="4" s="1"/>
  <c r="H3231" i="4"/>
  <c r="L3231" i="4"/>
  <c r="M3231" i="4" s="1"/>
  <c r="O3231" i="4" s="1"/>
  <c r="D3232" i="4"/>
  <c r="G3232" i="4" s="1"/>
  <c r="H3232" i="4"/>
  <c r="L3232" i="4"/>
  <c r="M3232" i="4" s="1"/>
  <c r="O3232" i="4" s="1"/>
  <c r="D3233" i="4"/>
  <c r="G3233" i="4" s="1"/>
  <c r="H3233" i="4"/>
  <c r="L3233" i="4"/>
  <c r="M3233" i="4" s="1"/>
  <c r="O3233" i="4" s="1"/>
  <c r="D3234" i="4"/>
  <c r="G3234" i="4" s="1"/>
  <c r="H3234" i="4"/>
  <c r="L3234" i="4"/>
  <c r="M3234" i="4" s="1"/>
  <c r="O3234" i="4" s="1"/>
  <c r="D3235" i="4"/>
  <c r="G3235" i="4" s="1"/>
  <c r="H3235" i="4"/>
  <c r="L3235" i="4"/>
  <c r="M3235" i="4" s="1"/>
  <c r="O3235" i="4" s="1"/>
  <c r="D3236" i="4"/>
  <c r="G3236" i="4" s="1"/>
  <c r="H3236" i="4"/>
  <c r="L3236" i="4"/>
  <c r="M3236" i="4" s="1"/>
  <c r="O3236" i="4" s="1"/>
  <c r="D3237" i="4"/>
  <c r="G3237" i="4" s="1"/>
  <c r="H3237" i="4"/>
  <c r="L3237" i="4"/>
  <c r="M3237" i="4" s="1"/>
  <c r="O3237" i="4" s="1"/>
  <c r="D3238" i="4"/>
  <c r="G3238" i="4" s="1"/>
  <c r="H3238" i="4"/>
  <c r="L3238" i="4"/>
  <c r="M3238" i="4" s="1"/>
  <c r="O3238" i="4" s="1"/>
  <c r="D3239" i="4"/>
  <c r="G3239" i="4" s="1"/>
  <c r="H3239" i="4"/>
  <c r="L3239" i="4"/>
  <c r="M3239" i="4" s="1"/>
  <c r="O3239" i="4" s="1"/>
  <c r="D3240" i="4"/>
  <c r="G3240" i="4" s="1"/>
  <c r="H3240" i="4"/>
  <c r="L3240" i="4"/>
  <c r="M3240" i="4" s="1"/>
  <c r="O3240" i="4" s="1"/>
  <c r="D3241" i="4"/>
  <c r="G3241" i="4" s="1"/>
  <c r="H3241" i="4"/>
  <c r="L3241" i="4"/>
  <c r="D3242" i="4"/>
  <c r="G3242" i="4" s="1"/>
  <c r="H3242" i="4"/>
  <c r="L3242" i="4"/>
  <c r="M3242" i="4" s="1"/>
  <c r="O3242" i="4" s="1"/>
  <c r="D3243" i="4"/>
  <c r="G3243" i="4" s="1"/>
  <c r="H3243" i="4"/>
  <c r="L3243" i="4"/>
  <c r="M3243" i="4" s="1"/>
  <c r="O3243" i="4" s="1"/>
  <c r="D3244" i="4"/>
  <c r="G3244" i="4" s="1"/>
  <c r="H3244" i="4"/>
  <c r="L3244" i="4"/>
  <c r="M3244" i="4" s="1"/>
  <c r="O3244" i="4" s="1"/>
  <c r="D3245" i="4"/>
  <c r="G3245" i="4" s="1"/>
  <c r="H3245" i="4"/>
  <c r="L3245" i="4"/>
  <c r="M3245" i="4" s="1"/>
  <c r="O3245" i="4" s="1"/>
  <c r="D3246" i="4"/>
  <c r="G3246" i="4" s="1"/>
  <c r="H3246" i="4"/>
  <c r="L3246" i="4"/>
  <c r="D3247" i="4"/>
  <c r="G3247" i="4" s="1"/>
  <c r="H3247" i="4"/>
  <c r="L3247" i="4"/>
  <c r="M3247" i="4" s="1"/>
  <c r="O3247" i="4" s="1"/>
  <c r="D3248" i="4"/>
  <c r="G3248" i="4" s="1"/>
  <c r="H3248" i="4"/>
  <c r="L3248" i="4"/>
  <c r="D3249" i="4"/>
  <c r="G3249" i="4" s="1"/>
  <c r="H3249" i="4"/>
  <c r="L3249" i="4"/>
  <c r="M3249" i="4" s="1"/>
  <c r="O3249" i="4" s="1"/>
  <c r="D3250" i="4"/>
  <c r="G3250" i="4" s="1"/>
  <c r="H3250" i="4"/>
  <c r="L3250" i="4"/>
  <c r="D3251" i="4"/>
  <c r="G3251" i="4" s="1"/>
  <c r="H3251" i="4"/>
  <c r="L3251" i="4"/>
  <c r="M3251" i="4" s="1"/>
  <c r="O3251" i="4" s="1"/>
  <c r="D3252" i="4"/>
  <c r="G3252" i="4" s="1"/>
  <c r="H3252" i="4"/>
  <c r="L3252" i="4"/>
  <c r="D3253" i="4"/>
  <c r="G3253" i="4" s="1"/>
  <c r="H3253" i="4"/>
  <c r="L3253" i="4"/>
  <c r="M3253" i="4" s="1"/>
  <c r="O3253" i="4" s="1"/>
  <c r="D3254" i="4"/>
  <c r="G3254" i="4" s="1"/>
  <c r="H3254" i="4"/>
  <c r="L3254" i="4"/>
  <c r="M3254" i="4" s="1"/>
  <c r="O3254" i="4" s="1"/>
  <c r="D3255" i="4"/>
  <c r="G3255" i="4" s="1"/>
  <c r="H3255" i="4"/>
  <c r="L3255" i="4"/>
  <c r="M3255" i="4" s="1"/>
  <c r="O3255" i="4" s="1"/>
  <c r="D3256" i="4"/>
  <c r="G3256" i="4" s="1"/>
  <c r="H3256" i="4"/>
  <c r="L3256" i="4"/>
  <c r="M3256" i="4" s="1"/>
  <c r="O3256" i="4" s="1"/>
  <c r="D3257" i="4"/>
  <c r="G3257" i="4" s="1"/>
  <c r="H3257" i="4"/>
  <c r="L3257" i="4"/>
  <c r="M3257" i="4" s="1"/>
  <c r="O3257" i="4" s="1"/>
  <c r="D3258" i="4"/>
  <c r="G3258" i="4" s="1"/>
  <c r="H3258" i="4"/>
  <c r="L3258" i="4"/>
  <c r="M3258" i="4" s="1"/>
  <c r="O3258" i="4" s="1"/>
  <c r="D3259" i="4"/>
  <c r="G3259" i="4" s="1"/>
  <c r="H3259" i="4"/>
  <c r="L3259" i="4"/>
  <c r="M3259" i="4" s="1"/>
  <c r="O3259" i="4" s="1"/>
  <c r="D3260" i="4"/>
  <c r="G3260" i="4" s="1"/>
  <c r="H3260" i="4"/>
  <c r="L3260" i="4"/>
  <c r="D3261" i="4"/>
  <c r="G3261" i="4" s="1"/>
  <c r="H3261" i="4"/>
  <c r="L3261" i="4"/>
  <c r="M3261" i="4" s="1"/>
  <c r="O3261" i="4" s="1"/>
  <c r="D3262" i="4"/>
  <c r="G3262" i="4" s="1"/>
  <c r="H3262" i="4"/>
  <c r="L3262" i="4"/>
  <c r="D3263" i="4"/>
  <c r="G3263" i="4" s="1"/>
  <c r="H3263" i="4"/>
  <c r="L3263" i="4"/>
  <c r="M3263" i="4" s="1"/>
  <c r="O3263" i="4" s="1"/>
  <c r="D3264" i="4"/>
  <c r="G3264" i="4" s="1"/>
  <c r="H3264" i="4"/>
  <c r="L3264" i="4"/>
  <c r="D3265" i="4"/>
  <c r="G3265" i="4" s="1"/>
  <c r="H3265" i="4"/>
  <c r="L3265" i="4"/>
  <c r="M3265" i="4" s="1"/>
  <c r="O3265" i="4" s="1"/>
  <c r="D3266" i="4"/>
  <c r="G3266" i="4" s="1"/>
  <c r="H3266" i="4"/>
  <c r="L3266" i="4"/>
  <c r="D3267" i="4"/>
  <c r="G3267" i="4" s="1"/>
  <c r="H3267" i="4"/>
  <c r="L3267" i="4"/>
  <c r="M3267" i="4" s="1"/>
  <c r="O3267" i="4" s="1"/>
  <c r="D3268" i="4"/>
  <c r="G3268" i="4" s="1"/>
  <c r="H3268" i="4"/>
  <c r="L3268" i="4"/>
  <c r="D3269" i="4"/>
  <c r="G3269" i="4" s="1"/>
  <c r="H3269" i="4"/>
  <c r="L3269" i="4"/>
  <c r="M3269" i="4" s="1"/>
  <c r="O3269" i="4" s="1"/>
  <c r="D3270" i="4"/>
  <c r="G3270" i="4" s="1"/>
  <c r="H3270" i="4"/>
  <c r="L3270" i="4"/>
  <c r="D3271" i="4"/>
  <c r="G3271" i="4" s="1"/>
  <c r="H3271" i="4"/>
  <c r="L3271" i="4"/>
  <c r="M3271" i="4" s="1"/>
  <c r="O3271" i="4" s="1"/>
  <c r="D3272" i="4"/>
  <c r="G3272" i="4" s="1"/>
  <c r="H3272" i="4"/>
  <c r="L3272" i="4"/>
  <c r="D3273" i="4"/>
  <c r="G3273" i="4" s="1"/>
  <c r="H3273" i="4"/>
  <c r="L3273" i="4"/>
  <c r="M3273" i="4" s="1"/>
  <c r="O3273" i="4" s="1"/>
  <c r="D3274" i="4"/>
  <c r="G3274" i="4" s="1"/>
  <c r="H3274" i="4"/>
  <c r="L3274" i="4"/>
  <c r="D3275" i="4"/>
  <c r="G3275" i="4" s="1"/>
  <c r="H3275" i="4"/>
  <c r="L3275" i="4"/>
  <c r="M3275" i="4" s="1"/>
  <c r="O3275" i="4" s="1"/>
  <c r="D3276" i="4"/>
  <c r="G3276" i="4" s="1"/>
  <c r="H3276" i="4"/>
  <c r="L3276" i="4"/>
  <c r="D3277" i="4"/>
  <c r="G3277" i="4" s="1"/>
  <c r="H3277" i="4"/>
  <c r="L3277" i="4"/>
  <c r="M3277" i="4" s="1"/>
  <c r="O3277" i="4" s="1"/>
  <c r="D3278" i="4"/>
  <c r="G3278" i="4" s="1"/>
  <c r="H3278" i="4"/>
  <c r="L3278" i="4"/>
  <c r="D3279" i="4"/>
  <c r="G3279" i="4" s="1"/>
  <c r="H3279" i="4"/>
  <c r="L3279" i="4"/>
  <c r="M3279" i="4" s="1"/>
  <c r="O3279" i="4" s="1"/>
  <c r="D3280" i="4"/>
  <c r="G3280" i="4" s="1"/>
  <c r="H3280" i="4"/>
  <c r="L3280" i="4"/>
  <c r="M3280" i="4" s="1"/>
  <c r="O3280" i="4" s="1"/>
  <c r="D3281" i="4"/>
  <c r="G3281" i="4" s="1"/>
  <c r="H3281" i="4"/>
  <c r="L3281" i="4"/>
  <c r="M3281" i="4" s="1"/>
  <c r="O3281" i="4" s="1"/>
  <c r="D3282" i="4"/>
  <c r="G3282" i="4" s="1"/>
  <c r="H3282" i="4"/>
  <c r="L3282" i="4"/>
  <c r="M3282" i="4" s="1"/>
  <c r="O3282" i="4" s="1"/>
  <c r="D3283" i="4"/>
  <c r="G3283" i="4" s="1"/>
  <c r="H3283" i="4"/>
  <c r="L3283" i="4"/>
  <c r="M3283" i="4" s="1"/>
  <c r="O3283" i="4" s="1"/>
  <c r="D3284" i="4"/>
  <c r="G3284" i="4" s="1"/>
  <c r="H3284" i="4"/>
  <c r="L3284" i="4"/>
  <c r="D3285" i="4"/>
  <c r="G3285" i="4" s="1"/>
  <c r="H3285" i="4"/>
  <c r="L3285" i="4"/>
  <c r="M3285" i="4" s="1"/>
  <c r="O3285" i="4" s="1"/>
  <c r="D3286" i="4"/>
  <c r="G3286" i="4" s="1"/>
  <c r="H3286" i="4"/>
  <c r="L3286" i="4"/>
  <c r="M3286" i="4" s="1"/>
  <c r="O3286" i="4" s="1"/>
  <c r="D3287" i="4"/>
  <c r="G3287" i="4" s="1"/>
  <c r="H3287" i="4"/>
  <c r="L3287" i="4"/>
  <c r="M3287" i="4" s="1"/>
  <c r="O3287" i="4" s="1"/>
  <c r="D3288" i="4"/>
  <c r="G3288" i="4" s="1"/>
  <c r="H3288" i="4"/>
  <c r="L3288" i="4"/>
  <c r="M3288" i="4" s="1"/>
  <c r="O3288" i="4" s="1"/>
  <c r="D3289" i="4"/>
  <c r="G3289" i="4" s="1"/>
  <c r="H3289" i="4"/>
  <c r="L3289" i="4"/>
  <c r="M3289" i="4" s="1"/>
  <c r="O3289" i="4" s="1"/>
  <c r="D3290" i="4"/>
  <c r="G3290" i="4" s="1"/>
  <c r="H3290" i="4"/>
  <c r="L3290" i="4"/>
  <c r="M3290" i="4" s="1"/>
  <c r="O3290" i="4" s="1"/>
  <c r="D3291" i="4"/>
  <c r="G3291" i="4" s="1"/>
  <c r="H3291" i="4"/>
  <c r="L3291" i="4"/>
  <c r="M3291" i="4" s="1"/>
  <c r="O3291" i="4" s="1"/>
  <c r="D3292" i="4"/>
  <c r="G3292" i="4" s="1"/>
  <c r="H3292" i="4"/>
  <c r="L3292" i="4"/>
  <c r="M3292" i="4" s="1"/>
  <c r="O3292" i="4" s="1"/>
  <c r="D3293" i="4"/>
  <c r="G3293" i="4" s="1"/>
  <c r="H3293" i="4"/>
  <c r="L3293" i="4"/>
  <c r="M3293" i="4" s="1"/>
  <c r="O3293" i="4" s="1"/>
  <c r="D3294" i="4"/>
  <c r="G3294" i="4" s="1"/>
  <c r="H3294" i="4"/>
  <c r="L3294" i="4"/>
  <c r="M3294" i="4" s="1"/>
  <c r="O3294" i="4" s="1"/>
  <c r="D3295" i="4"/>
  <c r="G3295" i="4" s="1"/>
  <c r="H3295" i="4"/>
  <c r="L3295" i="4"/>
  <c r="M3295" i="4" s="1"/>
  <c r="O3295" i="4" s="1"/>
  <c r="D3296" i="4"/>
  <c r="G3296" i="4" s="1"/>
  <c r="H3296" i="4"/>
  <c r="L3296" i="4"/>
  <c r="M3296" i="4" s="1"/>
  <c r="O3296" i="4" s="1"/>
  <c r="D3297" i="4"/>
  <c r="G3297" i="4" s="1"/>
  <c r="H3297" i="4"/>
  <c r="L3297" i="4"/>
  <c r="M3297" i="4" s="1"/>
  <c r="O3297" i="4" s="1"/>
  <c r="D3298" i="4"/>
  <c r="G3298" i="4" s="1"/>
  <c r="H3298" i="4"/>
  <c r="L3298" i="4"/>
  <c r="M3298" i="4" s="1"/>
  <c r="O3298" i="4" s="1"/>
  <c r="D3299" i="4"/>
  <c r="G3299" i="4" s="1"/>
  <c r="H3299" i="4"/>
  <c r="L3299" i="4"/>
  <c r="M3299" i="4" s="1"/>
  <c r="O3299" i="4" s="1"/>
  <c r="D3300" i="4"/>
  <c r="G3300" i="4" s="1"/>
  <c r="H3300" i="4"/>
  <c r="L3300" i="4"/>
  <c r="M3300" i="4" s="1"/>
  <c r="O3300" i="4" s="1"/>
  <c r="D3301" i="4"/>
  <c r="G3301" i="4" s="1"/>
  <c r="H3301" i="4"/>
  <c r="L3301" i="4"/>
  <c r="M3301" i="4" s="1"/>
  <c r="O3301" i="4" s="1"/>
  <c r="D3302" i="4"/>
  <c r="G3302" i="4" s="1"/>
  <c r="H3302" i="4"/>
  <c r="L3302" i="4"/>
  <c r="D3303" i="4"/>
  <c r="G3303" i="4" s="1"/>
  <c r="H3303" i="4"/>
  <c r="L3303" i="4"/>
  <c r="M3303" i="4" s="1"/>
  <c r="O3303" i="4" s="1"/>
  <c r="D3304" i="4"/>
  <c r="G3304" i="4" s="1"/>
  <c r="H3304" i="4"/>
  <c r="L3304" i="4"/>
  <c r="D3305" i="4"/>
  <c r="G3305" i="4" s="1"/>
  <c r="H3305" i="4"/>
  <c r="L3305" i="4"/>
  <c r="M3305" i="4" s="1"/>
  <c r="O3305" i="4" s="1"/>
  <c r="D3306" i="4"/>
  <c r="G3306" i="4" s="1"/>
  <c r="H3306" i="4"/>
  <c r="L3306" i="4"/>
  <c r="D3307" i="4"/>
  <c r="G3307" i="4" s="1"/>
  <c r="H3307" i="4"/>
  <c r="L3307" i="4"/>
  <c r="M3307" i="4" s="1"/>
  <c r="O3307" i="4" s="1"/>
  <c r="D3308" i="4"/>
  <c r="G3308" i="4" s="1"/>
  <c r="H3308" i="4"/>
  <c r="L3308" i="4"/>
  <c r="D3309" i="4"/>
  <c r="G3309" i="4" s="1"/>
  <c r="H3309" i="4"/>
  <c r="L3309" i="4"/>
  <c r="M3309" i="4" s="1"/>
  <c r="O3309" i="4" s="1"/>
  <c r="D3310" i="4"/>
  <c r="G3310" i="4" s="1"/>
  <c r="H3310" i="4"/>
  <c r="L3310" i="4"/>
  <c r="M3310" i="4" s="1"/>
  <c r="O3310" i="4" s="1"/>
  <c r="D3311" i="4"/>
  <c r="G3311" i="4" s="1"/>
  <c r="H3311" i="4"/>
  <c r="L3311" i="4"/>
  <c r="M3311" i="4" s="1"/>
  <c r="O3311" i="4" s="1"/>
  <c r="D3312" i="4"/>
  <c r="G3312" i="4" s="1"/>
  <c r="H3312" i="4"/>
  <c r="L3312" i="4"/>
  <c r="D3313" i="4"/>
  <c r="G3313" i="4" s="1"/>
  <c r="H3313" i="4"/>
  <c r="L3313" i="4"/>
  <c r="M3313" i="4" s="1"/>
  <c r="O3313" i="4" s="1"/>
  <c r="D3314" i="4"/>
  <c r="G3314" i="4" s="1"/>
  <c r="H3314" i="4"/>
  <c r="L3314" i="4"/>
  <c r="D3315" i="4"/>
  <c r="G3315" i="4" s="1"/>
  <c r="H3315" i="4"/>
  <c r="L3315" i="4"/>
  <c r="M3315" i="4" s="1"/>
  <c r="O3315" i="4" s="1"/>
  <c r="D3316" i="4"/>
  <c r="G3316" i="4" s="1"/>
  <c r="H3316" i="4"/>
  <c r="L3316" i="4"/>
  <c r="D3317" i="4"/>
  <c r="G3317" i="4" s="1"/>
  <c r="H3317" i="4"/>
  <c r="L3317" i="4"/>
  <c r="M3317" i="4" s="1"/>
  <c r="O3317" i="4" s="1"/>
  <c r="D3318" i="4"/>
  <c r="G3318" i="4" s="1"/>
  <c r="H3318" i="4"/>
  <c r="L3318" i="4"/>
  <c r="D3319" i="4"/>
  <c r="G3319" i="4" s="1"/>
  <c r="H3319" i="4"/>
  <c r="L3319" i="4"/>
  <c r="M3319" i="4" s="1"/>
  <c r="O3319" i="4" s="1"/>
  <c r="D3320" i="4"/>
  <c r="G3320" i="4" s="1"/>
  <c r="H3320" i="4"/>
  <c r="L3320" i="4"/>
  <c r="D3321" i="4"/>
  <c r="G3321" i="4" s="1"/>
  <c r="H3321" i="4"/>
  <c r="L3321" i="4"/>
  <c r="M3321" i="4" s="1"/>
  <c r="O3321" i="4" s="1"/>
  <c r="D3322" i="4"/>
  <c r="G3322" i="4" s="1"/>
  <c r="H3322" i="4"/>
  <c r="L3322" i="4"/>
  <c r="M3322" i="4" s="1"/>
  <c r="O3322" i="4" s="1"/>
  <c r="D3323" i="4"/>
  <c r="G3323" i="4" s="1"/>
  <c r="H3323" i="4"/>
  <c r="L3323" i="4"/>
  <c r="M3323" i="4" s="1"/>
  <c r="O3323" i="4" s="1"/>
  <c r="D3324" i="4"/>
  <c r="G3324" i="4" s="1"/>
  <c r="H3324" i="4"/>
  <c r="L3324" i="4"/>
  <c r="M3324" i="4" s="1"/>
  <c r="O3324" i="4" s="1"/>
  <c r="D3325" i="4"/>
  <c r="G3325" i="4" s="1"/>
  <c r="H3325" i="4"/>
  <c r="L3325" i="4"/>
  <c r="M3325" i="4" s="1"/>
  <c r="O3325" i="4" s="1"/>
  <c r="D3326" i="4"/>
  <c r="G3326" i="4" s="1"/>
  <c r="H3326" i="4"/>
  <c r="L3326" i="4"/>
  <c r="M3326" i="4" s="1"/>
  <c r="O3326" i="4" s="1"/>
  <c r="D3327" i="4"/>
  <c r="G3327" i="4" s="1"/>
  <c r="H3327" i="4"/>
  <c r="L3327" i="4"/>
  <c r="M3327" i="4" s="1"/>
  <c r="O3327" i="4" s="1"/>
  <c r="D3328" i="4"/>
  <c r="G3328" i="4" s="1"/>
  <c r="H3328" i="4"/>
  <c r="L3328" i="4"/>
  <c r="M3328" i="4" s="1"/>
  <c r="O3328" i="4" s="1"/>
  <c r="D3329" i="4"/>
  <c r="G3329" i="4" s="1"/>
  <c r="H3329" i="4"/>
  <c r="L3329" i="4"/>
  <c r="M3329" i="4" s="1"/>
  <c r="O3329" i="4" s="1"/>
  <c r="D3330" i="4"/>
  <c r="G3330" i="4" s="1"/>
  <c r="H3330" i="4"/>
  <c r="L3330" i="4"/>
  <c r="M3330" i="4" s="1"/>
  <c r="O3330" i="4" s="1"/>
  <c r="D3331" i="4"/>
  <c r="G3331" i="4" s="1"/>
  <c r="H3331" i="4"/>
  <c r="L3331" i="4"/>
  <c r="M3331" i="4" s="1"/>
  <c r="O3331" i="4" s="1"/>
  <c r="D3332" i="4"/>
  <c r="G3332" i="4" s="1"/>
  <c r="H3332" i="4"/>
  <c r="L3332" i="4"/>
  <c r="M3332" i="4" s="1"/>
  <c r="O3332" i="4" s="1"/>
  <c r="D3333" i="4"/>
  <c r="G3333" i="4" s="1"/>
  <c r="H3333" i="4"/>
  <c r="L3333" i="4"/>
  <c r="M3333" i="4" s="1"/>
  <c r="O3333" i="4" s="1"/>
  <c r="D3334" i="4"/>
  <c r="G3334" i="4" s="1"/>
  <c r="H3334" i="4"/>
  <c r="L3334" i="4"/>
  <c r="D3335" i="4"/>
  <c r="G3335" i="4" s="1"/>
  <c r="H3335" i="4"/>
  <c r="L3335" i="4"/>
  <c r="D3336" i="4"/>
  <c r="G3336" i="4" s="1"/>
  <c r="H3336" i="4"/>
  <c r="L3336" i="4"/>
  <c r="D3337" i="4"/>
  <c r="G3337" i="4" s="1"/>
  <c r="H3337" i="4"/>
  <c r="L3337" i="4"/>
  <c r="M3337" i="4" s="1"/>
  <c r="O3337" i="4" s="1"/>
  <c r="D3338" i="4"/>
  <c r="G3338" i="4" s="1"/>
  <c r="H3338" i="4"/>
  <c r="L3338" i="4"/>
  <c r="M3338" i="4" s="1"/>
  <c r="O3338" i="4" s="1"/>
  <c r="D3339" i="4"/>
  <c r="G3339" i="4" s="1"/>
  <c r="H3339" i="4"/>
  <c r="L3339" i="4"/>
  <c r="M3339" i="4" s="1"/>
  <c r="O3339" i="4" s="1"/>
  <c r="D3340" i="4"/>
  <c r="G3340" i="4" s="1"/>
  <c r="H3340" i="4"/>
  <c r="L3340" i="4"/>
  <c r="M3340" i="4" s="1"/>
  <c r="O3340" i="4" s="1"/>
  <c r="D3341" i="4"/>
  <c r="G3341" i="4" s="1"/>
  <c r="H3341" i="4"/>
  <c r="L3341" i="4"/>
  <c r="M3341" i="4" s="1"/>
  <c r="O3341" i="4" s="1"/>
  <c r="D3342" i="4"/>
  <c r="G3342" i="4" s="1"/>
  <c r="H3342" i="4"/>
  <c r="L3342" i="4"/>
  <c r="M3342" i="4" s="1"/>
  <c r="O3342" i="4" s="1"/>
  <c r="D3343" i="4"/>
  <c r="G3343" i="4" s="1"/>
  <c r="H3343" i="4"/>
  <c r="L3343" i="4"/>
  <c r="M3343" i="4" s="1"/>
  <c r="O3343" i="4" s="1"/>
  <c r="D3344" i="4"/>
  <c r="G3344" i="4" s="1"/>
  <c r="H3344" i="4"/>
  <c r="L3344" i="4"/>
  <c r="M3344" i="4" s="1"/>
  <c r="O3344" i="4" s="1"/>
  <c r="D3345" i="4"/>
  <c r="G3345" i="4" s="1"/>
  <c r="H3345" i="4"/>
  <c r="L3345" i="4"/>
  <c r="M3345" i="4" s="1"/>
  <c r="O3345" i="4" s="1"/>
  <c r="D3346" i="4"/>
  <c r="G3346" i="4" s="1"/>
  <c r="H3346" i="4"/>
  <c r="L3346" i="4"/>
  <c r="M3346" i="4" s="1"/>
  <c r="O3346" i="4" s="1"/>
  <c r="D3347" i="4"/>
  <c r="G3347" i="4" s="1"/>
  <c r="H3347" i="4"/>
  <c r="L3347" i="4"/>
  <c r="M3347" i="4" s="1"/>
  <c r="O3347" i="4" s="1"/>
  <c r="D3348" i="4"/>
  <c r="G3348" i="4" s="1"/>
  <c r="H3348" i="4"/>
  <c r="L3348" i="4"/>
  <c r="D3349" i="4"/>
  <c r="G3349" i="4" s="1"/>
  <c r="H3349" i="4"/>
  <c r="L3349" i="4"/>
  <c r="M3349" i="4" s="1"/>
  <c r="O3349" i="4" s="1"/>
  <c r="D3350" i="4"/>
  <c r="G3350" i="4" s="1"/>
  <c r="H3350" i="4"/>
  <c r="L3350" i="4"/>
  <c r="D3351" i="4"/>
  <c r="G3351" i="4" s="1"/>
  <c r="H3351" i="4"/>
  <c r="L3351" i="4"/>
  <c r="M3351" i="4" s="1"/>
  <c r="O3351" i="4" s="1"/>
  <c r="D3352" i="4"/>
  <c r="G3352" i="4" s="1"/>
  <c r="H3352" i="4"/>
  <c r="L3352" i="4"/>
  <c r="M3352" i="4" s="1"/>
  <c r="O3352" i="4" s="1"/>
  <c r="D3353" i="4"/>
  <c r="G3353" i="4" s="1"/>
  <c r="H3353" i="4"/>
  <c r="L3353" i="4"/>
  <c r="M3353" i="4" s="1"/>
  <c r="O3353" i="4" s="1"/>
  <c r="D3354" i="4"/>
  <c r="G3354" i="4" s="1"/>
  <c r="H3354" i="4"/>
  <c r="L3354" i="4"/>
  <c r="M3354" i="4" s="1"/>
  <c r="O3354" i="4" s="1"/>
  <c r="D3355" i="4"/>
  <c r="G3355" i="4" s="1"/>
  <c r="H3355" i="4"/>
  <c r="L3355" i="4"/>
  <c r="M3355" i="4" s="1"/>
  <c r="O3355" i="4" s="1"/>
  <c r="D3356" i="4"/>
  <c r="G3356" i="4" s="1"/>
  <c r="H3356" i="4"/>
  <c r="L3356" i="4"/>
  <c r="D3357" i="4"/>
  <c r="G3357" i="4" s="1"/>
  <c r="H3357" i="4"/>
  <c r="L3357" i="4"/>
  <c r="M3357" i="4" s="1"/>
  <c r="O3357" i="4" s="1"/>
  <c r="D3358" i="4"/>
  <c r="G3358" i="4" s="1"/>
  <c r="H3358" i="4"/>
  <c r="L3358" i="4"/>
  <c r="D3359" i="4"/>
  <c r="G3359" i="4" s="1"/>
  <c r="H3359" i="4"/>
  <c r="L3359" i="4"/>
  <c r="M3359" i="4" s="1"/>
  <c r="O3359" i="4" s="1"/>
  <c r="D3360" i="4"/>
  <c r="G3360" i="4" s="1"/>
  <c r="H3360" i="4"/>
  <c r="L3360" i="4"/>
  <c r="D3361" i="4"/>
  <c r="G3361" i="4" s="1"/>
  <c r="H3361" i="4"/>
  <c r="L3361" i="4"/>
  <c r="M3361" i="4" s="1"/>
  <c r="O3361" i="4" s="1"/>
  <c r="D3362" i="4"/>
  <c r="G3362" i="4" s="1"/>
  <c r="H3362" i="4"/>
  <c r="L3362" i="4"/>
  <c r="D3363" i="4"/>
  <c r="G3363" i="4" s="1"/>
  <c r="H3363" i="4"/>
  <c r="L3363" i="4"/>
  <c r="M3363" i="4" s="1"/>
  <c r="O3363" i="4" s="1"/>
  <c r="D3364" i="4"/>
  <c r="G3364" i="4" s="1"/>
  <c r="H3364" i="4"/>
  <c r="L3364" i="4"/>
  <c r="D3365" i="4"/>
  <c r="G3365" i="4" s="1"/>
  <c r="H3365" i="4"/>
  <c r="L3365" i="4"/>
  <c r="M3365" i="4" s="1"/>
  <c r="O3365" i="4" s="1"/>
  <c r="D3366" i="4"/>
  <c r="G3366" i="4" s="1"/>
  <c r="H3366" i="4"/>
  <c r="L3366" i="4"/>
  <c r="D3367" i="4"/>
  <c r="G3367" i="4" s="1"/>
  <c r="H3367" i="4"/>
  <c r="L3367" i="4"/>
  <c r="M3367" i="4" s="1"/>
  <c r="O3367" i="4" s="1"/>
  <c r="D3368" i="4"/>
  <c r="G3368" i="4" s="1"/>
  <c r="H3368" i="4"/>
  <c r="L3368" i="4"/>
  <c r="D3369" i="4"/>
  <c r="G3369" i="4" s="1"/>
  <c r="H3369" i="4"/>
  <c r="L3369" i="4"/>
  <c r="M3369" i="4" s="1"/>
  <c r="O3369" i="4" s="1"/>
  <c r="D3370" i="4"/>
  <c r="G3370" i="4" s="1"/>
  <c r="H3370" i="4"/>
  <c r="L3370" i="4"/>
  <c r="D3371" i="4"/>
  <c r="G3371" i="4" s="1"/>
  <c r="H3371" i="4"/>
  <c r="L3371" i="4"/>
  <c r="M3371" i="4" s="1"/>
  <c r="O3371" i="4" s="1"/>
  <c r="D3372" i="4"/>
  <c r="G3372" i="4" s="1"/>
  <c r="H3372" i="4"/>
  <c r="L3372" i="4"/>
  <c r="M3372" i="4" s="1"/>
  <c r="O3372" i="4" s="1"/>
  <c r="D3373" i="4"/>
  <c r="G3373" i="4" s="1"/>
  <c r="H3373" i="4"/>
  <c r="L3373" i="4"/>
  <c r="M3373" i="4" s="1"/>
  <c r="O3373" i="4" s="1"/>
  <c r="D3374" i="4"/>
  <c r="G3374" i="4" s="1"/>
  <c r="H3374" i="4"/>
  <c r="L3374" i="4"/>
  <c r="D3375" i="4"/>
  <c r="G3375" i="4" s="1"/>
  <c r="H3375" i="4"/>
  <c r="L3375" i="4"/>
  <c r="M3375" i="4" s="1"/>
  <c r="O3375" i="4" s="1"/>
  <c r="D3376" i="4"/>
  <c r="G3376" i="4" s="1"/>
  <c r="H3376" i="4"/>
  <c r="L3376" i="4"/>
  <c r="D3377" i="4"/>
  <c r="G3377" i="4" s="1"/>
  <c r="H3377" i="4"/>
  <c r="L3377" i="4"/>
  <c r="M3377" i="4" s="1"/>
  <c r="O3377" i="4" s="1"/>
  <c r="D3378" i="4"/>
  <c r="G3378" i="4" s="1"/>
  <c r="H3378" i="4"/>
  <c r="L3378" i="4"/>
  <c r="D3379" i="4"/>
  <c r="G3379" i="4" s="1"/>
  <c r="H3379" i="4"/>
  <c r="L3379" i="4"/>
  <c r="M3379" i="4" s="1"/>
  <c r="O3379" i="4" s="1"/>
  <c r="D3380" i="4"/>
  <c r="G3380" i="4" s="1"/>
  <c r="H3380" i="4"/>
  <c r="L3380" i="4"/>
  <c r="M3380" i="4" s="1"/>
  <c r="O3380" i="4" s="1"/>
  <c r="D3381" i="4"/>
  <c r="G3381" i="4" s="1"/>
  <c r="H3381" i="4"/>
  <c r="L3381" i="4"/>
  <c r="M3381" i="4" s="1"/>
  <c r="O3381" i="4" s="1"/>
  <c r="D3382" i="4"/>
  <c r="G3382" i="4" s="1"/>
  <c r="H3382" i="4"/>
  <c r="L3382" i="4"/>
  <c r="D3383" i="4"/>
  <c r="G3383" i="4" s="1"/>
  <c r="H3383" i="4"/>
  <c r="L3383" i="4"/>
  <c r="M3383" i="4" s="1"/>
  <c r="O3383" i="4" s="1"/>
  <c r="D3384" i="4"/>
  <c r="G3384" i="4" s="1"/>
  <c r="H3384" i="4"/>
  <c r="L3384" i="4"/>
  <c r="M3384" i="4" s="1"/>
  <c r="O3384" i="4" s="1"/>
  <c r="D3385" i="4"/>
  <c r="G3385" i="4" s="1"/>
  <c r="H3385" i="4"/>
  <c r="L3385" i="4"/>
  <c r="M3385" i="4" s="1"/>
  <c r="O3385" i="4" s="1"/>
  <c r="D3386" i="4"/>
  <c r="G3386" i="4" s="1"/>
  <c r="H3386" i="4"/>
  <c r="L3386" i="4"/>
  <c r="M3386" i="4" s="1"/>
  <c r="O3386" i="4" s="1"/>
  <c r="D3387" i="4"/>
  <c r="G3387" i="4" s="1"/>
  <c r="H3387" i="4"/>
  <c r="L3387" i="4"/>
  <c r="M3387" i="4" s="1"/>
  <c r="O3387" i="4" s="1"/>
  <c r="D3388" i="4"/>
  <c r="G3388" i="4" s="1"/>
  <c r="H3388" i="4"/>
  <c r="L3388" i="4"/>
  <c r="M3388" i="4" s="1"/>
  <c r="O3388" i="4" s="1"/>
  <c r="D3389" i="4"/>
  <c r="G3389" i="4" s="1"/>
  <c r="H3389" i="4"/>
  <c r="L3389" i="4"/>
  <c r="M3389" i="4" s="1"/>
  <c r="O3389" i="4" s="1"/>
  <c r="D3390" i="4"/>
  <c r="G3390" i="4" s="1"/>
  <c r="H3390" i="4"/>
  <c r="L3390" i="4"/>
  <c r="M3390" i="4" s="1"/>
  <c r="O3390" i="4" s="1"/>
  <c r="D3391" i="4"/>
  <c r="G3391" i="4" s="1"/>
  <c r="H3391" i="4"/>
  <c r="L3391" i="4"/>
  <c r="M3391" i="4" s="1"/>
  <c r="O3391" i="4" s="1"/>
  <c r="D3392" i="4"/>
  <c r="G3392" i="4" s="1"/>
  <c r="H3392" i="4"/>
  <c r="L3392" i="4"/>
  <c r="D3393" i="4"/>
  <c r="G3393" i="4" s="1"/>
  <c r="H3393" i="4"/>
  <c r="L3393" i="4"/>
  <c r="M3393" i="4" s="1"/>
  <c r="O3393" i="4" s="1"/>
  <c r="D3394" i="4"/>
  <c r="G3394" i="4" s="1"/>
  <c r="H3394" i="4"/>
  <c r="L3394" i="4"/>
  <c r="D3395" i="4"/>
  <c r="G3395" i="4" s="1"/>
  <c r="H3395" i="4"/>
  <c r="L3395" i="4"/>
  <c r="M3395" i="4" s="1"/>
  <c r="O3395" i="4" s="1"/>
  <c r="D3396" i="4"/>
  <c r="G3396" i="4" s="1"/>
  <c r="H3396" i="4"/>
  <c r="L3396" i="4"/>
  <c r="D3397" i="4"/>
  <c r="G3397" i="4" s="1"/>
  <c r="H3397" i="4"/>
  <c r="L3397" i="4"/>
  <c r="M3397" i="4" s="1"/>
  <c r="O3397" i="4" s="1"/>
  <c r="D3398" i="4"/>
  <c r="G3398" i="4" s="1"/>
  <c r="H3398" i="4"/>
  <c r="L3398" i="4"/>
  <c r="D3399" i="4"/>
  <c r="G3399" i="4" s="1"/>
  <c r="H3399" i="4"/>
  <c r="L3399" i="4"/>
  <c r="M3399" i="4" s="1"/>
  <c r="O3399" i="4" s="1"/>
  <c r="D3400" i="4"/>
  <c r="G3400" i="4" s="1"/>
  <c r="H3400" i="4"/>
  <c r="L3400" i="4"/>
  <c r="D3401" i="4"/>
  <c r="G3401" i="4" s="1"/>
  <c r="H3401" i="4"/>
  <c r="L3401" i="4"/>
  <c r="M3401" i="4" s="1"/>
  <c r="O3401" i="4" s="1"/>
  <c r="D3402" i="4"/>
  <c r="G3402" i="4" s="1"/>
  <c r="H3402" i="4"/>
  <c r="L3402" i="4"/>
  <c r="M3402" i="4" s="1"/>
  <c r="O3402" i="4" s="1"/>
  <c r="D3403" i="4"/>
  <c r="G3403" i="4" s="1"/>
  <c r="H3403" i="4"/>
  <c r="L3403" i="4"/>
  <c r="M3403" i="4" s="1"/>
  <c r="O3403" i="4" s="1"/>
  <c r="D3404" i="4"/>
  <c r="G3404" i="4" s="1"/>
  <c r="H3404" i="4"/>
  <c r="L3404" i="4"/>
  <c r="M3404" i="4" s="1"/>
  <c r="O3404" i="4" s="1"/>
  <c r="D3405" i="4"/>
  <c r="G3405" i="4" s="1"/>
  <c r="H3405" i="4"/>
  <c r="L3405" i="4"/>
  <c r="M3405" i="4" s="1"/>
  <c r="O3405" i="4" s="1"/>
  <c r="D3406" i="4"/>
  <c r="G3406" i="4" s="1"/>
  <c r="H3406" i="4"/>
  <c r="L3406" i="4"/>
  <c r="M3406" i="4" s="1"/>
  <c r="O3406" i="4" s="1"/>
  <c r="D3407" i="4"/>
  <c r="G3407" i="4" s="1"/>
  <c r="H3407" i="4"/>
  <c r="L3407" i="4"/>
  <c r="M3407" i="4" s="1"/>
  <c r="O3407" i="4" s="1"/>
  <c r="D3408" i="4"/>
  <c r="G3408" i="4" s="1"/>
  <c r="H3408" i="4"/>
  <c r="L3408" i="4"/>
  <c r="M3408" i="4" s="1"/>
  <c r="O3408" i="4" s="1"/>
  <c r="D3409" i="4"/>
  <c r="G3409" i="4" s="1"/>
  <c r="H3409" i="4"/>
  <c r="L3409" i="4"/>
  <c r="M3409" i="4" s="1"/>
  <c r="O3409" i="4" s="1"/>
  <c r="D3410" i="4"/>
  <c r="G3410" i="4" s="1"/>
  <c r="H3410" i="4"/>
  <c r="L3410" i="4"/>
  <c r="M3410" i="4" s="1"/>
  <c r="O3410" i="4" s="1"/>
  <c r="D3411" i="4"/>
  <c r="G3411" i="4" s="1"/>
  <c r="H3411" i="4"/>
  <c r="L3411" i="4"/>
  <c r="M3411" i="4" s="1"/>
  <c r="O3411" i="4" s="1"/>
  <c r="D3412" i="4"/>
  <c r="G3412" i="4" s="1"/>
  <c r="H3412" i="4"/>
  <c r="L3412" i="4"/>
  <c r="M3412" i="4" s="1"/>
  <c r="O3412" i="4" s="1"/>
  <c r="D3413" i="4"/>
  <c r="G3413" i="4" s="1"/>
  <c r="H3413" i="4"/>
  <c r="L3413" i="4"/>
  <c r="M3413" i="4" s="1"/>
  <c r="O3413" i="4" s="1"/>
  <c r="D3414" i="4"/>
  <c r="G3414" i="4" s="1"/>
  <c r="H3414" i="4"/>
  <c r="L3414" i="4"/>
  <c r="M3414" i="4" s="1"/>
  <c r="O3414" i="4" s="1"/>
  <c r="D3415" i="4"/>
  <c r="G3415" i="4" s="1"/>
  <c r="H3415" i="4"/>
  <c r="L3415" i="4"/>
  <c r="M3415" i="4" s="1"/>
  <c r="O3415" i="4" s="1"/>
  <c r="D3416" i="4"/>
  <c r="G3416" i="4" s="1"/>
  <c r="H3416" i="4"/>
  <c r="L3416" i="4"/>
  <c r="M3416" i="4" s="1"/>
  <c r="O3416" i="4" s="1"/>
  <c r="D3417" i="4"/>
  <c r="G3417" i="4" s="1"/>
  <c r="H3417" i="4"/>
  <c r="L3417" i="4"/>
  <c r="M3417" i="4" s="1"/>
  <c r="O3417" i="4" s="1"/>
  <c r="D3418" i="4"/>
  <c r="G3418" i="4" s="1"/>
  <c r="H3418" i="4"/>
  <c r="L3418" i="4"/>
  <c r="M3418" i="4" s="1"/>
  <c r="O3418" i="4" s="1"/>
  <c r="D3419" i="4"/>
  <c r="G3419" i="4" s="1"/>
  <c r="H3419" i="4"/>
  <c r="L3419" i="4"/>
  <c r="M3419" i="4" s="1"/>
  <c r="O3419" i="4" s="1"/>
  <c r="D3420" i="4"/>
  <c r="G3420" i="4" s="1"/>
  <c r="H3420" i="4"/>
  <c r="L3420" i="4"/>
  <c r="D3421" i="4"/>
  <c r="G3421" i="4" s="1"/>
  <c r="H3421" i="4"/>
  <c r="L3421" i="4"/>
  <c r="M3421" i="4" s="1"/>
  <c r="O3421" i="4" s="1"/>
  <c r="D3422" i="4"/>
  <c r="G3422" i="4" s="1"/>
  <c r="H3422" i="4"/>
  <c r="L3422" i="4"/>
  <c r="D3423" i="4"/>
  <c r="G3423" i="4" s="1"/>
  <c r="H3423" i="4"/>
  <c r="L3423" i="4"/>
  <c r="M3423" i="4" s="1"/>
  <c r="O3423" i="4" s="1"/>
  <c r="D3424" i="4"/>
  <c r="G3424" i="4" s="1"/>
  <c r="H3424" i="4"/>
  <c r="L3424" i="4"/>
  <c r="D3425" i="4"/>
  <c r="G3425" i="4" s="1"/>
  <c r="H3425" i="4"/>
  <c r="L3425" i="4"/>
  <c r="M3425" i="4" s="1"/>
  <c r="O3425" i="4" s="1"/>
  <c r="D3426" i="4"/>
  <c r="G3426" i="4" s="1"/>
  <c r="H3426" i="4"/>
  <c r="L3426" i="4"/>
  <c r="D3427" i="4"/>
  <c r="G3427" i="4" s="1"/>
  <c r="H3427" i="4"/>
  <c r="L3427" i="4"/>
  <c r="M3427" i="4" s="1"/>
  <c r="O3427" i="4" s="1"/>
  <c r="D3428" i="4"/>
  <c r="G3428" i="4" s="1"/>
  <c r="H3428" i="4"/>
  <c r="L3428" i="4"/>
  <c r="M3428" i="4" s="1"/>
  <c r="O3428" i="4" s="1"/>
  <c r="D3429" i="4"/>
  <c r="G3429" i="4" s="1"/>
  <c r="H3429" i="4"/>
  <c r="L3429" i="4"/>
  <c r="M3429" i="4" s="1"/>
  <c r="O3429" i="4" s="1"/>
  <c r="D3430" i="4"/>
  <c r="G3430" i="4" s="1"/>
  <c r="H3430" i="4"/>
  <c r="L3430" i="4"/>
  <c r="M3430" i="4" s="1"/>
  <c r="O3430" i="4" s="1"/>
  <c r="D3431" i="4"/>
  <c r="G3431" i="4" s="1"/>
  <c r="H3431" i="4"/>
  <c r="L3431" i="4"/>
  <c r="M3431" i="4" s="1"/>
  <c r="O3431" i="4" s="1"/>
  <c r="D3432" i="4"/>
  <c r="G3432" i="4" s="1"/>
  <c r="H3432" i="4"/>
  <c r="L3432" i="4"/>
  <c r="M3432" i="4" s="1"/>
  <c r="O3432" i="4" s="1"/>
  <c r="D3433" i="4"/>
  <c r="G3433" i="4" s="1"/>
  <c r="H3433" i="4"/>
  <c r="L3433" i="4"/>
  <c r="M3433" i="4" s="1"/>
  <c r="O3433" i="4" s="1"/>
  <c r="D3434" i="4"/>
  <c r="G3434" i="4" s="1"/>
  <c r="H3434" i="4"/>
  <c r="L3434" i="4"/>
  <c r="M3434" i="4" s="1"/>
  <c r="O3434" i="4" s="1"/>
  <c r="D3435" i="4"/>
  <c r="G3435" i="4" s="1"/>
  <c r="H3435" i="4"/>
  <c r="L3435" i="4"/>
  <c r="M3435" i="4" s="1"/>
  <c r="O3435" i="4" s="1"/>
  <c r="D3436" i="4"/>
  <c r="G3436" i="4" s="1"/>
  <c r="H3436" i="4"/>
  <c r="L3436" i="4"/>
  <c r="D3437" i="4"/>
  <c r="G3437" i="4" s="1"/>
  <c r="H3437" i="4"/>
  <c r="L3437" i="4"/>
  <c r="M3437" i="4" s="1"/>
  <c r="O3437" i="4" s="1"/>
  <c r="D3438" i="4"/>
  <c r="G3438" i="4" s="1"/>
  <c r="H3438" i="4"/>
  <c r="L3438" i="4"/>
  <c r="M3438" i="4" s="1"/>
  <c r="O3438" i="4" s="1"/>
  <c r="D3439" i="4"/>
  <c r="G3439" i="4" s="1"/>
  <c r="H3439" i="4"/>
  <c r="L3439" i="4"/>
  <c r="D3440" i="4"/>
  <c r="G3440" i="4" s="1"/>
  <c r="H3440" i="4"/>
  <c r="L3440" i="4"/>
  <c r="M3440" i="4" s="1"/>
  <c r="O3440" i="4" s="1"/>
  <c r="D3441" i="4"/>
  <c r="G3441" i="4" s="1"/>
  <c r="H3441" i="4"/>
  <c r="L3441" i="4"/>
  <c r="M3441" i="4" s="1"/>
  <c r="O3441" i="4" s="1"/>
  <c r="D3442" i="4"/>
  <c r="G3442" i="4" s="1"/>
  <c r="H3442" i="4"/>
  <c r="L3442" i="4"/>
  <c r="D3443" i="4"/>
  <c r="G3443" i="4" s="1"/>
  <c r="H3443" i="4"/>
  <c r="L3443" i="4"/>
  <c r="M3443" i="4" s="1"/>
  <c r="O3443" i="4" s="1"/>
  <c r="D3444" i="4"/>
  <c r="G3444" i="4" s="1"/>
  <c r="H3444" i="4"/>
  <c r="L3444" i="4"/>
  <c r="D3445" i="4"/>
  <c r="G3445" i="4" s="1"/>
  <c r="H3445" i="4"/>
  <c r="L3445" i="4"/>
  <c r="M3445" i="4" s="1"/>
  <c r="O3445" i="4" s="1"/>
  <c r="D3446" i="4"/>
  <c r="G3446" i="4" s="1"/>
  <c r="H3446" i="4"/>
  <c r="L3446" i="4"/>
  <c r="D3447" i="4"/>
  <c r="G3447" i="4" s="1"/>
  <c r="H3447" i="4"/>
  <c r="L3447" i="4"/>
  <c r="M3447" i="4" s="1"/>
  <c r="O3447" i="4" s="1"/>
  <c r="D3448" i="4"/>
  <c r="G3448" i="4" s="1"/>
  <c r="H3448" i="4"/>
  <c r="L3448" i="4"/>
  <c r="D3449" i="4"/>
  <c r="G3449" i="4" s="1"/>
  <c r="H3449" i="4"/>
  <c r="L3449" i="4"/>
  <c r="M3449" i="4" s="1"/>
  <c r="O3449" i="4" s="1"/>
  <c r="D3450" i="4"/>
  <c r="G3450" i="4" s="1"/>
  <c r="H3450" i="4"/>
  <c r="L3450" i="4"/>
  <c r="D3451" i="4"/>
  <c r="G3451" i="4" s="1"/>
  <c r="H3451" i="4"/>
  <c r="L3451" i="4"/>
  <c r="M3451" i="4" s="1"/>
  <c r="O3451" i="4" s="1"/>
  <c r="D3452" i="4"/>
  <c r="G3452" i="4" s="1"/>
  <c r="H3452" i="4"/>
  <c r="L3452" i="4"/>
  <c r="M3452" i="4" s="1"/>
  <c r="O3452" i="4" s="1"/>
  <c r="D3453" i="4"/>
  <c r="G3453" i="4" s="1"/>
  <c r="H3453" i="4"/>
  <c r="L3453" i="4"/>
  <c r="M3453" i="4" s="1"/>
  <c r="O3453" i="4" s="1"/>
  <c r="D3454" i="4"/>
  <c r="G3454" i="4" s="1"/>
  <c r="H3454" i="4"/>
  <c r="L3454" i="4"/>
  <c r="M3454" i="4" s="1"/>
  <c r="O3454" i="4" s="1"/>
  <c r="D3455" i="4"/>
  <c r="G3455" i="4" s="1"/>
  <c r="H3455" i="4"/>
  <c r="L3455" i="4"/>
  <c r="M3455" i="4" s="1"/>
  <c r="O3455" i="4" s="1"/>
  <c r="D3456" i="4"/>
  <c r="G3456" i="4" s="1"/>
  <c r="H3456" i="4"/>
  <c r="L3456" i="4"/>
  <c r="M3456" i="4" s="1"/>
  <c r="O3456" i="4" s="1"/>
  <c r="D3457" i="4"/>
  <c r="G3457" i="4" s="1"/>
  <c r="H3457" i="4"/>
  <c r="L3457" i="4"/>
  <c r="M3457" i="4" s="1"/>
  <c r="O3457" i="4" s="1"/>
  <c r="D3458" i="4"/>
  <c r="G3458" i="4" s="1"/>
  <c r="H3458" i="4"/>
  <c r="L3458" i="4"/>
  <c r="M3458" i="4" s="1"/>
  <c r="O3458" i="4" s="1"/>
  <c r="D3459" i="4"/>
  <c r="G3459" i="4" s="1"/>
  <c r="H3459" i="4"/>
  <c r="L3459" i="4"/>
  <c r="M3459" i="4" s="1"/>
  <c r="O3459" i="4" s="1"/>
  <c r="D3460" i="4"/>
  <c r="G3460" i="4" s="1"/>
  <c r="H3460" i="4"/>
  <c r="L3460" i="4"/>
  <c r="M3460" i="4" s="1"/>
  <c r="O3460" i="4" s="1"/>
  <c r="D3461" i="4"/>
  <c r="G3461" i="4" s="1"/>
  <c r="H3461" i="4"/>
  <c r="L3461" i="4"/>
  <c r="M3461" i="4" s="1"/>
  <c r="O3461" i="4" s="1"/>
  <c r="D3462" i="4"/>
  <c r="G3462" i="4" s="1"/>
  <c r="H3462" i="4"/>
  <c r="L3462" i="4"/>
  <c r="M3462" i="4" s="1"/>
  <c r="O3462" i="4" s="1"/>
  <c r="D3463" i="4"/>
  <c r="G3463" i="4" s="1"/>
  <c r="H3463" i="4"/>
  <c r="L3463" i="4"/>
  <c r="M3463" i="4" s="1"/>
  <c r="O3463" i="4" s="1"/>
  <c r="D3464" i="4"/>
  <c r="G3464" i="4" s="1"/>
  <c r="H3464" i="4"/>
  <c r="L3464" i="4"/>
  <c r="D3465" i="4"/>
  <c r="G3465" i="4" s="1"/>
  <c r="H3465" i="4"/>
  <c r="L3465" i="4"/>
  <c r="M3465" i="4" s="1"/>
  <c r="O3465" i="4" s="1"/>
  <c r="D3466" i="4"/>
  <c r="G3466" i="4" s="1"/>
  <c r="H3466" i="4"/>
  <c r="L3466" i="4"/>
  <c r="D3467" i="4"/>
  <c r="G3467" i="4" s="1"/>
  <c r="H3467" i="4"/>
  <c r="L3467" i="4"/>
  <c r="M3467" i="4" s="1"/>
  <c r="O3467" i="4" s="1"/>
  <c r="D3468" i="4"/>
  <c r="G3468" i="4" s="1"/>
  <c r="H3468" i="4"/>
  <c r="L3468" i="4"/>
  <c r="D3469" i="4"/>
  <c r="G3469" i="4" s="1"/>
  <c r="H3469" i="4"/>
  <c r="L3469" i="4"/>
  <c r="M3469" i="4" s="1"/>
  <c r="O3469" i="4" s="1"/>
  <c r="D3470" i="4"/>
  <c r="G3470" i="4" s="1"/>
  <c r="H3470" i="4"/>
  <c r="L3470" i="4"/>
  <c r="M3470" i="4" s="1"/>
  <c r="O3470" i="4" s="1"/>
  <c r="D3471" i="4"/>
  <c r="G3471" i="4" s="1"/>
  <c r="H3471" i="4"/>
  <c r="L3471" i="4"/>
  <c r="M3471" i="4" s="1"/>
  <c r="O3471" i="4" s="1"/>
  <c r="D3472" i="4"/>
  <c r="G3472" i="4" s="1"/>
  <c r="H3472" i="4"/>
  <c r="L3472" i="4"/>
  <c r="M3472" i="4" s="1"/>
  <c r="O3472" i="4" s="1"/>
  <c r="D3473" i="4"/>
  <c r="G3473" i="4" s="1"/>
  <c r="H3473" i="4"/>
  <c r="L3473" i="4"/>
  <c r="M3473" i="4" s="1"/>
  <c r="O3473" i="4" s="1"/>
  <c r="D3474" i="4"/>
  <c r="G3474" i="4" s="1"/>
  <c r="H3474" i="4"/>
  <c r="L3474" i="4"/>
  <c r="D3475" i="4"/>
  <c r="G3475" i="4" s="1"/>
  <c r="H3475" i="4"/>
  <c r="L3475" i="4"/>
  <c r="M3475" i="4" s="1"/>
  <c r="O3475" i="4" s="1"/>
  <c r="D3476" i="4"/>
  <c r="G3476" i="4" s="1"/>
  <c r="H3476" i="4"/>
  <c r="L3476" i="4"/>
  <c r="M3476" i="4" s="1"/>
  <c r="O3476" i="4" s="1"/>
  <c r="D3477" i="4"/>
  <c r="G3477" i="4" s="1"/>
  <c r="H3477" i="4"/>
  <c r="L3477" i="4"/>
  <c r="M3477" i="4" s="1"/>
  <c r="O3477" i="4" s="1"/>
  <c r="D3478" i="4"/>
  <c r="G3478" i="4" s="1"/>
  <c r="H3478" i="4"/>
  <c r="L3478" i="4"/>
  <c r="M3478" i="4" s="1"/>
  <c r="O3478" i="4" s="1"/>
  <c r="D3479" i="4"/>
  <c r="G3479" i="4" s="1"/>
  <c r="H3479" i="4"/>
  <c r="L3479" i="4"/>
  <c r="M3479" i="4" s="1"/>
  <c r="O3479" i="4" s="1"/>
  <c r="D3480" i="4"/>
  <c r="G3480" i="4" s="1"/>
  <c r="H3480" i="4"/>
  <c r="L3480" i="4"/>
  <c r="M3480" i="4" s="1"/>
  <c r="O3480" i="4" s="1"/>
  <c r="D3481" i="4"/>
  <c r="G3481" i="4" s="1"/>
  <c r="H3481" i="4"/>
  <c r="L3481" i="4"/>
  <c r="D3482" i="4"/>
  <c r="G3482" i="4" s="1"/>
  <c r="H3482" i="4"/>
  <c r="L3482" i="4"/>
  <c r="M3482" i="4" s="1"/>
  <c r="O3482" i="4" s="1"/>
  <c r="D3483" i="4"/>
  <c r="G3483" i="4" s="1"/>
  <c r="H3483" i="4"/>
  <c r="L3483" i="4"/>
  <c r="D3484" i="4"/>
  <c r="G3484" i="4" s="1"/>
  <c r="H3484" i="4"/>
  <c r="L3484" i="4"/>
  <c r="D3485" i="4"/>
  <c r="G3485" i="4" s="1"/>
  <c r="H3485" i="4"/>
  <c r="L3485" i="4"/>
  <c r="M3485" i="4" s="1"/>
  <c r="O3485" i="4" s="1"/>
  <c r="D3486" i="4"/>
  <c r="G3486" i="4" s="1"/>
  <c r="H3486" i="4"/>
  <c r="L3486" i="4"/>
  <c r="D3487" i="4"/>
  <c r="G3487" i="4" s="1"/>
  <c r="H3487" i="4"/>
  <c r="L3487" i="4"/>
  <c r="M3487" i="4" s="1"/>
  <c r="O3487" i="4" s="1"/>
  <c r="D3488" i="4"/>
  <c r="G3488" i="4" s="1"/>
  <c r="H3488" i="4"/>
  <c r="L3488" i="4"/>
  <c r="M3488" i="4" s="1"/>
  <c r="O3488" i="4" s="1"/>
  <c r="D3489" i="4"/>
  <c r="G3489" i="4" s="1"/>
  <c r="H3489" i="4"/>
  <c r="L3489" i="4"/>
  <c r="M3489" i="4" s="1"/>
  <c r="O3489" i="4" s="1"/>
  <c r="D3490" i="4"/>
  <c r="G3490" i="4" s="1"/>
  <c r="H3490" i="4"/>
  <c r="L3490" i="4"/>
  <c r="M3490" i="4" s="1"/>
  <c r="O3490" i="4" s="1"/>
  <c r="D3491" i="4"/>
  <c r="G3491" i="4" s="1"/>
  <c r="H3491" i="4"/>
  <c r="L3491" i="4"/>
  <c r="M3491" i="4" s="1"/>
  <c r="O3491" i="4" s="1"/>
  <c r="D3492" i="4"/>
  <c r="G3492" i="4" s="1"/>
  <c r="H3492" i="4"/>
  <c r="L3492" i="4"/>
  <c r="M3492" i="4" s="1"/>
  <c r="O3492" i="4" s="1"/>
  <c r="D3493" i="4"/>
  <c r="G3493" i="4" s="1"/>
  <c r="H3493" i="4"/>
  <c r="L3493" i="4"/>
  <c r="D3494" i="4"/>
  <c r="G3494" i="4" s="1"/>
  <c r="H3494" i="4"/>
  <c r="L3494" i="4"/>
  <c r="D3495" i="4"/>
  <c r="G3495" i="4" s="1"/>
  <c r="H3495" i="4"/>
  <c r="L3495" i="4"/>
  <c r="D3496" i="4"/>
  <c r="G3496" i="4" s="1"/>
  <c r="H3496" i="4"/>
  <c r="L3496" i="4"/>
  <c r="D3497" i="4"/>
  <c r="G3497" i="4" s="1"/>
  <c r="H3497" i="4"/>
  <c r="L3497" i="4"/>
  <c r="M3497" i="4" s="1"/>
  <c r="O3497" i="4" s="1"/>
  <c r="D3498" i="4"/>
  <c r="G3498" i="4" s="1"/>
  <c r="H3498" i="4"/>
  <c r="L3498" i="4"/>
  <c r="D3499" i="4"/>
  <c r="G3499" i="4" s="1"/>
  <c r="H3499" i="4"/>
  <c r="L3499" i="4"/>
  <c r="M3499" i="4" s="1"/>
  <c r="O3499" i="4" s="1"/>
  <c r="D3500" i="4"/>
  <c r="G3500" i="4" s="1"/>
  <c r="H3500" i="4"/>
  <c r="L3500" i="4"/>
  <c r="D3501" i="4"/>
  <c r="G3501" i="4" s="1"/>
  <c r="H3501" i="4"/>
  <c r="L3501" i="4"/>
  <c r="M3501" i="4" s="1"/>
  <c r="O3501" i="4" s="1"/>
  <c r="D3502" i="4"/>
  <c r="G3502" i="4" s="1"/>
  <c r="H3502" i="4"/>
  <c r="L3502" i="4"/>
  <c r="D3503" i="4"/>
  <c r="G3503" i="4" s="1"/>
  <c r="H3503" i="4"/>
  <c r="L3503" i="4"/>
  <c r="M3503" i="4" s="1"/>
  <c r="O3503" i="4" s="1"/>
  <c r="D3504" i="4"/>
  <c r="G3504" i="4" s="1"/>
  <c r="H3504" i="4"/>
  <c r="L3504" i="4"/>
  <c r="M3504" i="4" s="1"/>
  <c r="O3504" i="4" s="1"/>
  <c r="D3505" i="4"/>
  <c r="G3505" i="4" s="1"/>
  <c r="H3505" i="4"/>
  <c r="L3505" i="4"/>
  <c r="M3505" i="4" s="1"/>
  <c r="O3505" i="4" s="1"/>
  <c r="D3506" i="4"/>
  <c r="G3506" i="4" s="1"/>
  <c r="H3506" i="4"/>
  <c r="L3506" i="4"/>
  <c r="M3506" i="4" s="1"/>
  <c r="O3506" i="4" s="1"/>
  <c r="D3507" i="4"/>
  <c r="G3507" i="4" s="1"/>
  <c r="H3507" i="4"/>
  <c r="L3507" i="4"/>
  <c r="M3507" i="4" s="1"/>
  <c r="O3507" i="4" s="1"/>
  <c r="D3508" i="4"/>
  <c r="G3508" i="4" s="1"/>
  <c r="H3508" i="4"/>
  <c r="L3508" i="4"/>
  <c r="D3509" i="4"/>
  <c r="G3509" i="4" s="1"/>
  <c r="H3509" i="4"/>
  <c r="L3509" i="4"/>
  <c r="D3510" i="4"/>
  <c r="G3510" i="4" s="1"/>
  <c r="H3510" i="4"/>
  <c r="L3510" i="4"/>
  <c r="D3511" i="4"/>
  <c r="G3511" i="4" s="1"/>
  <c r="H3511" i="4"/>
  <c r="L3511" i="4"/>
  <c r="M3511" i="4" s="1"/>
  <c r="O3511" i="4" s="1"/>
  <c r="D3512" i="4"/>
  <c r="G3512" i="4" s="1"/>
  <c r="H3512" i="4"/>
  <c r="L3512" i="4"/>
  <c r="D3513" i="4"/>
  <c r="G3513" i="4" s="1"/>
  <c r="H3513" i="4"/>
  <c r="L3513" i="4"/>
  <c r="M3513" i="4" s="1"/>
  <c r="O3513" i="4" s="1"/>
  <c r="D3514" i="4"/>
  <c r="G3514" i="4" s="1"/>
  <c r="H3514" i="4"/>
  <c r="L3514" i="4"/>
  <c r="D3515" i="4"/>
  <c r="G3515" i="4" s="1"/>
  <c r="H3515" i="4"/>
  <c r="L3515" i="4"/>
  <c r="M3515" i="4" s="1"/>
  <c r="O3515" i="4" s="1"/>
  <c r="D3516" i="4"/>
  <c r="G3516" i="4" s="1"/>
  <c r="H3516" i="4"/>
  <c r="L3516" i="4"/>
  <c r="D3517" i="4"/>
  <c r="G3517" i="4" s="1"/>
  <c r="H3517" i="4"/>
  <c r="L3517" i="4"/>
  <c r="M3517" i="4" s="1"/>
  <c r="O3517" i="4" s="1"/>
  <c r="D3518" i="4"/>
  <c r="G3518" i="4" s="1"/>
  <c r="H3518" i="4"/>
  <c r="L3518" i="4"/>
  <c r="M3518" i="4" s="1"/>
  <c r="O3518" i="4" s="1"/>
  <c r="D3519" i="4"/>
  <c r="G3519" i="4" s="1"/>
  <c r="H3519" i="4"/>
  <c r="L3519" i="4"/>
  <c r="M3519" i="4" s="1"/>
  <c r="O3519" i="4" s="1"/>
  <c r="D3520" i="4"/>
  <c r="G3520" i="4" s="1"/>
  <c r="H3520" i="4"/>
  <c r="L3520" i="4"/>
  <c r="M3520" i="4" s="1"/>
  <c r="O3520" i="4" s="1"/>
  <c r="D3521" i="4"/>
  <c r="G3521" i="4" s="1"/>
  <c r="H3521" i="4"/>
  <c r="L3521" i="4"/>
  <c r="D3522" i="4"/>
  <c r="G3522" i="4" s="1"/>
  <c r="H3522" i="4"/>
  <c r="L3522" i="4"/>
  <c r="M3522" i="4" s="1"/>
  <c r="O3522" i="4" s="1"/>
  <c r="D3523" i="4"/>
  <c r="G3523" i="4" s="1"/>
  <c r="H3523" i="4"/>
  <c r="L3523" i="4"/>
  <c r="M3523" i="4" s="1"/>
  <c r="O3523" i="4" s="1"/>
  <c r="D3524" i="4"/>
  <c r="G3524" i="4" s="1"/>
  <c r="H3524" i="4"/>
  <c r="L3524" i="4"/>
  <c r="M3524" i="4" s="1"/>
  <c r="O3524" i="4" s="1"/>
  <c r="D3525" i="4"/>
  <c r="G3525" i="4" s="1"/>
  <c r="H3525" i="4"/>
  <c r="L3525" i="4"/>
  <c r="M3525" i="4" s="1"/>
  <c r="O3525" i="4" s="1"/>
  <c r="D3526" i="4"/>
  <c r="G3526" i="4" s="1"/>
  <c r="H3526" i="4"/>
  <c r="L3526" i="4"/>
  <c r="M3526" i="4" s="1"/>
  <c r="O3526" i="4" s="1"/>
  <c r="D3527" i="4"/>
  <c r="G3527" i="4" s="1"/>
  <c r="H3527" i="4"/>
  <c r="L3527" i="4"/>
  <c r="M3527" i="4" s="1"/>
  <c r="O3527" i="4" s="1"/>
  <c r="D3528" i="4"/>
  <c r="G3528" i="4" s="1"/>
  <c r="H3528" i="4"/>
  <c r="L3528" i="4"/>
  <c r="M3528" i="4" s="1"/>
  <c r="O3528" i="4" s="1"/>
  <c r="D3529" i="4"/>
  <c r="G3529" i="4" s="1"/>
  <c r="H3529" i="4"/>
  <c r="L3529" i="4"/>
  <c r="M3529" i="4" s="1"/>
  <c r="O3529" i="4" s="1"/>
  <c r="D3530" i="4"/>
  <c r="G3530" i="4" s="1"/>
  <c r="H3530" i="4"/>
  <c r="L3530" i="4"/>
  <c r="D3531" i="4"/>
  <c r="G3531" i="4" s="1"/>
  <c r="H3531" i="4"/>
  <c r="L3531" i="4"/>
  <c r="M3531" i="4" s="1"/>
  <c r="O3531" i="4" s="1"/>
  <c r="D3532" i="4"/>
  <c r="G3532" i="4" s="1"/>
  <c r="H3532" i="4"/>
  <c r="L3532" i="4"/>
  <c r="M3532" i="4" s="1"/>
  <c r="O3532" i="4" s="1"/>
  <c r="D3533" i="4"/>
  <c r="G3533" i="4" s="1"/>
  <c r="H3533" i="4"/>
  <c r="L3533" i="4"/>
  <c r="M3533" i="4" s="1"/>
  <c r="O3533" i="4" s="1"/>
  <c r="D3534" i="4"/>
  <c r="G3534" i="4" s="1"/>
  <c r="H3534" i="4"/>
  <c r="L3534" i="4"/>
  <c r="D3535" i="4"/>
  <c r="G3535" i="4" s="1"/>
  <c r="H3535" i="4"/>
  <c r="L3535" i="4"/>
  <c r="M3535" i="4" s="1"/>
  <c r="O3535" i="4" s="1"/>
  <c r="D3536" i="4"/>
  <c r="G3536" i="4" s="1"/>
  <c r="H3536" i="4"/>
  <c r="L3536" i="4"/>
  <c r="D3537" i="4"/>
  <c r="G3537" i="4" s="1"/>
  <c r="H3537" i="4"/>
  <c r="L3537" i="4"/>
  <c r="D3538" i="4"/>
  <c r="G3538" i="4" s="1"/>
  <c r="H3538" i="4"/>
  <c r="L3538" i="4"/>
  <c r="D3539" i="4"/>
  <c r="G3539" i="4" s="1"/>
  <c r="H3539" i="4"/>
  <c r="L3539" i="4"/>
  <c r="D3540" i="4"/>
  <c r="G3540" i="4" s="1"/>
  <c r="H3540" i="4"/>
  <c r="L3540" i="4"/>
  <c r="M3540" i="4" s="1"/>
  <c r="O3540" i="4" s="1"/>
  <c r="D3541" i="4"/>
  <c r="G3541" i="4" s="1"/>
  <c r="H3541" i="4"/>
  <c r="L3541" i="4"/>
  <c r="M3541" i="4" s="1"/>
  <c r="O3541" i="4" s="1"/>
  <c r="D3542" i="4"/>
  <c r="G3542" i="4" s="1"/>
  <c r="H3542" i="4"/>
  <c r="L3542" i="4"/>
  <c r="M3542" i="4" s="1"/>
  <c r="O3542" i="4" s="1"/>
  <c r="D3543" i="4"/>
  <c r="G3543" i="4" s="1"/>
  <c r="H3543" i="4"/>
  <c r="L3543" i="4"/>
  <c r="D3544" i="4"/>
  <c r="G3544" i="4" s="1"/>
  <c r="H3544" i="4"/>
  <c r="L3544" i="4"/>
  <c r="M3544" i="4" s="1"/>
  <c r="O3544" i="4" s="1"/>
  <c r="D3545" i="4"/>
  <c r="G3545" i="4" s="1"/>
  <c r="H3545" i="4"/>
  <c r="L3545" i="4"/>
  <c r="M3545" i="4" s="1"/>
  <c r="O3545" i="4" s="1"/>
  <c r="D3546" i="4"/>
  <c r="G3546" i="4" s="1"/>
  <c r="H3546" i="4"/>
  <c r="L3546" i="4"/>
  <c r="D3547" i="4"/>
  <c r="G3547" i="4" s="1"/>
  <c r="H3547" i="4"/>
  <c r="L3547" i="4"/>
  <c r="M3547" i="4" s="1"/>
  <c r="O3547" i="4" s="1"/>
  <c r="D3548" i="4"/>
  <c r="G3548" i="4" s="1"/>
  <c r="H3548" i="4"/>
  <c r="L3548" i="4"/>
  <c r="D3549" i="4"/>
  <c r="G3549" i="4" s="1"/>
  <c r="H3549" i="4"/>
  <c r="L3549" i="4"/>
  <c r="M3549" i="4" s="1"/>
  <c r="O3549" i="4" s="1"/>
  <c r="D3550" i="4"/>
  <c r="G3550" i="4" s="1"/>
  <c r="H3550" i="4"/>
  <c r="L3550" i="4"/>
  <c r="D3551" i="4"/>
  <c r="G3551" i="4" s="1"/>
  <c r="H3551" i="4"/>
  <c r="L3551" i="4"/>
  <c r="M3551" i="4" s="1"/>
  <c r="O3551" i="4" s="1"/>
  <c r="D3552" i="4"/>
  <c r="G3552" i="4" s="1"/>
  <c r="H3552" i="4"/>
  <c r="L3552" i="4"/>
  <c r="D3553" i="4"/>
  <c r="G3553" i="4" s="1"/>
  <c r="H3553" i="4"/>
  <c r="L3553" i="4"/>
  <c r="M3553" i="4" s="1"/>
  <c r="O3553" i="4" s="1"/>
  <c r="D3554" i="4"/>
  <c r="G3554" i="4" s="1"/>
  <c r="H3554" i="4"/>
  <c r="L3554" i="4"/>
  <c r="D3555" i="4"/>
  <c r="G3555" i="4" s="1"/>
  <c r="H3555" i="4"/>
  <c r="L3555" i="4"/>
  <c r="D3556" i="4"/>
  <c r="G3556" i="4" s="1"/>
  <c r="H3556" i="4"/>
  <c r="L3556" i="4"/>
  <c r="D3557" i="4"/>
  <c r="G3557" i="4" s="1"/>
  <c r="H3557" i="4"/>
  <c r="L3557" i="4"/>
  <c r="M3557" i="4" s="1"/>
  <c r="O3557" i="4" s="1"/>
  <c r="D3558" i="4"/>
  <c r="G3558" i="4" s="1"/>
  <c r="H3558" i="4"/>
  <c r="L3558" i="4"/>
  <c r="M3558" i="4" s="1"/>
  <c r="O3558" i="4" s="1"/>
  <c r="D3559" i="4"/>
  <c r="G3559" i="4" s="1"/>
  <c r="H3559" i="4"/>
  <c r="L3559" i="4"/>
  <c r="D3560" i="4"/>
  <c r="G3560" i="4" s="1"/>
  <c r="H3560" i="4"/>
  <c r="L3560" i="4"/>
  <c r="M3560" i="4" s="1"/>
  <c r="O3560" i="4" s="1"/>
  <c r="D3561" i="4"/>
  <c r="G3561" i="4" s="1"/>
  <c r="H3561" i="4"/>
  <c r="L3561" i="4"/>
  <c r="M3561" i="4" s="1"/>
  <c r="O3561" i="4" s="1"/>
  <c r="D3562" i="4"/>
  <c r="G3562" i="4" s="1"/>
  <c r="H3562" i="4"/>
  <c r="L3562" i="4"/>
  <c r="M3562" i="4" s="1"/>
  <c r="O3562" i="4" s="1"/>
  <c r="D3563" i="4"/>
  <c r="G3563" i="4" s="1"/>
  <c r="H3563" i="4"/>
  <c r="L3563" i="4"/>
  <c r="M3563" i="4" s="1"/>
  <c r="O3563" i="4" s="1"/>
  <c r="D3564" i="4"/>
  <c r="G3564" i="4" s="1"/>
  <c r="H3564" i="4"/>
  <c r="L3564" i="4"/>
  <c r="M3564" i="4" s="1"/>
  <c r="O3564" i="4" s="1"/>
  <c r="D3565" i="4"/>
  <c r="G3565" i="4" s="1"/>
  <c r="H3565" i="4"/>
  <c r="L3565" i="4"/>
  <c r="M3565" i="4" s="1"/>
  <c r="O3565" i="4" s="1"/>
  <c r="D3566" i="4"/>
  <c r="G3566" i="4" s="1"/>
  <c r="H3566" i="4"/>
  <c r="L3566" i="4"/>
  <c r="M3566" i="4" s="1"/>
  <c r="O3566" i="4" s="1"/>
  <c r="D3567" i="4"/>
  <c r="G3567" i="4" s="1"/>
  <c r="H3567" i="4"/>
  <c r="L3567" i="4"/>
  <c r="M3567" i="4" s="1"/>
  <c r="O3567" i="4" s="1"/>
  <c r="D3568" i="4"/>
  <c r="G3568" i="4" s="1"/>
  <c r="H3568" i="4"/>
  <c r="L3568" i="4"/>
  <c r="M3568" i="4" s="1"/>
  <c r="O3568" i="4" s="1"/>
  <c r="D3569" i="4"/>
  <c r="G3569" i="4" s="1"/>
  <c r="H3569" i="4"/>
  <c r="L3569" i="4"/>
  <c r="D3570" i="4"/>
  <c r="G3570" i="4" s="1"/>
  <c r="H3570" i="4"/>
  <c r="L3570" i="4"/>
  <c r="M3570" i="4" s="1"/>
  <c r="O3570" i="4" s="1"/>
  <c r="D3571" i="4"/>
  <c r="G3571" i="4" s="1"/>
  <c r="H3571" i="4"/>
  <c r="L3571" i="4"/>
  <c r="M3571" i="4" s="1"/>
  <c r="O3571" i="4" s="1"/>
  <c r="D3572" i="4"/>
  <c r="G3572" i="4" s="1"/>
  <c r="H3572" i="4"/>
  <c r="L3572" i="4"/>
  <c r="M3572" i="4" s="1"/>
  <c r="O3572" i="4" s="1"/>
  <c r="D3573" i="4"/>
  <c r="G3573" i="4" s="1"/>
  <c r="H3573" i="4"/>
  <c r="L3573" i="4"/>
  <c r="M3573" i="4" s="1"/>
  <c r="O3573" i="4" s="1"/>
  <c r="D3574" i="4"/>
  <c r="G3574" i="4" s="1"/>
  <c r="H3574" i="4"/>
  <c r="L3574" i="4"/>
  <c r="M3574" i="4" s="1"/>
  <c r="O3574" i="4" s="1"/>
  <c r="D3575" i="4"/>
  <c r="G3575" i="4" s="1"/>
  <c r="H3575" i="4"/>
  <c r="L3575" i="4"/>
  <c r="M3575" i="4" s="1"/>
  <c r="O3575" i="4" s="1"/>
  <c r="D3576" i="4"/>
  <c r="G3576" i="4" s="1"/>
  <c r="H3576" i="4"/>
  <c r="L3576" i="4"/>
  <c r="M3576" i="4" s="1"/>
  <c r="O3576" i="4" s="1"/>
  <c r="D3577" i="4"/>
  <c r="G3577" i="4" s="1"/>
  <c r="H3577" i="4"/>
  <c r="L3577" i="4"/>
  <c r="M3577" i="4" s="1"/>
  <c r="O3577" i="4" s="1"/>
  <c r="D3578" i="4"/>
  <c r="G3578" i="4" s="1"/>
  <c r="H3578" i="4"/>
  <c r="L3578" i="4"/>
  <c r="M3578" i="4" s="1"/>
  <c r="O3578" i="4" s="1"/>
  <c r="D3579" i="4"/>
  <c r="G3579" i="4" s="1"/>
  <c r="H3579" i="4"/>
  <c r="L3579" i="4"/>
  <c r="M3579" i="4" s="1"/>
  <c r="O3579" i="4" s="1"/>
  <c r="D3580" i="4"/>
  <c r="G3580" i="4" s="1"/>
  <c r="H3580" i="4"/>
  <c r="L3580" i="4"/>
  <c r="M3580" i="4" s="1"/>
  <c r="O3580" i="4" s="1"/>
  <c r="D3581" i="4"/>
  <c r="G3581" i="4" s="1"/>
  <c r="H3581" i="4"/>
  <c r="L3581" i="4"/>
  <c r="D3582" i="4"/>
  <c r="G3582" i="4" s="1"/>
  <c r="H3582" i="4"/>
  <c r="L3582" i="4"/>
  <c r="M3582" i="4" s="1"/>
  <c r="O3582" i="4" s="1"/>
  <c r="D3583" i="4"/>
  <c r="G3583" i="4" s="1"/>
  <c r="H3583" i="4"/>
  <c r="L3583" i="4"/>
  <c r="M3583" i="4" s="1"/>
  <c r="O3583" i="4" s="1"/>
  <c r="D3584" i="4"/>
  <c r="G3584" i="4" s="1"/>
  <c r="H3584" i="4"/>
  <c r="L3584" i="4"/>
  <c r="M3584" i="4" s="1"/>
  <c r="O3584" i="4" s="1"/>
  <c r="D3585" i="4"/>
  <c r="G3585" i="4" s="1"/>
  <c r="H3585" i="4"/>
  <c r="L3585" i="4"/>
  <c r="M3585" i="4" s="1"/>
  <c r="O3585" i="4" s="1"/>
  <c r="D3586" i="4"/>
  <c r="G3586" i="4" s="1"/>
  <c r="H3586" i="4"/>
  <c r="L3586" i="4"/>
  <c r="M3586" i="4" s="1"/>
  <c r="O3586" i="4" s="1"/>
  <c r="D3587" i="4"/>
  <c r="G3587" i="4" s="1"/>
  <c r="H3587" i="4"/>
  <c r="L3587" i="4"/>
  <c r="M3587" i="4" s="1"/>
  <c r="O3587" i="4" s="1"/>
  <c r="D3588" i="4"/>
  <c r="G3588" i="4" s="1"/>
  <c r="H3588" i="4"/>
  <c r="L3588" i="4"/>
  <c r="M3588" i="4" s="1"/>
  <c r="O3588" i="4" s="1"/>
  <c r="D3589" i="4"/>
  <c r="G3589" i="4" s="1"/>
  <c r="H3589" i="4"/>
  <c r="L3589" i="4"/>
  <c r="M3589" i="4" s="1"/>
  <c r="O3589" i="4" s="1"/>
  <c r="D3590" i="4"/>
  <c r="G3590" i="4" s="1"/>
  <c r="H3590" i="4"/>
  <c r="L3590" i="4"/>
  <c r="M3590" i="4" s="1"/>
  <c r="O3590" i="4" s="1"/>
  <c r="D3591" i="4"/>
  <c r="G3591" i="4" s="1"/>
  <c r="H3591" i="4"/>
  <c r="L3591" i="4"/>
  <c r="M3591" i="4" s="1"/>
  <c r="O3591" i="4" s="1"/>
  <c r="D3592" i="4"/>
  <c r="G3592" i="4" s="1"/>
  <c r="H3592" i="4"/>
  <c r="L3592" i="4"/>
  <c r="M3592" i="4" s="1"/>
  <c r="O3592" i="4" s="1"/>
  <c r="D3593" i="4"/>
  <c r="G3593" i="4" s="1"/>
  <c r="H3593" i="4"/>
  <c r="L3593" i="4"/>
  <c r="M3593" i="4" s="1"/>
  <c r="O3593" i="4" s="1"/>
  <c r="D3594" i="4"/>
  <c r="G3594" i="4" s="1"/>
  <c r="H3594" i="4"/>
  <c r="L3594" i="4"/>
  <c r="M3594" i="4" s="1"/>
  <c r="O3594" i="4" s="1"/>
  <c r="D3595" i="4"/>
  <c r="G3595" i="4" s="1"/>
  <c r="H3595" i="4"/>
  <c r="L3595" i="4"/>
  <c r="M3595" i="4" s="1"/>
  <c r="O3595" i="4" s="1"/>
  <c r="D3596" i="4"/>
  <c r="G3596" i="4" s="1"/>
  <c r="H3596" i="4"/>
  <c r="L3596" i="4"/>
  <c r="M3596" i="4" s="1"/>
  <c r="O3596" i="4" s="1"/>
  <c r="D3597" i="4"/>
  <c r="G3597" i="4" s="1"/>
  <c r="H3597" i="4"/>
  <c r="L3597" i="4"/>
  <c r="M3597" i="4" s="1"/>
  <c r="O3597" i="4" s="1"/>
  <c r="D3598" i="4"/>
  <c r="G3598" i="4" s="1"/>
  <c r="H3598" i="4"/>
  <c r="L3598" i="4"/>
  <c r="M3598" i="4" s="1"/>
  <c r="O3598" i="4" s="1"/>
  <c r="D3599" i="4"/>
  <c r="G3599" i="4" s="1"/>
  <c r="H3599" i="4"/>
  <c r="L3599" i="4"/>
  <c r="M3599" i="4" s="1"/>
  <c r="O3599" i="4" s="1"/>
  <c r="D3600" i="4"/>
  <c r="G3600" i="4" s="1"/>
  <c r="H3600" i="4"/>
  <c r="L3600" i="4"/>
  <c r="M3600" i="4" s="1"/>
  <c r="O3600" i="4" s="1"/>
  <c r="D3601" i="4"/>
  <c r="G3601" i="4" s="1"/>
  <c r="H3601" i="4"/>
  <c r="L3601" i="4"/>
  <c r="M3601" i="4" s="1"/>
  <c r="O3601" i="4" s="1"/>
  <c r="D3602" i="4"/>
  <c r="G3602" i="4" s="1"/>
  <c r="H3602" i="4"/>
  <c r="L3602" i="4"/>
  <c r="M3602" i="4" s="1"/>
  <c r="O3602" i="4" s="1"/>
  <c r="D3603" i="4"/>
  <c r="G3603" i="4" s="1"/>
  <c r="H3603" i="4"/>
  <c r="L3603" i="4"/>
  <c r="M3603" i="4" s="1"/>
  <c r="O3603" i="4" s="1"/>
  <c r="D3604" i="4"/>
  <c r="G3604" i="4" s="1"/>
  <c r="H3604" i="4"/>
  <c r="L3604" i="4"/>
  <c r="M3604" i="4" s="1"/>
  <c r="O3604" i="4" s="1"/>
  <c r="D3605" i="4"/>
  <c r="G3605" i="4" s="1"/>
  <c r="H3605" i="4"/>
  <c r="L3605" i="4"/>
  <c r="M3605" i="4" s="1"/>
  <c r="O3605" i="4" s="1"/>
  <c r="D3606" i="4"/>
  <c r="G3606" i="4" s="1"/>
  <c r="H3606" i="4"/>
  <c r="L3606" i="4"/>
  <c r="M3606" i="4" s="1"/>
  <c r="O3606" i="4" s="1"/>
  <c r="D3607" i="4"/>
  <c r="G3607" i="4" s="1"/>
  <c r="H3607" i="4"/>
  <c r="L3607" i="4"/>
  <c r="M3607" i="4" s="1"/>
  <c r="O3607" i="4" s="1"/>
  <c r="D3608" i="4"/>
  <c r="G3608" i="4" s="1"/>
  <c r="H3608" i="4"/>
  <c r="L3608" i="4"/>
  <c r="M3608" i="4" s="1"/>
  <c r="O3608" i="4" s="1"/>
  <c r="D3609" i="4"/>
  <c r="G3609" i="4" s="1"/>
  <c r="H3609" i="4"/>
  <c r="L3609" i="4"/>
  <c r="M3609" i="4" s="1"/>
  <c r="O3609" i="4" s="1"/>
  <c r="D3610" i="4"/>
  <c r="G3610" i="4" s="1"/>
  <c r="H3610" i="4"/>
  <c r="L3610" i="4"/>
  <c r="M3610" i="4" s="1"/>
  <c r="O3610" i="4" s="1"/>
  <c r="D3611" i="4"/>
  <c r="G3611" i="4" s="1"/>
  <c r="H3611" i="4"/>
  <c r="L3611" i="4"/>
  <c r="M3611" i="4" s="1"/>
  <c r="O3611" i="4" s="1"/>
  <c r="D3612" i="4"/>
  <c r="G3612" i="4" s="1"/>
  <c r="H3612" i="4"/>
  <c r="L3612" i="4"/>
  <c r="M3612" i="4" s="1"/>
  <c r="O3612" i="4" s="1"/>
  <c r="D3613" i="4"/>
  <c r="G3613" i="4" s="1"/>
  <c r="H3613" i="4"/>
  <c r="L3613" i="4"/>
  <c r="M3613" i="4" s="1"/>
  <c r="O3613" i="4" s="1"/>
  <c r="D3614" i="4"/>
  <c r="G3614" i="4" s="1"/>
  <c r="H3614" i="4"/>
  <c r="L3614" i="4"/>
  <c r="M3614" i="4" s="1"/>
  <c r="O3614" i="4" s="1"/>
  <c r="D3615" i="4"/>
  <c r="G3615" i="4" s="1"/>
  <c r="H3615" i="4"/>
  <c r="L3615" i="4"/>
  <c r="M3615" i="4" s="1"/>
  <c r="O3615" i="4" s="1"/>
  <c r="D3616" i="4"/>
  <c r="G3616" i="4" s="1"/>
  <c r="H3616" i="4"/>
  <c r="L3616" i="4"/>
  <c r="M3616" i="4" s="1"/>
  <c r="O3616" i="4" s="1"/>
  <c r="D3617" i="4"/>
  <c r="G3617" i="4" s="1"/>
  <c r="H3617" i="4"/>
  <c r="L3617" i="4"/>
  <c r="M3617" i="4" s="1"/>
  <c r="O3617" i="4" s="1"/>
  <c r="D3618" i="4"/>
  <c r="G3618" i="4" s="1"/>
  <c r="H3618" i="4"/>
  <c r="L3618" i="4"/>
  <c r="M3618" i="4" s="1"/>
  <c r="O3618" i="4" s="1"/>
  <c r="D3619" i="4"/>
  <c r="G3619" i="4" s="1"/>
  <c r="H3619" i="4"/>
  <c r="L3619" i="4"/>
  <c r="M3619" i="4" s="1"/>
  <c r="O3619" i="4" s="1"/>
  <c r="D3620" i="4"/>
  <c r="G3620" i="4" s="1"/>
  <c r="H3620" i="4"/>
  <c r="L3620" i="4"/>
  <c r="M3620" i="4" s="1"/>
  <c r="O3620" i="4" s="1"/>
  <c r="D3621" i="4"/>
  <c r="G3621" i="4" s="1"/>
  <c r="H3621" i="4"/>
  <c r="L3621" i="4"/>
  <c r="M3621" i="4" s="1"/>
  <c r="O3621" i="4" s="1"/>
  <c r="D3622" i="4"/>
  <c r="G3622" i="4" s="1"/>
  <c r="H3622" i="4"/>
  <c r="L3622" i="4"/>
  <c r="M3622" i="4" s="1"/>
  <c r="O3622" i="4" s="1"/>
  <c r="D3623" i="4"/>
  <c r="G3623" i="4" s="1"/>
  <c r="H3623" i="4"/>
  <c r="L3623" i="4"/>
  <c r="M3623" i="4" s="1"/>
  <c r="O3623" i="4" s="1"/>
  <c r="D3624" i="4"/>
  <c r="G3624" i="4" s="1"/>
  <c r="H3624" i="4"/>
  <c r="L3624" i="4"/>
  <c r="M3624" i="4" s="1"/>
  <c r="O3624" i="4" s="1"/>
  <c r="D3625" i="4"/>
  <c r="G3625" i="4" s="1"/>
  <c r="H3625" i="4"/>
  <c r="L3625" i="4"/>
  <c r="M3625" i="4" s="1"/>
  <c r="O3625" i="4" s="1"/>
  <c r="D3626" i="4"/>
  <c r="G3626" i="4" s="1"/>
  <c r="H3626" i="4"/>
  <c r="L3626" i="4"/>
  <c r="M3626" i="4" s="1"/>
  <c r="O3626" i="4" s="1"/>
  <c r="D3627" i="4"/>
  <c r="G3627" i="4" s="1"/>
  <c r="H3627" i="4"/>
  <c r="L3627" i="4"/>
  <c r="M3627" i="4" s="1"/>
  <c r="O3627" i="4" s="1"/>
  <c r="D3628" i="4"/>
  <c r="G3628" i="4" s="1"/>
  <c r="H3628" i="4"/>
  <c r="L3628" i="4"/>
  <c r="M3628" i="4" s="1"/>
  <c r="O3628" i="4" s="1"/>
  <c r="D3629" i="4"/>
  <c r="G3629" i="4" s="1"/>
  <c r="H3629" i="4"/>
  <c r="L3629" i="4"/>
  <c r="M3629" i="4" s="1"/>
  <c r="O3629" i="4" s="1"/>
  <c r="D3630" i="4"/>
  <c r="G3630" i="4" s="1"/>
  <c r="H3630" i="4"/>
  <c r="L3630" i="4"/>
  <c r="M3630" i="4" s="1"/>
  <c r="O3630" i="4" s="1"/>
  <c r="D3631" i="4"/>
  <c r="G3631" i="4" s="1"/>
  <c r="H3631" i="4"/>
  <c r="L3631" i="4"/>
  <c r="M3631" i="4" s="1"/>
  <c r="O3631" i="4" s="1"/>
  <c r="D3632" i="4"/>
  <c r="G3632" i="4" s="1"/>
  <c r="H3632" i="4"/>
  <c r="L3632" i="4"/>
  <c r="M3632" i="4" s="1"/>
  <c r="O3632" i="4" s="1"/>
  <c r="D3633" i="4"/>
  <c r="G3633" i="4" s="1"/>
  <c r="H3633" i="4"/>
  <c r="L3633" i="4"/>
  <c r="M3633" i="4" s="1"/>
  <c r="O3633" i="4" s="1"/>
  <c r="D3634" i="4"/>
  <c r="G3634" i="4" s="1"/>
  <c r="H3634" i="4"/>
  <c r="L3634" i="4"/>
  <c r="M3634" i="4" s="1"/>
  <c r="O3634" i="4" s="1"/>
  <c r="D3635" i="4"/>
  <c r="G3635" i="4" s="1"/>
  <c r="H3635" i="4"/>
  <c r="L3635" i="4"/>
  <c r="M3635" i="4" s="1"/>
  <c r="O3635" i="4" s="1"/>
  <c r="D3636" i="4"/>
  <c r="G3636" i="4" s="1"/>
  <c r="H3636" i="4"/>
  <c r="L3636" i="4"/>
  <c r="M3636" i="4" s="1"/>
  <c r="O3636" i="4" s="1"/>
  <c r="D3637" i="4"/>
  <c r="G3637" i="4" s="1"/>
  <c r="H3637" i="4"/>
  <c r="L3637" i="4"/>
  <c r="M3637" i="4" s="1"/>
  <c r="O3637" i="4" s="1"/>
  <c r="D3638" i="4"/>
  <c r="G3638" i="4" s="1"/>
  <c r="H3638" i="4"/>
  <c r="L3638" i="4"/>
  <c r="M3638" i="4" s="1"/>
  <c r="O3638" i="4" s="1"/>
  <c r="D3639" i="4"/>
  <c r="G3639" i="4" s="1"/>
  <c r="H3639" i="4"/>
  <c r="L3639" i="4"/>
  <c r="M3639" i="4" s="1"/>
  <c r="O3639" i="4" s="1"/>
  <c r="D3640" i="4"/>
  <c r="G3640" i="4" s="1"/>
  <c r="H3640" i="4"/>
  <c r="L3640" i="4"/>
  <c r="M3640" i="4" s="1"/>
  <c r="O3640" i="4" s="1"/>
  <c r="D3641" i="4"/>
  <c r="G3641" i="4" s="1"/>
  <c r="H3641" i="4"/>
  <c r="L3641" i="4"/>
  <c r="M3641" i="4" s="1"/>
  <c r="O3641" i="4" s="1"/>
  <c r="D3642" i="4"/>
  <c r="G3642" i="4" s="1"/>
  <c r="H3642" i="4"/>
  <c r="L3642" i="4"/>
  <c r="M3642" i="4" s="1"/>
  <c r="O3642" i="4" s="1"/>
  <c r="D3643" i="4"/>
  <c r="G3643" i="4" s="1"/>
  <c r="H3643" i="4"/>
  <c r="L3643" i="4"/>
  <c r="M3643" i="4" s="1"/>
  <c r="O3643" i="4" s="1"/>
  <c r="D3644" i="4"/>
  <c r="G3644" i="4" s="1"/>
  <c r="H3644" i="4"/>
  <c r="L3644" i="4"/>
  <c r="M3644" i="4" s="1"/>
  <c r="O3644" i="4" s="1"/>
  <c r="D3645" i="4"/>
  <c r="G3645" i="4" s="1"/>
  <c r="H3645" i="4"/>
  <c r="L3645" i="4"/>
  <c r="M3645" i="4" s="1"/>
  <c r="O3645" i="4" s="1"/>
  <c r="D3646" i="4"/>
  <c r="G3646" i="4" s="1"/>
  <c r="H3646" i="4"/>
  <c r="L3646" i="4"/>
  <c r="M3646" i="4" s="1"/>
  <c r="O3646" i="4" s="1"/>
  <c r="D3647" i="4"/>
  <c r="G3647" i="4" s="1"/>
  <c r="H3647" i="4"/>
  <c r="L3647" i="4"/>
  <c r="M3647" i="4" s="1"/>
  <c r="O3647" i="4" s="1"/>
  <c r="D3648" i="4"/>
  <c r="G3648" i="4" s="1"/>
  <c r="H3648" i="4"/>
  <c r="L3648" i="4"/>
  <c r="M3648" i="4" s="1"/>
  <c r="O3648" i="4" s="1"/>
  <c r="D3649" i="4"/>
  <c r="G3649" i="4" s="1"/>
  <c r="H3649" i="4"/>
  <c r="L3649" i="4"/>
  <c r="M3649" i="4" s="1"/>
  <c r="O3649" i="4" s="1"/>
  <c r="D3650" i="4"/>
  <c r="G3650" i="4" s="1"/>
  <c r="H3650" i="4"/>
  <c r="L3650" i="4"/>
  <c r="M3650" i="4" s="1"/>
  <c r="O3650" i="4" s="1"/>
  <c r="D3651" i="4"/>
  <c r="G3651" i="4" s="1"/>
  <c r="H3651" i="4"/>
  <c r="L3651" i="4"/>
  <c r="M3651" i="4" s="1"/>
  <c r="O3651" i="4" s="1"/>
  <c r="D3652" i="4"/>
  <c r="G3652" i="4" s="1"/>
  <c r="H3652" i="4"/>
  <c r="L3652" i="4"/>
  <c r="M3652" i="4" s="1"/>
  <c r="O3652" i="4" s="1"/>
  <c r="D3653" i="4"/>
  <c r="G3653" i="4" s="1"/>
  <c r="H3653" i="4"/>
  <c r="L3653" i="4"/>
  <c r="M3653" i="4" s="1"/>
  <c r="O3653" i="4" s="1"/>
  <c r="D3654" i="4"/>
  <c r="G3654" i="4" s="1"/>
  <c r="H3654" i="4"/>
  <c r="L3654" i="4"/>
  <c r="M3654" i="4" s="1"/>
  <c r="O3654" i="4" s="1"/>
  <c r="D3655" i="4"/>
  <c r="G3655" i="4" s="1"/>
  <c r="H3655" i="4"/>
  <c r="L3655" i="4"/>
  <c r="M3655" i="4" s="1"/>
  <c r="O3655" i="4" s="1"/>
  <c r="D3656" i="4"/>
  <c r="G3656" i="4" s="1"/>
  <c r="H3656" i="4"/>
  <c r="L3656" i="4"/>
  <c r="M3656" i="4" s="1"/>
  <c r="O3656" i="4" s="1"/>
  <c r="D3657" i="4"/>
  <c r="G3657" i="4" s="1"/>
  <c r="H3657" i="4"/>
  <c r="L3657" i="4"/>
  <c r="M3657" i="4" s="1"/>
  <c r="O3657" i="4" s="1"/>
  <c r="D3658" i="4"/>
  <c r="G3658" i="4" s="1"/>
  <c r="H3658" i="4"/>
  <c r="L3658" i="4"/>
  <c r="M3658" i="4" s="1"/>
  <c r="O3658" i="4" s="1"/>
  <c r="D3659" i="4"/>
  <c r="G3659" i="4" s="1"/>
  <c r="H3659" i="4"/>
  <c r="L3659" i="4"/>
  <c r="M3659" i="4" s="1"/>
  <c r="O3659" i="4" s="1"/>
  <c r="D3660" i="4"/>
  <c r="G3660" i="4" s="1"/>
  <c r="H3660" i="4"/>
  <c r="L3660" i="4"/>
  <c r="M3660" i="4" s="1"/>
  <c r="O3660" i="4" s="1"/>
  <c r="D3661" i="4"/>
  <c r="G3661" i="4" s="1"/>
  <c r="H3661" i="4"/>
  <c r="L3661" i="4"/>
  <c r="M3661" i="4" s="1"/>
  <c r="O3661" i="4" s="1"/>
  <c r="D3662" i="4"/>
  <c r="G3662" i="4" s="1"/>
  <c r="H3662" i="4"/>
  <c r="L3662" i="4"/>
  <c r="M3662" i="4" s="1"/>
  <c r="O3662" i="4" s="1"/>
  <c r="D3663" i="4"/>
  <c r="G3663" i="4" s="1"/>
  <c r="H3663" i="4"/>
  <c r="L3663" i="4"/>
  <c r="M3663" i="4" s="1"/>
  <c r="O3663" i="4" s="1"/>
  <c r="D3664" i="4"/>
  <c r="G3664" i="4" s="1"/>
  <c r="H3664" i="4"/>
  <c r="L3664" i="4"/>
  <c r="M3664" i="4" s="1"/>
  <c r="O3664" i="4" s="1"/>
  <c r="D3665" i="4"/>
  <c r="G3665" i="4" s="1"/>
  <c r="H3665" i="4"/>
  <c r="L3665" i="4"/>
  <c r="M3665" i="4" s="1"/>
  <c r="O3665" i="4" s="1"/>
  <c r="D3666" i="4"/>
  <c r="G3666" i="4" s="1"/>
  <c r="H3666" i="4"/>
  <c r="L3666" i="4"/>
  <c r="M3666" i="4" s="1"/>
  <c r="O3666" i="4" s="1"/>
  <c r="D3667" i="4"/>
  <c r="G3667" i="4" s="1"/>
  <c r="H3667" i="4"/>
  <c r="L3667" i="4"/>
  <c r="M3667" i="4" s="1"/>
  <c r="O3667" i="4" s="1"/>
  <c r="D3668" i="4"/>
  <c r="G3668" i="4" s="1"/>
  <c r="H3668" i="4"/>
  <c r="L3668" i="4"/>
  <c r="M3668" i="4" s="1"/>
  <c r="O3668" i="4" s="1"/>
  <c r="D3669" i="4"/>
  <c r="G3669" i="4" s="1"/>
  <c r="H3669" i="4"/>
  <c r="L3669" i="4"/>
  <c r="M3669" i="4" s="1"/>
  <c r="O3669" i="4" s="1"/>
  <c r="D3670" i="4"/>
  <c r="G3670" i="4" s="1"/>
  <c r="H3670" i="4"/>
  <c r="L3670" i="4"/>
  <c r="M3670" i="4" s="1"/>
  <c r="O3670" i="4" s="1"/>
  <c r="D3671" i="4"/>
  <c r="G3671" i="4" s="1"/>
  <c r="H3671" i="4"/>
  <c r="L3671" i="4"/>
  <c r="M3671" i="4" s="1"/>
  <c r="O3671" i="4" s="1"/>
  <c r="D3672" i="4"/>
  <c r="G3672" i="4" s="1"/>
  <c r="H3672" i="4"/>
  <c r="L3672" i="4"/>
  <c r="M3672" i="4" s="1"/>
  <c r="O3672" i="4" s="1"/>
  <c r="D3673" i="4"/>
  <c r="G3673" i="4" s="1"/>
  <c r="H3673" i="4"/>
  <c r="L3673" i="4"/>
  <c r="M3673" i="4" s="1"/>
  <c r="O3673" i="4" s="1"/>
  <c r="D3674" i="4"/>
  <c r="G3674" i="4" s="1"/>
  <c r="H3674" i="4"/>
  <c r="L3674" i="4"/>
  <c r="M3674" i="4" s="1"/>
  <c r="O3674" i="4" s="1"/>
  <c r="D3675" i="4"/>
  <c r="G3675" i="4" s="1"/>
  <c r="H3675" i="4"/>
  <c r="L3675" i="4"/>
  <c r="M3675" i="4" s="1"/>
  <c r="O3675" i="4" s="1"/>
  <c r="D3676" i="4"/>
  <c r="G3676" i="4" s="1"/>
  <c r="H3676" i="4"/>
  <c r="L3676" i="4"/>
  <c r="M3676" i="4" s="1"/>
  <c r="O3676" i="4" s="1"/>
  <c r="D3677" i="4"/>
  <c r="G3677" i="4" s="1"/>
  <c r="H3677" i="4"/>
  <c r="L3677" i="4"/>
  <c r="M3677" i="4" s="1"/>
  <c r="O3677" i="4" s="1"/>
  <c r="D3678" i="4"/>
  <c r="G3678" i="4" s="1"/>
  <c r="H3678" i="4"/>
  <c r="L3678" i="4"/>
  <c r="M3678" i="4" s="1"/>
  <c r="O3678" i="4" s="1"/>
  <c r="D3679" i="4"/>
  <c r="G3679" i="4" s="1"/>
  <c r="H3679" i="4"/>
  <c r="L3679" i="4"/>
  <c r="M3679" i="4" s="1"/>
  <c r="O3679" i="4" s="1"/>
  <c r="D3680" i="4"/>
  <c r="G3680" i="4" s="1"/>
  <c r="H3680" i="4"/>
  <c r="L3680" i="4"/>
  <c r="M3680" i="4" s="1"/>
  <c r="O3680" i="4" s="1"/>
  <c r="D3681" i="4"/>
  <c r="G3681" i="4" s="1"/>
  <c r="H3681" i="4"/>
  <c r="L3681" i="4"/>
  <c r="M3681" i="4" s="1"/>
  <c r="O3681" i="4" s="1"/>
  <c r="D3682" i="4"/>
  <c r="G3682" i="4" s="1"/>
  <c r="H3682" i="4"/>
  <c r="L3682" i="4"/>
  <c r="M3682" i="4" s="1"/>
  <c r="O3682" i="4" s="1"/>
  <c r="D3683" i="4"/>
  <c r="G3683" i="4" s="1"/>
  <c r="H3683" i="4"/>
  <c r="L3683" i="4"/>
  <c r="M3683" i="4" s="1"/>
  <c r="O3683" i="4" s="1"/>
  <c r="D3684" i="4"/>
  <c r="G3684" i="4" s="1"/>
  <c r="H3684" i="4"/>
  <c r="L3684" i="4"/>
  <c r="M3684" i="4" s="1"/>
  <c r="O3684" i="4" s="1"/>
  <c r="D3685" i="4"/>
  <c r="G3685" i="4" s="1"/>
  <c r="H3685" i="4"/>
  <c r="L3685" i="4"/>
  <c r="M3685" i="4" s="1"/>
  <c r="O3685" i="4" s="1"/>
  <c r="D3686" i="4"/>
  <c r="G3686" i="4" s="1"/>
  <c r="H3686" i="4"/>
  <c r="L3686" i="4"/>
  <c r="M3686" i="4" s="1"/>
  <c r="O3686" i="4" s="1"/>
  <c r="D3687" i="4"/>
  <c r="G3687" i="4" s="1"/>
  <c r="H3687" i="4"/>
  <c r="L3687" i="4"/>
  <c r="M3687" i="4" s="1"/>
  <c r="O3687" i="4" s="1"/>
  <c r="D3688" i="4"/>
  <c r="G3688" i="4" s="1"/>
  <c r="H3688" i="4"/>
  <c r="L3688" i="4"/>
  <c r="M3688" i="4" s="1"/>
  <c r="O3688" i="4" s="1"/>
  <c r="D3689" i="4"/>
  <c r="G3689" i="4" s="1"/>
  <c r="H3689" i="4"/>
  <c r="L3689" i="4"/>
  <c r="M3689" i="4" s="1"/>
  <c r="O3689" i="4" s="1"/>
  <c r="D3690" i="4"/>
  <c r="G3690" i="4" s="1"/>
  <c r="H3690" i="4"/>
  <c r="L3690" i="4"/>
  <c r="D3691" i="4"/>
  <c r="G3691" i="4" s="1"/>
  <c r="H3691" i="4"/>
  <c r="L3691" i="4"/>
  <c r="M3691" i="4" s="1"/>
  <c r="O3691" i="4" s="1"/>
  <c r="D3692" i="4"/>
  <c r="G3692" i="4" s="1"/>
  <c r="H3692" i="4"/>
  <c r="L3692" i="4"/>
  <c r="D3693" i="4"/>
  <c r="G3693" i="4" s="1"/>
  <c r="H3693" i="4"/>
  <c r="L3693" i="4"/>
  <c r="M3693" i="4" s="1"/>
  <c r="O3693" i="4" s="1"/>
  <c r="D3694" i="4"/>
  <c r="G3694" i="4" s="1"/>
  <c r="H3694" i="4"/>
  <c r="L3694" i="4"/>
  <c r="D3695" i="4"/>
  <c r="G3695" i="4" s="1"/>
  <c r="H3695" i="4"/>
  <c r="L3695" i="4"/>
  <c r="M3695" i="4" s="1"/>
  <c r="O3695" i="4" s="1"/>
  <c r="D3696" i="4"/>
  <c r="G3696" i="4" s="1"/>
  <c r="H3696" i="4"/>
  <c r="L3696" i="4"/>
  <c r="D3697" i="4"/>
  <c r="G3697" i="4" s="1"/>
  <c r="H3697" i="4"/>
  <c r="L3697" i="4"/>
  <c r="M3697" i="4" s="1"/>
  <c r="O3697" i="4" s="1"/>
  <c r="D3698" i="4"/>
  <c r="G3698" i="4" s="1"/>
  <c r="H3698" i="4"/>
  <c r="L3698" i="4"/>
  <c r="D3699" i="4"/>
  <c r="G3699" i="4" s="1"/>
  <c r="H3699" i="4"/>
  <c r="L3699" i="4"/>
  <c r="M3699" i="4" s="1"/>
  <c r="O3699" i="4" s="1"/>
  <c r="D3700" i="4"/>
  <c r="G3700" i="4" s="1"/>
  <c r="H3700" i="4"/>
  <c r="L3700" i="4"/>
  <c r="D3701" i="4"/>
  <c r="G3701" i="4" s="1"/>
  <c r="H3701" i="4"/>
  <c r="L3701" i="4"/>
  <c r="M3701" i="4" s="1"/>
  <c r="O3701" i="4" s="1"/>
  <c r="D3702" i="4"/>
  <c r="G3702" i="4" s="1"/>
  <c r="H3702" i="4"/>
  <c r="L3702" i="4"/>
  <c r="M3702" i="4" s="1"/>
  <c r="O3702" i="4" s="1"/>
  <c r="D3703" i="4"/>
  <c r="G3703" i="4" s="1"/>
  <c r="H3703" i="4"/>
  <c r="L3703" i="4"/>
  <c r="M3703" i="4" s="1"/>
  <c r="O3703" i="4" s="1"/>
  <c r="D3704" i="4"/>
  <c r="G3704" i="4" s="1"/>
  <c r="H3704" i="4"/>
  <c r="L3704" i="4"/>
  <c r="M3704" i="4" s="1"/>
  <c r="O3704" i="4" s="1"/>
  <c r="D3705" i="4"/>
  <c r="G3705" i="4" s="1"/>
  <c r="H3705" i="4"/>
  <c r="L3705" i="4"/>
  <c r="M3705" i="4" s="1"/>
  <c r="O3705" i="4" s="1"/>
  <c r="D3706" i="4"/>
  <c r="G3706" i="4" s="1"/>
  <c r="H3706" i="4"/>
  <c r="L3706" i="4"/>
  <c r="M3706" i="4" s="1"/>
  <c r="O3706" i="4" s="1"/>
  <c r="D3707" i="4"/>
  <c r="G3707" i="4" s="1"/>
  <c r="H3707" i="4"/>
  <c r="L3707" i="4"/>
  <c r="M3707" i="4" s="1"/>
  <c r="O3707" i="4" s="1"/>
  <c r="D3708" i="4"/>
  <c r="G3708" i="4" s="1"/>
  <c r="H3708" i="4"/>
  <c r="L3708" i="4"/>
  <c r="M3708" i="4" s="1"/>
  <c r="O3708" i="4" s="1"/>
  <c r="D3709" i="4"/>
  <c r="G3709" i="4" s="1"/>
  <c r="H3709" i="4"/>
  <c r="L3709" i="4"/>
  <c r="M3709" i="4" s="1"/>
  <c r="O3709" i="4" s="1"/>
  <c r="D3710" i="4"/>
  <c r="G3710" i="4" s="1"/>
  <c r="H3710" i="4"/>
  <c r="L3710" i="4"/>
  <c r="M3710" i="4" s="1"/>
  <c r="O3710" i="4" s="1"/>
  <c r="D3711" i="4"/>
  <c r="G3711" i="4" s="1"/>
  <c r="H3711" i="4"/>
  <c r="L3711" i="4"/>
  <c r="M3711" i="4" s="1"/>
  <c r="O3711" i="4" s="1"/>
  <c r="D3712" i="4"/>
  <c r="G3712" i="4" s="1"/>
  <c r="H3712" i="4"/>
  <c r="L3712" i="4"/>
  <c r="D3713" i="4"/>
  <c r="G3713" i="4" s="1"/>
  <c r="H3713" i="4"/>
  <c r="L3713" i="4"/>
  <c r="M3713" i="4" s="1"/>
  <c r="O3713" i="4" s="1"/>
  <c r="D3714" i="4"/>
  <c r="G3714" i="4" s="1"/>
  <c r="H3714" i="4"/>
  <c r="L3714" i="4"/>
  <c r="D3715" i="4"/>
  <c r="G3715" i="4" s="1"/>
  <c r="H3715" i="4"/>
  <c r="L3715" i="4"/>
  <c r="M3715" i="4" s="1"/>
  <c r="O3715" i="4" s="1"/>
  <c r="D3716" i="4"/>
  <c r="G3716" i="4" s="1"/>
  <c r="H3716" i="4"/>
  <c r="L3716" i="4"/>
  <c r="D3717" i="4"/>
  <c r="G3717" i="4" s="1"/>
  <c r="H3717" i="4"/>
  <c r="L3717" i="4"/>
  <c r="M3717" i="4" s="1"/>
  <c r="O3717" i="4" s="1"/>
  <c r="D3718" i="4"/>
  <c r="G3718" i="4" s="1"/>
  <c r="H3718" i="4"/>
  <c r="L3718" i="4"/>
  <c r="D3719" i="4"/>
  <c r="G3719" i="4" s="1"/>
  <c r="H3719" i="4"/>
  <c r="L3719" i="4"/>
  <c r="M3719" i="4" s="1"/>
  <c r="O3719" i="4" s="1"/>
  <c r="D3720" i="4"/>
  <c r="G3720" i="4" s="1"/>
  <c r="H3720" i="4"/>
  <c r="L3720" i="4"/>
  <c r="D3721" i="4"/>
  <c r="G3721" i="4" s="1"/>
  <c r="H3721" i="4"/>
  <c r="L3721" i="4"/>
  <c r="M3721" i="4" s="1"/>
  <c r="O3721" i="4" s="1"/>
  <c r="D3722" i="4"/>
  <c r="G3722" i="4" s="1"/>
  <c r="H3722" i="4"/>
  <c r="L3722" i="4"/>
  <c r="D3723" i="4"/>
  <c r="G3723" i="4" s="1"/>
  <c r="H3723" i="4"/>
  <c r="L3723" i="4"/>
  <c r="M3723" i="4" s="1"/>
  <c r="O3723" i="4" s="1"/>
  <c r="D3724" i="4"/>
  <c r="G3724" i="4" s="1"/>
  <c r="H3724" i="4"/>
  <c r="L3724" i="4"/>
  <c r="M3724" i="4" s="1"/>
  <c r="O3724" i="4" s="1"/>
  <c r="D3725" i="4"/>
  <c r="G3725" i="4" s="1"/>
  <c r="H3725" i="4"/>
  <c r="L3725" i="4"/>
  <c r="M3725" i="4" s="1"/>
  <c r="O3725" i="4" s="1"/>
  <c r="D3726" i="4"/>
  <c r="G3726" i="4" s="1"/>
  <c r="H3726" i="4"/>
  <c r="L3726" i="4"/>
  <c r="D3727" i="4"/>
  <c r="G3727" i="4" s="1"/>
  <c r="H3727" i="4"/>
  <c r="L3727" i="4"/>
  <c r="M3727" i="4" s="1"/>
  <c r="O3727" i="4" s="1"/>
  <c r="D3728" i="4"/>
  <c r="G3728" i="4" s="1"/>
  <c r="H3728" i="4"/>
  <c r="L3728" i="4"/>
  <c r="M3728" i="4" s="1"/>
  <c r="O3728" i="4" s="1"/>
  <c r="D3729" i="4"/>
  <c r="G3729" i="4" s="1"/>
  <c r="H3729" i="4"/>
  <c r="L3729" i="4"/>
  <c r="M3729" i="4" s="1"/>
  <c r="O3729" i="4" s="1"/>
  <c r="D3730" i="4"/>
  <c r="G3730" i="4" s="1"/>
  <c r="H3730" i="4"/>
  <c r="L3730" i="4"/>
  <c r="M3730" i="4" s="1"/>
  <c r="O3730" i="4" s="1"/>
  <c r="D3731" i="4"/>
  <c r="G3731" i="4" s="1"/>
  <c r="H3731" i="4"/>
  <c r="L3731" i="4"/>
  <c r="M3731" i="4" s="1"/>
  <c r="O3731" i="4" s="1"/>
  <c r="D3732" i="4"/>
  <c r="G3732" i="4" s="1"/>
  <c r="H3732" i="4"/>
  <c r="L3732" i="4"/>
  <c r="M3732" i="4" s="1"/>
  <c r="O3732" i="4" s="1"/>
  <c r="D3733" i="4"/>
  <c r="G3733" i="4" s="1"/>
  <c r="H3733" i="4"/>
  <c r="L3733" i="4"/>
  <c r="M3733" i="4" s="1"/>
  <c r="O3733" i="4" s="1"/>
  <c r="D3734" i="4"/>
  <c r="G3734" i="4" s="1"/>
  <c r="H3734" i="4"/>
  <c r="L3734" i="4"/>
  <c r="M3734" i="4" s="1"/>
  <c r="O3734" i="4" s="1"/>
  <c r="D3735" i="4"/>
  <c r="G3735" i="4" s="1"/>
  <c r="H3735" i="4"/>
  <c r="L3735" i="4"/>
  <c r="M3735" i="4" s="1"/>
  <c r="O3735" i="4" s="1"/>
  <c r="D3736" i="4"/>
  <c r="G3736" i="4" s="1"/>
  <c r="H3736" i="4"/>
  <c r="L3736" i="4"/>
  <c r="M3736" i="4" s="1"/>
  <c r="O3736" i="4" s="1"/>
  <c r="D3737" i="4"/>
  <c r="G3737" i="4" s="1"/>
  <c r="H3737" i="4"/>
  <c r="L3737" i="4"/>
  <c r="M3737" i="4" s="1"/>
  <c r="O3737" i="4" s="1"/>
  <c r="D3738" i="4"/>
  <c r="G3738" i="4" s="1"/>
  <c r="H3738" i="4"/>
  <c r="L3738" i="4"/>
  <c r="M3738" i="4" s="1"/>
  <c r="O3738" i="4" s="1"/>
  <c r="D3739" i="4"/>
  <c r="G3739" i="4" s="1"/>
  <c r="H3739" i="4"/>
  <c r="L3739" i="4"/>
  <c r="M3739" i="4" s="1"/>
  <c r="O3739" i="4" s="1"/>
  <c r="D3740" i="4"/>
  <c r="G3740" i="4" s="1"/>
  <c r="H3740" i="4"/>
  <c r="L3740" i="4"/>
  <c r="D3741" i="4"/>
  <c r="G3741" i="4" s="1"/>
  <c r="H3741" i="4"/>
  <c r="L3741" i="4"/>
  <c r="D3742" i="4"/>
  <c r="G3742" i="4" s="1"/>
  <c r="H3742" i="4"/>
  <c r="L3742" i="4"/>
  <c r="M3742" i="4" s="1"/>
  <c r="O3742" i="4" s="1"/>
  <c r="D3743" i="4"/>
  <c r="G3743" i="4" s="1"/>
  <c r="H3743" i="4"/>
  <c r="L3743" i="4"/>
  <c r="M3743" i="4" s="1"/>
  <c r="O3743" i="4" s="1"/>
  <c r="D3744" i="4"/>
  <c r="G3744" i="4" s="1"/>
  <c r="H3744" i="4"/>
  <c r="L3744" i="4"/>
  <c r="M3744" i="4" s="1"/>
  <c r="O3744" i="4" s="1"/>
  <c r="D3745" i="4"/>
  <c r="G3745" i="4" s="1"/>
  <c r="H3745" i="4"/>
  <c r="L3745" i="4"/>
  <c r="M3745" i="4" s="1"/>
  <c r="O3745" i="4" s="1"/>
  <c r="D3746" i="4"/>
  <c r="G3746" i="4" s="1"/>
  <c r="H3746" i="4"/>
  <c r="L3746" i="4"/>
  <c r="M3746" i="4" s="1"/>
  <c r="O3746" i="4" s="1"/>
  <c r="D3747" i="4"/>
  <c r="G3747" i="4" s="1"/>
  <c r="H3747" i="4"/>
  <c r="L3747" i="4"/>
  <c r="M3747" i="4" s="1"/>
  <c r="O3747" i="4" s="1"/>
  <c r="D3748" i="4"/>
  <c r="G3748" i="4" s="1"/>
  <c r="H3748" i="4"/>
  <c r="L3748" i="4"/>
  <c r="M3748" i="4" s="1"/>
  <c r="O3748" i="4" s="1"/>
  <c r="D3749" i="4"/>
  <c r="G3749" i="4" s="1"/>
  <c r="H3749" i="4"/>
  <c r="L3749" i="4"/>
  <c r="M3749" i="4" s="1"/>
  <c r="O3749" i="4" s="1"/>
  <c r="D3750" i="4"/>
  <c r="G3750" i="4" s="1"/>
  <c r="H3750" i="4"/>
  <c r="L3750" i="4"/>
  <c r="D3751" i="4"/>
  <c r="G3751" i="4" s="1"/>
  <c r="H3751" i="4"/>
  <c r="L3751" i="4"/>
  <c r="M3751" i="4" s="1"/>
  <c r="O3751" i="4" s="1"/>
  <c r="D3752" i="4"/>
  <c r="G3752" i="4" s="1"/>
  <c r="H3752" i="4"/>
  <c r="L3752" i="4"/>
  <c r="D3753" i="4"/>
  <c r="G3753" i="4" s="1"/>
  <c r="H3753" i="4"/>
  <c r="L3753" i="4"/>
  <c r="M3753" i="4" s="1"/>
  <c r="O3753" i="4" s="1"/>
  <c r="D3754" i="4"/>
  <c r="G3754" i="4" s="1"/>
  <c r="H3754" i="4"/>
  <c r="L3754" i="4"/>
  <c r="D3755" i="4"/>
  <c r="G3755" i="4" s="1"/>
  <c r="H3755" i="4"/>
  <c r="L3755" i="4"/>
  <c r="M3755" i="4" s="1"/>
  <c r="O3755" i="4" s="1"/>
  <c r="D3756" i="4"/>
  <c r="G3756" i="4" s="1"/>
  <c r="H3756" i="4"/>
  <c r="L3756" i="4"/>
  <c r="M3756" i="4" s="1"/>
  <c r="O3756" i="4" s="1"/>
  <c r="D3757" i="4"/>
  <c r="G3757" i="4" s="1"/>
  <c r="H3757" i="4"/>
  <c r="L3757" i="4"/>
  <c r="M3757" i="4" s="1"/>
  <c r="O3757" i="4" s="1"/>
  <c r="D3758" i="4"/>
  <c r="G3758" i="4" s="1"/>
  <c r="H3758" i="4"/>
  <c r="L3758" i="4"/>
  <c r="D3759" i="4"/>
  <c r="G3759" i="4" s="1"/>
  <c r="H3759" i="4"/>
  <c r="L3759" i="4"/>
  <c r="D3760" i="4"/>
  <c r="G3760" i="4" s="1"/>
  <c r="H3760" i="4"/>
  <c r="L3760" i="4"/>
  <c r="M3760" i="4" s="1"/>
  <c r="O3760" i="4" s="1"/>
  <c r="D3761" i="4"/>
  <c r="G3761" i="4" s="1"/>
  <c r="H3761" i="4"/>
  <c r="L3761" i="4"/>
  <c r="M3761" i="4" s="1"/>
  <c r="O3761" i="4" s="1"/>
  <c r="D3762" i="4"/>
  <c r="G3762" i="4" s="1"/>
  <c r="H3762" i="4"/>
  <c r="L3762" i="4"/>
  <c r="M3762" i="4" s="1"/>
  <c r="O3762" i="4" s="1"/>
  <c r="D3763" i="4"/>
  <c r="G3763" i="4" s="1"/>
  <c r="H3763" i="4"/>
  <c r="L3763" i="4"/>
  <c r="M3763" i="4" s="1"/>
  <c r="O3763" i="4" s="1"/>
  <c r="D3764" i="4"/>
  <c r="G3764" i="4" s="1"/>
  <c r="H3764" i="4"/>
  <c r="L3764" i="4"/>
  <c r="D3765" i="4"/>
  <c r="G3765" i="4" s="1"/>
  <c r="H3765" i="4"/>
  <c r="L3765" i="4"/>
  <c r="M3765" i="4" s="1"/>
  <c r="O3765" i="4" s="1"/>
  <c r="D3766" i="4"/>
  <c r="G3766" i="4" s="1"/>
  <c r="H3766" i="4"/>
  <c r="L3766" i="4"/>
  <c r="D3767" i="4"/>
  <c r="G3767" i="4" s="1"/>
  <c r="H3767" i="4"/>
  <c r="L3767" i="4"/>
  <c r="D3768" i="4"/>
  <c r="G3768" i="4" s="1"/>
  <c r="H3768" i="4"/>
  <c r="L3768" i="4"/>
  <c r="D3769" i="4"/>
  <c r="G3769" i="4" s="1"/>
  <c r="H3769" i="4"/>
  <c r="L3769" i="4"/>
  <c r="M3769" i="4" s="1"/>
  <c r="O3769" i="4" s="1"/>
  <c r="D3770" i="4"/>
  <c r="G3770" i="4" s="1"/>
  <c r="H3770" i="4"/>
  <c r="L3770" i="4"/>
  <c r="M3770" i="4" s="1"/>
  <c r="O3770" i="4" s="1"/>
  <c r="D3771" i="4"/>
  <c r="G3771" i="4" s="1"/>
  <c r="H3771" i="4"/>
  <c r="L3771" i="4"/>
  <c r="M3771" i="4" s="1"/>
  <c r="O3771" i="4" s="1"/>
  <c r="D3772" i="4"/>
  <c r="G3772" i="4" s="1"/>
  <c r="H3772" i="4"/>
  <c r="L3772" i="4"/>
  <c r="D3773" i="4"/>
  <c r="G3773" i="4" s="1"/>
  <c r="H3773" i="4"/>
  <c r="L3773" i="4"/>
  <c r="M3773" i="4" s="1"/>
  <c r="O3773" i="4" s="1"/>
  <c r="D3774" i="4"/>
  <c r="G3774" i="4" s="1"/>
  <c r="H3774" i="4"/>
  <c r="L3774" i="4"/>
  <c r="M3774" i="4" s="1"/>
  <c r="O3774" i="4" s="1"/>
  <c r="D3775" i="4"/>
  <c r="G3775" i="4" s="1"/>
  <c r="H3775" i="4"/>
  <c r="L3775" i="4"/>
  <c r="M3775" i="4" s="1"/>
  <c r="O3775" i="4" s="1"/>
  <c r="D3776" i="4"/>
  <c r="G3776" i="4" s="1"/>
  <c r="H3776" i="4"/>
  <c r="L3776" i="4"/>
  <c r="D3777" i="4"/>
  <c r="G3777" i="4" s="1"/>
  <c r="H3777" i="4"/>
  <c r="L3777" i="4"/>
  <c r="M3777" i="4" s="1"/>
  <c r="O3777" i="4" s="1"/>
  <c r="D3778" i="4"/>
  <c r="G3778" i="4" s="1"/>
  <c r="H3778" i="4"/>
  <c r="L3778" i="4"/>
  <c r="M3778" i="4" s="1"/>
  <c r="O3778" i="4" s="1"/>
  <c r="D3779" i="4"/>
  <c r="G3779" i="4" s="1"/>
  <c r="H3779" i="4"/>
  <c r="L3779" i="4"/>
  <c r="M3779" i="4" s="1"/>
  <c r="O3779" i="4" s="1"/>
  <c r="D3780" i="4"/>
  <c r="G3780" i="4" s="1"/>
  <c r="H3780" i="4"/>
  <c r="L3780" i="4"/>
  <c r="D3781" i="4"/>
  <c r="G3781" i="4" s="1"/>
  <c r="H3781" i="4"/>
  <c r="L3781" i="4"/>
  <c r="M3781" i="4" s="1"/>
  <c r="O3781" i="4" s="1"/>
  <c r="D3782" i="4"/>
  <c r="G3782" i="4" s="1"/>
  <c r="H3782" i="4"/>
  <c r="L3782" i="4"/>
  <c r="M3782" i="4" s="1"/>
  <c r="O3782" i="4" s="1"/>
  <c r="D3783" i="4"/>
  <c r="G3783" i="4" s="1"/>
  <c r="H3783" i="4"/>
  <c r="L3783" i="4"/>
  <c r="M3783" i="4" s="1"/>
  <c r="O3783" i="4" s="1"/>
  <c r="D3784" i="4"/>
  <c r="G3784" i="4" s="1"/>
  <c r="H3784" i="4"/>
  <c r="L3784" i="4"/>
  <c r="D3785" i="4"/>
  <c r="G3785" i="4" s="1"/>
  <c r="H3785" i="4"/>
  <c r="L3785" i="4"/>
  <c r="M3785" i="4" s="1"/>
  <c r="O3785" i="4" s="1"/>
  <c r="D3786" i="4"/>
  <c r="G3786" i="4" s="1"/>
  <c r="H3786" i="4"/>
  <c r="L3786" i="4"/>
  <c r="M3786" i="4" s="1"/>
  <c r="O3786" i="4" s="1"/>
  <c r="D3787" i="4"/>
  <c r="G3787" i="4" s="1"/>
  <c r="H3787" i="4"/>
  <c r="L3787" i="4"/>
  <c r="D3788" i="4"/>
  <c r="G3788" i="4" s="1"/>
  <c r="H3788" i="4"/>
  <c r="L3788" i="4"/>
  <c r="M3788" i="4" s="1"/>
  <c r="O3788" i="4" s="1"/>
  <c r="D3789" i="4"/>
  <c r="G3789" i="4" s="1"/>
  <c r="H3789" i="4"/>
  <c r="L3789" i="4"/>
  <c r="M3789" i="4" s="1"/>
  <c r="O3789" i="4" s="1"/>
  <c r="D3790" i="4"/>
  <c r="G3790" i="4" s="1"/>
  <c r="H3790" i="4"/>
  <c r="L3790" i="4"/>
  <c r="D3791" i="4"/>
  <c r="G3791" i="4" s="1"/>
  <c r="H3791" i="4"/>
  <c r="L3791" i="4"/>
  <c r="M3791" i="4" s="1"/>
  <c r="O3791" i="4" s="1"/>
  <c r="D3792" i="4"/>
  <c r="G3792" i="4" s="1"/>
  <c r="H3792" i="4"/>
  <c r="L3792" i="4"/>
  <c r="M3792" i="4" s="1"/>
  <c r="O3792" i="4" s="1"/>
  <c r="D3793" i="4"/>
  <c r="G3793" i="4" s="1"/>
  <c r="H3793" i="4"/>
  <c r="L3793" i="4"/>
  <c r="M3793" i="4" s="1"/>
  <c r="O3793" i="4" s="1"/>
  <c r="D3794" i="4"/>
  <c r="G3794" i="4" s="1"/>
  <c r="H3794" i="4"/>
  <c r="L3794" i="4"/>
  <c r="D3795" i="4"/>
  <c r="G3795" i="4" s="1"/>
  <c r="H3795" i="4"/>
  <c r="L3795" i="4"/>
  <c r="M3795" i="4" s="1"/>
  <c r="O3795" i="4" s="1"/>
  <c r="D3796" i="4"/>
  <c r="G3796" i="4" s="1"/>
  <c r="H3796" i="4"/>
  <c r="L3796" i="4"/>
  <c r="M3796" i="4" s="1"/>
  <c r="O3796" i="4" s="1"/>
  <c r="D3797" i="4"/>
  <c r="G3797" i="4" s="1"/>
  <c r="H3797" i="4"/>
  <c r="L3797" i="4"/>
  <c r="M3797" i="4" s="1"/>
  <c r="O3797" i="4" s="1"/>
  <c r="D3798" i="4"/>
  <c r="G3798" i="4" s="1"/>
  <c r="H3798" i="4"/>
  <c r="L3798" i="4"/>
  <c r="M3798" i="4" s="1"/>
  <c r="O3798" i="4" s="1"/>
  <c r="D3799" i="4"/>
  <c r="G3799" i="4" s="1"/>
  <c r="H3799" i="4"/>
  <c r="L3799" i="4"/>
  <c r="M3799" i="4" s="1"/>
  <c r="O3799" i="4" s="1"/>
  <c r="D3800" i="4"/>
  <c r="G3800" i="4" s="1"/>
  <c r="H3800" i="4"/>
  <c r="L3800" i="4"/>
  <c r="D3801" i="4"/>
  <c r="G3801" i="4" s="1"/>
  <c r="H3801" i="4"/>
  <c r="L3801" i="4"/>
  <c r="M3801" i="4" s="1"/>
  <c r="O3801" i="4" s="1"/>
  <c r="D3802" i="4"/>
  <c r="G3802" i="4" s="1"/>
  <c r="H3802" i="4"/>
  <c r="L3802" i="4"/>
  <c r="M3802" i="4" s="1"/>
  <c r="O3802" i="4" s="1"/>
  <c r="D3803" i="4"/>
  <c r="G3803" i="4" s="1"/>
  <c r="H3803" i="4"/>
  <c r="L3803" i="4"/>
  <c r="M3803" i="4" s="1"/>
  <c r="O3803" i="4" s="1"/>
  <c r="D3804" i="4"/>
  <c r="G3804" i="4" s="1"/>
  <c r="H3804" i="4"/>
  <c r="L3804" i="4"/>
  <c r="M3804" i="4" s="1"/>
  <c r="O3804" i="4" s="1"/>
  <c r="D3805" i="4"/>
  <c r="G3805" i="4" s="1"/>
  <c r="H3805" i="4"/>
  <c r="L3805" i="4"/>
  <c r="M3805" i="4" s="1"/>
  <c r="O3805" i="4" s="1"/>
  <c r="D3806" i="4"/>
  <c r="G3806" i="4" s="1"/>
  <c r="H3806" i="4"/>
  <c r="L3806" i="4"/>
  <c r="D3807" i="4"/>
  <c r="G3807" i="4" s="1"/>
  <c r="H3807" i="4"/>
  <c r="L3807" i="4"/>
  <c r="M3807" i="4" s="1"/>
  <c r="O3807" i="4" s="1"/>
  <c r="D3808" i="4"/>
  <c r="G3808" i="4" s="1"/>
  <c r="H3808" i="4"/>
  <c r="L3808" i="4"/>
  <c r="M3808" i="4" s="1"/>
  <c r="O3808" i="4" s="1"/>
  <c r="D3809" i="4"/>
  <c r="G3809" i="4" s="1"/>
  <c r="H3809" i="4"/>
  <c r="L3809" i="4"/>
  <c r="M3809" i="4" s="1"/>
  <c r="O3809" i="4" s="1"/>
  <c r="D3810" i="4"/>
  <c r="G3810" i="4" s="1"/>
  <c r="H3810" i="4"/>
  <c r="L3810" i="4"/>
  <c r="D3811" i="4"/>
  <c r="G3811" i="4" s="1"/>
  <c r="H3811" i="4"/>
  <c r="L3811" i="4"/>
  <c r="M3811" i="4" s="1"/>
  <c r="O3811" i="4" s="1"/>
  <c r="D3812" i="4"/>
  <c r="G3812" i="4" s="1"/>
  <c r="H3812" i="4"/>
  <c r="L3812" i="4"/>
  <c r="D3813" i="4"/>
  <c r="G3813" i="4" s="1"/>
  <c r="H3813" i="4"/>
  <c r="L3813" i="4"/>
  <c r="D3814" i="4"/>
  <c r="G3814" i="4" s="1"/>
  <c r="H3814" i="4"/>
  <c r="L3814" i="4"/>
  <c r="D3815" i="4"/>
  <c r="G3815" i="4" s="1"/>
  <c r="H3815" i="4"/>
  <c r="L3815" i="4"/>
  <c r="M3815" i="4" s="1"/>
  <c r="O3815" i="4" s="1"/>
  <c r="D3816" i="4"/>
  <c r="G3816" i="4" s="1"/>
  <c r="H3816" i="4"/>
  <c r="L3816" i="4"/>
  <c r="D3817" i="4"/>
  <c r="G3817" i="4" s="1"/>
  <c r="H3817" i="4"/>
  <c r="L3817" i="4"/>
  <c r="D3818" i="4"/>
  <c r="G3818" i="4" s="1"/>
  <c r="H3818" i="4"/>
  <c r="L3818" i="4"/>
  <c r="D3819" i="4"/>
  <c r="G3819" i="4" s="1"/>
  <c r="H3819" i="4"/>
  <c r="L3819" i="4"/>
  <c r="M3819" i="4" s="1"/>
  <c r="O3819" i="4" s="1"/>
  <c r="D3820" i="4"/>
  <c r="G3820" i="4" s="1"/>
  <c r="H3820" i="4"/>
  <c r="L3820" i="4"/>
  <c r="D3821" i="4"/>
  <c r="G3821" i="4" s="1"/>
  <c r="H3821" i="4"/>
  <c r="L3821" i="4"/>
  <c r="M3821" i="4" s="1"/>
  <c r="O3821" i="4" s="1"/>
  <c r="D3822" i="4"/>
  <c r="G3822" i="4" s="1"/>
  <c r="H3822" i="4"/>
  <c r="L3822" i="4"/>
  <c r="D3823" i="4"/>
  <c r="G3823" i="4" s="1"/>
  <c r="H3823" i="4"/>
  <c r="L3823" i="4"/>
  <c r="M3823" i="4" s="1"/>
  <c r="O3823" i="4" s="1"/>
  <c r="D3824" i="4"/>
  <c r="G3824" i="4" s="1"/>
  <c r="H3824" i="4"/>
  <c r="L3824" i="4"/>
  <c r="D3825" i="4"/>
  <c r="G3825" i="4" s="1"/>
  <c r="H3825" i="4"/>
  <c r="L3825" i="4"/>
  <c r="M3825" i="4" s="1"/>
  <c r="O3825" i="4" s="1"/>
  <c r="D3826" i="4"/>
  <c r="G3826" i="4" s="1"/>
  <c r="H3826" i="4"/>
  <c r="L3826" i="4"/>
  <c r="M3826" i="4" s="1"/>
  <c r="O3826" i="4" s="1"/>
  <c r="D3827" i="4"/>
  <c r="G3827" i="4" s="1"/>
  <c r="H3827" i="4"/>
  <c r="L3827" i="4"/>
  <c r="M3827" i="4" s="1"/>
  <c r="O3827" i="4" s="1"/>
  <c r="D3828" i="4"/>
  <c r="G3828" i="4" s="1"/>
  <c r="H3828" i="4"/>
  <c r="L3828" i="4"/>
  <c r="M3828" i="4" s="1"/>
  <c r="O3828" i="4" s="1"/>
  <c r="D3829" i="4"/>
  <c r="G3829" i="4" s="1"/>
  <c r="H3829" i="4"/>
  <c r="L3829" i="4"/>
  <c r="M3829" i="4" s="1"/>
  <c r="O3829" i="4" s="1"/>
  <c r="D3830" i="4"/>
  <c r="G3830" i="4" s="1"/>
  <c r="H3830" i="4"/>
  <c r="L3830" i="4"/>
  <c r="M3830" i="4" s="1"/>
  <c r="O3830" i="4" s="1"/>
  <c r="D3831" i="4"/>
  <c r="G3831" i="4" s="1"/>
  <c r="H3831" i="4"/>
  <c r="L3831" i="4"/>
  <c r="M3831" i="4" s="1"/>
  <c r="O3831" i="4" s="1"/>
  <c r="D3832" i="4"/>
  <c r="G3832" i="4" s="1"/>
  <c r="H3832" i="4"/>
  <c r="L3832" i="4"/>
  <c r="M3832" i="4" s="1"/>
  <c r="O3832" i="4" s="1"/>
  <c r="D3833" i="4"/>
  <c r="G3833" i="4" s="1"/>
  <c r="H3833" i="4"/>
  <c r="L3833" i="4"/>
  <c r="D3834" i="4"/>
  <c r="G3834" i="4" s="1"/>
  <c r="H3834" i="4"/>
  <c r="L3834" i="4"/>
  <c r="M3834" i="4" s="1"/>
  <c r="O3834" i="4" s="1"/>
  <c r="D3835" i="4"/>
  <c r="G3835" i="4" s="1"/>
  <c r="H3835" i="4"/>
  <c r="L3835" i="4"/>
  <c r="M3835" i="4" s="1"/>
  <c r="O3835" i="4" s="1"/>
  <c r="D3836" i="4"/>
  <c r="G3836" i="4" s="1"/>
  <c r="H3836" i="4"/>
  <c r="L3836" i="4"/>
  <c r="M3836" i="4" s="1"/>
  <c r="O3836" i="4" s="1"/>
  <c r="D3837" i="4"/>
  <c r="G3837" i="4" s="1"/>
  <c r="H3837" i="4"/>
  <c r="L3837" i="4"/>
  <c r="M3837" i="4" s="1"/>
  <c r="O3837" i="4" s="1"/>
  <c r="D3838" i="4"/>
  <c r="G3838" i="4" s="1"/>
  <c r="H3838" i="4"/>
  <c r="L3838" i="4"/>
  <c r="M3838" i="4" s="1"/>
  <c r="O3838" i="4" s="1"/>
  <c r="D3839" i="4"/>
  <c r="G3839" i="4" s="1"/>
  <c r="H3839" i="4"/>
  <c r="L3839" i="4"/>
  <c r="M3839" i="4" s="1"/>
  <c r="O3839" i="4" s="1"/>
  <c r="D3840" i="4"/>
  <c r="G3840" i="4" s="1"/>
  <c r="H3840" i="4"/>
  <c r="L3840" i="4"/>
  <c r="M3840" i="4" s="1"/>
  <c r="O3840" i="4" s="1"/>
  <c r="D3841" i="4"/>
  <c r="G3841" i="4" s="1"/>
  <c r="H3841" i="4"/>
  <c r="L3841" i="4"/>
  <c r="M3841" i="4" s="1"/>
  <c r="O3841" i="4" s="1"/>
  <c r="D3842" i="4"/>
  <c r="G3842" i="4" s="1"/>
  <c r="H3842" i="4"/>
  <c r="L3842" i="4"/>
  <c r="M3842" i="4" s="1"/>
  <c r="O3842" i="4" s="1"/>
  <c r="D3843" i="4"/>
  <c r="G3843" i="4" s="1"/>
  <c r="H3843" i="4"/>
  <c r="L3843" i="4"/>
  <c r="M3843" i="4" s="1"/>
  <c r="O3843" i="4" s="1"/>
  <c r="D3844" i="4"/>
  <c r="G3844" i="4" s="1"/>
  <c r="H3844" i="4"/>
  <c r="L3844" i="4"/>
  <c r="M3844" i="4" s="1"/>
  <c r="O3844" i="4" s="1"/>
  <c r="D3845" i="4"/>
  <c r="G3845" i="4" s="1"/>
  <c r="H3845" i="4"/>
  <c r="L3845" i="4"/>
  <c r="D3846" i="4"/>
  <c r="G3846" i="4" s="1"/>
  <c r="H3846" i="4"/>
  <c r="L3846" i="4"/>
  <c r="D3847" i="4"/>
  <c r="G3847" i="4" s="1"/>
  <c r="H3847" i="4"/>
  <c r="L3847" i="4"/>
  <c r="D3848" i="4"/>
  <c r="G3848" i="4" s="1"/>
  <c r="H3848" i="4"/>
  <c r="L3848" i="4"/>
  <c r="M3848" i="4" s="1"/>
  <c r="O3848" i="4" s="1"/>
  <c r="D3849" i="4"/>
  <c r="G3849" i="4" s="1"/>
  <c r="H3849" i="4"/>
  <c r="L3849" i="4"/>
  <c r="M3849" i="4" s="1"/>
  <c r="O3849" i="4" s="1"/>
  <c r="D3850" i="4"/>
  <c r="G3850" i="4" s="1"/>
  <c r="H3850" i="4"/>
  <c r="L3850" i="4"/>
  <c r="M3850" i="4" s="1"/>
  <c r="O3850" i="4" s="1"/>
  <c r="D3851" i="4"/>
  <c r="G3851" i="4" s="1"/>
  <c r="H3851" i="4"/>
  <c r="L3851" i="4"/>
  <c r="M3851" i="4" s="1"/>
  <c r="O3851" i="4" s="1"/>
  <c r="D3852" i="4"/>
  <c r="G3852" i="4" s="1"/>
  <c r="H3852" i="4"/>
  <c r="L3852" i="4"/>
  <c r="M3852" i="4" s="1"/>
  <c r="O3852" i="4" s="1"/>
  <c r="D3853" i="4"/>
  <c r="G3853" i="4" s="1"/>
  <c r="H3853" i="4"/>
  <c r="L3853" i="4"/>
  <c r="M3853" i="4" s="1"/>
  <c r="O3853" i="4" s="1"/>
  <c r="D3854" i="4"/>
  <c r="G3854" i="4" s="1"/>
  <c r="H3854" i="4"/>
  <c r="L3854" i="4"/>
  <c r="M3854" i="4" s="1"/>
  <c r="O3854" i="4" s="1"/>
  <c r="D3855" i="4"/>
  <c r="G3855" i="4" s="1"/>
  <c r="H3855" i="4"/>
  <c r="L3855" i="4"/>
  <c r="D3856" i="4"/>
  <c r="G3856" i="4" s="1"/>
  <c r="H3856" i="4"/>
  <c r="L3856" i="4"/>
  <c r="D3857" i="4"/>
  <c r="G3857" i="4" s="1"/>
  <c r="H3857" i="4"/>
  <c r="L3857" i="4"/>
  <c r="M3857" i="4" s="1"/>
  <c r="O3857" i="4" s="1"/>
  <c r="D3858" i="4"/>
  <c r="G3858" i="4" s="1"/>
  <c r="H3858" i="4"/>
  <c r="L3858" i="4"/>
  <c r="M3858" i="4" s="1"/>
  <c r="O3858" i="4" s="1"/>
  <c r="D3859" i="4"/>
  <c r="G3859" i="4" s="1"/>
  <c r="H3859" i="4"/>
  <c r="L3859" i="4"/>
  <c r="M3859" i="4" s="1"/>
  <c r="O3859" i="4" s="1"/>
  <c r="D3860" i="4"/>
  <c r="G3860" i="4" s="1"/>
  <c r="H3860" i="4"/>
  <c r="L3860" i="4"/>
  <c r="M3860" i="4" s="1"/>
  <c r="O3860" i="4" s="1"/>
  <c r="D3861" i="4"/>
  <c r="G3861" i="4" s="1"/>
  <c r="H3861" i="4"/>
  <c r="L3861" i="4"/>
  <c r="M3861" i="4" s="1"/>
  <c r="O3861" i="4" s="1"/>
  <c r="D3862" i="4"/>
  <c r="G3862" i="4" s="1"/>
  <c r="H3862" i="4"/>
  <c r="L3862" i="4"/>
  <c r="M3862" i="4" s="1"/>
  <c r="O3862" i="4" s="1"/>
  <c r="D3863" i="4"/>
  <c r="G3863" i="4" s="1"/>
  <c r="H3863" i="4"/>
  <c r="L3863" i="4"/>
  <c r="M3863" i="4" s="1"/>
  <c r="O3863" i="4" s="1"/>
  <c r="D3864" i="4"/>
  <c r="G3864" i="4" s="1"/>
  <c r="H3864" i="4"/>
  <c r="L3864" i="4"/>
  <c r="D3865" i="4"/>
  <c r="G3865" i="4" s="1"/>
  <c r="H3865" i="4"/>
  <c r="L3865" i="4"/>
  <c r="M3865" i="4" s="1"/>
  <c r="O3865" i="4" s="1"/>
  <c r="D3866" i="4"/>
  <c r="G3866" i="4" s="1"/>
  <c r="H3866" i="4"/>
  <c r="L3866" i="4"/>
  <c r="M3866" i="4" s="1"/>
  <c r="O3866" i="4" s="1"/>
  <c r="D3867" i="4"/>
  <c r="G3867" i="4" s="1"/>
  <c r="H3867" i="4"/>
  <c r="L3867" i="4"/>
  <c r="M3867" i="4" s="1"/>
  <c r="O3867" i="4" s="1"/>
  <c r="D3868" i="4"/>
  <c r="G3868" i="4" s="1"/>
  <c r="H3868" i="4"/>
  <c r="L3868" i="4"/>
  <c r="M3868" i="4" s="1"/>
  <c r="O3868" i="4" s="1"/>
  <c r="D3869" i="4"/>
  <c r="G3869" i="4" s="1"/>
  <c r="H3869" i="4"/>
  <c r="L3869" i="4"/>
  <c r="M3869" i="4" s="1"/>
  <c r="O3869" i="4" s="1"/>
  <c r="D3870" i="4"/>
  <c r="G3870" i="4" s="1"/>
  <c r="H3870" i="4"/>
  <c r="L3870" i="4"/>
  <c r="M3870" i="4" s="1"/>
  <c r="O3870" i="4" s="1"/>
  <c r="D3871" i="4"/>
  <c r="G3871" i="4" s="1"/>
  <c r="H3871" i="4"/>
  <c r="L3871" i="4"/>
  <c r="D3872" i="4"/>
  <c r="G3872" i="4" s="1"/>
  <c r="H3872" i="4"/>
  <c r="L3872" i="4"/>
  <c r="M3872" i="4" s="1"/>
  <c r="O3872" i="4" s="1"/>
  <c r="D3873" i="4"/>
  <c r="G3873" i="4" s="1"/>
  <c r="H3873" i="4"/>
  <c r="L3873" i="4"/>
  <c r="D3874" i="4"/>
  <c r="G3874" i="4" s="1"/>
  <c r="H3874" i="4"/>
  <c r="L3874" i="4"/>
  <c r="M3874" i="4" s="1"/>
  <c r="O3874" i="4" s="1"/>
  <c r="D3875" i="4"/>
  <c r="G3875" i="4" s="1"/>
  <c r="H3875" i="4"/>
  <c r="L3875" i="4"/>
  <c r="M3875" i="4" s="1"/>
  <c r="O3875" i="4" s="1"/>
  <c r="D3876" i="4"/>
  <c r="G3876" i="4" s="1"/>
  <c r="H3876" i="4"/>
  <c r="L3876" i="4"/>
  <c r="M3876" i="4" s="1"/>
  <c r="O3876" i="4" s="1"/>
  <c r="D3877" i="4"/>
  <c r="G3877" i="4" s="1"/>
  <c r="H3877" i="4"/>
  <c r="L3877" i="4"/>
  <c r="M3877" i="4" s="1"/>
  <c r="O3877" i="4" s="1"/>
  <c r="D3878" i="4"/>
  <c r="G3878" i="4" s="1"/>
  <c r="H3878" i="4"/>
  <c r="L3878" i="4"/>
  <c r="M3878" i="4" s="1"/>
  <c r="O3878" i="4" s="1"/>
  <c r="D3879" i="4"/>
  <c r="G3879" i="4" s="1"/>
  <c r="H3879" i="4"/>
  <c r="L3879" i="4"/>
  <c r="M3879" i="4" s="1"/>
  <c r="O3879" i="4" s="1"/>
  <c r="D3880" i="4"/>
  <c r="G3880" i="4" s="1"/>
  <c r="H3880" i="4"/>
  <c r="L3880" i="4"/>
  <c r="M3880" i="4" s="1"/>
  <c r="O3880" i="4" s="1"/>
  <c r="D3881" i="4"/>
  <c r="G3881" i="4" s="1"/>
  <c r="H3881" i="4"/>
  <c r="L3881" i="4"/>
  <c r="M3881" i="4" s="1"/>
  <c r="O3881" i="4" s="1"/>
  <c r="D3882" i="4"/>
  <c r="G3882" i="4" s="1"/>
  <c r="H3882" i="4"/>
  <c r="L3882" i="4"/>
  <c r="M3882" i="4" s="1"/>
  <c r="O3882" i="4" s="1"/>
  <c r="D3883" i="4"/>
  <c r="G3883" i="4" s="1"/>
  <c r="H3883" i="4"/>
  <c r="L3883" i="4"/>
  <c r="M3883" i="4" s="1"/>
  <c r="O3883" i="4" s="1"/>
  <c r="D3884" i="4"/>
  <c r="G3884" i="4" s="1"/>
  <c r="H3884" i="4"/>
  <c r="L3884" i="4"/>
  <c r="M3884" i="4" s="1"/>
  <c r="O3884" i="4" s="1"/>
  <c r="D3885" i="4"/>
  <c r="G3885" i="4" s="1"/>
  <c r="H3885" i="4"/>
  <c r="L3885" i="4"/>
  <c r="M3885" i="4" s="1"/>
  <c r="O3885" i="4" s="1"/>
  <c r="D3886" i="4"/>
  <c r="G3886" i="4" s="1"/>
  <c r="H3886" i="4"/>
  <c r="L3886" i="4"/>
  <c r="M3886" i="4" s="1"/>
  <c r="O3886" i="4" s="1"/>
  <c r="D3887" i="4"/>
  <c r="G3887" i="4" s="1"/>
  <c r="H3887" i="4"/>
  <c r="L3887" i="4"/>
  <c r="M3887" i="4" s="1"/>
  <c r="O3887" i="4" s="1"/>
  <c r="D3888" i="4"/>
  <c r="G3888" i="4" s="1"/>
  <c r="H3888" i="4"/>
  <c r="L3888" i="4"/>
  <c r="M3888" i="4" s="1"/>
  <c r="O3888" i="4" s="1"/>
  <c r="D3889" i="4"/>
  <c r="G3889" i="4" s="1"/>
  <c r="H3889" i="4"/>
  <c r="L3889" i="4"/>
  <c r="M3889" i="4" s="1"/>
  <c r="O3889" i="4" s="1"/>
  <c r="D3890" i="4"/>
  <c r="G3890" i="4" s="1"/>
  <c r="H3890" i="4"/>
  <c r="L3890" i="4"/>
  <c r="M3890" i="4" s="1"/>
  <c r="O3890" i="4" s="1"/>
  <c r="D3891" i="4"/>
  <c r="G3891" i="4" s="1"/>
  <c r="H3891" i="4"/>
  <c r="L3891" i="4"/>
  <c r="M3891" i="4" s="1"/>
  <c r="O3891" i="4" s="1"/>
  <c r="D3892" i="4"/>
  <c r="G3892" i="4" s="1"/>
  <c r="H3892" i="4"/>
  <c r="L3892" i="4"/>
  <c r="M3892" i="4" s="1"/>
  <c r="O3892" i="4" s="1"/>
  <c r="D3893" i="4"/>
  <c r="G3893" i="4" s="1"/>
  <c r="H3893" i="4"/>
  <c r="L3893" i="4"/>
  <c r="M3893" i="4" s="1"/>
  <c r="O3893" i="4" s="1"/>
  <c r="D3894" i="4"/>
  <c r="G3894" i="4" s="1"/>
  <c r="H3894" i="4"/>
  <c r="L3894" i="4"/>
  <c r="M3894" i="4" s="1"/>
  <c r="O3894" i="4" s="1"/>
  <c r="D3895" i="4"/>
  <c r="G3895" i="4" s="1"/>
  <c r="H3895" i="4"/>
  <c r="L3895" i="4"/>
  <c r="M3895" i="4" s="1"/>
  <c r="O3895" i="4" s="1"/>
  <c r="D3896" i="4"/>
  <c r="G3896" i="4" s="1"/>
  <c r="H3896" i="4"/>
  <c r="L3896" i="4"/>
  <c r="M3896" i="4" s="1"/>
  <c r="O3896" i="4" s="1"/>
  <c r="D3897" i="4"/>
  <c r="G3897" i="4" s="1"/>
  <c r="H3897" i="4"/>
  <c r="L3897" i="4"/>
  <c r="M3897" i="4" s="1"/>
  <c r="O3897" i="4" s="1"/>
  <c r="D3898" i="4"/>
  <c r="G3898" i="4" s="1"/>
  <c r="H3898" i="4"/>
  <c r="L3898" i="4"/>
  <c r="M3898" i="4" s="1"/>
  <c r="O3898" i="4" s="1"/>
  <c r="D3899" i="4"/>
  <c r="G3899" i="4" s="1"/>
  <c r="H3899" i="4"/>
  <c r="L3899" i="4"/>
  <c r="M3899" i="4" s="1"/>
  <c r="O3899" i="4" s="1"/>
  <c r="D3900" i="4"/>
  <c r="G3900" i="4" s="1"/>
  <c r="H3900" i="4"/>
  <c r="L3900" i="4"/>
  <c r="M3900" i="4" s="1"/>
  <c r="O3900" i="4" s="1"/>
  <c r="D3901" i="4"/>
  <c r="G3901" i="4" s="1"/>
  <c r="H3901" i="4"/>
  <c r="L3901" i="4"/>
  <c r="M3901" i="4" s="1"/>
  <c r="O3901" i="4" s="1"/>
  <c r="D3902" i="4"/>
  <c r="G3902" i="4" s="1"/>
  <c r="H3902" i="4"/>
  <c r="L3902" i="4"/>
  <c r="M3902" i="4" s="1"/>
  <c r="O3902" i="4" s="1"/>
  <c r="D3903" i="4"/>
  <c r="G3903" i="4" s="1"/>
  <c r="H3903" i="4"/>
  <c r="L3903" i="4"/>
  <c r="M3903" i="4" s="1"/>
  <c r="O3903" i="4" s="1"/>
  <c r="D3904" i="4"/>
  <c r="G3904" i="4" s="1"/>
  <c r="H3904" i="4"/>
  <c r="L3904" i="4"/>
  <c r="D3905" i="4"/>
  <c r="G3905" i="4" s="1"/>
  <c r="H3905" i="4"/>
  <c r="L3905" i="4"/>
  <c r="M3905" i="4" s="1"/>
  <c r="O3905" i="4" s="1"/>
  <c r="D3906" i="4"/>
  <c r="G3906" i="4" s="1"/>
  <c r="H3906" i="4"/>
  <c r="L3906" i="4"/>
  <c r="D3907" i="4"/>
  <c r="G3907" i="4" s="1"/>
  <c r="H3907" i="4"/>
  <c r="L3907" i="4"/>
  <c r="M3907" i="4" s="1"/>
  <c r="O3907" i="4" s="1"/>
  <c r="D3908" i="4"/>
  <c r="G3908" i="4" s="1"/>
  <c r="H3908" i="4"/>
  <c r="L3908" i="4"/>
  <c r="M3908" i="4" s="1"/>
  <c r="O3908" i="4" s="1"/>
  <c r="D3909" i="4"/>
  <c r="G3909" i="4" s="1"/>
  <c r="H3909" i="4"/>
  <c r="L3909" i="4"/>
  <c r="M3909" i="4" s="1"/>
  <c r="O3909" i="4" s="1"/>
  <c r="D3910" i="4"/>
  <c r="G3910" i="4" s="1"/>
  <c r="H3910" i="4"/>
  <c r="L3910" i="4"/>
  <c r="M3910" i="4" s="1"/>
  <c r="O3910" i="4" s="1"/>
  <c r="D3911" i="4"/>
  <c r="G3911" i="4" s="1"/>
  <c r="H3911" i="4"/>
  <c r="L3911" i="4"/>
  <c r="M3911" i="4" s="1"/>
  <c r="O3911" i="4" s="1"/>
  <c r="D3912" i="4"/>
  <c r="G3912" i="4" s="1"/>
  <c r="H3912" i="4"/>
  <c r="L3912" i="4"/>
  <c r="M3912" i="4" s="1"/>
  <c r="O3912" i="4" s="1"/>
  <c r="D3913" i="4"/>
  <c r="G3913" i="4" s="1"/>
  <c r="H3913" i="4"/>
  <c r="L3913" i="4"/>
  <c r="M3913" i="4" s="1"/>
  <c r="O3913" i="4" s="1"/>
  <c r="D3914" i="4"/>
  <c r="G3914" i="4" s="1"/>
  <c r="H3914" i="4"/>
  <c r="L3914" i="4"/>
  <c r="M3914" i="4" s="1"/>
  <c r="O3914" i="4" s="1"/>
  <c r="D3915" i="4"/>
  <c r="G3915" i="4" s="1"/>
  <c r="H3915" i="4"/>
  <c r="L3915" i="4"/>
  <c r="M3915" i="4" s="1"/>
  <c r="O3915" i="4" s="1"/>
  <c r="D3916" i="4"/>
  <c r="G3916" i="4" s="1"/>
  <c r="H3916" i="4"/>
  <c r="L3916" i="4"/>
  <c r="M3916" i="4" s="1"/>
  <c r="O3916" i="4" s="1"/>
  <c r="D3917" i="4"/>
  <c r="G3917" i="4" s="1"/>
  <c r="H3917" i="4"/>
  <c r="L3917" i="4"/>
  <c r="M3917" i="4" s="1"/>
  <c r="O3917" i="4" s="1"/>
  <c r="D3918" i="4"/>
  <c r="G3918" i="4" s="1"/>
  <c r="H3918" i="4"/>
  <c r="L3918" i="4"/>
  <c r="M3918" i="4" s="1"/>
  <c r="O3918" i="4" s="1"/>
  <c r="D3919" i="4"/>
  <c r="G3919" i="4" s="1"/>
  <c r="H3919" i="4"/>
  <c r="L3919" i="4"/>
  <c r="M3919" i="4" s="1"/>
  <c r="O3919" i="4" s="1"/>
  <c r="D3920" i="4"/>
  <c r="G3920" i="4" s="1"/>
  <c r="H3920" i="4"/>
  <c r="L3920" i="4"/>
  <c r="D3921" i="4"/>
  <c r="G3921" i="4" s="1"/>
  <c r="H3921" i="4"/>
  <c r="L3921" i="4"/>
  <c r="M3921" i="4" s="1"/>
  <c r="O3921" i="4" s="1"/>
  <c r="D3922" i="4"/>
  <c r="G3922" i="4" s="1"/>
  <c r="H3922" i="4"/>
  <c r="L3922" i="4"/>
  <c r="M3922" i="4" s="1"/>
  <c r="O3922" i="4" s="1"/>
  <c r="D3923" i="4"/>
  <c r="G3923" i="4" s="1"/>
  <c r="H3923" i="4"/>
  <c r="L3923" i="4"/>
  <c r="M3923" i="4" s="1"/>
  <c r="O3923" i="4" s="1"/>
  <c r="D3924" i="4"/>
  <c r="G3924" i="4" s="1"/>
  <c r="H3924" i="4"/>
  <c r="L3924" i="4"/>
  <c r="D3925" i="4"/>
  <c r="G3925" i="4" s="1"/>
  <c r="H3925" i="4"/>
  <c r="L3925" i="4"/>
  <c r="M3925" i="4" s="1"/>
  <c r="O3925" i="4" s="1"/>
  <c r="D3926" i="4"/>
  <c r="G3926" i="4" s="1"/>
  <c r="H3926" i="4"/>
  <c r="L3926" i="4"/>
  <c r="M3926" i="4" s="1"/>
  <c r="O3926" i="4" s="1"/>
  <c r="D3927" i="4"/>
  <c r="G3927" i="4" s="1"/>
  <c r="H3927" i="4"/>
  <c r="L3927" i="4"/>
  <c r="M3927" i="4" s="1"/>
  <c r="O3927" i="4" s="1"/>
  <c r="D3928" i="4"/>
  <c r="G3928" i="4" s="1"/>
  <c r="H3928" i="4"/>
  <c r="L3928" i="4"/>
  <c r="M3928" i="4" s="1"/>
  <c r="O3928" i="4" s="1"/>
  <c r="D3929" i="4"/>
  <c r="G3929" i="4" s="1"/>
  <c r="H3929" i="4"/>
  <c r="L3929" i="4"/>
  <c r="M3929" i="4" s="1"/>
  <c r="O3929" i="4" s="1"/>
  <c r="D3930" i="4"/>
  <c r="G3930" i="4" s="1"/>
  <c r="H3930" i="4"/>
  <c r="L3930" i="4"/>
  <c r="D3931" i="4"/>
  <c r="G3931" i="4" s="1"/>
  <c r="H3931" i="4"/>
  <c r="L3931" i="4"/>
  <c r="M3931" i="4" s="1"/>
  <c r="O3931" i="4" s="1"/>
  <c r="D3932" i="4"/>
  <c r="G3932" i="4" s="1"/>
  <c r="H3932" i="4"/>
  <c r="L3932" i="4"/>
  <c r="D3933" i="4"/>
  <c r="G3933" i="4" s="1"/>
  <c r="H3933" i="4"/>
  <c r="L3933" i="4"/>
  <c r="M3933" i="4" s="1"/>
  <c r="O3933" i="4" s="1"/>
  <c r="D3934" i="4"/>
  <c r="G3934" i="4" s="1"/>
  <c r="H3934" i="4"/>
  <c r="L3934" i="4"/>
  <c r="D3935" i="4"/>
  <c r="G3935" i="4" s="1"/>
  <c r="H3935" i="4"/>
  <c r="L3935" i="4"/>
  <c r="M3935" i="4" s="1"/>
  <c r="O3935" i="4" s="1"/>
  <c r="D3936" i="4"/>
  <c r="G3936" i="4" s="1"/>
  <c r="H3936" i="4"/>
  <c r="L3936" i="4"/>
  <c r="D3937" i="4"/>
  <c r="G3937" i="4" s="1"/>
  <c r="H3937" i="4"/>
  <c r="L3937" i="4"/>
  <c r="M3937" i="4" s="1"/>
  <c r="O3937" i="4" s="1"/>
  <c r="D3938" i="4"/>
  <c r="G3938" i="4" s="1"/>
  <c r="H3938" i="4"/>
  <c r="L3938" i="4"/>
  <c r="D3939" i="4"/>
  <c r="G3939" i="4" s="1"/>
  <c r="H3939" i="4"/>
  <c r="L3939" i="4"/>
  <c r="M3939" i="4" s="1"/>
  <c r="O3939" i="4" s="1"/>
  <c r="D3940" i="4"/>
  <c r="G3940" i="4" s="1"/>
  <c r="H3940" i="4"/>
  <c r="L3940" i="4"/>
  <c r="D3941" i="4"/>
  <c r="G3941" i="4" s="1"/>
  <c r="H3941" i="4"/>
  <c r="L3941" i="4"/>
  <c r="M3941" i="4" s="1"/>
  <c r="O3941" i="4" s="1"/>
  <c r="D3942" i="4"/>
  <c r="G3942" i="4" s="1"/>
  <c r="H3942" i="4"/>
  <c r="L3942" i="4"/>
  <c r="M3942" i="4" s="1"/>
  <c r="O3942" i="4" s="1"/>
  <c r="D3943" i="4"/>
  <c r="G3943" i="4" s="1"/>
  <c r="H3943" i="4"/>
  <c r="L3943" i="4"/>
  <c r="M3943" i="4" s="1"/>
  <c r="O3943" i="4" s="1"/>
  <c r="D3944" i="4"/>
  <c r="G3944" i="4" s="1"/>
  <c r="H3944" i="4"/>
  <c r="L3944" i="4"/>
  <c r="M3944" i="4" s="1"/>
  <c r="O3944" i="4" s="1"/>
  <c r="D3945" i="4"/>
  <c r="G3945" i="4" s="1"/>
  <c r="H3945" i="4"/>
  <c r="L3945" i="4"/>
  <c r="M3945" i="4" s="1"/>
  <c r="O3945" i="4" s="1"/>
  <c r="D3946" i="4"/>
  <c r="G3946" i="4" s="1"/>
  <c r="H3946" i="4"/>
  <c r="L3946" i="4"/>
  <c r="M3946" i="4" s="1"/>
  <c r="O3946" i="4" s="1"/>
  <c r="D3947" i="4"/>
  <c r="G3947" i="4" s="1"/>
  <c r="H3947" i="4"/>
  <c r="L3947" i="4"/>
  <c r="M3947" i="4" s="1"/>
  <c r="O3947" i="4" s="1"/>
  <c r="D3948" i="4"/>
  <c r="G3948" i="4" s="1"/>
  <c r="H3948" i="4"/>
  <c r="L3948" i="4"/>
  <c r="M3948" i="4" s="1"/>
  <c r="O3948" i="4" s="1"/>
  <c r="D3949" i="4"/>
  <c r="G3949" i="4" s="1"/>
  <c r="H3949" i="4"/>
  <c r="L3949" i="4"/>
  <c r="M3949" i="4" s="1"/>
  <c r="O3949" i="4" s="1"/>
  <c r="D3950" i="4"/>
  <c r="G3950" i="4" s="1"/>
  <c r="H3950" i="4"/>
  <c r="L3950" i="4"/>
  <c r="M3950" i="4" s="1"/>
  <c r="O3950" i="4" s="1"/>
  <c r="D3951" i="4"/>
  <c r="G3951" i="4" s="1"/>
  <c r="H3951" i="4"/>
  <c r="L3951" i="4"/>
  <c r="M3951" i="4" s="1"/>
  <c r="O3951" i="4" s="1"/>
  <c r="D3952" i="4"/>
  <c r="G3952" i="4" s="1"/>
  <c r="H3952" i="4"/>
  <c r="L3952" i="4"/>
  <c r="M3952" i="4" s="1"/>
  <c r="O3952" i="4" s="1"/>
  <c r="D3953" i="4"/>
  <c r="G3953" i="4" s="1"/>
  <c r="H3953" i="4"/>
  <c r="L3953" i="4"/>
  <c r="M3953" i="4" s="1"/>
  <c r="O3953" i="4" s="1"/>
  <c r="D3954" i="4"/>
  <c r="G3954" i="4" s="1"/>
  <c r="H3954" i="4"/>
  <c r="L3954" i="4"/>
  <c r="M3954" i="4" s="1"/>
  <c r="O3954" i="4" s="1"/>
  <c r="D3955" i="4"/>
  <c r="G3955" i="4" s="1"/>
  <c r="H3955" i="4"/>
  <c r="L3955" i="4"/>
  <c r="M3955" i="4" s="1"/>
  <c r="O3955" i="4" s="1"/>
  <c r="D3956" i="4"/>
  <c r="G3956" i="4" s="1"/>
  <c r="H3956" i="4"/>
  <c r="L3956" i="4"/>
  <c r="M3956" i="4" s="1"/>
  <c r="O3956" i="4" s="1"/>
  <c r="D3957" i="4"/>
  <c r="G3957" i="4" s="1"/>
  <c r="H3957" i="4"/>
  <c r="L3957" i="4"/>
  <c r="M3957" i="4" s="1"/>
  <c r="O3957" i="4" s="1"/>
  <c r="D3958" i="4"/>
  <c r="G3958" i="4" s="1"/>
  <c r="H3958" i="4"/>
  <c r="L3958" i="4"/>
  <c r="M3958" i="4" s="1"/>
  <c r="O3958" i="4" s="1"/>
  <c r="D3959" i="4"/>
  <c r="G3959" i="4" s="1"/>
  <c r="H3959" i="4"/>
  <c r="L3959" i="4"/>
  <c r="M3959" i="4" s="1"/>
  <c r="O3959" i="4" s="1"/>
  <c r="D3960" i="4"/>
  <c r="G3960" i="4" s="1"/>
  <c r="H3960" i="4"/>
  <c r="L3960" i="4"/>
  <c r="M3960" i="4" s="1"/>
  <c r="O3960" i="4" s="1"/>
  <c r="D3961" i="4"/>
  <c r="G3961" i="4" s="1"/>
  <c r="H3961" i="4"/>
  <c r="L3961" i="4"/>
  <c r="M3961" i="4" s="1"/>
  <c r="O3961" i="4" s="1"/>
  <c r="D3962" i="4"/>
  <c r="G3962" i="4" s="1"/>
  <c r="H3962" i="4"/>
  <c r="L3962" i="4"/>
  <c r="M3962" i="4" s="1"/>
  <c r="O3962" i="4" s="1"/>
  <c r="D3963" i="4"/>
  <c r="G3963" i="4" s="1"/>
  <c r="H3963" i="4"/>
  <c r="L3963" i="4"/>
  <c r="M3963" i="4" s="1"/>
  <c r="O3963" i="4" s="1"/>
  <c r="D3964" i="4"/>
  <c r="G3964" i="4" s="1"/>
  <c r="H3964" i="4"/>
  <c r="L3964" i="4"/>
  <c r="M3964" i="4" s="1"/>
  <c r="O3964" i="4" s="1"/>
  <c r="D3965" i="4"/>
  <c r="G3965" i="4" s="1"/>
  <c r="H3965" i="4"/>
  <c r="L3965" i="4"/>
  <c r="M3965" i="4" s="1"/>
  <c r="O3965" i="4" s="1"/>
  <c r="D3966" i="4"/>
  <c r="G3966" i="4" s="1"/>
  <c r="H3966" i="4"/>
  <c r="L3966" i="4"/>
  <c r="M3966" i="4" s="1"/>
  <c r="O3966" i="4" s="1"/>
  <c r="D3967" i="4"/>
  <c r="G3967" i="4" s="1"/>
  <c r="H3967" i="4"/>
  <c r="L3967" i="4"/>
  <c r="M3967" i="4" s="1"/>
  <c r="O3967" i="4" s="1"/>
  <c r="D3968" i="4"/>
  <c r="G3968" i="4" s="1"/>
  <c r="H3968" i="4"/>
  <c r="L3968" i="4"/>
  <c r="M3968" i="4" s="1"/>
  <c r="O3968" i="4" s="1"/>
  <c r="D3969" i="4"/>
  <c r="G3969" i="4" s="1"/>
  <c r="H3969" i="4"/>
  <c r="L3969" i="4"/>
  <c r="M3969" i="4" s="1"/>
  <c r="O3969" i="4" s="1"/>
  <c r="D3970" i="4"/>
  <c r="G3970" i="4" s="1"/>
  <c r="H3970" i="4"/>
  <c r="L3970" i="4"/>
  <c r="M3970" i="4" s="1"/>
  <c r="O3970" i="4" s="1"/>
  <c r="D3971" i="4"/>
  <c r="G3971" i="4" s="1"/>
  <c r="H3971" i="4"/>
  <c r="L3971" i="4"/>
  <c r="M3971" i="4" s="1"/>
  <c r="O3971" i="4" s="1"/>
  <c r="D3972" i="4"/>
  <c r="G3972" i="4" s="1"/>
  <c r="H3972" i="4"/>
  <c r="L3972" i="4"/>
  <c r="M3972" i="4" s="1"/>
  <c r="O3972" i="4" s="1"/>
  <c r="D3973" i="4"/>
  <c r="G3973" i="4" s="1"/>
  <c r="H3973" i="4"/>
  <c r="L3973" i="4"/>
  <c r="M3973" i="4" s="1"/>
  <c r="O3973" i="4" s="1"/>
  <c r="D3974" i="4"/>
  <c r="G3974" i="4" s="1"/>
  <c r="H3974" i="4"/>
  <c r="L3974" i="4"/>
  <c r="M3974" i="4" s="1"/>
  <c r="O3974" i="4" s="1"/>
  <c r="D3975" i="4"/>
  <c r="G3975" i="4" s="1"/>
  <c r="H3975" i="4"/>
  <c r="L3975" i="4"/>
  <c r="M3975" i="4" s="1"/>
  <c r="O3975" i="4" s="1"/>
  <c r="D3976" i="4"/>
  <c r="G3976" i="4" s="1"/>
  <c r="H3976" i="4"/>
  <c r="L3976" i="4"/>
  <c r="M3976" i="4" s="1"/>
  <c r="O3976" i="4" s="1"/>
  <c r="D3977" i="4"/>
  <c r="G3977" i="4" s="1"/>
  <c r="H3977" i="4"/>
  <c r="L3977" i="4"/>
  <c r="M3977" i="4" s="1"/>
  <c r="O3977" i="4" s="1"/>
  <c r="D3978" i="4"/>
  <c r="G3978" i="4" s="1"/>
  <c r="H3978" i="4"/>
  <c r="L3978" i="4"/>
  <c r="M3978" i="4" s="1"/>
  <c r="O3978" i="4" s="1"/>
  <c r="D3979" i="4"/>
  <c r="G3979" i="4" s="1"/>
  <c r="H3979" i="4"/>
  <c r="L3979" i="4"/>
  <c r="M3979" i="4" s="1"/>
  <c r="O3979" i="4" s="1"/>
  <c r="D3980" i="4"/>
  <c r="G3980" i="4" s="1"/>
  <c r="H3980" i="4"/>
  <c r="L3980" i="4"/>
  <c r="M3980" i="4" s="1"/>
  <c r="O3980" i="4" s="1"/>
  <c r="D3981" i="4"/>
  <c r="G3981" i="4" s="1"/>
  <c r="H3981" i="4"/>
  <c r="L3981" i="4"/>
  <c r="M3981" i="4" s="1"/>
  <c r="O3981" i="4" s="1"/>
  <c r="D3982" i="4"/>
  <c r="G3982" i="4" s="1"/>
  <c r="H3982" i="4"/>
  <c r="L3982" i="4"/>
  <c r="M3982" i="4" s="1"/>
  <c r="O3982" i="4" s="1"/>
  <c r="D3983" i="4"/>
  <c r="G3983" i="4" s="1"/>
  <c r="H3983" i="4"/>
  <c r="L3983" i="4"/>
  <c r="M3983" i="4" s="1"/>
  <c r="O3983" i="4" s="1"/>
  <c r="D3984" i="4"/>
  <c r="G3984" i="4" s="1"/>
  <c r="H3984" i="4"/>
  <c r="L3984" i="4"/>
  <c r="M3984" i="4" s="1"/>
  <c r="O3984" i="4" s="1"/>
  <c r="D3985" i="4"/>
  <c r="G3985" i="4" s="1"/>
  <c r="H3985" i="4"/>
  <c r="L3985" i="4"/>
  <c r="M3985" i="4" s="1"/>
  <c r="O3985" i="4" s="1"/>
  <c r="D3986" i="4"/>
  <c r="G3986" i="4" s="1"/>
  <c r="H3986" i="4"/>
  <c r="L3986" i="4"/>
  <c r="M3986" i="4" s="1"/>
  <c r="O3986" i="4" s="1"/>
  <c r="D3987" i="4"/>
  <c r="G3987" i="4" s="1"/>
  <c r="H3987" i="4"/>
  <c r="L3987" i="4"/>
  <c r="M3987" i="4" s="1"/>
  <c r="O3987" i="4" s="1"/>
  <c r="D3988" i="4"/>
  <c r="G3988" i="4" s="1"/>
  <c r="H3988" i="4"/>
  <c r="L3988" i="4"/>
  <c r="M3988" i="4" s="1"/>
  <c r="O3988" i="4" s="1"/>
  <c r="D3989" i="4"/>
  <c r="G3989" i="4" s="1"/>
  <c r="H3989" i="4"/>
  <c r="L3989" i="4"/>
  <c r="M3989" i="4" s="1"/>
  <c r="O3989" i="4" s="1"/>
  <c r="D3990" i="4"/>
  <c r="G3990" i="4" s="1"/>
  <c r="H3990" i="4"/>
  <c r="L3990" i="4"/>
  <c r="M3990" i="4" s="1"/>
  <c r="O3990" i="4" s="1"/>
  <c r="D3991" i="4"/>
  <c r="G3991" i="4" s="1"/>
  <c r="H3991" i="4"/>
  <c r="L3991" i="4"/>
  <c r="M3991" i="4" s="1"/>
  <c r="O3991" i="4" s="1"/>
  <c r="D3992" i="4"/>
  <c r="G3992" i="4" s="1"/>
  <c r="H3992" i="4"/>
  <c r="L3992" i="4"/>
  <c r="M3992" i="4" s="1"/>
  <c r="O3992" i="4" s="1"/>
  <c r="D3993" i="4"/>
  <c r="G3993" i="4" s="1"/>
  <c r="H3993" i="4"/>
  <c r="L3993" i="4"/>
  <c r="M3993" i="4" s="1"/>
  <c r="O3993" i="4" s="1"/>
  <c r="D3994" i="4"/>
  <c r="G3994" i="4" s="1"/>
  <c r="H3994" i="4"/>
  <c r="L3994" i="4"/>
  <c r="M3994" i="4" s="1"/>
  <c r="O3994" i="4" s="1"/>
  <c r="D3995" i="4"/>
  <c r="G3995" i="4" s="1"/>
  <c r="H3995" i="4"/>
  <c r="L3995" i="4"/>
  <c r="M3995" i="4" s="1"/>
  <c r="O3995" i="4" s="1"/>
  <c r="D3996" i="4"/>
  <c r="G3996" i="4" s="1"/>
  <c r="H3996" i="4"/>
  <c r="L3996" i="4"/>
  <c r="M3996" i="4" s="1"/>
  <c r="O3996" i="4" s="1"/>
  <c r="D3997" i="4"/>
  <c r="G3997" i="4" s="1"/>
  <c r="H3997" i="4"/>
  <c r="L3997" i="4"/>
  <c r="M3997" i="4" s="1"/>
  <c r="O3997" i="4" s="1"/>
  <c r="D3998" i="4"/>
  <c r="G3998" i="4" s="1"/>
  <c r="H3998" i="4"/>
  <c r="L3998" i="4"/>
  <c r="M3998" i="4" s="1"/>
  <c r="O3998" i="4" s="1"/>
  <c r="D3999" i="4"/>
  <c r="G3999" i="4" s="1"/>
  <c r="H3999" i="4"/>
  <c r="L3999" i="4"/>
  <c r="M3999" i="4" s="1"/>
  <c r="O3999" i="4" s="1"/>
  <c r="D4000" i="4"/>
  <c r="G4000" i="4" s="1"/>
  <c r="H4000" i="4"/>
  <c r="L4000" i="4"/>
  <c r="M4000" i="4" s="1"/>
  <c r="O4000" i="4" s="1"/>
  <c r="D4001" i="4"/>
  <c r="G4001" i="4" s="1"/>
  <c r="H4001" i="4"/>
  <c r="L4001" i="4"/>
  <c r="M4001" i="4" s="1"/>
  <c r="O4001" i="4" s="1"/>
  <c r="D4002" i="4"/>
  <c r="G4002" i="4" s="1"/>
  <c r="H4002" i="4"/>
  <c r="L4002" i="4"/>
  <c r="M4002" i="4" s="1"/>
  <c r="O4002" i="4" s="1"/>
  <c r="D4003" i="4"/>
  <c r="G4003" i="4" s="1"/>
  <c r="H4003" i="4"/>
  <c r="L4003" i="4"/>
  <c r="M4003" i="4" s="1"/>
  <c r="O4003" i="4" s="1"/>
  <c r="D4004" i="4"/>
  <c r="G4004" i="4" s="1"/>
  <c r="H4004" i="4"/>
  <c r="L4004" i="4"/>
  <c r="M4004" i="4" s="1"/>
  <c r="O4004" i="4" s="1"/>
  <c r="D4005" i="4"/>
  <c r="G4005" i="4" s="1"/>
  <c r="H4005" i="4"/>
  <c r="L4005" i="4"/>
  <c r="M4005" i="4" s="1"/>
  <c r="O4005" i="4" s="1"/>
  <c r="D4006" i="4"/>
  <c r="G4006" i="4" s="1"/>
  <c r="H4006" i="4"/>
  <c r="L4006" i="4"/>
  <c r="M4006" i="4" s="1"/>
  <c r="O4006" i="4" s="1"/>
  <c r="D4007" i="4"/>
  <c r="G4007" i="4" s="1"/>
  <c r="H4007" i="4"/>
  <c r="L4007" i="4"/>
  <c r="M4007" i="4" s="1"/>
  <c r="O4007" i="4" s="1"/>
  <c r="D4008" i="4"/>
  <c r="G4008" i="4" s="1"/>
  <c r="H4008" i="4"/>
  <c r="L4008" i="4"/>
  <c r="M4008" i="4" s="1"/>
  <c r="O4008" i="4" s="1"/>
  <c r="D4009" i="4"/>
  <c r="G4009" i="4" s="1"/>
  <c r="H4009" i="4"/>
  <c r="L4009" i="4"/>
  <c r="M4009" i="4" s="1"/>
  <c r="O4009" i="4" s="1"/>
  <c r="D4010" i="4"/>
  <c r="G4010" i="4" s="1"/>
  <c r="H4010" i="4"/>
  <c r="L4010" i="4"/>
  <c r="M4010" i="4" s="1"/>
  <c r="O4010" i="4" s="1"/>
  <c r="D4011" i="4"/>
  <c r="G4011" i="4" s="1"/>
  <c r="H4011" i="4"/>
  <c r="L4011" i="4"/>
  <c r="M4011" i="4" s="1"/>
  <c r="O4011" i="4" s="1"/>
  <c r="D4012" i="4"/>
  <c r="G4012" i="4" s="1"/>
  <c r="H4012" i="4"/>
  <c r="L4012" i="4"/>
  <c r="M4012" i="4" s="1"/>
  <c r="O4012" i="4" s="1"/>
  <c r="D4013" i="4"/>
  <c r="G4013" i="4" s="1"/>
  <c r="H4013" i="4"/>
  <c r="L4013" i="4"/>
  <c r="M4013" i="4" s="1"/>
  <c r="O4013" i="4" s="1"/>
  <c r="D4014" i="4"/>
  <c r="G4014" i="4" s="1"/>
  <c r="H4014" i="4"/>
  <c r="L4014" i="4"/>
  <c r="M4014" i="4" s="1"/>
  <c r="O4014" i="4" s="1"/>
  <c r="D4015" i="4"/>
  <c r="G4015" i="4" s="1"/>
  <c r="H4015" i="4"/>
  <c r="L4015" i="4"/>
  <c r="M4015" i="4" s="1"/>
  <c r="O4015" i="4" s="1"/>
  <c r="D4016" i="4"/>
  <c r="G4016" i="4" s="1"/>
  <c r="H4016" i="4"/>
  <c r="L4016" i="4"/>
  <c r="M4016" i="4" s="1"/>
  <c r="O4016" i="4" s="1"/>
  <c r="D4017" i="4"/>
  <c r="G4017" i="4" s="1"/>
  <c r="H4017" i="4"/>
  <c r="L4017" i="4"/>
  <c r="M4017" i="4" s="1"/>
  <c r="O4017" i="4" s="1"/>
  <c r="D4018" i="4"/>
  <c r="G4018" i="4" s="1"/>
  <c r="H4018" i="4"/>
  <c r="L4018" i="4"/>
  <c r="M4018" i="4" s="1"/>
  <c r="O4018" i="4" s="1"/>
  <c r="D4019" i="4"/>
  <c r="G4019" i="4" s="1"/>
  <c r="H4019" i="4"/>
  <c r="L4019" i="4"/>
  <c r="M4019" i="4" s="1"/>
  <c r="O4019" i="4" s="1"/>
  <c r="D4020" i="4"/>
  <c r="G4020" i="4" s="1"/>
  <c r="H4020" i="4"/>
  <c r="L4020" i="4"/>
  <c r="M4020" i="4" s="1"/>
  <c r="O4020" i="4" s="1"/>
  <c r="D4021" i="4"/>
  <c r="G4021" i="4" s="1"/>
  <c r="H4021" i="4"/>
  <c r="L4021" i="4"/>
  <c r="M4021" i="4" s="1"/>
  <c r="O4021" i="4" s="1"/>
  <c r="D4022" i="4"/>
  <c r="G4022" i="4" s="1"/>
  <c r="H4022" i="4"/>
  <c r="L4022" i="4"/>
  <c r="M4022" i="4" s="1"/>
  <c r="O4022" i="4" s="1"/>
  <c r="D4023" i="4"/>
  <c r="G4023" i="4" s="1"/>
  <c r="H4023" i="4"/>
  <c r="L4023" i="4"/>
  <c r="M4023" i="4" s="1"/>
  <c r="O4023" i="4" s="1"/>
  <c r="D4024" i="4"/>
  <c r="G4024" i="4" s="1"/>
  <c r="H4024" i="4"/>
  <c r="L4024" i="4"/>
  <c r="M4024" i="4" s="1"/>
  <c r="O4024" i="4" s="1"/>
  <c r="D4025" i="4"/>
  <c r="G4025" i="4" s="1"/>
  <c r="H4025" i="4"/>
  <c r="L4025" i="4"/>
  <c r="M4025" i="4" s="1"/>
  <c r="O4025" i="4" s="1"/>
  <c r="D4026" i="4"/>
  <c r="G4026" i="4" s="1"/>
  <c r="H4026" i="4"/>
  <c r="L4026" i="4"/>
  <c r="M4026" i="4" s="1"/>
  <c r="O4026" i="4" s="1"/>
  <c r="D4027" i="4"/>
  <c r="G4027" i="4" s="1"/>
  <c r="H4027" i="4"/>
  <c r="L4027" i="4"/>
  <c r="M4027" i="4" s="1"/>
  <c r="O4027" i="4" s="1"/>
  <c r="D4028" i="4"/>
  <c r="G4028" i="4" s="1"/>
  <c r="H4028" i="4"/>
  <c r="L4028" i="4"/>
  <c r="M4028" i="4" s="1"/>
  <c r="O4028" i="4" s="1"/>
  <c r="D4029" i="4"/>
  <c r="G4029" i="4" s="1"/>
  <c r="H4029" i="4"/>
  <c r="L4029" i="4"/>
  <c r="M4029" i="4" s="1"/>
  <c r="O4029" i="4" s="1"/>
  <c r="D4030" i="4"/>
  <c r="G4030" i="4" s="1"/>
  <c r="H4030" i="4"/>
  <c r="L4030" i="4"/>
  <c r="M4030" i="4" s="1"/>
  <c r="O4030" i="4" s="1"/>
  <c r="D4031" i="4"/>
  <c r="G4031" i="4" s="1"/>
  <c r="H4031" i="4"/>
  <c r="L4031" i="4"/>
  <c r="M4031" i="4" s="1"/>
  <c r="O4031" i="4" s="1"/>
  <c r="D4032" i="4"/>
  <c r="G4032" i="4" s="1"/>
  <c r="H4032" i="4"/>
  <c r="L4032" i="4"/>
  <c r="M4032" i="4" s="1"/>
  <c r="O4032" i="4" s="1"/>
  <c r="D4033" i="4"/>
  <c r="G4033" i="4" s="1"/>
  <c r="H4033" i="4"/>
  <c r="L4033" i="4"/>
  <c r="M4033" i="4" s="1"/>
  <c r="O4033" i="4" s="1"/>
  <c r="D4034" i="4"/>
  <c r="G4034" i="4" s="1"/>
  <c r="H4034" i="4"/>
  <c r="L4034" i="4"/>
  <c r="M4034" i="4" s="1"/>
  <c r="O4034" i="4" s="1"/>
  <c r="D4035" i="4"/>
  <c r="G4035" i="4" s="1"/>
  <c r="H4035" i="4"/>
  <c r="L4035" i="4"/>
  <c r="M4035" i="4" s="1"/>
  <c r="O4035" i="4" s="1"/>
  <c r="D4036" i="4"/>
  <c r="G4036" i="4" s="1"/>
  <c r="H4036" i="4"/>
  <c r="L4036" i="4"/>
  <c r="M4036" i="4" s="1"/>
  <c r="O4036" i="4" s="1"/>
  <c r="D4037" i="4"/>
  <c r="G4037" i="4" s="1"/>
  <c r="H4037" i="4"/>
  <c r="L4037" i="4"/>
  <c r="M4037" i="4" s="1"/>
  <c r="O4037" i="4" s="1"/>
  <c r="D4038" i="4"/>
  <c r="G4038" i="4" s="1"/>
  <c r="H4038" i="4"/>
  <c r="L4038" i="4"/>
  <c r="M4038" i="4" s="1"/>
  <c r="O4038" i="4" s="1"/>
  <c r="D4039" i="4"/>
  <c r="G4039" i="4" s="1"/>
  <c r="H4039" i="4"/>
  <c r="L4039" i="4"/>
  <c r="M4039" i="4" s="1"/>
  <c r="O4039" i="4" s="1"/>
  <c r="D4040" i="4"/>
  <c r="G4040" i="4" s="1"/>
  <c r="H4040" i="4"/>
  <c r="L4040" i="4"/>
  <c r="M4040" i="4" s="1"/>
  <c r="O4040" i="4" s="1"/>
  <c r="D4041" i="4"/>
  <c r="G4041" i="4" s="1"/>
  <c r="H4041" i="4"/>
  <c r="L4041" i="4"/>
  <c r="M4041" i="4" s="1"/>
  <c r="O4041" i="4" s="1"/>
  <c r="D4042" i="4"/>
  <c r="G4042" i="4" s="1"/>
  <c r="H4042" i="4"/>
  <c r="L4042" i="4"/>
  <c r="M4042" i="4" s="1"/>
  <c r="O4042" i="4" s="1"/>
  <c r="D4043" i="4"/>
  <c r="G4043" i="4" s="1"/>
  <c r="H4043" i="4"/>
  <c r="L4043" i="4"/>
  <c r="M4043" i="4" s="1"/>
  <c r="O4043" i="4" s="1"/>
  <c r="D4044" i="4"/>
  <c r="G4044" i="4" s="1"/>
  <c r="H4044" i="4"/>
  <c r="L4044" i="4"/>
  <c r="M4044" i="4" s="1"/>
  <c r="O4044" i="4" s="1"/>
  <c r="D4045" i="4"/>
  <c r="G4045" i="4" s="1"/>
  <c r="H4045" i="4"/>
  <c r="L4045" i="4"/>
  <c r="M4045" i="4" s="1"/>
  <c r="O4045" i="4" s="1"/>
  <c r="D4046" i="4"/>
  <c r="G4046" i="4" s="1"/>
  <c r="H4046" i="4"/>
  <c r="L4046" i="4"/>
  <c r="M4046" i="4" s="1"/>
  <c r="O4046" i="4" s="1"/>
  <c r="D4047" i="4"/>
  <c r="G4047" i="4" s="1"/>
  <c r="H4047" i="4"/>
  <c r="L4047" i="4"/>
  <c r="M4047" i="4" s="1"/>
  <c r="O4047" i="4" s="1"/>
  <c r="D4048" i="4"/>
  <c r="G4048" i="4" s="1"/>
  <c r="H4048" i="4"/>
  <c r="L4048" i="4"/>
  <c r="M4048" i="4" s="1"/>
  <c r="O4048" i="4" s="1"/>
  <c r="D4049" i="4"/>
  <c r="G4049" i="4" s="1"/>
  <c r="H4049" i="4"/>
  <c r="L4049" i="4"/>
  <c r="M4049" i="4" s="1"/>
  <c r="O4049" i="4" s="1"/>
  <c r="D4050" i="4"/>
  <c r="G4050" i="4" s="1"/>
  <c r="H4050" i="4"/>
  <c r="L4050" i="4"/>
  <c r="M4050" i="4" s="1"/>
  <c r="O4050" i="4" s="1"/>
  <c r="D4051" i="4"/>
  <c r="G4051" i="4" s="1"/>
  <c r="H4051" i="4"/>
  <c r="L4051" i="4"/>
  <c r="M4051" i="4" s="1"/>
  <c r="O4051" i="4" s="1"/>
  <c r="D4052" i="4"/>
  <c r="G4052" i="4" s="1"/>
  <c r="H4052" i="4"/>
  <c r="L4052" i="4"/>
  <c r="M4052" i="4" s="1"/>
  <c r="O4052" i="4" s="1"/>
  <c r="D4053" i="4"/>
  <c r="G4053" i="4" s="1"/>
  <c r="H4053" i="4"/>
  <c r="L4053" i="4"/>
  <c r="M4053" i="4" s="1"/>
  <c r="O4053" i="4" s="1"/>
  <c r="D4054" i="4"/>
  <c r="G4054" i="4" s="1"/>
  <c r="H4054" i="4"/>
  <c r="L4054" i="4"/>
  <c r="M4054" i="4" s="1"/>
  <c r="O4054" i="4" s="1"/>
  <c r="D4055" i="4"/>
  <c r="G4055" i="4" s="1"/>
  <c r="H4055" i="4"/>
  <c r="L4055" i="4"/>
  <c r="M4055" i="4" s="1"/>
  <c r="O4055" i="4" s="1"/>
  <c r="D4056" i="4"/>
  <c r="G4056" i="4" s="1"/>
  <c r="H4056" i="4"/>
  <c r="L4056" i="4"/>
  <c r="M4056" i="4" s="1"/>
  <c r="O4056" i="4" s="1"/>
  <c r="D4057" i="4"/>
  <c r="G4057" i="4" s="1"/>
  <c r="H4057" i="4"/>
  <c r="L4057" i="4"/>
  <c r="M4057" i="4" s="1"/>
  <c r="O4057" i="4" s="1"/>
  <c r="D4058" i="4"/>
  <c r="G4058" i="4" s="1"/>
  <c r="H4058" i="4"/>
  <c r="L4058" i="4"/>
  <c r="M4058" i="4" s="1"/>
  <c r="O4058" i="4" s="1"/>
  <c r="D4059" i="4"/>
  <c r="G4059" i="4" s="1"/>
  <c r="H4059" i="4"/>
  <c r="L4059" i="4"/>
  <c r="M4059" i="4" s="1"/>
  <c r="O4059" i="4" s="1"/>
  <c r="D4060" i="4"/>
  <c r="G4060" i="4" s="1"/>
  <c r="H4060" i="4"/>
  <c r="L4060" i="4"/>
  <c r="D4061" i="4"/>
  <c r="G4061" i="4" s="1"/>
  <c r="H4061" i="4"/>
  <c r="L4061" i="4"/>
  <c r="M4061" i="4" s="1"/>
  <c r="O4061" i="4" s="1"/>
  <c r="D4062" i="4"/>
  <c r="G4062" i="4" s="1"/>
  <c r="H4062" i="4"/>
  <c r="L4062" i="4"/>
  <c r="M4062" i="4" s="1"/>
  <c r="O4062" i="4" s="1"/>
  <c r="D4063" i="4"/>
  <c r="G4063" i="4" s="1"/>
  <c r="H4063" i="4"/>
  <c r="L4063" i="4"/>
  <c r="M4063" i="4" s="1"/>
  <c r="O4063" i="4" s="1"/>
  <c r="D4064" i="4"/>
  <c r="G4064" i="4" s="1"/>
  <c r="H4064" i="4"/>
  <c r="L4064" i="4"/>
  <c r="M4064" i="4" s="1"/>
  <c r="O4064" i="4" s="1"/>
  <c r="D4065" i="4"/>
  <c r="G4065" i="4" s="1"/>
  <c r="H4065" i="4"/>
  <c r="L4065" i="4"/>
  <c r="M4065" i="4" s="1"/>
  <c r="O4065" i="4" s="1"/>
  <c r="D4066" i="4"/>
  <c r="G4066" i="4" s="1"/>
  <c r="H4066" i="4"/>
  <c r="L4066" i="4"/>
  <c r="D4067" i="4"/>
  <c r="G4067" i="4" s="1"/>
  <c r="H4067" i="4"/>
  <c r="L4067" i="4"/>
  <c r="M4067" i="4" s="1"/>
  <c r="O4067" i="4" s="1"/>
  <c r="D4068" i="4"/>
  <c r="G4068" i="4" s="1"/>
  <c r="H4068" i="4"/>
  <c r="L4068" i="4"/>
  <c r="D4069" i="4"/>
  <c r="G4069" i="4" s="1"/>
  <c r="H4069" i="4"/>
  <c r="L4069" i="4"/>
  <c r="M4069" i="4" s="1"/>
  <c r="O4069" i="4" s="1"/>
  <c r="D4070" i="4"/>
  <c r="G4070" i="4" s="1"/>
  <c r="H4070" i="4"/>
  <c r="L4070" i="4"/>
  <c r="D4071" i="4"/>
  <c r="G4071" i="4" s="1"/>
  <c r="H4071" i="4"/>
  <c r="L4071" i="4"/>
  <c r="M4071" i="4" s="1"/>
  <c r="O4071" i="4" s="1"/>
  <c r="D4072" i="4"/>
  <c r="G4072" i="4" s="1"/>
  <c r="H4072" i="4"/>
  <c r="L4072" i="4"/>
  <c r="M4072" i="4" s="1"/>
  <c r="O4072" i="4" s="1"/>
  <c r="D4073" i="4"/>
  <c r="G4073" i="4" s="1"/>
  <c r="H4073" i="4"/>
  <c r="L4073" i="4"/>
  <c r="M4073" i="4" s="1"/>
  <c r="O4073" i="4" s="1"/>
  <c r="D4074" i="4"/>
  <c r="G4074" i="4" s="1"/>
  <c r="H4074" i="4"/>
  <c r="L4074" i="4"/>
  <c r="M4074" i="4" s="1"/>
  <c r="O4074" i="4" s="1"/>
  <c r="D4075" i="4"/>
  <c r="G4075" i="4" s="1"/>
  <c r="H4075" i="4"/>
  <c r="L4075" i="4"/>
  <c r="M4075" i="4" s="1"/>
  <c r="O4075" i="4" s="1"/>
  <c r="D4076" i="4"/>
  <c r="G4076" i="4" s="1"/>
  <c r="H4076" i="4"/>
  <c r="L4076" i="4"/>
  <c r="M4076" i="4" s="1"/>
  <c r="O4076" i="4" s="1"/>
  <c r="D4077" i="4"/>
  <c r="G4077" i="4" s="1"/>
  <c r="H4077" i="4"/>
  <c r="L4077" i="4"/>
  <c r="M4077" i="4" s="1"/>
  <c r="O4077" i="4" s="1"/>
  <c r="D4078" i="4"/>
  <c r="G4078" i="4" s="1"/>
  <c r="H4078" i="4"/>
  <c r="L4078" i="4"/>
  <c r="M4078" i="4" s="1"/>
  <c r="O4078" i="4" s="1"/>
  <c r="D4079" i="4"/>
  <c r="G4079" i="4" s="1"/>
  <c r="H4079" i="4"/>
  <c r="L4079" i="4"/>
  <c r="M4079" i="4" s="1"/>
  <c r="O4079" i="4" s="1"/>
  <c r="D4080" i="4"/>
  <c r="G4080" i="4" s="1"/>
  <c r="H4080" i="4"/>
  <c r="L4080" i="4"/>
  <c r="M4080" i="4" s="1"/>
  <c r="O4080" i="4" s="1"/>
  <c r="D4081" i="4"/>
  <c r="G4081" i="4" s="1"/>
  <c r="H4081" i="4"/>
  <c r="L4081" i="4"/>
  <c r="M4081" i="4" s="1"/>
  <c r="O4081" i="4" s="1"/>
  <c r="D4082" i="4"/>
  <c r="G4082" i="4" s="1"/>
  <c r="H4082" i="4"/>
  <c r="L4082" i="4"/>
  <c r="M4082" i="4" s="1"/>
  <c r="O4082" i="4" s="1"/>
  <c r="D4083" i="4"/>
  <c r="G4083" i="4" s="1"/>
  <c r="H4083" i="4"/>
  <c r="L4083" i="4"/>
  <c r="M4083" i="4" s="1"/>
  <c r="O4083" i="4" s="1"/>
  <c r="D4084" i="4"/>
  <c r="G4084" i="4" s="1"/>
  <c r="H4084" i="4"/>
  <c r="L4084" i="4"/>
  <c r="M4084" i="4" s="1"/>
  <c r="O4084" i="4" s="1"/>
  <c r="D4085" i="4"/>
  <c r="G4085" i="4" s="1"/>
  <c r="H4085" i="4"/>
  <c r="L4085" i="4"/>
  <c r="M4085" i="4" s="1"/>
  <c r="O4085" i="4" s="1"/>
  <c r="D4086" i="4"/>
  <c r="G4086" i="4" s="1"/>
  <c r="H4086" i="4"/>
  <c r="L4086" i="4"/>
  <c r="M4086" i="4" s="1"/>
  <c r="O4086" i="4" s="1"/>
  <c r="D4087" i="4"/>
  <c r="G4087" i="4" s="1"/>
  <c r="H4087" i="4"/>
  <c r="L4087" i="4"/>
  <c r="M4087" i="4" s="1"/>
  <c r="O4087" i="4" s="1"/>
  <c r="D4088" i="4"/>
  <c r="G4088" i="4" s="1"/>
  <c r="H4088" i="4"/>
  <c r="L4088" i="4"/>
  <c r="M4088" i="4" s="1"/>
  <c r="O4088" i="4" s="1"/>
  <c r="D4089" i="4"/>
  <c r="G4089" i="4" s="1"/>
  <c r="H4089" i="4"/>
  <c r="L4089" i="4"/>
  <c r="M4089" i="4" s="1"/>
  <c r="O4089" i="4" s="1"/>
  <c r="D4090" i="4"/>
  <c r="G4090" i="4" s="1"/>
  <c r="H4090" i="4"/>
  <c r="L4090" i="4"/>
  <c r="M4090" i="4" s="1"/>
  <c r="O4090" i="4" s="1"/>
  <c r="D4091" i="4"/>
  <c r="G4091" i="4" s="1"/>
  <c r="H4091" i="4"/>
  <c r="L4091" i="4"/>
  <c r="M4091" i="4" s="1"/>
  <c r="O4091" i="4" s="1"/>
  <c r="D4092" i="4"/>
  <c r="G4092" i="4" s="1"/>
  <c r="H4092" i="4"/>
  <c r="L4092" i="4"/>
  <c r="M4092" i="4" s="1"/>
  <c r="O4092" i="4" s="1"/>
  <c r="D4093" i="4"/>
  <c r="G4093" i="4" s="1"/>
  <c r="H4093" i="4"/>
  <c r="L4093" i="4"/>
  <c r="M4093" i="4" s="1"/>
  <c r="O4093" i="4" s="1"/>
  <c r="D4094" i="4"/>
  <c r="G4094" i="4" s="1"/>
  <c r="H4094" i="4"/>
  <c r="L4094" i="4"/>
  <c r="M4094" i="4" s="1"/>
  <c r="O4094" i="4" s="1"/>
  <c r="D4095" i="4"/>
  <c r="G4095" i="4" s="1"/>
  <c r="H4095" i="4"/>
  <c r="L4095" i="4"/>
  <c r="M4095" i="4" s="1"/>
  <c r="O4095" i="4" s="1"/>
  <c r="D4096" i="4"/>
  <c r="G4096" i="4" s="1"/>
  <c r="H4096" i="4"/>
  <c r="L4096" i="4"/>
  <c r="M4096" i="4" s="1"/>
  <c r="O4096" i="4" s="1"/>
  <c r="D4097" i="4"/>
  <c r="G4097" i="4" s="1"/>
  <c r="H4097" i="4"/>
  <c r="L4097" i="4"/>
  <c r="M4097" i="4" s="1"/>
  <c r="O4097" i="4" s="1"/>
  <c r="D4098" i="4"/>
  <c r="G4098" i="4" s="1"/>
  <c r="H4098" i="4"/>
  <c r="L4098" i="4"/>
  <c r="M4098" i="4" s="1"/>
  <c r="O4098" i="4" s="1"/>
  <c r="D4099" i="4"/>
  <c r="G4099" i="4" s="1"/>
  <c r="H4099" i="4"/>
  <c r="L4099" i="4"/>
  <c r="M4099" i="4" s="1"/>
  <c r="O4099" i="4" s="1"/>
  <c r="D4100" i="4"/>
  <c r="G4100" i="4" s="1"/>
  <c r="H4100" i="4"/>
  <c r="L4100" i="4"/>
  <c r="M4100" i="4" s="1"/>
  <c r="O4100" i="4" s="1"/>
  <c r="D4101" i="4"/>
  <c r="G4101" i="4" s="1"/>
  <c r="H4101" i="4"/>
  <c r="L4101" i="4"/>
  <c r="M4101" i="4" s="1"/>
  <c r="O4101" i="4" s="1"/>
  <c r="D4102" i="4"/>
  <c r="G4102" i="4" s="1"/>
  <c r="H4102" i="4"/>
  <c r="L4102" i="4"/>
  <c r="M4102" i="4" s="1"/>
  <c r="O4102" i="4" s="1"/>
  <c r="D4103" i="4"/>
  <c r="G4103" i="4" s="1"/>
  <c r="H4103" i="4"/>
  <c r="L4103" i="4"/>
  <c r="M4103" i="4" s="1"/>
  <c r="O4103" i="4" s="1"/>
  <c r="D4104" i="4"/>
  <c r="G4104" i="4" s="1"/>
  <c r="H4104" i="4"/>
  <c r="L4104" i="4"/>
  <c r="M4104" i="4" s="1"/>
  <c r="O4104" i="4" s="1"/>
  <c r="D4105" i="4"/>
  <c r="G4105" i="4" s="1"/>
  <c r="H4105" i="4"/>
  <c r="L4105" i="4"/>
  <c r="M4105" i="4" s="1"/>
  <c r="O4105" i="4" s="1"/>
  <c r="D4106" i="4"/>
  <c r="G4106" i="4" s="1"/>
  <c r="H4106" i="4"/>
  <c r="L4106" i="4"/>
  <c r="M4106" i="4" s="1"/>
  <c r="O4106" i="4" s="1"/>
  <c r="D4107" i="4"/>
  <c r="G4107" i="4" s="1"/>
  <c r="H4107" i="4"/>
  <c r="L4107" i="4"/>
  <c r="M4107" i="4" s="1"/>
  <c r="O4107" i="4" s="1"/>
  <c r="D4108" i="4"/>
  <c r="G4108" i="4" s="1"/>
  <c r="H4108" i="4"/>
  <c r="L4108" i="4"/>
  <c r="M4108" i="4" s="1"/>
  <c r="O4108" i="4" s="1"/>
  <c r="D4109" i="4"/>
  <c r="G4109" i="4" s="1"/>
  <c r="H4109" i="4"/>
  <c r="L4109" i="4"/>
  <c r="M4109" i="4" s="1"/>
  <c r="O4109" i="4" s="1"/>
  <c r="D4110" i="4"/>
  <c r="G4110" i="4" s="1"/>
  <c r="H4110" i="4"/>
  <c r="L4110" i="4"/>
  <c r="M4110" i="4" s="1"/>
  <c r="O4110" i="4" s="1"/>
  <c r="D4111" i="4"/>
  <c r="G4111" i="4" s="1"/>
  <c r="H4111" i="4"/>
  <c r="L4111" i="4"/>
  <c r="M4111" i="4" s="1"/>
  <c r="O4111" i="4" s="1"/>
  <c r="D4112" i="4"/>
  <c r="G4112" i="4" s="1"/>
  <c r="H4112" i="4"/>
  <c r="L4112" i="4"/>
  <c r="M4112" i="4" s="1"/>
  <c r="O4112" i="4" s="1"/>
  <c r="D4113" i="4"/>
  <c r="G4113" i="4" s="1"/>
  <c r="H4113" i="4"/>
  <c r="L4113" i="4"/>
  <c r="M4113" i="4" s="1"/>
  <c r="O4113" i="4" s="1"/>
  <c r="D4114" i="4"/>
  <c r="G4114" i="4" s="1"/>
  <c r="H4114" i="4"/>
  <c r="L4114" i="4"/>
  <c r="M4114" i="4" s="1"/>
  <c r="O4114" i="4" s="1"/>
  <c r="D4115" i="4"/>
  <c r="G4115" i="4" s="1"/>
  <c r="H4115" i="4"/>
  <c r="L4115" i="4"/>
  <c r="M4115" i="4" s="1"/>
  <c r="O4115" i="4" s="1"/>
  <c r="D4116" i="4"/>
  <c r="G4116" i="4" s="1"/>
  <c r="H4116" i="4"/>
  <c r="L4116" i="4"/>
  <c r="M4116" i="4" s="1"/>
  <c r="O4116" i="4" s="1"/>
  <c r="D4117" i="4"/>
  <c r="G4117" i="4" s="1"/>
  <c r="H4117" i="4"/>
  <c r="L4117" i="4"/>
  <c r="M4117" i="4" s="1"/>
  <c r="O4117" i="4" s="1"/>
  <c r="D4118" i="4"/>
  <c r="G4118" i="4" s="1"/>
  <c r="H4118" i="4"/>
  <c r="L4118" i="4"/>
  <c r="M4118" i="4" s="1"/>
  <c r="O4118" i="4" s="1"/>
  <c r="D4119" i="4"/>
  <c r="G4119" i="4" s="1"/>
  <c r="H4119" i="4"/>
  <c r="L4119" i="4"/>
  <c r="M4119" i="4" s="1"/>
  <c r="O4119" i="4" s="1"/>
  <c r="D4120" i="4"/>
  <c r="G4120" i="4" s="1"/>
  <c r="H4120" i="4"/>
  <c r="L4120" i="4"/>
  <c r="M4120" i="4" s="1"/>
  <c r="O4120" i="4" s="1"/>
  <c r="D4121" i="4"/>
  <c r="G4121" i="4" s="1"/>
  <c r="H4121" i="4"/>
  <c r="L4121" i="4"/>
  <c r="M4121" i="4" s="1"/>
  <c r="O4121" i="4" s="1"/>
  <c r="D4122" i="4"/>
  <c r="G4122" i="4" s="1"/>
  <c r="H4122" i="4"/>
  <c r="L4122" i="4"/>
  <c r="M4122" i="4" s="1"/>
  <c r="O4122" i="4" s="1"/>
  <c r="D4123" i="4"/>
  <c r="G4123" i="4" s="1"/>
  <c r="H4123" i="4"/>
  <c r="L4123" i="4"/>
  <c r="M4123" i="4" s="1"/>
  <c r="O4123" i="4" s="1"/>
  <c r="D4124" i="4"/>
  <c r="G4124" i="4" s="1"/>
  <c r="H4124" i="4"/>
  <c r="L4124" i="4"/>
  <c r="M4124" i="4" s="1"/>
  <c r="O4124" i="4" s="1"/>
  <c r="D4125" i="4"/>
  <c r="G4125" i="4" s="1"/>
  <c r="H4125" i="4"/>
  <c r="L4125" i="4"/>
  <c r="M4125" i="4" s="1"/>
  <c r="O4125" i="4" s="1"/>
  <c r="D4126" i="4"/>
  <c r="G4126" i="4" s="1"/>
  <c r="H4126" i="4"/>
  <c r="L4126" i="4"/>
  <c r="M4126" i="4" s="1"/>
  <c r="O4126" i="4" s="1"/>
  <c r="D4127" i="4"/>
  <c r="G4127" i="4" s="1"/>
  <c r="H4127" i="4"/>
  <c r="L4127" i="4"/>
  <c r="M4127" i="4" s="1"/>
  <c r="O4127" i="4" s="1"/>
  <c r="D4128" i="4"/>
  <c r="G4128" i="4" s="1"/>
  <c r="H4128" i="4"/>
  <c r="L4128" i="4"/>
  <c r="M4128" i="4" s="1"/>
  <c r="O4128" i="4" s="1"/>
  <c r="D4129" i="4"/>
  <c r="G4129" i="4" s="1"/>
  <c r="H4129" i="4"/>
  <c r="L4129" i="4"/>
  <c r="M4129" i="4" s="1"/>
  <c r="O4129" i="4" s="1"/>
  <c r="D4130" i="4"/>
  <c r="G4130" i="4" s="1"/>
  <c r="H4130" i="4"/>
  <c r="L4130" i="4"/>
  <c r="M4130" i="4" s="1"/>
  <c r="O4130" i="4" s="1"/>
  <c r="D4131" i="4"/>
  <c r="G4131" i="4" s="1"/>
  <c r="H4131" i="4"/>
  <c r="L4131" i="4"/>
  <c r="M4131" i="4" s="1"/>
  <c r="O4131" i="4" s="1"/>
  <c r="D4132" i="4"/>
  <c r="G4132" i="4" s="1"/>
  <c r="H4132" i="4"/>
  <c r="L4132" i="4"/>
  <c r="M4132" i="4" s="1"/>
  <c r="O4132" i="4" s="1"/>
  <c r="D4133" i="4"/>
  <c r="G4133" i="4" s="1"/>
  <c r="H4133" i="4"/>
  <c r="L4133" i="4"/>
  <c r="M4133" i="4" s="1"/>
  <c r="O4133" i="4" s="1"/>
  <c r="D4134" i="4"/>
  <c r="G4134" i="4" s="1"/>
  <c r="H4134" i="4"/>
  <c r="L4134" i="4"/>
  <c r="M4134" i="4" s="1"/>
  <c r="O4134" i="4" s="1"/>
  <c r="D4135" i="4"/>
  <c r="G4135" i="4" s="1"/>
  <c r="H4135" i="4"/>
  <c r="L4135" i="4"/>
  <c r="M4135" i="4" s="1"/>
  <c r="O4135" i="4" s="1"/>
  <c r="D4136" i="4"/>
  <c r="G4136" i="4" s="1"/>
  <c r="H4136" i="4"/>
  <c r="L4136" i="4"/>
  <c r="M4136" i="4" s="1"/>
  <c r="O4136" i="4" s="1"/>
  <c r="D4137" i="4"/>
  <c r="G4137" i="4" s="1"/>
  <c r="H4137" i="4"/>
  <c r="L4137" i="4"/>
  <c r="M4137" i="4" s="1"/>
  <c r="O4137" i="4" s="1"/>
  <c r="D4138" i="4"/>
  <c r="G4138" i="4" s="1"/>
  <c r="H4138" i="4"/>
  <c r="L4138" i="4"/>
  <c r="M4138" i="4" s="1"/>
  <c r="O4138" i="4" s="1"/>
  <c r="D4139" i="4"/>
  <c r="G4139" i="4" s="1"/>
  <c r="H4139" i="4"/>
  <c r="L4139" i="4"/>
  <c r="M4139" i="4" s="1"/>
  <c r="O4139" i="4" s="1"/>
  <c r="D4140" i="4"/>
  <c r="G4140" i="4" s="1"/>
  <c r="H4140" i="4"/>
  <c r="L4140" i="4"/>
  <c r="M4140" i="4" s="1"/>
  <c r="O4140" i="4" s="1"/>
  <c r="D4141" i="4"/>
  <c r="G4141" i="4" s="1"/>
  <c r="H4141" i="4"/>
  <c r="L4141" i="4"/>
  <c r="M4141" i="4" s="1"/>
  <c r="O4141" i="4" s="1"/>
  <c r="D4142" i="4"/>
  <c r="G4142" i="4" s="1"/>
  <c r="H4142" i="4"/>
  <c r="L4142" i="4"/>
  <c r="M4142" i="4" s="1"/>
  <c r="O4142" i="4" s="1"/>
  <c r="D4143" i="4"/>
  <c r="G4143" i="4" s="1"/>
  <c r="H4143" i="4"/>
  <c r="L4143" i="4"/>
  <c r="M4143" i="4" s="1"/>
  <c r="O4143" i="4" s="1"/>
  <c r="D4144" i="4"/>
  <c r="G4144" i="4" s="1"/>
  <c r="H4144" i="4"/>
  <c r="L4144" i="4"/>
  <c r="M4144" i="4" s="1"/>
  <c r="O4144" i="4" s="1"/>
  <c r="D4145" i="4"/>
  <c r="G4145" i="4" s="1"/>
  <c r="H4145" i="4"/>
  <c r="L4145" i="4"/>
  <c r="M4145" i="4" s="1"/>
  <c r="O4145" i="4" s="1"/>
  <c r="D4146" i="4"/>
  <c r="G4146" i="4" s="1"/>
  <c r="H4146" i="4"/>
  <c r="L4146" i="4"/>
  <c r="M4146" i="4" s="1"/>
  <c r="O4146" i="4" s="1"/>
  <c r="D4147" i="4"/>
  <c r="G4147" i="4" s="1"/>
  <c r="H4147" i="4"/>
  <c r="L4147" i="4"/>
  <c r="M4147" i="4" s="1"/>
  <c r="O4147" i="4" s="1"/>
  <c r="D4148" i="4"/>
  <c r="G4148" i="4" s="1"/>
  <c r="H4148" i="4"/>
  <c r="L4148" i="4"/>
  <c r="M4148" i="4" s="1"/>
  <c r="O4148" i="4" s="1"/>
  <c r="D4149" i="4"/>
  <c r="G4149" i="4" s="1"/>
  <c r="H4149" i="4"/>
  <c r="L4149" i="4"/>
  <c r="M4149" i="4" s="1"/>
  <c r="O4149" i="4" s="1"/>
  <c r="D4150" i="4"/>
  <c r="G4150" i="4" s="1"/>
  <c r="H4150" i="4"/>
  <c r="L4150" i="4"/>
  <c r="D4151" i="4"/>
  <c r="G4151" i="4" s="1"/>
  <c r="H4151" i="4"/>
  <c r="L4151" i="4"/>
  <c r="M4151" i="4" s="1"/>
  <c r="O4151" i="4" s="1"/>
  <c r="D4152" i="4"/>
  <c r="G4152" i="4" s="1"/>
  <c r="H4152" i="4"/>
  <c r="L4152" i="4"/>
  <c r="D4153" i="4"/>
  <c r="G4153" i="4" s="1"/>
  <c r="H4153" i="4"/>
  <c r="L4153" i="4"/>
  <c r="M4153" i="4" s="1"/>
  <c r="O4153" i="4" s="1"/>
  <c r="D4154" i="4"/>
  <c r="G4154" i="4" s="1"/>
  <c r="H4154" i="4"/>
  <c r="L4154" i="4"/>
  <c r="D4155" i="4"/>
  <c r="G4155" i="4" s="1"/>
  <c r="H4155" i="4"/>
  <c r="L4155" i="4"/>
  <c r="M4155" i="4" s="1"/>
  <c r="O4155" i="4" s="1"/>
  <c r="D4156" i="4"/>
  <c r="G4156" i="4" s="1"/>
  <c r="H4156" i="4"/>
  <c r="L4156" i="4"/>
  <c r="D4157" i="4"/>
  <c r="G4157" i="4" s="1"/>
  <c r="H4157" i="4"/>
  <c r="L4157" i="4"/>
  <c r="M4157" i="4" s="1"/>
  <c r="O4157" i="4" s="1"/>
  <c r="D4158" i="4"/>
  <c r="G4158" i="4" s="1"/>
  <c r="H4158" i="4"/>
  <c r="L4158" i="4"/>
  <c r="M4158" i="4" s="1"/>
  <c r="O4158" i="4" s="1"/>
  <c r="D4159" i="4"/>
  <c r="G4159" i="4" s="1"/>
  <c r="H4159" i="4"/>
  <c r="L4159" i="4"/>
  <c r="M4159" i="4" s="1"/>
  <c r="O4159" i="4" s="1"/>
  <c r="D4160" i="4"/>
  <c r="G4160" i="4" s="1"/>
  <c r="H4160" i="4"/>
  <c r="L4160" i="4"/>
  <c r="M4160" i="4" s="1"/>
  <c r="O4160" i="4" s="1"/>
  <c r="D4161" i="4"/>
  <c r="G4161" i="4" s="1"/>
  <c r="H4161" i="4"/>
  <c r="L4161" i="4"/>
  <c r="M4161" i="4" s="1"/>
  <c r="O4161" i="4" s="1"/>
  <c r="D4162" i="4"/>
  <c r="G4162" i="4" s="1"/>
  <c r="H4162" i="4"/>
  <c r="L4162" i="4"/>
  <c r="M4162" i="4" s="1"/>
  <c r="O4162" i="4" s="1"/>
  <c r="D4163" i="4"/>
  <c r="G4163" i="4" s="1"/>
  <c r="H4163" i="4"/>
  <c r="L4163" i="4"/>
  <c r="M4163" i="4" s="1"/>
  <c r="O4163" i="4" s="1"/>
  <c r="D4164" i="4"/>
  <c r="G4164" i="4" s="1"/>
  <c r="H4164" i="4"/>
  <c r="L4164" i="4"/>
  <c r="M4164" i="4" s="1"/>
  <c r="O4164" i="4" s="1"/>
  <c r="D4165" i="4"/>
  <c r="G4165" i="4" s="1"/>
  <c r="H4165" i="4"/>
  <c r="L4165" i="4"/>
  <c r="M4165" i="4" s="1"/>
  <c r="O4165" i="4" s="1"/>
  <c r="D4166" i="4"/>
  <c r="G4166" i="4" s="1"/>
  <c r="H4166" i="4"/>
  <c r="L4166" i="4"/>
  <c r="D4167" i="4"/>
  <c r="G4167" i="4" s="1"/>
  <c r="H4167" i="4"/>
  <c r="L4167" i="4"/>
  <c r="M4167" i="4" s="1"/>
  <c r="O4167" i="4" s="1"/>
  <c r="D4168" i="4"/>
  <c r="G4168" i="4" s="1"/>
  <c r="H4168" i="4"/>
  <c r="L4168" i="4"/>
  <c r="D4169" i="4"/>
  <c r="G4169" i="4" s="1"/>
  <c r="H4169" i="4"/>
  <c r="L4169" i="4"/>
  <c r="M4169" i="4" s="1"/>
  <c r="O4169" i="4" s="1"/>
  <c r="D4170" i="4"/>
  <c r="G4170" i="4" s="1"/>
  <c r="H4170" i="4"/>
  <c r="L4170" i="4"/>
  <c r="M4170" i="4" s="1"/>
  <c r="O4170" i="4" s="1"/>
  <c r="D4171" i="4"/>
  <c r="G4171" i="4" s="1"/>
  <c r="H4171" i="4"/>
  <c r="L4171" i="4"/>
  <c r="M4171" i="4" s="1"/>
  <c r="O4171" i="4" s="1"/>
  <c r="D4172" i="4"/>
  <c r="G4172" i="4" s="1"/>
  <c r="H4172" i="4"/>
  <c r="L4172" i="4"/>
  <c r="M4172" i="4" s="1"/>
  <c r="O4172" i="4" s="1"/>
  <c r="D4173" i="4"/>
  <c r="G4173" i="4" s="1"/>
  <c r="H4173" i="4"/>
  <c r="L4173" i="4"/>
  <c r="M4173" i="4" s="1"/>
  <c r="O4173" i="4" s="1"/>
  <c r="D4174" i="4"/>
  <c r="G4174" i="4" s="1"/>
  <c r="H4174" i="4"/>
  <c r="L4174" i="4"/>
  <c r="M4174" i="4" s="1"/>
  <c r="O4174" i="4" s="1"/>
  <c r="D4175" i="4"/>
  <c r="G4175" i="4" s="1"/>
  <c r="H4175" i="4"/>
  <c r="L4175" i="4"/>
  <c r="M4175" i="4" s="1"/>
  <c r="O4175" i="4" s="1"/>
  <c r="D4176" i="4"/>
  <c r="G4176" i="4" s="1"/>
  <c r="H4176" i="4"/>
  <c r="L4176" i="4"/>
  <c r="M4176" i="4" s="1"/>
  <c r="O4176" i="4" s="1"/>
  <c r="D4177" i="4"/>
  <c r="G4177" i="4" s="1"/>
  <c r="H4177" i="4"/>
  <c r="L4177" i="4"/>
  <c r="M4177" i="4" s="1"/>
  <c r="O4177" i="4" s="1"/>
  <c r="D4178" i="4"/>
  <c r="G4178" i="4" s="1"/>
  <c r="H4178" i="4"/>
  <c r="L4178" i="4"/>
  <c r="M4178" i="4" s="1"/>
  <c r="O4178" i="4" s="1"/>
  <c r="D4179" i="4"/>
  <c r="G4179" i="4" s="1"/>
  <c r="H4179" i="4"/>
  <c r="L4179" i="4"/>
  <c r="M4179" i="4" s="1"/>
  <c r="O4179" i="4" s="1"/>
  <c r="D4180" i="4"/>
  <c r="G4180" i="4" s="1"/>
  <c r="H4180" i="4"/>
  <c r="L4180" i="4"/>
  <c r="D4181" i="4"/>
  <c r="G4181" i="4" s="1"/>
  <c r="H4181" i="4"/>
  <c r="L4181" i="4"/>
  <c r="M4181" i="4" s="1"/>
  <c r="O4181" i="4" s="1"/>
  <c r="D4182" i="4"/>
  <c r="G4182" i="4" s="1"/>
  <c r="H4182" i="4"/>
  <c r="L4182" i="4"/>
  <c r="D4183" i="4"/>
  <c r="G4183" i="4" s="1"/>
  <c r="H4183" i="4"/>
  <c r="L4183" i="4"/>
  <c r="M4183" i="4" s="1"/>
  <c r="O4183" i="4" s="1"/>
  <c r="D4184" i="4"/>
  <c r="G4184" i="4" s="1"/>
  <c r="H4184" i="4"/>
  <c r="L4184" i="4"/>
  <c r="D4185" i="4"/>
  <c r="G4185" i="4" s="1"/>
  <c r="H4185" i="4"/>
  <c r="L4185" i="4"/>
  <c r="M4185" i="4" s="1"/>
  <c r="O4185" i="4" s="1"/>
  <c r="D4186" i="4"/>
  <c r="G4186" i="4" s="1"/>
  <c r="H4186" i="4"/>
  <c r="L4186" i="4"/>
  <c r="D4187" i="4"/>
  <c r="G4187" i="4" s="1"/>
  <c r="H4187" i="4"/>
  <c r="L4187" i="4"/>
  <c r="M4187" i="4" s="1"/>
  <c r="O4187" i="4" s="1"/>
  <c r="D4188" i="4"/>
  <c r="G4188" i="4" s="1"/>
  <c r="H4188" i="4"/>
  <c r="L4188" i="4"/>
  <c r="D4189" i="4"/>
  <c r="G4189" i="4" s="1"/>
  <c r="H4189" i="4"/>
  <c r="L4189" i="4"/>
  <c r="M4189" i="4" s="1"/>
  <c r="O4189" i="4" s="1"/>
  <c r="D4190" i="4"/>
  <c r="G4190" i="4" s="1"/>
  <c r="H4190" i="4"/>
  <c r="L4190" i="4"/>
  <c r="D4191" i="4"/>
  <c r="G4191" i="4" s="1"/>
  <c r="H4191" i="4"/>
  <c r="L4191" i="4"/>
  <c r="M4191" i="4" s="1"/>
  <c r="O4191" i="4" s="1"/>
  <c r="D4192" i="4"/>
  <c r="G4192" i="4" s="1"/>
  <c r="H4192" i="4"/>
  <c r="L4192" i="4"/>
  <c r="M4192" i="4" s="1"/>
  <c r="O4192" i="4" s="1"/>
  <c r="D4193" i="4"/>
  <c r="G4193" i="4" s="1"/>
  <c r="H4193" i="4"/>
  <c r="L4193" i="4"/>
  <c r="M4193" i="4" s="1"/>
  <c r="O4193" i="4" s="1"/>
  <c r="D4194" i="4"/>
  <c r="G4194" i="4" s="1"/>
  <c r="H4194" i="4"/>
  <c r="L4194" i="4"/>
  <c r="D4195" i="4"/>
  <c r="G4195" i="4" s="1"/>
  <c r="H4195" i="4"/>
  <c r="L4195" i="4"/>
  <c r="M4195" i="4" s="1"/>
  <c r="O4195" i="4" s="1"/>
  <c r="D4196" i="4"/>
  <c r="G4196" i="4" s="1"/>
  <c r="H4196" i="4"/>
  <c r="L4196" i="4"/>
  <c r="D4197" i="4"/>
  <c r="G4197" i="4" s="1"/>
  <c r="H4197" i="4"/>
  <c r="L4197" i="4"/>
  <c r="M4197" i="4" s="1"/>
  <c r="O4197" i="4" s="1"/>
  <c r="D4198" i="4"/>
  <c r="G4198" i="4" s="1"/>
  <c r="H4198" i="4"/>
  <c r="L4198" i="4"/>
  <c r="D4199" i="4"/>
  <c r="G4199" i="4" s="1"/>
  <c r="H4199" i="4"/>
  <c r="L4199" i="4"/>
  <c r="M4199" i="4" s="1"/>
  <c r="O4199" i="4" s="1"/>
  <c r="D4200" i="4"/>
  <c r="G4200" i="4" s="1"/>
  <c r="H4200" i="4"/>
  <c r="L4200" i="4"/>
  <c r="D4201" i="4"/>
  <c r="G4201" i="4" s="1"/>
  <c r="H4201" i="4"/>
  <c r="L4201" i="4"/>
  <c r="M4201" i="4" s="1"/>
  <c r="O4201" i="4" s="1"/>
  <c r="D4202" i="4"/>
  <c r="G4202" i="4" s="1"/>
  <c r="H4202" i="4"/>
  <c r="L4202" i="4"/>
  <c r="D4203" i="4"/>
  <c r="G4203" i="4" s="1"/>
  <c r="H4203" i="4"/>
  <c r="L4203" i="4"/>
  <c r="M4203" i="4" s="1"/>
  <c r="O4203" i="4" s="1"/>
  <c r="D4204" i="4"/>
  <c r="G4204" i="4" s="1"/>
  <c r="H4204" i="4"/>
  <c r="L4204" i="4"/>
  <c r="D4205" i="4"/>
  <c r="G4205" i="4" s="1"/>
  <c r="H4205" i="4"/>
  <c r="L4205" i="4"/>
  <c r="M4205" i="4" s="1"/>
  <c r="O4205" i="4" s="1"/>
  <c r="D4206" i="4"/>
  <c r="G4206" i="4" s="1"/>
  <c r="H4206" i="4"/>
  <c r="L4206" i="4"/>
  <c r="D4207" i="4"/>
  <c r="G4207" i="4" s="1"/>
  <c r="H4207" i="4"/>
  <c r="L4207" i="4"/>
  <c r="M4207" i="4" s="1"/>
  <c r="O4207" i="4" s="1"/>
  <c r="D4208" i="4"/>
  <c r="G4208" i="4" s="1"/>
  <c r="H4208" i="4"/>
  <c r="L4208" i="4"/>
  <c r="M4208" i="4" s="1"/>
  <c r="O4208" i="4" s="1"/>
  <c r="D4209" i="4"/>
  <c r="G4209" i="4" s="1"/>
  <c r="H4209" i="4"/>
  <c r="L4209" i="4"/>
  <c r="M4209" i="4" s="1"/>
  <c r="O4209" i="4" s="1"/>
  <c r="D4210" i="4"/>
  <c r="G4210" i="4" s="1"/>
  <c r="H4210" i="4"/>
  <c r="L4210" i="4"/>
  <c r="D4211" i="4"/>
  <c r="G4211" i="4" s="1"/>
  <c r="H4211" i="4"/>
  <c r="L4211" i="4"/>
  <c r="M4211" i="4" s="1"/>
  <c r="O4211" i="4" s="1"/>
  <c r="D4212" i="4"/>
  <c r="G4212" i="4" s="1"/>
  <c r="H4212" i="4"/>
  <c r="L4212" i="4"/>
  <c r="M4212" i="4" s="1"/>
  <c r="O4212" i="4" s="1"/>
  <c r="D4213" i="4"/>
  <c r="G4213" i="4" s="1"/>
  <c r="H4213" i="4"/>
  <c r="L4213" i="4"/>
  <c r="M4213" i="4" s="1"/>
  <c r="O4213" i="4" s="1"/>
  <c r="D4214" i="4"/>
  <c r="G4214" i="4" s="1"/>
  <c r="H4214" i="4"/>
  <c r="L4214" i="4"/>
  <c r="M4214" i="4" s="1"/>
  <c r="O4214" i="4" s="1"/>
  <c r="D4215" i="4"/>
  <c r="G4215" i="4" s="1"/>
  <c r="H4215" i="4"/>
  <c r="L4215" i="4"/>
  <c r="M4215" i="4" s="1"/>
  <c r="O4215" i="4" s="1"/>
  <c r="D4216" i="4"/>
  <c r="G4216" i="4" s="1"/>
  <c r="H4216" i="4"/>
  <c r="L4216" i="4"/>
  <c r="M4216" i="4" s="1"/>
  <c r="O4216" i="4" s="1"/>
  <c r="D4217" i="4"/>
  <c r="G4217" i="4" s="1"/>
  <c r="H4217" i="4"/>
  <c r="L4217" i="4"/>
  <c r="M4217" i="4" s="1"/>
  <c r="O4217" i="4" s="1"/>
  <c r="D4218" i="4"/>
  <c r="G4218" i="4" s="1"/>
  <c r="H4218" i="4"/>
  <c r="L4218" i="4"/>
  <c r="D4219" i="4"/>
  <c r="G4219" i="4" s="1"/>
  <c r="H4219" i="4"/>
  <c r="L4219" i="4"/>
  <c r="M4219" i="4" s="1"/>
  <c r="O4219" i="4" s="1"/>
  <c r="D4220" i="4"/>
  <c r="G4220" i="4" s="1"/>
  <c r="H4220" i="4"/>
  <c r="L4220" i="4"/>
  <c r="D4221" i="4"/>
  <c r="G4221" i="4" s="1"/>
  <c r="H4221" i="4"/>
  <c r="L4221" i="4"/>
  <c r="M4221" i="4" s="1"/>
  <c r="O4221" i="4" s="1"/>
  <c r="D4222" i="4"/>
  <c r="G4222" i="4" s="1"/>
  <c r="H4222" i="4"/>
  <c r="L4222" i="4"/>
  <c r="D4223" i="4"/>
  <c r="G4223" i="4" s="1"/>
  <c r="H4223" i="4"/>
  <c r="L4223" i="4"/>
  <c r="D4224" i="4"/>
  <c r="G4224" i="4" s="1"/>
  <c r="H4224" i="4"/>
  <c r="L4224" i="4"/>
  <c r="M4224" i="4" s="1"/>
  <c r="O4224" i="4" s="1"/>
  <c r="D4225" i="4"/>
  <c r="G4225" i="4" s="1"/>
  <c r="H4225" i="4"/>
  <c r="L4225" i="4"/>
  <c r="M4225" i="4" s="1"/>
  <c r="O4225" i="4" s="1"/>
  <c r="D4226" i="4"/>
  <c r="G4226" i="4" s="1"/>
  <c r="H4226" i="4"/>
  <c r="L4226" i="4"/>
  <c r="M4226" i="4" s="1"/>
  <c r="O4226" i="4" s="1"/>
  <c r="D4227" i="4"/>
  <c r="G4227" i="4" s="1"/>
  <c r="H4227" i="4"/>
  <c r="L4227" i="4"/>
  <c r="M4227" i="4" s="1"/>
  <c r="O4227" i="4" s="1"/>
  <c r="D4228" i="4"/>
  <c r="G4228" i="4" s="1"/>
  <c r="H4228" i="4"/>
  <c r="L4228" i="4"/>
  <c r="M4228" i="4" s="1"/>
  <c r="O4228" i="4" s="1"/>
  <c r="D4229" i="4"/>
  <c r="G4229" i="4" s="1"/>
  <c r="H4229" i="4"/>
  <c r="L4229" i="4"/>
  <c r="M4229" i="4" s="1"/>
  <c r="O4229" i="4" s="1"/>
  <c r="D4230" i="4"/>
  <c r="G4230" i="4" s="1"/>
  <c r="H4230" i="4"/>
  <c r="L4230" i="4"/>
  <c r="M4230" i="4" s="1"/>
  <c r="O4230" i="4" s="1"/>
  <c r="D4231" i="4"/>
  <c r="G4231" i="4" s="1"/>
  <c r="H4231" i="4"/>
  <c r="L4231" i="4"/>
  <c r="D4232" i="4"/>
  <c r="G4232" i="4" s="1"/>
  <c r="H4232" i="4"/>
  <c r="L4232" i="4"/>
  <c r="M4232" i="4" s="1"/>
  <c r="O4232" i="4" s="1"/>
  <c r="D4233" i="4"/>
  <c r="G4233" i="4" s="1"/>
  <c r="H4233" i="4"/>
  <c r="L4233" i="4"/>
  <c r="D4234" i="4"/>
  <c r="G4234" i="4" s="1"/>
  <c r="H4234" i="4"/>
  <c r="L4234" i="4"/>
  <c r="M4234" i="4" s="1"/>
  <c r="O4234" i="4" s="1"/>
  <c r="D4235" i="4"/>
  <c r="G4235" i="4" s="1"/>
  <c r="H4235" i="4"/>
  <c r="L4235" i="4"/>
  <c r="M4235" i="4" s="1"/>
  <c r="O4235" i="4" s="1"/>
  <c r="D4236" i="4"/>
  <c r="G4236" i="4" s="1"/>
  <c r="H4236" i="4"/>
  <c r="L4236" i="4"/>
  <c r="M4236" i="4" s="1"/>
  <c r="O4236" i="4" s="1"/>
  <c r="D4237" i="4"/>
  <c r="G4237" i="4" s="1"/>
  <c r="H4237" i="4"/>
  <c r="L4237" i="4"/>
  <c r="M4237" i="4" s="1"/>
  <c r="O4237" i="4" s="1"/>
  <c r="D4238" i="4"/>
  <c r="G4238" i="4" s="1"/>
  <c r="H4238" i="4"/>
  <c r="L4238" i="4"/>
  <c r="M4238" i="4" s="1"/>
  <c r="O4238" i="4" s="1"/>
  <c r="D4239" i="4"/>
  <c r="G4239" i="4" s="1"/>
  <c r="H4239" i="4"/>
  <c r="L4239" i="4"/>
  <c r="M4239" i="4" s="1"/>
  <c r="O4239" i="4" s="1"/>
  <c r="D4240" i="4"/>
  <c r="G4240" i="4" s="1"/>
  <c r="H4240" i="4"/>
  <c r="L4240" i="4"/>
  <c r="M4240" i="4" s="1"/>
  <c r="O4240" i="4" s="1"/>
  <c r="D4241" i="4"/>
  <c r="G4241" i="4" s="1"/>
  <c r="H4241" i="4"/>
  <c r="L4241" i="4"/>
  <c r="M4241" i="4" s="1"/>
  <c r="O4241" i="4" s="1"/>
  <c r="D4242" i="4"/>
  <c r="G4242" i="4" s="1"/>
  <c r="H4242" i="4"/>
  <c r="L4242" i="4"/>
  <c r="D4243" i="4"/>
  <c r="G4243" i="4" s="1"/>
  <c r="H4243" i="4"/>
  <c r="L4243" i="4"/>
  <c r="D4244" i="4"/>
  <c r="G4244" i="4" s="1"/>
  <c r="H4244" i="4"/>
  <c r="L4244" i="4"/>
  <c r="M4244" i="4" s="1"/>
  <c r="O4244" i="4" s="1"/>
  <c r="D4245" i="4"/>
  <c r="G4245" i="4" s="1"/>
  <c r="H4245" i="4"/>
  <c r="L4245" i="4"/>
  <c r="M4245" i="4" s="1"/>
  <c r="O4245" i="4" s="1"/>
  <c r="D4246" i="4"/>
  <c r="G4246" i="4" s="1"/>
  <c r="H4246" i="4"/>
  <c r="L4246" i="4"/>
  <c r="M4246" i="4" s="1"/>
  <c r="O4246" i="4" s="1"/>
  <c r="D4247" i="4"/>
  <c r="G4247" i="4" s="1"/>
  <c r="H4247" i="4"/>
  <c r="L4247" i="4"/>
  <c r="M4247" i="4" s="1"/>
  <c r="O4247" i="4" s="1"/>
  <c r="D4248" i="4"/>
  <c r="G4248" i="4" s="1"/>
  <c r="H4248" i="4"/>
  <c r="L4248" i="4"/>
  <c r="M4248" i="4" s="1"/>
  <c r="O4248" i="4" s="1"/>
  <c r="D4249" i="4"/>
  <c r="G4249" i="4" s="1"/>
  <c r="H4249" i="4"/>
  <c r="L4249" i="4"/>
  <c r="M4249" i="4" s="1"/>
  <c r="O4249" i="4" s="1"/>
  <c r="D4250" i="4"/>
  <c r="G4250" i="4" s="1"/>
  <c r="H4250" i="4"/>
  <c r="L4250" i="4"/>
  <c r="D4251" i="4"/>
  <c r="G4251" i="4" s="1"/>
  <c r="H4251" i="4"/>
  <c r="L4251" i="4"/>
  <c r="M4251" i="4" s="1"/>
  <c r="O4251" i="4" s="1"/>
  <c r="D4252" i="4"/>
  <c r="G4252" i="4" s="1"/>
  <c r="H4252" i="4"/>
  <c r="L4252" i="4"/>
  <c r="D4253" i="4"/>
  <c r="G4253" i="4" s="1"/>
  <c r="H4253" i="4"/>
  <c r="L4253" i="4"/>
  <c r="M4253" i="4" s="1"/>
  <c r="O4253" i="4" s="1"/>
  <c r="D4254" i="4"/>
  <c r="G4254" i="4" s="1"/>
  <c r="H4254" i="4"/>
  <c r="L4254" i="4"/>
  <c r="D4255" i="4"/>
  <c r="G4255" i="4" s="1"/>
  <c r="H4255" i="4"/>
  <c r="L4255" i="4"/>
  <c r="M4255" i="4" s="1"/>
  <c r="O4255" i="4" s="1"/>
  <c r="D4256" i="4"/>
  <c r="G4256" i="4" s="1"/>
  <c r="H4256" i="4"/>
  <c r="L4256" i="4"/>
  <c r="D4257" i="4"/>
  <c r="G4257" i="4" s="1"/>
  <c r="H4257" i="4"/>
  <c r="L4257" i="4"/>
  <c r="M4257" i="4" s="1"/>
  <c r="O4257" i="4" s="1"/>
  <c r="D4258" i="4"/>
  <c r="G4258" i="4" s="1"/>
  <c r="H4258" i="4"/>
  <c r="L4258" i="4"/>
  <c r="D4259" i="4"/>
  <c r="G4259" i="4" s="1"/>
  <c r="H4259" i="4"/>
  <c r="L4259" i="4"/>
  <c r="M4259" i="4" s="1"/>
  <c r="O4259" i="4" s="1"/>
  <c r="D4260" i="4"/>
  <c r="G4260" i="4" s="1"/>
  <c r="H4260" i="4"/>
  <c r="L4260" i="4"/>
  <c r="D4261" i="4"/>
  <c r="G4261" i="4" s="1"/>
  <c r="H4261" i="4"/>
  <c r="L4261" i="4"/>
  <c r="M4261" i="4" s="1"/>
  <c r="O4261" i="4" s="1"/>
  <c r="D4262" i="4"/>
  <c r="G4262" i="4" s="1"/>
  <c r="H4262" i="4"/>
  <c r="L4262" i="4"/>
  <c r="D4263" i="4"/>
  <c r="G4263" i="4" s="1"/>
  <c r="H4263" i="4"/>
  <c r="L4263" i="4"/>
  <c r="M4263" i="4" s="1"/>
  <c r="O4263" i="4" s="1"/>
  <c r="D4264" i="4"/>
  <c r="G4264" i="4" s="1"/>
  <c r="H4264" i="4"/>
  <c r="L4264" i="4"/>
  <c r="D4265" i="4"/>
  <c r="G4265" i="4" s="1"/>
  <c r="H4265" i="4"/>
  <c r="L4265" i="4"/>
  <c r="M4265" i="4" s="1"/>
  <c r="O4265" i="4" s="1"/>
  <c r="D4266" i="4"/>
  <c r="G4266" i="4" s="1"/>
  <c r="H4266" i="4"/>
  <c r="L4266" i="4"/>
  <c r="D4267" i="4"/>
  <c r="G4267" i="4" s="1"/>
  <c r="H4267" i="4"/>
  <c r="L4267" i="4"/>
  <c r="M4267" i="4" s="1"/>
  <c r="O4267" i="4" s="1"/>
  <c r="D4268" i="4"/>
  <c r="G4268" i="4" s="1"/>
  <c r="H4268" i="4"/>
  <c r="L4268" i="4"/>
  <c r="D4269" i="4"/>
  <c r="G4269" i="4" s="1"/>
  <c r="H4269" i="4"/>
  <c r="L4269" i="4"/>
  <c r="M4269" i="4" s="1"/>
  <c r="O4269" i="4" s="1"/>
  <c r="D4270" i="4"/>
  <c r="G4270" i="4" s="1"/>
  <c r="H4270" i="4"/>
  <c r="L4270" i="4"/>
  <c r="D4271" i="4"/>
  <c r="G4271" i="4" s="1"/>
  <c r="H4271" i="4"/>
  <c r="L4271" i="4"/>
  <c r="M4271" i="4" s="1"/>
  <c r="O4271" i="4" s="1"/>
  <c r="D4272" i="4"/>
  <c r="G4272" i="4" s="1"/>
  <c r="H4272" i="4"/>
  <c r="L4272" i="4"/>
  <c r="D4273" i="4"/>
  <c r="G4273" i="4" s="1"/>
  <c r="H4273" i="4"/>
  <c r="L4273" i="4"/>
  <c r="M4273" i="4" s="1"/>
  <c r="O4273" i="4" s="1"/>
  <c r="D4274" i="4"/>
  <c r="G4274" i="4" s="1"/>
  <c r="H4274" i="4"/>
  <c r="L4274" i="4"/>
  <c r="D4275" i="4"/>
  <c r="G4275" i="4" s="1"/>
  <c r="H4275" i="4"/>
  <c r="L4275" i="4"/>
  <c r="M4275" i="4" s="1"/>
  <c r="O4275" i="4" s="1"/>
  <c r="D4276" i="4"/>
  <c r="G4276" i="4" s="1"/>
  <c r="H4276" i="4"/>
  <c r="L4276" i="4"/>
  <c r="D4277" i="4"/>
  <c r="G4277" i="4" s="1"/>
  <c r="H4277" i="4"/>
  <c r="L4277" i="4"/>
  <c r="M4277" i="4" s="1"/>
  <c r="O4277" i="4" s="1"/>
  <c r="D4278" i="4"/>
  <c r="G4278" i="4" s="1"/>
  <c r="H4278" i="4"/>
  <c r="L4278" i="4"/>
  <c r="D4279" i="4"/>
  <c r="G4279" i="4" s="1"/>
  <c r="H4279" i="4"/>
  <c r="L4279" i="4"/>
  <c r="M4279" i="4" s="1"/>
  <c r="O4279" i="4" s="1"/>
  <c r="D4280" i="4"/>
  <c r="G4280" i="4" s="1"/>
  <c r="H4280" i="4"/>
  <c r="L4280" i="4"/>
  <c r="M4280" i="4" s="1"/>
  <c r="O4280" i="4" s="1"/>
  <c r="D4281" i="4"/>
  <c r="G4281" i="4" s="1"/>
  <c r="H4281" i="4"/>
  <c r="L4281" i="4"/>
  <c r="M4281" i="4" s="1"/>
  <c r="O4281" i="4" s="1"/>
  <c r="D4282" i="4"/>
  <c r="G4282" i="4" s="1"/>
  <c r="H4282" i="4"/>
  <c r="L4282" i="4"/>
  <c r="M4282" i="4" s="1"/>
  <c r="O4282" i="4" s="1"/>
  <c r="D4283" i="4"/>
  <c r="G4283" i="4" s="1"/>
  <c r="H4283" i="4"/>
  <c r="L4283" i="4"/>
  <c r="D4284" i="4"/>
  <c r="G4284" i="4" s="1"/>
  <c r="H4284" i="4"/>
  <c r="L4284" i="4"/>
  <c r="M4284" i="4" s="1"/>
  <c r="O4284" i="4" s="1"/>
  <c r="D4285" i="4"/>
  <c r="G4285" i="4" s="1"/>
  <c r="H4285" i="4"/>
  <c r="L4285" i="4"/>
  <c r="D4286" i="4"/>
  <c r="G4286" i="4" s="1"/>
  <c r="H4286" i="4"/>
  <c r="L4286" i="4"/>
  <c r="D4287" i="4"/>
  <c r="G4287" i="4" s="1"/>
  <c r="H4287" i="4"/>
  <c r="L4287" i="4"/>
  <c r="M4287" i="4" s="1"/>
  <c r="O4287" i="4" s="1"/>
  <c r="D4288" i="4"/>
  <c r="G4288" i="4" s="1"/>
  <c r="H4288" i="4"/>
  <c r="L4288" i="4"/>
  <c r="D4289" i="4"/>
  <c r="G4289" i="4" s="1"/>
  <c r="H4289" i="4"/>
  <c r="L4289" i="4"/>
  <c r="M4289" i="4" s="1"/>
  <c r="O4289" i="4" s="1"/>
  <c r="D4290" i="4"/>
  <c r="G4290" i="4" s="1"/>
  <c r="H4290" i="4"/>
  <c r="L4290" i="4"/>
  <c r="D4291" i="4"/>
  <c r="G4291" i="4" s="1"/>
  <c r="H4291" i="4"/>
  <c r="L4291" i="4"/>
  <c r="M4291" i="4" s="1"/>
  <c r="O4291" i="4" s="1"/>
  <c r="D4292" i="4"/>
  <c r="G4292" i="4" s="1"/>
  <c r="H4292" i="4"/>
  <c r="L4292" i="4"/>
  <c r="D4293" i="4"/>
  <c r="G4293" i="4" s="1"/>
  <c r="H4293" i="4"/>
  <c r="L4293" i="4"/>
  <c r="M4293" i="4" s="1"/>
  <c r="O4293" i="4" s="1"/>
  <c r="D4294" i="4"/>
  <c r="G4294" i="4" s="1"/>
  <c r="H4294" i="4"/>
  <c r="L4294" i="4"/>
  <c r="M4294" i="4" s="1"/>
  <c r="O4294" i="4" s="1"/>
  <c r="D4295" i="4"/>
  <c r="G4295" i="4" s="1"/>
  <c r="H4295" i="4"/>
  <c r="L4295" i="4"/>
  <c r="M4295" i="4" s="1"/>
  <c r="O4295" i="4" s="1"/>
  <c r="D4296" i="4"/>
  <c r="G4296" i="4" s="1"/>
  <c r="H4296" i="4"/>
  <c r="L4296" i="4"/>
  <c r="D4297" i="4"/>
  <c r="G4297" i="4" s="1"/>
  <c r="H4297" i="4"/>
  <c r="L4297" i="4"/>
  <c r="M4297" i="4" s="1"/>
  <c r="O4297" i="4" s="1"/>
  <c r="D4298" i="4"/>
  <c r="G4298" i="4" s="1"/>
  <c r="H4298" i="4"/>
  <c r="L4298" i="4"/>
  <c r="M4298" i="4" s="1"/>
  <c r="O4298" i="4" s="1"/>
  <c r="D4299" i="4"/>
  <c r="G4299" i="4" s="1"/>
  <c r="H4299" i="4"/>
  <c r="L4299" i="4"/>
  <c r="M4299" i="4" s="1"/>
  <c r="O4299" i="4" s="1"/>
  <c r="D4300" i="4"/>
  <c r="G4300" i="4" s="1"/>
  <c r="H4300" i="4"/>
  <c r="L4300" i="4"/>
  <c r="M4300" i="4" s="1"/>
  <c r="O4300" i="4" s="1"/>
  <c r="D4301" i="4"/>
  <c r="G4301" i="4" s="1"/>
  <c r="H4301" i="4"/>
  <c r="L4301" i="4"/>
  <c r="M4301" i="4" s="1"/>
  <c r="O4301" i="4" s="1"/>
  <c r="D4302" i="4"/>
  <c r="G4302" i="4" s="1"/>
  <c r="H4302" i="4"/>
  <c r="L4302" i="4"/>
  <c r="M4302" i="4" s="1"/>
  <c r="O4302" i="4" s="1"/>
  <c r="D4303" i="4"/>
  <c r="G4303" i="4" s="1"/>
  <c r="H4303" i="4"/>
  <c r="L4303" i="4"/>
  <c r="M4303" i="4" s="1"/>
  <c r="O4303" i="4" s="1"/>
  <c r="D4304" i="4"/>
  <c r="G4304" i="4" s="1"/>
  <c r="H4304" i="4"/>
  <c r="L4304" i="4"/>
  <c r="D4305" i="4"/>
  <c r="G4305" i="4" s="1"/>
  <c r="H4305" i="4"/>
  <c r="L4305" i="4"/>
  <c r="D4306" i="4"/>
  <c r="G4306" i="4" s="1"/>
  <c r="H4306" i="4"/>
  <c r="L4306" i="4"/>
  <c r="D4307" i="4"/>
  <c r="G4307" i="4" s="1"/>
  <c r="H4307" i="4"/>
  <c r="L4307" i="4"/>
  <c r="D4308" i="4"/>
  <c r="G4308" i="4" s="1"/>
  <c r="H4308" i="4"/>
  <c r="L4308" i="4"/>
  <c r="M4308" i="4" s="1"/>
  <c r="O4308" i="4" s="1"/>
  <c r="D4309" i="4"/>
  <c r="G4309" i="4" s="1"/>
  <c r="H4309" i="4"/>
  <c r="L4309" i="4"/>
  <c r="D4310" i="4"/>
  <c r="G4310" i="4" s="1"/>
  <c r="H4310" i="4"/>
  <c r="L4310" i="4"/>
  <c r="M4310" i="4" s="1"/>
  <c r="O4310" i="4" s="1"/>
  <c r="D4311" i="4"/>
  <c r="G4311" i="4" s="1"/>
  <c r="H4311" i="4"/>
  <c r="L4311" i="4"/>
  <c r="D4312" i="4"/>
  <c r="G4312" i="4" s="1"/>
  <c r="H4312" i="4"/>
  <c r="L4312" i="4"/>
  <c r="M4312" i="4" s="1"/>
  <c r="O4312" i="4" s="1"/>
  <c r="D4313" i="4"/>
  <c r="G4313" i="4" s="1"/>
  <c r="H4313" i="4"/>
  <c r="L4313" i="4"/>
  <c r="D4314" i="4"/>
  <c r="G4314" i="4" s="1"/>
  <c r="H4314" i="4"/>
  <c r="L4314" i="4"/>
  <c r="M4314" i="4" s="1"/>
  <c r="O4314" i="4" s="1"/>
  <c r="D4315" i="4"/>
  <c r="G4315" i="4" s="1"/>
  <c r="H4315" i="4"/>
  <c r="L4315" i="4"/>
  <c r="D4316" i="4"/>
  <c r="G4316" i="4" s="1"/>
  <c r="H4316" i="4"/>
  <c r="L4316" i="4"/>
  <c r="M4316" i="4" s="1"/>
  <c r="O4316" i="4" s="1"/>
  <c r="D4317" i="4"/>
  <c r="G4317" i="4" s="1"/>
  <c r="H4317" i="4"/>
  <c r="L4317" i="4"/>
  <c r="D4318" i="4"/>
  <c r="G4318" i="4" s="1"/>
  <c r="H4318" i="4"/>
  <c r="L4318" i="4"/>
  <c r="M4318" i="4" s="1"/>
  <c r="O4318" i="4" s="1"/>
  <c r="D4319" i="4"/>
  <c r="G4319" i="4" s="1"/>
  <c r="H4319" i="4"/>
  <c r="L4319" i="4"/>
  <c r="D4320" i="4"/>
  <c r="G4320" i="4" s="1"/>
  <c r="H4320" i="4"/>
  <c r="L4320" i="4"/>
  <c r="M4320" i="4" s="1"/>
  <c r="O4320" i="4" s="1"/>
  <c r="D4321" i="4"/>
  <c r="G4321" i="4" s="1"/>
  <c r="H4321" i="4"/>
  <c r="L4321" i="4"/>
  <c r="D4322" i="4"/>
  <c r="G4322" i="4" s="1"/>
  <c r="H4322" i="4"/>
  <c r="L4322" i="4"/>
  <c r="M4322" i="4" s="1"/>
  <c r="O4322" i="4" s="1"/>
  <c r="D4323" i="4"/>
  <c r="G4323" i="4" s="1"/>
  <c r="H4323" i="4"/>
  <c r="L4323" i="4"/>
  <c r="D4324" i="4"/>
  <c r="G4324" i="4" s="1"/>
  <c r="H4324" i="4"/>
  <c r="L4324" i="4"/>
  <c r="M4324" i="4" s="1"/>
  <c r="O4324" i="4" s="1"/>
  <c r="D4325" i="4"/>
  <c r="G4325" i="4" s="1"/>
  <c r="H4325" i="4"/>
  <c r="L4325" i="4"/>
  <c r="D4326" i="4"/>
  <c r="G4326" i="4" s="1"/>
  <c r="H4326" i="4"/>
  <c r="L4326" i="4"/>
  <c r="M4326" i="4" s="1"/>
  <c r="O4326" i="4" s="1"/>
  <c r="D4327" i="4"/>
  <c r="G4327" i="4" s="1"/>
  <c r="H4327" i="4"/>
  <c r="L4327" i="4"/>
  <c r="D4328" i="4"/>
  <c r="G4328" i="4" s="1"/>
  <c r="H4328" i="4"/>
  <c r="L4328" i="4"/>
  <c r="M4328" i="4" s="1"/>
  <c r="O4328" i="4" s="1"/>
  <c r="D4329" i="4"/>
  <c r="G4329" i="4" s="1"/>
  <c r="H4329" i="4"/>
  <c r="L4329" i="4"/>
  <c r="M4329" i="4" s="1"/>
  <c r="O4329" i="4" s="1"/>
  <c r="D4330" i="4"/>
  <c r="G4330" i="4" s="1"/>
  <c r="H4330" i="4"/>
  <c r="L4330" i="4"/>
  <c r="M4330" i="4" s="1"/>
  <c r="O4330" i="4" s="1"/>
  <c r="D4331" i="4"/>
  <c r="G4331" i="4" s="1"/>
  <c r="H4331" i="4"/>
  <c r="L4331" i="4"/>
  <c r="M4331" i="4" s="1"/>
  <c r="O4331" i="4" s="1"/>
  <c r="D4332" i="4"/>
  <c r="G4332" i="4" s="1"/>
  <c r="H4332" i="4"/>
  <c r="L4332" i="4"/>
  <c r="M4332" i="4" s="1"/>
  <c r="O4332" i="4" s="1"/>
  <c r="D4333" i="4"/>
  <c r="G4333" i="4" s="1"/>
  <c r="H4333" i="4"/>
  <c r="L4333" i="4"/>
  <c r="M4333" i="4" s="1"/>
  <c r="O4333" i="4" s="1"/>
  <c r="D4334" i="4"/>
  <c r="G4334" i="4" s="1"/>
  <c r="H4334" i="4"/>
  <c r="L4334" i="4"/>
  <c r="M4334" i="4" s="1"/>
  <c r="O4334" i="4" s="1"/>
  <c r="D4335" i="4"/>
  <c r="G4335" i="4" s="1"/>
  <c r="H4335" i="4"/>
  <c r="L4335" i="4"/>
  <c r="M4335" i="4" s="1"/>
  <c r="O4335" i="4" s="1"/>
  <c r="D4336" i="4"/>
  <c r="G4336" i="4" s="1"/>
  <c r="H4336" i="4"/>
  <c r="L4336" i="4"/>
  <c r="M4336" i="4" s="1"/>
  <c r="O4336" i="4" s="1"/>
  <c r="D4337" i="4"/>
  <c r="G4337" i="4" s="1"/>
  <c r="H4337" i="4"/>
  <c r="L4337" i="4"/>
  <c r="M4337" i="4" s="1"/>
  <c r="O4337" i="4" s="1"/>
  <c r="D4338" i="4"/>
  <c r="G4338" i="4" s="1"/>
  <c r="H4338" i="4"/>
  <c r="L4338" i="4"/>
  <c r="M4338" i="4" s="1"/>
  <c r="O4338" i="4" s="1"/>
  <c r="D4339" i="4"/>
  <c r="G4339" i="4" s="1"/>
  <c r="H4339" i="4"/>
  <c r="L4339" i="4"/>
  <c r="M4339" i="4" s="1"/>
  <c r="O4339" i="4" s="1"/>
  <c r="D4340" i="4"/>
  <c r="G4340" i="4" s="1"/>
  <c r="H4340" i="4"/>
  <c r="L4340" i="4"/>
  <c r="D4341" i="4"/>
  <c r="G4341" i="4" s="1"/>
  <c r="H4341" i="4"/>
  <c r="L4341" i="4"/>
  <c r="M4341" i="4" s="1"/>
  <c r="O4341" i="4" s="1"/>
  <c r="D4342" i="4"/>
  <c r="G4342" i="4" s="1"/>
  <c r="H4342" i="4"/>
  <c r="L4342" i="4"/>
  <c r="D4343" i="4"/>
  <c r="G4343" i="4" s="1"/>
  <c r="H4343" i="4"/>
  <c r="L4343" i="4"/>
  <c r="D4344" i="4"/>
  <c r="G4344" i="4" s="1"/>
  <c r="H4344" i="4"/>
  <c r="L4344" i="4"/>
  <c r="D4345" i="4"/>
  <c r="G4345" i="4" s="1"/>
  <c r="H4345" i="4"/>
  <c r="L4345" i="4"/>
  <c r="D4346" i="4"/>
  <c r="G4346" i="4" s="1"/>
  <c r="H4346" i="4"/>
  <c r="L4346" i="4"/>
  <c r="D4347" i="4"/>
  <c r="G4347" i="4" s="1"/>
  <c r="H4347" i="4"/>
  <c r="L4347" i="4"/>
  <c r="M4347" i="4" s="1"/>
  <c r="O4347" i="4" s="1"/>
  <c r="D4348" i="4"/>
  <c r="G4348" i="4" s="1"/>
  <c r="H4348" i="4"/>
  <c r="L4348" i="4"/>
  <c r="D4349" i="4"/>
  <c r="G4349" i="4" s="1"/>
  <c r="H4349" i="4"/>
  <c r="L4349" i="4"/>
  <c r="M4349" i="4" s="1"/>
  <c r="O4349" i="4" s="1"/>
  <c r="D4350" i="4"/>
  <c r="G4350" i="4" s="1"/>
  <c r="H4350" i="4"/>
  <c r="L4350" i="4"/>
  <c r="M4350" i="4" s="1"/>
  <c r="O4350" i="4" s="1"/>
  <c r="D4351" i="4"/>
  <c r="G4351" i="4" s="1"/>
  <c r="H4351" i="4"/>
  <c r="L4351" i="4"/>
  <c r="M4351" i="4" s="1"/>
  <c r="O4351" i="4" s="1"/>
  <c r="D4352" i="4"/>
  <c r="G4352" i="4" s="1"/>
  <c r="H4352" i="4"/>
  <c r="L4352" i="4"/>
  <c r="M4352" i="4" s="1"/>
  <c r="O4352" i="4" s="1"/>
  <c r="D4353" i="4"/>
  <c r="G4353" i="4" s="1"/>
  <c r="H4353" i="4"/>
  <c r="L4353" i="4"/>
  <c r="M4353" i="4" s="1"/>
  <c r="O4353" i="4" s="1"/>
  <c r="D4354" i="4"/>
  <c r="G4354" i="4" s="1"/>
  <c r="H4354" i="4"/>
  <c r="L4354" i="4"/>
  <c r="M4354" i="4" s="1"/>
  <c r="O4354" i="4" s="1"/>
  <c r="D4355" i="4"/>
  <c r="G4355" i="4" s="1"/>
  <c r="H4355" i="4"/>
  <c r="L4355" i="4"/>
  <c r="M4355" i="4" s="1"/>
  <c r="O4355" i="4" s="1"/>
  <c r="D4356" i="4"/>
  <c r="G4356" i="4" s="1"/>
  <c r="H4356" i="4"/>
  <c r="L4356" i="4"/>
  <c r="M4356" i="4" s="1"/>
  <c r="O4356" i="4" s="1"/>
  <c r="D4357" i="4"/>
  <c r="G4357" i="4" s="1"/>
  <c r="H4357" i="4"/>
  <c r="L4357" i="4"/>
  <c r="D4358" i="4"/>
  <c r="G4358" i="4" s="1"/>
  <c r="H4358" i="4"/>
  <c r="L4358" i="4"/>
  <c r="M4358" i="4" s="1"/>
  <c r="O4358" i="4" s="1"/>
  <c r="D4359" i="4"/>
  <c r="G4359" i="4" s="1"/>
  <c r="H4359" i="4"/>
  <c r="L4359" i="4"/>
  <c r="D4360" i="4"/>
  <c r="G4360" i="4" s="1"/>
  <c r="H4360" i="4"/>
  <c r="L4360" i="4"/>
  <c r="M4360" i="4" s="1"/>
  <c r="O4360" i="4" s="1"/>
  <c r="D4361" i="4"/>
  <c r="G4361" i="4" s="1"/>
  <c r="H4361" i="4"/>
  <c r="L4361" i="4"/>
  <c r="M4361" i="4" s="1"/>
  <c r="O4361" i="4" s="1"/>
  <c r="D4362" i="4"/>
  <c r="G4362" i="4" s="1"/>
  <c r="H4362" i="4"/>
  <c r="L4362" i="4"/>
  <c r="M4362" i="4" s="1"/>
  <c r="O4362" i="4" s="1"/>
  <c r="D4363" i="4"/>
  <c r="G4363" i="4" s="1"/>
  <c r="H4363" i="4"/>
  <c r="L4363" i="4"/>
  <c r="M4363" i="4" s="1"/>
  <c r="O4363" i="4" s="1"/>
  <c r="D4364" i="4"/>
  <c r="G4364" i="4" s="1"/>
  <c r="H4364" i="4"/>
  <c r="L4364" i="4"/>
  <c r="M4364" i="4" s="1"/>
  <c r="O4364" i="4" s="1"/>
  <c r="D4365" i="4"/>
  <c r="G4365" i="4" s="1"/>
  <c r="H4365" i="4"/>
  <c r="L4365" i="4"/>
  <c r="M4365" i="4" s="1"/>
  <c r="O4365" i="4" s="1"/>
  <c r="D4366" i="4"/>
  <c r="G4366" i="4" s="1"/>
  <c r="H4366" i="4"/>
  <c r="L4366" i="4"/>
  <c r="M4366" i="4" s="1"/>
  <c r="O4366" i="4" s="1"/>
  <c r="D4367" i="4"/>
  <c r="G4367" i="4" s="1"/>
  <c r="H4367" i="4"/>
  <c r="L4367" i="4"/>
  <c r="M4367" i="4" s="1"/>
  <c r="O4367" i="4" s="1"/>
  <c r="D4368" i="4"/>
  <c r="G4368" i="4" s="1"/>
  <c r="H4368" i="4"/>
  <c r="L4368" i="4"/>
  <c r="M4368" i="4" s="1"/>
  <c r="O4368" i="4" s="1"/>
  <c r="D4369" i="4"/>
  <c r="G4369" i="4" s="1"/>
  <c r="H4369" i="4"/>
  <c r="L4369" i="4"/>
  <c r="M4369" i="4" s="1"/>
  <c r="O4369" i="4" s="1"/>
  <c r="D4370" i="4"/>
  <c r="G4370" i="4" s="1"/>
  <c r="H4370" i="4"/>
  <c r="L4370" i="4"/>
  <c r="M4370" i="4" s="1"/>
  <c r="O4370" i="4" s="1"/>
  <c r="D4371" i="4"/>
  <c r="G4371" i="4" s="1"/>
  <c r="H4371" i="4"/>
  <c r="L4371" i="4"/>
  <c r="M4371" i="4" s="1"/>
  <c r="O4371" i="4" s="1"/>
  <c r="D4372" i="4"/>
  <c r="G4372" i="4" s="1"/>
  <c r="H4372" i="4"/>
  <c r="L4372" i="4"/>
  <c r="M4372" i="4" s="1"/>
  <c r="O4372" i="4" s="1"/>
  <c r="D4373" i="4"/>
  <c r="G4373" i="4" s="1"/>
  <c r="H4373" i="4"/>
  <c r="L4373" i="4"/>
  <c r="M4373" i="4" s="1"/>
  <c r="O4373" i="4" s="1"/>
  <c r="D4374" i="4"/>
  <c r="G4374" i="4" s="1"/>
  <c r="H4374" i="4"/>
  <c r="L4374" i="4"/>
  <c r="M4374" i="4" s="1"/>
  <c r="O4374" i="4" s="1"/>
  <c r="D4375" i="4"/>
  <c r="G4375" i="4" s="1"/>
  <c r="H4375" i="4"/>
  <c r="L4375" i="4"/>
  <c r="M4375" i="4" s="1"/>
  <c r="O4375" i="4" s="1"/>
  <c r="D4376" i="4"/>
  <c r="G4376" i="4" s="1"/>
  <c r="H4376" i="4"/>
  <c r="L4376" i="4"/>
  <c r="D4377" i="4"/>
  <c r="G4377" i="4" s="1"/>
  <c r="H4377" i="4"/>
  <c r="L4377" i="4"/>
  <c r="M4377" i="4" s="1"/>
  <c r="O4377" i="4" s="1"/>
  <c r="D4378" i="4"/>
  <c r="G4378" i="4" s="1"/>
  <c r="H4378" i="4"/>
  <c r="L4378" i="4"/>
  <c r="D4379" i="4"/>
  <c r="G4379" i="4" s="1"/>
  <c r="H4379" i="4"/>
  <c r="L4379" i="4"/>
  <c r="D4380" i="4"/>
  <c r="G4380" i="4" s="1"/>
  <c r="H4380" i="4"/>
  <c r="L4380" i="4"/>
  <c r="D4381" i="4"/>
  <c r="G4381" i="4" s="1"/>
  <c r="H4381" i="4"/>
  <c r="L4381" i="4"/>
  <c r="M4381" i="4" s="1"/>
  <c r="O4381" i="4" s="1"/>
  <c r="D4382" i="4"/>
  <c r="G4382" i="4" s="1"/>
  <c r="H4382" i="4"/>
  <c r="L4382" i="4"/>
  <c r="D4383" i="4"/>
  <c r="G4383" i="4" s="1"/>
  <c r="H4383" i="4"/>
  <c r="L4383" i="4"/>
  <c r="M4383" i="4" s="1"/>
  <c r="O4383" i="4" s="1"/>
  <c r="D4384" i="4"/>
  <c r="G4384" i="4" s="1"/>
  <c r="H4384" i="4"/>
  <c r="L4384" i="4"/>
  <c r="D4385" i="4"/>
  <c r="G4385" i="4" s="1"/>
  <c r="H4385" i="4"/>
  <c r="L4385" i="4"/>
  <c r="M4385" i="4" s="1"/>
  <c r="O4385" i="4" s="1"/>
  <c r="D4386" i="4"/>
  <c r="G4386" i="4" s="1"/>
  <c r="H4386" i="4"/>
  <c r="L4386" i="4"/>
  <c r="D4387" i="4"/>
  <c r="G4387" i="4" s="1"/>
  <c r="H4387" i="4"/>
  <c r="L4387" i="4"/>
  <c r="M4387" i="4" s="1"/>
  <c r="O4387" i="4" s="1"/>
  <c r="D4388" i="4"/>
  <c r="G4388" i="4" s="1"/>
  <c r="H4388" i="4"/>
  <c r="L4388" i="4"/>
  <c r="M4388" i="4" s="1"/>
  <c r="O4388" i="4" s="1"/>
  <c r="D4389" i="4"/>
  <c r="G4389" i="4" s="1"/>
  <c r="H4389" i="4"/>
  <c r="L4389" i="4"/>
  <c r="M4389" i="4" s="1"/>
  <c r="O4389" i="4" s="1"/>
  <c r="D4390" i="4"/>
  <c r="G4390" i="4" s="1"/>
  <c r="H4390" i="4"/>
  <c r="L4390" i="4"/>
  <c r="M4390" i="4" s="1"/>
  <c r="O4390" i="4" s="1"/>
  <c r="D4391" i="4"/>
  <c r="G4391" i="4" s="1"/>
  <c r="H4391" i="4"/>
  <c r="L4391" i="4"/>
  <c r="D4392" i="4"/>
  <c r="G4392" i="4" s="1"/>
  <c r="H4392" i="4"/>
  <c r="L4392" i="4"/>
  <c r="M4392" i="4" s="1"/>
  <c r="O4392" i="4" s="1"/>
  <c r="D4393" i="4"/>
  <c r="G4393" i="4" s="1"/>
  <c r="H4393" i="4"/>
  <c r="L4393" i="4"/>
  <c r="D4394" i="4"/>
  <c r="G4394" i="4" s="1"/>
  <c r="H4394" i="4"/>
  <c r="L4394" i="4"/>
  <c r="M4394" i="4" s="1"/>
  <c r="O4394" i="4" s="1"/>
  <c r="D4395" i="4"/>
  <c r="G4395" i="4" s="1"/>
  <c r="H4395" i="4"/>
  <c r="L4395" i="4"/>
  <c r="M4395" i="4" s="1"/>
  <c r="O4395" i="4" s="1"/>
  <c r="D4396" i="4"/>
  <c r="G4396" i="4" s="1"/>
  <c r="H4396" i="4"/>
  <c r="L4396" i="4"/>
  <c r="M4396" i="4" s="1"/>
  <c r="O4396" i="4" s="1"/>
  <c r="D4397" i="4"/>
  <c r="G4397" i="4" s="1"/>
  <c r="H4397" i="4"/>
  <c r="L4397" i="4"/>
  <c r="M4397" i="4" s="1"/>
  <c r="O4397" i="4" s="1"/>
  <c r="D4398" i="4"/>
  <c r="G4398" i="4" s="1"/>
  <c r="H4398" i="4"/>
  <c r="L4398" i="4"/>
  <c r="M4398" i="4" s="1"/>
  <c r="O4398" i="4" s="1"/>
  <c r="D4399" i="4"/>
  <c r="G4399" i="4" s="1"/>
  <c r="H4399" i="4"/>
  <c r="L4399" i="4"/>
  <c r="M4399" i="4" s="1"/>
  <c r="O4399" i="4" s="1"/>
  <c r="D4400" i="4"/>
  <c r="G4400" i="4" s="1"/>
  <c r="H4400" i="4"/>
  <c r="L4400" i="4"/>
  <c r="M4400" i="4" s="1"/>
  <c r="O4400" i="4" s="1"/>
  <c r="D4401" i="4"/>
  <c r="G4401" i="4" s="1"/>
  <c r="H4401" i="4"/>
  <c r="L4401" i="4"/>
  <c r="M4401" i="4" s="1"/>
  <c r="O4401" i="4" s="1"/>
  <c r="D4402" i="4"/>
  <c r="G4402" i="4" s="1"/>
  <c r="H4402" i="4"/>
  <c r="L4402" i="4"/>
  <c r="M4402" i="4" s="1"/>
  <c r="O4402" i="4" s="1"/>
  <c r="D4403" i="4"/>
  <c r="G4403" i="4" s="1"/>
  <c r="H4403" i="4"/>
  <c r="L4403" i="4"/>
  <c r="M4403" i="4" s="1"/>
  <c r="O4403" i="4" s="1"/>
  <c r="D4404" i="4"/>
  <c r="G4404" i="4" s="1"/>
  <c r="H4404" i="4"/>
  <c r="L4404" i="4"/>
  <c r="M4404" i="4" s="1"/>
  <c r="O4404" i="4" s="1"/>
  <c r="D4405" i="4"/>
  <c r="G4405" i="4" s="1"/>
  <c r="H4405" i="4"/>
  <c r="L4405" i="4"/>
  <c r="M4405" i="4" s="1"/>
  <c r="O4405" i="4" s="1"/>
  <c r="D4406" i="4"/>
  <c r="G4406" i="4" s="1"/>
  <c r="H4406" i="4"/>
  <c r="L4406" i="4"/>
  <c r="M4406" i="4" s="1"/>
  <c r="O4406" i="4" s="1"/>
  <c r="D4407" i="4"/>
  <c r="G4407" i="4" s="1"/>
  <c r="H4407" i="4"/>
  <c r="L4407" i="4"/>
  <c r="M4407" i="4" s="1"/>
  <c r="O4407" i="4" s="1"/>
  <c r="D4408" i="4"/>
  <c r="G4408" i="4" s="1"/>
  <c r="H4408" i="4"/>
  <c r="L4408" i="4"/>
  <c r="D4409" i="4"/>
  <c r="G4409" i="4" s="1"/>
  <c r="H4409" i="4"/>
  <c r="L4409" i="4"/>
  <c r="D4410" i="4"/>
  <c r="G4410" i="4" s="1"/>
  <c r="H4410" i="4"/>
  <c r="L4410" i="4"/>
  <c r="D4411" i="4"/>
  <c r="G4411" i="4" s="1"/>
  <c r="H4411" i="4"/>
  <c r="L4411" i="4"/>
  <c r="D4412" i="4"/>
  <c r="G4412" i="4" s="1"/>
  <c r="H4412" i="4"/>
  <c r="L4412" i="4"/>
  <c r="M4412" i="4" s="1"/>
  <c r="O4412" i="4" s="1"/>
  <c r="D4413" i="4"/>
  <c r="G4413" i="4" s="1"/>
  <c r="H4413" i="4"/>
  <c r="L4413" i="4"/>
  <c r="D4414" i="4"/>
  <c r="G4414" i="4" s="1"/>
  <c r="H4414" i="4"/>
  <c r="L4414" i="4"/>
  <c r="M4414" i="4" s="1"/>
  <c r="O4414" i="4" s="1"/>
  <c r="D4415" i="4"/>
  <c r="G4415" i="4" s="1"/>
  <c r="H4415" i="4"/>
  <c r="L4415" i="4"/>
  <c r="D4416" i="4"/>
  <c r="G4416" i="4" s="1"/>
  <c r="H4416" i="4"/>
  <c r="L4416" i="4"/>
  <c r="M4416" i="4" s="1"/>
  <c r="O4416" i="4" s="1"/>
  <c r="D4417" i="4"/>
  <c r="G4417" i="4" s="1"/>
  <c r="H4417" i="4"/>
  <c r="L4417" i="4"/>
  <c r="D4418" i="4"/>
  <c r="G4418" i="4" s="1"/>
  <c r="H4418" i="4"/>
  <c r="L4418" i="4"/>
  <c r="M4418" i="4" s="1"/>
  <c r="O4418" i="4" s="1"/>
  <c r="D4419" i="4"/>
  <c r="G4419" i="4" s="1"/>
  <c r="H4419" i="4"/>
  <c r="L4419" i="4"/>
  <c r="M4419" i="4" s="1"/>
  <c r="O4419" i="4" s="1"/>
  <c r="D4420" i="4"/>
  <c r="G4420" i="4" s="1"/>
  <c r="H4420" i="4"/>
  <c r="L4420" i="4"/>
  <c r="D4421" i="4"/>
  <c r="G4421" i="4" s="1"/>
  <c r="H4421" i="4"/>
  <c r="L4421" i="4"/>
  <c r="M4421" i="4" s="1"/>
  <c r="O4421" i="4" s="1"/>
  <c r="D4422" i="4"/>
  <c r="G4422" i="4" s="1"/>
  <c r="H4422" i="4"/>
  <c r="L4422" i="4"/>
  <c r="M4422" i="4" s="1"/>
  <c r="O4422" i="4" s="1"/>
  <c r="D4423" i="4"/>
  <c r="G4423" i="4" s="1"/>
  <c r="H4423" i="4"/>
  <c r="L4423" i="4"/>
  <c r="D4424" i="4"/>
  <c r="G4424" i="4" s="1"/>
  <c r="H4424" i="4"/>
  <c r="L4424" i="4"/>
  <c r="M4424" i="4" s="1"/>
  <c r="O4424" i="4" s="1"/>
  <c r="D4425" i="4"/>
  <c r="G4425" i="4" s="1"/>
  <c r="H4425" i="4"/>
  <c r="L4425" i="4"/>
  <c r="D4426" i="4"/>
  <c r="G4426" i="4" s="1"/>
  <c r="H4426" i="4"/>
  <c r="L4426" i="4"/>
  <c r="M4426" i="4" s="1"/>
  <c r="O4426" i="4" s="1"/>
  <c r="D4427" i="4"/>
  <c r="G4427" i="4" s="1"/>
  <c r="H4427" i="4"/>
  <c r="L4427" i="4"/>
  <c r="M4427" i="4" s="1"/>
  <c r="O4427" i="4" s="1"/>
  <c r="D4428" i="4"/>
  <c r="G4428" i="4" s="1"/>
  <c r="H4428" i="4"/>
  <c r="L4428" i="4"/>
  <c r="M4428" i="4" s="1"/>
  <c r="O4428" i="4" s="1"/>
  <c r="D4429" i="4"/>
  <c r="G4429" i="4" s="1"/>
  <c r="H4429" i="4"/>
  <c r="L4429" i="4"/>
  <c r="M4429" i="4" s="1"/>
  <c r="O4429" i="4" s="1"/>
  <c r="D4430" i="4"/>
  <c r="G4430" i="4" s="1"/>
  <c r="H4430" i="4"/>
  <c r="L4430" i="4"/>
  <c r="M4430" i="4" s="1"/>
  <c r="O4430" i="4" s="1"/>
  <c r="D4431" i="4"/>
  <c r="G4431" i="4" s="1"/>
  <c r="H4431" i="4"/>
  <c r="L4431" i="4"/>
  <c r="M4431" i="4" s="1"/>
  <c r="O4431" i="4" s="1"/>
  <c r="D4432" i="4"/>
  <c r="G4432" i="4" s="1"/>
  <c r="H4432" i="4"/>
  <c r="L4432" i="4"/>
  <c r="M4432" i="4" s="1"/>
  <c r="O4432" i="4" s="1"/>
  <c r="D4433" i="4"/>
  <c r="G4433" i="4" s="1"/>
  <c r="H4433" i="4"/>
  <c r="L4433" i="4"/>
  <c r="M4433" i="4" s="1"/>
  <c r="O4433" i="4" s="1"/>
  <c r="D4434" i="4"/>
  <c r="G4434" i="4" s="1"/>
  <c r="H4434" i="4"/>
  <c r="L4434" i="4"/>
  <c r="M4434" i="4" s="1"/>
  <c r="O4434" i="4" s="1"/>
  <c r="D4435" i="4"/>
  <c r="G4435" i="4" s="1"/>
  <c r="H4435" i="4"/>
  <c r="L4435" i="4"/>
  <c r="M4435" i="4" s="1"/>
  <c r="O4435" i="4" s="1"/>
  <c r="D4436" i="4"/>
  <c r="G4436" i="4" s="1"/>
  <c r="H4436" i="4"/>
  <c r="L4436" i="4"/>
  <c r="M4436" i="4" s="1"/>
  <c r="O4436" i="4" s="1"/>
  <c r="D4437" i="4"/>
  <c r="G4437" i="4" s="1"/>
  <c r="H4437" i="4"/>
  <c r="L4437" i="4"/>
  <c r="M4437" i="4" s="1"/>
  <c r="O4437" i="4" s="1"/>
  <c r="D4438" i="4"/>
  <c r="G4438" i="4" s="1"/>
  <c r="H4438" i="4"/>
  <c r="L4438" i="4"/>
  <c r="M4438" i="4" s="1"/>
  <c r="O4438" i="4" s="1"/>
  <c r="D4439" i="4"/>
  <c r="G4439" i="4" s="1"/>
  <c r="H4439" i="4"/>
  <c r="L4439" i="4"/>
  <c r="M4439" i="4" s="1"/>
  <c r="O4439" i="4" s="1"/>
  <c r="D4440" i="4"/>
  <c r="G4440" i="4" s="1"/>
  <c r="H4440" i="4"/>
  <c r="L4440" i="4"/>
  <c r="M4440" i="4" s="1"/>
  <c r="O4440" i="4" s="1"/>
  <c r="D4441" i="4"/>
  <c r="G4441" i="4" s="1"/>
  <c r="H4441" i="4"/>
  <c r="L4441" i="4"/>
  <c r="M4441" i="4" s="1"/>
  <c r="O4441" i="4" s="1"/>
  <c r="D4442" i="4"/>
  <c r="G4442" i="4" s="1"/>
  <c r="H4442" i="4"/>
  <c r="L4442" i="4"/>
  <c r="M4442" i="4" s="1"/>
  <c r="O4442" i="4" s="1"/>
  <c r="D4443" i="4"/>
  <c r="G4443" i="4" s="1"/>
  <c r="H4443" i="4"/>
  <c r="L4443" i="4"/>
  <c r="M4443" i="4" s="1"/>
  <c r="O4443" i="4" s="1"/>
  <c r="D4444" i="4"/>
  <c r="G4444" i="4" s="1"/>
  <c r="H4444" i="4"/>
  <c r="L4444" i="4"/>
  <c r="M4444" i="4" s="1"/>
  <c r="O4444" i="4" s="1"/>
  <c r="D4445" i="4"/>
  <c r="G4445" i="4" s="1"/>
  <c r="H4445" i="4"/>
  <c r="L4445" i="4"/>
  <c r="M4445" i="4" s="1"/>
  <c r="O4445" i="4" s="1"/>
  <c r="D4446" i="4"/>
  <c r="G4446" i="4" s="1"/>
  <c r="H4446" i="4"/>
  <c r="L4446" i="4"/>
  <c r="M4446" i="4" s="1"/>
  <c r="O4446" i="4" s="1"/>
  <c r="D4447" i="4"/>
  <c r="G4447" i="4" s="1"/>
  <c r="H4447" i="4"/>
  <c r="L4447" i="4"/>
  <c r="M4447" i="4" s="1"/>
  <c r="O4447" i="4" s="1"/>
  <c r="D4448" i="4"/>
  <c r="G4448" i="4" s="1"/>
  <c r="H4448" i="4"/>
  <c r="L4448" i="4"/>
  <c r="M4448" i="4" s="1"/>
  <c r="O4448" i="4" s="1"/>
  <c r="D4449" i="4"/>
  <c r="G4449" i="4" s="1"/>
  <c r="H4449" i="4"/>
  <c r="L4449" i="4"/>
  <c r="M4449" i="4" s="1"/>
  <c r="O4449" i="4" s="1"/>
  <c r="D4450" i="4"/>
  <c r="G4450" i="4" s="1"/>
  <c r="H4450" i="4"/>
  <c r="L4450" i="4"/>
  <c r="D4451" i="4"/>
  <c r="G4451" i="4" s="1"/>
  <c r="H4451" i="4"/>
  <c r="L4451" i="4"/>
  <c r="M4451" i="4" s="1"/>
  <c r="O4451" i="4" s="1"/>
  <c r="D4452" i="4"/>
  <c r="G4452" i="4" s="1"/>
  <c r="H4452" i="4"/>
  <c r="L4452" i="4"/>
  <c r="M4452" i="4" s="1"/>
  <c r="O4452" i="4" s="1"/>
  <c r="D4453" i="4"/>
  <c r="G4453" i="4" s="1"/>
  <c r="H4453" i="4"/>
  <c r="L4453" i="4"/>
  <c r="M4453" i="4" s="1"/>
  <c r="O4453" i="4" s="1"/>
  <c r="D4454" i="4"/>
  <c r="G4454" i="4" s="1"/>
  <c r="H4454" i="4"/>
  <c r="L4454" i="4"/>
  <c r="D4455" i="4"/>
  <c r="G4455" i="4" s="1"/>
  <c r="H4455" i="4"/>
  <c r="L4455" i="4"/>
  <c r="M4455" i="4" s="1"/>
  <c r="O4455" i="4" s="1"/>
  <c r="D4456" i="4"/>
  <c r="G4456" i="4" s="1"/>
  <c r="H4456" i="4"/>
  <c r="L4456" i="4"/>
  <c r="D4457" i="4"/>
  <c r="G4457" i="4" s="1"/>
  <c r="H4457" i="4"/>
  <c r="L4457" i="4"/>
  <c r="M4457" i="4" s="1"/>
  <c r="O4457" i="4" s="1"/>
  <c r="D4458" i="4"/>
  <c r="G4458" i="4" s="1"/>
  <c r="H4458" i="4"/>
  <c r="L4458" i="4"/>
  <c r="M4458" i="4" s="1"/>
  <c r="O4458" i="4" s="1"/>
  <c r="D4459" i="4"/>
  <c r="G4459" i="4" s="1"/>
  <c r="H4459" i="4"/>
  <c r="L4459" i="4"/>
  <c r="M4459" i="4" s="1"/>
  <c r="O4459" i="4" s="1"/>
  <c r="D4460" i="4"/>
  <c r="G4460" i="4" s="1"/>
  <c r="H4460" i="4"/>
  <c r="L4460" i="4"/>
  <c r="M4460" i="4" s="1"/>
  <c r="O4460" i="4" s="1"/>
  <c r="D4461" i="4"/>
  <c r="G4461" i="4" s="1"/>
  <c r="H4461" i="4"/>
  <c r="L4461" i="4"/>
  <c r="M4461" i="4" s="1"/>
  <c r="O4461" i="4" s="1"/>
  <c r="D4462" i="4"/>
  <c r="G4462" i="4" s="1"/>
  <c r="H4462" i="4"/>
  <c r="L4462" i="4"/>
  <c r="M4462" i="4" s="1"/>
  <c r="O4462" i="4" s="1"/>
  <c r="D4463" i="4"/>
  <c r="G4463" i="4" s="1"/>
  <c r="H4463" i="4"/>
  <c r="L4463" i="4"/>
  <c r="M4463" i="4" s="1"/>
  <c r="O4463" i="4" s="1"/>
  <c r="D4464" i="4"/>
  <c r="G4464" i="4" s="1"/>
  <c r="H4464" i="4"/>
  <c r="L4464" i="4"/>
  <c r="M4464" i="4" s="1"/>
  <c r="O4464" i="4" s="1"/>
  <c r="D4465" i="4"/>
  <c r="G4465" i="4" s="1"/>
  <c r="H4465" i="4"/>
  <c r="L4465" i="4"/>
  <c r="M4465" i="4" s="1"/>
  <c r="O4465" i="4" s="1"/>
  <c r="D4466" i="4"/>
  <c r="G4466" i="4" s="1"/>
  <c r="H4466" i="4"/>
  <c r="L4466" i="4"/>
  <c r="M4466" i="4" s="1"/>
  <c r="O4466" i="4" s="1"/>
  <c r="D4467" i="4"/>
  <c r="G4467" i="4" s="1"/>
  <c r="H4467" i="4"/>
  <c r="L4467" i="4"/>
  <c r="M4467" i="4" s="1"/>
  <c r="O4467" i="4" s="1"/>
  <c r="D4468" i="4"/>
  <c r="G4468" i="4" s="1"/>
  <c r="H4468" i="4"/>
  <c r="L4468" i="4"/>
  <c r="M4468" i="4" s="1"/>
  <c r="O4468" i="4" s="1"/>
  <c r="D4469" i="4"/>
  <c r="G4469" i="4" s="1"/>
  <c r="H4469" i="4"/>
  <c r="L4469" i="4"/>
  <c r="M4469" i="4" s="1"/>
  <c r="O4469" i="4" s="1"/>
  <c r="D4470" i="4"/>
  <c r="G4470" i="4" s="1"/>
  <c r="H4470" i="4"/>
  <c r="L4470" i="4"/>
  <c r="M4470" i="4" s="1"/>
  <c r="O4470" i="4" s="1"/>
  <c r="D4471" i="4"/>
  <c r="G4471" i="4" s="1"/>
  <c r="H4471" i="4"/>
  <c r="L4471" i="4"/>
  <c r="M4471" i="4" s="1"/>
  <c r="O4471" i="4" s="1"/>
  <c r="D4472" i="4"/>
  <c r="G4472" i="4" s="1"/>
  <c r="H4472" i="4"/>
  <c r="L4472" i="4"/>
  <c r="M4472" i="4" s="1"/>
  <c r="O4472" i="4" s="1"/>
  <c r="D4473" i="4"/>
  <c r="G4473" i="4" s="1"/>
  <c r="H4473" i="4"/>
  <c r="L4473" i="4"/>
  <c r="M4473" i="4" s="1"/>
  <c r="O4473" i="4" s="1"/>
  <c r="D4474" i="4"/>
  <c r="G4474" i="4" s="1"/>
  <c r="H4474" i="4"/>
  <c r="L4474" i="4"/>
  <c r="M4474" i="4" s="1"/>
  <c r="O4474" i="4" s="1"/>
  <c r="D4475" i="4"/>
  <c r="G4475" i="4" s="1"/>
  <c r="H4475" i="4"/>
  <c r="L4475" i="4"/>
  <c r="M4475" i="4" s="1"/>
  <c r="O4475" i="4" s="1"/>
  <c r="D4476" i="4"/>
  <c r="G4476" i="4" s="1"/>
  <c r="H4476" i="4"/>
  <c r="L4476" i="4"/>
  <c r="M4476" i="4" s="1"/>
  <c r="O4476" i="4" s="1"/>
  <c r="D4477" i="4"/>
  <c r="G4477" i="4" s="1"/>
  <c r="H4477" i="4"/>
  <c r="L4477" i="4"/>
  <c r="M4477" i="4" s="1"/>
  <c r="O4477" i="4" s="1"/>
  <c r="D4478" i="4"/>
  <c r="G4478" i="4" s="1"/>
  <c r="H4478" i="4"/>
  <c r="L4478" i="4"/>
  <c r="M4478" i="4" s="1"/>
  <c r="O4478" i="4" s="1"/>
  <c r="D4479" i="4"/>
  <c r="G4479" i="4" s="1"/>
  <c r="H4479" i="4"/>
  <c r="L4479" i="4"/>
  <c r="D4480" i="4"/>
  <c r="G4480" i="4" s="1"/>
  <c r="H4480" i="4"/>
  <c r="L4480" i="4"/>
  <c r="D4481" i="4"/>
  <c r="G4481" i="4" s="1"/>
  <c r="H4481" i="4"/>
  <c r="L4481" i="4"/>
  <c r="M4481" i="4" s="1"/>
  <c r="O4481" i="4" s="1"/>
  <c r="D4482" i="4"/>
  <c r="G4482" i="4" s="1"/>
  <c r="H4482" i="4"/>
  <c r="L4482" i="4"/>
  <c r="D4483" i="4"/>
  <c r="G4483" i="4" s="1"/>
  <c r="H4483" i="4"/>
  <c r="L4483" i="4"/>
  <c r="M4483" i="4" s="1"/>
  <c r="O4483" i="4" s="1"/>
  <c r="D4484" i="4"/>
  <c r="G4484" i="4" s="1"/>
  <c r="H4484" i="4"/>
  <c r="L4484" i="4"/>
  <c r="M4484" i="4" s="1"/>
  <c r="O4484" i="4" s="1"/>
  <c r="D4485" i="4"/>
  <c r="G4485" i="4" s="1"/>
  <c r="H4485" i="4"/>
  <c r="L4485" i="4"/>
  <c r="M4485" i="4" s="1"/>
  <c r="O4485" i="4" s="1"/>
  <c r="D4486" i="4"/>
  <c r="G4486" i="4" s="1"/>
  <c r="H4486" i="4"/>
  <c r="L4486" i="4"/>
  <c r="M4486" i="4" s="1"/>
  <c r="O4486" i="4" s="1"/>
  <c r="D4487" i="4"/>
  <c r="G4487" i="4" s="1"/>
  <c r="H4487" i="4"/>
  <c r="L4487" i="4"/>
  <c r="M4487" i="4" s="1"/>
  <c r="O4487" i="4" s="1"/>
  <c r="D4488" i="4"/>
  <c r="G4488" i="4" s="1"/>
  <c r="H4488" i="4"/>
  <c r="L4488" i="4"/>
  <c r="M4488" i="4" s="1"/>
  <c r="O4488" i="4" s="1"/>
  <c r="D4489" i="4"/>
  <c r="G4489" i="4" s="1"/>
  <c r="H4489" i="4"/>
  <c r="L4489" i="4"/>
  <c r="M4489" i="4" s="1"/>
  <c r="O4489" i="4" s="1"/>
  <c r="D4490" i="4"/>
  <c r="G4490" i="4" s="1"/>
  <c r="H4490" i="4"/>
  <c r="L4490" i="4"/>
  <c r="M4490" i="4" s="1"/>
  <c r="O4490" i="4" s="1"/>
  <c r="D4491" i="4"/>
  <c r="G4491" i="4" s="1"/>
  <c r="H4491" i="4"/>
  <c r="L4491" i="4"/>
  <c r="M4491" i="4" s="1"/>
  <c r="O4491" i="4" s="1"/>
  <c r="D4492" i="4"/>
  <c r="G4492" i="4" s="1"/>
  <c r="H4492" i="4"/>
  <c r="L4492" i="4"/>
  <c r="M4492" i="4" s="1"/>
  <c r="O4492" i="4" s="1"/>
  <c r="D4493" i="4"/>
  <c r="G4493" i="4" s="1"/>
  <c r="H4493" i="4"/>
  <c r="L4493" i="4"/>
  <c r="M4493" i="4" s="1"/>
  <c r="O4493" i="4" s="1"/>
  <c r="D4494" i="4"/>
  <c r="G4494" i="4" s="1"/>
  <c r="H4494" i="4"/>
  <c r="L4494" i="4"/>
  <c r="M4494" i="4" s="1"/>
  <c r="O4494" i="4" s="1"/>
  <c r="D4495" i="4"/>
  <c r="G4495" i="4" s="1"/>
  <c r="H4495" i="4"/>
  <c r="L4495" i="4"/>
  <c r="D4496" i="4"/>
  <c r="G4496" i="4" s="1"/>
  <c r="H4496" i="4"/>
  <c r="L4496" i="4"/>
  <c r="M4496" i="4" s="1"/>
  <c r="O4496" i="4" s="1"/>
  <c r="D4497" i="4"/>
  <c r="G4497" i="4" s="1"/>
  <c r="H4497" i="4"/>
  <c r="L4497" i="4"/>
  <c r="D4498" i="4"/>
  <c r="G4498" i="4" s="1"/>
  <c r="H4498" i="4"/>
  <c r="L4498" i="4"/>
  <c r="M4498" i="4" s="1"/>
  <c r="O4498" i="4" s="1"/>
  <c r="D4499" i="4"/>
  <c r="G4499" i="4" s="1"/>
  <c r="H4499" i="4"/>
  <c r="L4499" i="4"/>
  <c r="D4500" i="4"/>
  <c r="G4500" i="4" s="1"/>
  <c r="H4500" i="4"/>
  <c r="L4500" i="4"/>
  <c r="M4500" i="4" s="1"/>
  <c r="O4500" i="4" s="1"/>
  <c r="D4501" i="4"/>
  <c r="G4501" i="4" s="1"/>
  <c r="H4501" i="4"/>
  <c r="L4501" i="4"/>
  <c r="M4501" i="4" s="1"/>
  <c r="O4501" i="4" s="1"/>
  <c r="D4502" i="4"/>
  <c r="G4502" i="4" s="1"/>
  <c r="H4502" i="4"/>
  <c r="L4502" i="4"/>
  <c r="D4503" i="4"/>
  <c r="G4503" i="4" s="1"/>
  <c r="H4503" i="4"/>
  <c r="L4503" i="4"/>
  <c r="M4503" i="4" s="1"/>
  <c r="O4503" i="4" s="1"/>
  <c r="D4504" i="4"/>
  <c r="G4504" i="4" s="1"/>
  <c r="H4504" i="4"/>
  <c r="L4504" i="4"/>
  <c r="M4504" i="4" s="1"/>
  <c r="O4504" i="4" s="1"/>
  <c r="D4505" i="4"/>
  <c r="G4505" i="4" s="1"/>
  <c r="H4505" i="4"/>
  <c r="L4505" i="4"/>
  <c r="M4505" i="4" s="1"/>
  <c r="O4505" i="4" s="1"/>
  <c r="D4506" i="4"/>
  <c r="G4506" i="4" s="1"/>
  <c r="H4506" i="4"/>
  <c r="L4506" i="4"/>
  <c r="M4506" i="4" s="1"/>
  <c r="O4506" i="4" s="1"/>
  <c r="D4507" i="4"/>
  <c r="G4507" i="4" s="1"/>
  <c r="H4507" i="4"/>
  <c r="L4507" i="4"/>
  <c r="M4507" i="4" s="1"/>
  <c r="O4507" i="4" s="1"/>
  <c r="D4508" i="4"/>
  <c r="G4508" i="4" s="1"/>
  <c r="H4508" i="4"/>
  <c r="L4508" i="4"/>
  <c r="M4508" i="4" s="1"/>
  <c r="O4508" i="4" s="1"/>
  <c r="D4509" i="4"/>
  <c r="G4509" i="4" s="1"/>
  <c r="H4509" i="4"/>
  <c r="L4509" i="4"/>
  <c r="M4509" i="4" s="1"/>
  <c r="O4509" i="4" s="1"/>
  <c r="D4510" i="4"/>
  <c r="G4510" i="4" s="1"/>
  <c r="H4510" i="4"/>
  <c r="L4510" i="4"/>
  <c r="M4510" i="4" s="1"/>
  <c r="O4510" i="4" s="1"/>
  <c r="D4511" i="4"/>
  <c r="G4511" i="4" s="1"/>
  <c r="H4511" i="4"/>
  <c r="L4511" i="4"/>
  <c r="M4511" i="4" s="1"/>
  <c r="O4511" i="4" s="1"/>
  <c r="D4512" i="4"/>
  <c r="G4512" i="4" s="1"/>
  <c r="H4512" i="4"/>
  <c r="L4512" i="4"/>
  <c r="M4512" i="4" s="1"/>
  <c r="O4512" i="4" s="1"/>
  <c r="D4513" i="4"/>
  <c r="G4513" i="4" s="1"/>
  <c r="H4513" i="4"/>
  <c r="L4513" i="4"/>
  <c r="M4513" i="4" s="1"/>
  <c r="O4513" i="4" s="1"/>
  <c r="D4514" i="4"/>
  <c r="G4514" i="4" s="1"/>
  <c r="H4514" i="4"/>
  <c r="L4514" i="4"/>
  <c r="D4515" i="4"/>
  <c r="G4515" i="4" s="1"/>
  <c r="H4515" i="4"/>
  <c r="L4515" i="4"/>
  <c r="M4515" i="4" s="1"/>
  <c r="O4515" i="4" s="1"/>
  <c r="D4516" i="4"/>
  <c r="G4516" i="4" s="1"/>
  <c r="H4516" i="4"/>
  <c r="L4516" i="4"/>
  <c r="D4517" i="4"/>
  <c r="G4517" i="4" s="1"/>
  <c r="H4517" i="4"/>
  <c r="L4517" i="4"/>
  <c r="M4517" i="4" s="1"/>
  <c r="O4517" i="4" s="1"/>
  <c r="D4518" i="4"/>
  <c r="G4518" i="4" s="1"/>
  <c r="H4518" i="4"/>
  <c r="L4518" i="4"/>
  <c r="D4519" i="4"/>
  <c r="G4519" i="4" s="1"/>
  <c r="H4519" i="4"/>
  <c r="L4519" i="4"/>
  <c r="M4519" i="4" s="1"/>
  <c r="O4519" i="4" s="1"/>
  <c r="D4520" i="4"/>
  <c r="G4520" i="4" s="1"/>
  <c r="H4520" i="4"/>
  <c r="L4520" i="4"/>
  <c r="D4521" i="4"/>
  <c r="G4521" i="4" s="1"/>
  <c r="H4521" i="4"/>
  <c r="L4521" i="4"/>
  <c r="M4521" i="4" s="1"/>
  <c r="O4521" i="4" s="1"/>
  <c r="D4522" i="4"/>
  <c r="G4522" i="4" s="1"/>
  <c r="H4522" i="4"/>
  <c r="L4522" i="4"/>
  <c r="D4523" i="4"/>
  <c r="G4523" i="4" s="1"/>
  <c r="H4523" i="4"/>
  <c r="L4523" i="4"/>
  <c r="D4524" i="4"/>
  <c r="G4524" i="4" s="1"/>
  <c r="H4524" i="4"/>
  <c r="L4524" i="4"/>
  <c r="D4525" i="4"/>
  <c r="G4525" i="4" s="1"/>
  <c r="H4525" i="4"/>
  <c r="L4525" i="4"/>
  <c r="D4526" i="4"/>
  <c r="G4526" i="4" s="1"/>
  <c r="H4526" i="4"/>
  <c r="L4526" i="4"/>
  <c r="D4527" i="4"/>
  <c r="G4527" i="4" s="1"/>
  <c r="H4527" i="4"/>
  <c r="L4527" i="4"/>
  <c r="M4527" i="4" s="1"/>
  <c r="O4527" i="4" s="1"/>
  <c r="D4528" i="4"/>
  <c r="G4528" i="4" s="1"/>
  <c r="H4528" i="4"/>
  <c r="L4528" i="4"/>
  <c r="D4529" i="4"/>
  <c r="G4529" i="4" s="1"/>
  <c r="H4529" i="4"/>
  <c r="L4529" i="4"/>
  <c r="M4529" i="4" s="1"/>
  <c r="O4529" i="4" s="1"/>
  <c r="D4530" i="4"/>
  <c r="G4530" i="4" s="1"/>
  <c r="H4530" i="4"/>
  <c r="L4530" i="4"/>
  <c r="D4531" i="4"/>
  <c r="G4531" i="4" s="1"/>
  <c r="H4531" i="4"/>
  <c r="L4531" i="4"/>
  <c r="M4531" i="4" s="1"/>
  <c r="O4531" i="4" s="1"/>
  <c r="D4532" i="4"/>
  <c r="G4532" i="4" s="1"/>
  <c r="H4532" i="4"/>
  <c r="L4532" i="4"/>
  <c r="M4532" i="4" s="1"/>
  <c r="O4532" i="4" s="1"/>
  <c r="D4533" i="4"/>
  <c r="G4533" i="4" s="1"/>
  <c r="H4533" i="4"/>
  <c r="L4533" i="4"/>
  <c r="M4533" i="4" s="1"/>
  <c r="O4533" i="4" s="1"/>
  <c r="D4534" i="4"/>
  <c r="G4534" i="4" s="1"/>
  <c r="H4534" i="4"/>
  <c r="L4534" i="4"/>
  <c r="M4534" i="4" s="1"/>
  <c r="O4534" i="4" s="1"/>
  <c r="D4535" i="4"/>
  <c r="G4535" i="4" s="1"/>
  <c r="H4535" i="4"/>
  <c r="L4535" i="4"/>
  <c r="M4535" i="4" s="1"/>
  <c r="O4535" i="4" s="1"/>
  <c r="D4536" i="4"/>
  <c r="G4536" i="4" s="1"/>
  <c r="H4536" i="4"/>
  <c r="L4536" i="4"/>
  <c r="D4537" i="4"/>
  <c r="G4537" i="4" s="1"/>
  <c r="H4537" i="4"/>
  <c r="L4537" i="4"/>
  <c r="M4537" i="4" s="1"/>
  <c r="O4537" i="4" s="1"/>
  <c r="D4538" i="4"/>
  <c r="G4538" i="4" s="1"/>
  <c r="H4538" i="4"/>
  <c r="L4538" i="4"/>
  <c r="M4538" i="4" s="1"/>
  <c r="O4538" i="4" s="1"/>
  <c r="D4539" i="4"/>
  <c r="G4539" i="4" s="1"/>
  <c r="H4539" i="4"/>
  <c r="L4539" i="4"/>
  <c r="M4539" i="4" s="1"/>
  <c r="O4539" i="4" s="1"/>
  <c r="D4540" i="4"/>
  <c r="G4540" i="4" s="1"/>
  <c r="H4540" i="4"/>
  <c r="L4540" i="4"/>
  <c r="M4540" i="4" s="1"/>
  <c r="O4540" i="4" s="1"/>
  <c r="D4541" i="4"/>
  <c r="G4541" i="4" s="1"/>
  <c r="H4541" i="4"/>
  <c r="L4541" i="4"/>
  <c r="M4541" i="4" s="1"/>
  <c r="O4541" i="4" s="1"/>
  <c r="D4542" i="4"/>
  <c r="G4542" i="4" s="1"/>
  <c r="H4542" i="4"/>
  <c r="L4542" i="4"/>
  <c r="D4543" i="4"/>
  <c r="G4543" i="4" s="1"/>
  <c r="H4543" i="4"/>
  <c r="L4543" i="4"/>
  <c r="M4543" i="4" s="1"/>
  <c r="O4543" i="4" s="1"/>
  <c r="D4544" i="4"/>
  <c r="G4544" i="4" s="1"/>
  <c r="H4544" i="4"/>
  <c r="L4544" i="4"/>
  <c r="M4544" i="4" s="1"/>
  <c r="O4544" i="4" s="1"/>
  <c r="D4545" i="4"/>
  <c r="G4545" i="4" s="1"/>
  <c r="H4545" i="4"/>
  <c r="L4545" i="4"/>
  <c r="M4545" i="4" s="1"/>
  <c r="O4545" i="4" s="1"/>
  <c r="D4546" i="4"/>
  <c r="G4546" i="4" s="1"/>
  <c r="H4546" i="4"/>
  <c r="L4546" i="4"/>
  <c r="M4546" i="4" s="1"/>
  <c r="O4546" i="4" s="1"/>
  <c r="D4547" i="4"/>
  <c r="G4547" i="4" s="1"/>
  <c r="H4547" i="4"/>
  <c r="L4547" i="4"/>
  <c r="M4547" i="4" s="1"/>
  <c r="O4547" i="4" s="1"/>
  <c r="D4548" i="4"/>
  <c r="G4548" i="4" s="1"/>
  <c r="H4548" i="4"/>
  <c r="L4548" i="4"/>
  <c r="M4548" i="4" s="1"/>
  <c r="O4548" i="4" s="1"/>
  <c r="D4549" i="4"/>
  <c r="G4549" i="4" s="1"/>
  <c r="H4549" i="4"/>
  <c r="L4549" i="4"/>
  <c r="M4549" i="4" s="1"/>
  <c r="O4549" i="4" s="1"/>
  <c r="D4550" i="4"/>
  <c r="G4550" i="4" s="1"/>
  <c r="H4550" i="4"/>
  <c r="L4550" i="4"/>
  <c r="M4550" i="4" s="1"/>
  <c r="O4550" i="4" s="1"/>
  <c r="D4551" i="4"/>
  <c r="G4551" i="4" s="1"/>
  <c r="H4551" i="4"/>
  <c r="L4551" i="4"/>
  <c r="M4551" i="4" s="1"/>
  <c r="O4551" i="4" s="1"/>
  <c r="D4552" i="4"/>
  <c r="G4552" i="4" s="1"/>
  <c r="H4552" i="4"/>
  <c r="L4552" i="4"/>
  <c r="M4552" i="4" s="1"/>
  <c r="O4552" i="4" s="1"/>
  <c r="D4553" i="4"/>
  <c r="G4553" i="4" s="1"/>
  <c r="H4553" i="4"/>
  <c r="L4553" i="4"/>
  <c r="M4553" i="4" s="1"/>
  <c r="O4553" i="4" s="1"/>
  <c r="D4554" i="4"/>
  <c r="G4554" i="4" s="1"/>
  <c r="H4554" i="4"/>
  <c r="L4554" i="4"/>
  <c r="M4554" i="4" s="1"/>
  <c r="O4554" i="4" s="1"/>
  <c r="D4555" i="4"/>
  <c r="G4555" i="4" s="1"/>
  <c r="H4555" i="4"/>
  <c r="L4555" i="4"/>
  <c r="M4555" i="4" s="1"/>
  <c r="O4555" i="4" s="1"/>
  <c r="D4556" i="4"/>
  <c r="G4556" i="4" s="1"/>
  <c r="H4556" i="4"/>
  <c r="L4556" i="4"/>
  <c r="D4557" i="4"/>
  <c r="G4557" i="4" s="1"/>
  <c r="H4557" i="4"/>
  <c r="L4557" i="4"/>
  <c r="M4557" i="4" s="1"/>
  <c r="O4557" i="4" s="1"/>
  <c r="D4558" i="4"/>
  <c r="G4558" i="4" s="1"/>
  <c r="H4558" i="4"/>
  <c r="L4558" i="4"/>
  <c r="D4559" i="4"/>
  <c r="G4559" i="4" s="1"/>
  <c r="H4559" i="4"/>
  <c r="L4559" i="4"/>
  <c r="D4560" i="4"/>
  <c r="G4560" i="4" s="1"/>
  <c r="H4560" i="4"/>
  <c r="L4560" i="4"/>
  <c r="D4561" i="4"/>
  <c r="G4561" i="4" s="1"/>
  <c r="H4561" i="4"/>
  <c r="L4561" i="4"/>
  <c r="M4561" i="4" s="1"/>
  <c r="O4561" i="4" s="1"/>
  <c r="D4562" i="4"/>
  <c r="G4562" i="4" s="1"/>
  <c r="H4562" i="4"/>
  <c r="L4562" i="4"/>
  <c r="D4563" i="4"/>
  <c r="G4563" i="4" s="1"/>
  <c r="H4563" i="4"/>
  <c r="L4563" i="4"/>
  <c r="M4563" i="4" s="1"/>
  <c r="O4563" i="4" s="1"/>
  <c r="D4564" i="4"/>
  <c r="G4564" i="4" s="1"/>
  <c r="H4564" i="4"/>
  <c r="L4564" i="4"/>
  <c r="D4565" i="4"/>
  <c r="G4565" i="4" s="1"/>
  <c r="H4565" i="4"/>
  <c r="L4565" i="4"/>
  <c r="M4565" i="4" s="1"/>
  <c r="O4565" i="4" s="1"/>
  <c r="D4566" i="4"/>
  <c r="G4566" i="4" s="1"/>
  <c r="H4566" i="4"/>
  <c r="L4566" i="4"/>
  <c r="D4567" i="4"/>
  <c r="G4567" i="4" s="1"/>
  <c r="H4567" i="4"/>
  <c r="L4567" i="4"/>
  <c r="M4567" i="4" s="1"/>
  <c r="O4567" i="4" s="1"/>
  <c r="D4568" i="4"/>
  <c r="G4568" i="4" s="1"/>
  <c r="H4568" i="4"/>
  <c r="L4568" i="4"/>
  <c r="D4569" i="4"/>
  <c r="G4569" i="4" s="1"/>
  <c r="H4569" i="4"/>
  <c r="L4569" i="4"/>
  <c r="M4569" i="4" s="1"/>
  <c r="O4569" i="4" s="1"/>
  <c r="D4570" i="4"/>
  <c r="G4570" i="4" s="1"/>
  <c r="H4570" i="4"/>
  <c r="L4570" i="4"/>
  <c r="D4571" i="4"/>
  <c r="G4571" i="4" s="1"/>
  <c r="H4571" i="4"/>
  <c r="L4571" i="4"/>
  <c r="M4571" i="4" s="1"/>
  <c r="O4571" i="4" s="1"/>
  <c r="D4572" i="4"/>
  <c r="G4572" i="4" s="1"/>
  <c r="H4572" i="4"/>
  <c r="L4572" i="4"/>
  <c r="D4573" i="4"/>
  <c r="G4573" i="4" s="1"/>
  <c r="H4573" i="4"/>
  <c r="L4573" i="4"/>
  <c r="M4573" i="4" s="1"/>
  <c r="O4573" i="4" s="1"/>
  <c r="D4574" i="4"/>
  <c r="G4574" i="4" s="1"/>
  <c r="H4574" i="4"/>
  <c r="L4574" i="4"/>
  <c r="D4575" i="4"/>
  <c r="G4575" i="4" s="1"/>
  <c r="H4575" i="4"/>
  <c r="L4575" i="4"/>
  <c r="M4575" i="4" s="1"/>
  <c r="O4575" i="4" s="1"/>
  <c r="D4576" i="4"/>
  <c r="G4576" i="4" s="1"/>
  <c r="H4576" i="4"/>
  <c r="L4576" i="4"/>
  <c r="D4577" i="4"/>
  <c r="G4577" i="4" s="1"/>
  <c r="H4577" i="4"/>
  <c r="L4577" i="4"/>
  <c r="M4577" i="4" s="1"/>
  <c r="O4577" i="4" s="1"/>
  <c r="D4578" i="4"/>
  <c r="G4578" i="4" s="1"/>
  <c r="H4578" i="4"/>
  <c r="L4578" i="4"/>
  <c r="D4579" i="4"/>
  <c r="G4579" i="4" s="1"/>
  <c r="H4579" i="4"/>
  <c r="L4579" i="4"/>
  <c r="M4579" i="4" s="1"/>
  <c r="O4579" i="4" s="1"/>
  <c r="D4580" i="4"/>
  <c r="G4580" i="4" s="1"/>
  <c r="H4580" i="4"/>
  <c r="L4580" i="4"/>
  <c r="D4581" i="4"/>
  <c r="G4581" i="4" s="1"/>
  <c r="H4581" i="4"/>
  <c r="L4581" i="4"/>
  <c r="D4582" i="4"/>
  <c r="G4582" i="4" s="1"/>
  <c r="H4582" i="4"/>
  <c r="L4582" i="4"/>
  <c r="D4583" i="4"/>
  <c r="G4583" i="4" s="1"/>
  <c r="H4583" i="4"/>
  <c r="L4583" i="4"/>
  <c r="D4584" i="4"/>
  <c r="G4584" i="4" s="1"/>
  <c r="H4584" i="4"/>
  <c r="L4584" i="4"/>
  <c r="M4584" i="4" s="1"/>
  <c r="O4584" i="4" s="1"/>
  <c r="D4585" i="4"/>
  <c r="G4585" i="4" s="1"/>
  <c r="H4585" i="4"/>
  <c r="L4585" i="4"/>
  <c r="D4586" i="4"/>
  <c r="G4586" i="4" s="1"/>
  <c r="H4586" i="4"/>
  <c r="L4586" i="4"/>
  <c r="M4586" i="4" s="1"/>
  <c r="O4586" i="4" s="1"/>
  <c r="D4587" i="4"/>
  <c r="G4587" i="4" s="1"/>
  <c r="H4587" i="4"/>
  <c r="L4587" i="4"/>
  <c r="M4587" i="4" s="1"/>
  <c r="O4587" i="4" s="1"/>
  <c r="D4588" i="4"/>
  <c r="G4588" i="4" s="1"/>
  <c r="H4588" i="4"/>
  <c r="L4588" i="4"/>
  <c r="M4588" i="4" s="1"/>
  <c r="O4588" i="4" s="1"/>
  <c r="D4589" i="4"/>
  <c r="G4589" i="4" s="1"/>
  <c r="H4589" i="4"/>
  <c r="L4589" i="4"/>
  <c r="M4589" i="4" s="1"/>
  <c r="O4589" i="4" s="1"/>
  <c r="D4590" i="4"/>
  <c r="G4590" i="4" s="1"/>
  <c r="H4590" i="4"/>
  <c r="L4590" i="4"/>
  <c r="D4591" i="4"/>
  <c r="G4591" i="4" s="1"/>
  <c r="H4591" i="4"/>
  <c r="L4591" i="4"/>
  <c r="M4591" i="4" s="1"/>
  <c r="O4591" i="4" s="1"/>
  <c r="D4592" i="4"/>
  <c r="G4592" i="4" s="1"/>
  <c r="H4592" i="4"/>
  <c r="L4592" i="4"/>
  <c r="M4592" i="4" s="1"/>
  <c r="O4592" i="4" s="1"/>
  <c r="D4593" i="4"/>
  <c r="G4593" i="4" s="1"/>
  <c r="H4593" i="4"/>
  <c r="L4593" i="4"/>
  <c r="M4593" i="4" s="1"/>
  <c r="O4593" i="4" s="1"/>
  <c r="D4594" i="4"/>
  <c r="G4594" i="4" s="1"/>
  <c r="H4594" i="4"/>
  <c r="L4594" i="4"/>
  <c r="D4595" i="4"/>
  <c r="G4595" i="4" s="1"/>
  <c r="H4595" i="4"/>
  <c r="L4595" i="4"/>
  <c r="M4595" i="4" s="1"/>
  <c r="O4595" i="4" s="1"/>
  <c r="D4596" i="4"/>
  <c r="G4596" i="4" s="1"/>
  <c r="H4596" i="4"/>
  <c r="L4596" i="4"/>
  <c r="D4597" i="4"/>
  <c r="G4597" i="4" s="1"/>
  <c r="H4597" i="4"/>
  <c r="L4597" i="4"/>
  <c r="M4597" i="4" s="1"/>
  <c r="O4597" i="4" s="1"/>
  <c r="D4598" i="4"/>
  <c r="G4598" i="4" s="1"/>
  <c r="H4598" i="4"/>
  <c r="L4598" i="4"/>
  <c r="D4599" i="4"/>
  <c r="G4599" i="4" s="1"/>
  <c r="H4599" i="4"/>
  <c r="L4599" i="4"/>
  <c r="D4600" i="4"/>
  <c r="G4600" i="4" s="1"/>
  <c r="H4600" i="4"/>
  <c r="L4600" i="4"/>
  <c r="M4600" i="4" s="1"/>
  <c r="O4600" i="4" s="1"/>
  <c r="D4601" i="4"/>
  <c r="G4601" i="4" s="1"/>
  <c r="H4601" i="4"/>
  <c r="L4601" i="4"/>
  <c r="M4601" i="4" s="1"/>
  <c r="O4601" i="4" s="1"/>
  <c r="D4602" i="4"/>
  <c r="G4602" i="4" s="1"/>
  <c r="H4602" i="4"/>
  <c r="L4602" i="4"/>
  <c r="D4603" i="4"/>
  <c r="G4603" i="4" s="1"/>
  <c r="H4603" i="4"/>
  <c r="L4603" i="4"/>
  <c r="M4603" i="4" s="1"/>
  <c r="O4603" i="4" s="1"/>
  <c r="D4604" i="4"/>
  <c r="G4604" i="4" s="1"/>
  <c r="H4604" i="4"/>
  <c r="L4604" i="4"/>
  <c r="D4605" i="4"/>
  <c r="G4605" i="4" s="1"/>
  <c r="H4605" i="4"/>
  <c r="L4605" i="4"/>
  <c r="M4605" i="4" s="1"/>
  <c r="O4605" i="4" s="1"/>
  <c r="D4606" i="4"/>
  <c r="G4606" i="4" s="1"/>
  <c r="H4606" i="4"/>
  <c r="L4606" i="4"/>
  <c r="M4606" i="4" s="1"/>
  <c r="O4606" i="4" s="1"/>
  <c r="D4607" i="4"/>
  <c r="G4607" i="4" s="1"/>
  <c r="H4607" i="4"/>
  <c r="L4607" i="4"/>
  <c r="M4607" i="4" s="1"/>
  <c r="O4607" i="4" s="1"/>
  <c r="D4608" i="4"/>
  <c r="G4608" i="4" s="1"/>
  <c r="H4608" i="4"/>
  <c r="L4608" i="4"/>
  <c r="M4608" i="4" s="1"/>
  <c r="O4608" i="4" s="1"/>
  <c r="D4609" i="4"/>
  <c r="G4609" i="4" s="1"/>
  <c r="H4609" i="4"/>
  <c r="L4609" i="4"/>
  <c r="M4609" i="4" s="1"/>
  <c r="O4609" i="4" s="1"/>
  <c r="D4610" i="4"/>
  <c r="G4610" i="4" s="1"/>
  <c r="H4610" i="4"/>
  <c r="L4610" i="4"/>
  <c r="D4611" i="4"/>
  <c r="G4611" i="4" s="1"/>
  <c r="H4611" i="4"/>
  <c r="L4611" i="4"/>
  <c r="M4611" i="4" s="1"/>
  <c r="O4611" i="4" s="1"/>
  <c r="D4612" i="4"/>
  <c r="G4612" i="4" s="1"/>
  <c r="H4612" i="4"/>
  <c r="L4612" i="4"/>
  <c r="D4613" i="4"/>
  <c r="G4613" i="4" s="1"/>
  <c r="H4613" i="4"/>
  <c r="L4613" i="4"/>
  <c r="D4614" i="4"/>
  <c r="G4614" i="4" s="1"/>
  <c r="H4614" i="4"/>
  <c r="L4614" i="4"/>
  <c r="D4615" i="4"/>
  <c r="G4615" i="4" s="1"/>
  <c r="H4615" i="4"/>
  <c r="L4615" i="4"/>
  <c r="D4616" i="4"/>
  <c r="G4616" i="4" s="1"/>
  <c r="H4616" i="4"/>
  <c r="L4616" i="4"/>
  <c r="M4616" i="4" s="1"/>
  <c r="O4616" i="4" s="1"/>
  <c r="D4617" i="4"/>
  <c r="G4617" i="4" s="1"/>
  <c r="H4617" i="4"/>
  <c r="L4617" i="4"/>
  <c r="M4617" i="4" s="1"/>
  <c r="O4617" i="4" s="1"/>
  <c r="D4618" i="4"/>
  <c r="G4618" i="4" s="1"/>
  <c r="H4618" i="4"/>
  <c r="L4618" i="4"/>
  <c r="D4619" i="4"/>
  <c r="G4619" i="4" s="1"/>
  <c r="H4619" i="4"/>
  <c r="L4619" i="4"/>
  <c r="M4619" i="4" s="1"/>
  <c r="O4619" i="4" s="1"/>
  <c r="D4620" i="4"/>
  <c r="G4620" i="4" s="1"/>
  <c r="H4620" i="4"/>
  <c r="L4620" i="4"/>
  <c r="D4621" i="4"/>
  <c r="G4621" i="4" s="1"/>
  <c r="H4621" i="4"/>
  <c r="L4621" i="4"/>
  <c r="M4621" i="4" s="1"/>
  <c r="O4621" i="4" s="1"/>
  <c r="D4622" i="4"/>
  <c r="G4622" i="4" s="1"/>
  <c r="H4622" i="4"/>
  <c r="L4622" i="4"/>
  <c r="D4623" i="4"/>
  <c r="G4623" i="4" s="1"/>
  <c r="H4623" i="4"/>
  <c r="L4623" i="4"/>
  <c r="M4623" i="4" s="1"/>
  <c r="O4623" i="4" s="1"/>
  <c r="D4624" i="4"/>
  <c r="G4624" i="4" s="1"/>
  <c r="H4624" i="4"/>
  <c r="L4624" i="4"/>
  <c r="D4625" i="4"/>
  <c r="G4625" i="4" s="1"/>
  <c r="H4625" i="4"/>
  <c r="L4625" i="4"/>
  <c r="M4625" i="4" s="1"/>
  <c r="O4625" i="4" s="1"/>
  <c r="D4626" i="4"/>
  <c r="G4626" i="4" s="1"/>
  <c r="H4626" i="4"/>
  <c r="L4626" i="4"/>
  <c r="D4627" i="4"/>
  <c r="G4627" i="4" s="1"/>
  <c r="H4627" i="4"/>
  <c r="L4627" i="4"/>
  <c r="M4627" i="4" s="1"/>
  <c r="O4627" i="4" s="1"/>
  <c r="D4628" i="4"/>
  <c r="G4628" i="4" s="1"/>
  <c r="H4628" i="4"/>
  <c r="L4628" i="4"/>
  <c r="D4629" i="4"/>
  <c r="G4629" i="4" s="1"/>
  <c r="H4629" i="4"/>
  <c r="L4629" i="4"/>
  <c r="M4629" i="4" s="1"/>
  <c r="O4629" i="4" s="1"/>
  <c r="D4630" i="4"/>
  <c r="G4630" i="4" s="1"/>
  <c r="H4630" i="4"/>
  <c r="L4630" i="4"/>
  <c r="M4630" i="4" s="1"/>
  <c r="O4630" i="4" s="1"/>
  <c r="D4631" i="4"/>
  <c r="G4631" i="4" s="1"/>
  <c r="H4631" i="4"/>
  <c r="L4631" i="4"/>
  <c r="D4632" i="4"/>
  <c r="G4632" i="4" s="1"/>
  <c r="H4632" i="4"/>
  <c r="L4632" i="4"/>
  <c r="M4632" i="4" s="1"/>
  <c r="O4632" i="4" s="1"/>
  <c r="D4633" i="4"/>
  <c r="G4633" i="4" s="1"/>
  <c r="H4633" i="4"/>
  <c r="L4633" i="4"/>
  <c r="M4633" i="4" s="1"/>
  <c r="O4633" i="4" s="1"/>
  <c r="D4634" i="4"/>
  <c r="G4634" i="4" s="1"/>
  <c r="H4634" i="4"/>
  <c r="L4634" i="4"/>
  <c r="M4634" i="4" s="1"/>
  <c r="O4634" i="4" s="1"/>
  <c r="D4635" i="4"/>
  <c r="G4635" i="4" s="1"/>
  <c r="H4635" i="4"/>
  <c r="L4635" i="4"/>
  <c r="M4635" i="4" s="1"/>
  <c r="O4635" i="4" s="1"/>
  <c r="D4636" i="4"/>
  <c r="G4636" i="4" s="1"/>
  <c r="H4636" i="4"/>
  <c r="L4636" i="4"/>
  <c r="M4636" i="4" s="1"/>
  <c r="O4636" i="4" s="1"/>
  <c r="D4637" i="4"/>
  <c r="G4637" i="4" s="1"/>
  <c r="H4637" i="4"/>
  <c r="L4637" i="4"/>
  <c r="M4637" i="4" s="1"/>
  <c r="O4637" i="4" s="1"/>
  <c r="D4638" i="4"/>
  <c r="G4638" i="4" s="1"/>
  <c r="H4638" i="4"/>
  <c r="L4638" i="4"/>
  <c r="M4638" i="4" s="1"/>
  <c r="O4638" i="4" s="1"/>
  <c r="D4639" i="4"/>
  <c r="G4639" i="4" s="1"/>
  <c r="H4639" i="4"/>
  <c r="L4639" i="4"/>
  <c r="M4639" i="4" s="1"/>
  <c r="O4639" i="4" s="1"/>
  <c r="D4640" i="4"/>
  <c r="G4640" i="4" s="1"/>
  <c r="H4640" i="4"/>
  <c r="L4640" i="4"/>
  <c r="M4640" i="4" s="1"/>
  <c r="O4640" i="4" s="1"/>
  <c r="D4641" i="4"/>
  <c r="G4641" i="4" s="1"/>
  <c r="H4641" i="4"/>
  <c r="L4641" i="4"/>
  <c r="M4641" i="4" s="1"/>
  <c r="O4641" i="4" s="1"/>
  <c r="D4642" i="4"/>
  <c r="G4642" i="4" s="1"/>
  <c r="H4642" i="4"/>
  <c r="L4642" i="4"/>
  <c r="M4642" i="4" s="1"/>
  <c r="O4642" i="4" s="1"/>
  <c r="D4643" i="4"/>
  <c r="G4643" i="4" s="1"/>
  <c r="H4643" i="4"/>
  <c r="L4643" i="4"/>
  <c r="M4643" i="4" s="1"/>
  <c r="O4643" i="4" s="1"/>
  <c r="D4644" i="4"/>
  <c r="G4644" i="4" s="1"/>
  <c r="H4644" i="4"/>
  <c r="L4644" i="4"/>
  <c r="M4644" i="4" s="1"/>
  <c r="O4644" i="4" s="1"/>
  <c r="D4645" i="4"/>
  <c r="G4645" i="4" s="1"/>
  <c r="H4645" i="4"/>
  <c r="L4645" i="4"/>
  <c r="M4645" i="4" s="1"/>
  <c r="O4645" i="4" s="1"/>
  <c r="D4646" i="4"/>
  <c r="G4646" i="4" s="1"/>
  <c r="H4646" i="4"/>
  <c r="L4646" i="4"/>
  <c r="D4647" i="4"/>
  <c r="G4647" i="4" s="1"/>
  <c r="H4647" i="4"/>
  <c r="L4647" i="4"/>
  <c r="D4648" i="4"/>
  <c r="G4648" i="4" s="1"/>
  <c r="H4648" i="4"/>
  <c r="L4648" i="4"/>
  <c r="D4649" i="4"/>
  <c r="G4649" i="4" s="1"/>
  <c r="H4649" i="4"/>
  <c r="L4649" i="4"/>
  <c r="M4649" i="4" s="1"/>
  <c r="O4649" i="4" s="1"/>
  <c r="D4650" i="4"/>
  <c r="G4650" i="4" s="1"/>
  <c r="H4650" i="4"/>
  <c r="L4650" i="4"/>
  <c r="D4651" i="4"/>
  <c r="G4651" i="4" s="1"/>
  <c r="H4651" i="4"/>
  <c r="L4651" i="4"/>
  <c r="M4651" i="4" s="1"/>
  <c r="O4651" i="4" s="1"/>
  <c r="D4652" i="4"/>
  <c r="G4652" i="4" s="1"/>
  <c r="H4652" i="4"/>
  <c r="L4652" i="4"/>
  <c r="D4653" i="4"/>
  <c r="G4653" i="4" s="1"/>
  <c r="H4653" i="4"/>
  <c r="L4653" i="4"/>
  <c r="M4653" i="4" s="1"/>
  <c r="O4653" i="4" s="1"/>
  <c r="D4654" i="4"/>
  <c r="G4654" i="4" s="1"/>
  <c r="H4654" i="4"/>
  <c r="L4654" i="4"/>
  <c r="D4655" i="4"/>
  <c r="G4655" i="4" s="1"/>
  <c r="H4655" i="4"/>
  <c r="L4655" i="4"/>
  <c r="M4655" i="4" s="1"/>
  <c r="O4655" i="4" s="1"/>
  <c r="D4656" i="4"/>
  <c r="G4656" i="4" s="1"/>
  <c r="H4656" i="4"/>
  <c r="L4656" i="4"/>
  <c r="D4657" i="4"/>
  <c r="G4657" i="4" s="1"/>
  <c r="H4657" i="4"/>
  <c r="L4657" i="4"/>
  <c r="M4657" i="4" s="1"/>
  <c r="O4657" i="4" s="1"/>
  <c r="D4658" i="4"/>
  <c r="G4658" i="4" s="1"/>
  <c r="H4658" i="4"/>
  <c r="L4658" i="4"/>
  <c r="D4659" i="4"/>
  <c r="G4659" i="4" s="1"/>
  <c r="H4659" i="4"/>
  <c r="L4659" i="4"/>
  <c r="M4659" i="4" s="1"/>
  <c r="O4659" i="4" s="1"/>
  <c r="D4660" i="4"/>
  <c r="G4660" i="4" s="1"/>
  <c r="H4660" i="4"/>
  <c r="L4660" i="4"/>
  <c r="D4661" i="4"/>
  <c r="G4661" i="4" s="1"/>
  <c r="H4661" i="4"/>
  <c r="L4661" i="4"/>
  <c r="M4661" i="4" s="1"/>
  <c r="O4661" i="4" s="1"/>
  <c r="D4662" i="4"/>
  <c r="G4662" i="4" s="1"/>
  <c r="H4662" i="4"/>
  <c r="L4662" i="4"/>
  <c r="D4663" i="4"/>
  <c r="G4663" i="4" s="1"/>
  <c r="H4663" i="4"/>
  <c r="L4663" i="4"/>
  <c r="M4663" i="4" s="1"/>
  <c r="O4663" i="4" s="1"/>
  <c r="D4664" i="4"/>
  <c r="G4664" i="4" s="1"/>
  <c r="H4664" i="4"/>
  <c r="L4664" i="4"/>
  <c r="D4665" i="4"/>
  <c r="G4665" i="4" s="1"/>
  <c r="H4665" i="4"/>
  <c r="L4665" i="4"/>
  <c r="M4665" i="4" s="1"/>
  <c r="O4665" i="4" s="1"/>
  <c r="D4666" i="4"/>
  <c r="G4666" i="4" s="1"/>
  <c r="H4666" i="4"/>
  <c r="L4666" i="4"/>
  <c r="D4667" i="4"/>
  <c r="G4667" i="4" s="1"/>
  <c r="H4667" i="4"/>
  <c r="L4667" i="4"/>
  <c r="M4667" i="4" s="1"/>
  <c r="O4667" i="4" s="1"/>
  <c r="D4668" i="4"/>
  <c r="G4668" i="4" s="1"/>
  <c r="H4668" i="4"/>
  <c r="L4668" i="4"/>
  <c r="D4669" i="4"/>
  <c r="G4669" i="4" s="1"/>
  <c r="H4669" i="4"/>
  <c r="L4669" i="4"/>
  <c r="M4669" i="4" s="1"/>
  <c r="O4669" i="4" s="1"/>
  <c r="D4670" i="4"/>
  <c r="G4670" i="4" s="1"/>
  <c r="H4670" i="4"/>
  <c r="L4670" i="4"/>
  <c r="D4671" i="4"/>
  <c r="G4671" i="4" s="1"/>
  <c r="H4671" i="4"/>
  <c r="L4671" i="4"/>
  <c r="M4671" i="4" s="1"/>
  <c r="O4671" i="4" s="1"/>
  <c r="D4672" i="4"/>
  <c r="G4672" i="4" s="1"/>
  <c r="H4672" i="4"/>
  <c r="L4672" i="4"/>
  <c r="D4673" i="4"/>
  <c r="G4673" i="4" s="1"/>
  <c r="H4673" i="4"/>
  <c r="L4673" i="4"/>
  <c r="M4673" i="4" s="1"/>
  <c r="O4673" i="4" s="1"/>
  <c r="D4674" i="4"/>
  <c r="G4674" i="4" s="1"/>
  <c r="H4674" i="4"/>
  <c r="L4674" i="4"/>
  <c r="D4675" i="4"/>
  <c r="G4675" i="4" s="1"/>
  <c r="H4675" i="4"/>
  <c r="L4675" i="4"/>
  <c r="M4675" i="4" s="1"/>
  <c r="O4675" i="4" s="1"/>
  <c r="D4676" i="4"/>
  <c r="G4676" i="4" s="1"/>
  <c r="H4676" i="4"/>
  <c r="L4676" i="4"/>
  <c r="M4676" i="4" s="1"/>
  <c r="O4676" i="4" s="1"/>
  <c r="D4677" i="4"/>
  <c r="G4677" i="4" s="1"/>
  <c r="H4677" i="4"/>
  <c r="L4677" i="4"/>
  <c r="M4677" i="4" s="1"/>
  <c r="O4677" i="4" s="1"/>
  <c r="D4678" i="4"/>
  <c r="G4678" i="4" s="1"/>
  <c r="H4678" i="4"/>
  <c r="L4678" i="4"/>
  <c r="M4678" i="4" s="1"/>
  <c r="O4678" i="4" s="1"/>
  <c r="D4679" i="4"/>
  <c r="G4679" i="4" s="1"/>
  <c r="H4679" i="4"/>
  <c r="L4679" i="4"/>
  <c r="M4679" i="4" s="1"/>
  <c r="O4679" i="4" s="1"/>
  <c r="D4680" i="4"/>
  <c r="G4680" i="4" s="1"/>
  <c r="H4680" i="4"/>
  <c r="L4680" i="4"/>
  <c r="D4681" i="4"/>
  <c r="G4681" i="4" s="1"/>
  <c r="H4681" i="4"/>
  <c r="L4681" i="4"/>
  <c r="M4681" i="4" s="1"/>
  <c r="O4681" i="4" s="1"/>
  <c r="D4682" i="4"/>
  <c r="G4682" i="4" s="1"/>
  <c r="H4682" i="4"/>
  <c r="L4682" i="4"/>
  <c r="M4682" i="4" s="1"/>
  <c r="O4682" i="4" s="1"/>
  <c r="D4683" i="4"/>
  <c r="G4683" i="4" s="1"/>
  <c r="H4683" i="4"/>
  <c r="L4683" i="4"/>
  <c r="M4683" i="4" s="1"/>
  <c r="O4683" i="4" s="1"/>
  <c r="D4684" i="4"/>
  <c r="G4684" i="4" s="1"/>
  <c r="H4684" i="4"/>
  <c r="L4684" i="4"/>
  <c r="M4684" i="4" s="1"/>
  <c r="O4684" i="4" s="1"/>
  <c r="D4685" i="4"/>
  <c r="G4685" i="4" s="1"/>
  <c r="H4685" i="4"/>
  <c r="L4685" i="4"/>
  <c r="M4685" i="4" s="1"/>
  <c r="O4685" i="4" s="1"/>
  <c r="D4686" i="4"/>
  <c r="G4686" i="4" s="1"/>
  <c r="H4686" i="4"/>
  <c r="L4686" i="4"/>
  <c r="D4687" i="4"/>
  <c r="G4687" i="4" s="1"/>
  <c r="H4687" i="4"/>
  <c r="L4687" i="4"/>
  <c r="M4687" i="4" s="1"/>
  <c r="O4687" i="4" s="1"/>
  <c r="D4688" i="4"/>
  <c r="G4688" i="4" s="1"/>
  <c r="H4688" i="4"/>
  <c r="L4688" i="4"/>
  <c r="D4689" i="4"/>
  <c r="G4689" i="4" s="1"/>
  <c r="H4689" i="4"/>
  <c r="L4689" i="4"/>
  <c r="M4689" i="4" s="1"/>
  <c r="O4689" i="4" s="1"/>
  <c r="D4690" i="4"/>
  <c r="G4690" i="4" s="1"/>
  <c r="H4690" i="4"/>
  <c r="L4690" i="4"/>
  <c r="D4691" i="4"/>
  <c r="G4691" i="4" s="1"/>
  <c r="H4691" i="4"/>
  <c r="L4691" i="4"/>
  <c r="M4691" i="4" s="1"/>
  <c r="O4691" i="4" s="1"/>
  <c r="D4692" i="4"/>
  <c r="G4692" i="4" s="1"/>
  <c r="H4692" i="4"/>
  <c r="L4692" i="4"/>
  <c r="D4693" i="4"/>
  <c r="G4693" i="4" s="1"/>
  <c r="H4693" i="4"/>
  <c r="L4693" i="4"/>
  <c r="D4694" i="4"/>
  <c r="G4694" i="4" s="1"/>
  <c r="H4694" i="4"/>
  <c r="L4694" i="4"/>
  <c r="D4695" i="4"/>
  <c r="G4695" i="4" s="1"/>
  <c r="H4695" i="4"/>
  <c r="L4695" i="4"/>
  <c r="M4695" i="4" s="1"/>
  <c r="O4695" i="4" s="1"/>
  <c r="D4696" i="4"/>
  <c r="G4696" i="4" s="1"/>
  <c r="H4696" i="4"/>
  <c r="L4696" i="4"/>
  <c r="M4696" i="4" s="1"/>
  <c r="O4696" i="4" s="1"/>
  <c r="D4697" i="4"/>
  <c r="G4697" i="4" s="1"/>
  <c r="H4697" i="4"/>
  <c r="L4697" i="4"/>
  <c r="M4697" i="4" s="1"/>
  <c r="O4697" i="4" s="1"/>
  <c r="D4698" i="4"/>
  <c r="G4698" i="4" s="1"/>
  <c r="H4698" i="4"/>
  <c r="L4698" i="4"/>
  <c r="M4698" i="4" s="1"/>
  <c r="O4698" i="4" s="1"/>
  <c r="D4699" i="4"/>
  <c r="G4699" i="4" s="1"/>
  <c r="H4699" i="4"/>
  <c r="L4699" i="4"/>
  <c r="M4699" i="4" s="1"/>
  <c r="O4699" i="4" s="1"/>
  <c r="D4700" i="4"/>
  <c r="G4700" i="4" s="1"/>
  <c r="H4700" i="4"/>
  <c r="L4700" i="4"/>
  <c r="M4700" i="4" s="1"/>
  <c r="O4700" i="4" s="1"/>
  <c r="D4701" i="4"/>
  <c r="G4701" i="4" s="1"/>
  <c r="H4701" i="4"/>
  <c r="L4701" i="4"/>
  <c r="M4701" i="4" s="1"/>
  <c r="O4701" i="4" s="1"/>
  <c r="D4702" i="4"/>
  <c r="G4702" i="4" s="1"/>
  <c r="H4702" i="4"/>
  <c r="L4702" i="4"/>
  <c r="M4702" i="4" s="1"/>
  <c r="O4702" i="4" s="1"/>
  <c r="D4703" i="4"/>
  <c r="G4703" i="4" s="1"/>
  <c r="H4703" i="4"/>
  <c r="L4703" i="4"/>
  <c r="M4703" i="4" s="1"/>
  <c r="O4703" i="4" s="1"/>
  <c r="D4704" i="4"/>
  <c r="G4704" i="4" s="1"/>
  <c r="H4704" i="4"/>
  <c r="L4704" i="4"/>
  <c r="M4704" i="4" s="1"/>
  <c r="O4704" i="4" s="1"/>
  <c r="D4705" i="4"/>
  <c r="G4705" i="4" s="1"/>
  <c r="H4705" i="4"/>
  <c r="L4705" i="4"/>
  <c r="M4705" i="4" s="1"/>
  <c r="O4705" i="4" s="1"/>
  <c r="D4706" i="4"/>
  <c r="G4706" i="4" s="1"/>
  <c r="H4706" i="4"/>
  <c r="L4706" i="4"/>
  <c r="M4706" i="4" s="1"/>
  <c r="O4706" i="4" s="1"/>
  <c r="D4707" i="4"/>
  <c r="G4707" i="4" s="1"/>
  <c r="H4707" i="4"/>
  <c r="L4707" i="4"/>
  <c r="M4707" i="4" s="1"/>
  <c r="O4707" i="4" s="1"/>
  <c r="D4708" i="4"/>
  <c r="G4708" i="4" s="1"/>
  <c r="H4708" i="4"/>
  <c r="L4708" i="4"/>
  <c r="D4709" i="4"/>
  <c r="G4709" i="4" s="1"/>
  <c r="H4709" i="4"/>
  <c r="L4709" i="4"/>
  <c r="M4709" i="4" s="1"/>
  <c r="O4709" i="4" s="1"/>
  <c r="D4710" i="4"/>
  <c r="G4710" i="4" s="1"/>
  <c r="H4710" i="4"/>
  <c r="L4710" i="4"/>
  <c r="M4710" i="4" s="1"/>
  <c r="O4710" i="4" s="1"/>
  <c r="D4711" i="4"/>
  <c r="G4711" i="4" s="1"/>
  <c r="H4711" i="4"/>
  <c r="L4711" i="4"/>
  <c r="M4711" i="4" s="1"/>
  <c r="O4711" i="4" s="1"/>
  <c r="D4712" i="4"/>
  <c r="G4712" i="4" s="1"/>
  <c r="H4712" i="4"/>
  <c r="L4712" i="4"/>
  <c r="D4713" i="4"/>
  <c r="G4713" i="4" s="1"/>
  <c r="H4713" i="4"/>
  <c r="L4713" i="4"/>
  <c r="M4713" i="4" s="1"/>
  <c r="O4713" i="4" s="1"/>
  <c r="D4714" i="4"/>
  <c r="G4714" i="4" s="1"/>
  <c r="H4714" i="4"/>
  <c r="L4714" i="4"/>
  <c r="M4714" i="4" s="1"/>
  <c r="O4714" i="4" s="1"/>
  <c r="D4715" i="4"/>
  <c r="G4715" i="4" s="1"/>
  <c r="H4715" i="4"/>
  <c r="L4715" i="4"/>
  <c r="M4715" i="4" s="1"/>
  <c r="O4715" i="4" s="1"/>
  <c r="D4716" i="4"/>
  <c r="G4716" i="4" s="1"/>
  <c r="H4716" i="4"/>
  <c r="L4716" i="4"/>
  <c r="M4716" i="4" s="1"/>
  <c r="O4716" i="4" s="1"/>
  <c r="D4717" i="4"/>
  <c r="G4717" i="4" s="1"/>
  <c r="H4717" i="4"/>
  <c r="L4717" i="4"/>
  <c r="M4717" i="4" s="1"/>
  <c r="O4717" i="4" s="1"/>
  <c r="D4718" i="4"/>
  <c r="G4718" i="4" s="1"/>
  <c r="H4718" i="4"/>
  <c r="L4718" i="4"/>
  <c r="M4718" i="4" s="1"/>
  <c r="O4718" i="4" s="1"/>
  <c r="D4719" i="4"/>
  <c r="G4719" i="4" s="1"/>
  <c r="H4719" i="4"/>
  <c r="L4719" i="4"/>
  <c r="M4719" i="4" s="1"/>
  <c r="O4719" i="4" s="1"/>
  <c r="D4720" i="4"/>
  <c r="G4720" i="4" s="1"/>
  <c r="H4720" i="4"/>
  <c r="L4720" i="4"/>
  <c r="D4721" i="4"/>
  <c r="G4721" i="4" s="1"/>
  <c r="H4721" i="4"/>
  <c r="L4721" i="4"/>
  <c r="D4722" i="4"/>
  <c r="G4722" i="4" s="1"/>
  <c r="H4722" i="4"/>
  <c r="L4722" i="4"/>
  <c r="M4722" i="4" s="1"/>
  <c r="O4722" i="4" s="1"/>
  <c r="D4723" i="4"/>
  <c r="G4723" i="4" s="1"/>
  <c r="H4723" i="4"/>
  <c r="L4723" i="4"/>
  <c r="M4723" i="4" s="1"/>
  <c r="O4723" i="4" s="1"/>
  <c r="D4724" i="4"/>
  <c r="G4724" i="4" s="1"/>
  <c r="H4724" i="4"/>
  <c r="L4724" i="4"/>
  <c r="M4724" i="4" s="1"/>
  <c r="O4724" i="4" s="1"/>
  <c r="D4725" i="4"/>
  <c r="G4725" i="4" s="1"/>
  <c r="H4725" i="4"/>
  <c r="L4725" i="4"/>
  <c r="M4725" i="4" s="1"/>
  <c r="O4725" i="4" s="1"/>
  <c r="D4726" i="4"/>
  <c r="G4726" i="4" s="1"/>
  <c r="H4726" i="4"/>
  <c r="L4726" i="4"/>
  <c r="M4726" i="4" s="1"/>
  <c r="O4726" i="4" s="1"/>
  <c r="D4727" i="4"/>
  <c r="G4727" i="4" s="1"/>
  <c r="H4727" i="4"/>
  <c r="L4727" i="4"/>
  <c r="M4727" i="4" s="1"/>
  <c r="O4727" i="4" s="1"/>
  <c r="D4728" i="4"/>
  <c r="G4728" i="4" s="1"/>
  <c r="H4728" i="4"/>
  <c r="L4728" i="4"/>
  <c r="D4729" i="4"/>
  <c r="G4729" i="4" s="1"/>
  <c r="H4729" i="4"/>
  <c r="L4729" i="4"/>
  <c r="M4729" i="4" s="1"/>
  <c r="O4729" i="4" s="1"/>
  <c r="D4730" i="4"/>
  <c r="G4730" i="4" s="1"/>
  <c r="H4730" i="4"/>
  <c r="L4730" i="4"/>
  <c r="M4730" i="4" s="1"/>
  <c r="O4730" i="4" s="1"/>
  <c r="D4731" i="4"/>
  <c r="G4731" i="4" s="1"/>
  <c r="H4731" i="4"/>
  <c r="L4731" i="4"/>
  <c r="M4731" i="4" s="1"/>
  <c r="O4731" i="4" s="1"/>
  <c r="D4732" i="4"/>
  <c r="G4732" i="4" s="1"/>
  <c r="H4732" i="4"/>
  <c r="L4732" i="4"/>
  <c r="M4732" i="4" s="1"/>
  <c r="O4732" i="4" s="1"/>
  <c r="D4733" i="4"/>
  <c r="G4733" i="4" s="1"/>
  <c r="H4733" i="4"/>
  <c r="L4733" i="4"/>
  <c r="M4733" i="4" s="1"/>
  <c r="O4733" i="4" s="1"/>
  <c r="D4734" i="4"/>
  <c r="G4734" i="4" s="1"/>
  <c r="H4734" i="4"/>
  <c r="L4734" i="4"/>
  <c r="M4734" i="4" s="1"/>
  <c r="O4734" i="4" s="1"/>
  <c r="D4735" i="4"/>
  <c r="G4735" i="4" s="1"/>
  <c r="H4735" i="4"/>
  <c r="L4735" i="4"/>
  <c r="D4736" i="4"/>
  <c r="G4736" i="4" s="1"/>
  <c r="H4736" i="4"/>
  <c r="L4736" i="4"/>
  <c r="D4737" i="4"/>
  <c r="G4737" i="4" s="1"/>
  <c r="H4737" i="4"/>
  <c r="L4737" i="4"/>
  <c r="M4737" i="4" s="1"/>
  <c r="O4737" i="4" s="1"/>
  <c r="D4738" i="4"/>
  <c r="G4738" i="4" s="1"/>
  <c r="H4738" i="4"/>
  <c r="L4738" i="4"/>
  <c r="M4738" i="4" s="1"/>
  <c r="O4738" i="4" s="1"/>
  <c r="D4739" i="4"/>
  <c r="G4739" i="4" s="1"/>
  <c r="H4739" i="4"/>
  <c r="L4739" i="4"/>
  <c r="M4739" i="4" s="1"/>
  <c r="O4739" i="4" s="1"/>
  <c r="D4740" i="4"/>
  <c r="G4740" i="4" s="1"/>
  <c r="H4740" i="4"/>
  <c r="L4740" i="4"/>
  <c r="M4740" i="4" s="1"/>
  <c r="O4740" i="4" s="1"/>
  <c r="D4741" i="4"/>
  <c r="G4741" i="4" s="1"/>
  <c r="H4741" i="4"/>
  <c r="L4741" i="4"/>
  <c r="M4741" i="4" s="1"/>
  <c r="O4741" i="4" s="1"/>
  <c r="D4742" i="4"/>
  <c r="G4742" i="4" s="1"/>
  <c r="H4742" i="4"/>
  <c r="L4742" i="4"/>
  <c r="M4742" i="4" s="1"/>
  <c r="O4742" i="4" s="1"/>
  <c r="D4743" i="4"/>
  <c r="G4743" i="4" s="1"/>
  <c r="H4743" i="4"/>
  <c r="L4743" i="4"/>
  <c r="M4743" i="4" s="1"/>
  <c r="O4743" i="4" s="1"/>
  <c r="D4744" i="4"/>
  <c r="G4744" i="4" s="1"/>
  <c r="H4744" i="4"/>
  <c r="L4744" i="4"/>
  <c r="D4745" i="4"/>
  <c r="G4745" i="4" s="1"/>
  <c r="H4745" i="4"/>
  <c r="L4745" i="4"/>
  <c r="M4745" i="4" s="1"/>
  <c r="O4745" i="4" s="1"/>
  <c r="D4746" i="4"/>
  <c r="G4746" i="4" s="1"/>
  <c r="H4746" i="4"/>
  <c r="L4746" i="4"/>
  <c r="D4747" i="4"/>
  <c r="G4747" i="4" s="1"/>
  <c r="H4747" i="4"/>
  <c r="L4747" i="4"/>
  <c r="M4747" i="4" s="1"/>
  <c r="O4747" i="4" s="1"/>
  <c r="D4748" i="4"/>
  <c r="G4748" i="4" s="1"/>
  <c r="H4748" i="4"/>
  <c r="L4748" i="4"/>
  <c r="D4749" i="4"/>
  <c r="G4749" i="4" s="1"/>
  <c r="H4749" i="4"/>
  <c r="L4749" i="4"/>
  <c r="D4750" i="4"/>
  <c r="G4750" i="4" s="1"/>
  <c r="H4750" i="4"/>
  <c r="L4750" i="4"/>
  <c r="D4751" i="4"/>
  <c r="G4751" i="4" s="1"/>
  <c r="H4751" i="4"/>
  <c r="L4751" i="4"/>
  <c r="D4752" i="4"/>
  <c r="G4752" i="4" s="1"/>
  <c r="H4752" i="4"/>
  <c r="L4752" i="4"/>
  <c r="D4753" i="4"/>
  <c r="G4753" i="4" s="1"/>
  <c r="H4753" i="4"/>
  <c r="L4753" i="4"/>
  <c r="D4754" i="4"/>
  <c r="G4754" i="4" s="1"/>
  <c r="H4754" i="4"/>
  <c r="L4754" i="4"/>
  <c r="D4755" i="4"/>
  <c r="G4755" i="4" s="1"/>
  <c r="H4755" i="4"/>
  <c r="L4755" i="4"/>
  <c r="M4755" i="4" s="1"/>
  <c r="O4755" i="4" s="1"/>
  <c r="D4756" i="4"/>
  <c r="G4756" i="4" s="1"/>
  <c r="H4756" i="4"/>
  <c r="L4756" i="4"/>
  <c r="M4756" i="4" s="1"/>
  <c r="O4756" i="4" s="1"/>
  <c r="D4757" i="4"/>
  <c r="G4757" i="4" s="1"/>
  <c r="H4757" i="4"/>
  <c r="L4757" i="4"/>
  <c r="M4757" i="4" s="1"/>
  <c r="O4757" i="4" s="1"/>
  <c r="D4758" i="4"/>
  <c r="G4758" i="4" s="1"/>
  <c r="H4758" i="4"/>
  <c r="L4758" i="4"/>
  <c r="M4758" i="4" s="1"/>
  <c r="O4758" i="4" s="1"/>
  <c r="D4759" i="4"/>
  <c r="G4759" i="4" s="1"/>
  <c r="H4759" i="4"/>
  <c r="L4759" i="4"/>
  <c r="M4759" i="4" s="1"/>
  <c r="O4759" i="4" s="1"/>
  <c r="D4760" i="4"/>
  <c r="G4760" i="4" s="1"/>
  <c r="H4760" i="4"/>
  <c r="L4760" i="4"/>
  <c r="D4761" i="4"/>
  <c r="G4761" i="4" s="1"/>
  <c r="H4761" i="4"/>
  <c r="L4761" i="4"/>
  <c r="M4761" i="4" s="1"/>
  <c r="O4761" i="4" s="1"/>
  <c r="D4762" i="4"/>
  <c r="G4762" i="4" s="1"/>
  <c r="H4762" i="4"/>
  <c r="L4762" i="4"/>
  <c r="M4762" i="4" s="1"/>
  <c r="O4762" i="4" s="1"/>
  <c r="D4763" i="4"/>
  <c r="G4763" i="4" s="1"/>
  <c r="H4763" i="4"/>
  <c r="L4763" i="4"/>
  <c r="D4764" i="4"/>
  <c r="G4764" i="4" s="1"/>
  <c r="H4764" i="4"/>
  <c r="L4764" i="4"/>
  <c r="D4765" i="4"/>
  <c r="G4765" i="4" s="1"/>
  <c r="H4765" i="4"/>
  <c r="L4765" i="4"/>
  <c r="M4765" i="4" s="1"/>
  <c r="O4765" i="4" s="1"/>
  <c r="D4766" i="4"/>
  <c r="G4766" i="4" s="1"/>
  <c r="H4766" i="4"/>
  <c r="L4766" i="4"/>
  <c r="D4767" i="4"/>
  <c r="G4767" i="4" s="1"/>
  <c r="H4767" i="4"/>
  <c r="L4767" i="4"/>
  <c r="M4767" i="4" s="1"/>
  <c r="O4767" i="4" s="1"/>
  <c r="D4768" i="4"/>
  <c r="G4768" i="4" s="1"/>
  <c r="H4768" i="4"/>
  <c r="L4768" i="4"/>
  <c r="D4769" i="4"/>
  <c r="G4769" i="4" s="1"/>
  <c r="H4769" i="4"/>
  <c r="L4769" i="4"/>
  <c r="M4769" i="4" s="1"/>
  <c r="O4769" i="4" s="1"/>
  <c r="D4770" i="4"/>
  <c r="G4770" i="4" s="1"/>
  <c r="H4770" i="4"/>
  <c r="L4770" i="4"/>
  <c r="D4771" i="4"/>
  <c r="G4771" i="4" s="1"/>
  <c r="H4771" i="4"/>
  <c r="L4771" i="4"/>
  <c r="M4771" i="4" s="1"/>
  <c r="O4771" i="4" s="1"/>
  <c r="D4772" i="4"/>
  <c r="G4772" i="4" s="1"/>
  <c r="H4772" i="4"/>
  <c r="L4772" i="4"/>
  <c r="D4773" i="4"/>
  <c r="G4773" i="4" s="1"/>
  <c r="H4773" i="4"/>
  <c r="L4773" i="4"/>
  <c r="M4773" i="4" s="1"/>
  <c r="O4773" i="4" s="1"/>
  <c r="D4774" i="4"/>
  <c r="G4774" i="4" s="1"/>
  <c r="H4774" i="4"/>
  <c r="L4774" i="4"/>
  <c r="D4775" i="4"/>
  <c r="G4775" i="4" s="1"/>
  <c r="H4775" i="4"/>
  <c r="L4775" i="4"/>
  <c r="M4775" i="4" s="1"/>
  <c r="O4775" i="4" s="1"/>
  <c r="D4776" i="4"/>
  <c r="G4776" i="4" s="1"/>
  <c r="H4776" i="4"/>
  <c r="L4776" i="4"/>
  <c r="M4776" i="4" s="1"/>
  <c r="O4776" i="4" s="1"/>
  <c r="D4777" i="4"/>
  <c r="G4777" i="4" s="1"/>
  <c r="H4777" i="4"/>
  <c r="L4777" i="4"/>
  <c r="M4777" i="4" s="1"/>
  <c r="O4777" i="4" s="1"/>
  <c r="D4778" i="4"/>
  <c r="G4778" i="4" s="1"/>
  <c r="H4778" i="4"/>
  <c r="L4778" i="4"/>
  <c r="M4778" i="4" s="1"/>
  <c r="O4778" i="4" s="1"/>
  <c r="D4779" i="4"/>
  <c r="G4779" i="4" s="1"/>
  <c r="H4779" i="4"/>
  <c r="L4779" i="4"/>
  <c r="M4779" i="4" s="1"/>
  <c r="O4779" i="4" s="1"/>
  <c r="D4780" i="4"/>
  <c r="G4780" i="4" s="1"/>
  <c r="H4780" i="4"/>
  <c r="L4780" i="4"/>
  <c r="D4781" i="4"/>
  <c r="G4781" i="4" s="1"/>
  <c r="H4781" i="4"/>
  <c r="L4781" i="4"/>
  <c r="M4781" i="4" s="1"/>
  <c r="O4781" i="4" s="1"/>
  <c r="D4782" i="4"/>
  <c r="G4782" i="4" s="1"/>
  <c r="H4782" i="4"/>
  <c r="L4782" i="4"/>
  <c r="D4783" i="4"/>
  <c r="G4783" i="4" s="1"/>
  <c r="H4783" i="4"/>
  <c r="L4783" i="4"/>
  <c r="M4783" i="4" s="1"/>
  <c r="O4783" i="4" s="1"/>
  <c r="D4784" i="4"/>
  <c r="G4784" i="4" s="1"/>
  <c r="H4784" i="4"/>
  <c r="L4784" i="4"/>
  <c r="D4785" i="4"/>
  <c r="G4785" i="4" s="1"/>
  <c r="H4785" i="4"/>
  <c r="L4785" i="4"/>
  <c r="M4785" i="4" s="1"/>
  <c r="O4785" i="4" s="1"/>
  <c r="D4786" i="4"/>
  <c r="G4786" i="4" s="1"/>
  <c r="H4786" i="4"/>
  <c r="L4786" i="4"/>
  <c r="D4787" i="4"/>
  <c r="G4787" i="4" s="1"/>
  <c r="H4787" i="4"/>
  <c r="L4787" i="4"/>
  <c r="M4787" i="4" s="1"/>
  <c r="O4787" i="4" s="1"/>
  <c r="D4788" i="4"/>
  <c r="G4788" i="4" s="1"/>
  <c r="H4788" i="4"/>
  <c r="L4788" i="4"/>
  <c r="D4789" i="4"/>
  <c r="G4789" i="4" s="1"/>
  <c r="H4789" i="4"/>
  <c r="L4789" i="4"/>
  <c r="M4789" i="4" s="1"/>
  <c r="O4789" i="4" s="1"/>
  <c r="D4790" i="4"/>
  <c r="G4790" i="4" s="1"/>
  <c r="H4790" i="4"/>
  <c r="L4790" i="4"/>
  <c r="D4791" i="4"/>
  <c r="G4791" i="4" s="1"/>
  <c r="H4791" i="4"/>
  <c r="L4791" i="4"/>
  <c r="D4792" i="4"/>
  <c r="G4792" i="4" s="1"/>
  <c r="H4792" i="4"/>
  <c r="L4792" i="4"/>
  <c r="D4793" i="4"/>
  <c r="G4793" i="4" s="1"/>
  <c r="H4793" i="4"/>
  <c r="L4793" i="4"/>
  <c r="D4794" i="4"/>
  <c r="G4794" i="4" s="1"/>
  <c r="H4794" i="4"/>
  <c r="L4794" i="4"/>
  <c r="D4795" i="4"/>
  <c r="G4795" i="4" s="1"/>
  <c r="H4795" i="4"/>
  <c r="L4795" i="4"/>
  <c r="D4796" i="4"/>
  <c r="G4796" i="4" s="1"/>
  <c r="H4796" i="4"/>
  <c r="L4796" i="4"/>
  <c r="D4797" i="4"/>
  <c r="G4797" i="4" s="1"/>
  <c r="H4797" i="4"/>
  <c r="L4797" i="4"/>
  <c r="M4797" i="4" s="1"/>
  <c r="O4797" i="4" s="1"/>
  <c r="D4798" i="4"/>
  <c r="G4798" i="4" s="1"/>
  <c r="H4798" i="4"/>
  <c r="L4798" i="4"/>
  <c r="D4799" i="4"/>
  <c r="G4799" i="4" s="1"/>
  <c r="H4799" i="4"/>
  <c r="L4799" i="4"/>
  <c r="M4799" i="4" s="1"/>
  <c r="O4799" i="4" s="1"/>
  <c r="D4800" i="4"/>
  <c r="G4800" i="4" s="1"/>
  <c r="H4800" i="4"/>
  <c r="L4800" i="4"/>
  <c r="D4801" i="4"/>
  <c r="G4801" i="4" s="1"/>
  <c r="H4801" i="4"/>
  <c r="L4801" i="4"/>
  <c r="M4801" i="4" s="1"/>
  <c r="O4801" i="4" s="1"/>
  <c r="D4802" i="4"/>
  <c r="G4802" i="4" s="1"/>
  <c r="H4802" i="4"/>
  <c r="L4802" i="4"/>
  <c r="D4803" i="4"/>
  <c r="G4803" i="4" s="1"/>
  <c r="H4803" i="4"/>
  <c r="L4803" i="4"/>
  <c r="M4803" i="4" s="1"/>
  <c r="O4803" i="4" s="1"/>
  <c r="D4804" i="4"/>
  <c r="G4804" i="4" s="1"/>
  <c r="H4804" i="4"/>
  <c r="L4804" i="4"/>
  <c r="M4804" i="4" s="1"/>
  <c r="O4804" i="4" s="1"/>
  <c r="D4805" i="4"/>
  <c r="G4805" i="4" s="1"/>
  <c r="H4805" i="4"/>
  <c r="L4805" i="4"/>
  <c r="M4805" i="4" s="1"/>
  <c r="O4805" i="4" s="1"/>
  <c r="D4806" i="4"/>
  <c r="G4806" i="4" s="1"/>
  <c r="H4806" i="4"/>
  <c r="L4806" i="4"/>
  <c r="M4806" i="4" s="1"/>
  <c r="O4806" i="4" s="1"/>
  <c r="D4807" i="4"/>
  <c r="G4807" i="4" s="1"/>
  <c r="H4807" i="4"/>
  <c r="L4807" i="4"/>
  <c r="M4807" i="4" s="1"/>
  <c r="O4807" i="4" s="1"/>
  <c r="D4808" i="4"/>
  <c r="G4808" i="4" s="1"/>
  <c r="H4808" i="4"/>
  <c r="L4808" i="4"/>
  <c r="D4809" i="4"/>
  <c r="G4809" i="4" s="1"/>
  <c r="H4809" i="4"/>
  <c r="L4809" i="4"/>
  <c r="M4809" i="4" s="1"/>
  <c r="O4809" i="4" s="1"/>
  <c r="D4810" i="4"/>
  <c r="G4810" i="4" s="1"/>
  <c r="H4810" i="4"/>
  <c r="L4810" i="4"/>
  <c r="D4811" i="4"/>
  <c r="G4811" i="4" s="1"/>
  <c r="H4811" i="4"/>
  <c r="L4811" i="4"/>
  <c r="M4811" i="4" s="1"/>
  <c r="O4811" i="4" s="1"/>
  <c r="D4812" i="4"/>
  <c r="G4812" i="4" s="1"/>
  <c r="H4812" i="4"/>
  <c r="L4812" i="4"/>
  <c r="D4813" i="4"/>
  <c r="G4813" i="4" s="1"/>
  <c r="H4813" i="4"/>
  <c r="L4813" i="4"/>
  <c r="M4813" i="4" s="1"/>
  <c r="O4813" i="4" s="1"/>
  <c r="D4814" i="4"/>
  <c r="G4814" i="4" s="1"/>
  <c r="H4814" i="4"/>
  <c r="L4814" i="4"/>
  <c r="D4815" i="4"/>
  <c r="G4815" i="4" s="1"/>
  <c r="H4815" i="4"/>
  <c r="L4815" i="4"/>
  <c r="M4815" i="4" s="1"/>
  <c r="O4815" i="4" s="1"/>
  <c r="D4816" i="4"/>
  <c r="G4816" i="4" s="1"/>
  <c r="H4816" i="4"/>
  <c r="L4816" i="4"/>
  <c r="D4817" i="4"/>
  <c r="G4817" i="4" s="1"/>
  <c r="H4817" i="4"/>
  <c r="L4817" i="4"/>
  <c r="M4817" i="4" s="1"/>
  <c r="O4817" i="4" s="1"/>
  <c r="D4818" i="4"/>
  <c r="G4818" i="4" s="1"/>
  <c r="H4818" i="4"/>
  <c r="L4818" i="4"/>
  <c r="D4819" i="4"/>
  <c r="G4819" i="4" s="1"/>
  <c r="H4819" i="4"/>
  <c r="L4819" i="4"/>
  <c r="M4819" i="4" s="1"/>
  <c r="O4819" i="4" s="1"/>
  <c r="D4820" i="4"/>
  <c r="G4820" i="4" s="1"/>
  <c r="H4820" i="4"/>
  <c r="L4820" i="4"/>
  <c r="M4820" i="4" s="1"/>
  <c r="O4820" i="4" s="1"/>
  <c r="D4821" i="4"/>
  <c r="G4821" i="4" s="1"/>
  <c r="H4821" i="4"/>
  <c r="L4821" i="4"/>
  <c r="D4822" i="4"/>
  <c r="G4822" i="4" s="1"/>
  <c r="H4822" i="4"/>
  <c r="L4822" i="4"/>
  <c r="D4823" i="4"/>
  <c r="G4823" i="4" s="1"/>
  <c r="H4823" i="4"/>
  <c r="L4823" i="4"/>
  <c r="D4824" i="4"/>
  <c r="G4824" i="4" s="1"/>
  <c r="H4824" i="4"/>
  <c r="L4824" i="4"/>
  <c r="D4825" i="4"/>
  <c r="G4825" i="4" s="1"/>
  <c r="H4825" i="4"/>
  <c r="L4825" i="4"/>
  <c r="M4825" i="4" s="1"/>
  <c r="O4825" i="4" s="1"/>
  <c r="D4826" i="4"/>
  <c r="G4826" i="4" s="1"/>
  <c r="H4826" i="4"/>
  <c r="L4826" i="4"/>
  <c r="D4827" i="4"/>
  <c r="G4827" i="4" s="1"/>
  <c r="H4827" i="4"/>
  <c r="L4827" i="4"/>
  <c r="M4827" i="4" s="1"/>
  <c r="O4827" i="4" s="1"/>
  <c r="D4828" i="4"/>
  <c r="G4828" i="4" s="1"/>
  <c r="H4828" i="4"/>
  <c r="L4828" i="4"/>
  <c r="M4828" i="4" s="1"/>
  <c r="O4828" i="4" s="1"/>
  <c r="D4829" i="4"/>
  <c r="G4829" i="4" s="1"/>
  <c r="H4829" i="4"/>
  <c r="L4829" i="4"/>
  <c r="M4829" i="4" s="1"/>
  <c r="O4829" i="4" s="1"/>
  <c r="D4830" i="4"/>
  <c r="G4830" i="4" s="1"/>
  <c r="H4830" i="4"/>
  <c r="L4830" i="4"/>
  <c r="D4831" i="4"/>
  <c r="G4831" i="4" s="1"/>
  <c r="H4831" i="4"/>
  <c r="L4831" i="4"/>
  <c r="M4831" i="4" s="1"/>
  <c r="O4831" i="4" s="1"/>
  <c r="D4832" i="4"/>
  <c r="G4832" i="4" s="1"/>
  <c r="H4832" i="4"/>
  <c r="L4832" i="4"/>
  <c r="M4832" i="4" s="1"/>
  <c r="O4832" i="4" s="1"/>
  <c r="D4833" i="4"/>
  <c r="G4833" i="4" s="1"/>
  <c r="H4833" i="4"/>
  <c r="L4833" i="4"/>
  <c r="M4833" i="4" s="1"/>
  <c r="O4833" i="4" s="1"/>
  <c r="D4834" i="4"/>
  <c r="G4834" i="4" s="1"/>
  <c r="H4834" i="4"/>
  <c r="L4834" i="4"/>
  <c r="M4834" i="4" s="1"/>
  <c r="O4834" i="4" s="1"/>
  <c r="D4835" i="4"/>
  <c r="G4835" i="4" s="1"/>
  <c r="H4835" i="4"/>
  <c r="L4835" i="4"/>
  <c r="M4835" i="4" s="1"/>
  <c r="O4835" i="4" s="1"/>
  <c r="D4836" i="4"/>
  <c r="G4836" i="4" s="1"/>
  <c r="H4836" i="4"/>
  <c r="L4836" i="4"/>
  <c r="M4836" i="4" s="1"/>
  <c r="O4836" i="4" s="1"/>
  <c r="D4837" i="4"/>
  <c r="G4837" i="4" s="1"/>
  <c r="H4837" i="4"/>
  <c r="L4837" i="4"/>
  <c r="M4837" i="4" s="1"/>
  <c r="O4837" i="4" s="1"/>
  <c r="D4838" i="4"/>
  <c r="G4838" i="4" s="1"/>
  <c r="H4838" i="4"/>
  <c r="L4838" i="4"/>
  <c r="D4839" i="4"/>
  <c r="G4839" i="4" s="1"/>
  <c r="H4839" i="4"/>
  <c r="L4839" i="4"/>
  <c r="D4840" i="4"/>
  <c r="G4840" i="4" s="1"/>
  <c r="H4840" i="4"/>
  <c r="L4840" i="4"/>
  <c r="D4841" i="4"/>
  <c r="G4841" i="4" s="1"/>
  <c r="H4841" i="4"/>
  <c r="L4841" i="4"/>
  <c r="M4841" i="4" s="1"/>
  <c r="O4841" i="4" s="1"/>
  <c r="D4842" i="4"/>
  <c r="G4842" i="4" s="1"/>
  <c r="H4842" i="4"/>
  <c r="L4842" i="4"/>
  <c r="D4843" i="4"/>
  <c r="G4843" i="4" s="1"/>
  <c r="H4843" i="4"/>
  <c r="L4843" i="4"/>
  <c r="M4843" i="4" s="1"/>
  <c r="O4843" i="4" s="1"/>
  <c r="D4844" i="4"/>
  <c r="G4844" i="4" s="1"/>
  <c r="H4844" i="4"/>
  <c r="L4844" i="4"/>
  <c r="D4845" i="4"/>
  <c r="G4845" i="4" s="1"/>
  <c r="H4845" i="4"/>
  <c r="L4845" i="4"/>
  <c r="M4845" i="4" s="1"/>
  <c r="O4845" i="4" s="1"/>
  <c r="D4846" i="4"/>
  <c r="G4846" i="4" s="1"/>
  <c r="H4846" i="4"/>
  <c r="L4846" i="4"/>
  <c r="D4847" i="4"/>
  <c r="G4847" i="4" s="1"/>
  <c r="H4847" i="4"/>
  <c r="L4847" i="4"/>
  <c r="M4847" i="4" s="1"/>
  <c r="O4847" i="4" s="1"/>
  <c r="D4848" i="4"/>
  <c r="G4848" i="4" s="1"/>
  <c r="H4848" i="4"/>
  <c r="L4848" i="4"/>
  <c r="D4849" i="4"/>
  <c r="G4849" i="4" s="1"/>
  <c r="H4849" i="4"/>
  <c r="L4849" i="4"/>
  <c r="M4849" i="4" s="1"/>
  <c r="O4849" i="4" s="1"/>
  <c r="D4850" i="4"/>
  <c r="G4850" i="4" s="1"/>
  <c r="H4850" i="4"/>
  <c r="L4850" i="4"/>
  <c r="D4851" i="4"/>
  <c r="G4851" i="4" s="1"/>
  <c r="H4851" i="4"/>
  <c r="L4851" i="4"/>
  <c r="D4852" i="4"/>
  <c r="G4852" i="4" s="1"/>
  <c r="H4852" i="4"/>
  <c r="L4852" i="4"/>
  <c r="M4852" i="4" s="1"/>
  <c r="O4852" i="4" s="1"/>
  <c r="D4853" i="4"/>
  <c r="G4853" i="4" s="1"/>
  <c r="H4853" i="4"/>
  <c r="L4853" i="4"/>
  <c r="M4853" i="4" s="1"/>
  <c r="O4853" i="4" s="1"/>
  <c r="D4854" i="4"/>
  <c r="G4854" i="4" s="1"/>
  <c r="H4854" i="4"/>
  <c r="L4854" i="4"/>
  <c r="M4854" i="4" s="1"/>
  <c r="O4854" i="4" s="1"/>
  <c r="D4855" i="4"/>
  <c r="G4855" i="4" s="1"/>
  <c r="H4855" i="4"/>
  <c r="L4855" i="4"/>
  <c r="M4855" i="4" s="1"/>
  <c r="O4855" i="4" s="1"/>
  <c r="D4856" i="4"/>
  <c r="G4856" i="4" s="1"/>
  <c r="H4856" i="4"/>
  <c r="L4856" i="4"/>
  <c r="M4856" i="4" s="1"/>
  <c r="O4856" i="4" s="1"/>
  <c r="D4857" i="4"/>
  <c r="G4857" i="4" s="1"/>
  <c r="H4857" i="4"/>
  <c r="L4857" i="4"/>
  <c r="M4857" i="4" s="1"/>
  <c r="O4857" i="4" s="1"/>
  <c r="D4858" i="4"/>
  <c r="G4858" i="4" s="1"/>
  <c r="H4858" i="4"/>
  <c r="L4858" i="4"/>
  <c r="M4858" i="4" s="1"/>
  <c r="O4858" i="4" s="1"/>
  <c r="D4859" i="4"/>
  <c r="G4859" i="4" s="1"/>
  <c r="H4859" i="4"/>
  <c r="L4859" i="4"/>
  <c r="M4859" i="4" s="1"/>
  <c r="O4859" i="4" s="1"/>
  <c r="D4860" i="4"/>
  <c r="G4860" i="4" s="1"/>
  <c r="H4860" i="4"/>
  <c r="L4860" i="4"/>
  <c r="M4860" i="4" s="1"/>
  <c r="O4860" i="4" s="1"/>
  <c r="D4861" i="4"/>
  <c r="G4861" i="4" s="1"/>
  <c r="H4861" i="4"/>
  <c r="L4861" i="4"/>
  <c r="M4861" i="4" s="1"/>
  <c r="O4861" i="4" s="1"/>
  <c r="D4862" i="4"/>
  <c r="G4862" i="4" s="1"/>
  <c r="H4862" i="4"/>
  <c r="L4862" i="4"/>
  <c r="D4863" i="4"/>
  <c r="G4863" i="4" s="1"/>
  <c r="H4863" i="4"/>
  <c r="L4863" i="4"/>
  <c r="M4863" i="4" s="1"/>
  <c r="O4863" i="4" s="1"/>
  <c r="D4864" i="4"/>
  <c r="G4864" i="4" s="1"/>
  <c r="H4864" i="4"/>
  <c r="L4864" i="4"/>
  <c r="M4864" i="4" s="1"/>
  <c r="O4864" i="4" s="1"/>
  <c r="D4865" i="4"/>
  <c r="G4865" i="4" s="1"/>
  <c r="H4865" i="4"/>
  <c r="L4865" i="4"/>
  <c r="M4865" i="4" s="1"/>
  <c r="O4865" i="4" s="1"/>
  <c r="D4866" i="4"/>
  <c r="G4866" i="4" s="1"/>
  <c r="H4866" i="4"/>
  <c r="L4866" i="4"/>
  <c r="D4867" i="4"/>
  <c r="G4867" i="4" s="1"/>
  <c r="H4867" i="4"/>
  <c r="L4867" i="4"/>
  <c r="M4867" i="4" s="1"/>
  <c r="O4867" i="4" s="1"/>
  <c r="D4868" i="4"/>
  <c r="G4868" i="4" s="1"/>
  <c r="H4868" i="4"/>
  <c r="L4868" i="4"/>
  <c r="D4869" i="4"/>
  <c r="G4869" i="4" s="1"/>
  <c r="H4869" i="4"/>
  <c r="L4869" i="4"/>
  <c r="D4870" i="4"/>
  <c r="G4870" i="4" s="1"/>
  <c r="H4870" i="4"/>
  <c r="L4870" i="4"/>
  <c r="D4871" i="4"/>
  <c r="G4871" i="4" s="1"/>
  <c r="H4871" i="4"/>
  <c r="L4871" i="4"/>
  <c r="D4872" i="4"/>
  <c r="G4872" i="4" s="1"/>
  <c r="H4872" i="4"/>
  <c r="L4872" i="4"/>
  <c r="D4873" i="4"/>
  <c r="G4873" i="4" s="1"/>
  <c r="H4873" i="4"/>
  <c r="L4873" i="4"/>
  <c r="D4874" i="4"/>
  <c r="G4874" i="4" s="1"/>
  <c r="H4874" i="4"/>
  <c r="L4874" i="4"/>
  <c r="D4875" i="4"/>
  <c r="G4875" i="4" s="1"/>
  <c r="H4875" i="4"/>
  <c r="L4875" i="4"/>
  <c r="M4875" i="4" s="1"/>
  <c r="O4875" i="4" s="1"/>
  <c r="D4876" i="4"/>
  <c r="G4876" i="4" s="1"/>
  <c r="H4876" i="4"/>
  <c r="L4876" i="4"/>
  <c r="D4877" i="4"/>
  <c r="G4877" i="4" s="1"/>
  <c r="H4877" i="4"/>
  <c r="L4877" i="4"/>
  <c r="M4877" i="4" s="1"/>
  <c r="O4877" i="4" s="1"/>
  <c r="D4878" i="4"/>
  <c r="G4878" i="4" s="1"/>
  <c r="H4878" i="4"/>
  <c r="L4878" i="4"/>
  <c r="D4879" i="4"/>
  <c r="G4879" i="4" s="1"/>
  <c r="H4879" i="4"/>
  <c r="L4879" i="4"/>
  <c r="M4879" i="4" s="1"/>
  <c r="O4879" i="4" s="1"/>
  <c r="D4880" i="4"/>
  <c r="G4880" i="4" s="1"/>
  <c r="H4880" i="4"/>
  <c r="L4880" i="4"/>
  <c r="D4881" i="4"/>
  <c r="G4881" i="4" s="1"/>
  <c r="H4881" i="4"/>
  <c r="L4881" i="4"/>
  <c r="M4881" i="4" s="1"/>
  <c r="O4881" i="4" s="1"/>
  <c r="D4882" i="4"/>
  <c r="G4882" i="4" s="1"/>
  <c r="H4882" i="4"/>
  <c r="L4882" i="4"/>
  <c r="M4882" i="4" s="1"/>
  <c r="O4882" i="4" s="1"/>
  <c r="D4883" i="4"/>
  <c r="G4883" i="4" s="1"/>
  <c r="H4883" i="4"/>
  <c r="L4883" i="4"/>
  <c r="D4884" i="4"/>
  <c r="G4884" i="4" s="1"/>
  <c r="H4884" i="4"/>
  <c r="L4884" i="4"/>
  <c r="D4885" i="4"/>
  <c r="G4885" i="4" s="1"/>
  <c r="H4885" i="4"/>
  <c r="L4885" i="4"/>
  <c r="D4886" i="4"/>
  <c r="G4886" i="4" s="1"/>
  <c r="H4886" i="4"/>
  <c r="L4886" i="4"/>
  <c r="D4887" i="4"/>
  <c r="G4887" i="4" s="1"/>
  <c r="H4887" i="4"/>
  <c r="L4887" i="4"/>
  <c r="M4887" i="4" s="1"/>
  <c r="O4887" i="4" s="1"/>
  <c r="D4888" i="4"/>
  <c r="G4888" i="4" s="1"/>
  <c r="H4888" i="4"/>
  <c r="L4888" i="4"/>
  <c r="D4889" i="4"/>
  <c r="G4889" i="4" s="1"/>
  <c r="H4889" i="4"/>
  <c r="L4889" i="4"/>
  <c r="M4889" i="4" s="1"/>
  <c r="O4889" i="4" s="1"/>
  <c r="D4890" i="4"/>
  <c r="G4890" i="4" s="1"/>
  <c r="H4890" i="4"/>
  <c r="L4890" i="4"/>
  <c r="D4891" i="4"/>
  <c r="G4891" i="4" s="1"/>
  <c r="H4891" i="4"/>
  <c r="L4891" i="4"/>
  <c r="M4891" i="4" s="1"/>
  <c r="O4891" i="4" s="1"/>
  <c r="D4892" i="4"/>
  <c r="G4892" i="4" s="1"/>
  <c r="H4892" i="4"/>
  <c r="L4892" i="4"/>
  <c r="M4892" i="4" s="1"/>
  <c r="O4892" i="4" s="1"/>
  <c r="D4893" i="4"/>
  <c r="G4893" i="4" s="1"/>
  <c r="H4893" i="4"/>
  <c r="L4893" i="4"/>
  <c r="M4893" i="4" s="1"/>
  <c r="O4893" i="4" s="1"/>
  <c r="D4894" i="4"/>
  <c r="G4894" i="4" s="1"/>
  <c r="H4894" i="4"/>
  <c r="L4894" i="4"/>
  <c r="M4894" i="4" s="1"/>
  <c r="O4894" i="4" s="1"/>
  <c r="D4895" i="4"/>
  <c r="G4895" i="4" s="1"/>
  <c r="H4895" i="4"/>
  <c r="L4895" i="4"/>
  <c r="M4895" i="4" s="1"/>
  <c r="O4895" i="4" s="1"/>
  <c r="D4896" i="4"/>
  <c r="G4896" i="4" s="1"/>
  <c r="H4896" i="4"/>
  <c r="L4896" i="4"/>
  <c r="D4897" i="4"/>
  <c r="G4897" i="4" s="1"/>
  <c r="H4897" i="4"/>
  <c r="L4897" i="4"/>
  <c r="D4898" i="4"/>
  <c r="G4898" i="4" s="1"/>
  <c r="H4898" i="4"/>
  <c r="L4898" i="4"/>
  <c r="M4898" i="4" s="1"/>
  <c r="O4898" i="4" s="1"/>
  <c r="D4899" i="4"/>
  <c r="G4899" i="4" s="1"/>
  <c r="H4899" i="4"/>
  <c r="L4899" i="4"/>
  <c r="D4900" i="4"/>
  <c r="G4900" i="4" s="1"/>
  <c r="H4900" i="4"/>
  <c r="L4900" i="4"/>
  <c r="M4900" i="4" s="1"/>
  <c r="O4900" i="4" s="1"/>
  <c r="D4901" i="4"/>
  <c r="G4901" i="4" s="1"/>
  <c r="H4901" i="4"/>
  <c r="L4901" i="4"/>
  <c r="M4901" i="4" s="1"/>
  <c r="O4901" i="4" s="1"/>
  <c r="D4902" i="4"/>
  <c r="G4902" i="4" s="1"/>
  <c r="H4902" i="4"/>
  <c r="L4902" i="4"/>
  <c r="D4903" i="4"/>
  <c r="G4903" i="4" s="1"/>
  <c r="H4903" i="4"/>
  <c r="L4903" i="4"/>
  <c r="D4904" i="4"/>
  <c r="G4904" i="4" s="1"/>
  <c r="H4904" i="4"/>
  <c r="L4904" i="4"/>
  <c r="D4905" i="4"/>
  <c r="G4905" i="4" s="1"/>
  <c r="H4905" i="4"/>
  <c r="L4905" i="4"/>
  <c r="M4905" i="4" s="1"/>
  <c r="O4905" i="4" s="1"/>
  <c r="D4906" i="4"/>
  <c r="G4906" i="4" s="1"/>
  <c r="H4906" i="4"/>
  <c r="L4906" i="4"/>
  <c r="M4906" i="4" s="1"/>
  <c r="O4906" i="4" s="1"/>
  <c r="D4907" i="4"/>
  <c r="G4907" i="4" s="1"/>
  <c r="H4907" i="4"/>
  <c r="L4907" i="4"/>
  <c r="M4907" i="4" s="1"/>
  <c r="O4907" i="4" s="1"/>
  <c r="D4908" i="4"/>
  <c r="G4908" i="4" s="1"/>
  <c r="H4908" i="4"/>
  <c r="L4908" i="4"/>
  <c r="D4909" i="4"/>
  <c r="G4909" i="4" s="1"/>
  <c r="H4909" i="4"/>
  <c r="L4909" i="4"/>
  <c r="M4909" i="4" s="1"/>
  <c r="O4909" i="4" s="1"/>
  <c r="D4910" i="4"/>
  <c r="G4910" i="4" s="1"/>
  <c r="H4910" i="4"/>
  <c r="L4910" i="4"/>
  <c r="D4911" i="4"/>
  <c r="G4911" i="4" s="1"/>
  <c r="H4911" i="4"/>
  <c r="L4911" i="4"/>
  <c r="M4911" i="4" s="1"/>
  <c r="O4911" i="4" s="1"/>
  <c r="D4912" i="4"/>
  <c r="G4912" i="4" s="1"/>
  <c r="H4912" i="4"/>
  <c r="L4912" i="4"/>
  <c r="D4913" i="4"/>
  <c r="G4913" i="4" s="1"/>
  <c r="H4913" i="4"/>
  <c r="L4913" i="4"/>
  <c r="D4914" i="4"/>
  <c r="G4914" i="4" s="1"/>
  <c r="H4914" i="4"/>
  <c r="L4914" i="4"/>
  <c r="D4915" i="4"/>
  <c r="G4915" i="4" s="1"/>
  <c r="H4915" i="4"/>
  <c r="L4915" i="4"/>
  <c r="D4916" i="4"/>
  <c r="G4916" i="4" s="1"/>
  <c r="H4916" i="4"/>
  <c r="L4916" i="4"/>
  <c r="M4916" i="4" s="1"/>
  <c r="O4916" i="4" s="1"/>
  <c r="D4917" i="4"/>
  <c r="G4917" i="4" s="1"/>
  <c r="H4917" i="4"/>
  <c r="L4917" i="4"/>
  <c r="D4918" i="4"/>
  <c r="G4918" i="4" s="1"/>
  <c r="H4918" i="4"/>
  <c r="L4918" i="4"/>
  <c r="M4918" i="4" s="1"/>
  <c r="O4918" i="4" s="1"/>
  <c r="D4919" i="4"/>
  <c r="G4919" i="4" s="1"/>
  <c r="H4919" i="4"/>
  <c r="L4919" i="4"/>
  <c r="D4920" i="4"/>
  <c r="G4920" i="4" s="1"/>
  <c r="H4920" i="4"/>
  <c r="L4920" i="4"/>
  <c r="D4921" i="4"/>
  <c r="G4921" i="4" s="1"/>
  <c r="H4921" i="4"/>
  <c r="L4921" i="4"/>
  <c r="M4921" i="4" s="1"/>
  <c r="O4921" i="4" s="1"/>
  <c r="D4922" i="4"/>
  <c r="G4922" i="4" s="1"/>
  <c r="H4922" i="4"/>
  <c r="L4922" i="4"/>
  <c r="D4923" i="4"/>
  <c r="G4923" i="4" s="1"/>
  <c r="H4923" i="4"/>
  <c r="L4923" i="4"/>
  <c r="M4923" i="4" s="1"/>
  <c r="O4923" i="4" s="1"/>
  <c r="D4924" i="4"/>
  <c r="G4924" i="4" s="1"/>
  <c r="H4924" i="4"/>
  <c r="L4924" i="4"/>
  <c r="D4925" i="4"/>
  <c r="G4925" i="4" s="1"/>
  <c r="H4925" i="4"/>
  <c r="L4925" i="4"/>
  <c r="M4925" i="4" s="1"/>
  <c r="O4925" i="4" s="1"/>
  <c r="D4926" i="4"/>
  <c r="G4926" i="4" s="1"/>
  <c r="H4926" i="4"/>
  <c r="L4926" i="4"/>
  <c r="M4926" i="4" s="1"/>
  <c r="O4926" i="4" s="1"/>
  <c r="D4927" i="4"/>
  <c r="G4927" i="4" s="1"/>
  <c r="H4927" i="4"/>
  <c r="L4927" i="4"/>
  <c r="M4927" i="4" s="1"/>
  <c r="O4927" i="4" s="1"/>
  <c r="D4928" i="4"/>
  <c r="G4928" i="4" s="1"/>
  <c r="H4928" i="4"/>
  <c r="L4928" i="4"/>
  <c r="D4929" i="4"/>
  <c r="G4929" i="4" s="1"/>
  <c r="H4929" i="4"/>
  <c r="L4929" i="4"/>
  <c r="D4930" i="4"/>
  <c r="G4930" i="4" s="1"/>
  <c r="H4930" i="4"/>
  <c r="L4930" i="4"/>
  <c r="D4931" i="4"/>
  <c r="G4931" i="4" s="1"/>
  <c r="H4931" i="4"/>
  <c r="L4931" i="4"/>
  <c r="D4932" i="4"/>
  <c r="G4932" i="4" s="1"/>
  <c r="H4932" i="4"/>
  <c r="L4932" i="4"/>
  <c r="D4933" i="4"/>
  <c r="G4933" i="4" s="1"/>
  <c r="H4933" i="4"/>
  <c r="L4933" i="4"/>
  <c r="D4934" i="4"/>
  <c r="G4934" i="4" s="1"/>
  <c r="H4934" i="4"/>
  <c r="L4934" i="4"/>
  <c r="M4934" i="4" s="1"/>
  <c r="O4934" i="4" s="1"/>
  <c r="D4935" i="4"/>
  <c r="G4935" i="4" s="1"/>
  <c r="H4935" i="4"/>
  <c r="L4935" i="4"/>
  <c r="M4935" i="4" s="1"/>
  <c r="O4935" i="4" s="1"/>
  <c r="D4936" i="4"/>
  <c r="G4936" i="4" s="1"/>
  <c r="H4936" i="4"/>
  <c r="L4936" i="4"/>
  <c r="D4937" i="4"/>
  <c r="G4937" i="4" s="1"/>
  <c r="H4937" i="4"/>
  <c r="L4937" i="4"/>
  <c r="M4937" i="4" s="1"/>
  <c r="O4937" i="4" s="1"/>
  <c r="D4938" i="4"/>
  <c r="G4938" i="4" s="1"/>
  <c r="H4938" i="4"/>
  <c r="L4938" i="4"/>
  <c r="D4939" i="4"/>
  <c r="G4939" i="4" s="1"/>
  <c r="H4939" i="4"/>
  <c r="L4939" i="4"/>
  <c r="M4939" i="4" s="1"/>
  <c r="O4939" i="4" s="1"/>
  <c r="D4940" i="4"/>
  <c r="G4940" i="4" s="1"/>
  <c r="H4940" i="4"/>
  <c r="L4940" i="4"/>
  <c r="D4941" i="4"/>
  <c r="G4941" i="4" s="1"/>
  <c r="H4941" i="4"/>
  <c r="L4941" i="4"/>
  <c r="M4941" i="4" s="1"/>
  <c r="O4941" i="4" s="1"/>
  <c r="D4942" i="4"/>
  <c r="G4942" i="4" s="1"/>
  <c r="H4942" i="4"/>
  <c r="L4942" i="4"/>
  <c r="M4942" i="4" s="1"/>
  <c r="O4942" i="4" s="1"/>
  <c r="D4943" i="4"/>
  <c r="G4943" i="4" s="1"/>
  <c r="H4943" i="4"/>
  <c r="L4943" i="4"/>
  <c r="M4943" i="4" s="1"/>
  <c r="O4943" i="4" s="1"/>
  <c r="D4944" i="4"/>
  <c r="G4944" i="4" s="1"/>
  <c r="H4944" i="4"/>
  <c r="L4944" i="4"/>
  <c r="M4944" i="4" s="1"/>
  <c r="O4944" i="4" s="1"/>
  <c r="D4945" i="4"/>
  <c r="G4945" i="4" s="1"/>
  <c r="H4945" i="4"/>
  <c r="L4945" i="4"/>
  <c r="M4945" i="4" s="1"/>
  <c r="O4945" i="4" s="1"/>
  <c r="D4946" i="4"/>
  <c r="G4946" i="4" s="1"/>
  <c r="H4946" i="4"/>
  <c r="L4946" i="4"/>
  <c r="D4947" i="4"/>
  <c r="G4947" i="4" s="1"/>
  <c r="H4947" i="4"/>
  <c r="L4947" i="4"/>
  <c r="M4947" i="4" s="1"/>
  <c r="O4947" i="4" s="1"/>
  <c r="D4948" i="4"/>
  <c r="G4948" i="4" s="1"/>
  <c r="H4948" i="4"/>
  <c r="L4948" i="4"/>
  <c r="D4949" i="4"/>
  <c r="G4949" i="4" s="1"/>
  <c r="H4949" i="4"/>
  <c r="L4949" i="4"/>
  <c r="M4949" i="4" s="1"/>
  <c r="O4949" i="4" s="1"/>
  <c r="D4950" i="4"/>
  <c r="G4950" i="4" s="1"/>
  <c r="H4950" i="4"/>
  <c r="L4950" i="4"/>
  <c r="D4951" i="4"/>
  <c r="G4951" i="4" s="1"/>
  <c r="H4951" i="4"/>
  <c r="L4951" i="4"/>
  <c r="M4951" i="4" s="1"/>
  <c r="O4951" i="4" s="1"/>
  <c r="D4952" i="4"/>
  <c r="G4952" i="4" s="1"/>
  <c r="H4952" i="4"/>
  <c r="L4952" i="4"/>
  <c r="D4953" i="4"/>
  <c r="G4953" i="4" s="1"/>
  <c r="H4953" i="4"/>
  <c r="L4953" i="4"/>
  <c r="M4953" i="4" s="1"/>
  <c r="O4953" i="4" s="1"/>
  <c r="D4954" i="4"/>
  <c r="G4954" i="4" s="1"/>
  <c r="H4954" i="4"/>
  <c r="L4954" i="4"/>
  <c r="D4955" i="4"/>
  <c r="G4955" i="4" s="1"/>
  <c r="H4955" i="4"/>
  <c r="L4955" i="4"/>
  <c r="D4956" i="4"/>
  <c r="G4956" i="4" s="1"/>
  <c r="H4956" i="4"/>
  <c r="L4956" i="4"/>
  <c r="D4957" i="4"/>
  <c r="G4957" i="4" s="1"/>
  <c r="H4957" i="4"/>
  <c r="L4957" i="4"/>
  <c r="D4958" i="4"/>
  <c r="G4958" i="4" s="1"/>
  <c r="H4958" i="4"/>
  <c r="L4958" i="4"/>
  <c r="D4959" i="4"/>
  <c r="G4959" i="4" s="1"/>
  <c r="H4959" i="4"/>
  <c r="L4959" i="4"/>
  <c r="D4960" i="4"/>
  <c r="G4960" i="4" s="1"/>
  <c r="H4960" i="4"/>
  <c r="L4960" i="4"/>
  <c r="D4961" i="4"/>
  <c r="G4961" i="4" s="1"/>
  <c r="H4961" i="4"/>
  <c r="L4961" i="4"/>
  <c r="M4961" i="4" s="1"/>
  <c r="O4961" i="4" s="1"/>
  <c r="D4962" i="4"/>
  <c r="G4962" i="4" s="1"/>
  <c r="H4962" i="4"/>
  <c r="L4962" i="4"/>
  <c r="D4963" i="4"/>
  <c r="G4963" i="4" s="1"/>
  <c r="H4963" i="4"/>
  <c r="L4963" i="4"/>
  <c r="M4963" i="4" s="1"/>
  <c r="O4963" i="4" s="1"/>
  <c r="D4964" i="4"/>
  <c r="G4964" i="4" s="1"/>
  <c r="H4964" i="4"/>
  <c r="L4964" i="4"/>
  <c r="D4965" i="4"/>
  <c r="G4965" i="4" s="1"/>
  <c r="H4965" i="4"/>
  <c r="L4965" i="4"/>
  <c r="D4966" i="4"/>
  <c r="G4966" i="4" s="1"/>
  <c r="H4966" i="4"/>
  <c r="L4966" i="4"/>
  <c r="M4966" i="4" s="1"/>
  <c r="O4966" i="4" s="1"/>
  <c r="D4967" i="4"/>
  <c r="G4967" i="4" s="1"/>
  <c r="H4967" i="4"/>
  <c r="L4967" i="4"/>
  <c r="D4968" i="4"/>
  <c r="G4968" i="4" s="1"/>
  <c r="H4968" i="4"/>
  <c r="L4968" i="4"/>
  <c r="D4969" i="4"/>
  <c r="G4969" i="4" s="1"/>
  <c r="H4969" i="4"/>
  <c r="L4969" i="4"/>
  <c r="M4969" i="4" s="1"/>
  <c r="O4969" i="4" s="1"/>
  <c r="D4970" i="4"/>
  <c r="G4970" i="4" s="1"/>
  <c r="H4970" i="4"/>
  <c r="L4970" i="4"/>
  <c r="D4971" i="4"/>
  <c r="G4971" i="4" s="1"/>
  <c r="H4971" i="4"/>
  <c r="L4971" i="4"/>
  <c r="M4971" i="4" s="1"/>
  <c r="O4971" i="4" s="1"/>
  <c r="D4972" i="4"/>
  <c r="G4972" i="4" s="1"/>
  <c r="H4972" i="4"/>
  <c r="L4972" i="4"/>
  <c r="D4973" i="4"/>
  <c r="G4973" i="4" s="1"/>
  <c r="H4973" i="4"/>
  <c r="L4973" i="4"/>
  <c r="M4973" i="4" s="1"/>
  <c r="O4973" i="4" s="1"/>
  <c r="D4974" i="4"/>
  <c r="G4974" i="4" s="1"/>
  <c r="H4974" i="4"/>
  <c r="L4974" i="4"/>
  <c r="D4975" i="4"/>
  <c r="G4975" i="4" s="1"/>
  <c r="H4975" i="4"/>
  <c r="L4975" i="4"/>
  <c r="M4975" i="4" s="1"/>
  <c r="O4975" i="4" s="1"/>
  <c r="D4976" i="4"/>
  <c r="G4976" i="4" s="1"/>
  <c r="H4976" i="4"/>
  <c r="L4976" i="4"/>
  <c r="D4977" i="4"/>
  <c r="G4977" i="4" s="1"/>
  <c r="H4977" i="4"/>
  <c r="L4977" i="4"/>
  <c r="M4977" i="4" s="1"/>
  <c r="O4977" i="4" s="1"/>
  <c r="D4978" i="4"/>
  <c r="G4978" i="4" s="1"/>
  <c r="H4978" i="4"/>
  <c r="L4978" i="4"/>
  <c r="D4979" i="4"/>
  <c r="G4979" i="4" s="1"/>
  <c r="H4979" i="4"/>
  <c r="L4979" i="4"/>
  <c r="M4979" i="4" s="1"/>
  <c r="O4979" i="4" s="1"/>
  <c r="D4980" i="4"/>
  <c r="G4980" i="4" s="1"/>
  <c r="H4980" i="4"/>
  <c r="L4980" i="4"/>
  <c r="D4981" i="4"/>
  <c r="G4981" i="4" s="1"/>
  <c r="H4981" i="4"/>
  <c r="L4981" i="4"/>
  <c r="M4981" i="4" s="1"/>
  <c r="O4981" i="4" s="1"/>
  <c r="D4982" i="4"/>
  <c r="G4982" i="4" s="1"/>
  <c r="H4982" i="4"/>
  <c r="L4982" i="4"/>
  <c r="M4982" i="4" s="1"/>
  <c r="O4982" i="4" s="1"/>
  <c r="D4983" i="4"/>
  <c r="G4983" i="4" s="1"/>
  <c r="H4983" i="4"/>
  <c r="L4983" i="4"/>
  <c r="M4983" i="4" s="1"/>
  <c r="O4983" i="4" s="1"/>
  <c r="D4984" i="4"/>
  <c r="G4984" i="4" s="1"/>
  <c r="H4984" i="4"/>
  <c r="L4984" i="4"/>
  <c r="M4984" i="4" s="1"/>
  <c r="O4984" i="4" s="1"/>
  <c r="D4985" i="4"/>
  <c r="G4985" i="4" s="1"/>
  <c r="H4985" i="4"/>
  <c r="L4985" i="4"/>
  <c r="M4985" i="4" s="1"/>
  <c r="O4985" i="4" s="1"/>
  <c r="D4986" i="4"/>
  <c r="G4986" i="4" s="1"/>
  <c r="H4986" i="4"/>
  <c r="L4986" i="4"/>
  <c r="M4986" i="4" s="1"/>
  <c r="O4986" i="4" s="1"/>
  <c r="D4987" i="4"/>
  <c r="G4987" i="4" s="1"/>
  <c r="H4987" i="4"/>
  <c r="L4987" i="4"/>
  <c r="D4988" i="4"/>
  <c r="G4988" i="4" s="1"/>
  <c r="H4988" i="4"/>
  <c r="L4988" i="4"/>
  <c r="D4989" i="4"/>
  <c r="G4989" i="4" s="1"/>
  <c r="H4989" i="4"/>
  <c r="L4989" i="4"/>
  <c r="M4989" i="4" s="1"/>
  <c r="O4989" i="4" s="1"/>
  <c r="D4990" i="4"/>
  <c r="G4990" i="4" s="1"/>
  <c r="H4990" i="4"/>
  <c r="L4990" i="4"/>
  <c r="D4991" i="4"/>
  <c r="G4991" i="4" s="1"/>
  <c r="H4991" i="4"/>
  <c r="L4991" i="4"/>
  <c r="M4991" i="4" s="1"/>
  <c r="O4991" i="4" s="1"/>
  <c r="D4992" i="4"/>
  <c r="G4992" i="4" s="1"/>
  <c r="H4992" i="4"/>
  <c r="L4992" i="4"/>
  <c r="D4993" i="4"/>
  <c r="G4993" i="4" s="1"/>
  <c r="H4993" i="4"/>
  <c r="L4993" i="4"/>
  <c r="M4993" i="4" s="1"/>
  <c r="O4993" i="4" s="1"/>
  <c r="D4994" i="4"/>
  <c r="G4994" i="4" s="1"/>
  <c r="H4994" i="4"/>
  <c r="L4994" i="4"/>
  <c r="D4995" i="4"/>
  <c r="G4995" i="4" s="1"/>
  <c r="H4995" i="4"/>
  <c r="L4995" i="4"/>
  <c r="M4995" i="4" s="1"/>
  <c r="O4995" i="4" s="1"/>
  <c r="D4996" i="4"/>
  <c r="G4996" i="4" s="1"/>
  <c r="H4996" i="4"/>
  <c r="L4996" i="4"/>
  <c r="D4997" i="4"/>
  <c r="G4997" i="4" s="1"/>
  <c r="H4997" i="4"/>
  <c r="L4997" i="4"/>
  <c r="M4997" i="4" s="1"/>
  <c r="O4997" i="4" s="1"/>
  <c r="D4998" i="4"/>
  <c r="G4998" i="4" s="1"/>
  <c r="H4998" i="4"/>
  <c r="L4998" i="4"/>
  <c r="D4999" i="4"/>
  <c r="G4999" i="4" s="1"/>
  <c r="H4999" i="4"/>
  <c r="L4999" i="4"/>
  <c r="I500" i="2"/>
  <c r="Q500" i="2" s="1"/>
  <c r="I501" i="2"/>
  <c r="Q501" i="2" s="1"/>
  <c r="I502" i="2"/>
  <c r="Q502" i="2" s="1"/>
  <c r="I503" i="2"/>
  <c r="Q503" i="2" s="1"/>
  <c r="I504" i="2"/>
  <c r="Q504" i="2" s="1"/>
  <c r="I505" i="2"/>
  <c r="Q505" i="2" s="1"/>
  <c r="I506" i="2"/>
  <c r="Q506" i="2" s="1"/>
  <c r="I507" i="2"/>
  <c r="Q507" i="2" s="1"/>
  <c r="I508" i="2"/>
  <c r="Q508" i="2" s="1"/>
  <c r="I509" i="2"/>
  <c r="Q509" i="2" s="1"/>
  <c r="I510" i="2"/>
  <c r="Q510" i="2" s="1"/>
  <c r="I511" i="2"/>
  <c r="Q511" i="2" s="1"/>
  <c r="I512" i="2"/>
  <c r="Q512" i="2" s="1"/>
  <c r="I513" i="2"/>
  <c r="Q513" i="2" s="1"/>
  <c r="I514" i="2"/>
  <c r="Q514" i="2" s="1"/>
  <c r="I515" i="2"/>
  <c r="Q515" i="2" s="1"/>
  <c r="I516" i="2"/>
  <c r="Q516" i="2" s="1"/>
  <c r="I517" i="2"/>
  <c r="Q517" i="2" s="1"/>
  <c r="I518" i="2"/>
  <c r="Q518" i="2" s="1"/>
  <c r="I519" i="2"/>
  <c r="Q519" i="2" s="1"/>
  <c r="I520" i="2"/>
  <c r="Q520" i="2" s="1"/>
  <c r="I521" i="2"/>
  <c r="Q521" i="2" s="1"/>
  <c r="I522" i="2"/>
  <c r="Q522" i="2" s="1"/>
  <c r="I523" i="2"/>
  <c r="Q523" i="2" s="1"/>
  <c r="I524" i="2"/>
  <c r="Q524" i="2" s="1"/>
  <c r="I525" i="2"/>
  <c r="Q525" i="2" s="1"/>
  <c r="I526" i="2"/>
  <c r="Q526" i="2" s="1"/>
  <c r="I527" i="2"/>
  <c r="Q527" i="2" s="1"/>
  <c r="I528" i="2"/>
  <c r="Q528" i="2" s="1"/>
  <c r="I529" i="2"/>
  <c r="Q529" i="2" s="1"/>
  <c r="I530" i="2"/>
  <c r="Q530" i="2" s="1"/>
  <c r="I531" i="2"/>
  <c r="Q531" i="2" s="1"/>
  <c r="I532" i="2"/>
  <c r="Q532" i="2" s="1"/>
  <c r="I533" i="2"/>
  <c r="Q533" i="2" s="1"/>
  <c r="I534" i="2"/>
  <c r="Q534" i="2" s="1"/>
  <c r="I535" i="2"/>
  <c r="Q535" i="2" s="1"/>
  <c r="I536" i="2"/>
  <c r="Q536" i="2" s="1"/>
  <c r="I537" i="2"/>
  <c r="Q537" i="2" s="1"/>
  <c r="I538" i="2"/>
  <c r="Q538" i="2" s="1"/>
  <c r="I539" i="2"/>
  <c r="Q539" i="2" s="1"/>
  <c r="I540" i="2"/>
  <c r="Q540" i="2" s="1"/>
  <c r="I541" i="2"/>
  <c r="Q541" i="2" s="1"/>
  <c r="I542" i="2"/>
  <c r="Q542" i="2" s="1"/>
  <c r="I543" i="2"/>
  <c r="Q543" i="2" s="1"/>
  <c r="I544" i="2"/>
  <c r="Q544" i="2" s="1"/>
  <c r="I545" i="2"/>
  <c r="Q545" i="2" s="1"/>
  <c r="I546" i="2"/>
  <c r="Q546" i="2" s="1"/>
  <c r="I547" i="2"/>
  <c r="Q547" i="2" s="1"/>
  <c r="I548" i="2"/>
  <c r="Q548" i="2" s="1"/>
  <c r="I549" i="2"/>
  <c r="Q549" i="2" s="1"/>
  <c r="I550" i="2"/>
  <c r="Q550" i="2" s="1"/>
  <c r="I551" i="2"/>
  <c r="Q551" i="2" s="1"/>
  <c r="I552" i="2"/>
  <c r="Q552" i="2" s="1"/>
  <c r="I553" i="2"/>
  <c r="Q553" i="2" s="1"/>
  <c r="I554" i="2"/>
  <c r="Q554" i="2" s="1"/>
  <c r="I555" i="2"/>
  <c r="Q555" i="2" s="1"/>
  <c r="I556" i="2"/>
  <c r="Q556" i="2" s="1"/>
  <c r="I557" i="2"/>
  <c r="Q557" i="2" s="1"/>
  <c r="I558" i="2"/>
  <c r="Q558" i="2" s="1"/>
  <c r="I559" i="2"/>
  <c r="Q559" i="2" s="1"/>
  <c r="I560" i="2"/>
  <c r="Q560" i="2" s="1"/>
  <c r="I561" i="2"/>
  <c r="Q561" i="2" s="1"/>
  <c r="I562" i="2"/>
  <c r="Q562" i="2" s="1"/>
  <c r="I563" i="2"/>
  <c r="Q563" i="2" s="1"/>
  <c r="I564" i="2"/>
  <c r="Q564" i="2" s="1"/>
  <c r="I565" i="2"/>
  <c r="Q565" i="2" s="1"/>
  <c r="I566" i="2"/>
  <c r="Q566" i="2" s="1"/>
  <c r="I567" i="2"/>
  <c r="Q567" i="2" s="1"/>
  <c r="I568" i="2"/>
  <c r="Q568" i="2" s="1"/>
  <c r="I569" i="2"/>
  <c r="Q569" i="2" s="1"/>
  <c r="I570" i="2"/>
  <c r="Q570" i="2" s="1"/>
  <c r="I571" i="2"/>
  <c r="Q571" i="2" s="1"/>
  <c r="I572" i="2"/>
  <c r="Q572" i="2" s="1"/>
  <c r="I573" i="2"/>
  <c r="Q573" i="2" s="1"/>
  <c r="I574" i="2"/>
  <c r="Q574" i="2" s="1"/>
  <c r="I575" i="2"/>
  <c r="Q575" i="2" s="1"/>
  <c r="I576" i="2"/>
  <c r="Q576" i="2" s="1"/>
  <c r="I577" i="2"/>
  <c r="Q577" i="2" s="1"/>
  <c r="I578" i="2"/>
  <c r="Q578" i="2" s="1"/>
  <c r="I579" i="2"/>
  <c r="Q579" i="2" s="1"/>
  <c r="I580" i="2"/>
  <c r="Q580" i="2" s="1"/>
  <c r="I581" i="2"/>
  <c r="Q581" i="2" s="1"/>
  <c r="I582" i="2"/>
  <c r="Q582" i="2" s="1"/>
  <c r="I583" i="2"/>
  <c r="Q583" i="2" s="1"/>
  <c r="I584" i="2"/>
  <c r="Q584" i="2" s="1"/>
  <c r="I585" i="2"/>
  <c r="Q585" i="2" s="1"/>
  <c r="I586" i="2"/>
  <c r="Q586" i="2" s="1"/>
  <c r="I587" i="2"/>
  <c r="Q587" i="2" s="1"/>
  <c r="I588" i="2"/>
  <c r="Q588" i="2" s="1"/>
  <c r="I589" i="2"/>
  <c r="Q589" i="2" s="1"/>
  <c r="I590" i="2"/>
  <c r="Q590" i="2" s="1"/>
  <c r="I591" i="2"/>
  <c r="Q591" i="2" s="1"/>
  <c r="I592" i="2"/>
  <c r="Q592" i="2" s="1"/>
  <c r="I593" i="2"/>
  <c r="Q593" i="2" s="1"/>
  <c r="I594" i="2"/>
  <c r="Q594" i="2" s="1"/>
  <c r="I595" i="2"/>
  <c r="Q595" i="2" s="1"/>
  <c r="I596" i="2"/>
  <c r="Q596" i="2" s="1"/>
  <c r="I597" i="2"/>
  <c r="Q597" i="2" s="1"/>
  <c r="I598" i="2"/>
  <c r="Q598" i="2" s="1"/>
  <c r="I599" i="2"/>
  <c r="Q599" i="2" s="1"/>
  <c r="I600" i="2"/>
  <c r="Q600" i="2" s="1"/>
  <c r="I601" i="2"/>
  <c r="Q601" i="2" s="1"/>
  <c r="I602" i="2"/>
  <c r="Q602" i="2" s="1"/>
  <c r="I603" i="2"/>
  <c r="Q603" i="2" s="1"/>
  <c r="I604" i="2"/>
  <c r="Q604" i="2" s="1"/>
  <c r="I605" i="2"/>
  <c r="Q605" i="2" s="1"/>
  <c r="I606" i="2"/>
  <c r="Q606" i="2" s="1"/>
  <c r="I607" i="2"/>
  <c r="Q607" i="2" s="1"/>
  <c r="I608" i="2"/>
  <c r="Q608" i="2" s="1"/>
  <c r="I609" i="2"/>
  <c r="Q609" i="2" s="1"/>
  <c r="I610" i="2"/>
  <c r="Q610" i="2" s="1"/>
  <c r="I611" i="2"/>
  <c r="Q611" i="2" s="1"/>
  <c r="I612" i="2"/>
  <c r="Q612" i="2" s="1"/>
  <c r="I613" i="2"/>
  <c r="Q613" i="2" s="1"/>
  <c r="I614" i="2"/>
  <c r="Q614" i="2" s="1"/>
  <c r="I615" i="2"/>
  <c r="Q615" i="2" s="1"/>
  <c r="I616" i="2"/>
  <c r="Q616" i="2" s="1"/>
  <c r="I617" i="2"/>
  <c r="Q617" i="2" s="1"/>
  <c r="I618" i="2"/>
  <c r="Q618" i="2" s="1"/>
  <c r="I619" i="2"/>
  <c r="Q619" i="2" s="1"/>
  <c r="I620" i="2"/>
  <c r="Q620" i="2" s="1"/>
  <c r="I621" i="2"/>
  <c r="Q621" i="2" s="1"/>
  <c r="I622" i="2"/>
  <c r="Q622" i="2" s="1"/>
  <c r="I623" i="2"/>
  <c r="Q623" i="2" s="1"/>
  <c r="I624" i="2"/>
  <c r="Q624" i="2" s="1"/>
  <c r="I625" i="2"/>
  <c r="Q625" i="2" s="1"/>
  <c r="I626" i="2"/>
  <c r="Q626" i="2" s="1"/>
  <c r="I627" i="2"/>
  <c r="Q627" i="2" s="1"/>
  <c r="I628" i="2"/>
  <c r="Q628" i="2" s="1"/>
  <c r="I629" i="2"/>
  <c r="Q629" i="2" s="1"/>
  <c r="I630" i="2"/>
  <c r="Q630" i="2" s="1"/>
  <c r="I631" i="2"/>
  <c r="Q631" i="2" s="1"/>
  <c r="I632" i="2"/>
  <c r="Q632" i="2" s="1"/>
  <c r="I633" i="2"/>
  <c r="Q633" i="2" s="1"/>
  <c r="I634" i="2"/>
  <c r="Q634" i="2" s="1"/>
  <c r="I635" i="2"/>
  <c r="Q635" i="2" s="1"/>
  <c r="I636" i="2"/>
  <c r="Q636" i="2" s="1"/>
  <c r="I637" i="2"/>
  <c r="Q637" i="2" s="1"/>
  <c r="I638" i="2"/>
  <c r="Q638" i="2" s="1"/>
  <c r="I639" i="2"/>
  <c r="Q639" i="2" s="1"/>
  <c r="I640" i="2"/>
  <c r="Q640" i="2" s="1"/>
  <c r="I641" i="2"/>
  <c r="Q641" i="2" s="1"/>
  <c r="I642" i="2"/>
  <c r="Q642" i="2" s="1"/>
  <c r="I643" i="2"/>
  <c r="Q643" i="2" s="1"/>
  <c r="I644" i="2"/>
  <c r="Q644" i="2" s="1"/>
  <c r="I645" i="2"/>
  <c r="Q645" i="2" s="1"/>
  <c r="I646" i="2"/>
  <c r="Q646" i="2" s="1"/>
  <c r="I647" i="2"/>
  <c r="Q647" i="2" s="1"/>
  <c r="I648" i="2"/>
  <c r="Q648" i="2" s="1"/>
  <c r="I649" i="2"/>
  <c r="Q649" i="2" s="1"/>
  <c r="I650" i="2"/>
  <c r="Q650" i="2" s="1"/>
  <c r="I651" i="2"/>
  <c r="Q651" i="2" s="1"/>
  <c r="I652" i="2"/>
  <c r="Q652" i="2" s="1"/>
  <c r="I653" i="2"/>
  <c r="Q653" i="2" s="1"/>
  <c r="I654" i="2"/>
  <c r="Q654" i="2" s="1"/>
  <c r="I655" i="2"/>
  <c r="Q655" i="2" s="1"/>
  <c r="I656" i="2"/>
  <c r="Q656" i="2" s="1"/>
  <c r="I657" i="2"/>
  <c r="Q657" i="2" s="1"/>
  <c r="I658" i="2"/>
  <c r="Q658" i="2" s="1"/>
  <c r="I659" i="2"/>
  <c r="Q659" i="2" s="1"/>
  <c r="I660" i="2"/>
  <c r="Q660" i="2" s="1"/>
  <c r="I661" i="2"/>
  <c r="Q661" i="2" s="1"/>
  <c r="I662" i="2"/>
  <c r="Q662" i="2" s="1"/>
  <c r="I663" i="2"/>
  <c r="Q663" i="2" s="1"/>
  <c r="I664" i="2"/>
  <c r="Q664" i="2" s="1"/>
  <c r="I665" i="2"/>
  <c r="Q665" i="2" s="1"/>
  <c r="I666" i="2"/>
  <c r="Q666" i="2" s="1"/>
  <c r="I667" i="2"/>
  <c r="Q667" i="2" s="1"/>
  <c r="I668" i="2"/>
  <c r="Q668" i="2" s="1"/>
  <c r="I669" i="2"/>
  <c r="Q669" i="2" s="1"/>
  <c r="I670" i="2"/>
  <c r="Q670" i="2" s="1"/>
  <c r="I671" i="2"/>
  <c r="Q671" i="2" s="1"/>
  <c r="I672" i="2"/>
  <c r="Q672" i="2" s="1"/>
  <c r="I673" i="2"/>
  <c r="Q673" i="2" s="1"/>
  <c r="I674" i="2"/>
  <c r="Q674" i="2" s="1"/>
  <c r="I675" i="2"/>
  <c r="Q675" i="2" s="1"/>
  <c r="I676" i="2"/>
  <c r="Q676" i="2" s="1"/>
  <c r="I677" i="2"/>
  <c r="Q677" i="2" s="1"/>
  <c r="I678" i="2"/>
  <c r="Q678" i="2" s="1"/>
  <c r="I679" i="2"/>
  <c r="Q679" i="2" s="1"/>
  <c r="I680" i="2"/>
  <c r="Q680" i="2" s="1"/>
  <c r="I681" i="2"/>
  <c r="Q681" i="2" s="1"/>
  <c r="I682" i="2"/>
  <c r="Q682" i="2" s="1"/>
  <c r="I683" i="2"/>
  <c r="Q683" i="2" s="1"/>
  <c r="I684" i="2"/>
  <c r="Q684" i="2" s="1"/>
  <c r="I685" i="2"/>
  <c r="Q685" i="2" s="1"/>
  <c r="I686" i="2"/>
  <c r="Q686" i="2" s="1"/>
  <c r="I687" i="2"/>
  <c r="Q687" i="2" s="1"/>
  <c r="I688" i="2"/>
  <c r="Q688" i="2" s="1"/>
  <c r="I689" i="2"/>
  <c r="Q689" i="2" s="1"/>
  <c r="I690" i="2"/>
  <c r="Q690" i="2" s="1"/>
  <c r="I691" i="2"/>
  <c r="Q691" i="2" s="1"/>
  <c r="I692" i="2"/>
  <c r="Q692" i="2" s="1"/>
  <c r="I693" i="2"/>
  <c r="Q693" i="2" s="1"/>
  <c r="I694" i="2"/>
  <c r="Q694" i="2" s="1"/>
  <c r="I695" i="2"/>
  <c r="Q695" i="2" s="1"/>
  <c r="I696" i="2"/>
  <c r="Q696" i="2" s="1"/>
  <c r="I697" i="2"/>
  <c r="Q697" i="2" s="1"/>
  <c r="I698" i="2"/>
  <c r="Q698" i="2" s="1"/>
  <c r="I699" i="2"/>
  <c r="Q699" i="2" s="1"/>
  <c r="I700" i="2"/>
  <c r="Q700" i="2" s="1"/>
  <c r="I701" i="2"/>
  <c r="Q701" i="2" s="1"/>
  <c r="I702" i="2"/>
  <c r="Q702" i="2" s="1"/>
  <c r="I703" i="2"/>
  <c r="Q703" i="2" s="1"/>
  <c r="I704" i="2"/>
  <c r="Q704" i="2" s="1"/>
  <c r="I705" i="2"/>
  <c r="Q705" i="2" s="1"/>
  <c r="I706" i="2"/>
  <c r="Q706" i="2" s="1"/>
  <c r="I707" i="2"/>
  <c r="Q707" i="2" s="1"/>
  <c r="I708" i="2"/>
  <c r="Q708" i="2" s="1"/>
  <c r="I709" i="2"/>
  <c r="Q709" i="2" s="1"/>
  <c r="I710" i="2"/>
  <c r="Q710" i="2" s="1"/>
  <c r="I711" i="2"/>
  <c r="Q711" i="2" s="1"/>
  <c r="I712" i="2"/>
  <c r="Q712" i="2" s="1"/>
  <c r="I713" i="2"/>
  <c r="Q713" i="2" s="1"/>
  <c r="I714" i="2"/>
  <c r="Q714" i="2" s="1"/>
  <c r="I715" i="2"/>
  <c r="Q715" i="2" s="1"/>
  <c r="I716" i="2"/>
  <c r="Q716" i="2" s="1"/>
  <c r="I717" i="2"/>
  <c r="Q717" i="2" s="1"/>
  <c r="I718" i="2"/>
  <c r="Q718" i="2" s="1"/>
  <c r="I719" i="2"/>
  <c r="Q719" i="2" s="1"/>
  <c r="I720" i="2"/>
  <c r="Q720" i="2" s="1"/>
  <c r="I721" i="2"/>
  <c r="Q721" i="2" s="1"/>
  <c r="I722" i="2"/>
  <c r="Q722" i="2" s="1"/>
  <c r="I723" i="2"/>
  <c r="Q723" i="2" s="1"/>
  <c r="I724" i="2"/>
  <c r="Q724" i="2" s="1"/>
  <c r="I725" i="2"/>
  <c r="Q725" i="2" s="1"/>
  <c r="I726" i="2"/>
  <c r="Q726" i="2" s="1"/>
  <c r="I727" i="2"/>
  <c r="Q727" i="2" s="1"/>
  <c r="I728" i="2"/>
  <c r="Q728" i="2" s="1"/>
  <c r="I729" i="2"/>
  <c r="Q729" i="2" s="1"/>
  <c r="I730" i="2"/>
  <c r="Q730" i="2" s="1"/>
  <c r="I731" i="2"/>
  <c r="Q731" i="2" s="1"/>
  <c r="I732" i="2"/>
  <c r="Q732" i="2" s="1"/>
  <c r="I733" i="2"/>
  <c r="Q733" i="2" s="1"/>
  <c r="I734" i="2"/>
  <c r="Q734" i="2" s="1"/>
  <c r="I735" i="2"/>
  <c r="Q735" i="2" s="1"/>
  <c r="I736" i="2"/>
  <c r="Q736" i="2" s="1"/>
  <c r="I737" i="2"/>
  <c r="Q737" i="2" s="1"/>
  <c r="I738" i="2"/>
  <c r="Q738" i="2" s="1"/>
  <c r="I739" i="2"/>
  <c r="Q739" i="2" s="1"/>
  <c r="I740" i="2"/>
  <c r="Q740" i="2" s="1"/>
  <c r="I741" i="2"/>
  <c r="Q741" i="2" s="1"/>
  <c r="I742" i="2"/>
  <c r="Q742" i="2" s="1"/>
  <c r="I743" i="2"/>
  <c r="Q743" i="2" s="1"/>
  <c r="I744" i="2"/>
  <c r="Q744" i="2" s="1"/>
  <c r="I745" i="2"/>
  <c r="Q745" i="2" s="1"/>
  <c r="I746" i="2"/>
  <c r="Q746" i="2" s="1"/>
  <c r="I747" i="2"/>
  <c r="Q747" i="2" s="1"/>
  <c r="I748" i="2"/>
  <c r="Q748" i="2" s="1"/>
  <c r="I749" i="2"/>
  <c r="Q749" i="2" s="1"/>
  <c r="I750" i="2"/>
  <c r="Q750" i="2" s="1"/>
  <c r="I751" i="2"/>
  <c r="Q751" i="2" s="1"/>
  <c r="I752" i="2"/>
  <c r="Q752" i="2" s="1"/>
  <c r="I753" i="2"/>
  <c r="Q753" i="2" s="1"/>
  <c r="I754" i="2"/>
  <c r="Q754" i="2" s="1"/>
  <c r="I755" i="2"/>
  <c r="Q755" i="2" s="1"/>
  <c r="I756" i="2"/>
  <c r="Q756" i="2" s="1"/>
  <c r="I757" i="2"/>
  <c r="Q757" i="2" s="1"/>
  <c r="I758" i="2"/>
  <c r="Q758" i="2" s="1"/>
  <c r="I759" i="2"/>
  <c r="Q759" i="2" s="1"/>
  <c r="I760" i="2"/>
  <c r="Q760" i="2" s="1"/>
  <c r="I761" i="2"/>
  <c r="Q761" i="2" s="1"/>
  <c r="I762" i="2"/>
  <c r="Q762" i="2" s="1"/>
  <c r="I763" i="2"/>
  <c r="Q763" i="2" s="1"/>
  <c r="I764" i="2"/>
  <c r="Q764" i="2" s="1"/>
  <c r="I765" i="2"/>
  <c r="Q765" i="2" s="1"/>
  <c r="I766" i="2"/>
  <c r="Q766" i="2" s="1"/>
  <c r="I767" i="2"/>
  <c r="Q767" i="2" s="1"/>
  <c r="I768" i="2"/>
  <c r="Q768" i="2" s="1"/>
  <c r="I769" i="2"/>
  <c r="Q769" i="2" s="1"/>
  <c r="I770" i="2"/>
  <c r="Q770" i="2" s="1"/>
  <c r="I771" i="2"/>
  <c r="Q771" i="2" s="1"/>
  <c r="I772" i="2"/>
  <c r="Q772" i="2" s="1"/>
  <c r="I773" i="2"/>
  <c r="Q773" i="2" s="1"/>
  <c r="I774" i="2"/>
  <c r="Q774" i="2" s="1"/>
  <c r="I775" i="2"/>
  <c r="Q775" i="2" s="1"/>
  <c r="I776" i="2"/>
  <c r="Q776" i="2" s="1"/>
  <c r="I777" i="2"/>
  <c r="Q777" i="2" s="1"/>
  <c r="I778" i="2"/>
  <c r="Q778" i="2" s="1"/>
  <c r="I779" i="2"/>
  <c r="Q779" i="2" s="1"/>
  <c r="I780" i="2"/>
  <c r="Q780" i="2" s="1"/>
  <c r="I781" i="2"/>
  <c r="Q781" i="2" s="1"/>
  <c r="I782" i="2"/>
  <c r="Q782" i="2" s="1"/>
  <c r="I783" i="2"/>
  <c r="Q783" i="2" s="1"/>
  <c r="I784" i="2"/>
  <c r="Q784" i="2" s="1"/>
  <c r="I785" i="2"/>
  <c r="Q785" i="2" s="1"/>
  <c r="I786" i="2"/>
  <c r="Q786" i="2" s="1"/>
  <c r="I787" i="2"/>
  <c r="Q787" i="2" s="1"/>
  <c r="I788" i="2"/>
  <c r="Q788" i="2" s="1"/>
  <c r="I789" i="2"/>
  <c r="Q789" i="2" s="1"/>
  <c r="I790" i="2"/>
  <c r="Q790" i="2" s="1"/>
  <c r="I791" i="2"/>
  <c r="Q791" i="2" s="1"/>
  <c r="I792" i="2"/>
  <c r="Q792" i="2" s="1"/>
  <c r="I793" i="2"/>
  <c r="Q793" i="2" s="1"/>
  <c r="I794" i="2"/>
  <c r="Q794" i="2" s="1"/>
  <c r="I795" i="2"/>
  <c r="Q795" i="2" s="1"/>
  <c r="I796" i="2"/>
  <c r="Q796" i="2" s="1"/>
  <c r="I797" i="2"/>
  <c r="Q797" i="2" s="1"/>
  <c r="I798" i="2"/>
  <c r="Q798" i="2" s="1"/>
  <c r="I799" i="2"/>
  <c r="Q799" i="2" s="1"/>
  <c r="I800" i="2"/>
  <c r="Q800" i="2" s="1"/>
  <c r="I801" i="2"/>
  <c r="Q801" i="2" s="1"/>
  <c r="I802" i="2"/>
  <c r="Q802" i="2" s="1"/>
  <c r="I803" i="2"/>
  <c r="Q803" i="2" s="1"/>
  <c r="I804" i="2"/>
  <c r="Q804" i="2" s="1"/>
  <c r="I805" i="2"/>
  <c r="Q805" i="2" s="1"/>
  <c r="I806" i="2"/>
  <c r="Q806" i="2" s="1"/>
  <c r="I807" i="2"/>
  <c r="Q807" i="2" s="1"/>
  <c r="I808" i="2"/>
  <c r="Q808" i="2" s="1"/>
  <c r="I809" i="2"/>
  <c r="Q809" i="2" s="1"/>
  <c r="I810" i="2"/>
  <c r="Q810" i="2" s="1"/>
  <c r="I811" i="2"/>
  <c r="Q811" i="2" s="1"/>
  <c r="I812" i="2"/>
  <c r="Q812" i="2" s="1"/>
  <c r="I813" i="2"/>
  <c r="Q813" i="2" s="1"/>
  <c r="I814" i="2"/>
  <c r="Q814" i="2" s="1"/>
  <c r="I815" i="2"/>
  <c r="Q815" i="2" s="1"/>
  <c r="I816" i="2"/>
  <c r="Q816" i="2" s="1"/>
  <c r="I817" i="2"/>
  <c r="Q817" i="2" s="1"/>
  <c r="I818" i="2"/>
  <c r="Q818" i="2" s="1"/>
  <c r="I819" i="2"/>
  <c r="Q819" i="2" s="1"/>
  <c r="I820" i="2"/>
  <c r="Q820" i="2" s="1"/>
  <c r="I821" i="2"/>
  <c r="Q821" i="2" s="1"/>
  <c r="I822" i="2"/>
  <c r="Q822" i="2" s="1"/>
  <c r="I823" i="2"/>
  <c r="Q823" i="2" s="1"/>
  <c r="I824" i="2"/>
  <c r="Q824" i="2" s="1"/>
  <c r="I825" i="2"/>
  <c r="Q825" i="2" s="1"/>
  <c r="I826" i="2"/>
  <c r="Q826" i="2" s="1"/>
  <c r="I827" i="2"/>
  <c r="Q827" i="2" s="1"/>
  <c r="I828" i="2"/>
  <c r="Q828" i="2" s="1"/>
  <c r="I829" i="2"/>
  <c r="Q829" i="2" s="1"/>
  <c r="I830" i="2"/>
  <c r="Q830" i="2" s="1"/>
  <c r="I831" i="2"/>
  <c r="Q831" i="2" s="1"/>
  <c r="I832" i="2"/>
  <c r="Q832" i="2" s="1"/>
  <c r="I833" i="2"/>
  <c r="Q833" i="2" s="1"/>
  <c r="I834" i="2"/>
  <c r="Q834" i="2" s="1"/>
  <c r="I835" i="2"/>
  <c r="Q835" i="2" s="1"/>
  <c r="I836" i="2"/>
  <c r="Q836" i="2" s="1"/>
  <c r="I837" i="2"/>
  <c r="Q837" i="2" s="1"/>
  <c r="I838" i="2"/>
  <c r="Q838" i="2" s="1"/>
  <c r="I839" i="2"/>
  <c r="Q839" i="2" s="1"/>
  <c r="I840" i="2"/>
  <c r="Q840" i="2" s="1"/>
  <c r="I841" i="2"/>
  <c r="Q841" i="2" s="1"/>
  <c r="I842" i="2"/>
  <c r="Q842" i="2" s="1"/>
  <c r="I843" i="2"/>
  <c r="Q843" i="2" s="1"/>
  <c r="I844" i="2"/>
  <c r="Q844" i="2" s="1"/>
  <c r="I845" i="2"/>
  <c r="Q845" i="2" s="1"/>
  <c r="I846" i="2"/>
  <c r="Q846" i="2" s="1"/>
  <c r="I847" i="2"/>
  <c r="Q847" i="2" s="1"/>
  <c r="I848" i="2"/>
  <c r="Q848" i="2" s="1"/>
  <c r="I849" i="2"/>
  <c r="Q849" i="2" s="1"/>
  <c r="I850" i="2"/>
  <c r="Q850" i="2" s="1"/>
  <c r="I851" i="2"/>
  <c r="Q851" i="2" s="1"/>
  <c r="I852" i="2"/>
  <c r="Q852" i="2" s="1"/>
  <c r="I853" i="2"/>
  <c r="Q853" i="2" s="1"/>
  <c r="I854" i="2"/>
  <c r="Q854" i="2" s="1"/>
  <c r="I855" i="2"/>
  <c r="Q855" i="2" s="1"/>
  <c r="I856" i="2"/>
  <c r="Q856" i="2" s="1"/>
  <c r="I857" i="2"/>
  <c r="Q857" i="2" s="1"/>
  <c r="I858" i="2"/>
  <c r="Q858" i="2" s="1"/>
  <c r="I859" i="2"/>
  <c r="Q859" i="2" s="1"/>
  <c r="I860" i="2"/>
  <c r="Q860" i="2" s="1"/>
  <c r="I861" i="2"/>
  <c r="Q861" i="2" s="1"/>
  <c r="I862" i="2"/>
  <c r="Q862" i="2" s="1"/>
  <c r="I863" i="2"/>
  <c r="Q863" i="2" s="1"/>
  <c r="I864" i="2"/>
  <c r="Q864" i="2" s="1"/>
  <c r="I865" i="2"/>
  <c r="Q865" i="2" s="1"/>
  <c r="I866" i="2"/>
  <c r="Q866" i="2" s="1"/>
  <c r="I867" i="2"/>
  <c r="Q867" i="2" s="1"/>
  <c r="I868" i="2"/>
  <c r="Q868" i="2" s="1"/>
  <c r="I869" i="2"/>
  <c r="Q869" i="2" s="1"/>
  <c r="I870" i="2"/>
  <c r="Q870" i="2" s="1"/>
  <c r="I871" i="2"/>
  <c r="Q871" i="2" s="1"/>
  <c r="I872" i="2"/>
  <c r="Q872" i="2" s="1"/>
  <c r="I873" i="2"/>
  <c r="Q873" i="2" s="1"/>
  <c r="I874" i="2"/>
  <c r="Q874" i="2" s="1"/>
  <c r="I875" i="2"/>
  <c r="Q875" i="2" s="1"/>
  <c r="I876" i="2"/>
  <c r="Q876" i="2" s="1"/>
  <c r="I877" i="2"/>
  <c r="Q877" i="2" s="1"/>
  <c r="I878" i="2"/>
  <c r="Q878" i="2" s="1"/>
  <c r="I879" i="2"/>
  <c r="Q879" i="2" s="1"/>
  <c r="I880" i="2"/>
  <c r="Q880" i="2" s="1"/>
  <c r="I881" i="2"/>
  <c r="Q881" i="2" s="1"/>
  <c r="I882" i="2"/>
  <c r="Q882" i="2" s="1"/>
  <c r="I883" i="2"/>
  <c r="Q883" i="2" s="1"/>
  <c r="I884" i="2"/>
  <c r="Q884" i="2" s="1"/>
  <c r="I885" i="2"/>
  <c r="Q885" i="2" s="1"/>
  <c r="I886" i="2"/>
  <c r="Q886" i="2" s="1"/>
  <c r="I887" i="2"/>
  <c r="Q887" i="2" s="1"/>
  <c r="I888" i="2"/>
  <c r="Q888" i="2" s="1"/>
  <c r="I889" i="2"/>
  <c r="Q889" i="2" s="1"/>
  <c r="I890" i="2"/>
  <c r="Q890" i="2" s="1"/>
  <c r="I891" i="2"/>
  <c r="Q891" i="2" s="1"/>
  <c r="I892" i="2"/>
  <c r="Q892" i="2" s="1"/>
  <c r="I893" i="2"/>
  <c r="Q893" i="2" s="1"/>
  <c r="I894" i="2"/>
  <c r="Q894" i="2" s="1"/>
  <c r="I895" i="2"/>
  <c r="Q895" i="2" s="1"/>
  <c r="I896" i="2"/>
  <c r="Q896" i="2" s="1"/>
  <c r="I897" i="2"/>
  <c r="Q897" i="2" s="1"/>
  <c r="I898" i="2"/>
  <c r="Q898" i="2" s="1"/>
  <c r="I899" i="2"/>
  <c r="Q899" i="2" s="1"/>
  <c r="I900" i="2"/>
  <c r="Q900" i="2" s="1"/>
  <c r="I901" i="2"/>
  <c r="Q901" i="2" s="1"/>
  <c r="I902" i="2"/>
  <c r="Q902" i="2" s="1"/>
  <c r="I903" i="2"/>
  <c r="Q903" i="2" s="1"/>
  <c r="I904" i="2"/>
  <c r="Q904" i="2" s="1"/>
  <c r="I905" i="2"/>
  <c r="Q905" i="2" s="1"/>
  <c r="I906" i="2"/>
  <c r="Q906" i="2" s="1"/>
  <c r="I907" i="2"/>
  <c r="Q907" i="2" s="1"/>
  <c r="I908" i="2"/>
  <c r="Q908" i="2" s="1"/>
  <c r="I909" i="2"/>
  <c r="Q909" i="2" s="1"/>
  <c r="I910" i="2"/>
  <c r="Q910" i="2" s="1"/>
  <c r="I911" i="2"/>
  <c r="Q911" i="2" s="1"/>
  <c r="I912" i="2"/>
  <c r="Q912" i="2" s="1"/>
  <c r="I913" i="2"/>
  <c r="Q913" i="2" s="1"/>
  <c r="I914" i="2"/>
  <c r="Q914" i="2" s="1"/>
  <c r="I915" i="2"/>
  <c r="Q915" i="2" s="1"/>
  <c r="I916" i="2"/>
  <c r="Q916" i="2" s="1"/>
  <c r="I917" i="2"/>
  <c r="Q917" i="2" s="1"/>
  <c r="I918" i="2"/>
  <c r="Q918" i="2" s="1"/>
  <c r="I919" i="2"/>
  <c r="Q919" i="2" s="1"/>
  <c r="I920" i="2"/>
  <c r="Q920" i="2" s="1"/>
  <c r="I921" i="2"/>
  <c r="Q921" i="2" s="1"/>
  <c r="I922" i="2"/>
  <c r="Q922" i="2" s="1"/>
  <c r="I923" i="2"/>
  <c r="Q923" i="2" s="1"/>
  <c r="I924" i="2"/>
  <c r="Q924" i="2" s="1"/>
  <c r="I925" i="2"/>
  <c r="Q925" i="2" s="1"/>
  <c r="I926" i="2"/>
  <c r="Q926" i="2" s="1"/>
  <c r="I927" i="2"/>
  <c r="Q927" i="2" s="1"/>
  <c r="I928" i="2"/>
  <c r="Q928" i="2" s="1"/>
  <c r="I929" i="2"/>
  <c r="Q929" i="2" s="1"/>
  <c r="I930" i="2"/>
  <c r="Q930" i="2" s="1"/>
  <c r="I931" i="2"/>
  <c r="Q931" i="2" s="1"/>
  <c r="I932" i="2"/>
  <c r="Q932" i="2" s="1"/>
  <c r="I933" i="2"/>
  <c r="Q933" i="2" s="1"/>
  <c r="I934" i="2"/>
  <c r="Q934" i="2" s="1"/>
  <c r="I935" i="2"/>
  <c r="Q935" i="2" s="1"/>
  <c r="I936" i="2"/>
  <c r="Q936" i="2" s="1"/>
  <c r="I937" i="2"/>
  <c r="Q937" i="2" s="1"/>
  <c r="I938" i="2"/>
  <c r="Q938" i="2" s="1"/>
  <c r="I939" i="2"/>
  <c r="Q939" i="2" s="1"/>
  <c r="I940" i="2"/>
  <c r="Q940" i="2" s="1"/>
  <c r="I941" i="2"/>
  <c r="Q941" i="2" s="1"/>
  <c r="I942" i="2"/>
  <c r="Q942" i="2" s="1"/>
  <c r="I943" i="2"/>
  <c r="Q943" i="2" s="1"/>
  <c r="I944" i="2"/>
  <c r="Q944" i="2" s="1"/>
  <c r="I945" i="2"/>
  <c r="Q945" i="2" s="1"/>
  <c r="I946" i="2"/>
  <c r="Q946" i="2" s="1"/>
  <c r="I947" i="2"/>
  <c r="Q947" i="2" s="1"/>
  <c r="I948" i="2"/>
  <c r="Q948" i="2" s="1"/>
  <c r="I949" i="2"/>
  <c r="Q949" i="2" s="1"/>
  <c r="I950" i="2"/>
  <c r="Q950" i="2" s="1"/>
  <c r="I951" i="2"/>
  <c r="Q951" i="2" s="1"/>
  <c r="I952" i="2"/>
  <c r="Q952" i="2" s="1"/>
  <c r="I953" i="2"/>
  <c r="Q953" i="2" s="1"/>
  <c r="I954" i="2"/>
  <c r="Q954" i="2" s="1"/>
  <c r="I955" i="2"/>
  <c r="Q955" i="2" s="1"/>
  <c r="I956" i="2"/>
  <c r="Q956" i="2" s="1"/>
  <c r="I957" i="2"/>
  <c r="Q957" i="2" s="1"/>
  <c r="I958" i="2"/>
  <c r="Q958" i="2" s="1"/>
  <c r="I959" i="2"/>
  <c r="Q959" i="2" s="1"/>
  <c r="I960" i="2"/>
  <c r="Q960" i="2" s="1"/>
  <c r="I961" i="2"/>
  <c r="Q961" i="2" s="1"/>
  <c r="I962" i="2"/>
  <c r="Q962" i="2" s="1"/>
  <c r="I963" i="2"/>
  <c r="Q963" i="2" s="1"/>
  <c r="I964" i="2"/>
  <c r="Q964" i="2" s="1"/>
  <c r="I965" i="2"/>
  <c r="Q965" i="2" s="1"/>
  <c r="I966" i="2"/>
  <c r="Q966" i="2" s="1"/>
  <c r="I967" i="2"/>
  <c r="Q967" i="2" s="1"/>
  <c r="I968" i="2"/>
  <c r="Q968" i="2" s="1"/>
  <c r="I969" i="2"/>
  <c r="Q969" i="2" s="1"/>
  <c r="I970" i="2"/>
  <c r="Q970" i="2" s="1"/>
  <c r="I971" i="2"/>
  <c r="Q971" i="2" s="1"/>
  <c r="I972" i="2"/>
  <c r="Q972" i="2" s="1"/>
  <c r="I973" i="2"/>
  <c r="Q973" i="2" s="1"/>
  <c r="I974" i="2"/>
  <c r="Q974" i="2" s="1"/>
  <c r="I975" i="2"/>
  <c r="Q975" i="2" s="1"/>
  <c r="I976" i="2"/>
  <c r="Q976" i="2" s="1"/>
  <c r="I977" i="2"/>
  <c r="Q977" i="2" s="1"/>
  <c r="I978" i="2"/>
  <c r="Q978" i="2" s="1"/>
  <c r="I979" i="2"/>
  <c r="Q979" i="2" s="1"/>
  <c r="I980" i="2"/>
  <c r="Q980" i="2" s="1"/>
  <c r="I981" i="2"/>
  <c r="Q981" i="2" s="1"/>
  <c r="I982" i="2"/>
  <c r="Q982" i="2" s="1"/>
  <c r="I983" i="2"/>
  <c r="Q983" i="2" s="1"/>
  <c r="I984" i="2"/>
  <c r="Q984" i="2" s="1"/>
  <c r="I985" i="2"/>
  <c r="Q985" i="2" s="1"/>
  <c r="I986" i="2"/>
  <c r="Q986" i="2" s="1"/>
  <c r="I987" i="2"/>
  <c r="Q987" i="2" s="1"/>
  <c r="I988" i="2"/>
  <c r="Q988" i="2" s="1"/>
  <c r="I989" i="2"/>
  <c r="Q989" i="2" s="1"/>
  <c r="I990" i="2"/>
  <c r="Q990" i="2" s="1"/>
  <c r="I991" i="2"/>
  <c r="Q991" i="2" s="1"/>
  <c r="I992" i="2"/>
  <c r="Q992" i="2" s="1"/>
  <c r="I993" i="2"/>
  <c r="Q993" i="2" s="1"/>
  <c r="I994" i="2"/>
  <c r="Q994" i="2" s="1"/>
  <c r="I995" i="2"/>
  <c r="Q995" i="2" s="1"/>
  <c r="I996" i="2"/>
  <c r="Q996" i="2" s="1"/>
  <c r="I997" i="2"/>
  <c r="Q997" i="2" s="1"/>
  <c r="I998" i="2"/>
  <c r="Q998" i="2" s="1"/>
  <c r="I999" i="2"/>
  <c r="Q999" i="2" s="1"/>
  <c r="I1000" i="2"/>
  <c r="Q1000" i="2" s="1"/>
  <c r="I1001" i="2"/>
  <c r="Q1001" i="2" s="1"/>
  <c r="I1002" i="2"/>
  <c r="Q1002" i="2" s="1"/>
  <c r="I1003" i="2"/>
  <c r="Q1003" i="2" s="1"/>
  <c r="I1004" i="2"/>
  <c r="Q1004" i="2" s="1"/>
  <c r="I1005" i="2"/>
  <c r="Q1005" i="2" s="1"/>
  <c r="I1006" i="2"/>
  <c r="Q1006" i="2" s="1"/>
  <c r="I1007" i="2"/>
  <c r="Q1007" i="2" s="1"/>
  <c r="I1008" i="2"/>
  <c r="Q1008" i="2" s="1"/>
  <c r="I1009" i="2"/>
  <c r="Q1009" i="2" s="1"/>
  <c r="I1010" i="2"/>
  <c r="Q1010" i="2" s="1"/>
  <c r="I1011" i="2"/>
  <c r="Q1011" i="2" s="1"/>
  <c r="I1012" i="2"/>
  <c r="Q1012" i="2" s="1"/>
  <c r="I1013" i="2"/>
  <c r="Q1013" i="2" s="1"/>
  <c r="I1014" i="2"/>
  <c r="Q1014" i="2" s="1"/>
  <c r="I1015" i="2"/>
  <c r="Q1015" i="2" s="1"/>
  <c r="I1016" i="2"/>
  <c r="Q1016" i="2" s="1"/>
  <c r="I1017" i="2"/>
  <c r="Q1017" i="2" s="1"/>
  <c r="I1018" i="2"/>
  <c r="Q1018" i="2" s="1"/>
  <c r="I1019" i="2"/>
  <c r="Q1019" i="2" s="1"/>
  <c r="I1020" i="2"/>
  <c r="Q1020" i="2" s="1"/>
  <c r="I1021" i="2"/>
  <c r="Q1021" i="2" s="1"/>
  <c r="I1022" i="2"/>
  <c r="Q1022" i="2" s="1"/>
  <c r="I1023" i="2"/>
  <c r="Q1023" i="2" s="1"/>
  <c r="I1024" i="2"/>
  <c r="Q1024" i="2" s="1"/>
  <c r="I1025" i="2"/>
  <c r="Q1025" i="2" s="1"/>
  <c r="I1026" i="2"/>
  <c r="Q1026" i="2" s="1"/>
  <c r="I1027" i="2"/>
  <c r="Q1027" i="2" s="1"/>
  <c r="I1028" i="2"/>
  <c r="Q1028" i="2" s="1"/>
  <c r="I1029" i="2"/>
  <c r="Q1029" i="2" s="1"/>
  <c r="I1030" i="2"/>
  <c r="Q1030" i="2" s="1"/>
  <c r="I1031" i="2"/>
  <c r="Q1031" i="2" s="1"/>
  <c r="I1032" i="2"/>
  <c r="Q1032" i="2" s="1"/>
  <c r="I1033" i="2"/>
  <c r="Q1033" i="2" s="1"/>
  <c r="I1034" i="2"/>
  <c r="Q1034" i="2" s="1"/>
  <c r="I1035" i="2"/>
  <c r="Q1035" i="2" s="1"/>
  <c r="I1036" i="2"/>
  <c r="Q1036" i="2" s="1"/>
  <c r="I1037" i="2"/>
  <c r="Q1037" i="2" s="1"/>
  <c r="I1038" i="2"/>
  <c r="Q1038" i="2" s="1"/>
  <c r="I1039" i="2"/>
  <c r="Q1039" i="2" s="1"/>
  <c r="I1040" i="2"/>
  <c r="Q1040" i="2" s="1"/>
  <c r="I1041" i="2"/>
  <c r="Q1041" i="2" s="1"/>
  <c r="I1042" i="2"/>
  <c r="Q1042" i="2" s="1"/>
  <c r="I1043" i="2"/>
  <c r="Q1043" i="2" s="1"/>
  <c r="I1044" i="2"/>
  <c r="Q1044" i="2" s="1"/>
  <c r="I1045" i="2"/>
  <c r="Q1045" i="2" s="1"/>
  <c r="I1046" i="2"/>
  <c r="Q1046" i="2" s="1"/>
  <c r="I1047" i="2"/>
  <c r="Q1047" i="2" s="1"/>
  <c r="I1048" i="2"/>
  <c r="Q1048" i="2" s="1"/>
  <c r="I1049" i="2"/>
  <c r="Q1049" i="2" s="1"/>
  <c r="I1050" i="2"/>
  <c r="Q1050" i="2" s="1"/>
  <c r="I1051" i="2"/>
  <c r="Q1051" i="2" s="1"/>
  <c r="I1052" i="2"/>
  <c r="Q1052" i="2" s="1"/>
  <c r="I1053" i="2"/>
  <c r="Q1053" i="2" s="1"/>
  <c r="I1054" i="2"/>
  <c r="Q1054" i="2" s="1"/>
  <c r="I1055" i="2"/>
  <c r="Q1055" i="2" s="1"/>
  <c r="I1056" i="2"/>
  <c r="Q1056" i="2" s="1"/>
  <c r="I1057" i="2"/>
  <c r="Q1057" i="2" s="1"/>
  <c r="I1058" i="2"/>
  <c r="Q1058" i="2" s="1"/>
  <c r="I1059" i="2"/>
  <c r="Q1059" i="2" s="1"/>
  <c r="I1060" i="2"/>
  <c r="Q1060" i="2" s="1"/>
  <c r="I1061" i="2"/>
  <c r="Q1061" i="2" s="1"/>
  <c r="I1062" i="2"/>
  <c r="Q1062" i="2" s="1"/>
  <c r="I1063" i="2"/>
  <c r="Q1063" i="2" s="1"/>
  <c r="I1064" i="2"/>
  <c r="Q1064" i="2" s="1"/>
  <c r="I1065" i="2"/>
  <c r="Q1065" i="2" s="1"/>
  <c r="I1066" i="2"/>
  <c r="Q1066" i="2" s="1"/>
  <c r="I1067" i="2"/>
  <c r="Q1067" i="2" s="1"/>
  <c r="I1068" i="2"/>
  <c r="Q1068" i="2" s="1"/>
  <c r="I1069" i="2"/>
  <c r="Q1069" i="2" s="1"/>
  <c r="I1070" i="2"/>
  <c r="Q1070" i="2" s="1"/>
  <c r="I1071" i="2"/>
  <c r="Q1071" i="2" s="1"/>
  <c r="I1072" i="2"/>
  <c r="Q1072" i="2" s="1"/>
  <c r="I1073" i="2"/>
  <c r="Q1073" i="2" s="1"/>
  <c r="I1074" i="2"/>
  <c r="Q1074" i="2" s="1"/>
  <c r="I1075" i="2"/>
  <c r="Q1075" i="2" s="1"/>
  <c r="I1076" i="2"/>
  <c r="Q1076" i="2" s="1"/>
  <c r="I1077" i="2"/>
  <c r="Q1077" i="2" s="1"/>
  <c r="I1078" i="2"/>
  <c r="Q1078" i="2" s="1"/>
  <c r="I1079" i="2"/>
  <c r="Q1079" i="2" s="1"/>
  <c r="I1080" i="2"/>
  <c r="Q1080" i="2" s="1"/>
  <c r="I1081" i="2"/>
  <c r="Q1081" i="2" s="1"/>
  <c r="I1082" i="2"/>
  <c r="Q1082" i="2" s="1"/>
  <c r="I1083" i="2"/>
  <c r="Q1083" i="2" s="1"/>
  <c r="I1084" i="2"/>
  <c r="Q1084" i="2" s="1"/>
  <c r="I1085" i="2"/>
  <c r="Q1085" i="2" s="1"/>
  <c r="I1086" i="2"/>
  <c r="Q1086" i="2" s="1"/>
  <c r="I1087" i="2"/>
  <c r="Q1087" i="2" s="1"/>
  <c r="I1088" i="2"/>
  <c r="Q1088" i="2" s="1"/>
  <c r="I1089" i="2"/>
  <c r="Q1089" i="2" s="1"/>
  <c r="I1090" i="2"/>
  <c r="Q1090" i="2" s="1"/>
  <c r="I1091" i="2"/>
  <c r="Q1091" i="2" s="1"/>
  <c r="I1092" i="2"/>
  <c r="Q1092" i="2" s="1"/>
  <c r="I1093" i="2"/>
  <c r="Q1093" i="2" s="1"/>
  <c r="I1094" i="2"/>
  <c r="Q1094" i="2" s="1"/>
  <c r="I1095" i="2"/>
  <c r="Q1095" i="2" s="1"/>
  <c r="I1096" i="2"/>
  <c r="Q1096" i="2" s="1"/>
  <c r="I1097" i="2"/>
  <c r="Q1097" i="2" s="1"/>
  <c r="I1098" i="2"/>
  <c r="Q1098" i="2" s="1"/>
  <c r="I1099" i="2"/>
  <c r="Q1099" i="2" s="1"/>
  <c r="I1100" i="2"/>
  <c r="Q1100" i="2" s="1"/>
  <c r="I1101" i="2"/>
  <c r="Q1101" i="2" s="1"/>
  <c r="I1102" i="2"/>
  <c r="Q1102" i="2" s="1"/>
  <c r="I1103" i="2"/>
  <c r="Q1103" i="2" s="1"/>
  <c r="I1104" i="2"/>
  <c r="Q1104" i="2" s="1"/>
  <c r="I1105" i="2"/>
  <c r="Q1105" i="2" s="1"/>
  <c r="I1106" i="2"/>
  <c r="Q1106" i="2" s="1"/>
  <c r="I1107" i="2"/>
  <c r="Q1107" i="2" s="1"/>
  <c r="I1108" i="2"/>
  <c r="Q1108" i="2" s="1"/>
  <c r="I1109" i="2"/>
  <c r="Q1109" i="2" s="1"/>
  <c r="I1110" i="2"/>
  <c r="Q1110" i="2" s="1"/>
  <c r="I1111" i="2"/>
  <c r="Q1111" i="2" s="1"/>
  <c r="I1112" i="2"/>
  <c r="Q1112" i="2" s="1"/>
  <c r="I1113" i="2"/>
  <c r="Q1113" i="2" s="1"/>
  <c r="I1114" i="2"/>
  <c r="Q1114" i="2" s="1"/>
  <c r="I1115" i="2"/>
  <c r="Q1115" i="2" s="1"/>
  <c r="I1116" i="2"/>
  <c r="Q1116" i="2" s="1"/>
  <c r="I1117" i="2"/>
  <c r="Q1117" i="2" s="1"/>
  <c r="I1118" i="2"/>
  <c r="Q1118" i="2" s="1"/>
  <c r="I1119" i="2"/>
  <c r="Q1119" i="2" s="1"/>
  <c r="I1120" i="2"/>
  <c r="Q1120" i="2" s="1"/>
  <c r="I1121" i="2"/>
  <c r="Q1121" i="2" s="1"/>
  <c r="I1122" i="2"/>
  <c r="Q1122" i="2" s="1"/>
  <c r="I1123" i="2"/>
  <c r="Q1123" i="2" s="1"/>
  <c r="I1124" i="2"/>
  <c r="Q1124" i="2" s="1"/>
  <c r="I1125" i="2"/>
  <c r="Q1125" i="2" s="1"/>
  <c r="I1126" i="2"/>
  <c r="Q1126" i="2" s="1"/>
  <c r="I1127" i="2"/>
  <c r="Q1127" i="2" s="1"/>
  <c r="I1128" i="2"/>
  <c r="Q1128" i="2" s="1"/>
  <c r="I1129" i="2"/>
  <c r="Q1129" i="2" s="1"/>
  <c r="I1130" i="2"/>
  <c r="Q1130" i="2" s="1"/>
  <c r="I1131" i="2"/>
  <c r="Q1131" i="2" s="1"/>
  <c r="I1132" i="2"/>
  <c r="Q1132" i="2" s="1"/>
  <c r="I1133" i="2"/>
  <c r="Q1133" i="2" s="1"/>
  <c r="I1134" i="2"/>
  <c r="Q1134" i="2" s="1"/>
  <c r="I1135" i="2"/>
  <c r="Q1135" i="2" s="1"/>
  <c r="I1136" i="2"/>
  <c r="Q1136" i="2" s="1"/>
  <c r="I1137" i="2"/>
  <c r="Q1137" i="2" s="1"/>
  <c r="I1138" i="2"/>
  <c r="Q1138" i="2" s="1"/>
  <c r="I1139" i="2"/>
  <c r="Q1139" i="2" s="1"/>
  <c r="I1140" i="2"/>
  <c r="Q1140" i="2" s="1"/>
  <c r="I1141" i="2"/>
  <c r="Q1141" i="2" s="1"/>
  <c r="I1142" i="2"/>
  <c r="Q1142" i="2" s="1"/>
  <c r="I1143" i="2"/>
  <c r="Q1143" i="2" s="1"/>
  <c r="I1144" i="2"/>
  <c r="Q1144" i="2" s="1"/>
  <c r="I1145" i="2"/>
  <c r="Q1145" i="2" s="1"/>
  <c r="I1146" i="2"/>
  <c r="Q1146" i="2" s="1"/>
  <c r="I1147" i="2"/>
  <c r="Q1147" i="2" s="1"/>
  <c r="I1148" i="2"/>
  <c r="Q1148" i="2" s="1"/>
  <c r="I1149" i="2"/>
  <c r="Q1149" i="2" s="1"/>
  <c r="I1150" i="2"/>
  <c r="Q1150" i="2" s="1"/>
  <c r="I1151" i="2"/>
  <c r="Q1151" i="2" s="1"/>
  <c r="I1152" i="2"/>
  <c r="Q1152" i="2" s="1"/>
  <c r="I1153" i="2"/>
  <c r="Q1153" i="2" s="1"/>
  <c r="I1154" i="2"/>
  <c r="Q1154" i="2" s="1"/>
  <c r="I1155" i="2"/>
  <c r="Q1155" i="2" s="1"/>
  <c r="I1156" i="2"/>
  <c r="Q1156" i="2" s="1"/>
  <c r="I1157" i="2"/>
  <c r="Q1157" i="2" s="1"/>
  <c r="I1158" i="2"/>
  <c r="Q1158" i="2" s="1"/>
  <c r="I1159" i="2"/>
  <c r="Q1159" i="2" s="1"/>
  <c r="I1160" i="2"/>
  <c r="Q1160" i="2" s="1"/>
  <c r="I1161" i="2"/>
  <c r="Q1161" i="2" s="1"/>
  <c r="I1162" i="2"/>
  <c r="Q1162" i="2" s="1"/>
  <c r="I1163" i="2"/>
  <c r="Q1163" i="2" s="1"/>
  <c r="I1164" i="2"/>
  <c r="Q1164" i="2" s="1"/>
  <c r="I1165" i="2"/>
  <c r="Q1165" i="2" s="1"/>
  <c r="I1166" i="2"/>
  <c r="Q1166" i="2" s="1"/>
  <c r="I1167" i="2"/>
  <c r="Q1167" i="2" s="1"/>
  <c r="I1168" i="2"/>
  <c r="Q1168" i="2" s="1"/>
  <c r="I1169" i="2"/>
  <c r="Q1169" i="2" s="1"/>
  <c r="I1170" i="2"/>
  <c r="Q1170" i="2" s="1"/>
  <c r="I1171" i="2"/>
  <c r="Q1171" i="2" s="1"/>
  <c r="I1172" i="2"/>
  <c r="Q1172" i="2" s="1"/>
  <c r="I1173" i="2"/>
  <c r="Q1173" i="2" s="1"/>
  <c r="I1174" i="2"/>
  <c r="Q1174" i="2" s="1"/>
  <c r="I1175" i="2"/>
  <c r="Q1175" i="2" s="1"/>
  <c r="I1176" i="2"/>
  <c r="Q1176" i="2" s="1"/>
  <c r="I1177" i="2"/>
  <c r="Q1177" i="2" s="1"/>
  <c r="I1178" i="2"/>
  <c r="Q1178" i="2" s="1"/>
  <c r="I1179" i="2"/>
  <c r="Q1179" i="2" s="1"/>
  <c r="I1180" i="2"/>
  <c r="Q1180" i="2" s="1"/>
  <c r="I1181" i="2"/>
  <c r="Q1181" i="2" s="1"/>
  <c r="I1182" i="2"/>
  <c r="Q1182" i="2" s="1"/>
  <c r="I1183" i="2"/>
  <c r="Q1183" i="2" s="1"/>
  <c r="I1184" i="2"/>
  <c r="Q1184" i="2" s="1"/>
  <c r="I1185" i="2"/>
  <c r="Q1185" i="2" s="1"/>
  <c r="I1186" i="2"/>
  <c r="Q1186" i="2" s="1"/>
  <c r="I1187" i="2"/>
  <c r="Q1187" i="2" s="1"/>
  <c r="I1188" i="2"/>
  <c r="Q1188" i="2" s="1"/>
  <c r="I1189" i="2"/>
  <c r="Q1189" i="2" s="1"/>
  <c r="I1190" i="2"/>
  <c r="Q1190" i="2" s="1"/>
  <c r="I1191" i="2"/>
  <c r="Q1191" i="2" s="1"/>
  <c r="I1192" i="2"/>
  <c r="Q1192" i="2" s="1"/>
  <c r="I1193" i="2"/>
  <c r="Q1193" i="2" s="1"/>
  <c r="I1194" i="2"/>
  <c r="Q1194" i="2" s="1"/>
  <c r="I1195" i="2"/>
  <c r="Q1195" i="2" s="1"/>
  <c r="I1196" i="2"/>
  <c r="Q1196" i="2" s="1"/>
  <c r="I1197" i="2"/>
  <c r="Q1197" i="2" s="1"/>
  <c r="I1198" i="2"/>
  <c r="Q1198" i="2" s="1"/>
  <c r="I1199" i="2"/>
  <c r="Q1199" i="2" s="1"/>
  <c r="I1200" i="2"/>
  <c r="Q1200" i="2" s="1"/>
  <c r="I1201" i="2"/>
  <c r="Q1201" i="2" s="1"/>
  <c r="I1202" i="2"/>
  <c r="Q1202" i="2" s="1"/>
  <c r="I1203" i="2"/>
  <c r="Q1203" i="2" s="1"/>
  <c r="I1204" i="2"/>
  <c r="Q1204" i="2" s="1"/>
  <c r="I1205" i="2"/>
  <c r="Q1205" i="2" s="1"/>
  <c r="I1206" i="2"/>
  <c r="Q1206" i="2" s="1"/>
  <c r="I1207" i="2"/>
  <c r="Q1207" i="2" s="1"/>
  <c r="I1208" i="2"/>
  <c r="Q1208" i="2" s="1"/>
  <c r="I1209" i="2"/>
  <c r="Q1209" i="2" s="1"/>
  <c r="I1210" i="2"/>
  <c r="Q1210" i="2" s="1"/>
  <c r="I1211" i="2"/>
  <c r="Q1211" i="2" s="1"/>
  <c r="I1212" i="2"/>
  <c r="Q1212" i="2" s="1"/>
  <c r="I1213" i="2"/>
  <c r="Q1213" i="2" s="1"/>
  <c r="I1214" i="2"/>
  <c r="Q1214" i="2" s="1"/>
  <c r="I1215" i="2"/>
  <c r="Q1215" i="2" s="1"/>
  <c r="I1216" i="2"/>
  <c r="Q1216" i="2" s="1"/>
  <c r="I1217" i="2"/>
  <c r="Q1217" i="2" s="1"/>
  <c r="I1218" i="2"/>
  <c r="Q1218" i="2" s="1"/>
  <c r="I1219" i="2"/>
  <c r="Q1219" i="2" s="1"/>
  <c r="I1220" i="2"/>
  <c r="Q1220" i="2" s="1"/>
  <c r="I1221" i="2"/>
  <c r="Q1221" i="2" s="1"/>
  <c r="I1222" i="2"/>
  <c r="Q1222" i="2" s="1"/>
  <c r="I1223" i="2"/>
  <c r="Q1223" i="2" s="1"/>
  <c r="I1224" i="2"/>
  <c r="Q1224" i="2" s="1"/>
  <c r="I1225" i="2"/>
  <c r="Q1225" i="2" s="1"/>
  <c r="I1226" i="2"/>
  <c r="Q1226" i="2" s="1"/>
  <c r="I1227" i="2"/>
  <c r="Q1227" i="2" s="1"/>
  <c r="I1228" i="2"/>
  <c r="Q1228" i="2" s="1"/>
  <c r="I1229" i="2"/>
  <c r="Q1229" i="2" s="1"/>
  <c r="I1230" i="2"/>
  <c r="Q1230" i="2" s="1"/>
  <c r="I1231" i="2"/>
  <c r="Q1231" i="2" s="1"/>
  <c r="I1232" i="2"/>
  <c r="Q1232" i="2" s="1"/>
  <c r="I1233" i="2"/>
  <c r="Q1233" i="2" s="1"/>
  <c r="I1234" i="2"/>
  <c r="Q1234" i="2" s="1"/>
  <c r="I1235" i="2"/>
  <c r="Q1235" i="2" s="1"/>
  <c r="I1236" i="2"/>
  <c r="Q1236" i="2" s="1"/>
  <c r="I1237" i="2"/>
  <c r="Q1237" i="2" s="1"/>
  <c r="I1238" i="2"/>
  <c r="Q1238" i="2" s="1"/>
  <c r="I1239" i="2"/>
  <c r="Q1239" i="2" s="1"/>
  <c r="I1240" i="2"/>
  <c r="Q1240" i="2" s="1"/>
  <c r="I1241" i="2"/>
  <c r="Q1241" i="2" s="1"/>
  <c r="I1242" i="2"/>
  <c r="Q1242" i="2" s="1"/>
  <c r="I1243" i="2"/>
  <c r="Q1243" i="2" s="1"/>
  <c r="I1244" i="2"/>
  <c r="Q1244" i="2" s="1"/>
  <c r="I1245" i="2"/>
  <c r="Q1245" i="2" s="1"/>
  <c r="I1246" i="2"/>
  <c r="Q1246" i="2" s="1"/>
  <c r="I1247" i="2"/>
  <c r="Q1247" i="2" s="1"/>
  <c r="I1248" i="2"/>
  <c r="Q1248" i="2" s="1"/>
  <c r="I1249" i="2"/>
  <c r="Q1249" i="2" s="1"/>
  <c r="I1250" i="2"/>
  <c r="Q1250" i="2" s="1"/>
  <c r="I1251" i="2"/>
  <c r="Q1251" i="2" s="1"/>
  <c r="I1252" i="2"/>
  <c r="Q1252" i="2" s="1"/>
  <c r="I1253" i="2"/>
  <c r="Q1253" i="2" s="1"/>
  <c r="I1254" i="2"/>
  <c r="Q1254" i="2" s="1"/>
  <c r="I1255" i="2"/>
  <c r="Q1255" i="2" s="1"/>
  <c r="I1256" i="2"/>
  <c r="Q1256" i="2" s="1"/>
  <c r="I1257" i="2"/>
  <c r="Q1257" i="2" s="1"/>
  <c r="I1258" i="2"/>
  <c r="Q1258" i="2" s="1"/>
  <c r="I1259" i="2"/>
  <c r="Q1259" i="2" s="1"/>
  <c r="I1260" i="2"/>
  <c r="Q1260" i="2" s="1"/>
  <c r="I1261" i="2"/>
  <c r="Q1261" i="2" s="1"/>
  <c r="I1262" i="2"/>
  <c r="Q1262" i="2" s="1"/>
  <c r="I1263" i="2"/>
  <c r="Q1263" i="2" s="1"/>
  <c r="I1264" i="2"/>
  <c r="Q1264" i="2" s="1"/>
  <c r="I1265" i="2"/>
  <c r="Q1265" i="2" s="1"/>
  <c r="I1266" i="2"/>
  <c r="Q1266" i="2" s="1"/>
  <c r="I1267" i="2"/>
  <c r="Q1267" i="2" s="1"/>
  <c r="I1268" i="2"/>
  <c r="Q1268" i="2" s="1"/>
  <c r="I1269" i="2"/>
  <c r="Q1269" i="2" s="1"/>
  <c r="I1270" i="2"/>
  <c r="Q1270" i="2" s="1"/>
  <c r="I1271" i="2"/>
  <c r="Q1271" i="2" s="1"/>
  <c r="I1272" i="2"/>
  <c r="Q1272" i="2" s="1"/>
  <c r="I1273" i="2"/>
  <c r="Q1273" i="2" s="1"/>
  <c r="I1274" i="2"/>
  <c r="Q1274" i="2" s="1"/>
  <c r="I1275" i="2"/>
  <c r="Q1275" i="2" s="1"/>
  <c r="I1276" i="2"/>
  <c r="Q1276" i="2" s="1"/>
  <c r="I1277" i="2"/>
  <c r="Q1277" i="2" s="1"/>
  <c r="I1278" i="2"/>
  <c r="Q1278" i="2" s="1"/>
  <c r="I1279" i="2"/>
  <c r="Q1279" i="2" s="1"/>
  <c r="I1280" i="2"/>
  <c r="Q1280" i="2" s="1"/>
  <c r="I1281" i="2"/>
  <c r="Q1281" i="2" s="1"/>
  <c r="I1282" i="2"/>
  <c r="Q1282" i="2" s="1"/>
  <c r="I1283" i="2"/>
  <c r="Q1283" i="2" s="1"/>
  <c r="I1284" i="2"/>
  <c r="Q1284" i="2" s="1"/>
  <c r="I1285" i="2"/>
  <c r="Q1285" i="2" s="1"/>
  <c r="I1286" i="2"/>
  <c r="Q1286" i="2" s="1"/>
  <c r="I1287" i="2"/>
  <c r="Q1287" i="2" s="1"/>
  <c r="I1288" i="2"/>
  <c r="Q1288" i="2" s="1"/>
  <c r="I1289" i="2"/>
  <c r="Q1289" i="2" s="1"/>
  <c r="I1290" i="2"/>
  <c r="Q1290" i="2" s="1"/>
  <c r="I1291" i="2"/>
  <c r="Q1291" i="2" s="1"/>
  <c r="I1292" i="2"/>
  <c r="Q1292" i="2" s="1"/>
  <c r="I1293" i="2"/>
  <c r="Q1293" i="2" s="1"/>
  <c r="I1294" i="2"/>
  <c r="Q1294" i="2" s="1"/>
  <c r="I1295" i="2"/>
  <c r="Q1295" i="2" s="1"/>
  <c r="I1296" i="2"/>
  <c r="Q1296" i="2" s="1"/>
  <c r="I1297" i="2"/>
  <c r="Q1297" i="2" s="1"/>
  <c r="I1298" i="2"/>
  <c r="Q1298" i="2" s="1"/>
  <c r="I1299" i="2"/>
  <c r="Q1299" i="2" s="1"/>
  <c r="I1300" i="2"/>
  <c r="Q1300" i="2" s="1"/>
  <c r="I1301" i="2"/>
  <c r="Q1301" i="2" s="1"/>
  <c r="I1302" i="2"/>
  <c r="Q1302" i="2" s="1"/>
  <c r="I1303" i="2"/>
  <c r="Q1303" i="2" s="1"/>
  <c r="I1304" i="2"/>
  <c r="Q1304" i="2" s="1"/>
  <c r="I1305" i="2"/>
  <c r="Q1305" i="2" s="1"/>
  <c r="I1306" i="2"/>
  <c r="Q1306" i="2" s="1"/>
  <c r="I1307" i="2"/>
  <c r="Q1307" i="2" s="1"/>
  <c r="I1308" i="2"/>
  <c r="Q1308" i="2" s="1"/>
  <c r="I1309" i="2"/>
  <c r="Q1309" i="2" s="1"/>
  <c r="I1310" i="2"/>
  <c r="Q1310" i="2" s="1"/>
  <c r="I1311" i="2"/>
  <c r="Q1311" i="2" s="1"/>
  <c r="I1312" i="2"/>
  <c r="Q1312" i="2" s="1"/>
  <c r="I1313" i="2"/>
  <c r="Q1313" i="2" s="1"/>
  <c r="I1314" i="2"/>
  <c r="Q1314" i="2" s="1"/>
  <c r="I1315" i="2"/>
  <c r="Q1315" i="2" s="1"/>
  <c r="I1316" i="2"/>
  <c r="Q1316" i="2" s="1"/>
  <c r="I1317" i="2"/>
  <c r="Q1317" i="2" s="1"/>
  <c r="I1318" i="2"/>
  <c r="Q1318" i="2" s="1"/>
  <c r="I1319" i="2"/>
  <c r="Q1319" i="2" s="1"/>
  <c r="I1320" i="2"/>
  <c r="Q1320" i="2" s="1"/>
  <c r="I1321" i="2"/>
  <c r="Q1321" i="2" s="1"/>
  <c r="I1322" i="2"/>
  <c r="Q1322" i="2" s="1"/>
  <c r="I1323" i="2"/>
  <c r="Q1323" i="2" s="1"/>
  <c r="I1324" i="2"/>
  <c r="Q1324" i="2" s="1"/>
  <c r="I1325" i="2"/>
  <c r="Q1325" i="2" s="1"/>
  <c r="I1326" i="2"/>
  <c r="Q1326" i="2" s="1"/>
  <c r="I1327" i="2"/>
  <c r="Q1327" i="2" s="1"/>
  <c r="I1328" i="2"/>
  <c r="Q1328" i="2" s="1"/>
  <c r="I1329" i="2"/>
  <c r="Q1329" i="2" s="1"/>
  <c r="I1330" i="2"/>
  <c r="Q1330" i="2" s="1"/>
  <c r="I1331" i="2"/>
  <c r="Q1331" i="2" s="1"/>
  <c r="I1332" i="2"/>
  <c r="Q1332" i="2" s="1"/>
  <c r="I1333" i="2"/>
  <c r="Q1333" i="2" s="1"/>
  <c r="I1334" i="2"/>
  <c r="Q1334" i="2" s="1"/>
  <c r="I1335" i="2"/>
  <c r="Q1335" i="2" s="1"/>
  <c r="I1336" i="2"/>
  <c r="Q1336" i="2" s="1"/>
  <c r="I1337" i="2"/>
  <c r="Q1337" i="2" s="1"/>
  <c r="I1338" i="2"/>
  <c r="Q1338" i="2" s="1"/>
  <c r="I1339" i="2"/>
  <c r="Q1339" i="2" s="1"/>
  <c r="I1340" i="2"/>
  <c r="Q1340" i="2" s="1"/>
  <c r="I1341" i="2"/>
  <c r="Q1341" i="2" s="1"/>
  <c r="I1342" i="2"/>
  <c r="Q1342" i="2" s="1"/>
  <c r="I1343" i="2"/>
  <c r="Q1343" i="2" s="1"/>
  <c r="I1344" i="2"/>
  <c r="Q1344" i="2" s="1"/>
  <c r="I1345" i="2"/>
  <c r="Q1345" i="2" s="1"/>
  <c r="I1346" i="2"/>
  <c r="Q1346" i="2" s="1"/>
  <c r="I1347" i="2"/>
  <c r="Q1347" i="2" s="1"/>
  <c r="I1348" i="2"/>
  <c r="Q1348" i="2" s="1"/>
  <c r="I1349" i="2"/>
  <c r="Q1349" i="2" s="1"/>
  <c r="I1350" i="2"/>
  <c r="Q1350" i="2" s="1"/>
  <c r="I1351" i="2"/>
  <c r="Q1351" i="2" s="1"/>
  <c r="I1352" i="2"/>
  <c r="Q1352" i="2" s="1"/>
  <c r="I1353" i="2"/>
  <c r="Q1353" i="2" s="1"/>
  <c r="I1354" i="2"/>
  <c r="Q1354" i="2" s="1"/>
  <c r="I1355" i="2"/>
  <c r="Q1355" i="2" s="1"/>
  <c r="I1356" i="2"/>
  <c r="Q1356" i="2" s="1"/>
  <c r="I1357" i="2"/>
  <c r="Q1357" i="2" s="1"/>
  <c r="I1358" i="2"/>
  <c r="Q1358" i="2" s="1"/>
  <c r="I1359" i="2"/>
  <c r="Q1359" i="2" s="1"/>
  <c r="I1360" i="2"/>
  <c r="Q1360" i="2" s="1"/>
  <c r="I1361" i="2"/>
  <c r="Q1361" i="2" s="1"/>
  <c r="I1362" i="2"/>
  <c r="Q1362" i="2" s="1"/>
  <c r="I1363" i="2"/>
  <c r="Q1363" i="2" s="1"/>
  <c r="I1364" i="2"/>
  <c r="Q1364" i="2" s="1"/>
  <c r="I1365" i="2"/>
  <c r="Q1365" i="2" s="1"/>
  <c r="I1366" i="2"/>
  <c r="Q1366" i="2" s="1"/>
  <c r="I1367" i="2"/>
  <c r="Q1367" i="2" s="1"/>
  <c r="I1368" i="2"/>
  <c r="Q1368" i="2" s="1"/>
  <c r="I1369" i="2"/>
  <c r="Q1369" i="2" s="1"/>
  <c r="I1370" i="2"/>
  <c r="Q1370" i="2" s="1"/>
  <c r="I1371" i="2"/>
  <c r="Q1371" i="2" s="1"/>
  <c r="I1372" i="2"/>
  <c r="Q1372" i="2" s="1"/>
  <c r="I1373" i="2"/>
  <c r="Q1373" i="2" s="1"/>
  <c r="I1374" i="2"/>
  <c r="Q1374" i="2" s="1"/>
  <c r="I1375" i="2"/>
  <c r="Q1375" i="2" s="1"/>
  <c r="I1376" i="2"/>
  <c r="Q1376" i="2" s="1"/>
  <c r="I1377" i="2"/>
  <c r="Q1377" i="2" s="1"/>
  <c r="I1378" i="2"/>
  <c r="Q1378" i="2" s="1"/>
  <c r="I1379" i="2"/>
  <c r="Q1379" i="2" s="1"/>
  <c r="I1380" i="2"/>
  <c r="Q1380" i="2" s="1"/>
  <c r="I1381" i="2"/>
  <c r="Q1381" i="2" s="1"/>
  <c r="I1382" i="2"/>
  <c r="Q1382" i="2" s="1"/>
  <c r="I1383" i="2"/>
  <c r="Q1383" i="2" s="1"/>
  <c r="I1384" i="2"/>
  <c r="Q1384" i="2" s="1"/>
  <c r="I1385" i="2"/>
  <c r="Q1385" i="2" s="1"/>
  <c r="I1386" i="2"/>
  <c r="Q1386" i="2" s="1"/>
  <c r="I1387" i="2"/>
  <c r="Q1387" i="2" s="1"/>
  <c r="I1388" i="2"/>
  <c r="Q1388" i="2" s="1"/>
  <c r="I1389" i="2"/>
  <c r="Q1389" i="2" s="1"/>
  <c r="I1390" i="2"/>
  <c r="Q1390" i="2" s="1"/>
  <c r="I1391" i="2"/>
  <c r="Q1391" i="2" s="1"/>
  <c r="I1392" i="2"/>
  <c r="Q1392" i="2" s="1"/>
  <c r="I1393" i="2"/>
  <c r="Q1393" i="2" s="1"/>
  <c r="I1394" i="2"/>
  <c r="Q1394" i="2" s="1"/>
  <c r="I1395" i="2"/>
  <c r="Q1395" i="2" s="1"/>
  <c r="I1396" i="2"/>
  <c r="Q1396" i="2" s="1"/>
  <c r="I1397" i="2"/>
  <c r="Q1397" i="2" s="1"/>
  <c r="I1398" i="2"/>
  <c r="Q1398" i="2" s="1"/>
  <c r="I1399" i="2"/>
  <c r="Q1399" i="2" s="1"/>
  <c r="I1400" i="2"/>
  <c r="Q1400" i="2" s="1"/>
  <c r="I1401" i="2"/>
  <c r="Q1401" i="2" s="1"/>
  <c r="I1402" i="2"/>
  <c r="Q1402" i="2" s="1"/>
  <c r="I1403" i="2"/>
  <c r="Q1403" i="2" s="1"/>
  <c r="I1404" i="2"/>
  <c r="Q1404" i="2" s="1"/>
  <c r="I1405" i="2"/>
  <c r="Q1405" i="2" s="1"/>
  <c r="I1406" i="2"/>
  <c r="Q1406" i="2" s="1"/>
  <c r="I1407" i="2"/>
  <c r="Q1407" i="2" s="1"/>
  <c r="I1408" i="2"/>
  <c r="Q1408" i="2" s="1"/>
  <c r="I1409" i="2"/>
  <c r="Q1409" i="2" s="1"/>
  <c r="I1410" i="2"/>
  <c r="Q1410" i="2" s="1"/>
  <c r="I1411" i="2"/>
  <c r="Q1411" i="2" s="1"/>
  <c r="I1412" i="2"/>
  <c r="Q1412" i="2" s="1"/>
  <c r="I1413" i="2"/>
  <c r="Q1413" i="2" s="1"/>
  <c r="I1414" i="2"/>
  <c r="Q1414" i="2" s="1"/>
  <c r="I1415" i="2"/>
  <c r="Q1415" i="2" s="1"/>
  <c r="I1416" i="2"/>
  <c r="Q1416" i="2" s="1"/>
  <c r="I1417" i="2"/>
  <c r="Q1417" i="2" s="1"/>
  <c r="I1418" i="2"/>
  <c r="Q1418" i="2" s="1"/>
  <c r="I1419" i="2"/>
  <c r="Q1419" i="2" s="1"/>
  <c r="I1420" i="2"/>
  <c r="Q1420" i="2" s="1"/>
  <c r="I1421" i="2"/>
  <c r="Q1421" i="2" s="1"/>
  <c r="I1422" i="2"/>
  <c r="Q1422" i="2" s="1"/>
  <c r="I1423" i="2"/>
  <c r="Q1423" i="2" s="1"/>
  <c r="I1424" i="2"/>
  <c r="Q1424" i="2" s="1"/>
  <c r="I1425" i="2"/>
  <c r="Q1425" i="2" s="1"/>
  <c r="I1426" i="2"/>
  <c r="Q1426" i="2" s="1"/>
  <c r="I1427" i="2"/>
  <c r="Q1427" i="2" s="1"/>
  <c r="I1428" i="2"/>
  <c r="Q1428" i="2" s="1"/>
  <c r="I1429" i="2"/>
  <c r="Q1429" i="2" s="1"/>
  <c r="I1430" i="2"/>
  <c r="Q1430" i="2" s="1"/>
  <c r="I1431" i="2"/>
  <c r="Q1431" i="2" s="1"/>
  <c r="I1432" i="2"/>
  <c r="Q1432" i="2" s="1"/>
  <c r="I1433" i="2"/>
  <c r="Q1433" i="2" s="1"/>
  <c r="I1434" i="2"/>
  <c r="Q1434" i="2" s="1"/>
  <c r="I1435" i="2"/>
  <c r="Q1435" i="2" s="1"/>
  <c r="I1436" i="2"/>
  <c r="Q1436" i="2" s="1"/>
  <c r="I1437" i="2"/>
  <c r="Q1437" i="2" s="1"/>
  <c r="I1438" i="2"/>
  <c r="Q1438" i="2" s="1"/>
  <c r="I1439" i="2"/>
  <c r="Q1439" i="2" s="1"/>
  <c r="I1440" i="2"/>
  <c r="Q1440" i="2" s="1"/>
  <c r="I1441" i="2"/>
  <c r="Q1441" i="2" s="1"/>
  <c r="I1442" i="2"/>
  <c r="Q1442" i="2" s="1"/>
  <c r="I1443" i="2"/>
  <c r="Q1443" i="2" s="1"/>
  <c r="I1444" i="2"/>
  <c r="Q1444" i="2" s="1"/>
  <c r="I1445" i="2"/>
  <c r="Q1445" i="2" s="1"/>
  <c r="I1446" i="2"/>
  <c r="Q1446" i="2" s="1"/>
  <c r="I1447" i="2"/>
  <c r="Q1447" i="2" s="1"/>
  <c r="I1448" i="2"/>
  <c r="Q1448" i="2" s="1"/>
  <c r="I1449" i="2"/>
  <c r="Q1449" i="2" s="1"/>
  <c r="I1450" i="2"/>
  <c r="Q1450" i="2" s="1"/>
  <c r="I1451" i="2"/>
  <c r="Q1451" i="2" s="1"/>
  <c r="I1452" i="2"/>
  <c r="Q1452" i="2" s="1"/>
  <c r="I1453" i="2"/>
  <c r="Q1453" i="2" s="1"/>
  <c r="I1454" i="2"/>
  <c r="Q1454" i="2" s="1"/>
  <c r="I1455" i="2"/>
  <c r="Q1455" i="2" s="1"/>
  <c r="I1456" i="2"/>
  <c r="Q1456" i="2" s="1"/>
  <c r="I1457" i="2"/>
  <c r="Q1457" i="2" s="1"/>
  <c r="I1458" i="2"/>
  <c r="Q1458" i="2" s="1"/>
  <c r="I1459" i="2"/>
  <c r="Q1459" i="2" s="1"/>
  <c r="I1460" i="2"/>
  <c r="Q1460" i="2" s="1"/>
  <c r="I1461" i="2"/>
  <c r="Q1461" i="2" s="1"/>
  <c r="I1462" i="2"/>
  <c r="Q1462" i="2" s="1"/>
  <c r="I1463" i="2"/>
  <c r="Q1463" i="2" s="1"/>
  <c r="I1464" i="2"/>
  <c r="Q1464" i="2" s="1"/>
  <c r="I1465" i="2"/>
  <c r="Q1465" i="2" s="1"/>
  <c r="I1466" i="2"/>
  <c r="Q1466" i="2" s="1"/>
  <c r="I1467" i="2"/>
  <c r="Q1467" i="2" s="1"/>
  <c r="I1468" i="2"/>
  <c r="Q1468" i="2" s="1"/>
  <c r="I1469" i="2"/>
  <c r="Q1469" i="2" s="1"/>
  <c r="I1470" i="2"/>
  <c r="Q1470" i="2" s="1"/>
  <c r="I1471" i="2"/>
  <c r="Q1471" i="2" s="1"/>
  <c r="I1472" i="2"/>
  <c r="Q1472" i="2" s="1"/>
  <c r="I1473" i="2"/>
  <c r="Q1473" i="2" s="1"/>
  <c r="I1474" i="2"/>
  <c r="Q1474" i="2" s="1"/>
  <c r="I1475" i="2"/>
  <c r="Q1475" i="2" s="1"/>
  <c r="I1476" i="2"/>
  <c r="Q1476" i="2" s="1"/>
  <c r="I1477" i="2"/>
  <c r="Q1477" i="2" s="1"/>
  <c r="I1478" i="2"/>
  <c r="Q1478" i="2" s="1"/>
  <c r="I1479" i="2"/>
  <c r="Q1479" i="2" s="1"/>
  <c r="I1480" i="2"/>
  <c r="Q1480" i="2" s="1"/>
  <c r="I1481" i="2"/>
  <c r="Q1481" i="2" s="1"/>
  <c r="I1482" i="2"/>
  <c r="Q1482" i="2" s="1"/>
  <c r="I1483" i="2"/>
  <c r="Q1483" i="2" s="1"/>
  <c r="I1484" i="2"/>
  <c r="Q1484" i="2" s="1"/>
  <c r="I1485" i="2"/>
  <c r="Q1485" i="2" s="1"/>
  <c r="I1486" i="2"/>
  <c r="Q1486" i="2" s="1"/>
  <c r="I1487" i="2"/>
  <c r="Q1487" i="2" s="1"/>
  <c r="I1488" i="2"/>
  <c r="Q1488" i="2" s="1"/>
  <c r="I1489" i="2"/>
  <c r="Q1489" i="2" s="1"/>
  <c r="I1490" i="2"/>
  <c r="Q1490" i="2" s="1"/>
  <c r="I1491" i="2"/>
  <c r="Q1491" i="2" s="1"/>
  <c r="I1492" i="2"/>
  <c r="Q1492" i="2" s="1"/>
  <c r="I1493" i="2"/>
  <c r="Q1493" i="2" s="1"/>
  <c r="I1494" i="2"/>
  <c r="Q1494" i="2" s="1"/>
  <c r="I1495" i="2"/>
  <c r="Q1495" i="2" s="1"/>
  <c r="I1496" i="2"/>
  <c r="Q1496" i="2" s="1"/>
  <c r="I1497" i="2"/>
  <c r="Q1497" i="2" s="1"/>
  <c r="I1498" i="2"/>
  <c r="Q1498" i="2" s="1"/>
  <c r="I1499" i="2"/>
  <c r="Q1499" i="2" s="1"/>
  <c r="I1500" i="2"/>
  <c r="Q1500" i="2" s="1"/>
  <c r="I1501" i="2"/>
  <c r="Q1501" i="2" s="1"/>
  <c r="I1502" i="2"/>
  <c r="Q1502" i="2" s="1"/>
  <c r="I1503" i="2"/>
  <c r="Q1503" i="2" s="1"/>
  <c r="I1504" i="2"/>
  <c r="Q1504" i="2" s="1"/>
  <c r="I1505" i="2"/>
  <c r="Q1505" i="2" s="1"/>
  <c r="I1506" i="2"/>
  <c r="Q1506" i="2" s="1"/>
  <c r="I1507" i="2"/>
  <c r="Q1507" i="2" s="1"/>
  <c r="I1508" i="2"/>
  <c r="Q1508" i="2" s="1"/>
  <c r="I1509" i="2"/>
  <c r="Q1509" i="2" s="1"/>
  <c r="I1510" i="2"/>
  <c r="Q1510" i="2" s="1"/>
  <c r="I1511" i="2"/>
  <c r="Q1511" i="2" s="1"/>
  <c r="I1512" i="2"/>
  <c r="Q1512" i="2" s="1"/>
  <c r="I1513" i="2"/>
  <c r="Q1513" i="2" s="1"/>
  <c r="I1514" i="2"/>
  <c r="Q1514" i="2" s="1"/>
  <c r="I1515" i="2"/>
  <c r="Q1515" i="2" s="1"/>
  <c r="I1516" i="2"/>
  <c r="Q1516" i="2" s="1"/>
  <c r="I1517" i="2"/>
  <c r="Q1517" i="2" s="1"/>
  <c r="I1518" i="2"/>
  <c r="Q1518" i="2" s="1"/>
  <c r="I1519" i="2"/>
  <c r="Q1519" i="2" s="1"/>
  <c r="I1520" i="2"/>
  <c r="Q1520" i="2" s="1"/>
  <c r="I1521" i="2"/>
  <c r="Q1521" i="2" s="1"/>
  <c r="I1522" i="2"/>
  <c r="Q1522" i="2" s="1"/>
  <c r="I1523" i="2"/>
  <c r="Q1523" i="2" s="1"/>
  <c r="I1524" i="2"/>
  <c r="Q1524" i="2" s="1"/>
  <c r="I1525" i="2"/>
  <c r="Q1525" i="2" s="1"/>
  <c r="I1526" i="2"/>
  <c r="Q1526" i="2" s="1"/>
  <c r="I1527" i="2"/>
  <c r="Q1527" i="2" s="1"/>
  <c r="I1528" i="2"/>
  <c r="Q1528" i="2" s="1"/>
  <c r="I1529" i="2"/>
  <c r="Q1529" i="2" s="1"/>
  <c r="I1530" i="2"/>
  <c r="Q1530" i="2" s="1"/>
  <c r="I1531" i="2"/>
  <c r="Q1531" i="2" s="1"/>
  <c r="I1532" i="2"/>
  <c r="Q1532" i="2" s="1"/>
  <c r="I1533" i="2"/>
  <c r="Q1533" i="2" s="1"/>
  <c r="I1534" i="2"/>
  <c r="Q1534" i="2" s="1"/>
  <c r="I1535" i="2"/>
  <c r="Q1535" i="2" s="1"/>
  <c r="I1536" i="2"/>
  <c r="Q1536" i="2" s="1"/>
  <c r="I1537" i="2"/>
  <c r="Q1537" i="2" s="1"/>
  <c r="I1538" i="2"/>
  <c r="Q1538" i="2" s="1"/>
  <c r="I1539" i="2"/>
  <c r="Q1539" i="2" s="1"/>
  <c r="I1540" i="2"/>
  <c r="Q1540" i="2" s="1"/>
  <c r="I1541" i="2"/>
  <c r="Q1541" i="2" s="1"/>
  <c r="I1542" i="2"/>
  <c r="Q1542" i="2" s="1"/>
  <c r="I1543" i="2"/>
  <c r="Q1543" i="2" s="1"/>
  <c r="I1544" i="2"/>
  <c r="Q1544" i="2" s="1"/>
  <c r="I1545" i="2"/>
  <c r="Q1545" i="2" s="1"/>
  <c r="I1546" i="2"/>
  <c r="Q1546" i="2" s="1"/>
  <c r="I1547" i="2"/>
  <c r="Q1547" i="2" s="1"/>
  <c r="I1548" i="2"/>
  <c r="Q1548" i="2" s="1"/>
  <c r="I1549" i="2"/>
  <c r="Q1549" i="2" s="1"/>
  <c r="I1550" i="2"/>
  <c r="Q1550" i="2" s="1"/>
  <c r="I1551" i="2"/>
  <c r="Q1551" i="2" s="1"/>
  <c r="I1552" i="2"/>
  <c r="Q1552" i="2" s="1"/>
  <c r="I1553" i="2"/>
  <c r="Q1553" i="2" s="1"/>
  <c r="I1554" i="2"/>
  <c r="Q1554" i="2" s="1"/>
  <c r="I1555" i="2"/>
  <c r="Q1555" i="2" s="1"/>
  <c r="I1556" i="2"/>
  <c r="Q1556" i="2" s="1"/>
  <c r="I1557" i="2"/>
  <c r="Q1557" i="2" s="1"/>
  <c r="I1558" i="2"/>
  <c r="Q1558" i="2" s="1"/>
  <c r="I1559" i="2"/>
  <c r="Q1559" i="2" s="1"/>
  <c r="I1560" i="2"/>
  <c r="Q1560" i="2" s="1"/>
  <c r="I1561" i="2"/>
  <c r="Q1561" i="2" s="1"/>
  <c r="I1562" i="2"/>
  <c r="Q1562" i="2" s="1"/>
  <c r="I1563" i="2"/>
  <c r="Q1563" i="2" s="1"/>
  <c r="I1564" i="2"/>
  <c r="Q1564" i="2" s="1"/>
  <c r="I1565" i="2"/>
  <c r="Q1565" i="2" s="1"/>
  <c r="I1566" i="2"/>
  <c r="Q1566" i="2" s="1"/>
  <c r="I1567" i="2"/>
  <c r="Q1567" i="2" s="1"/>
  <c r="I1568" i="2"/>
  <c r="Q1568" i="2" s="1"/>
  <c r="I1569" i="2"/>
  <c r="Q1569" i="2" s="1"/>
  <c r="I1570" i="2"/>
  <c r="Q1570" i="2" s="1"/>
  <c r="I1571" i="2"/>
  <c r="Q1571" i="2" s="1"/>
  <c r="I1572" i="2"/>
  <c r="Q1572" i="2" s="1"/>
  <c r="I1573" i="2"/>
  <c r="Q1573" i="2" s="1"/>
  <c r="I1574" i="2"/>
  <c r="Q1574" i="2" s="1"/>
  <c r="I1575" i="2"/>
  <c r="Q1575" i="2" s="1"/>
  <c r="I1576" i="2"/>
  <c r="Q1576" i="2" s="1"/>
  <c r="I1577" i="2"/>
  <c r="Q1577" i="2" s="1"/>
  <c r="I1578" i="2"/>
  <c r="Q1578" i="2" s="1"/>
  <c r="I1579" i="2"/>
  <c r="Q1579" i="2" s="1"/>
  <c r="I1580" i="2"/>
  <c r="Q1580" i="2" s="1"/>
  <c r="I1581" i="2"/>
  <c r="Q1581" i="2" s="1"/>
  <c r="I1582" i="2"/>
  <c r="Q1582" i="2" s="1"/>
  <c r="I1583" i="2"/>
  <c r="Q1583" i="2" s="1"/>
  <c r="I1584" i="2"/>
  <c r="Q1584" i="2" s="1"/>
  <c r="I1585" i="2"/>
  <c r="Q1585" i="2" s="1"/>
  <c r="I1586" i="2"/>
  <c r="Q1586" i="2" s="1"/>
  <c r="I1587" i="2"/>
  <c r="Q1587" i="2" s="1"/>
  <c r="I1588" i="2"/>
  <c r="Q1588" i="2" s="1"/>
  <c r="I1589" i="2"/>
  <c r="Q1589" i="2" s="1"/>
  <c r="I1590" i="2"/>
  <c r="Q1590" i="2" s="1"/>
  <c r="I1591" i="2"/>
  <c r="Q1591" i="2" s="1"/>
  <c r="I1592" i="2"/>
  <c r="Q1592" i="2" s="1"/>
  <c r="I1593" i="2"/>
  <c r="Q1593" i="2" s="1"/>
  <c r="I1594" i="2"/>
  <c r="Q1594" i="2" s="1"/>
  <c r="I1595" i="2"/>
  <c r="Q1595" i="2" s="1"/>
  <c r="I1596" i="2"/>
  <c r="Q1596" i="2" s="1"/>
  <c r="I1597" i="2"/>
  <c r="Q1597" i="2" s="1"/>
  <c r="I1598" i="2"/>
  <c r="Q1598" i="2" s="1"/>
  <c r="I1599" i="2"/>
  <c r="Q1599" i="2" s="1"/>
  <c r="I1600" i="2"/>
  <c r="Q1600" i="2" s="1"/>
  <c r="I1601" i="2"/>
  <c r="Q1601" i="2" s="1"/>
  <c r="I1602" i="2"/>
  <c r="Q1602" i="2" s="1"/>
  <c r="I1603" i="2"/>
  <c r="Q1603" i="2" s="1"/>
  <c r="I1604" i="2"/>
  <c r="Q1604" i="2" s="1"/>
  <c r="I1605" i="2"/>
  <c r="Q1605" i="2" s="1"/>
  <c r="I1606" i="2"/>
  <c r="Q1606" i="2" s="1"/>
  <c r="I1607" i="2"/>
  <c r="Q1607" i="2" s="1"/>
  <c r="I1608" i="2"/>
  <c r="Q1608" i="2" s="1"/>
  <c r="I1609" i="2"/>
  <c r="Q1609" i="2" s="1"/>
  <c r="I1610" i="2"/>
  <c r="Q1610" i="2" s="1"/>
  <c r="I1611" i="2"/>
  <c r="Q1611" i="2" s="1"/>
  <c r="I1612" i="2"/>
  <c r="Q1612" i="2" s="1"/>
  <c r="I1613" i="2"/>
  <c r="Q1613" i="2" s="1"/>
  <c r="I1614" i="2"/>
  <c r="Q1614" i="2" s="1"/>
  <c r="I1615" i="2"/>
  <c r="Q1615" i="2" s="1"/>
  <c r="I1616" i="2"/>
  <c r="Q1616" i="2" s="1"/>
  <c r="I1617" i="2"/>
  <c r="Q1617" i="2" s="1"/>
  <c r="I1618" i="2"/>
  <c r="Q1618" i="2" s="1"/>
  <c r="I1619" i="2"/>
  <c r="Q1619" i="2" s="1"/>
  <c r="I1620" i="2"/>
  <c r="Q1620" i="2" s="1"/>
  <c r="I1621" i="2"/>
  <c r="Q1621" i="2" s="1"/>
  <c r="I1622" i="2"/>
  <c r="Q1622" i="2" s="1"/>
  <c r="I1623" i="2"/>
  <c r="Q1623" i="2" s="1"/>
  <c r="I1624" i="2"/>
  <c r="Q1624" i="2" s="1"/>
  <c r="I1625" i="2"/>
  <c r="Q1625" i="2" s="1"/>
  <c r="I1626" i="2"/>
  <c r="Q1626" i="2" s="1"/>
  <c r="I1627" i="2"/>
  <c r="Q1627" i="2" s="1"/>
  <c r="I1628" i="2"/>
  <c r="Q1628" i="2" s="1"/>
  <c r="I1629" i="2"/>
  <c r="Q1629" i="2" s="1"/>
  <c r="I1630" i="2"/>
  <c r="Q1630" i="2" s="1"/>
  <c r="I1631" i="2"/>
  <c r="Q1631" i="2" s="1"/>
  <c r="I1632" i="2"/>
  <c r="Q1632" i="2" s="1"/>
  <c r="I1633" i="2"/>
  <c r="Q1633" i="2" s="1"/>
  <c r="I1634" i="2"/>
  <c r="Q1634" i="2" s="1"/>
  <c r="I1635" i="2"/>
  <c r="Q1635" i="2" s="1"/>
  <c r="I1636" i="2"/>
  <c r="Q1636" i="2" s="1"/>
  <c r="I1637" i="2"/>
  <c r="Q1637" i="2" s="1"/>
  <c r="I1638" i="2"/>
  <c r="Q1638" i="2" s="1"/>
  <c r="I1639" i="2"/>
  <c r="Q1639" i="2" s="1"/>
  <c r="I1640" i="2"/>
  <c r="Q1640" i="2" s="1"/>
  <c r="I1641" i="2"/>
  <c r="Q1641" i="2" s="1"/>
  <c r="I1642" i="2"/>
  <c r="Q1642" i="2" s="1"/>
  <c r="I1643" i="2"/>
  <c r="Q1643" i="2" s="1"/>
  <c r="I1644" i="2"/>
  <c r="Q1644" i="2" s="1"/>
  <c r="I1645" i="2"/>
  <c r="Q1645" i="2" s="1"/>
  <c r="I1646" i="2"/>
  <c r="Q1646" i="2" s="1"/>
  <c r="I1647" i="2"/>
  <c r="Q1647" i="2" s="1"/>
  <c r="I1648" i="2"/>
  <c r="Q1648" i="2" s="1"/>
  <c r="I1649" i="2"/>
  <c r="Q1649" i="2" s="1"/>
  <c r="I1650" i="2"/>
  <c r="Q1650" i="2" s="1"/>
  <c r="I1651" i="2"/>
  <c r="Q1651" i="2" s="1"/>
  <c r="I1652" i="2"/>
  <c r="Q1652" i="2" s="1"/>
  <c r="I1653" i="2"/>
  <c r="Q1653" i="2" s="1"/>
  <c r="I1654" i="2"/>
  <c r="Q1654" i="2" s="1"/>
  <c r="I1655" i="2"/>
  <c r="Q1655" i="2" s="1"/>
  <c r="I1656" i="2"/>
  <c r="Q1656" i="2" s="1"/>
  <c r="I1657" i="2"/>
  <c r="Q1657" i="2" s="1"/>
  <c r="I1658" i="2"/>
  <c r="Q1658" i="2" s="1"/>
  <c r="I1659" i="2"/>
  <c r="Q1659" i="2" s="1"/>
  <c r="I1660" i="2"/>
  <c r="Q1660" i="2" s="1"/>
  <c r="I1661" i="2"/>
  <c r="Q1661" i="2" s="1"/>
  <c r="I1662" i="2"/>
  <c r="Q1662" i="2" s="1"/>
  <c r="I1663" i="2"/>
  <c r="Q1663" i="2" s="1"/>
  <c r="I1664" i="2"/>
  <c r="Q1664" i="2" s="1"/>
  <c r="I1665" i="2"/>
  <c r="Q1665" i="2" s="1"/>
  <c r="I1666" i="2"/>
  <c r="Q1666" i="2" s="1"/>
  <c r="I1667" i="2"/>
  <c r="Q1667" i="2" s="1"/>
  <c r="I1668" i="2"/>
  <c r="Q1668" i="2" s="1"/>
  <c r="I1669" i="2"/>
  <c r="Q1669" i="2" s="1"/>
  <c r="I1670" i="2"/>
  <c r="Q1670" i="2" s="1"/>
  <c r="I1671" i="2"/>
  <c r="Q1671" i="2" s="1"/>
  <c r="I1672" i="2"/>
  <c r="Q1672" i="2" s="1"/>
  <c r="I1673" i="2"/>
  <c r="Q1673" i="2" s="1"/>
  <c r="I1674" i="2"/>
  <c r="Q1674" i="2" s="1"/>
  <c r="I1675" i="2"/>
  <c r="Q1675" i="2" s="1"/>
  <c r="I1676" i="2"/>
  <c r="Q1676" i="2" s="1"/>
  <c r="I1677" i="2"/>
  <c r="Q1677" i="2" s="1"/>
  <c r="I1678" i="2"/>
  <c r="Q1678" i="2" s="1"/>
  <c r="I1679" i="2"/>
  <c r="Q1679" i="2" s="1"/>
  <c r="I1680" i="2"/>
  <c r="Q1680" i="2" s="1"/>
  <c r="I1681" i="2"/>
  <c r="Q1681" i="2" s="1"/>
  <c r="I1682" i="2"/>
  <c r="Q1682" i="2" s="1"/>
  <c r="I1683" i="2"/>
  <c r="Q1683" i="2" s="1"/>
  <c r="I1684" i="2"/>
  <c r="Q1684" i="2" s="1"/>
  <c r="I1685" i="2"/>
  <c r="Q1685" i="2" s="1"/>
  <c r="I1686" i="2"/>
  <c r="Q1686" i="2" s="1"/>
  <c r="I1687" i="2"/>
  <c r="Q1687" i="2" s="1"/>
  <c r="I1688" i="2"/>
  <c r="Q1688" i="2" s="1"/>
  <c r="I1689" i="2"/>
  <c r="Q1689" i="2" s="1"/>
  <c r="I1690" i="2"/>
  <c r="Q1690" i="2" s="1"/>
  <c r="I1691" i="2"/>
  <c r="Q1691" i="2" s="1"/>
  <c r="I1692" i="2"/>
  <c r="Q1692" i="2" s="1"/>
  <c r="I1693" i="2"/>
  <c r="Q1693" i="2" s="1"/>
  <c r="I1694" i="2"/>
  <c r="Q1694" i="2" s="1"/>
  <c r="I1695" i="2"/>
  <c r="Q1695" i="2" s="1"/>
  <c r="I1696" i="2"/>
  <c r="Q1696" i="2" s="1"/>
  <c r="I1697" i="2"/>
  <c r="Q1697" i="2" s="1"/>
  <c r="I1698" i="2"/>
  <c r="Q1698" i="2" s="1"/>
  <c r="I1699" i="2"/>
  <c r="Q1699" i="2" s="1"/>
  <c r="I1700" i="2"/>
  <c r="Q1700" i="2" s="1"/>
  <c r="I1701" i="2"/>
  <c r="Q1701" i="2" s="1"/>
  <c r="I1702" i="2"/>
  <c r="Q1702" i="2" s="1"/>
  <c r="I1703" i="2"/>
  <c r="Q1703" i="2" s="1"/>
  <c r="I1704" i="2"/>
  <c r="Q1704" i="2" s="1"/>
  <c r="I1705" i="2"/>
  <c r="Q1705" i="2" s="1"/>
  <c r="I1706" i="2"/>
  <c r="Q1706" i="2" s="1"/>
  <c r="I1707" i="2"/>
  <c r="Q1707" i="2" s="1"/>
  <c r="I1708" i="2"/>
  <c r="Q1708" i="2" s="1"/>
  <c r="I1709" i="2"/>
  <c r="Q1709" i="2" s="1"/>
  <c r="I1710" i="2"/>
  <c r="Q1710" i="2" s="1"/>
  <c r="I1711" i="2"/>
  <c r="Q1711" i="2" s="1"/>
  <c r="I1712" i="2"/>
  <c r="Q1712" i="2" s="1"/>
  <c r="I1713" i="2"/>
  <c r="Q1713" i="2" s="1"/>
  <c r="I1714" i="2"/>
  <c r="Q1714" i="2" s="1"/>
  <c r="I1715" i="2"/>
  <c r="Q1715" i="2" s="1"/>
  <c r="I1716" i="2"/>
  <c r="Q1716" i="2" s="1"/>
  <c r="I1717" i="2"/>
  <c r="Q1717" i="2" s="1"/>
  <c r="I1718" i="2"/>
  <c r="Q1718" i="2" s="1"/>
  <c r="I1719" i="2"/>
  <c r="Q1719" i="2" s="1"/>
  <c r="I1720" i="2"/>
  <c r="Q1720" i="2" s="1"/>
  <c r="I1721" i="2"/>
  <c r="Q1721" i="2" s="1"/>
  <c r="I1722" i="2"/>
  <c r="Q1722" i="2" s="1"/>
  <c r="I1723" i="2"/>
  <c r="Q1723" i="2" s="1"/>
  <c r="I1724" i="2"/>
  <c r="Q1724" i="2" s="1"/>
  <c r="I1725" i="2"/>
  <c r="Q1725" i="2" s="1"/>
  <c r="I1726" i="2"/>
  <c r="Q1726" i="2" s="1"/>
  <c r="I1727" i="2"/>
  <c r="Q1727" i="2" s="1"/>
  <c r="I1728" i="2"/>
  <c r="Q1728" i="2" s="1"/>
  <c r="I1729" i="2"/>
  <c r="Q1729" i="2" s="1"/>
  <c r="I1730" i="2"/>
  <c r="Q1730" i="2" s="1"/>
  <c r="I1731" i="2"/>
  <c r="Q1731" i="2" s="1"/>
  <c r="I1732" i="2"/>
  <c r="Q1732" i="2" s="1"/>
  <c r="I1733" i="2"/>
  <c r="Q1733" i="2" s="1"/>
  <c r="I1734" i="2"/>
  <c r="Q1734" i="2" s="1"/>
  <c r="I1735" i="2"/>
  <c r="Q1735" i="2" s="1"/>
  <c r="I1736" i="2"/>
  <c r="Q1736" i="2" s="1"/>
  <c r="I1737" i="2"/>
  <c r="Q1737" i="2" s="1"/>
  <c r="I1738" i="2"/>
  <c r="Q1738" i="2" s="1"/>
  <c r="I1739" i="2"/>
  <c r="Q1739" i="2" s="1"/>
  <c r="I1740" i="2"/>
  <c r="Q1740" i="2" s="1"/>
  <c r="I1741" i="2"/>
  <c r="Q1741" i="2" s="1"/>
  <c r="I1742" i="2"/>
  <c r="Q1742" i="2" s="1"/>
  <c r="I1743" i="2"/>
  <c r="Q1743" i="2" s="1"/>
  <c r="I1744" i="2"/>
  <c r="Q1744" i="2" s="1"/>
  <c r="I1745" i="2"/>
  <c r="Q1745" i="2" s="1"/>
  <c r="I1746" i="2"/>
  <c r="Q1746" i="2" s="1"/>
  <c r="I1747" i="2"/>
  <c r="Q1747" i="2" s="1"/>
  <c r="I1748" i="2"/>
  <c r="Q1748" i="2" s="1"/>
  <c r="I1749" i="2"/>
  <c r="Q1749" i="2" s="1"/>
  <c r="I1750" i="2"/>
  <c r="Q1750" i="2" s="1"/>
  <c r="I1751" i="2"/>
  <c r="Q1751" i="2" s="1"/>
  <c r="I1752" i="2"/>
  <c r="Q1752" i="2" s="1"/>
  <c r="I1753" i="2"/>
  <c r="Q1753" i="2" s="1"/>
  <c r="I1754" i="2"/>
  <c r="Q1754" i="2" s="1"/>
  <c r="I1755" i="2"/>
  <c r="Q1755" i="2" s="1"/>
  <c r="I1756" i="2"/>
  <c r="Q1756" i="2" s="1"/>
  <c r="I1757" i="2"/>
  <c r="Q1757" i="2" s="1"/>
  <c r="I1758" i="2"/>
  <c r="Q1758" i="2" s="1"/>
  <c r="I1759" i="2"/>
  <c r="Q1759" i="2" s="1"/>
  <c r="I1760" i="2"/>
  <c r="Q1760" i="2" s="1"/>
  <c r="I1761" i="2"/>
  <c r="Q1761" i="2" s="1"/>
  <c r="I1762" i="2"/>
  <c r="Q1762" i="2" s="1"/>
  <c r="I1763" i="2"/>
  <c r="Q1763" i="2" s="1"/>
  <c r="I1764" i="2"/>
  <c r="Q1764" i="2" s="1"/>
  <c r="I1765" i="2"/>
  <c r="Q1765" i="2" s="1"/>
  <c r="I1766" i="2"/>
  <c r="Q1766" i="2" s="1"/>
  <c r="I1767" i="2"/>
  <c r="Q1767" i="2" s="1"/>
  <c r="I1768" i="2"/>
  <c r="Q1768" i="2" s="1"/>
  <c r="I1769" i="2"/>
  <c r="Q1769" i="2" s="1"/>
  <c r="I1770" i="2"/>
  <c r="Q1770" i="2" s="1"/>
  <c r="I1771" i="2"/>
  <c r="Q1771" i="2" s="1"/>
  <c r="I1772" i="2"/>
  <c r="Q1772" i="2" s="1"/>
  <c r="I1773" i="2"/>
  <c r="Q1773" i="2" s="1"/>
  <c r="I1774" i="2"/>
  <c r="Q1774" i="2" s="1"/>
  <c r="I1775" i="2"/>
  <c r="Q1775" i="2" s="1"/>
  <c r="I1776" i="2"/>
  <c r="Q1776" i="2" s="1"/>
  <c r="I1777" i="2"/>
  <c r="Q1777" i="2" s="1"/>
  <c r="I1778" i="2"/>
  <c r="Q1778" i="2" s="1"/>
  <c r="I1779" i="2"/>
  <c r="Q1779" i="2" s="1"/>
  <c r="I1780" i="2"/>
  <c r="Q1780" i="2" s="1"/>
  <c r="I1781" i="2"/>
  <c r="Q1781" i="2" s="1"/>
  <c r="I1782" i="2"/>
  <c r="Q1782" i="2" s="1"/>
  <c r="I1783" i="2"/>
  <c r="Q1783" i="2" s="1"/>
  <c r="I1784" i="2"/>
  <c r="Q1784" i="2" s="1"/>
  <c r="I1785" i="2"/>
  <c r="Q1785" i="2" s="1"/>
  <c r="I1786" i="2"/>
  <c r="Q1786" i="2" s="1"/>
  <c r="I1787" i="2"/>
  <c r="Q1787" i="2" s="1"/>
  <c r="I1788" i="2"/>
  <c r="Q1788" i="2" s="1"/>
  <c r="I1789" i="2"/>
  <c r="Q1789" i="2" s="1"/>
  <c r="I1790" i="2"/>
  <c r="Q1790" i="2" s="1"/>
  <c r="I1791" i="2"/>
  <c r="Q1791" i="2" s="1"/>
  <c r="I1792" i="2"/>
  <c r="Q1792" i="2"/>
  <c r="I1793" i="2"/>
  <c r="Q1793" i="2" s="1"/>
  <c r="I1794" i="2"/>
  <c r="Q1794" i="2" s="1"/>
  <c r="I1795" i="2"/>
  <c r="Q1795" i="2"/>
  <c r="I1796" i="2"/>
  <c r="Q1796" i="2" s="1"/>
  <c r="I1797" i="2"/>
  <c r="Q1797" i="2" s="1"/>
  <c r="I1798" i="2"/>
  <c r="Q1798" i="2"/>
  <c r="I1799" i="2"/>
  <c r="Q1799" i="2" s="1"/>
  <c r="I1800" i="2"/>
  <c r="Q1800" i="2" s="1"/>
  <c r="I1801" i="2"/>
  <c r="Q1801" i="2"/>
  <c r="I1802" i="2"/>
  <c r="Q1802" i="2" s="1"/>
  <c r="I1803" i="2"/>
  <c r="Q1803" i="2" s="1"/>
  <c r="I1804" i="2"/>
  <c r="Q1804" i="2"/>
  <c r="I1805" i="2"/>
  <c r="Q1805" i="2" s="1"/>
  <c r="I1806" i="2"/>
  <c r="Q1806" i="2" s="1"/>
  <c r="I1807" i="2"/>
  <c r="Q1807" i="2"/>
  <c r="I1808" i="2"/>
  <c r="Q1808" i="2" s="1"/>
  <c r="I1809" i="2"/>
  <c r="Q1809" i="2" s="1"/>
  <c r="I1810" i="2"/>
  <c r="Q1810" i="2"/>
  <c r="I1811" i="2"/>
  <c r="Q1811" i="2" s="1"/>
  <c r="I1812" i="2"/>
  <c r="Q1812" i="2" s="1"/>
  <c r="I1813" i="2"/>
  <c r="Q1813" i="2"/>
  <c r="I1814" i="2"/>
  <c r="Q1814" i="2" s="1"/>
  <c r="I1815" i="2"/>
  <c r="Q1815" i="2" s="1"/>
  <c r="I1816" i="2"/>
  <c r="Q1816" i="2"/>
  <c r="I1817" i="2"/>
  <c r="Q1817" i="2" s="1"/>
  <c r="I1818" i="2"/>
  <c r="Q1818" i="2" s="1"/>
  <c r="I1819" i="2"/>
  <c r="Q1819" i="2"/>
  <c r="I1820" i="2"/>
  <c r="Q1820" i="2" s="1"/>
  <c r="I1821" i="2"/>
  <c r="Q1821" i="2" s="1"/>
  <c r="I1822" i="2"/>
  <c r="Q1822" i="2"/>
  <c r="I1823" i="2"/>
  <c r="Q1823" i="2" s="1"/>
  <c r="I1824" i="2"/>
  <c r="Q1824" i="2" s="1"/>
  <c r="I1825" i="2"/>
  <c r="Q1825" i="2"/>
  <c r="I1826" i="2"/>
  <c r="Q1826" i="2" s="1"/>
  <c r="I1827" i="2"/>
  <c r="Q1827" i="2" s="1"/>
  <c r="I1828" i="2"/>
  <c r="Q1828" i="2"/>
  <c r="I1829" i="2"/>
  <c r="Q1829" i="2" s="1"/>
  <c r="I1830" i="2"/>
  <c r="Q1830" i="2" s="1"/>
  <c r="I1831" i="2"/>
  <c r="Q1831" i="2"/>
  <c r="I1832" i="2"/>
  <c r="Q1832" i="2" s="1"/>
  <c r="I1833" i="2"/>
  <c r="Q1833" i="2" s="1"/>
  <c r="I1834" i="2"/>
  <c r="Q1834" i="2"/>
  <c r="I1835" i="2"/>
  <c r="Q1835" i="2" s="1"/>
  <c r="I1836" i="2"/>
  <c r="Q1836" i="2" s="1"/>
  <c r="I1837" i="2"/>
  <c r="Q1837" i="2"/>
  <c r="I1838" i="2"/>
  <c r="Q1838" i="2" s="1"/>
  <c r="I1839" i="2"/>
  <c r="Q1839" i="2" s="1"/>
  <c r="I1840" i="2"/>
  <c r="Q1840" i="2"/>
  <c r="I1841" i="2"/>
  <c r="Q1841" i="2" s="1"/>
  <c r="I1842" i="2"/>
  <c r="Q1842" i="2" s="1"/>
  <c r="I1843" i="2"/>
  <c r="Q1843" i="2"/>
  <c r="I1844" i="2"/>
  <c r="Q1844" i="2" s="1"/>
  <c r="I1845" i="2"/>
  <c r="Q1845" i="2" s="1"/>
  <c r="I1846" i="2"/>
  <c r="Q1846" i="2"/>
  <c r="I1847" i="2"/>
  <c r="Q1847" i="2" s="1"/>
  <c r="I1848" i="2"/>
  <c r="Q1848" i="2" s="1"/>
  <c r="I1849" i="2"/>
  <c r="Q1849" i="2"/>
  <c r="I1850" i="2"/>
  <c r="Q1850" i="2" s="1"/>
  <c r="I1851" i="2"/>
  <c r="Q1851" i="2" s="1"/>
  <c r="I1852" i="2"/>
  <c r="Q1852" i="2"/>
  <c r="I1853" i="2"/>
  <c r="Q1853" i="2" s="1"/>
  <c r="I1854" i="2"/>
  <c r="Q1854" i="2" s="1"/>
  <c r="I1855" i="2"/>
  <c r="Q1855" i="2"/>
  <c r="I1856" i="2"/>
  <c r="Q1856" i="2" s="1"/>
  <c r="I1857" i="2"/>
  <c r="Q1857" i="2" s="1"/>
  <c r="I1858" i="2"/>
  <c r="Q1858" i="2"/>
  <c r="I1859" i="2"/>
  <c r="Q1859" i="2" s="1"/>
  <c r="I1860" i="2"/>
  <c r="Q1860" i="2" s="1"/>
  <c r="I1861" i="2"/>
  <c r="Q1861" i="2"/>
  <c r="I1862" i="2"/>
  <c r="Q1862" i="2" s="1"/>
  <c r="I1863" i="2"/>
  <c r="Q1863" i="2" s="1"/>
  <c r="I1864" i="2"/>
  <c r="Q1864" i="2"/>
  <c r="I1865" i="2"/>
  <c r="Q1865" i="2" s="1"/>
  <c r="I1866" i="2"/>
  <c r="Q1866" i="2" s="1"/>
  <c r="I1867" i="2"/>
  <c r="Q1867" i="2"/>
  <c r="I1868" i="2"/>
  <c r="Q1868" i="2" s="1"/>
  <c r="I1869" i="2"/>
  <c r="Q1869" i="2"/>
  <c r="I1870" i="2"/>
  <c r="Q1870" i="2"/>
  <c r="I1871" i="2"/>
  <c r="Q1871" i="2" s="1"/>
  <c r="I1872" i="2"/>
  <c r="Q1872" i="2" s="1"/>
  <c r="I1873" i="2"/>
  <c r="Q1873" i="2"/>
  <c r="I1874" i="2"/>
  <c r="Q1874" i="2" s="1"/>
  <c r="I1875" i="2"/>
  <c r="Q1875" i="2"/>
  <c r="I1876" i="2"/>
  <c r="Q1876" i="2"/>
  <c r="I1877" i="2"/>
  <c r="Q1877" i="2" s="1"/>
  <c r="I1878" i="2"/>
  <c r="Q1878" i="2"/>
  <c r="I1879" i="2"/>
  <c r="Q1879" i="2"/>
  <c r="I1880" i="2"/>
  <c r="Q1880" i="2" s="1"/>
  <c r="I1881" i="2"/>
  <c r="Q1881" i="2" s="1"/>
  <c r="I1882" i="2"/>
  <c r="Q1882" i="2"/>
  <c r="I1883" i="2"/>
  <c r="Q1883" i="2" s="1"/>
  <c r="I1884" i="2"/>
  <c r="Q1884" i="2"/>
  <c r="I1885" i="2"/>
  <c r="Q1885" i="2"/>
  <c r="I1886" i="2"/>
  <c r="Q1886" i="2" s="1"/>
  <c r="I1887" i="2"/>
  <c r="Q1887" i="2"/>
  <c r="I1888" i="2"/>
  <c r="Q1888" i="2"/>
  <c r="I1889" i="2"/>
  <c r="Q1889" i="2" s="1"/>
  <c r="I1890" i="2"/>
  <c r="Q1890" i="2" s="1"/>
  <c r="I1891" i="2"/>
  <c r="Q1891" i="2"/>
  <c r="I1892" i="2"/>
  <c r="Q1892" i="2" s="1"/>
  <c r="I1893" i="2"/>
  <c r="Q1893" i="2"/>
  <c r="I1894" i="2"/>
  <c r="Q1894" i="2"/>
  <c r="I1895" i="2"/>
  <c r="Q1895" i="2" s="1"/>
  <c r="I1896" i="2"/>
  <c r="Q1896" i="2"/>
  <c r="I1897" i="2"/>
  <c r="Q1897" i="2"/>
  <c r="I1898" i="2"/>
  <c r="Q1898" i="2" s="1"/>
  <c r="I1899" i="2"/>
  <c r="Q1899" i="2" s="1"/>
  <c r="I1900" i="2"/>
  <c r="Q1900" i="2"/>
  <c r="I1901" i="2"/>
  <c r="Q1901" i="2" s="1"/>
  <c r="I1902" i="2"/>
  <c r="Q1902" i="2"/>
  <c r="I1903" i="2"/>
  <c r="Q1903" i="2"/>
  <c r="I1904" i="2"/>
  <c r="Q1904" i="2" s="1"/>
  <c r="I1905" i="2"/>
  <c r="Q1905" i="2"/>
  <c r="I1906" i="2"/>
  <c r="Q1906" i="2"/>
  <c r="I1907" i="2"/>
  <c r="Q1907" i="2" s="1"/>
  <c r="I1908" i="2"/>
  <c r="Q1908" i="2" s="1"/>
  <c r="I1909" i="2"/>
  <c r="Q1909" i="2"/>
  <c r="I1910" i="2"/>
  <c r="Q1910" i="2" s="1"/>
  <c r="I1911" i="2"/>
  <c r="Q1911" i="2"/>
  <c r="I1912" i="2"/>
  <c r="Q1912" i="2"/>
  <c r="I1913" i="2"/>
  <c r="Q1913" i="2" s="1"/>
  <c r="I1914" i="2"/>
  <c r="Q1914" i="2"/>
  <c r="I1915" i="2"/>
  <c r="Q1915" i="2"/>
  <c r="I1916" i="2"/>
  <c r="Q1916" i="2" s="1"/>
  <c r="I1917" i="2"/>
  <c r="Q1917" i="2" s="1"/>
  <c r="I1918" i="2"/>
  <c r="Q1918" i="2"/>
  <c r="I1919" i="2"/>
  <c r="Q1919" i="2" s="1"/>
  <c r="I1920" i="2"/>
  <c r="Q1920" i="2"/>
  <c r="I1921" i="2"/>
  <c r="Q1921" i="2"/>
  <c r="I1922" i="2"/>
  <c r="Q1922" i="2" s="1"/>
  <c r="I1923" i="2"/>
  <c r="Q1923" i="2"/>
  <c r="I1924" i="2"/>
  <c r="Q1924" i="2"/>
  <c r="I1925" i="2"/>
  <c r="Q1925" i="2" s="1"/>
  <c r="I1926" i="2"/>
  <c r="Q1926" i="2" s="1"/>
  <c r="I1927" i="2"/>
  <c r="Q1927" i="2"/>
  <c r="I1928" i="2"/>
  <c r="Q1928" i="2" s="1"/>
  <c r="I1929" i="2"/>
  <c r="Q1929" i="2"/>
  <c r="I1930" i="2"/>
  <c r="Q1930" i="2"/>
  <c r="I1931" i="2"/>
  <c r="Q1931" i="2" s="1"/>
  <c r="I1932" i="2"/>
  <c r="Q1932" i="2"/>
  <c r="I1933" i="2"/>
  <c r="Q1933" i="2"/>
  <c r="I1934" i="2"/>
  <c r="Q1934" i="2" s="1"/>
  <c r="I1935" i="2"/>
  <c r="Q1935" i="2" s="1"/>
  <c r="I1936" i="2"/>
  <c r="Q1936" i="2"/>
  <c r="I1937" i="2"/>
  <c r="Q1937" i="2" s="1"/>
  <c r="I1938" i="2"/>
  <c r="Q1938" i="2"/>
  <c r="I1939" i="2"/>
  <c r="Q1939" i="2"/>
  <c r="I1940" i="2"/>
  <c r="Q1940" i="2" s="1"/>
  <c r="I1941" i="2"/>
  <c r="Q1941" i="2" s="1"/>
  <c r="I1942" i="2"/>
  <c r="Q1942" i="2" s="1"/>
  <c r="I1943" i="2"/>
  <c r="Q1943" i="2" s="1"/>
  <c r="I1944" i="2"/>
  <c r="Q1944" i="2" s="1"/>
  <c r="I1945" i="2"/>
  <c r="Q1945" i="2" s="1"/>
  <c r="I1946" i="2"/>
  <c r="Q1946" i="2" s="1"/>
  <c r="I1947" i="2"/>
  <c r="Q1947" i="2" s="1"/>
  <c r="I1948" i="2"/>
  <c r="Q1948" i="2" s="1"/>
  <c r="I1949" i="2"/>
  <c r="Q1949" i="2" s="1"/>
  <c r="I1950" i="2"/>
  <c r="Q1950" i="2" s="1"/>
  <c r="I1951" i="2"/>
  <c r="Q1951" i="2" s="1"/>
  <c r="I1952" i="2"/>
  <c r="Q1952" i="2" s="1"/>
  <c r="I1953" i="2"/>
  <c r="Q1953" i="2" s="1"/>
  <c r="I1954" i="2"/>
  <c r="Q1954" i="2" s="1"/>
  <c r="I1955" i="2"/>
  <c r="Q1955" i="2" s="1"/>
  <c r="I1956" i="2"/>
  <c r="Q1956" i="2" s="1"/>
  <c r="I1957" i="2"/>
  <c r="Q1957" i="2" s="1"/>
  <c r="I1958" i="2"/>
  <c r="Q1958" i="2" s="1"/>
  <c r="I1959" i="2"/>
  <c r="Q1959" i="2" s="1"/>
  <c r="I1960" i="2"/>
  <c r="Q1960" i="2" s="1"/>
  <c r="I1961" i="2"/>
  <c r="Q1961" i="2" s="1"/>
  <c r="I1962" i="2"/>
  <c r="Q1962" i="2" s="1"/>
  <c r="I1963" i="2"/>
  <c r="Q1963" i="2" s="1"/>
  <c r="I1964" i="2"/>
  <c r="Q1964" i="2" s="1"/>
  <c r="I1965" i="2"/>
  <c r="Q1965" i="2" s="1"/>
  <c r="I1966" i="2"/>
  <c r="Q1966" i="2" s="1"/>
  <c r="I1967" i="2"/>
  <c r="Q1967" i="2" s="1"/>
  <c r="I1968" i="2"/>
  <c r="Q1968" i="2" s="1"/>
  <c r="I1969" i="2"/>
  <c r="Q1969" i="2" s="1"/>
  <c r="I1970" i="2"/>
  <c r="Q1970" i="2" s="1"/>
  <c r="I1971" i="2"/>
  <c r="Q1971" i="2" s="1"/>
  <c r="I1972" i="2"/>
  <c r="Q1972" i="2" s="1"/>
  <c r="I1973" i="2"/>
  <c r="Q1973" i="2" s="1"/>
  <c r="I1974" i="2"/>
  <c r="Q1974" i="2" s="1"/>
  <c r="I1975" i="2"/>
  <c r="Q1975" i="2" s="1"/>
  <c r="I1976" i="2"/>
  <c r="Q1976" i="2" s="1"/>
  <c r="I1977" i="2"/>
  <c r="Q1977" i="2" s="1"/>
  <c r="I1978" i="2"/>
  <c r="Q1978" i="2" s="1"/>
  <c r="I1979" i="2"/>
  <c r="Q1979" i="2" s="1"/>
  <c r="I1980" i="2"/>
  <c r="Q1980" i="2" s="1"/>
  <c r="I1981" i="2"/>
  <c r="Q1981" i="2" s="1"/>
  <c r="I1982" i="2"/>
  <c r="Q1982" i="2" s="1"/>
  <c r="I1983" i="2"/>
  <c r="Q1983" i="2" s="1"/>
  <c r="I1984" i="2"/>
  <c r="Q1984" i="2" s="1"/>
  <c r="I1985" i="2"/>
  <c r="Q1985" i="2" s="1"/>
  <c r="I1986" i="2"/>
  <c r="Q1986" i="2" s="1"/>
  <c r="I1987" i="2"/>
  <c r="Q1987" i="2" s="1"/>
  <c r="I1988" i="2"/>
  <c r="Q1988" i="2" s="1"/>
  <c r="I1989" i="2"/>
  <c r="Q1989" i="2" s="1"/>
  <c r="I1990" i="2"/>
  <c r="Q1990" i="2" s="1"/>
  <c r="I1991" i="2"/>
  <c r="Q1991" i="2" s="1"/>
  <c r="I1992" i="2"/>
  <c r="Q1992" i="2" s="1"/>
  <c r="I1993" i="2"/>
  <c r="Q1993" i="2" s="1"/>
  <c r="I1994" i="2"/>
  <c r="Q1994" i="2" s="1"/>
  <c r="I1995" i="2"/>
  <c r="Q1995" i="2" s="1"/>
  <c r="I1996" i="2"/>
  <c r="Q1996" i="2" s="1"/>
  <c r="I1997" i="2"/>
  <c r="Q1997" i="2" s="1"/>
  <c r="I1998" i="2"/>
  <c r="Q1998" i="2" s="1"/>
  <c r="I1999" i="2"/>
  <c r="Q1999" i="2" s="1"/>
  <c r="I2000" i="2"/>
  <c r="Q2000" i="2" s="1"/>
  <c r="I2001" i="2"/>
  <c r="Q2001" i="2" s="1"/>
  <c r="I2002" i="2"/>
  <c r="Q2002" i="2" s="1"/>
  <c r="I2003" i="2"/>
  <c r="Q2003" i="2" s="1"/>
  <c r="I2004" i="2"/>
  <c r="Q2004" i="2" s="1"/>
  <c r="I2005" i="2"/>
  <c r="Q2005" i="2" s="1"/>
  <c r="I2006" i="2"/>
  <c r="Q2006" i="2" s="1"/>
  <c r="I2007" i="2"/>
  <c r="Q2007" i="2" s="1"/>
  <c r="I2008" i="2"/>
  <c r="Q2008" i="2" s="1"/>
  <c r="I2009" i="2"/>
  <c r="Q2009" i="2" s="1"/>
  <c r="I2010" i="2"/>
  <c r="Q2010" i="2" s="1"/>
  <c r="I2011" i="2"/>
  <c r="Q2011" i="2" s="1"/>
  <c r="I2012" i="2"/>
  <c r="Q2012" i="2" s="1"/>
  <c r="I2013" i="2"/>
  <c r="Q2013" i="2" s="1"/>
  <c r="I2014" i="2"/>
  <c r="Q2014" i="2" s="1"/>
  <c r="I2015" i="2"/>
  <c r="Q2015" i="2" s="1"/>
  <c r="I2016" i="2"/>
  <c r="Q2016" i="2" s="1"/>
  <c r="I2017" i="2"/>
  <c r="Q2017" i="2" s="1"/>
  <c r="I2018" i="2"/>
  <c r="Q2018" i="2" s="1"/>
  <c r="I2019" i="2"/>
  <c r="Q2019" i="2" s="1"/>
  <c r="I2020" i="2"/>
  <c r="Q2020" i="2" s="1"/>
  <c r="I2021" i="2"/>
  <c r="Q2021" i="2" s="1"/>
  <c r="I2022" i="2"/>
  <c r="Q2022" i="2" s="1"/>
  <c r="I2023" i="2"/>
  <c r="Q2023" i="2" s="1"/>
  <c r="I2024" i="2"/>
  <c r="Q2024" i="2" s="1"/>
  <c r="I2025" i="2"/>
  <c r="Q2025" i="2" s="1"/>
  <c r="I2026" i="2"/>
  <c r="Q2026" i="2" s="1"/>
  <c r="I2027" i="2"/>
  <c r="Q2027" i="2" s="1"/>
  <c r="I2028" i="2"/>
  <c r="Q2028" i="2" s="1"/>
  <c r="I2029" i="2"/>
  <c r="Q2029" i="2" s="1"/>
  <c r="I2030" i="2"/>
  <c r="Q2030" i="2" s="1"/>
  <c r="I2031" i="2"/>
  <c r="Q2031" i="2" s="1"/>
  <c r="I2032" i="2"/>
  <c r="Q2032" i="2" s="1"/>
  <c r="I2033" i="2"/>
  <c r="Q2033" i="2" s="1"/>
  <c r="I2034" i="2"/>
  <c r="Q2034" i="2" s="1"/>
  <c r="I2035" i="2"/>
  <c r="Q2035" i="2" s="1"/>
  <c r="I2036" i="2"/>
  <c r="Q2036" i="2" s="1"/>
  <c r="I2037" i="2"/>
  <c r="Q2037" i="2" s="1"/>
  <c r="I2038" i="2"/>
  <c r="Q2038" i="2" s="1"/>
  <c r="I2039" i="2"/>
  <c r="Q2039" i="2" s="1"/>
  <c r="I2040" i="2"/>
  <c r="Q2040" i="2" s="1"/>
  <c r="I2041" i="2"/>
  <c r="Q2041" i="2" s="1"/>
  <c r="I2042" i="2"/>
  <c r="Q2042" i="2" s="1"/>
  <c r="I2043" i="2"/>
  <c r="Q2043" i="2" s="1"/>
  <c r="I2044" i="2"/>
  <c r="Q2044" i="2" s="1"/>
  <c r="I2045" i="2"/>
  <c r="Q2045" i="2" s="1"/>
  <c r="I2046" i="2"/>
  <c r="Q2046" i="2" s="1"/>
  <c r="I2047" i="2"/>
  <c r="Q2047" i="2" s="1"/>
  <c r="I2048" i="2"/>
  <c r="Q2048" i="2" s="1"/>
  <c r="I2049" i="2"/>
  <c r="Q2049" i="2" s="1"/>
  <c r="I2050" i="2"/>
  <c r="Q2050" i="2" s="1"/>
  <c r="I2051" i="2"/>
  <c r="Q2051" i="2" s="1"/>
  <c r="I2052" i="2"/>
  <c r="Q2052" i="2" s="1"/>
  <c r="I2053" i="2"/>
  <c r="Q2053" i="2" s="1"/>
  <c r="I2054" i="2"/>
  <c r="Q2054" i="2" s="1"/>
  <c r="I2055" i="2"/>
  <c r="Q2055" i="2" s="1"/>
  <c r="I2056" i="2"/>
  <c r="Q2056" i="2" s="1"/>
  <c r="I2057" i="2"/>
  <c r="Q2057" i="2" s="1"/>
  <c r="I2058" i="2"/>
  <c r="Q2058" i="2" s="1"/>
  <c r="I2059" i="2"/>
  <c r="Q2059" i="2" s="1"/>
  <c r="I2060" i="2"/>
  <c r="Q2060" i="2" s="1"/>
  <c r="I2061" i="2"/>
  <c r="Q2061" i="2" s="1"/>
  <c r="I2062" i="2"/>
  <c r="Q2062" i="2" s="1"/>
  <c r="I2063" i="2"/>
  <c r="Q2063" i="2" s="1"/>
  <c r="I2064" i="2"/>
  <c r="Q2064" i="2" s="1"/>
  <c r="I2065" i="2"/>
  <c r="Q2065" i="2" s="1"/>
  <c r="I2066" i="2"/>
  <c r="Q2066" i="2" s="1"/>
  <c r="I2067" i="2"/>
  <c r="Q2067" i="2" s="1"/>
  <c r="I2068" i="2"/>
  <c r="Q2068" i="2" s="1"/>
  <c r="I2069" i="2"/>
  <c r="Q2069" i="2" s="1"/>
  <c r="I2070" i="2"/>
  <c r="Q2070" i="2" s="1"/>
  <c r="I2071" i="2"/>
  <c r="Q2071" i="2" s="1"/>
  <c r="I2072" i="2"/>
  <c r="Q2072" i="2" s="1"/>
  <c r="I2073" i="2"/>
  <c r="Q2073" i="2" s="1"/>
  <c r="I2074" i="2"/>
  <c r="Q2074" i="2" s="1"/>
  <c r="I2075" i="2"/>
  <c r="Q2075" i="2" s="1"/>
  <c r="I2076" i="2"/>
  <c r="Q2076" i="2" s="1"/>
  <c r="I2077" i="2"/>
  <c r="Q2077" i="2" s="1"/>
  <c r="I2078" i="2"/>
  <c r="Q2078" i="2" s="1"/>
  <c r="I2079" i="2"/>
  <c r="Q2079" i="2" s="1"/>
  <c r="I2080" i="2"/>
  <c r="Q2080" i="2" s="1"/>
  <c r="I2081" i="2"/>
  <c r="Q2081" i="2" s="1"/>
  <c r="I2082" i="2"/>
  <c r="Q2082" i="2" s="1"/>
  <c r="I2083" i="2"/>
  <c r="Q2083" i="2" s="1"/>
  <c r="I2084" i="2"/>
  <c r="Q2084" i="2" s="1"/>
  <c r="I2085" i="2"/>
  <c r="Q2085" i="2" s="1"/>
  <c r="I2086" i="2"/>
  <c r="Q2086" i="2" s="1"/>
  <c r="I2087" i="2"/>
  <c r="Q2087" i="2" s="1"/>
  <c r="I2088" i="2"/>
  <c r="Q2088" i="2" s="1"/>
  <c r="I2089" i="2"/>
  <c r="Q2089" i="2" s="1"/>
  <c r="I2090" i="2"/>
  <c r="Q2090" i="2" s="1"/>
  <c r="I2091" i="2"/>
  <c r="Q2091" i="2" s="1"/>
  <c r="I2092" i="2"/>
  <c r="Q2092" i="2" s="1"/>
  <c r="I2093" i="2"/>
  <c r="Q2093" i="2" s="1"/>
  <c r="I2094" i="2"/>
  <c r="Q2094" i="2" s="1"/>
  <c r="I2095" i="2"/>
  <c r="Q2095" i="2" s="1"/>
  <c r="I2096" i="2"/>
  <c r="Q2096" i="2" s="1"/>
  <c r="I2097" i="2"/>
  <c r="Q2097" i="2" s="1"/>
  <c r="I2098" i="2"/>
  <c r="Q2098" i="2" s="1"/>
  <c r="I2099" i="2"/>
  <c r="Q2099" i="2" s="1"/>
  <c r="I2100" i="2"/>
  <c r="Q2100" i="2" s="1"/>
  <c r="I2101" i="2"/>
  <c r="Q2101" i="2" s="1"/>
  <c r="I2102" i="2"/>
  <c r="Q2102" i="2" s="1"/>
  <c r="I2103" i="2"/>
  <c r="Q2103" i="2" s="1"/>
  <c r="I2104" i="2"/>
  <c r="Q2104" i="2" s="1"/>
  <c r="I2105" i="2"/>
  <c r="Q2105" i="2" s="1"/>
  <c r="I2106" i="2"/>
  <c r="Q2106" i="2" s="1"/>
  <c r="I2107" i="2"/>
  <c r="Q2107" i="2" s="1"/>
  <c r="I2108" i="2"/>
  <c r="Q2108" i="2" s="1"/>
  <c r="I2109" i="2"/>
  <c r="Q2109" i="2" s="1"/>
  <c r="I2110" i="2"/>
  <c r="Q2110" i="2" s="1"/>
  <c r="I2111" i="2"/>
  <c r="Q2111" i="2" s="1"/>
  <c r="I2112" i="2"/>
  <c r="Q2112" i="2" s="1"/>
  <c r="I2113" i="2"/>
  <c r="Q2113" i="2" s="1"/>
  <c r="I2114" i="2"/>
  <c r="Q2114" i="2" s="1"/>
  <c r="I2115" i="2"/>
  <c r="Q2115" i="2" s="1"/>
  <c r="I2116" i="2"/>
  <c r="Q2116" i="2" s="1"/>
  <c r="I2117" i="2"/>
  <c r="Q2117" i="2" s="1"/>
  <c r="I2118" i="2"/>
  <c r="Q2118" i="2" s="1"/>
  <c r="I2119" i="2"/>
  <c r="Q2119" i="2" s="1"/>
  <c r="I2120" i="2"/>
  <c r="Q2120" i="2" s="1"/>
  <c r="I2121" i="2"/>
  <c r="Q2121" i="2" s="1"/>
  <c r="I2122" i="2"/>
  <c r="Q2122" i="2" s="1"/>
  <c r="I2123" i="2"/>
  <c r="Q2123" i="2" s="1"/>
  <c r="I2124" i="2"/>
  <c r="Q2124" i="2" s="1"/>
  <c r="I2125" i="2"/>
  <c r="Q2125" i="2" s="1"/>
  <c r="I2126" i="2"/>
  <c r="Q2126" i="2" s="1"/>
  <c r="I2127" i="2"/>
  <c r="Q2127" i="2" s="1"/>
  <c r="I2128" i="2"/>
  <c r="Q2128" i="2" s="1"/>
  <c r="I2129" i="2"/>
  <c r="Q2129" i="2" s="1"/>
  <c r="I2130" i="2"/>
  <c r="Q2130" i="2" s="1"/>
  <c r="I2131" i="2"/>
  <c r="Q2131" i="2" s="1"/>
  <c r="I2132" i="2"/>
  <c r="Q2132" i="2" s="1"/>
  <c r="I2133" i="2"/>
  <c r="Q2133" i="2" s="1"/>
  <c r="I2134" i="2"/>
  <c r="Q2134" i="2" s="1"/>
  <c r="I2135" i="2"/>
  <c r="Q2135" i="2" s="1"/>
  <c r="I2136" i="2"/>
  <c r="Q2136" i="2" s="1"/>
  <c r="I2137" i="2"/>
  <c r="Q2137" i="2" s="1"/>
  <c r="I2138" i="2"/>
  <c r="Q2138" i="2" s="1"/>
  <c r="I2139" i="2"/>
  <c r="Q2139" i="2" s="1"/>
  <c r="I2140" i="2"/>
  <c r="Q2140" i="2" s="1"/>
  <c r="I2141" i="2"/>
  <c r="Q2141" i="2" s="1"/>
  <c r="I2142" i="2"/>
  <c r="Q2142" i="2" s="1"/>
  <c r="I2143" i="2"/>
  <c r="Q2143" i="2" s="1"/>
  <c r="I2144" i="2"/>
  <c r="Q2144" i="2" s="1"/>
  <c r="I2145" i="2"/>
  <c r="Q2145" i="2" s="1"/>
  <c r="I2146" i="2"/>
  <c r="Q2146" i="2" s="1"/>
  <c r="I2147" i="2"/>
  <c r="Q2147" i="2" s="1"/>
  <c r="I2148" i="2"/>
  <c r="Q2148" i="2" s="1"/>
  <c r="I2149" i="2"/>
  <c r="Q2149" i="2" s="1"/>
  <c r="I2150" i="2"/>
  <c r="Q2150" i="2" s="1"/>
  <c r="I2151" i="2"/>
  <c r="Q2151" i="2" s="1"/>
  <c r="I2152" i="2"/>
  <c r="Q2152" i="2" s="1"/>
  <c r="I2153" i="2"/>
  <c r="Q2153" i="2" s="1"/>
  <c r="I2154" i="2"/>
  <c r="Q2154" i="2" s="1"/>
  <c r="I2155" i="2"/>
  <c r="Q2155" i="2" s="1"/>
  <c r="I2156" i="2"/>
  <c r="Q2156" i="2" s="1"/>
  <c r="I2157" i="2"/>
  <c r="Q2157" i="2" s="1"/>
  <c r="I2158" i="2"/>
  <c r="Q2158" i="2" s="1"/>
  <c r="I2159" i="2"/>
  <c r="Q2159" i="2" s="1"/>
  <c r="I2160" i="2"/>
  <c r="Q2160" i="2" s="1"/>
  <c r="I2161" i="2"/>
  <c r="Q2161" i="2" s="1"/>
  <c r="I2162" i="2"/>
  <c r="Q2162" i="2" s="1"/>
  <c r="I2163" i="2"/>
  <c r="Q2163" i="2" s="1"/>
  <c r="I2164" i="2"/>
  <c r="Q2164" i="2" s="1"/>
  <c r="I2165" i="2"/>
  <c r="Q2165" i="2" s="1"/>
  <c r="I2166" i="2"/>
  <c r="Q2166" i="2" s="1"/>
  <c r="I2167" i="2"/>
  <c r="Q2167" i="2" s="1"/>
  <c r="I2168" i="2"/>
  <c r="Q2168" i="2" s="1"/>
  <c r="I2169" i="2"/>
  <c r="Q2169" i="2" s="1"/>
  <c r="I2170" i="2"/>
  <c r="Q2170" i="2" s="1"/>
  <c r="I2171" i="2"/>
  <c r="Q2171" i="2" s="1"/>
  <c r="I2172" i="2"/>
  <c r="Q2172" i="2" s="1"/>
  <c r="I2173" i="2"/>
  <c r="Q2173" i="2" s="1"/>
  <c r="I2174" i="2"/>
  <c r="Q2174" i="2" s="1"/>
  <c r="I2175" i="2"/>
  <c r="Q2175" i="2" s="1"/>
  <c r="I2176" i="2"/>
  <c r="Q2176" i="2" s="1"/>
  <c r="I2177" i="2"/>
  <c r="Q2177" i="2" s="1"/>
  <c r="I2178" i="2"/>
  <c r="Q2178" i="2" s="1"/>
  <c r="I2179" i="2"/>
  <c r="Q2179" i="2" s="1"/>
  <c r="I2180" i="2"/>
  <c r="Q2180" i="2" s="1"/>
  <c r="I2181" i="2"/>
  <c r="Q2181" i="2" s="1"/>
  <c r="I2182" i="2"/>
  <c r="Q2182" i="2" s="1"/>
  <c r="I2183" i="2"/>
  <c r="Q2183" i="2" s="1"/>
  <c r="I2184" i="2"/>
  <c r="Q2184" i="2" s="1"/>
  <c r="I2185" i="2"/>
  <c r="Q2185" i="2" s="1"/>
  <c r="I2186" i="2"/>
  <c r="Q2186" i="2" s="1"/>
  <c r="I2187" i="2"/>
  <c r="Q2187" i="2" s="1"/>
  <c r="I2188" i="2"/>
  <c r="Q2188" i="2" s="1"/>
  <c r="I2189" i="2"/>
  <c r="Q2189" i="2" s="1"/>
  <c r="I2190" i="2"/>
  <c r="Q2190" i="2" s="1"/>
  <c r="I2191" i="2"/>
  <c r="Q2191" i="2" s="1"/>
  <c r="I2192" i="2"/>
  <c r="Q2192" i="2" s="1"/>
  <c r="I2193" i="2"/>
  <c r="Q2193" i="2" s="1"/>
  <c r="I2194" i="2"/>
  <c r="Q2194" i="2" s="1"/>
  <c r="I2195" i="2"/>
  <c r="Q2195" i="2" s="1"/>
  <c r="I2196" i="2"/>
  <c r="Q2196" i="2" s="1"/>
  <c r="I2197" i="2"/>
  <c r="Q2197" i="2" s="1"/>
  <c r="I2198" i="2"/>
  <c r="Q2198" i="2" s="1"/>
  <c r="I2199" i="2"/>
  <c r="Q2199" i="2" s="1"/>
  <c r="I2200" i="2"/>
  <c r="Q2200" i="2" s="1"/>
  <c r="I2201" i="2"/>
  <c r="Q2201" i="2" s="1"/>
  <c r="I2202" i="2"/>
  <c r="Q2202" i="2" s="1"/>
  <c r="I2203" i="2"/>
  <c r="Q2203" i="2" s="1"/>
  <c r="I2204" i="2"/>
  <c r="Q2204" i="2" s="1"/>
  <c r="I2205" i="2"/>
  <c r="Q2205" i="2" s="1"/>
  <c r="I2206" i="2"/>
  <c r="Q2206" i="2" s="1"/>
  <c r="I2207" i="2"/>
  <c r="Q2207" i="2" s="1"/>
  <c r="I2208" i="2"/>
  <c r="Q2208" i="2" s="1"/>
  <c r="I2209" i="2"/>
  <c r="Q2209" i="2" s="1"/>
  <c r="I2210" i="2"/>
  <c r="Q2210" i="2" s="1"/>
  <c r="I2211" i="2"/>
  <c r="Q2211" i="2" s="1"/>
  <c r="I2212" i="2"/>
  <c r="Q2212" i="2" s="1"/>
  <c r="I2213" i="2"/>
  <c r="Q2213" i="2" s="1"/>
  <c r="I2214" i="2"/>
  <c r="Q2214" i="2" s="1"/>
  <c r="I2215" i="2"/>
  <c r="Q2215" i="2" s="1"/>
  <c r="I2216" i="2"/>
  <c r="Q2216" i="2" s="1"/>
  <c r="I2217" i="2"/>
  <c r="Q2217" i="2" s="1"/>
  <c r="I2218" i="2"/>
  <c r="Q2218" i="2" s="1"/>
  <c r="I2219" i="2"/>
  <c r="Q2219" i="2" s="1"/>
  <c r="I2220" i="2"/>
  <c r="Q2220" i="2" s="1"/>
  <c r="I2221" i="2"/>
  <c r="Q2221" i="2" s="1"/>
  <c r="I2222" i="2"/>
  <c r="Q2222" i="2" s="1"/>
  <c r="I2223" i="2"/>
  <c r="Q2223" i="2" s="1"/>
  <c r="I2224" i="2"/>
  <c r="Q2224" i="2" s="1"/>
  <c r="I2225" i="2"/>
  <c r="Q2225" i="2" s="1"/>
  <c r="I2226" i="2"/>
  <c r="Q2226" i="2" s="1"/>
  <c r="I2227" i="2"/>
  <c r="Q2227" i="2" s="1"/>
  <c r="I2228" i="2"/>
  <c r="Q2228" i="2" s="1"/>
  <c r="I2229" i="2"/>
  <c r="Q2229" i="2" s="1"/>
  <c r="I2230" i="2"/>
  <c r="Q2230" i="2" s="1"/>
  <c r="I2231" i="2"/>
  <c r="Q2231" i="2" s="1"/>
  <c r="I2232" i="2"/>
  <c r="Q2232" i="2" s="1"/>
  <c r="I2233" i="2"/>
  <c r="Q2233" i="2" s="1"/>
  <c r="I2234" i="2"/>
  <c r="Q2234" i="2" s="1"/>
  <c r="I2235" i="2"/>
  <c r="Q2235" i="2" s="1"/>
  <c r="I2236" i="2"/>
  <c r="Q2236" i="2" s="1"/>
  <c r="I2237" i="2"/>
  <c r="Q2237" i="2" s="1"/>
  <c r="I2238" i="2"/>
  <c r="Q2238" i="2" s="1"/>
  <c r="I2239" i="2"/>
  <c r="Q2239" i="2" s="1"/>
  <c r="I2240" i="2"/>
  <c r="Q2240" i="2" s="1"/>
  <c r="I2241" i="2"/>
  <c r="Q2241" i="2" s="1"/>
  <c r="I2242" i="2"/>
  <c r="Q2242" i="2" s="1"/>
  <c r="I2243" i="2"/>
  <c r="Q2243" i="2" s="1"/>
  <c r="I2244" i="2"/>
  <c r="Q2244" i="2" s="1"/>
  <c r="I2245" i="2"/>
  <c r="Q2245" i="2" s="1"/>
  <c r="I2246" i="2"/>
  <c r="Q2246" i="2" s="1"/>
  <c r="I2247" i="2"/>
  <c r="Q2247" i="2" s="1"/>
  <c r="I2248" i="2"/>
  <c r="Q2248" i="2" s="1"/>
  <c r="I2249" i="2"/>
  <c r="Q2249" i="2" s="1"/>
  <c r="I2250" i="2"/>
  <c r="Q2250" i="2" s="1"/>
  <c r="I2251" i="2"/>
  <c r="Q2251" i="2" s="1"/>
  <c r="I2252" i="2"/>
  <c r="Q2252" i="2" s="1"/>
  <c r="I2253" i="2"/>
  <c r="Q2253" i="2" s="1"/>
  <c r="I2254" i="2"/>
  <c r="Q2254" i="2" s="1"/>
  <c r="I2255" i="2"/>
  <c r="Q2255" i="2" s="1"/>
  <c r="I2256" i="2"/>
  <c r="Q2256" i="2" s="1"/>
  <c r="I2257" i="2"/>
  <c r="Q2257" i="2" s="1"/>
  <c r="I2258" i="2"/>
  <c r="Q2258" i="2" s="1"/>
  <c r="I2259" i="2"/>
  <c r="Q2259" i="2" s="1"/>
  <c r="I2260" i="2"/>
  <c r="Q2260" i="2" s="1"/>
  <c r="I2261" i="2"/>
  <c r="Q2261" i="2" s="1"/>
  <c r="I2262" i="2"/>
  <c r="Q2262" i="2" s="1"/>
  <c r="I2263" i="2"/>
  <c r="Q2263" i="2" s="1"/>
  <c r="I2264" i="2"/>
  <c r="Q2264" i="2" s="1"/>
  <c r="I2265" i="2"/>
  <c r="Q2265" i="2" s="1"/>
  <c r="I2266" i="2"/>
  <c r="Q2266" i="2" s="1"/>
  <c r="I2267" i="2"/>
  <c r="Q2267" i="2" s="1"/>
  <c r="I2268" i="2"/>
  <c r="Q2268" i="2" s="1"/>
  <c r="I2269" i="2"/>
  <c r="Q2269" i="2" s="1"/>
  <c r="I2270" i="2"/>
  <c r="Q2270" i="2" s="1"/>
  <c r="I2271" i="2"/>
  <c r="Q2271" i="2" s="1"/>
  <c r="I2272" i="2"/>
  <c r="Q2272" i="2" s="1"/>
  <c r="I2273" i="2"/>
  <c r="Q2273" i="2" s="1"/>
  <c r="I2274" i="2"/>
  <c r="Q2274" i="2" s="1"/>
  <c r="I2275" i="2"/>
  <c r="Q2275" i="2" s="1"/>
  <c r="I2276" i="2"/>
  <c r="Q2276" i="2" s="1"/>
  <c r="I2277" i="2"/>
  <c r="Q2277" i="2" s="1"/>
  <c r="I2278" i="2"/>
  <c r="Q2278" i="2" s="1"/>
  <c r="I2279" i="2"/>
  <c r="Q2279" i="2" s="1"/>
  <c r="I2280" i="2"/>
  <c r="Q2280" i="2" s="1"/>
  <c r="I2281" i="2"/>
  <c r="Q2281" i="2" s="1"/>
  <c r="I2282" i="2"/>
  <c r="Q2282" i="2" s="1"/>
  <c r="I2283" i="2"/>
  <c r="Q2283" i="2" s="1"/>
  <c r="I2284" i="2"/>
  <c r="Q2284" i="2" s="1"/>
  <c r="I2285" i="2"/>
  <c r="Q2285" i="2" s="1"/>
  <c r="I2286" i="2"/>
  <c r="Q2286" i="2" s="1"/>
  <c r="I2287" i="2"/>
  <c r="Q2287" i="2" s="1"/>
  <c r="I2288" i="2"/>
  <c r="Q2288" i="2" s="1"/>
  <c r="I2289" i="2"/>
  <c r="Q2289" i="2" s="1"/>
  <c r="I2290" i="2"/>
  <c r="Q2290" i="2" s="1"/>
  <c r="I2291" i="2"/>
  <c r="Q2291" i="2" s="1"/>
  <c r="I2292" i="2"/>
  <c r="Q2292" i="2" s="1"/>
  <c r="I2293" i="2"/>
  <c r="Q2293" i="2" s="1"/>
  <c r="I2294" i="2"/>
  <c r="Q2294" i="2" s="1"/>
  <c r="I2295" i="2"/>
  <c r="Q2295" i="2" s="1"/>
  <c r="I2296" i="2"/>
  <c r="Q2296" i="2" s="1"/>
  <c r="I2297" i="2"/>
  <c r="Q2297" i="2" s="1"/>
  <c r="I2298" i="2"/>
  <c r="Q2298" i="2" s="1"/>
  <c r="I2299" i="2"/>
  <c r="Q2299" i="2" s="1"/>
  <c r="I2300" i="2"/>
  <c r="Q2300" i="2" s="1"/>
  <c r="I2301" i="2"/>
  <c r="Q2301" i="2" s="1"/>
  <c r="I2302" i="2"/>
  <c r="Q2302" i="2" s="1"/>
  <c r="I2303" i="2"/>
  <c r="Q2303" i="2" s="1"/>
  <c r="I2304" i="2"/>
  <c r="Q2304" i="2" s="1"/>
  <c r="I2305" i="2"/>
  <c r="Q2305" i="2" s="1"/>
  <c r="I2306" i="2"/>
  <c r="Q2306" i="2" s="1"/>
  <c r="I2307" i="2"/>
  <c r="Q2307" i="2" s="1"/>
  <c r="I2308" i="2"/>
  <c r="Q2308" i="2" s="1"/>
  <c r="I2309" i="2"/>
  <c r="Q2309" i="2" s="1"/>
  <c r="I2310" i="2"/>
  <c r="Q2310" i="2" s="1"/>
  <c r="I2311" i="2"/>
  <c r="Q2311" i="2" s="1"/>
  <c r="I2312" i="2"/>
  <c r="Q2312" i="2" s="1"/>
  <c r="I2313" i="2"/>
  <c r="Q2313" i="2" s="1"/>
  <c r="I2314" i="2"/>
  <c r="Q2314" i="2" s="1"/>
  <c r="I2315" i="2"/>
  <c r="Q2315" i="2" s="1"/>
  <c r="I2316" i="2"/>
  <c r="Q2316" i="2" s="1"/>
  <c r="I2317" i="2"/>
  <c r="Q2317" i="2" s="1"/>
  <c r="I2318" i="2"/>
  <c r="Q2318" i="2" s="1"/>
  <c r="I2319" i="2"/>
  <c r="Q2319" i="2" s="1"/>
  <c r="I2320" i="2"/>
  <c r="Q2320" i="2" s="1"/>
  <c r="I2321" i="2"/>
  <c r="Q2321" i="2" s="1"/>
  <c r="I2322" i="2"/>
  <c r="Q2322" i="2" s="1"/>
  <c r="I2323" i="2"/>
  <c r="Q2323" i="2" s="1"/>
  <c r="I2324" i="2"/>
  <c r="Q2324" i="2" s="1"/>
  <c r="I2325" i="2"/>
  <c r="Q2325" i="2" s="1"/>
  <c r="I2326" i="2"/>
  <c r="Q2326" i="2" s="1"/>
  <c r="I2327" i="2"/>
  <c r="Q2327" i="2" s="1"/>
  <c r="I2328" i="2"/>
  <c r="Q2328" i="2" s="1"/>
  <c r="I2329" i="2"/>
  <c r="Q2329" i="2" s="1"/>
  <c r="I2330" i="2"/>
  <c r="Q2330" i="2" s="1"/>
  <c r="I2331" i="2"/>
  <c r="Q2331" i="2" s="1"/>
  <c r="I2332" i="2"/>
  <c r="Q2332" i="2" s="1"/>
  <c r="I2333" i="2"/>
  <c r="Q2333" i="2" s="1"/>
  <c r="I2334" i="2"/>
  <c r="Q2334" i="2" s="1"/>
  <c r="I2335" i="2"/>
  <c r="Q2335" i="2" s="1"/>
  <c r="I2336" i="2"/>
  <c r="Q2336" i="2" s="1"/>
  <c r="I2337" i="2"/>
  <c r="Q2337" i="2" s="1"/>
  <c r="I2338" i="2"/>
  <c r="Q2338" i="2" s="1"/>
  <c r="I2339" i="2"/>
  <c r="Q2339" i="2" s="1"/>
  <c r="I2340" i="2"/>
  <c r="Q2340" i="2" s="1"/>
  <c r="I2341" i="2"/>
  <c r="Q2341" i="2" s="1"/>
  <c r="I2342" i="2"/>
  <c r="Q2342" i="2" s="1"/>
  <c r="I2343" i="2"/>
  <c r="Q2343" i="2" s="1"/>
  <c r="I2344" i="2"/>
  <c r="Q2344" i="2" s="1"/>
  <c r="I2345" i="2"/>
  <c r="Q2345" i="2" s="1"/>
  <c r="I2346" i="2"/>
  <c r="Q2346" i="2" s="1"/>
  <c r="I2347" i="2"/>
  <c r="Q2347" i="2" s="1"/>
  <c r="I2348" i="2"/>
  <c r="Q2348" i="2" s="1"/>
  <c r="I2349" i="2"/>
  <c r="Q2349" i="2" s="1"/>
  <c r="I2350" i="2"/>
  <c r="Q2350" i="2" s="1"/>
  <c r="I2351" i="2"/>
  <c r="Q2351" i="2" s="1"/>
  <c r="I2352" i="2"/>
  <c r="Q2352" i="2" s="1"/>
  <c r="I2353" i="2"/>
  <c r="Q2353" i="2" s="1"/>
  <c r="I2354" i="2"/>
  <c r="Q2354" i="2" s="1"/>
  <c r="I2355" i="2"/>
  <c r="Q2355" i="2" s="1"/>
  <c r="I2356" i="2"/>
  <c r="Q2356" i="2" s="1"/>
  <c r="I2357" i="2"/>
  <c r="Q2357" i="2" s="1"/>
  <c r="I2358" i="2"/>
  <c r="Q2358" i="2" s="1"/>
  <c r="I2359" i="2"/>
  <c r="Q2359" i="2" s="1"/>
  <c r="I2360" i="2"/>
  <c r="Q2360" i="2" s="1"/>
  <c r="I2361" i="2"/>
  <c r="Q2361" i="2" s="1"/>
  <c r="I2362" i="2"/>
  <c r="Q2362" i="2" s="1"/>
  <c r="I2363" i="2"/>
  <c r="Q2363" i="2" s="1"/>
  <c r="I2364" i="2"/>
  <c r="Q2364" i="2" s="1"/>
  <c r="I2365" i="2"/>
  <c r="Q2365" i="2" s="1"/>
  <c r="I2366" i="2"/>
  <c r="Q2366" i="2" s="1"/>
  <c r="I2367" i="2"/>
  <c r="Q2367" i="2" s="1"/>
  <c r="I2368" i="2"/>
  <c r="Q2368" i="2" s="1"/>
  <c r="I2369" i="2"/>
  <c r="Q2369" i="2" s="1"/>
  <c r="I2370" i="2"/>
  <c r="Q2370" i="2" s="1"/>
  <c r="I2371" i="2"/>
  <c r="Q2371" i="2" s="1"/>
  <c r="I2372" i="2"/>
  <c r="Q2372" i="2" s="1"/>
  <c r="I2373" i="2"/>
  <c r="Q2373" i="2" s="1"/>
  <c r="I2374" i="2"/>
  <c r="Q2374" i="2" s="1"/>
  <c r="I2375" i="2"/>
  <c r="Q2375" i="2" s="1"/>
  <c r="I2376" i="2"/>
  <c r="Q2376" i="2" s="1"/>
  <c r="I2377" i="2"/>
  <c r="Q2377" i="2" s="1"/>
  <c r="I2378" i="2"/>
  <c r="Q2378" i="2" s="1"/>
  <c r="I2379" i="2"/>
  <c r="Q2379" i="2" s="1"/>
  <c r="I2380" i="2"/>
  <c r="Q2380" i="2" s="1"/>
  <c r="I2381" i="2"/>
  <c r="Q2381" i="2" s="1"/>
  <c r="I2382" i="2"/>
  <c r="Q2382" i="2" s="1"/>
  <c r="I2383" i="2"/>
  <c r="Q2383" i="2" s="1"/>
  <c r="I2384" i="2"/>
  <c r="Q2384" i="2" s="1"/>
  <c r="I2385" i="2"/>
  <c r="Q2385" i="2" s="1"/>
  <c r="I2386" i="2"/>
  <c r="Q2386" i="2" s="1"/>
  <c r="I2387" i="2"/>
  <c r="Q2387" i="2" s="1"/>
  <c r="I2388" i="2"/>
  <c r="Q2388" i="2" s="1"/>
  <c r="I2389" i="2"/>
  <c r="Q2389" i="2" s="1"/>
  <c r="I2390" i="2"/>
  <c r="Q2390" i="2" s="1"/>
  <c r="I2391" i="2"/>
  <c r="Q2391" i="2" s="1"/>
  <c r="I2392" i="2"/>
  <c r="Q2392" i="2" s="1"/>
  <c r="I2393" i="2"/>
  <c r="Q2393" i="2" s="1"/>
  <c r="I2394" i="2"/>
  <c r="Q2394" i="2" s="1"/>
  <c r="I2395" i="2"/>
  <c r="Q2395" i="2" s="1"/>
  <c r="I2396" i="2"/>
  <c r="Q2396" i="2" s="1"/>
  <c r="I2397" i="2"/>
  <c r="Q2397" i="2" s="1"/>
  <c r="I2398" i="2"/>
  <c r="Q2398" i="2" s="1"/>
  <c r="I2399" i="2"/>
  <c r="Q2399" i="2" s="1"/>
  <c r="I2400" i="2"/>
  <c r="Q2400" i="2" s="1"/>
  <c r="I2401" i="2"/>
  <c r="Q2401" i="2" s="1"/>
  <c r="I2402" i="2"/>
  <c r="Q2402" i="2" s="1"/>
  <c r="I2403" i="2"/>
  <c r="Q2403" i="2" s="1"/>
  <c r="I2404" i="2"/>
  <c r="Q2404" i="2" s="1"/>
  <c r="I2405" i="2"/>
  <c r="Q2405" i="2" s="1"/>
  <c r="I2406" i="2"/>
  <c r="Q2406" i="2" s="1"/>
  <c r="I2407" i="2"/>
  <c r="Q2407" i="2" s="1"/>
  <c r="I2408" i="2"/>
  <c r="Q2408" i="2" s="1"/>
  <c r="I2409" i="2"/>
  <c r="Q2409" i="2" s="1"/>
  <c r="I2410" i="2"/>
  <c r="Q2410" i="2" s="1"/>
  <c r="I2411" i="2"/>
  <c r="Q2411" i="2" s="1"/>
  <c r="I2412" i="2"/>
  <c r="Q2412" i="2" s="1"/>
  <c r="I2413" i="2"/>
  <c r="Q2413" i="2" s="1"/>
  <c r="I2414" i="2"/>
  <c r="Q2414" i="2" s="1"/>
  <c r="I2415" i="2"/>
  <c r="Q2415" i="2" s="1"/>
  <c r="I2416" i="2"/>
  <c r="Q2416" i="2" s="1"/>
  <c r="I2417" i="2"/>
  <c r="Q2417" i="2" s="1"/>
  <c r="I2418" i="2"/>
  <c r="Q2418" i="2" s="1"/>
  <c r="I2419" i="2"/>
  <c r="Q2419" i="2" s="1"/>
  <c r="I2420" i="2"/>
  <c r="Q2420" i="2" s="1"/>
  <c r="I2421" i="2"/>
  <c r="Q2421" i="2" s="1"/>
  <c r="I2422" i="2"/>
  <c r="Q2422" i="2" s="1"/>
  <c r="I2423" i="2"/>
  <c r="Q2423" i="2" s="1"/>
  <c r="I2424" i="2"/>
  <c r="Q2424" i="2" s="1"/>
  <c r="I2425" i="2"/>
  <c r="Q2425" i="2" s="1"/>
  <c r="I2426" i="2"/>
  <c r="Q2426" i="2" s="1"/>
  <c r="I2427" i="2"/>
  <c r="Q2427" i="2" s="1"/>
  <c r="I2428" i="2"/>
  <c r="Q2428" i="2" s="1"/>
  <c r="I2429" i="2"/>
  <c r="Q2429" i="2" s="1"/>
  <c r="I2430" i="2"/>
  <c r="Q2430" i="2" s="1"/>
  <c r="I2431" i="2"/>
  <c r="Q2431" i="2" s="1"/>
  <c r="I2432" i="2"/>
  <c r="Q2432" i="2" s="1"/>
  <c r="I2433" i="2"/>
  <c r="Q2433" i="2" s="1"/>
  <c r="I2434" i="2"/>
  <c r="Q2434" i="2" s="1"/>
  <c r="I2435" i="2"/>
  <c r="Q2435" i="2" s="1"/>
  <c r="I2436" i="2"/>
  <c r="Q2436" i="2" s="1"/>
  <c r="I2437" i="2"/>
  <c r="Q2437" i="2" s="1"/>
  <c r="I2438" i="2"/>
  <c r="Q2438" i="2" s="1"/>
  <c r="I2439" i="2"/>
  <c r="Q2439" i="2" s="1"/>
  <c r="I2440" i="2"/>
  <c r="Q2440" i="2" s="1"/>
  <c r="I2441" i="2"/>
  <c r="Q2441" i="2" s="1"/>
  <c r="I2442" i="2"/>
  <c r="Q2442" i="2" s="1"/>
  <c r="I2443" i="2"/>
  <c r="Q2443" i="2" s="1"/>
  <c r="I2444" i="2"/>
  <c r="Q2444" i="2" s="1"/>
  <c r="I2445" i="2"/>
  <c r="Q2445" i="2" s="1"/>
  <c r="I2446" i="2"/>
  <c r="Q2446" i="2" s="1"/>
  <c r="I2447" i="2"/>
  <c r="Q2447" i="2" s="1"/>
  <c r="I2448" i="2"/>
  <c r="Q2448" i="2" s="1"/>
  <c r="I2449" i="2"/>
  <c r="Q2449" i="2" s="1"/>
  <c r="I2450" i="2"/>
  <c r="Q2450" i="2" s="1"/>
  <c r="I2451" i="2"/>
  <c r="Q2451" i="2" s="1"/>
  <c r="I2452" i="2"/>
  <c r="Q2452" i="2" s="1"/>
  <c r="I2453" i="2"/>
  <c r="Q2453" i="2" s="1"/>
  <c r="I2454" i="2"/>
  <c r="Q2454" i="2" s="1"/>
  <c r="I2455" i="2"/>
  <c r="Q2455" i="2" s="1"/>
  <c r="I2456" i="2"/>
  <c r="Q2456" i="2" s="1"/>
  <c r="I2457" i="2"/>
  <c r="Q2457" i="2" s="1"/>
  <c r="I2458" i="2"/>
  <c r="Q2458" i="2" s="1"/>
  <c r="I2459" i="2"/>
  <c r="Q2459" i="2" s="1"/>
  <c r="I2460" i="2"/>
  <c r="Q2460" i="2" s="1"/>
  <c r="I2461" i="2"/>
  <c r="Q2461" i="2" s="1"/>
  <c r="I2462" i="2"/>
  <c r="Q2462" i="2" s="1"/>
  <c r="I2463" i="2"/>
  <c r="Q2463" i="2" s="1"/>
  <c r="I2464" i="2"/>
  <c r="Q2464" i="2" s="1"/>
  <c r="I2465" i="2"/>
  <c r="Q2465" i="2" s="1"/>
  <c r="I2466" i="2"/>
  <c r="Q2466" i="2" s="1"/>
  <c r="I2467" i="2"/>
  <c r="Q2467" i="2" s="1"/>
  <c r="I2468" i="2"/>
  <c r="Q2468" i="2" s="1"/>
  <c r="I2469" i="2"/>
  <c r="Q2469" i="2" s="1"/>
  <c r="I2470" i="2"/>
  <c r="Q2470" i="2" s="1"/>
  <c r="I2471" i="2"/>
  <c r="Q2471" i="2" s="1"/>
  <c r="I2472" i="2"/>
  <c r="Q2472" i="2" s="1"/>
  <c r="I2473" i="2"/>
  <c r="Q2473" i="2" s="1"/>
  <c r="I2474" i="2"/>
  <c r="Q2474" i="2" s="1"/>
  <c r="I2475" i="2"/>
  <c r="Q2475" i="2" s="1"/>
  <c r="I2476" i="2"/>
  <c r="Q2476" i="2" s="1"/>
  <c r="I2477" i="2"/>
  <c r="Q2477" i="2" s="1"/>
  <c r="I2478" i="2"/>
  <c r="Q2478" i="2" s="1"/>
  <c r="I2479" i="2"/>
  <c r="Q2479" i="2" s="1"/>
  <c r="I2480" i="2"/>
  <c r="Q2480" i="2" s="1"/>
  <c r="I2481" i="2"/>
  <c r="Q2481" i="2" s="1"/>
  <c r="I2482" i="2"/>
  <c r="Q2482" i="2" s="1"/>
  <c r="I2483" i="2"/>
  <c r="Q2483" i="2" s="1"/>
  <c r="I2484" i="2"/>
  <c r="Q2484" i="2" s="1"/>
  <c r="I2485" i="2"/>
  <c r="Q2485" i="2" s="1"/>
  <c r="I2486" i="2"/>
  <c r="Q2486" i="2" s="1"/>
  <c r="I2487" i="2"/>
  <c r="Q2487" i="2" s="1"/>
  <c r="I2488" i="2"/>
  <c r="Q2488" i="2" s="1"/>
  <c r="I2489" i="2"/>
  <c r="Q2489" i="2" s="1"/>
  <c r="I2490" i="2"/>
  <c r="Q2490" i="2" s="1"/>
  <c r="I2491" i="2"/>
  <c r="Q2491" i="2" s="1"/>
  <c r="I2492" i="2"/>
  <c r="Q2492" i="2" s="1"/>
  <c r="I2493" i="2"/>
  <c r="Q2493" i="2" s="1"/>
  <c r="I2494" i="2"/>
  <c r="Q2494" i="2" s="1"/>
  <c r="I2495" i="2"/>
  <c r="Q2495" i="2" s="1"/>
  <c r="I2496" i="2"/>
  <c r="Q2496" i="2" s="1"/>
  <c r="I2497" i="2"/>
  <c r="Q2497" i="2" s="1"/>
  <c r="I2498" i="2"/>
  <c r="Q2498" i="2" s="1"/>
  <c r="I2499" i="2"/>
  <c r="Q2499" i="2" s="1"/>
  <c r="I2500" i="2"/>
  <c r="Q2500" i="2" s="1"/>
  <c r="I2501" i="2"/>
  <c r="Q2501" i="2" s="1"/>
  <c r="I2502" i="2"/>
  <c r="Q2502" i="2" s="1"/>
  <c r="I2503" i="2"/>
  <c r="Q2503" i="2" s="1"/>
  <c r="I2504" i="2"/>
  <c r="Q2504" i="2" s="1"/>
  <c r="I2505" i="2"/>
  <c r="Q2505" i="2" s="1"/>
  <c r="I2506" i="2"/>
  <c r="Q2506" i="2" s="1"/>
  <c r="I2507" i="2"/>
  <c r="Q2507" i="2" s="1"/>
  <c r="I2508" i="2"/>
  <c r="Q2508" i="2" s="1"/>
  <c r="I2509" i="2"/>
  <c r="Q2509" i="2" s="1"/>
  <c r="I2510" i="2"/>
  <c r="Q2510" i="2" s="1"/>
  <c r="I2511" i="2"/>
  <c r="Q2511" i="2" s="1"/>
  <c r="I2512" i="2"/>
  <c r="Q2512" i="2" s="1"/>
  <c r="I2513" i="2"/>
  <c r="Q2513" i="2" s="1"/>
  <c r="I2514" i="2"/>
  <c r="Q2514" i="2" s="1"/>
  <c r="I2515" i="2"/>
  <c r="Q2515" i="2" s="1"/>
  <c r="I2516" i="2"/>
  <c r="Q2516" i="2" s="1"/>
  <c r="I2517" i="2"/>
  <c r="Q2517" i="2" s="1"/>
  <c r="I2518" i="2"/>
  <c r="Q2518" i="2" s="1"/>
  <c r="I2519" i="2"/>
  <c r="Q2519" i="2" s="1"/>
  <c r="I2520" i="2"/>
  <c r="Q2520" i="2" s="1"/>
  <c r="I2521" i="2"/>
  <c r="Q2521" i="2" s="1"/>
  <c r="I2522" i="2"/>
  <c r="Q2522" i="2" s="1"/>
  <c r="I2523" i="2"/>
  <c r="Q2523" i="2" s="1"/>
  <c r="I2524" i="2"/>
  <c r="Q2524" i="2" s="1"/>
  <c r="I2525" i="2"/>
  <c r="Q2525" i="2" s="1"/>
  <c r="I2526" i="2"/>
  <c r="Q2526" i="2" s="1"/>
  <c r="I2527" i="2"/>
  <c r="Q2527" i="2" s="1"/>
  <c r="I2528" i="2"/>
  <c r="Q2528" i="2" s="1"/>
  <c r="I2529" i="2"/>
  <c r="Q2529" i="2" s="1"/>
  <c r="I2530" i="2"/>
  <c r="Q2530" i="2" s="1"/>
  <c r="I2531" i="2"/>
  <c r="Q2531" i="2" s="1"/>
  <c r="I2532" i="2"/>
  <c r="Q2532" i="2" s="1"/>
  <c r="I2533" i="2"/>
  <c r="Q2533" i="2" s="1"/>
  <c r="I2534" i="2"/>
  <c r="Q2534" i="2" s="1"/>
  <c r="I2535" i="2"/>
  <c r="Q2535" i="2" s="1"/>
  <c r="I2536" i="2"/>
  <c r="Q2536" i="2" s="1"/>
  <c r="I2537" i="2"/>
  <c r="Q2537" i="2" s="1"/>
  <c r="I2538" i="2"/>
  <c r="Q2538" i="2" s="1"/>
  <c r="I2539" i="2"/>
  <c r="Q2539" i="2" s="1"/>
  <c r="I2540" i="2"/>
  <c r="Q2540" i="2" s="1"/>
  <c r="I2541" i="2"/>
  <c r="Q2541" i="2" s="1"/>
  <c r="I2542" i="2"/>
  <c r="Q2542" i="2" s="1"/>
  <c r="I2543" i="2"/>
  <c r="Q2543" i="2" s="1"/>
  <c r="I2544" i="2"/>
  <c r="Q2544" i="2" s="1"/>
  <c r="I2545" i="2"/>
  <c r="Q2545" i="2" s="1"/>
  <c r="I2546" i="2"/>
  <c r="Q2546" i="2" s="1"/>
  <c r="I2547" i="2"/>
  <c r="Q2547" i="2" s="1"/>
  <c r="I2548" i="2"/>
  <c r="Q2548" i="2" s="1"/>
  <c r="I2549" i="2"/>
  <c r="Q2549" i="2" s="1"/>
  <c r="I2550" i="2"/>
  <c r="Q2550" i="2" s="1"/>
  <c r="I2551" i="2"/>
  <c r="Q2551" i="2" s="1"/>
  <c r="I2552" i="2"/>
  <c r="Q2552" i="2" s="1"/>
  <c r="I2553" i="2"/>
  <c r="Q2553" i="2" s="1"/>
  <c r="I2554" i="2"/>
  <c r="Q2554" i="2" s="1"/>
  <c r="I2555" i="2"/>
  <c r="Q2555" i="2" s="1"/>
  <c r="I2556" i="2"/>
  <c r="Q2556" i="2" s="1"/>
  <c r="I2557" i="2"/>
  <c r="Q2557" i="2" s="1"/>
  <c r="I2558" i="2"/>
  <c r="Q2558" i="2" s="1"/>
  <c r="I2559" i="2"/>
  <c r="Q2559" i="2" s="1"/>
  <c r="I2560" i="2"/>
  <c r="Q2560" i="2" s="1"/>
  <c r="I2561" i="2"/>
  <c r="Q2561" i="2" s="1"/>
  <c r="I2562" i="2"/>
  <c r="Q2562" i="2" s="1"/>
  <c r="I2563" i="2"/>
  <c r="Q2563" i="2" s="1"/>
  <c r="I2564" i="2"/>
  <c r="Q2564" i="2" s="1"/>
  <c r="I2565" i="2"/>
  <c r="Q2565" i="2" s="1"/>
  <c r="I2566" i="2"/>
  <c r="Q2566" i="2" s="1"/>
  <c r="I2567" i="2"/>
  <c r="Q2567" i="2" s="1"/>
  <c r="I2568" i="2"/>
  <c r="Q2568" i="2" s="1"/>
  <c r="I2569" i="2"/>
  <c r="Q2569" i="2" s="1"/>
  <c r="I2570" i="2"/>
  <c r="Q2570" i="2" s="1"/>
  <c r="I2571" i="2"/>
  <c r="Q2571" i="2" s="1"/>
  <c r="I2572" i="2"/>
  <c r="Q2572" i="2" s="1"/>
  <c r="I2573" i="2"/>
  <c r="Q2573" i="2" s="1"/>
  <c r="I2574" i="2"/>
  <c r="Q2574" i="2" s="1"/>
  <c r="I2575" i="2"/>
  <c r="Q2575" i="2" s="1"/>
  <c r="I2576" i="2"/>
  <c r="Q2576" i="2" s="1"/>
  <c r="I2577" i="2"/>
  <c r="Q2577" i="2" s="1"/>
  <c r="I2578" i="2"/>
  <c r="Q2578" i="2" s="1"/>
  <c r="I2579" i="2"/>
  <c r="Q2579" i="2" s="1"/>
  <c r="I2580" i="2"/>
  <c r="Q2580" i="2" s="1"/>
  <c r="I2581" i="2"/>
  <c r="Q2581" i="2" s="1"/>
  <c r="I2582" i="2"/>
  <c r="Q2582" i="2" s="1"/>
  <c r="I2583" i="2"/>
  <c r="Q2583" i="2" s="1"/>
  <c r="I2584" i="2"/>
  <c r="Q2584" i="2" s="1"/>
  <c r="I2585" i="2"/>
  <c r="Q2585" i="2" s="1"/>
  <c r="I2586" i="2"/>
  <c r="Q2586" i="2" s="1"/>
  <c r="I2587" i="2"/>
  <c r="Q2587" i="2" s="1"/>
  <c r="I2588" i="2"/>
  <c r="Q2588" i="2" s="1"/>
  <c r="I2589" i="2"/>
  <c r="Q2589" i="2" s="1"/>
  <c r="I2590" i="2"/>
  <c r="Q2590" i="2" s="1"/>
  <c r="I2591" i="2"/>
  <c r="Q2591" i="2" s="1"/>
  <c r="I2592" i="2"/>
  <c r="Q2592" i="2" s="1"/>
  <c r="I2593" i="2"/>
  <c r="Q2593" i="2" s="1"/>
  <c r="I2594" i="2"/>
  <c r="Q2594" i="2" s="1"/>
  <c r="I2595" i="2"/>
  <c r="Q2595" i="2" s="1"/>
  <c r="I2596" i="2"/>
  <c r="Q2596" i="2" s="1"/>
  <c r="I2597" i="2"/>
  <c r="Q2597" i="2" s="1"/>
  <c r="I2598" i="2"/>
  <c r="Q2598" i="2" s="1"/>
  <c r="I2599" i="2"/>
  <c r="Q2599" i="2" s="1"/>
  <c r="I2600" i="2"/>
  <c r="Q2600" i="2" s="1"/>
  <c r="I2601" i="2"/>
  <c r="Q2601" i="2" s="1"/>
  <c r="I2602" i="2"/>
  <c r="Q2602" i="2" s="1"/>
  <c r="I2603" i="2"/>
  <c r="Q2603" i="2" s="1"/>
  <c r="I2604" i="2"/>
  <c r="Q2604" i="2" s="1"/>
  <c r="I2605" i="2"/>
  <c r="Q2605" i="2" s="1"/>
  <c r="I2606" i="2"/>
  <c r="Q2606" i="2" s="1"/>
  <c r="I2607" i="2"/>
  <c r="Q2607" i="2" s="1"/>
  <c r="I2608" i="2"/>
  <c r="Q2608" i="2" s="1"/>
  <c r="I2609" i="2"/>
  <c r="Q2609" i="2" s="1"/>
  <c r="I2610" i="2"/>
  <c r="Q2610" i="2" s="1"/>
  <c r="I2611" i="2"/>
  <c r="Q2611" i="2" s="1"/>
  <c r="I2612" i="2"/>
  <c r="Q2612" i="2" s="1"/>
  <c r="I2613" i="2"/>
  <c r="Q2613" i="2" s="1"/>
  <c r="I2614" i="2"/>
  <c r="Q2614" i="2" s="1"/>
  <c r="I2615" i="2"/>
  <c r="Q2615" i="2" s="1"/>
  <c r="I2616" i="2"/>
  <c r="Q2616" i="2" s="1"/>
  <c r="I2617" i="2"/>
  <c r="Q2617" i="2" s="1"/>
  <c r="I2618" i="2"/>
  <c r="Q2618" i="2" s="1"/>
  <c r="I2619" i="2"/>
  <c r="Q2619" i="2" s="1"/>
  <c r="I2620" i="2"/>
  <c r="Q2620" i="2" s="1"/>
  <c r="I2621" i="2"/>
  <c r="Q2621" i="2" s="1"/>
  <c r="I2622" i="2"/>
  <c r="Q2622" i="2" s="1"/>
  <c r="I2623" i="2"/>
  <c r="Q2623" i="2" s="1"/>
  <c r="I2624" i="2"/>
  <c r="Q2624" i="2" s="1"/>
  <c r="I2625" i="2"/>
  <c r="Q2625" i="2"/>
  <c r="I2626" i="2"/>
  <c r="Q2626" i="2" s="1"/>
  <c r="I2627" i="2"/>
  <c r="Q2627" i="2"/>
  <c r="I2628" i="2"/>
  <c r="Q2628" i="2"/>
  <c r="I2629" i="2"/>
  <c r="Q2629" i="2" s="1"/>
  <c r="I2630" i="2"/>
  <c r="Q2630" i="2" s="1"/>
  <c r="I2631" i="2"/>
  <c r="Q2631" i="2"/>
  <c r="I2632" i="2"/>
  <c r="Q2632" i="2" s="1"/>
  <c r="I2633" i="2"/>
  <c r="Q2633" i="2" s="1"/>
  <c r="I2634" i="2"/>
  <c r="Q2634" i="2"/>
  <c r="I2635" i="2"/>
  <c r="Q2635" i="2" s="1"/>
  <c r="I2636" i="2"/>
  <c r="Q2636" i="2"/>
  <c r="I2637" i="2"/>
  <c r="Q2637" i="2"/>
  <c r="I2638" i="2"/>
  <c r="Q2638" i="2" s="1"/>
  <c r="I2639" i="2"/>
  <c r="Q2639" i="2" s="1"/>
  <c r="I2640" i="2"/>
  <c r="Q2640" i="2"/>
  <c r="I2641" i="2"/>
  <c r="Q2641" i="2" s="1"/>
  <c r="I2642" i="2"/>
  <c r="Q2642" i="2" s="1"/>
  <c r="I2643" i="2"/>
  <c r="Q2643" i="2"/>
  <c r="I2644" i="2"/>
  <c r="Q2644" i="2" s="1"/>
  <c r="I2645" i="2"/>
  <c r="Q2645" i="2"/>
  <c r="I2646" i="2"/>
  <c r="Q2646" i="2"/>
  <c r="I2647" i="2"/>
  <c r="Q2647" i="2" s="1"/>
  <c r="I2648" i="2"/>
  <c r="Q2648" i="2" s="1"/>
  <c r="I2649" i="2"/>
  <c r="Q2649" i="2"/>
  <c r="I2650" i="2"/>
  <c r="Q2650" i="2" s="1"/>
  <c r="I2651" i="2"/>
  <c r="Q2651" i="2" s="1"/>
  <c r="I2652" i="2"/>
  <c r="Q2652" i="2"/>
  <c r="I2653" i="2"/>
  <c r="Q2653" i="2" s="1"/>
  <c r="I2654" i="2"/>
  <c r="Q2654" i="2"/>
  <c r="I2655" i="2"/>
  <c r="Q2655" i="2"/>
  <c r="I2656" i="2"/>
  <c r="Q2656" i="2" s="1"/>
  <c r="I2657" i="2"/>
  <c r="Q2657" i="2" s="1"/>
  <c r="I2658" i="2"/>
  <c r="Q2658" i="2"/>
  <c r="I2659" i="2"/>
  <c r="Q2659" i="2" s="1"/>
  <c r="I2660" i="2"/>
  <c r="Q2660" i="2" s="1"/>
  <c r="I2661" i="2"/>
  <c r="Q2661" i="2"/>
  <c r="I2662" i="2"/>
  <c r="Q2662" i="2" s="1"/>
  <c r="I2663" i="2"/>
  <c r="Q2663" i="2"/>
  <c r="I2664" i="2"/>
  <c r="Q2664" i="2"/>
  <c r="I2665" i="2"/>
  <c r="Q2665" i="2" s="1"/>
  <c r="I2666" i="2"/>
  <c r="Q2666" i="2" s="1"/>
  <c r="I2667" i="2"/>
  <c r="Q2667" i="2"/>
  <c r="I2668" i="2"/>
  <c r="Q2668" i="2" s="1"/>
  <c r="I2669" i="2"/>
  <c r="Q2669" i="2" s="1"/>
  <c r="I2670" i="2"/>
  <c r="Q2670" i="2"/>
  <c r="I2671" i="2"/>
  <c r="Q2671" i="2" s="1"/>
  <c r="I2672" i="2"/>
  <c r="Q2672" i="2"/>
  <c r="I2673" i="2"/>
  <c r="Q2673" i="2"/>
  <c r="I2674" i="2"/>
  <c r="Q2674" i="2" s="1"/>
  <c r="I2675" i="2"/>
  <c r="Q2675" i="2" s="1"/>
  <c r="I2676" i="2"/>
  <c r="Q2676" i="2"/>
  <c r="I2677" i="2"/>
  <c r="Q2677" i="2" s="1"/>
  <c r="I2678" i="2"/>
  <c r="Q2678" i="2" s="1"/>
  <c r="I2679" i="2"/>
  <c r="Q2679" i="2"/>
  <c r="I2680" i="2"/>
  <c r="Q2680" i="2" s="1"/>
  <c r="I2681" i="2"/>
  <c r="Q2681" i="2"/>
  <c r="I2682" i="2"/>
  <c r="Q2682" i="2"/>
  <c r="I2683" i="2"/>
  <c r="Q2683" i="2" s="1"/>
  <c r="I2684" i="2"/>
  <c r="Q2684" i="2" s="1"/>
  <c r="I2685" i="2"/>
  <c r="Q2685" i="2"/>
  <c r="I2686" i="2"/>
  <c r="Q2686" i="2" s="1"/>
  <c r="I2687" i="2"/>
  <c r="Q2687" i="2" s="1"/>
  <c r="I2688" i="2"/>
  <c r="Q2688" i="2"/>
  <c r="I2689" i="2"/>
  <c r="Q2689" i="2" s="1"/>
  <c r="I2690" i="2"/>
  <c r="Q2690" i="2"/>
  <c r="I2691" i="2"/>
  <c r="Q2691" i="2"/>
  <c r="I2692" i="2"/>
  <c r="Q2692" i="2" s="1"/>
  <c r="I2693" i="2"/>
  <c r="Q2693" i="2" s="1"/>
  <c r="I2694" i="2"/>
  <c r="Q2694" i="2"/>
  <c r="I2695" i="2"/>
  <c r="Q2695" i="2" s="1"/>
  <c r="I2696" i="2"/>
  <c r="Q2696" i="2" s="1"/>
  <c r="I2697" i="2"/>
  <c r="Q2697" i="2"/>
  <c r="I2698" i="2"/>
  <c r="Q2698" i="2" s="1"/>
  <c r="I2699" i="2"/>
  <c r="Q2699" i="2"/>
  <c r="I2700" i="2"/>
  <c r="Q2700" i="2"/>
  <c r="I2701" i="2"/>
  <c r="Q2701" i="2" s="1"/>
  <c r="I2702" i="2"/>
  <c r="Q2702" i="2" s="1"/>
  <c r="I2703" i="2"/>
  <c r="Q2703" i="2"/>
  <c r="I2704" i="2"/>
  <c r="Q2704" i="2" s="1"/>
  <c r="I2705" i="2"/>
  <c r="Q2705" i="2" s="1"/>
  <c r="I2706" i="2"/>
  <c r="Q2706" i="2"/>
  <c r="I2707" i="2"/>
  <c r="Q2707" i="2" s="1"/>
  <c r="I2708" i="2"/>
  <c r="Q2708" i="2"/>
  <c r="I2709" i="2"/>
  <c r="Q2709" i="2"/>
  <c r="I2710" i="2"/>
  <c r="Q2710" i="2" s="1"/>
  <c r="I2711" i="2"/>
  <c r="Q2711" i="2" s="1"/>
  <c r="I2712" i="2"/>
  <c r="Q2712" i="2"/>
  <c r="I2713" i="2"/>
  <c r="Q2713" i="2" s="1"/>
  <c r="I2714" i="2"/>
  <c r="Q2714" i="2" s="1"/>
  <c r="I2715" i="2"/>
  <c r="Q2715" i="2"/>
  <c r="I2716" i="2"/>
  <c r="Q2716" i="2" s="1"/>
  <c r="I2717" i="2"/>
  <c r="Q2717" i="2"/>
  <c r="I2718" i="2"/>
  <c r="Q2718" i="2"/>
  <c r="I2719" i="2"/>
  <c r="Q2719" i="2" s="1"/>
  <c r="I2720" i="2"/>
  <c r="Q2720" i="2" s="1"/>
  <c r="I2721" i="2"/>
  <c r="Q2721" i="2"/>
  <c r="I2722" i="2"/>
  <c r="Q2722" i="2" s="1"/>
  <c r="I2723" i="2"/>
  <c r="Q2723" i="2" s="1"/>
  <c r="I2724" i="2"/>
  <c r="Q2724" i="2"/>
  <c r="I2725" i="2"/>
  <c r="Q2725" i="2" s="1"/>
  <c r="I2726" i="2"/>
  <c r="Q2726" i="2"/>
  <c r="I2727" i="2"/>
  <c r="Q2727" i="2"/>
  <c r="I2728" i="2"/>
  <c r="Q2728" i="2" s="1"/>
  <c r="I2729" i="2"/>
  <c r="Q2729" i="2" s="1"/>
  <c r="I2730" i="2"/>
  <c r="Q2730" i="2"/>
  <c r="I2731" i="2"/>
  <c r="Q2731" i="2" s="1"/>
  <c r="I2732" i="2"/>
  <c r="Q2732" i="2" s="1"/>
  <c r="I2733" i="2"/>
  <c r="Q2733" i="2"/>
  <c r="I2734" i="2"/>
  <c r="Q2734" i="2" s="1"/>
  <c r="I2735" i="2"/>
  <c r="Q2735" i="2"/>
  <c r="I2736" i="2"/>
  <c r="Q2736" i="2"/>
  <c r="I2737" i="2"/>
  <c r="Q2737" i="2" s="1"/>
  <c r="I2738" i="2"/>
  <c r="Q2738" i="2" s="1"/>
  <c r="I2739" i="2"/>
  <c r="Q2739" i="2"/>
  <c r="I2740" i="2"/>
  <c r="Q2740" i="2" s="1"/>
  <c r="I2741" i="2"/>
  <c r="Q2741" i="2" s="1"/>
  <c r="I2742" i="2"/>
  <c r="Q2742" i="2"/>
  <c r="I2743" i="2"/>
  <c r="Q2743" i="2" s="1"/>
  <c r="I2744" i="2"/>
  <c r="Q2744" i="2"/>
  <c r="I2745" i="2"/>
  <c r="Q2745" i="2"/>
  <c r="I2746" i="2"/>
  <c r="Q2746" i="2" s="1"/>
  <c r="I2747" i="2"/>
  <c r="Q2747" i="2" s="1"/>
  <c r="I2748" i="2"/>
  <c r="Q2748" i="2"/>
  <c r="I2749" i="2"/>
  <c r="Q2749" i="2" s="1"/>
  <c r="I2750" i="2"/>
  <c r="Q2750" i="2" s="1"/>
  <c r="I2751" i="2"/>
  <c r="Q2751" i="2"/>
  <c r="I2752" i="2"/>
  <c r="Q2752" i="2" s="1"/>
  <c r="I2753" i="2"/>
  <c r="Q2753" i="2"/>
  <c r="I2754" i="2"/>
  <c r="Q2754" i="2"/>
  <c r="I2755" i="2"/>
  <c r="Q2755" i="2" s="1"/>
  <c r="I2756" i="2"/>
  <c r="Q2756" i="2" s="1"/>
  <c r="I2757" i="2"/>
  <c r="Q2757" i="2"/>
  <c r="I2758" i="2"/>
  <c r="Q2758" i="2" s="1"/>
  <c r="I2759" i="2"/>
  <c r="Q2759" i="2" s="1"/>
  <c r="I2760" i="2"/>
  <c r="Q2760" i="2" s="1"/>
  <c r="I2761" i="2"/>
  <c r="Q2761" i="2" s="1"/>
  <c r="I2762" i="2"/>
  <c r="Q2762" i="2" s="1"/>
  <c r="I2763" i="2"/>
  <c r="Q2763" i="2" s="1"/>
  <c r="I2764" i="2"/>
  <c r="Q2764" i="2" s="1"/>
  <c r="I2765" i="2"/>
  <c r="Q2765" i="2" s="1"/>
  <c r="I2766" i="2"/>
  <c r="Q2766" i="2" s="1"/>
  <c r="I2767" i="2"/>
  <c r="Q2767" i="2" s="1"/>
  <c r="I2768" i="2"/>
  <c r="Q2768" i="2" s="1"/>
  <c r="I2769" i="2"/>
  <c r="Q2769" i="2" s="1"/>
  <c r="I2770" i="2"/>
  <c r="Q2770" i="2" s="1"/>
  <c r="I2771" i="2"/>
  <c r="Q2771" i="2" s="1"/>
  <c r="I2772" i="2"/>
  <c r="Q2772" i="2" s="1"/>
  <c r="I2773" i="2"/>
  <c r="Q2773" i="2" s="1"/>
  <c r="I2774" i="2"/>
  <c r="Q2774" i="2" s="1"/>
  <c r="I2775" i="2"/>
  <c r="Q2775" i="2" s="1"/>
  <c r="I2776" i="2"/>
  <c r="Q2776" i="2" s="1"/>
  <c r="I2777" i="2"/>
  <c r="Q2777" i="2" s="1"/>
  <c r="I2778" i="2"/>
  <c r="Q2778" i="2" s="1"/>
  <c r="I2779" i="2"/>
  <c r="Q2779" i="2" s="1"/>
  <c r="I2780" i="2"/>
  <c r="Q2780" i="2" s="1"/>
  <c r="I2781" i="2"/>
  <c r="Q2781" i="2" s="1"/>
  <c r="I2782" i="2"/>
  <c r="Q2782" i="2" s="1"/>
  <c r="I2783" i="2"/>
  <c r="Q2783" i="2" s="1"/>
  <c r="I2784" i="2"/>
  <c r="Q2784" i="2" s="1"/>
  <c r="I2785" i="2"/>
  <c r="Q2785" i="2" s="1"/>
  <c r="I2786" i="2"/>
  <c r="Q2786" i="2" s="1"/>
  <c r="I2787" i="2"/>
  <c r="Q2787" i="2" s="1"/>
  <c r="I2788" i="2"/>
  <c r="Q2788" i="2" s="1"/>
  <c r="I2789" i="2"/>
  <c r="Q2789" i="2" s="1"/>
  <c r="I2790" i="2"/>
  <c r="Q2790" i="2" s="1"/>
  <c r="I2791" i="2"/>
  <c r="Q2791" i="2" s="1"/>
  <c r="I2792" i="2"/>
  <c r="Q2792" i="2" s="1"/>
  <c r="I2793" i="2"/>
  <c r="Q2793" i="2" s="1"/>
  <c r="I2794" i="2"/>
  <c r="Q2794" i="2" s="1"/>
  <c r="I2795" i="2"/>
  <c r="Q2795" i="2" s="1"/>
  <c r="I2796" i="2"/>
  <c r="Q2796" i="2" s="1"/>
  <c r="I2797" i="2"/>
  <c r="Q2797" i="2" s="1"/>
  <c r="I2798" i="2"/>
  <c r="Q2798" i="2" s="1"/>
  <c r="I2799" i="2"/>
  <c r="Q2799" i="2" s="1"/>
  <c r="I2800" i="2"/>
  <c r="Q2800" i="2" s="1"/>
  <c r="I2801" i="2"/>
  <c r="Q2801" i="2" s="1"/>
  <c r="I2802" i="2"/>
  <c r="Q2802" i="2" s="1"/>
  <c r="I2803" i="2"/>
  <c r="Q2803" i="2" s="1"/>
  <c r="I2804" i="2"/>
  <c r="Q2804" i="2" s="1"/>
  <c r="I2805" i="2"/>
  <c r="Q2805" i="2" s="1"/>
  <c r="I2806" i="2"/>
  <c r="Q2806" i="2" s="1"/>
  <c r="I2807" i="2"/>
  <c r="Q2807" i="2" s="1"/>
  <c r="I2808" i="2"/>
  <c r="Q2808" i="2" s="1"/>
  <c r="I2809" i="2"/>
  <c r="Q2809" i="2" s="1"/>
  <c r="I2810" i="2"/>
  <c r="Q2810" i="2" s="1"/>
  <c r="I2811" i="2"/>
  <c r="Q2811" i="2" s="1"/>
  <c r="I2812" i="2"/>
  <c r="Q2812" i="2" s="1"/>
  <c r="I2813" i="2"/>
  <c r="Q2813" i="2" s="1"/>
  <c r="I2814" i="2"/>
  <c r="Q2814" i="2" s="1"/>
  <c r="I2815" i="2"/>
  <c r="Q2815" i="2" s="1"/>
  <c r="I2816" i="2"/>
  <c r="Q2816" i="2" s="1"/>
  <c r="I2817" i="2"/>
  <c r="Q2817" i="2" s="1"/>
  <c r="I2818" i="2"/>
  <c r="Q2818" i="2" s="1"/>
  <c r="I2819" i="2"/>
  <c r="Q2819" i="2" s="1"/>
  <c r="I2820" i="2"/>
  <c r="Q2820" i="2" s="1"/>
  <c r="I2821" i="2"/>
  <c r="Q2821" i="2" s="1"/>
  <c r="I2822" i="2"/>
  <c r="Q2822" i="2" s="1"/>
  <c r="I2823" i="2"/>
  <c r="Q2823" i="2" s="1"/>
  <c r="I2824" i="2"/>
  <c r="Q2824" i="2" s="1"/>
  <c r="I2825" i="2"/>
  <c r="Q2825" i="2" s="1"/>
  <c r="I2826" i="2"/>
  <c r="Q2826" i="2" s="1"/>
  <c r="I2827" i="2"/>
  <c r="Q2827" i="2" s="1"/>
  <c r="I2828" i="2"/>
  <c r="Q2828" i="2" s="1"/>
  <c r="I2829" i="2"/>
  <c r="Q2829" i="2" s="1"/>
  <c r="I2830" i="2"/>
  <c r="Q2830" i="2" s="1"/>
  <c r="I2831" i="2"/>
  <c r="Q2831" i="2" s="1"/>
  <c r="I2832" i="2"/>
  <c r="Q2832" i="2" s="1"/>
  <c r="I2833" i="2"/>
  <c r="Q2833" i="2" s="1"/>
  <c r="I2834" i="2"/>
  <c r="Q2834" i="2" s="1"/>
  <c r="I2835" i="2"/>
  <c r="Q2835" i="2" s="1"/>
  <c r="I2836" i="2"/>
  <c r="Q2836" i="2" s="1"/>
  <c r="I2837" i="2"/>
  <c r="Q2837" i="2" s="1"/>
  <c r="I2838" i="2"/>
  <c r="Q2838" i="2" s="1"/>
  <c r="I2839" i="2"/>
  <c r="Q2839" i="2" s="1"/>
  <c r="I2840" i="2"/>
  <c r="Q2840" i="2" s="1"/>
  <c r="I2841" i="2"/>
  <c r="Q2841" i="2" s="1"/>
  <c r="I2842" i="2"/>
  <c r="Q2842" i="2" s="1"/>
  <c r="I2843" i="2"/>
  <c r="Q2843" i="2" s="1"/>
  <c r="I2844" i="2"/>
  <c r="Q2844" i="2" s="1"/>
  <c r="I2845" i="2"/>
  <c r="Q2845" i="2" s="1"/>
  <c r="I2846" i="2"/>
  <c r="Q2846" i="2" s="1"/>
  <c r="I2847" i="2"/>
  <c r="Q2847" i="2" s="1"/>
  <c r="I2848" i="2"/>
  <c r="Q2848" i="2" s="1"/>
  <c r="I2849" i="2"/>
  <c r="Q2849" i="2" s="1"/>
  <c r="I2850" i="2"/>
  <c r="Q2850" i="2" s="1"/>
  <c r="I2851" i="2"/>
  <c r="Q2851" i="2" s="1"/>
  <c r="I2852" i="2"/>
  <c r="Q2852" i="2" s="1"/>
  <c r="I2853" i="2"/>
  <c r="Q2853" i="2" s="1"/>
  <c r="I2854" i="2"/>
  <c r="Q2854" i="2" s="1"/>
  <c r="I2855" i="2"/>
  <c r="Q2855" i="2" s="1"/>
  <c r="I2856" i="2"/>
  <c r="Q2856" i="2" s="1"/>
  <c r="I2857" i="2"/>
  <c r="Q2857" i="2" s="1"/>
  <c r="I2858" i="2"/>
  <c r="Q2858" i="2" s="1"/>
  <c r="I2859" i="2"/>
  <c r="Q2859" i="2" s="1"/>
  <c r="I2860" i="2"/>
  <c r="Q2860" i="2" s="1"/>
  <c r="I2861" i="2"/>
  <c r="Q2861" i="2" s="1"/>
  <c r="I2862" i="2"/>
  <c r="Q2862" i="2" s="1"/>
  <c r="I2863" i="2"/>
  <c r="Q2863" i="2" s="1"/>
  <c r="I2864" i="2"/>
  <c r="Q2864" i="2" s="1"/>
  <c r="I2865" i="2"/>
  <c r="Q2865" i="2" s="1"/>
  <c r="I2866" i="2"/>
  <c r="Q2866" i="2" s="1"/>
  <c r="I2867" i="2"/>
  <c r="Q2867" i="2" s="1"/>
  <c r="I2868" i="2"/>
  <c r="Q2868" i="2" s="1"/>
  <c r="I2869" i="2"/>
  <c r="Q2869" i="2" s="1"/>
  <c r="I2870" i="2"/>
  <c r="Q2870" i="2" s="1"/>
  <c r="I2871" i="2"/>
  <c r="Q2871" i="2" s="1"/>
  <c r="I2872" i="2"/>
  <c r="Q2872" i="2" s="1"/>
  <c r="I2873" i="2"/>
  <c r="Q2873" i="2" s="1"/>
  <c r="I2874" i="2"/>
  <c r="Q2874" i="2" s="1"/>
  <c r="I2875" i="2"/>
  <c r="Q2875" i="2" s="1"/>
  <c r="I2876" i="2"/>
  <c r="Q2876" i="2" s="1"/>
  <c r="I2877" i="2"/>
  <c r="Q2877" i="2" s="1"/>
  <c r="I2878" i="2"/>
  <c r="Q2878" i="2" s="1"/>
  <c r="I2879" i="2"/>
  <c r="Q2879" i="2" s="1"/>
  <c r="I2880" i="2"/>
  <c r="Q2880" i="2" s="1"/>
  <c r="I2881" i="2"/>
  <c r="Q2881" i="2" s="1"/>
  <c r="I2882" i="2"/>
  <c r="Q2882" i="2" s="1"/>
  <c r="I2883" i="2"/>
  <c r="Q2883" i="2" s="1"/>
  <c r="I2884" i="2"/>
  <c r="Q2884" i="2" s="1"/>
  <c r="I2885" i="2"/>
  <c r="Q2885" i="2" s="1"/>
  <c r="I2886" i="2"/>
  <c r="Q2886" i="2" s="1"/>
  <c r="I2887" i="2"/>
  <c r="Q2887" i="2" s="1"/>
  <c r="I2888" i="2"/>
  <c r="Q2888" i="2" s="1"/>
  <c r="I2889" i="2"/>
  <c r="Q2889" i="2" s="1"/>
  <c r="I2890" i="2"/>
  <c r="Q2890" i="2" s="1"/>
  <c r="I2891" i="2"/>
  <c r="Q2891" i="2" s="1"/>
  <c r="I2892" i="2"/>
  <c r="Q2892" i="2" s="1"/>
  <c r="I2893" i="2"/>
  <c r="Q2893" i="2" s="1"/>
  <c r="I2894" i="2"/>
  <c r="Q2894" i="2" s="1"/>
  <c r="I2895" i="2"/>
  <c r="Q2895" i="2" s="1"/>
  <c r="I2896" i="2"/>
  <c r="Q2896" i="2" s="1"/>
  <c r="I2897" i="2"/>
  <c r="Q2897" i="2" s="1"/>
  <c r="I2898" i="2"/>
  <c r="Q2898" i="2" s="1"/>
  <c r="I2899" i="2"/>
  <c r="Q2899" i="2" s="1"/>
  <c r="I2900" i="2"/>
  <c r="Q2900" i="2" s="1"/>
  <c r="I2901" i="2"/>
  <c r="Q2901" i="2" s="1"/>
  <c r="I2902" i="2"/>
  <c r="Q2902" i="2" s="1"/>
  <c r="I2903" i="2"/>
  <c r="Q2903" i="2" s="1"/>
  <c r="I2904" i="2"/>
  <c r="Q2904" i="2" s="1"/>
  <c r="I2905" i="2"/>
  <c r="Q2905" i="2" s="1"/>
  <c r="I2906" i="2"/>
  <c r="Q2906" i="2" s="1"/>
  <c r="I2907" i="2"/>
  <c r="Q2907" i="2" s="1"/>
  <c r="I2908" i="2"/>
  <c r="Q2908" i="2" s="1"/>
  <c r="I2909" i="2"/>
  <c r="Q2909" i="2" s="1"/>
  <c r="I2910" i="2"/>
  <c r="Q2910" i="2" s="1"/>
  <c r="I2911" i="2"/>
  <c r="Q2911" i="2" s="1"/>
  <c r="I2912" i="2"/>
  <c r="Q2912" i="2" s="1"/>
  <c r="I2913" i="2"/>
  <c r="Q2913" i="2" s="1"/>
  <c r="I2914" i="2"/>
  <c r="Q2914" i="2" s="1"/>
  <c r="I2915" i="2"/>
  <c r="Q2915" i="2" s="1"/>
  <c r="I2916" i="2"/>
  <c r="Q2916" i="2" s="1"/>
  <c r="I2917" i="2"/>
  <c r="Q2917" i="2" s="1"/>
  <c r="I2918" i="2"/>
  <c r="Q2918" i="2" s="1"/>
  <c r="I2919" i="2"/>
  <c r="Q2919" i="2" s="1"/>
  <c r="I2920" i="2"/>
  <c r="Q2920" i="2" s="1"/>
  <c r="I2921" i="2"/>
  <c r="Q2921" i="2" s="1"/>
  <c r="I2922" i="2"/>
  <c r="Q2922" i="2" s="1"/>
  <c r="I2923" i="2"/>
  <c r="Q2923" i="2" s="1"/>
  <c r="I2924" i="2"/>
  <c r="Q2924" i="2" s="1"/>
  <c r="I2925" i="2"/>
  <c r="Q2925" i="2" s="1"/>
  <c r="I2926" i="2"/>
  <c r="Q2926" i="2" s="1"/>
  <c r="I2927" i="2"/>
  <c r="Q2927" i="2" s="1"/>
  <c r="I2928" i="2"/>
  <c r="Q2928" i="2" s="1"/>
  <c r="I2929" i="2"/>
  <c r="Q2929" i="2" s="1"/>
  <c r="I2930" i="2"/>
  <c r="Q2930" i="2" s="1"/>
  <c r="I2931" i="2"/>
  <c r="Q2931" i="2" s="1"/>
  <c r="I2932" i="2"/>
  <c r="Q2932" i="2" s="1"/>
  <c r="I2933" i="2"/>
  <c r="Q2933" i="2" s="1"/>
  <c r="I2934" i="2"/>
  <c r="Q2934" i="2" s="1"/>
  <c r="I2935" i="2"/>
  <c r="Q2935" i="2" s="1"/>
  <c r="I2936" i="2"/>
  <c r="Q2936" i="2" s="1"/>
  <c r="I2937" i="2"/>
  <c r="Q2937" i="2" s="1"/>
  <c r="I2938" i="2"/>
  <c r="Q2938" i="2" s="1"/>
  <c r="I2939" i="2"/>
  <c r="Q2939" i="2" s="1"/>
  <c r="I2940" i="2"/>
  <c r="Q2940" i="2" s="1"/>
  <c r="I2941" i="2"/>
  <c r="Q2941" i="2" s="1"/>
  <c r="I2942" i="2"/>
  <c r="Q2942" i="2" s="1"/>
  <c r="I2943" i="2"/>
  <c r="Q2943" i="2" s="1"/>
  <c r="I2944" i="2"/>
  <c r="Q2944" i="2" s="1"/>
  <c r="I2945" i="2"/>
  <c r="Q2945" i="2" s="1"/>
  <c r="I2946" i="2"/>
  <c r="Q2946" i="2" s="1"/>
  <c r="I2947" i="2"/>
  <c r="Q2947" i="2" s="1"/>
  <c r="I2948" i="2"/>
  <c r="Q2948" i="2" s="1"/>
  <c r="I2949" i="2"/>
  <c r="Q2949" i="2" s="1"/>
  <c r="I2950" i="2"/>
  <c r="Q2950" i="2" s="1"/>
  <c r="I2951" i="2"/>
  <c r="Q2951" i="2" s="1"/>
  <c r="I2952" i="2"/>
  <c r="Q2952" i="2" s="1"/>
  <c r="I2953" i="2"/>
  <c r="Q2953" i="2" s="1"/>
  <c r="I2954" i="2"/>
  <c r="Q2954" i="2" s="1"/>
  <c r="I2955" i="2"/>
  <c r="Q2955" i="2" s="1"/>
  <c r="I2956" i="2"/>
  <c r="Q2956" i="2" s="1"/>
  <c r="I2957" i="2"/>
  <c r="Q2957" i="2" s="1"/>
  <c r="I2958" i="2"/>
  <c r="Q2958" i="2" s="1"/>
  <c r="I2959" i="2"/>
  <c r="Q2959" i="2" s="1"/>
  <c r="I2960" i="2"/>
  <c r="Q2960" i="2" s="1"/>
  <c r="I2961" i="2"/>
  <c r="Q2961" i="2" s="1"/>
  <c r="I2962" i="2"/>
  <c r="Q2962" i="2" s="1"/>
  <c r="I2963" i="2"/>
  <c r="Q2963" i="2" s="1"/>
  <c r="I2964" i="2"/>
  <c r="Q2964" i="2" s="1"/>
  <c r="I2965" i="2"/>
  <c r="Q2965" i="2" s="1"/>
  <c r="I2966" i="2"/>
  <c r="Q2966" i="2" s="1"/>
  <c r="I2967" i="2"/>
  <c r="Q2967" i="2" s="1"/>
  <c r="I2968" i="2"/>
  <c r="Q2968" i="2" s="1"/>
  <c r="I2969" i="2"/>
  <c r="Q2969" i="2" s="1"/>
  <c r="I2970" i="2"/>
  <c r="Q2970" i="2" s="1"/>
  <c r="I2971" i="2"/>
  <c r="Q2971" i="2" s="1"/>
  <c r="I2972" i="2"/>
  <c r="Q2972" i="2" s="1"/>
  <c r="I2973" i="2"/>
  <c r="Q2973" i="2" s="1"/>
  <c r="I2974" i="2"/>
  <c r="Q2974" i="2" s="1"/>
  <c r="I2975" i="2"/>
  <c r="Q2975" i="2" s="1"/>
  <c r="I2976" i="2"/>
  <c r="Q2976" i="2" s="1"/>
  <c r="I2977" i="2"/>
  <c r="Q2977" i="2" s="1"/>
  <c r="I2978" i="2"/>
  <c r="Q2978" i="2" s="1"/>
  <c r="I2979" i="2"/>
  <c r="Q2979" i="2" s="1"/>
  <c r="I2980" i="2"/>
  <c r="Q2980" i="2" s="1"/>
  <c r="I2981" i="2"/>
  <c r="Q2981" i="2" s="1"/>
  <c r="I2982" i="2"/>
  <c r="Q2982" i="2" s="1"/>
  <c r="I2983" i="2"/>
  <c r="Q2983" i="2" s="1"/>
  <c r="I2984" i="2"/>
  <c r="Q2984" i="2" s="1"/>
  <c r="I2985" i="2"/>
  <c r="Q2985" i="2" s="1"/>
  <c r="I2986" i="2"/>
  <c r="Q2986" i="2" s="1"/>
  <c r="I2987" i="2"/>
  <c r="Q2987" i="2" s="1"/>
  <c r="I2988" i="2"/>
  <c r="Q2988" i="2" s="1"/>
  <c r="I2989" i="2"/>
  <c r="Q2989" i="2" s="1"/>
  <c r="I2990" i="2"/>
  <c r="Q2990" i="2" s="1"/>
  <c r="I2991" i="2"/>
  <c r="Q2991" i="2" s="1"/>
  <c r="I2992" i="2"/>
  <c r="Q2992" i="2" s="1"/>
  <c r="I2993" i="2"/>
  <c r="Q2993" i="2" s="1"/>
  <c r="I2994" i="2"/>
  <c r="Q2994" i="2" s="1"/>
  <c r="I2995" i="2"/>
  <c r="Q2995" i="2" s="1"/>
  <c r="I2996" i="2"/>
  <c r="Q2996" i="2" s="1"/>
  <c r="I2997" i="2"/>
  <c r="Q2997" i="2" s="1"/>
  <c r="I2998" i="2"/>
  <c r="Q2998" i="2" s="1"/>
  <c r="I2999" i="2"/>
  <c r="Q2999" i="2" s="1"/>
  <c r="I3000" i="2"/>
  <c r="Q3000" i="2" s="1"/>
  <c r="I3001" i="2"/>
  <c r="Q3001" i="2" s="1"/>
  <c r="I3002" i="2"/>
  <c r="Q3002" i="2" s="1"/>
  <c r="I3003" i="2"/>
  <c r="Q3003" i="2" s="1"/>
  <c r="I3004" i="2"/>
  <c r="Q3004" i="2" s="1"/>
  <c r="I3005" i="2"/>
  <c r="Q3005" i="2" s="1"/>
  <c r="I3006" i="2"/>
  <c r="Q3006" i="2" s="1"/>
  <c r="I3007" i="2"/>
  <c r="Q3007" i="2" s="1"/>
  <c r="I3008" i="2"/>
  <c r="Q3008" i="2" s="1"/>
  <c r="I3009" i="2"/>
  <c r="Q3009" i="2" s="1"/>
  <c r="I3010" i="2"/>
  <c r="Q3010" i="2" s="1"/>
  <c r="I3011" i="2"/>
  <c r="Q3011" i="2" s="1"/>
  <c r="I3012" i="2"/>
  <c r="Q3012" i="2" s="1"/>
  <c r="I3013" i="2"/>
  <c r="Q3013" i="2" s="1"/>
  <c r="I3014" i="2"/>
  <c r="Q3014" i="2" s="1"/>
  <c r="I3015" i="2"/>
  <c r="Q3015" i="2"/>
  <c r="I3016" i="2"/>
  <c r="Q3016" i="2" s="1"/>
  <c r="I3017" i="2"/>
  <c r="Q3017" i="2"/>
  <c r="I3018" i="2"/>
  <c r="Q3018" i="2"/>
  <c r="I3019" i="2"/>
  <c r="Q3019" i="2" s="1"/>
  <c r="I3020" i="2"/>
  <c r="Q3020" i="2" s="1"/>
  <c r="I3021" i="2"/>
  <c r="Q3021" i="2"/>
  <c r="I3022" i="2"/>
  <c r="Q3022" i="2" s="1"/>
  <c r="I3023" i="2"/>
  <c r="Q3023" i="2"/>
  <c r="I3024" i="2"/>
  <c r="Q3024" i="2"/>
  <c r="I3025" i="2"/>
  <c r="Q3025" i="2" s="1"/>
  <c r="I3026" i="2"/>
  <c r="Q3026" i="2"/>
  <c r="I3027" i="2"/>
  <c r="Q3027" i="2"/>
  <c r="I3028" i="2"/>
  <c r="Q3028" i="2" s="1"/>
  <c r="I3029" i="2"/>
  <c r="Q3029" i="2" s="1"/>
  <c r="I3030" i="2"/>
  <c r="Q3030" i="2"/>
  <c r="I3031" i="2"/>
  <c r="Q3031" i="2" s="1"/>
  <c r="I3032" i="2"/>
  <c r="Q3032" i="2" s="1"/>
  <c r="I3033" i="2"/>
  <c r="Q3033" i="2" s="1"/>
  <c r="I3034" i="2"/>
  <c r="Q3034" i="2" s="1"/>
  <c r="I3035" i="2"/>
  <c r="Q3035" i="2" s="1"/>
  <c r="I3036" i="2"/>
  <c r="Q3036" i="2" s="1"/>
  <c r="I3037" i="2"/>
  <c r="Q3037" i="2" s="1"/>
  <c r="I3038" i="2"/>
  <c r="Q3038" i="2" s="1"/>
  <c r="I3039" i="2"/>
  <c r="Q3039" i="2" s="1"/>
  <c r="I3040" i="2"/>
  <c r="Q3040" i="2" s="1"/>
  <c r="I3041" i="2"/>
  <c r="Q3041" i="2" s="1"/>
  <c r="I3042" i="2"/>
  <c r="Q3042" i="2" s="1"/>
  <c r="I3043" i="2"/>
  <c r="Q3043" i="2" s="1"/>
  <c r="I3044" i="2"/>
  <c r="Q3044" i="2" s="1"/>
  <c r="I3045" i="2"/>
  <c r="Q3045" i="2" s="1"/>
  <c r="I3046" i="2"/>
  <c r="Q3046" i="2" s="1"/>
  <c r="I3047" i="2"/>
  <c r="Q3047" i="2" s="1"/>
  <c r="I3048" i="2"/>
  <c r="Q3048" i="2" s="1"/>
  <c r="I3049" i="2"/>
  <c r="Q3049" i="2" s="1"/>
  <c r="I3050" i="2"/>
  <c r="Q3050" i="2" s="1"/>
  <c r="I3051" i="2"/>
  <c r="Q3051" i="2" s="1"/>
  <c r="I3052" i="2"/>
  <c r="Q3052" i="2" s="1"/>
  <c r="I3053" i="2"/>
  <c r="Q3053" i="2" s="1"/>
  <c r="I3054" i="2"/>
  <c r="Q3054" i="2" s="1"/>
  <c r="I3055" i="2"/>
  <c r="Q3055" i="2" s="1"/>
  <c r="I3056" i="2"/>
  <c r="Q3056" i="2" s="1"/>
  <c r="I3057" i="2"/>
  <c r="Q3057" i="2" s="1"/>
  <c r="I3058" i="2"/>
  <c r="Q3058" i="2" s="1"/>
  <c r="I3059" i="2"/>
  <c r="Q3059" i="2" s="1"/>
  <c r="I3060" i="2"/>
  <c r="Q3060" i="2" s="1"/>
  <c r="I3061" i="2"/>
  <c r="Q3061" i="2" s="1"/>
  <c r="I3062" i="2"/>
  <c r="Q3062" i="2" s="1"/>
  <c r="I3063" i="2"/>
  <c r="Q3063" i="2" s="1"/>
  <c r="I3064" i="2"/>
  <c r="Q3064" i="2" s="1"/>
  <c r="I3065" i="2"/>
  <c r="Q3065" i="2" s="1"/>
  <c r="I3066" i="2"/>
  <c r="Q3066" i="2" s="1"/>
  <c r="I3067" i="2"/>
  <c r="Q3067" i="2" s="1"/>
  <c r="I3068" i="2"/>
  <c r="Q3068" i="2" s="1"/>
  <c r="I3069" i="2"/>
  <c r="Q3069" i="2" s="1"/>
  <c r="I3070" i="2"/>
  <c r="Q3070" i="2" s="1"/>
  <c r="I3071" i="2"/>
  <c r="Q3071" i="2" s="1"/>
  <c r="I3072" i="2"/>
  <c r="Q3072" i="2" s="1"/>
  <c r="I3073" i="2"/>
  <c r="Q3073" i="2" s="1"/>
  <c r="I3074" i="2"/>
  <c r="Q3074" i="2" s="1"/>
  <c r="I3075" i="2"/>
  <c r="Q3075" i="2" s="1"/>
  <c r="I3076" i="2"/>
  <c r="Q3076" i="2" s="1"/>
  <c r="I3077" i="2"/>
  <c r="Q3077" i="2" s="1"/>
  <c r="I3078" i="2"/>
  <c r="Q3078" i="2" s="1"/>
  <c r="I3079" i="2"/>
  <c r="Q3079" i="2" s="1"/>
  <c r="I3080" i="2"/>
  <c r="Q3080" i="2" s="1"/>
  <c r="I3081" i="2"/>
  <c r="Q3081" i="2" s="1"/>
  <c r="I3082" i="2"/>
  <c r="Q3082" i="2" s="1"/>
  <c r="I3083" i="2"/>
  <c r="Q3083" i="2" s="1"/>
  <c r="I3084" i="2"/>
  <c r="Q3084" i="2" s="1"/>
  <c r="I3085" i="2"/>
  <c r="Q3085" i="2" s="1"/>
  <c r="I3086" i="2"/>
  <c r="Q3086" i="2" s="1"/>
  <c r="I3087" i="2"/>
  <c r="Q3087" i="2" s="1"/>
  <c r="I3088" i="2"/>
  <c r="Q3088" i="2" s="1"/>
  <c r="I3089" i="2"/>
  <c r="Q3089" i="2" s="1"/>
  <c r="I3090" i="2"/>
  <c r="Q3090" i="2" s="1"/>
  <c r="I3091" i="2"/>
  <c r="Q3091" i="2" s="1"/>
  <c r="I3092" i="2"/>
  <c r="Q3092" i="2" s="1"/>
  <c r="I3093" i="2"/>
  <c r="Q3093" i="2" s="1"/>
  <c r="I3094" i="2"/>
  <c r="Q3094" i="2" s="1"/>
  <c r="I3095" i="2"/>
  <c r="Q3095" i="2" s="1"/>
  <c r="I3096" i="2"/>
  <c r="Q3096" i="2" s="1"/>
  <c r="I3097" i="2"/>
  <c r="Q3097" i="2" s="1"/>
  <c r="I3098" i="2"/>
  <c r="Q3098" i="2" s="1"/>
  <c r="I3099" i="2"/>
  <c r="Q3099" i="2" s="1"/>
  <c r="I3100" i="2"/>
  <c r="Q3100" i="2" s="1"/>
  <c r="I3101" i="2"/>
  <c r="Q3101" i="2" s="1"/>
  <c r="I3102" i="2"/>
  <c r="Q3102" i="2" s="1"/>
  <c r="I3103" i="2"/>
  <c r="Q3103" i="2" s="1"/>
  <c r="I3104" i="2"/>
  <c r="Q3104" i="2" s="1"/>
  <c r="I3105" i="2"/>
  <c r="Q3105" i="2" s="1"/>
  <c r="I3106" i="2"/>
  <c r="Q3106" i="2" s="1"/>
  <c r="I3107" i="2"/>
  <c r="Q3107" i="2" s="1"/>
  <c r="I3108" i="2"/>
  <c r="Q3108" i="2" s="1"/>
  <c r="I3109" i="2"/>
  <c r="Q3109" i="2" s="1"/>
  <c r="I3110" i="2"/>
  <c r="Q3110" i="2" s="1"/>
  <c r="I3111" i="2"/>
  <c r="Q3111" i="2" s="1"/>
  <c r="I3112" i="2"/>
  <c r="Q3112" i="2" s="1"/>
  <c r="I3113" i="2"/>
  <c r="Q3113" i="2" s="1"/>
  <c r="I3114" i="2"/>
  <c r="Q3114" i="2" s="1"/>
  <c r="I3115" i="2"/>
  <c r="Q3115" i="2" s="1"/>
  <c r="I3116" i="2"/>
  <c r="Q3116" i="2" s="1"/>
  <c r="I3117" i="2"/>
  <c r="Q3117" i="2" s="1"/>
  <c r="I3118" i="2"/>
  <c r="Q3118" i="2" s="1"/>
  <c r="I3119" i="2"/>
  <c r="Q3119" i="2" s="1"/>
  <c r="I3120" i="2"/>
  <c r="Q3120" i="2" s="1"/>
  <c r="I3121" i="2"/>
  <c r="Q3121" i="2" s="1"/>
  <c r="I3122" i="2"/>
  <c r="Q3122" i="2" s="1"/>
  <c r="I3123" i="2"/>
  <c r="Q3123" i="2" s="1"/>
  <c r="I3124" i="2"/>
  <c r="Q3124" i="2" s="1"/>
  <c r="I3125" i="2"/>
  <c r="Q3125" i="2" s="1"/>
  <c r="I3126" i="2"/>
  <c r="Q3126" i="2" s="1"/>
  <c r="I3127" i="2"/>
  <c r="Q3127" i="2" s="1"/>
  <c r="I3128" i="2"/>
  <c r="Q3128" i="2" s="1"/>
  <c r="I3129" i="2"/>
  <c r="Q3129" i="2" s="1"/>
  <c r="I3130" i="2"/>
  <c r="Q3130" i="2" s="1"/>
  <c r="I3131" i="2"/>
  <c r="Q3131" i="2" s="1"/>
  <c r="I3132" i="2"/>
  <c r="Q3132" i="2" s="1"/>
  <c r="I3133" i="2"/>
  <c r="Q3133" i="2" s="1"/>
  <c r="I3134" i="2"/>
  <c r="Q3134" i="2" s="1"/>
  <c r="I3135" i="2"/>
  <c r="Q3135" i="2" s="1"/>
  <c r="I3136" i="2"/>
  <c r="Q3136" i="2" s="1"/>
  <c r="I3137" i="2"/>
  <c r="Q3137" i="2" s="1"/>
  <c r="I3138" i="2"/>
  <c r="Q3138" i="2" s="1"/>
  <c r="I3139" i="2"/>
  <c r="Q3139" i="2" s="1"/>
  <c r="I3140" i="2"/>
  <c r="Q3140" i="2" s="1"/>
  <c r="I3141" i="2"/>
  <c r="Q3141" i="2" s="1"/>
  <c r="I3142" i="2"/>
  <c r="Q3142" i="2" s="1"/>
  <c r="I3143" i="2"/>
  <c r="Q3143" i="2" s="1"/>
  <c r="I3144" i="2"/>
  <c r="Q3144" i="2" s="1"/>
  <c r="I3145" i="2"/>
  <c r="Q3145" i="2" s="1"/>
  <c r="I3146" i="2"/>
  <c r="Q3146" i="2" s="1"/>
  <c r="I3147" i="2"/>
  <c r="Q3147" i="2" s="1"/>
  <c r="I3148" i="2"/>
  <c r="Q3148" i="2" s="1"/>
  <c r="I3149" i="2"/>
  <c r="Q3149" i="2" s="1"/>
  <c r="I3150" i="2"/>
  <c r="Q3150" i="2" s="1"/>
  <c r="I3151" i="2"/>
  <c r="Q3151" i="2" s="1"/>
  <c r="I3152" i="2"/>
  <c r="Q3152" i="2" s="1"/>
  <c r="I3153" i="2"/>
  <c r="Q3153" i="2" s="1"/>
  <c r="I3154" i="2"/>
  <c r="Q3154" i="2" s="1"/>
  <c r="I3155" i="2"/>
  <c r="Q3155" i="2" s="1"/>
  <c r="I3156" i="2"/>
  <c r="Q3156" i="2" s="1"/>
  <c r="I3157" i="2"/>
  <c r="Q3157" i="2" s="1"/>
  <c r="I3158" i="2"/>
  <c r="Q3158" i="2" s="1"/>
  <c r="I3159" i="2"/>
  <c r="Q3159" i="2" s="1"/>
  <c r="I3160" i="2"/>
  <c r="Q3160" i="2" s="1"/>
  <c r="I3161" i="2"/>
  <c r="Q3161" i="2" s="1"/>
  <c r="I3162" i="2"/>
  <c r="Q3162" i="2" s="1"/>
  <c r="I3163" i="2"/>
  <c r="Q3163" i="2" s="1"/>
  <c r="I3164" i="2"/>
  <c r="Q3164" i="2" s="1"/>
  <c r="I3165" i="2"/>
  <c r="Q3165" i="2" s="1"/>
  <c r="I3166" i="2"/>
  <c r="Q3166" i="2" s="1"/>
  <c r="I3167" i="2"/>
  <c r="Q3167" i="2" s="1"/>
  <c r="I3168" i="2"/>
  <c r="Q3168" i="2" s="1"/>
  <c r="I3169" i="2"/>
  <c r="Q3169" i="2" s="1"/>
  <c r="I3170" i="2"/>
  <c r="Q3170" i="2" s="1"/>
  <c r="I3171" i="2"/>
  <c r="Q3171" i="2" s="1"/>
  <c r="I3172" i="2"/>
  <c r="Q3172" i="2" s="1"/>
  <c r="I3173" i="2"/>
  <c r="Q3173" i="2" s="1"/>
  <c r="I3174" i="2"/>
  <c r="Q3174" i="2" s="1"/>
  <c r="I3175" i="2"/>
  <c r="Q3175" i="2" s="1"/>
  <c r="I3176" i="2"/>
  <c r="Q3176" i="2" s="1"/>
  <c r="I3177" i="2"/>
  <c r="Q3177" i="2" s="1"/>
  <c r="I3178" i="2"/>
  <c r="Q3178" i="2" s="1"/>
  <c r="I3179" i="2"/>
  <c r="Q3179" i="2" s="1"/>
  <c r="I3180" i="2"/>
  <c r="Q3180" i="2" s="1"/>
  <c r="I3181" i="2"/>
  <c r="Q3181" i="2" s="1"/>
  <c r="I3182" i="2"/>
  <c r="Q3182" i="2" s="1"/>
  <c r="I3183" i="2"/>
  <c r="Q3183" i="2" s="1"/>
  <c r="I3184" i="2"/>
  <c r="Q3184" i="2" s="1"/>
  <c r="I3185" i="2"/>
  <c r="Q3185" i="2" s="1"/>
  <c r="I3186" i="2"/>
  <c r="Q3186" i="2" s="1"/>
  <c r="I3187" i="2"/>
  <c r="Q3187" i="2" s="1"/>
  <c r="I3188" i="2"/>
  <c r="Q3188" i="2" s="1"/>
  <c r="I3189" i="2"/>
  <c r="Q3189" i="2" s="1"/>
  <c r="I3190" i="2"/>
  <c r="Q3190" i="2" s="1"/>
  <c r="I3191" i="2"/>
  <c r="Q3191" i="2" s="1"/>
  <c r="I3192" i="2"/>
  <c r="Q3192" i="2" s="1"/>
  <c r="I3193" i="2"/>
  <c r="Q3193" i="2" s="1"/>
  <c r="I3194" i="2"/>
  <c r="Q3194" i="2" s="1"/>
  <c r="I3195" i="2"/>
  <c r="Q3195" i="2" s="1"/>
  <c r="I3196" i="2"/>
  <c r="Q3196" i="2" s="1"/>
  <c r="I3197" i="2"/>
  <c r="Q3197" i="2" s="1"/>
  <c r="I3198" i="2"/>
  <c r="Q3198" i="2" s="1"/>
  <c r="I3199" i="2"/>
  <c r="Q3199" i="2" s="1"/>
  <c r="I3200" i="2"/>
  <c r="Q3200" i="2" s="1"/>
  <c r="I3201" i="2"/>
  <c r="Q3201" i="2" s="1"/>
  <c r="I3202" i="2"/>
  <c r="Q3202" i="2" s="1"/>
  <c r="I3203" i="2"/>
  <c r="Q3203" i="2" s="1"/>
  <c r="I3204" i="2"/>
  <c r="Q3204" i="2" s="1"/>
  <c r="I3205" i="2"/>
  <c r="Q3205" i="2" s="1"/>
  <c r="I3206" i="2"/>
  <c r="Q3206" i="2" s="1"/>
  <c r="I3207" i="2"/>
  <c r="Q3207" i="2" s="1"/>
  <c r="I3208" i="2"/>
  <c r="Q3208" i="2" s="1"/>
  <c r="I3209" i="2"/>
  <c r="Q3209" i="2" s="1"/>
  <c r="I3210" i="2"/>
  <c r="Q3210" i="2" s="1"/>
  <c r="I3211" i="2"/>
  <c r="Q3211" i="2" s="1"/>
  <c r="I3212" i="2"/>
  <c r="Q3212" i="2" s="1"/>
  <c r="I3213" i="2"/>
  <c r="Q3213" i="2" s="1"/>
  <c r="I3214" i="2"/>
  <c r="Q3214" i="2" s="1"/>
  <c r="I3215" i="2"/>
  <c r="Q3215" i="2" s="1"/>
  <c r="I3216" i="2"/>
  <c r="Q3216" i="2" s="1"/>
  <c r="I3217" i="2"/>
  <c r="Q3217" i="2" s="1"/>
  <c r="I3218" i="2"/>
  <c r="Q3218" i="2" s="1"/>
  <c r="I3219" i="2"/>
  <c r="Q3219" i="2" s="1"/>
  <c r="I3220" i="2"/>
  <c r="Q3220" i="2" s="1"/>
  <c r="I3221" i="2"/>
  <c r="Q3221" i="2" s="1"/>
  <c r="I3222" i="2"/>
  <c r="Q3222" i="2" s="1"/>
  <c r="I3223" i="2"/>
  <c r="Q3223" i="2" s="1"/>
  <c r="I3224" i="2"/>
  <c r="Q3224" i="2" s="1"/>
  <c r="I3225" i="2"/>
  <c r="Q3225" i="2" s="1"/>
  <c r="I3226" i="2"/>
  <c r="Q3226" i="2" s="1"/>
  <c r="I3227" i="2"/>
  <c r="Q3227" i="2" s="1"/>
  <c r="I3228" i="2"/>
  <c r="Q3228" i="2" s="1"/>
  <c r="I3229" i="2"/>
  <c r="Q3229" i="2" s="1"/>
  <c r="I3230" i="2"/>
  <c r="Q3230" i="2" s="1"/>
  <c r="I3231" i="2"/>
  <c r="Q3231" i="2" s="1"/>
  <c r="I3232" i="2"/>
  <c r="Q3232" i="2" s="1"/>
  <c r="I3233" i="2"/>
  <c r="Q3233" i="2" s="1"/>
  <c r="I3234" i="2"/>
  <c r="Q3234" i="2" s="1"/>
  <c r="I3235" i="2"/>
  <c r="Q3235" i="2" s="1"/>
  <c r="I3236" i="2"/>
  <c r="Q3236" i="2" s="1"/>
  <c r="I3237" i="2"/>
  <c r="Q3237" i="2" s="1"/>
  <c r="I3238" i="2"/>
  <c r="Q3238" i="2" s="1"/>
  <c r="I3239" i="2"/>
  <c r="Q3239" i="2" s="1"/>
  <c r="I3240" i="2"/>
  <c r="Q3240" i="2" s="1"/>
  <c r="I3241" i="2"/>
  <c r="Q3241" i="2" s="1"/>
  <c r="I3242" i="2"/>
  <c r="Q3242" i="2" s="1"/>
  <c r="I3243" i="2"/>
  <c r="Q3243" i="2" s="1"/>
  <c r="I3244" i="2"/>
  <c r="Q3244" i="2" s="1"/>
  <c r="I3245" i="2"/>
  <c r="Q3245" i="2" s="1"/>
  <c r="I3246" i="2"/>
  <c r="Q3246" i="2" s="1"/>
  <c r="I3247" i="2"/>
  <c r="Q3247" i="2" s="1"/>
  <c r="I3248" i="2"/>
  <c r="Q3248" i="2" s="1"/>
  <c r="I3249" i="2"/>
  <c r="Q3249" i="2" s="1"/>
  <c r="I3250" i="2"/>
  <c r="Q3250" i="2" s="1"/>
  <c r="I3251" i="2"/>
  <c r="Q3251" i="2" s="1"/>
  <c r="I3252" i="2"/>
  <c r="Q3252" i="2" s="1"/>
  <c r="I3253" i="2"/>
  <c r="Q3253" i="2" s="1"/>
  <c r="I3254" i="2"/>
  <c r="Q3254" i="2" s="1"/>
  <c r="I3255" i="2"/>
  <c r="Q3255" i="2" s="1"/>
  <c r="I3256" i="2"/>
  <c r="Q3256" i="2" s="1"/>
  <c r="I3257" i="2"/>
  <c r="Q3257" i="2" s="1"/>
  <c r="I3258" i="2"/>
  <c r="Q3258" i="2" s="1"/>
  <c r="I3259" i="2"/>
  <c r="Q3259" i="2" s="1"/>
  <c r="I3260" i="2"/>
  <c r="Q3260" i="2" s="1"/>
  <c r="I3261" i="2"/>
  <c r="Q3261" i="2" s="1"/>
  <c r="I3262" i="2"/>
  <c r="Q3262" i="2" s="1"/>
  <c r="I3263" i="2"/>
  <c r="Q3263" i="2" s="1"/>
  <c r="I3264" i="2"/>
  <c r="Q3264" i="2" s="1"/>
  <c r="I3265" i="2"/>
  <c r="Q3265" i="2" s="1"/>
  <c r="I3266" i="2"/>
  <c r="Q3266" i="2" s="1"/>
  <c r="I3267" i="2"/>
  <c r="Q3267" i="2" s="1"/>
  <c r="I3268" i="2"/>
  <c r="Q3268" i="2" s="1"/>
  <c r="I3269" i="2"/>
  <c r="Q3269" i="2" s="1"/>
  <c r="I3270" i="2"/>
  <c r="Q3270" i="2" s="1"/>
  <c r="I3271" i="2"/>
  <c r="Q3271" i="2" s="1"/>
  <c r="I3272" i="2"/>
  <c r="Q3272" i="2" s="1"/>
  <c r="I3273" i="2"/>
  <c r="Q3273" i="2" s="1"/>
  <c r="I3274" i="2"/>
  <c r="Q3274" i="2" s="1"/>
  <c r="I3275" i="2"/>
  <c r="Q3275" i="2" s="1"/>
  <c r="I3276" i="2"/>
  <c r="Q3276" i="2" s="1"/>
  <c r="I3277" i="2"/>
  <c r="Q3277" i="2" s="1"/>
  <c r="I3278" i="2"/>
  <c r="Q3278" i="2" s="1"/>
  <c r="I3279" i="2"/>
  <c r="Q3279" i="2" s="1"/>
  <c r="I3280" i="2"/>
  <c r="Q3280" i="2" s="1"/>
  <c r="I3281" i="2"/>
  <c r="Q3281" i="2" s="1"/>
  <c r="I3282" i="2"/>
  <c r="Q3282" i="2" s="1"/>
  <c r="I3283" i="2"/>
  <c r="Q3283" i="2" s="1"/>
  <c r="I3284" i="2"/>
  <c r="Q3284" i="2" s="1"/>
  <c r="I3285" i="2"/>
  <c r="Q3285" i="2" s="1"/>
  <c r="I3286" i="2"/>
  <c r="Q3286" i="2" s="1"/>
  <c r="I3287" i="2"/>
  <c r="Q3287" i="2" s="1"/>
  <c r="I3288" i="2"/>
  <c r="Q3288" i="2" s="1"/>
  <c r="I3289" i="2"/>
  <c r="Q3289" i="2" s="1"/>
  <c r="I3290" i="2"/>
  <c r="Q3290" i="2" s="1"/>
  <c r="I3291" i="2"/>
  <c r="Q3291" i="2" s="1"/>
  <c r="I3292" i="2"/>
  <c r="Q3292" i="2" s="1"/>
  <c r="I3293" i="2"/>
  <c r="Q3293" i="2" s="1"/>
  <c r="I3294" i="2"/>
  <c r="Q3294" i="2" s="1"/>
  <c r="I3295" i="2"/>
  <c r="Q3295" i="2" s="1"/>
  <c r="I3296" i="2"/>
  <c r="Q3296" i="2" s="1"/>
  <c r="I3297" i="2"/>
  <c r="Q3297" i="2" s="1"/>
  <c r="I3298" i="2"/>
  <c r="Q3298" i="2" s="1"/>
  <c r="I3299" i="2"/>
  <c r="Q3299" i="2" s="1"/>
  <c r="I3300" i="2"/>
  <c r="Q3300" i="2" s="1"/>
  <c r="I3301" i="2"/>
  <c r="Q3301" i="2" s="1"/>
  <c r="I3302" i="2"/>
  <c r="Q3302" i="2" s="1"/>
  <c r="I3303" i="2"/>
  <c r="Q3303" i="2" s="1"/>
  <c r="I3304" i="2"/>
  <c r="Q3304" i="2" s="1"/>
  <c r="I3305" i="2"/>
  <c r="Q3305" i="2" s="1"/>
  <c r="I3306" i="2"/>
  <c r="Q3306" i="2" s="1"/>
  <c r="I3307" i="2"/>
  <c r="Q3307" i="2" s="1"/>
  <c r="I3308" i="2"/>
  <c r="Q3308" i="2" s="1"/>
  <c r="I3309" i="2"/>
  <c r="Q3309" i="2" s="1"/>
  <c r="I3310" i="2"/>
  <c r="Q3310" i="2" s="1"/>
  <c r="I3311" i="2"/>
  <c r="Q3311" i="2" s="1"/>
  <c r="I3312" i="2"/>
  <c r="Q3312" i="2" s="1"/>
  <c r="I3313" i="2"/>
  <c r="Q3313" i="2" s="1"/>
  <c r="I3314" i="2"/>
  <c r="Q3314" i="2" s="1"/>
  <c r="I3315" i="2"/>
  <c r="Q3315" i="2" s="1"/>
  <c r="I3316" i="2"/>
  <c r="Q3316" i="2" s="1"/>
  <c r="I3317" i="2"/>
  <c r="Q3317" i="2" s="1"/>
  <c r="I3318" i="2"/>
  <c r="Q3318" i="2" s="1"/>
  <c r="I3319" i="2"/>
  <c r="Q3319" i="2" s="1"/>
  <c r="I3320" i="2"/>
  <c r="Q3320" i="2" s="1"/>
  <c r="I3321" i="2"/>
  <c r="Q3321" i="2" s="1"/>
  <c r="I3322" i="2"/>
  <c r="Q3322" i="2" s="1"/>
  <c r="I3323" i="2"/>
  <c r="Q3323" i="2" s="1"/>
  <c r="I3324" i="2"/>
  <c r="Q3324" i="2" s="1"/>
  <c r="I3325" i="2"/>
  <c r="Q3325" i="2" s="1"/>
  <c r="I3326" i="2"/>
  <c r="Q3326" i="2" s="1"/>
  <c r="I3327" i="2"/>
  <c r="Q3327" i="2" s="1"/>
  <c r="I3328" i="2"/>
  <c r="Q3328" i="2" s="1"/>
  <c r="I3329" i="2"/>
  <c r="Q3329" i="2" s="1"/>
  <c r="I3330" i="2"/>
  <c r="Q3330" i="2" s="1"/>
  <c r="I3331" i="2"/>
  <c r="Q3331" i="2" s="1"/>
  <c r="I3332" i="2"/>
  <c r="Q3332" i="2" s="1"/>
  <c r="I3333" i="2"/>
  <c r="Q3333" i="2" s="1"/>
  <c r="I3334" i="2"/>
  <c r="Q3334" i="2" s="1"/>
  <c r="I3335" i="2"/>
  <c r="Q3335" i="2" s="1"/>
  <c r="I3336" i="2"/>
  <c r="Q3336" i="2" s="1"/>
  <c r="I3337" i="2"/>
  <c r="Q3337" i="2" s="1"/>
  <c r="I3338" i="2"/>
  <c r="Q3338" i="2" s="1"/>
  <c r="I3339" i="2"/>
  <c r="Q3339" i="2" s="1"/>
  <c r="I3340" i="2"/>
  <c r="Q3340" i="2" s="1"/>
  <c r="I3341" i="2"/>
  <c r="Q3341" i="2" s="1"/>
  <c r="I3342" i="2"/>
  <c r="Q3342" i="2" s="1"/>
  <c r="I3343" i="2"/>
  <c r="Q3343" i="2" s="1"/>
  <c r="I3344" i="2"/>
  <c r="Q3344" i="2" s="1"/>
  <c r="I3345" i="2"/>
  <c r="Q3345" i="2" s="1"/>
  <c r="I3346" i="2"/>
  <c r="Q3346" i="2" s="1"/>
  <c r="I3347" i="2"/>
  <c r="Q3347" i="2" s="1"/>
  <c r="I3348" i="2"/>
  <c r="Q3348" i="2" s="1"/>
  <c r="I3349" i="2"/>
  <c r="Q3349" i="2" s="1"/>
  <c r="I3350" i="2"/>
  <c r="Q3350" i="2" s="1"/>
  <c r="I3351" i="2"/>
  <c r="Q3351" i="2" s="1"/>
  <c r="I3352" i="2"/>
  <c r="Q3352" i="2" s="1"/>
  <c r="I3353" i="2"/>
  <c r="Q3353" i="2" s="1"/>
  <c r="I3354" i="2"/>
  <c r="Q3354" i="2" s="1"/>
  <c r="I3355" i="2"/>
  <c r="Q3355" i="2" s="1"/>
  <c r="I3356" i="2"/>
  <c r="Q3356" i="2" s="1"/>
  <c r="I3357" i="2"/>
  <c r="Q3357" i="2" s="1"/>
  <c r="I3358" i="2"/>
  <c r="Q3358" i="2" s="1"/>
  <c r="I3359" i="2"/>
  <c r="Q3359" i="2" s="1"/>
  <c r="I3360" i="2"/>
  <c r="Q3360" i="2" s="1"/>
  <c r="I3361" i="2"/>
  <c r="Q3361" i="2" s="1"/>
  <c r="I3362" i="2"/>
  <c r="Q3362" i="2" s="1"/>
  <c r="I3363" i="2"/>
  <c r="Q3363" i="2" s="1"/>
  <c r="I3364" i="2"/>
  <c r="Q3364" i="2" s="1"/>
  <c r="I3365" i="2"/>
  <c r="Q3365" i="2" s="1"/>
  <c r="I3366" i="2"/>
  <c r="Q3366" i="2" s="1"/>
  <c r="I3367" i="2"/>
  <c r="Q3367" i="2" s="1"/>
  <c r="I3368" i="2"/>
  <c r="Q3368" i="2" s="1"/>
  <c r="I3369" i="2"/>
  <c r="Q3369" i="2" s="1"/>
  <c r="I3370" i="2"/>
  <c r="Q3370" i="2" s="1"/>
  <c r="I3371" i="2"/>
  <c r="Q3371" i="2" s="1"/>
  <c r="I3372" i="2"/>
  <c r="Q3372" i="2" s="1"/>
  <c r="I3373" i="2"/>
  <c r="Q3373" i="2" s="1"/>
  <c r="I3374" i="2"/>
  <c r="Q3374" i="2" s="1"/>
  <c r="I3375" i="2"/>
  <c r="Q3375" i="2" s="1"/>
  <c r="I3376" i="2"/>
  <c r="Q3376" i="2" s="1"/>
  <c r="I3377" i="2"/>
  <c r="Q3377" i="2" s="1"/>
  <c r="I3378" i="2"/>
  <c r="Q3378" i="2" s="1"/>
  <c r="I3379" i="2"/>
  <c r="Q3379" i="2" s="1"/>
  <c r="I3380" i="2"/>
  <c r="Q3380" i="2" s="1"/>
  <c r="I3381" i="2"/>
  <c r="Q3381" i="2" s="1"/>
  <c r="I3382" i="2"/>
  <c r="Q3382" i="2" s="1"/>
  <c r="I3383" i="2"/>
  <c r="Q3383" i="2" s="1"/>
  <c r="I3384" i="2"/>
  <c r="Q3384" i="2" s="1"/>
  <c r="I3385" i="2"/>
  <c r="Q3385" i="2" s="1"/>
  <c r="I3386" i="2"/>
  <c r="Q3386" i="2" s="1"/>
  <c r="I3387" i="2"/>
  <c r="Q3387" i="2" s="1"/>
  <c r="I3388" i="2"/>
  <c r="Q3388" i="2" s="1"/>
  <c r="I3389" i="2"/>
  <c r="Q3389" i="2" s="1"/>
  <c r="I3390" i="2"/>
  <c r="Q3390" i="2" s="1"/>
  <c r="I3391" i="2"/>
  <c r="Q3391" i="2" s="1"/>
  <c r="I3392" i="2"/>
  <c r="Q3392" i="2" s="1"/>
  <c r="I3393" i="2"/>
  <c r="Q3393" i="2" s="1"/>
  <c r="I3394" i="2"/>
  <c r="Q3394" i="2" s="1"/>
  <c r="I3395" i="2"/>
  <c r="Q3395" i="2" s="1"/>
  <c r="I3396" i="2"/>
  <c r="Q3396" i="2" s="1"/>
  <c r="I3397" i="2"/>
  <c r="Q3397" i="2" s="1"/>
  <c r="I3398" i="2"/>
  <c r="Q3398" i="2" s="1"/>
  <c r="I3399" i="2"/>
  <c r="Q3399" i="2" s="1"/>
  <c r="I3400" i="2"/>
  <c r="Q3400" i="2" s="1"/>
  <c r="I3401" i="2"/>
  <c r="Q3401" i="2" s="1"/>
  <c r="I3402" i="2"/>
  <c r="Q3402" i="2" s="1"/>
  <c r="I3403" i="2"/>
  <c r="Q3403" i="2" s="1"/>
  <c r="I3404" i="2"/>
  <c r="Q3404" i="2" s="1"/>
  <c r="I3405" i="2"/>
  <c r="Q3405" i="2" s="1"/>
  <c r="I3406" i="2"/>
  <c r="Q3406" i="2" s="1"/>
  <c r="I3407" i="2"/>
  <c r="Q3407" i="2" s="1"/>
  <c r="I3408" i="2"/>
  <c r="Q3408" i="2" s="1"/>
  <c r="I3409" i="2"/>
  <c r="Q3409" i="2" s="1"/>
  <c r="I3410" i="2"/>
  <c r="Q3410" i="2" s="1"/>
  <c r="I3411" i="2"/>
  <c r="Q3411" i="2" s="1"/>
  <c r="I3412" i="2"/>
  <c r="Q3412" i="2" s="1"/>
  <c r="I3413" i="2"/>
  <c r="Q3413" i="2" s="1"/>
  <c r="I3414" i="2"/>
  <c r="Q3414" i="2" s="1"/>
  <c r="I3415" i="2"/>
  <c r="Q3415" i="2" s="1"/>
  <c r="I3416" i="2"/>
  <c r="Q3416" i="2" s="1"/>
  <c r="I3417" i="2"/>
  <c r="Q3417" i="2" s="1"/>
  <c r="I3418" i="2"/>
  <c r="Q3418" i="2" s="1"/>
  <c r="I3419" i="2"/>
  <c r="Q3419" i="2" s="1"/>
  <c r="I3420" i="2"/>
  <c r="Q3420" i="2" s="1"/>
  <c r="I3421" i="2"/>
  <c r="Q3421" i="2" s="1"/>
  <c r="I3422" i="2"/>
  <c r="Q3422" i="2" s="1"/>
  <c r="I3423" i="2"/>
  <c r="Q3423" i="2" s="1"/>
  <c r="I3424" i="2"/>
  <c r="Q3424" i="2" s="1"/>
  <c r="I3425" i="2"/>
  <c r="Q3425" i="2" s="1"/>
  <c r="I3426" i="2"/>
  <c r="Q3426" i="2" s="1"/>
  <c r="I3427" i="2"/>
  <c r="Q3427" i="2" s="1"/>
  <c r="I3428" i="2"/>
  <c r="Q3428" i="2" s="1"/>
  <c r="I3429" i="2"/>
  <c r="Q3429" i="2" s="1"/>
  <c r="I3430" i="2"/>
  <c r="Q3430" i="2" s="1"/>
  <c r="I3431" i="2"/>
  <c r="Q3431" i="2" s="1"/>
  <c r="I3432" i="2"/>
  <c r="Q3432" i="2" s="1"/>
  <c r="I3433" i="2"/>
  <c r="Q3433" i="2" s="1"/>
  <c r="I3434" i="2"/>
  <c r="Q3434" i="2" s="1"/>
  <c r="I3435" i="2"/>
  <c r="Q3435" i="2" s="1"/>
  <c r="I3436" i="2"/>
  <c r="Q3436" i="2" s="1"/>
  <c r="I3437" i="2"/>
  <c r="Q3437" i="2" s="1"/>
  <c r="I3438" i="2"/>
  <c r="Q3438" i="2" s="1"/>
  <c r="I3439" i="2"/>
  <c r="Q3439" i="2" s="1"/>
  <c r="I3440" i="2"/>
  <c r="Q3440" i="2" s="1"/>
  <c r="I3441" i="2"/>
  <c r="Q3441" i="2" s="1"/>
  <c r="I3442" i="2"/>
  <c r="Q3442" i="2" s="1"/>
  <c r="I3443" i="2"/>
  <c r="Q3443" i="2" s="1"/>
  <c r="I3444" i="2"/>
  <c r="Q3444" i="2" s="1"/>
  <c r="I3445" i="2"/>
  <c r="Q3445" i="2" s="1"/>
  <c r="I3446" i="2"/>
  <c r="Q3446" i="2" s="1"/>
  <c r="I3447" i="2"/>
  <c r="Q3447" i="2" s="1"/>
  <c r="I3448" i="2"/>
  <c r="Q3448" i="2" s="1"/>
  <c r="I3449" i="2"/>
  <c r="Q3449" i="2" s="1"/>
  <c r="I3450" i="2"/>
  <c r="Q3450" i="2" s="1"/>
  <c r="I3451" i="2"/>
  <c r="Q3451" i="2" s="1"/>
  <c r="I3452" i="2"/>
  <c r="Q3452" i="2" s="1"/>
  <c r="I3453" i="2"/>
  <c r="Q3453" i="2" s="1"/>
  <c r="I3454" i="2"/>
  <c r="Q3454" i="2" s="1"/>
  <c r="I3455" i="2"/>
  <c r="Q3455" i="2" s="1"/>
  <c r="I3456" i="2"/>
  <c r="Q3456" i="2" s="1"/>
  <c r="I3457" i="2"/>
  <c r="Q3457" i="2" s="1"/>
  <c r="I3458" i="2"/>
  <c r="Q3458" i="2" s="1"/>
  <c r="I3459" i="2"/>
  <c r="Q3459" i="2" s="1"/>
  <c r="I3460" i="2"/>
  <c r="Q3460" i="2" s="1"/>
  <c r="I3461" i="2"/>
  <c r="Q3461" i="2" s="1"/>
  <c r="I3462" i="2"/>
  <c r="Q3462" i="2" s="1"/>
  <c r="I3463" i="2"/>
  <c r="Q3463" i="2" s="1"/>
  <c r="I3464" i="2"/>
  <c r="Q3464" i="2" s="1"/>
  <c r="I3465" i="2"/>
  <c r="Q3465" i="2" s="1"/>
  <c r="I3466" i="2"/>
  <c r="Q3466" i="2" s="1"/>
  <c r="I3467" i="2"/>
  <c r="Q3467" i="2" s="1"/>
  <c r="I3468" i="2"/>
  <c r="Q3468" i="2" s="1"/>
  <c r="I3469" i="2"/>
  <c r="Q3469" i="2" s="1"/>
  <c r="I3470" i="2"/>
  <c r="Q3470" i="2" s="1"/>
  <c r="I3471" i="2"/>
  <c r="Q3471" i="2" s="1"/>
  <c r="I3472" i="2"/>
  <c r="Q3472" i="2" s="1"/>
  <c r="I3473" i="2"/>
  <c r="Q3473" i="2" s="1"/>
  <c r="I3474" i="2"/>
  <c r="Q3474" i="2" s="1"/>
  <c r="I3475" i="2"/>
  <c r="Q3475" i="2" s="1"/>
  <c r="I3476" i="2"/>
  <c r="Q3476" i="2" s="1"/>
  <c r="I3477" i="2"/>
  <c r="Q3477" i="2" s="1"/>
  <c r="I3478" i="2"/>
  <c r="Q3478" i="2" s="1"/>
  <c r="I3479" i="2"/>
  <c r="Q3479" i="2" s="1"/>
  <c r="I3480" i="2"/>
  <c r="Q3480" i="2" s="1"/>
  <c r="I3481" i="2"/>
  <c r="Q3481" i="2" s="1"/>
  <c r="I3482" i="2"/>
  <c r="Q3482" i="2" s="1"/>
  <c r="I3483" i="2"/>
  <c r="Q3483" i="2" s="1"/>
  <c r="I3484" i="2"/>
  <c r="Q3484" i="2" s="1"/>
  <c r="I3485" i="2"/>
  <c r="Q3485" i="2" s="1"/>
  <c r="I3486" i="2"/>
  <c r="Q3486" i="2" s="1"/>
  <c r="I3487" i="2"/>
  <c r="Q3487" i="2" s="1"/>
  <c r="I3488" i="2"/>
  <c r="Q3488" i="2" s="1"/>
  <c r="I3489" i="2"/>
  <c r="Q3489" i="2" s="1"/>
  <c r="I3490" i="2"/>
  <c r="Q3490" i="2" s="1"/>
  <c r="I3491" i="2"/>
  <c r="Q3491" i="2" s="1"/>
  <c r="I3492" i="2"/>
  <c r="Q3492" i="2" s="1"/>
  <c r="I3493" i="2"/>
  <c r="Q3493" i="2" s="1"/>
  <c r="I3494" i="2"/>
  <c r="Q3494" i="2" s="1"/>
  <c r="I3495" i="2"/>
  <c r="Q3495" i="2" s="1"/>
  <c r="I3496" i="2"/>
  <c r="Q3496" i="2" s="1"/>
  <c r="I3497" i="2"/>
  <c r="Q3497" i="2" s="1"/>
  <c r="I3498" i="2"/>
  <c r="Q3498" i="2" s="1"/>
  <c r="I3499" i="2"/>
  <c r="Q3499" i="2" s="1"/>
  <c r="I3500" i="2"/>
  <c r="Q3500" i="2" s="1"/>
  <c r="I3501" i="2"/>
  <c r="Q3501" i="2" s="1"/>
  <c r="I3502" i="2"/>
  <c r="Q3502" i="2" s="1"/>
  <c r="I3503" i="2"/>
  <c r="Q3503" i="2" s="1"/>
  <c r="I3504" i="2"/>
  <c r="Q3504" i="2" s="1"/>
  <c r="I3505" i="2"/>
  <c r="Q3505" i="2" s="1"/>
  <c r="I3506" i="2"/>
  <c r="Q3506" i="2" s="1"/>
  <c r="I3507" i="2"/>
  <c r="Q3507" i="2" s="1"/>
  <c r="I3508" i="2"/>
  <c r="Q3508" i="2" s="1"/>
  <c r="I3509" i="2"/>
  <c r="Q3509" i="2" s="1"/>
  <c r="I3510" i="2"/>
  <c r="Q3510" i="2" s="1"/>
  <c r="I3511" i="2"/>
  <c r="Q3511" i="2" s="1"/>
  <c r="I3512" i="2"/>
  <c r="Q3512" i="2" s="1"/>
  <c r="I3513" i="2"/>
  <c r="Q3513" i="2" s="1"/>
  <c r="I3514" i="2"/>
  <c r="Q3514" i="2" s="1"/>
  <c r="I3515" i="2"/>
  <c r="Q3515" i="2" s="1"/>
  <c r="I3516" i="2"/>
  <c r="Q3516" i="2" s="1"/>
  <c r="I3517" i="2"/>
  <c r="Q3517" i="2" s="1"/>
  <c r="I3518" i="2"/>
  <c r="Q3518" i="2" s="1"/>
  <c r="I3519" i="2"/>
  <c r="Q3519" i="2" s="1"/>
  <c r="I3520" i="2"/>
  <c r="Q3520" i="2" s="1"/>
  <c r="I3521" i="2"/>
  <c r="Q3521" i="2" s="1"/>
  <c r="I3522" i="2"/>
  <c r="Q3522" i="2" s="1"/>
  <c r="I3523" i="2"/>
  <c r="Q3523" i="2" s="1"/>
  <c r="I3524" i="2"/>
  <c r="Q3524" i="2" s="1"/>
  <c r="I3525" i="2"/>
  <c r="Q3525" i="2" s="1"/>
  <c r="I3526" i="2"/>
  <c r="Q3526" i="2" s="1"/>
  <c r="I3527" i="2"/>
  <c r="Q3527" i="2" s="1"/>
  <c r="I3528" i="2"/>
  <c r="Q3528" i="2" s="1"/>
  <c r="I3529" i="2"/>
  <c r="Q3529" i="2" s="1"/>
  <c r="I3530" i="2"/>
  <c r="Q3530" i="2" s="1"/>
  <c r="I3531" i="2"/>
  <c r="Q3531" i="2" s="1"/>
  <c r="I3532" i="2"/>
  <c r="Q3532" i="2" s="1"/>
  <c r="I3533" i="2"/>
  <c r="Q3533" i="2" s="1"/>
  <c r="I3534" i="2"/>
  <c r="Q3534" i="2" s="1"/>
  <c r="I3535" i="2"/>
  <c r="Q3535" i="2" s="1"/>
  <c r="I3536" i="2"/>
  <c r="Q3536" i="2" s="1"/>
  <c r="I3537" i="2"/>
  <c r="Q3537" i="2" s="1"/>
  <c r="I3538" i="2"/>
  <c r="Q3538" i="2" s="1"/>
  <c r="I3539" i="2"/>
  <c r="Q3539" i="2" s="1"/>
  <c r="I3540" i="2"/>
  <c r="Q3540" i="2" s="1"/>
  <c r="I3541" i="2"/>
  <c r="Q3541" i="2" s="1"/>
  <c r="I3542" i="2"/>
  <c r="Q3542" i="2" s="1"/>
  <c r="I3543" i="2"/>
  <c r="Q3543" i="2" s="1"/>
  <c r="I3544" i="2"/>
  <c r="Q3544" i="2" s="1"/>
  <c r="I3545" i="2"/>
  <c r="Q3545" i="2" s="1"/>
  <c r="I3546" i="2"/>
  <c r="Q3546" i="2" s="1"/>
  <c r="I3547" i="2"/>
  <c r="Q3547" i="2" s="1"/>
  <c r="I3548" i="2"/>
  <c r="Q3548" i="2" s="1"/>
  <c r="I3549" i="2"/>
  <c r="Q3549" i="2" s="1"/>
  <c r="I3550" i="2"/>
  <c r="Q3550" i="2" s="1"/>
  <c r="I3551" i="2"/>
  <c r="Q3551" i="2" s="1"/>
  <c r="I3552" i="2"/>
  <c r="Q3552" i="2" s="1"/>
  <c r="I3553" i="2"/>
  <c r="Q3553" i="2" s="1"/>
  <c r="I3554" i="2"/>
  <c r="Q3554" i="2" s="1"/>
  <c r="I3555" i="2"/>
  <c r="Q3555" i="2" s="1"/>
  <c r="I3556" i="2"/>
  <c r="Q3556" i="2" s="1"/>
  <c r="I3557" i="2"/>
  <c r="Q3557" i="2" s="1"/>
  <c r="I3558" i="2"/>
  <c r="Q3558" i="2" s="1"/>
  <c r="I3559" i="2"/>
  <c r="Q3559" i="2" s="1"/>
  <c r="I3560" i="2"/>
  <c r="Q3560" i="2" s="1"/>
  <c r="I3561" i="2"/>
  <c r="Q3561" i="2" s="1"/>
  <c r="I3562" i="2"/>
  <c r="Q3562" i="2" s="1"/>
  <c r="I3563" i="2"/>
  <c r="Q3563" i="2" s="1"/>
  <c r="I3564" i="2"/>
  <c r="Q3564" i="2" s="1"/>
  <c r="I3565" i="2"/>
  <c r="Q3565" i="2" s="1"/>
  <c r="I3566" i="2"/>
  <c r="Q3566" i="2" s="1"/>
  <c r="I3567" i="2"/>
  <c r="Q3567" i="2" s="1"/>
  <c r="I3568" i="2"/>
  <c r="Q3568" i="2" s="1"/>
  <c r="I3569" i="2"/>
  <c r="Q3569" i="2" s="1"/>
  <c r="I3570" i="2"/>
  <c r="Q3570" i="2" s="1"/>
  <c r="I3571" i="2"/>
  <c r="Q3571" i="2" s="1"/>
  <c r="I3572" i="2"/>
  <c r="Q3572" i="2" s="1"/>
  <c r="I3573" i="2"/>
  <c r="Q3573" i="2" s="1"/>
  <c r="I3574" i="2"/>
  <c r="Q3574" i="2" s="1"/>
  <c r="I3575" i="2"/>
  <c r="Q3575" i="2" s="1"/>
  <c r="I3576" i="2"/>
  <c r="Q3576" i="2" s="1"/>
  <c r="I3577" i="2"/>
  <c r="Q3577" i="2" s="1"/>
  <c r="I3578" i="2"/>
  <c r="Q3578" i="2" s="1"/>
  <c r="I3579" i="2"/>
  <c r="Q3579" i="2" s="1"/>
  <c r="I3580" i="2"/>
  <c r="Q3580" i="2" s="1"/>
  <c r="I3581" i="2"/>
  <c r="Q3581" i="2" s="1"/>
  <c r="I3582" i="2"/>
  <c r="Q3582" i="2" s="1"/>
  <c r="I3583" i="2"/>
  <c r="Q3583" i="2" s="1"/>
  <c r="I3584" i="2"/>
  <c r="Q3584" i="2" s="1"/>
  <c r="I3585" i="2"/>
  <c r="Q3585" i="2" s="1"/>
  <c r="I3586" i="2"/>
  <c r="Q3586" i="2" s="1"/>
  <c r="I3587" i="2"/>
  <c r="Q3587" i="2" s="1"/>
  <c r="I3588" i="2"/>
  <c r="Q3588" i="2" s="1"/>
  <c r="I3589" i="2"/>
  <c r="Q3589" i="2" s="1"/>
  <c r="I3590" i="2"/>
  <c r="Q3590" i="2" s="1"/>
  <c r="I3591" i="2"/>
  <c r="Q3591" i="2" s="1"/>
  <c r="I3592" i="2"/>
  <c r="Q3592" i="2" s="1"/>
  <c r="I3593" i="2"/>
  <c r="Q3593" i="2" s="1"/>
  <c r="I3594" i="2"/>
  <c r="Q3594" i="2" s="1"/>
  <c r="I3595" i="2"/>
  <c r="Q3595" i="2" s="1"/>
  <c r="I3596" i="2"/>
  <c r="Q3596" i="2" s="1"/>
  <c r="I3597" i="2"/>
  <c r="Q3597" i="2" s="1"/>
  <c r="I3598" i="2"/>
  <c r="Q3598" i="2" s="1"/>
  <c r="I3599" i="2"/>
  <c r="Q3599" i="2" s="1"/>
  <c r="I3600" i="2"/>
  <c r="Q3600" i="2" s="1"/>
  <c r="I3601" i="2"/>
  <c r="Q3601" i="2" s="1"/>
  <c r="I3602" i="2"/>
  <c r="Q3602" i="2" s="1"/>
  <c r="I3603" i="2"/>
  <c r="Q3603" i="2" s="1"/>
  <c r="I3604" i="2"/>
  <c r="Q3604" i="2" s="1"/>
  <c r="I3605" i="2"/>
  <c r="Q3605" i="2" s="1"/>
  <c r="I3606" i="2"/>
  <c r="Q3606" i="2" s="1"/>
  <c r="I3607" i="2"/>
  <c r="Q3607" i="2" s="1"/>
  <c r="I3608" i="2"/>
  <c r="Q3608" i="2" s="1"/>
  <c r="I3609" i="2"/>
  <c r="Q3609" i="2" s="1"/>
  <c r="I3610" i="2"/>
  <c r="Q3610" i="2" s="1"/>
  <c r="I3611" i="2"/>
  <c r="Q3611" i="2" s="1"/>
  <c r="I3612" i="2"/>
  <c r="Q3612" i="2" s="1"/>
  <c r="I3613" i="2"/>
  <c r="Q3613" i="2" s="1"/>
  <c r="I3614" i="2"/>
  <c r="Q3614" i="2" s="1"/>
  <c r="I3615" i="2"/>
  <c r="Q3615" i="2" s="1"/>
  <c r="I3616" i="2"/>
  <c r="Q3616" i="2" s="1"/>
  <c r="I3617" i="2"/>
  <c r="Q3617" i="2" s="1"/>
  <c r="I3618" i="2"/>
  <c r="Q3618" i="2" s="1"/>
  <c r="I3619" i="2"/>
  <c r="Q3619" i="2" s="1"/>
  <c r="I3620" i="2"/>
  <c r="Q3620" i="2" s="1"/>
  <c r="I3621" i="2"/>
  <c r="Q3621" i="2" s="1"/>
  <c r="I3622" i="2"/>
  <c r="Q3622" i="2" s="1"/>
  <c r="I3623" i="2"/>
  <c r="Q3623" i="2" s="1"/>
  <c r="I3624" i="2"/>
  <c r="Q3624" i="2" s="1"/>
  <c r="I3625" i="2"/>
  <c r="Q3625" i="2" s="1"/>
  <c r="I3626" i="2"/>
  <c r="Q3626" i="2" s="1"/>
  <c r="I3627" i="2"/>
  <c r="Q3627" i="2" s="1"/>
  <c r="I3628" i="2"/>
  <c r="Q3628" i="2" s="1"/>
  <c r="I3629" i="2"/>
  <c r="Q3629" i="2" s="1"/>
  <c r="I3630" i="2"/>
  <c r="Q3630" i="2" s="1"/>
  <c r="I3631" i="2"/>
  <c r="Q3631" i="2" s="1"/>
  <c r="I3632" i="2"/>
  <c r="Q3632" i="2" s="1"/>
  <c r="I3633" i="2"/>
  <c r="Q3633" i="2" s="1"/>
  <c r="I3634" i="2"/>
  <c r="Q3634" i="2" s="1"/>
  <c r="I3635" i="2"/>
  <c r="Q3635" i="2" s="1"/>
  <c r="I3636" i="2"/>
  <c r="Q3636" i="2" s="1"/>
  <c r="I3637" i="2"/>
  <c r="Q3637" i="2" s="1"/>
  <c r="I3638" i="2"/>
  <c r="Q3638" i="2" s="1"/>
  <c r="I3639" i="2"/>
  <c r="Q3639" i="2" s="1"/>
  <c r="I3640" i="2"/>
  <c r="Q3640" i="2" s="1"/>
  <c r="I3641" i="2"/>
  <c r="Q3641" i="2" s="1"/>
  <c r="I3642" i="2"/>
  <c r="Q3642" i="2" s="1"/>
  <c r="I3643" i="2"/>
  <c r="Q3643" i="2" s="1"/>
  <c r="I3644" i="2"/>
  <c r="Q3644" i="2" s="1"/>
  <c r="I3645" i="2"/>
  <c r="Q3645" i="2" s="1"/>
  <c r="I3646" i="2"/>
  <c r="Q3646" i="2" s="1"/>
  <c r="I3647" i="2"/>
  <c r="Q3647" i="2" s="1"/>
  <c r="I3648" i="2"/>
  <c r="Q3648" i="2" s="1"/>
  <c r="I3649" i="2"/>
  <c r="Q3649" i="2" s="1"/>
  <c r="I3650" i="2"/>
  <c r="Q3650" i="2" s="1"/>
  <c r="I3651" i="2"/>
  <c r="Q3651" i="2" s="1"/>
  <c r="I3652" i="2"/>
  <c r="Q3652" i="2" s="1"/>
  <c r="I3653" i="2"/>
  <c r="Q3653" i="2" s="1"/>
  <c r="I3654" i="2"/>
  <c r="Q3654" i="2" s="1"/>
  <c r="I3655" i="2"/>
  <c r="Q3655" i="2" s="1"/>
  <c r="I3656" i="2"/>
  <c r="Q3656" i="2" s="1"/>
  <c r="I3657" i="2"/>
  <c r="Q3657" i="2" s="1"/>
  <c r="I3658" i="2"/>
  <c r="Q3658" i="2" s="1"/>
  <c r="I3659" i="2"/>
  <c r="Q3659" i="2" s="1"/>
  <c r="I3660" i="2"/>
  <c r="Q3660" i="2" s="1"/>
  <c r="I3661" i="2"/>
  <c r="Q3661" i="2" s="1"/>
  <c r="I3662" i="2"/>
  <c r="Q3662" i="2" s="1"/>
  <c r="I3663" i="2"/>
  <c r="Q3663" i="2" s="1"/>
  <c r="I3664" i="2"/>
  <c r="Q3664" i="2" s="1"/>
  <c r="I3665" i="2"/>
  <c r="Q3665" i="2" s="1"/>
  <c r="I3666" i="2"/>
  <c r="Q3666" i="2" s="1"/>
  <c r="I3667" i="2"/>
  <c r="Q3667" i="2" s="1"/>
  <c r="I3668" i="2"/>
  <c r="Q3668" i="2" s="1"/>
  <c r="I3669" i="2"/>
  <c r="Q3669" i="2" s="1"/>
  <c r="I3670" i="2"/>
  <c r="Q3670" i="2" s="1"/>
  <c r="I3671" i="2"/>
  <c r="Q3671" i="2" s="1"/>
  <c r="I3672" i="2"/>
  <c r="Q3672" i="2" s="1"/>
  <c r="I3673" i="2"/>
  <c r="Q3673" i="2" s="1"/>
  <c r="I3674" i="2"/>
  <c r="Q3674" i="2" s="1"/>
  <c r="I3675" i="2"/>
  <c r="Q3675" i="2" s="1"/>
  <c r="I3676" i="2"/>
  <c r="Q3676" i="2" s="1"/>
  <c r="I3677" i="2"/>
  <c r="Q3677" i="2" s="1"/>
  <c r="I3678" i="2"/>
  <c r="Q3678" i="2" s="1"/>
  <c r="I3679" i="2"/>
  <c r="Q3679" i="2" s="1"/>
  <c r="I3680" i="2"/>
  <c r="Q3680" i="2" s="1"/>
  <c r="I3681" i="2"/>
  <c r="Q3681" i="2" s="1"/>
  <c r="I3682" i="2"/>
  <c r="Q3682" i="2" s="1"/>
  <c r="I3683" i="2"/>
  <c r="Q3683" i="2" s="1"/>
  <c r="I3684" i="2"/>
  <c r="Q3684" i="2" s="1"/>
  <c r="I3685" i="2"/>
  <c r="Q3685" i="2" s="1"/>
  <c r="I3686" i="2"/>
  <c r="Q3686" i="2" s="1"/>
  <c r="I3687" i="2"/>
  <c r="Q3687" i="2" s="1"/>
  <c r="I3688" i="2"/>
  <c r="Q3688" i="2" s="1"/>
  <c r="I3689" i="2"/>
  <c r="Q3689" i="2" s="1"/>
  <c r="I3690" i="2"/>
  <c r="Q3690" i="2" s="1"/>
  <c r="I3691" i="2"/>
  <c r="Q3691" i="2" s="1"/>
  <c r="I3692" i="2"/>
  <c r="Q3692" i="2" s="1"/>
  <c r="I3693" i="2"/>
  <c r="Q3693" i="2" s="1"/>
  <c r="I3694" i="2"/>
  <c r="Q3694" i="2" s="1"/>
  <c r="I3695" i="2"/>
  <c r="Q3695" i="2" s="1"/>
  <c r="I3696" i="2"/>
  <c r="Q3696" i="2" s="1"/>
  <c r="I3697" i="2"/>
  <c r="Q3697" i="2" s="1"/>
  <c r="I3698" i="2"/>
  <c r="Q3698" i="2" s="1"/>
  <c r="I3699" i="2"/>
  <c r="Q3699" i="2" s="1"/>
  <c r="I3700" i="2"/>
  <c r="Q3700" i="2" s="1"/>
  <c r="I3701" i="2"/>
  <c r="Q3701" i="2" s="1"/>
  <c r="I3702" i="2"/>
  <c r="Q3702" i="2" s="1"/>
  <c r="I3703" i="2"/>
  <c r="Q3703" i="2" s="1"/>
  <c r="I3704" i="2"/>
  <c r="Q3704" i="2" s="1"/>
  <c r="I3705" i="2"/>
  <c r="Q3705" i="2" s="1"/>
  <c r="I3706" i="2"/>
  <c r="Q3706" i="2" s="1"/>
  <c r="I3707" i="2"/>
  <c r="Q3707" i="2" s="1"/>
  <c r="I3708" i="2"/>
  <c r="Q3708" i="2" s="1"/>
  <c r="I3709" i="2"/>
  <c r="Q3709" i="2" s="1"/>
  <c r="I3710" i="2"/>
  <c r="Q3710" i="2" s="1"/>
  <c r="I3711" i="2"/>
  <c r="Q3711" i="2" s="1"/>
  <c r="I3712" i="2"/>
  <c r="Q3712" i="2" s="1"/>
  <c r="I3713" i="2"/>
  <c r="Q3713" i="2" s="1"/>
  <c r="I3714" i="2"/>
  <c r="Q3714" i="2" s="1"/>
  <c r="I3715" i="2"/>
  <c r="Q3715" i="2" s="1"/>
  <c r="I3716" i="2"/>
  <c r="Q3716" i="2" s="1"/>
  <c r="I3717" i="2"/>
  <c r="Q3717" i="2" s="1"/>
  <c r="I3718" i="2"/>
  <c r="Q3718" i="2" s="1"/>
  <c r="I3719" i="2"/>
  <c r="Q3719" i="2" s="1"/>
  <c r="I3720" i="2"/>
  <c r="Q3720" i="2" s="1"/>
  <c r="I3721" i="2"/>
  <c r="Q3721" i="2" s="1"/>
  <c r="I3722" i="2"/>
  <c r="Q3722" i="2" s="1"/>
  <c r="I3723" i="2"/>
  <c r="Q3723" i="2" s="1"/>
  <c r="I3724" i="2"/>
  <c r="Q3724" i="2" s="1"/>
  <c r="I3725" i="2"/>
  <c r="Q3725" i="2" s="1"/>
  <c r="I3726" i="2"/>
  <c r="Q3726" i="2" s="1"/>
  <c r="I3727" i="2"/>
  <c r="Q3727" i="2" s="1"/>
  <c r="I3728" i="2"/>
  <c r="Q3728" i="2" s="1"/>
  <c r="I3729" i="2"/>
  <c r="Q3729" i="2" s="1"/>
  <c r="I3730" i="2"/>
  <c r="Q3730" i="2" s="1"/>
  <c r="I3731" i="2"/>
  <c r="Q3731" i="2" s="1"/>
  <c r="I3732" i="2"/>
  <c r="Q3732" i="2" s="1"/>
  <c r="I3733" i="2"/>
  <c r="Q3733" i="2" s="1"/>
  <c r="I3734" i="2"/>
  <c r="Q3734" i="2" s="1"/>
  <c r="I3735" i="2"/>
  <c r="Q3735" i="2" s="1"/>
  <c r="I3736" i="2"/>
  <c r="Q3736" i="2" s="1"/>
  <c r="I3737" i="2"/>
  <c r="Q3737" i="2" s="1"/>
  <c r="I3738" i="2"/>
  <c r="Q3738" i="2" s="1"/>
  <c r="I3739" i="2"/>
  <c r="Q3739" i="2" s="1"/>
  <c r="I3740" i="2"/>
  <c r="Q3740" i="2" s="1"/>
  <c r="I3741" i="2"/>
  <c r="Q3741" i="2" s="1"/>
  <c r="I3742" i="2"/>
  <c r="Q3742" i="2" s="1"/>
  <c r="I3743" i="2"/>
  <c r="Q3743" i="2" s="1"/>
  <c r="I3744" i="2"/>
  <c r="Q3744" i="2" s="1"/>
  <c r="I3745" i="2"/>
  <c r="Q3745" i="2" s="1"/>
  <c r="I3746" i="2"/>
  <c r="Q3746" i="2" s="1"/>
  <c r="I3747" i="2"/>
  <c r="Q3747" i="2" s="1"/>
  <c r="I3748" i="2"/>
  <c r="Q3748" i="2" s="1"/>
  <c r="I3749" i="2"/>
  <c r="Q3749" i="2" s="1"/>
  <c r="I3750" i="2"/>
  <c r="Q3750" i="2" s="1"/>
  <c r="I3751" i="2"/>
  <c r="Q3751" i="2" s="1"/>
  <c r="I3752" i="2"/>
  <c r="Q3752" i="2" s="1"/>
  <c r="I3753" i="2"/>
  <c r="Q3753" i="2" s="1"/>
  <c r="I3754" i="2"/>
  <c r="Q3754" i="2" s="1"/>
  <c r="I3755" i="2"/>
  <c r="Q3755" i="2" s="1"/>
  <c r="I3756" i="2"/>
  <c r="Q3756" i="2" s="1"/>
  <c r="I3757" i="2"/>
  <c r="Q3757" i="2" s="1"/>
  <c r="I3758" i="2"/>
  <c r="Q3758" i="2" s="1"/>
  <c r="I3759" i="2"/>
  <c r="Q3759" i="2" s="1"/>
  <c r="I3760" i="2"/>
  <c r="Q3760" i="2" s="1"/>
  <c r="I3761" i="2"/>
  <c r="Q3761" i="2" s="1"/>
  <c r="I3762" i="2"/>
  <c r="Q3762" i="2" s="1"/>
  <c r="I3763" i="2"/>
  <c r="Q3763" i="2" s="1"/>
  <c r="I3764" i="2"/>
  <c r="Q3764" i="2" s="1"/>
  <c r="I3765" i="2"/>
  <c r="Q3765" i="2" s="1"/>
  <c r="I3766" i="2"/>
  <c r="Q3766" i="2" s="1"/>
  <c r="I3767" i="2"/>
  <c r="Q3767" i="2" s="1"/>
  <c r="I3768" i="2"/>
  <c r="Q3768" i="2" s="1"/>
  <c r="I3769" i="2"/>
  <c r="Q3769" i="2" s="1"/>
  <c r="I3770" i="2"/>
  <c r="Q3770" i="2" s="1"/>
  <c r="I3771" i="2"/>
  <c r="Q3771" i="2" s="1"/>
  <c r="I3772" i="2"/>
  <c r="Q3772" i="2" s="1"/>
  <c r="I3773" i="2"/>
  <c r="Q3773" i="2" s="1"/>
  <c r="I3774" i="2"/>
  <c r="Q3774" i="2" s="1"/>
  <c r="I3775" i="2"/>
  <c r="Q3775" i="2" s="1"/>
  <c r="I3776" i="2"/>
  <c r="Q3776" i="2" s="1"/>
  <c r="I3777" i="2"/>
  <c r="Q3777" i="2" s="1"/>
  <c r="I3778" i="2"/>
  <c r="Q3778" i="2" s="1"/>
  <c r="I3779" i="2"/>
  <c r="Q3779" i="2" s="1"/>
  <c r="I3780" i="2"/>
  <c r="Q3780" i="2" s="1"/>
  <c r="I3781" i="2"/>
  <c r="Q3781" i="2" s="1"/>
  <c r="I3782" i="2"/>
  <c r="Q3782" i="2" s="1"/>
  <c r="I3783" i="2"/>
  <c r="Q3783" i="2" s="1"/>
  <c r="I3784" i="2"/>
  <c r="Q3784" i="2" s="1"/>
  <c r="I3785" i="2"/>
  <c r="Q3785" i="2" s="1"/>
  <c r="I3786" i="2"/>
  <c r="Q3786" i="2" s="1"/>
  <c r="I3787" i="2"/>
  <c r="Q3787" i="2" s="1"/>
  <c r="I3788" i="2"/>
  <c r="Q3788" i="2" s="1"/>
  <c r="I3789" i="2"/>
  <c r="Q3789" i="2" s="1"/>
  <c r="I3790" i="2"/>
  <c r="Q3790" i="2" s="1"/>
  <c r="I3791" i="2"/>
  <c r="Q3791" i="2" s="1"/>
  <c r="I3792" i="2"/>
  <c r="Q3792" i="2" s="1"/>
  <c r="I3793" i="2"/>
  <c r="Q3793" i="2" s="1"/>
  <c r="I3794" i="2"/>
  <c r="Q3794" i="2" s="1"/>
  <c r="I3795" i="2"/>
  <c r="Q3795" i="2" s="1"/>
  <c r="I3796" i="2"/>
  <c r="Q3796" i="2" s="1"/>
  <c r="I3797" i="2"/>
  <c r="Q3797" i="2" s="1"/>
  <c r="I3798" i="2"/>
  <c r="Q3798" i="2" s="1"/>
  <c r="I3799" i="2"/>
  <c r="Q3799" i="2" s="1"/>
  <c r="I3800" i="2"/>
  <c r="Q3800" i="2" s="1"/>
  <c r="I3801" i="2"/>
  <c r="Q3801" i="2" s="1"/>
  <c r="I3802" i="2"/>
  <c r="Q3802" i="2" s="1"/>
  <c r="I3803" i="2"/>
  <c r="Q3803" i="2" s="1"/>
  <c r="I3804" i="2"/>
  <c r="Q3804" i="2" s="1"/>
  <c r="I3805" i="2"/>
  <c r="Q3805" i="2" s="1"/>
  <c r="I3806" i="2"/>
  <c r="Q3806" i="2" s="1"/>
  <c r="I3807" i="2"/>
  <c r="Q3807" i="2" s="1"/>
  <c r="I3808" i="2"/>
  <c r="Q3808" i="2" s="1"/>
  <c r="I3809" i="2"/>
  <c r="Q3809" i="2" s="1"/>
  <c r="I3810" i="2"/>
  <c r="Q3810" i="2" s="1"/>
  <c r="I3811" i="2"/>
  <c r="Q3811" i="2" s="1"/>
  <c r="I3812" i="2"/>
  <c r="Q3812" i="2" s="1"/>
  <c r="I3813" i="2"/>
  <c r="Q3813" i="2" s="1"/>
  <c r="I3814" i="2"/>
  <c r="Q3814" i="2" s="1"/>
  <c r="I3815" i="2"/>
  <c r="Q3815" i="2" s="1"/>
  <c r="I3816" i="2"/>
  <c r="Q3816" i="2" s="1"/>
  <c r="I3817" i="2"/>
  <c r="Q3817" i="2" s="1"/>
  <c r="I3818" i="2"/>
  <c r="Q3818" i="2" s="1"/>
  <c r="I3819" i="2"/>
  <c r="Q3819" i="2" s="1"/>
  <c r="I3820" i="2"/>
  <c r="Q3820" i="2" s="1"/>
  <c r="I3821" i="2"/>
  <c r="Q3821" i="2" s="1"/>
  <c r="I3822" i="2"/>
  <c r="Q3822" i="2" s="1"/>
  <c r="I3823" i="2"/>
  <c r="Q3823" i="2" s="1"/>
  <c r="I3824" i="2"/>
  <c r="Q3824" i="2" s="1"/>
  <c r="I3825" i="2"/>
  <c r="Q3825" i="2" s="1"/>
  <c r="I3826" i="2"/>
  <c r="Q3826" i="2" s="1"/>
  <c r="I3827" i="2"/>
  <c r="Q3827" i="2" s="1"/>
  <c r="I3828" i="2"/>
  <c r="Q3828" i="2" s="1"/>
  <c r="I3829" i="2"/>
  <c r="Q3829" i="2" s="1"/>
  <c r="I3830" i="2"/>
  <c r="Q3830" i="2" s="1"/>
  <c r="I3831" i="2"/>
  <c r="Q3831" i="2" s="1"/>
  <c r="I3832" i="2"/>
  <c r="Q3832" i="2" s="1"/>
  <c r="I3833" i="2"/>
  <c r="Q3833" i="2" s="1"/>
  <c r="I3834" i="2"/>
  <c r="Q3834" i="2" s="1"/>
  <c r="I3835" i="2"/>
  <c r="Q3835" i="2" s="1"/>
  <c r="I3836" i="2"/>
  <c r="Q3836" i="2" s="1"/>
  <c r="I3837" i="2"/>
  <c r="Q3837" i="2" s="1"/>
  <c r="I3838" i="2"/>
  <c r="Q3838" i="2" s="1"/>
  <c r="I3839" i="2"/>
  <c r="Q3839" i="2" s="1"/>
  <c r="I3840" i="2"/>
  <c r="Q3840" i="2" s="1"/>
  <c r="I3841" i="2"/>
  <c r="Q3841" i="2" s="1"/>
  <c r="I3842" i="2"/>
  <c r="Q3842" i="2" s="1"/>
  <c r="I3843" i="2"/>
  <c r="Q3843" i="2" s="1"/>
  <c r="I3844" i="2"/>
  <c r="Q3844" i="2" s="1"/>
  <c r="I3845" i="2"/>
  <c r="Q3845" i="2" s="1"/>
  <c r="I3846" i="2"/>
  <c r="Q3846" i="2" s="1"/>
  <c r="I3847" i="2"/>
  <c r="Q3847" i="2" s="1"/>
  <c r="I3848" i="2"/>
  <c r="Q3848" i="2" s="1"/>
  <c r="I3849" i="2"/>
  <c r="Q3849" i="2" s="1"/>
  <c r="I3850" i="2"/>
  <c r="Q3850" i="2" s="1"/>
  <c r="I3851" i="2"/>
  <c r="Q3851" i="2" s="1"/>
  <c r="I3852" i="2"/>
  <c r="Q3852" i="2" s="1"/>
  <c r="I3853" i="2"/>
  <c r="Q3853" i="2" s="1"/>
  <c r="I3854" i="2"/>
  <c r="Q3854" i="2" s="1"/>
  <c r="I3855" i="2"/>
  <c r="Q3855" i="2" s="1"/>
  <c r="I3856" i="2"/>
  <c r="Q3856" i="2" s="1"/>
  <c r="I3857" i="2"/>
  <c r="Q3857" i="2" s="1"/>
  <c r="I3858" i="2"/>
  <c r="Q3858" i="2" s="1"/>
  <c r="I3859" i="2"/>
  <c r="Q3859" i="2" s="1"/>
  <c r="I3860" i="2"/>
  <c r="Q3860" i="2" s="1"/>
  <c r="I3861" i="2"/>
  <c r="Q3861" i="2" s="1"/>
  <c r="I3862" i="2"/>
  <c r="Q3862" i="2" s="1"/>
  <c r="I3863" i="2"/>
  <c r="Q3863" i="2" s="1"/>
  <c r="I3864" i="2"/>
  <c r="Q3864" i="2" s="1"/>
  <c r="I3865" i="2"/>
  <c r="Q3865" i="2" s="1"/>
  <c r="I3866" i="2"/>
  <c r="Q3866" i="2" s="1"/>
  <c r="I3867" i="2"/>
  <c r="Q3867" i="2" s="1"/>
  <c r="I3868" i="2"/>
  <c r="Q3868" i="2" s="1"/>
  <c r="I3869" i="2"/>
  <c r="Q3869" i="2" s="1"/>
  <c r="I3870" i="2"/>
  <c r="Q3870" i="2" s="1"/>
  <c r="I3871" i="2"/>
  <c r="Q3871" i="2" s="1"/>
  <c r="I3872" i="2"/>
  <c r="Q3872" i="2" s="1"/>
  <c r="I3873" i="2"/>
  <c r="Q3873" i="2" s="1"/>
  <c r="I3874" i="2"/>
  <c r="Q3874" i="2" s="1"/>
  <c r="I3875" i="2"/>
  <c r="Q3875" i="2" s="1"/>
  <c r="I3876" i="2"/>
  <c r="Q3876" i="2" s="1"/>
  <c r="I3877" i="2"/>
  <c r="Q3877" i="2" s="1"/>
  <c r="I3878" i="2"/>
  <c r="Q3878" i="2" s="1"/>
  <c r="I3879" i="2"/>
  <c r="Q3879" i="2" s="1"/>
  <c r="I3880" i="2"/>
  <c r="Q3880" i="2" s="1"/>
  <c r="I3881" i="2"/>
  <c r="Q3881" i="2" s="1"/>
  <c r="I3882" i="2"/>
  <c r="Q3882" i="2" s="1"/>
  <c r="I3883" i="2"/>
  <c r="Q3883" i="2" s="1"/>
  <c r="I3884" i="2"/>
  <c r="Q3884" i="2" s="1"/>
  <c r="I3885" i="2"/>
  <c r="Q3885" i="2" s="1"/>
  <c r="I3886" i="2"/>
  <c r="Q3886" i="2" s="1"/>
  <c r="I3887" i="2"/>
  <c r="Q3887" i="2" s="1"/>
  <c r="I3888" i="2"/>
  <c r="Q3888" i="2" s="1"/>
  <c r="I3889" i="2"/>
  <c r="Q3889" i="2" s="1"/>
  <c r="I3890" i="2"/>
  <c r="Q3890" i="2" s="1"/>
  <c r="I3891" i="2"/>
  <c r="Q3891" i="2" s="1"/>
  <c r="I3892" i="2"/>
  <c r="Q3892" i="2" s="1"/>
  <c r="I3893" i="2"/>
  <c r="Q3893" i="2" s="1"/>
  <c r="I3894" i="2"/>
  <c r="Q3894" i="2" s="1"/>
  <c r="I3895" i="2"/>
  <c r="Q3895" i="2" s="1"/>
  <c r="I3896" i="2"/>
  <c r="Q3896" i="2" s="1"/>
  <c r="I3897" i="2"/>
  <c r="Q3897" i="2" s="1"/>
  <c r="I3898" i="2"/>
  <c r="Q3898" i="2" s="1"/>
  <c r="I3899" i="2"/>
  <c r="Q3899" i="2" s="1"/>
  <c r="I3900" i="2"/>
  <c r="Q3900" i="2" s="1"/>
  <c r="I3901" i="2"/>
  <c r="Q3901" i="2" s="1"/>
  <c r="I3902" i="2"/>
  <c r="Q3902" i="2" s="1"/>
  <c r="I3903" i="2"/>
  <c r="Q3903" i="2" s="1"/>
  <c r="I3904" i="2"/>
  <c r="Q3904" i="2" s="1"/>
  <c r="I3905" i="2"/>
  <c r="Q3905" i="2" s="1"/>
  <c r="I3906" i="2"/>
  <c r="Q3906" i="2" s="1"/>
  <c r="I3907" i="2"/>
  <c r="Q3907" i="2" s="1"/>
  <c r="I3908" i="2"/>
  <c r="Q3908" i="2" s="1"/>
  <c r="I3909" i="2"/>
  <c r="Q3909" i="2" s="1"/>
  <c r="I3910" i="2"/>
  <c r="Q3910" i="2" s="1"/>
  <c r="I3911" i="2"/>
  <c r="Q3911" i="2" s="1"/>
  <c r="I3912" i="2"/>
  <c r="Q3912" i="2" s="1"/>
  <c r="I3913" i="2"/>
  <c r="Q3913" i="2" s="1"/>
  <c r="I3914" i="2"/>
  <c r="Q3914" i="2" s="1"/>
  <c r="I3915" i="2"/>
  <c r="Q3915" i="2" s="1"/>
  <c r="I3916" i="2"/>
  <c r="Q3916" i="2" s="1"/>
  <c r="I3917" i="2"/>
  <c r="Q3917" i="2" s="1"/>
  <c r="I3918" i="2"/>
  <c r="Q3918" i="2" s="1"/>
  <c r="I3919" i="2"/>
  <c r="Q3919" i="2" s="1"/>
  <c r="I3920" i="2"/>
  <c r="Q3920" i="2" s="1"/>
  <c r="I3921" i="2"/>
  <c r="Q3921" i="2" s="1"/>
  <c r="I3922" i="2"/>
  <c r="Q3922" i="2" s="1"/>
  <c r="I3923" i="2"/>
  <c r="Q3923" i="2" s="1"/>
  <c r="I3924" i="2"/>
  <c r="Q3924" i="2" s="1"/>
  <c r="I3925" i="2"/>
  <c r="Q3925" i="2" s="1"/>
  <c r="I3926" i="2"/>
  <c r="Q3926" i="2" s="1"/>
  <c r="I3927" i="2"/>
  <c r="Q3927" i="2" s="1"/>
  <c r="I3928" i="2"/>
  <c r="Q3928" i="2" s="1"/>
  <c r="I3929" i="2"/>
  <c r="Q3929" i="2" s="1"/>
  <c r="I3930" i="2"/>
  <c r="Q3930" i="2" s="1"/>
  <c r="I3931" i="2"/>
  <c r="Q3931" i="2" s="1"/>
  <c r="I3932" i="2"/>
  <c r="Q3932" i="2" s="1"/>
  <c r="I3933" i="2"/>
  <c r="Q3933" i="2" s="1"/>
  <c r="I3934" i="2"/>
  <c r="Q3934" i="2" s="1"/>
  <c r="I3935" i="2"/>
  <c r="Q3935" i="2" s="1"/>
  <c r="I3936" i="2"/>
  <c r="Q3936" i="2" s="1"/>
  <c r="I3937" i="2"/>
  <c r="Q3937" i="2" s="1"/>
  <c r="I3938" i="2"/>
  <c r="Q3938" i="2" s="1"/>
  <c r="I3939" i="2"/>
  <c r="Q3939" i="2" s="1"/>
  <c r="I3940" i="2"/>
  <c r="Q3940" i="2" s="1"/>
  <c r="I3941" i="2"/>
  <c r="Q3941" i="2" s="1"/>
  <c r="I3942" i="2"/>
  <c r="Q3942" i="2" s="1"/>
  <c r="I3943" i="2"/>
  <c r="Q3943" i="2" s="1"/>
  <c r="I3944" i="2"/>
  <c r="Q3944" i="2" s="1"/>
  <c r="I3945" i="2"/>
  <c r="Q3945" i="2" s="1"/>
  <c r="I3946" i="2"/>
  <c r="Q3946" i="2" s="1"/>
  <c r="I3947" i="2"/>
  <c r="Q3947" i="2" s="1"/>
  <c r="I3948" i="2"/>
  <c r="Q3948" i="2" s="1"/>
  <c r="I3949" i="2"/>
  <c r="Q3949" i="2" s="1"/>
  <c r="I3950" i="2"/>
  <c r="Q3950" i="2" s="1"/>
  <c r="I3951" i="2"/>
  <c r="Q3951" i="2" s="1"/>
  <c r="I3952" i="2"/>
  <c r="Q3952" i="2" s="1"/>
  <c r="I3953" i="2"/>
  <c r="Q3953" i="2" s="1"/>
  <c r="I3954" i="2"/>
  <c r="Q3954" i="2" s="1"/>
  <c r="I3955" i="2"/>
  <c r="Q3955" i="2" s="1"/>
  <c r="I3956" i="2"/>
  <c r="Q3956" i="2" s="1"/>
  <c r="I3957" i="2"/>
  <c r="Q3957" i="2" s="1"/>
  <c r="I3958" i="2"/>
  <c r="Q3958" i="2" s="1"/>
  <c r="I3959" i="2"/>
  <c r="Q3959" i="2" s="1"/>
  <c r="I3960" i="2"/>
  <c r="Q3960" i="2" s="1"/>
  <c r="I3961" i="2"/>
  <c r="Q3961" i="2" s="1"/>
  <c r="I3962" i="2"/>
  <c r="Q3962" i="2" s="1"/>
  <c r="I3963" i="2"/>
  <c r="Q3963" i="2" s="1"/>
  <c r="I3964" i="2"/>
  <c r="Q3964" i="2" s="1"/>
  <c r="I3965" i="2"/>
  <c r="Q3965" i="2" s="1"/>
  <c r="I3966" i="2"/>
  <c r="Q3966" i="2" s="1"/>
  <c r="I3967" i="2"/>
  <c r="Q3967" i="2" s="1"/>
  <c r="I3968" i="2"/>
  <c r="Q3968" i="2" s="1"/>
  <c r="I3969" i="2"/>
  <c r="Q3969" i="2" s="1"/>
  <c r="I3970" i="2"/>
  <c r="Q3970" i="2" s="1"/>
  <c r="I3971" i="2"/>
  <c r="Q3971" i="2" s="1"/>
  <c r="I3972" i="2"/>
  <c r="Q3972" i="2" s="1"/>
  <c r="I3973" i="2"/>
  <c r="Q3973" i="2" s="1"/>
  <c r="I3974" i="2"/>
  <c r="Q3974" i="2" s="1"/>
  <c r="I3975" i="2"/>
  <c r="Q3975" i="2" s="1"/>
  <c r="I3976" i="2"/>
  <c r="Q3976" i="2" s="1"/>
  <c r="I3977" i="2"/>
  <c r="Q3977" i="2" s="1"/>
  <c r="I3978" i="2"/>
  <c r="Q3978" i="2" s="1"/>
  <c r="I3979" i="2"/>
  <c r="Q3979" i="2" s="1"/>
  <c r="I3980" i="2"/>
  <c r="Q3980" i="2" s="1"/>
  <c r="I3981" i="2"/>
  <c r="Q3981" i="2" s="1"/>
  <c r="I3982" i="2"/>
  <c r="Q3982" i="2" s="1"/>
  <c r="I3983" i="2"/>
  <c r="Q3983" i="2" s="1"/>
  <c r="I3984" i="2"/>
  <c r="Q3984" i="2" s="1"/>
  <c r="I3985" i="2"/>
  <c r="Q3985" i="2" s="1"/>
  <c r="I3986" i="2"/>
  <c r="Q3986" i="2" s="1"/>
  <c r="I3987" i="2"/>
  <c r="Q3987" i="2" s="1"/>
  <c r="I3988" i="2"/>
  <c r="Q3988" i="2" s="1"/>
  <c r="I3989" i="2"/>
  <c r="Q3989" i="2" s="1"/>
  <c r="I3990" i="2"/>
  <c r="Q3990" i="2" s="1"/>
  <c r="I3991" i="2"/>
  <c r="Q3991" i="2" s="1"/>
  <c r="I3992" i="2"/>
  <c r="Q3992" i="2" s="1"/>
  <c r="I3993" i="2"/>
  <c r="Q3993" i="2" s="1"/>
  <c r="I3994" i="2"/>
  <c r="Q3994" i="2" s="1"/>
  <c r="I3995" i="2"/>
  <c r="Q3995" i="2" s="1"/>
  <c r="I3996" i="2"/>
  <c r="Q3996" i="2" s="1"/>
  <c r="I3997" i="2"/>
  <c r="Q3997" i="2" s="1"/>
  <c r="I3998" i="2"/>
  <c r="Q3998" i="2" s="1"/>
  <c r="I3999" i="2"/>
  <c r="Q3999" i="2" s="1"/>
  <c r="I4000" i="2"/>
  <c r="Q4000" i="2" s="1"/>
  <c r="I4001" i="2"/>
  <c r="Q4001" i="2" s="1"/>
  <c r="I4002" i="2"/>
  <c r="Q4002" i="2" s="1"/>
  <c r="I4003" i="2"/>
  <c r="Q4003" i="2" s="1"/>
  <c r="I4004" i="2"/>
  <c r="Q4004" i="2" s="1"/>
  <c r="I4005" i="2"/>
  <c r="Q4005" i="2" s="1"/>
  <c r="I4006" i="2"/>
  <c r="Q4006" i="2" s="1"/>
  <c r="I4007" i="2"/>
  <c r="Q4007" i="2" s="1"/>
  <c r="I4008" i="2"/>
  <c r="Q4008" i="2" s="1"/>
  <c r="I4009" i="2"/>
  <c r="Q4009" i="2" s="1"/>
  <c r="I4010" i="2"/>
  <c r="Q4010" i="2" s="1"/>
  <c r="I4011" i="2"/>
  <c r="Q4011" i="2" s="1"/>
  <c r="I4012" i="2"/>
  <c r="Q4012" i="2" s="1"/>
  <c r="I4013" i="2"/>
  <c r="Q4013" i="2" s="1"/>
  <c r="I4014" i="2"/>
  <c r="Q4014" i="2" s="1"/>
  <c r="I4015" i="2"/>
  <c r="Q4015" i="2" s="1"/>
  <c r="I4016" i="2"/>
  <c r="Q4016" i="2" s="1"/>
  <c r="I4017" i="2"/>
  <c r="Q4017" i="2" s="1"/>
  <c r="I4018" i="2"/>
  <c r="Q4018" i="2" s="1"/>
  <c r="I4019" i="2"/>
  <c r="Q4019" i="2" s="1"/>
  <c r="I4020" i="2"/>
  <c r="Q4020" i="2" s="1"/>
  <c r="I4021" i="2"/>
  <c r="Q4021" i="2" s="1"/>
  <c r="I4022" i="2"/>
  <c r="Q4022" i="2" s="1"/>
  <c r="I4023" i="2"/>
  <c r="Q4023" i="2" s="1"/>
  <c r="I4024" i="2"/>
  <c r="Q4024" i="2" s="1"/>
  <c r="I4025" i="2"/>
  <c r="Q4025" i="2" s="1"/>
  <c r="I4026" i="2"/>
  <c r="Q4026" i="2" s="1"/>
  <c r="I4027" i="2"/>
  <c r="Q4027" i="2" s="1"/>
  <c r="I4028" i="2"/>
  <c r="Q4028" i="2" s="1"/>
  <c r="I4029" i="2"/>
  <c r="Q4029" i="2" s="1"/>
  <c r="I4030" i="2"/>
  <c r="Q4030" i="2" s="1"/>
  <c r="I4031" i="2"/>
  <c r="Q4031" i="2" s="1"/>
  <c r="I4032" i="2"/>
  <c r="Q4032" i="2" s="1"/>
  <c r="I4033" i="2"/>
  <c r="Q4033" i="2" s="1"/>
  <c r="I4034" i="2"/>
  <c r="Q4034" i="2" s="1"/>
  <c r="I4035" i="2"/>
  <c r="Q4035" i="2" s="1"/>
  <c r="I4036" i="2"/>
  <c r="Q4036" i="2" s="1"/>
  <c r="I4037" i="2"/>
  <c r="Q4037" i="2" s="1"/>
  <c r="I4038" i="2"/>
  <c r="Q4038" i="2" s="1"/>
  <c r="I4039" i="2"/>
  <c r="Q4039" i="2" s="1"/>
  <c r="I4040" i="2"/>
  <c r="Q4040" i="2" s="1"/>
  <c r="I4041" i="2"/>
  <c r="Q4041" i="2" s="1"/>
  <c r="I4042" i="2"/>
  <c r="Q4042" i="2" s="1"/>
  <c r="I4043" i="2"/>
  <c r="Q4043" i="2" s="1"/>
  <c r="I4044" i="2"/>
  <c r="Q4044" i="2" s="1"/>
  <c r="I4045" i="2"/>
  <c r="Q4045" i="2" s="1"/>
  <c r="I4046" i="2"/>
  <c r="Q4046" i="2" s="1"/>
  <c r="I4047" i="2"/>
  <c r="Q4047" i="2" s="1"/>
  <c r="I4048" i="2"/>
  <c r="Q4048" i="2" s="1"/>
  <c r="I4049" i="2"/>
  <c r="Q4049" i="2" s="1"/>
  <c r="I4050" i="2"/>
  <c r="Q4050" i="2" s="1"/>
  <c r="I4051" i="2"/>
  <c r="Q4051" i="2" s="1"/>
  <c r="I4052" i="2"/>
  <c r="Q4052" i="2" s="1"/>
  <c r="I4053" i="2"/>
  <c r="Q4053" i="2" s="1"/>
  <c r="I4054" i="2"/>
  <c r="Q4054" i="2" s="1"/>
  <c r="I4055" i="2"/>
  <c r="Q4055" i="2" s="1"/>
  <c r="I4056" i="2"/>
  <c r="Q4056" i="2" s="1"/>
  <c r="I4057" i="2"/>
  <c r="Q4057" i="2" s="1"/>
  <c r="I4058" i="2"/>
  <c r="Q4058" i="2" s="1"/>
  <c r="I4059" i="2"/>
  <c r="Q4059" i="2" s="1"/>
  <c r="I4060" i="2"/>
  <c r="Q4060" i="2" s="1"/>
  <c r="I4061" i="2"/>
  <c r="Q4061" i="2" s="1"/>
  <c r="I4062" i="2"/>
  <c r="Q4062" i="2" s="1"/>
  <c r="I4063" i="2"/>
  <c r="Q4063" i="2" s="1"/>
  <c r="I4064" i="2"/>
  <c r="Q4064" i="2" s="1"/>
  <c r="I4065" i="2"/>
  <c r="Q4065" i="2" s="1"/>
  <c r="I4066" i="2"/>
  <c r="Q4066" i="2" s="1"/>
  <c r="I4067" i="2"/>
  <c r="Q4067" i="2" s="1"/>
  <c r="I4068" i="2"/>
  <c r="Q4068" i="2" s="1"/>
  <c r="I4069" i="2"/>
  <c r="Q4069" i="2" s="1"/>
  <c r="I4070" i="2"/>
  <c r="Q4070" i="2" s="1"/>
  <c r="I4071" i="2"/>
  <c r="Q4071" i="2" s="1"/>
  <c r="I4072" i="2"/>
  <c r="Q4072" i="2" s="1"/>
  <c r="I4073" i="2"/>
  <c r="Q4073" i="2" s="1"/>
  <c r="I4074" i="2"/>
  <c r="Q4074" i="2" s="1"/>
  <c r="I4075" i="2"/>
  <c r="Q4075" i="2" s="1"/>
  <c r="I4076" i="2"/>
  <c r="Q4076" i="2" s="1"/>
  <c r="I4077" i="2"/>
  <c r="Q4077" i="2" s="1"/>
  <c r="I4078" i="2"/>
  <c r="Q4078" i="2" s="1"/>
  <c r="I4079" i="2"/>
  <c r="Q4079" i="2" s="1"/>
  <c r="I4080" i="2"/>
  <c r="Q4080" i="2" s="1"/>
  <c r="I4081" i="2"/>
  <c r="Q4081" i="2" s="1"/>
  <c r="I4082" i="2"/>
  <c r="Q4082" i="2" s="1"/>
  <c r="I4083" i="2"/>
  <c r="Q4083" i="2" s="1"/>
  <c r="I4084" i="2"/>
  <c r="Q4084" i="2" s="1"/>
  <c r="I4085" i="2"/>
  <c r="Q4085" i="2" s="1"/>
  <c r="I4086" i="2"/>
  <c r="Q4086" i="2" s="1"/>
  <c r="I4087" i="2"/>
  <c r="Q4087" i="2" s="1"/>
  <c r="I4088" i="2"/>
  <c r="Q4088" i="2" s="1"/>
  <c r="I4089" i="2"/>
  <c r="Q4089" i="2" s="1"/>
  <c r="I4090" i="2"/>
  <c r="Q4090" i="2" s="1"/>
  <c r="I4091" i="2"/>
  <c r="Q4091" i="2" s="1"/>
  <c r="I4092" i="2"/>
  <c r="Q4092" i="2" s="1"/>
  <c r="I4093" i="2"/>
  <c r="Q4093" i="2" s="1"/>
  <c r="I4094" i="2"/>
  <c r="Q4094" i="2" s="1"/>
  <c r="I4095" i="2"/>
  <c r="Q4095" i="2" s="1"/>
  <c r="I4096" i="2"/>
  <c r="Q4096" i="2" s="1"/>
  <c r="I4097" i="2"/>
  <c r="Q4097" i="2" s="1"/>
  <c r="I4098" i="2"/>
  <c r="Q4098" i="2" s="1"/>
  <c r="I4099" i="2"/>
  <c r="Q4099" i="2" s="1"/>
  <c r="I4100" i="2"/>
  <c r="Q4100" i="2" s="1"/>
  <c r="I4101" i="2"/>
  <c r="Q4101" i="2" s="1"/>
  <c r="I4102" i="2"/>
  <c r="Q4102" i="2" s="1"/>
  <c r="I4103" i="2"/>
  <c r="Q4103" i="2" s="1"/>
  <c r="I4104" i="2"/>
  <c r="Q4104" i="2" s="1"/>
  <c r="I4105" i="2"/>
  <c r="Q4105" i="2" s="1"/>
  <c r="I4106" i="2"/>
  <c r="Q4106" i="2" s="1"/>
  <c r="I4107" i="2"/>
  <c r="Q4107" i="2" s="1"/>
  <c r="I4108" i="2"/>
  <c r="Q4108" i="2" s="1"/>
  <c r="I4109" i="2"/>
  <c r="Q4109" i="2" s="1"/>
  <c r="I4110" i="2"/>
  <c r="Q4110" i="2" s="1"/>
  <c r="I4111" i="2"/>
  <c r="Q4111" i="2" s="1"/>
  <c r="I4112" i="2"/>
  <c r="Q4112" i="2" s="1"/>
  <c r="I4113" i="2"/>
  <c r="Q4113" i="2" s="1"/>
  <c r="I4114" i="2"/>
  <c r="Q4114" i="2" s="1"/>
  <c r="I4115" i="2"/>
  <c r="Q4115" i="2" s="1"/>
  <c r="I4116" i="2"/>
  <c r="Q4116" i="2" s="1"/>
  <c r="I4117" i="2"/>
  <c r="Q4117" i="2" s="1"/>
  <c r="I4118" i="2"/>
  <c r="Q4118" i="2" s="1"/>
  <c r="I4119" i="2"/>
  <c r="Q4119" i="2" s="1"/>
  <c r="I4120" i="2"/>
  <c r="Q4120" i="2" s="1"/>
  <c r="I4121" i="2"/>
  <c r="Q4121" i="2" s="1"/>
  <c r="I4122" i="2"/>
  <c r="Q4122" i="2" s="1"/>
  <c r="I4123" i="2"/>
  <c r="Q4123" i="2" s="1"/>
  <c r="I4124" i="2"/>
  <c r="Q4124" i="2" s="1"/>
  <c r="I4125" i="2"/>
  <c r="Q4125" i="2" s="1"/>
  <c r="I4126" i="2"/>
  <c r="Q4126" i="2" s="1"/>
  <c r="I4127" i="2"/>
  <c r="Q4127" i="2" s="1"/>
  <c r="I4128" i="2"/>
  <c r="Q4128" i="2" s="1"/>
  <c r="I4129" i="2"/>
  <c r="Q4129" i="2" s="1"/>
  <c r="I4130" i="2"/>
  <c r="Q4130" i="2" s="1"/>
  <c r="I4131" i="2"/>
  <c r="Q4131" i="2" s="1"/>
  <c r="I4132" i="2"/>
  <c r="Q4132" i="2" s="1"/>
  <c r="I4133" i="2"/>
  <c r="Q4133" i="2" s="1"/>
  <c r="I4134" i="2"/>
  <c r="Q4134" i="2" s="1"/>
  <c r="I4135" i="2"/>
  <c r="Q4135" i="2" s="1"/>
  <c r="I4136" i="2"/>
  <c r="Q4136" i="2" s="1"/>
  <c r="I4137" i="2"/>
  <c r="Q4137" i="2" s="1"/>
  <c r="I4138" i="2"/>
  <c r="Q4138" i="2" s="1"/>
  <c r="I4139" i="2"/>
  <c r="Q4139" i="2" s="1"/>
  <c r="I4140" i="2"/>
  <c r="Q4140" i="2" s="1"/>
  <c r="I4141" i="2"/>
  <c r="Q4141" i="2" s="1"/>
  <c r="I4142" i="2"/>
  <c r="Q4142" i="2" s="1"/>
  <c r="I4143" i="2"/>
  <c r="Q4143" i="2" s="1"/>
  <c r="I4144" i="2"/>
  <c r="Q4144" i="2" s="1"/>
  <c r="I4145" i="2"/>
  <c r="Q4145" i="2" s="1"/>
  <c r="I4146" i="2"/>
  <c r="Q4146" i="2" s="1"/>
  <c r="I4147" i="2"/>
  <c r="Q4147" i="2" s="1"/>
  <c r="I4148" i="2"/>
  <c r="Q4148" i="2" s="1"/>
  <c r="I4149" i="2"/>
  <c r="Q4149" i="2" s="1"/>
  <c r="I4150" i="2"/>
  <c r="Q4150" i="2" s="1"/>
  <c r="I4151" i="2"/>
  <c r="Q4151" i="2" s="1"/>
  <c r="I4152" i="2"/>
  <c r="Q4152" i="2" s="1"/>
  <c r="I4153" i="2"/>
  <c r="Q4153" i="2" s="1"/>
  <c r="I4154" i="2"/>
  <c r="Q4154" i="2" s="1"/>
  <c r="I4155" i="2"/>
  <c r="Q4155" i="2" s="1"/>
  <c r="I4156" i="2"/>
  <c r="Q4156" i="2" s="1"/>
  <c r="I4157" i="2"/>
  <c r="Q4157" i="2" s="1"/>
  <c r="I4158" i="2"/>
  <c r="Q4158" i="2" s="1"/>
  <c r="I4159" i="2"/>
  <c r="Q4159" i="2" s="1"/>
  <c r="I4160" i="2"/>
  <c r="Q4160" i="2" s="1"/>
  <c r="I4161" i="2"/>
  <c r="Q4161" i="2" s="1"/>
  <c r="I4162" i="2"/>
  <c r="Q4162" i="2" s="1"/>
  <c r="I4163" i="2"/>
  <c r="Q4163" i="2" s="1"/>
  <c r="I4164" i="2"/>
  <c r="Q4164" i="2" s="1"/>
  <c r="I4165" i="2"/>
  <c r="Q4165" i="2" s="1"/>
  <c r="I4166" i="2"/>
  <c r="Q4166" i="2" s="1"/>
  <c r="I4167" i="2"/>
  <c r="Q4167" i="2" s="1"/>
  <c r="I4168" i="2"/>
  <c r="Q4168" i="2" s="1"/>
  <c r="I4169" i="2"/>
  <c r="Q4169" i="2" s="1"/>
  <c r="I4170" i="2"/>
  <c r="Q4170" i="2" s="1"/>
  <c r="I4171" i="2"/>
  <c r="Q4171" i="2" s="1"/>
  <c r="I4172" i="2"/>
  <c r="Q4172" i="2" s="1"/>
  <c r="I4173" i="2"/>
  <c r="Q4173" i="2" s="1"/>
  <c r="I4174" i="2"/>
  <c r="Q4174" i="2" s="1"/>
  <c r="I4175" i="2"/>
  <c r="Q4175" i="2" s="1"/>
  <c r="I4176" i="2"/>
  <c r="Q4176" i="2" s="1"/>
  <c r="I4177" i="2"/>
  <c r="Q4177" i="2" s="1"/>
  <c r="I4178" i="2"/>
  <c r="Q4178" i="2" s="1"/>
  <c r="I4179" i="2"/>
  <c r="Q4179" i="2" s="1"/>
  <c r="I4180" i="2"/>
  <c r="Q4180" i="2" s="1"/>
  <c r="I4181" i="2"/>
  <c r="Q4181" i="2" s="1"/>
  <c r="I4182" i="2"/>
  <c r="Q4182" i="2" s="1"/>
  <c r="I4183" i="2"/>
  <c r="Q4183" i="2" s="1"/>
  <c r="I4184" i="2"/>
  <c r="Q4184" i="2" s="1"/>
  <c r="I4185" i="2"/>
  <c r="Q4185" i="2" s="1"/>
  <c r="I4186" i="2"/>
  <c r="Q4186" i="2" s="1"/>
  <c r="I4187" i="2"/>
  <c r="Q4187" i="2" s="1"/>
  <c r="I4188" i="2"/>
  <c r="Q4188" i="2" s="1"/>
  <c r="I4189" i="2"/>
  <c r="Q4189" i="2" s="1"/>
  <c r="I4190" i="2"/>
  <c r="Q4190" i="2" s="1"/>
  <c r="I4191" i="2"/>
  <c r="Q4191" i="2" s="1"/>
  <c r="I4192" i="2"/>
  <c r="Q4192" i="2" s="1"/>
  <c r="I4193" i="2"/>
  <c r="Q4193" i="2" s="1"/>
  <c r="I4194" i="2"/>
  <c r="Q4194" i="2" s="1"/>
  <c r="I4195" i="2"/>
  <c r="Q4195" i="2" s="1"/>
  <c r="I4196" i="2"/>
  <c r="Q4196" i="2" s="1"/>
  <c r="I4197" i="2"/>
  <c r="Q4197" i="2" s="1"/>
  <c r="I4198" i="2"/>
  <c r="Q4198" i="2" s="1"/>
  <c r="I4199" i="2"/>
  <c r="Q4199" i="2" s="1"/>
  <c r="I4200" i="2"/>
  <c r="Q4200" i="2" s="1"/>
  <c r="I4201" i="2"/>
  <c r="Q4201" i="2" s="1"/>
  <c r="I4202" i="2"/>
  <c r="Q4202" i="2" s="1"/>
  <c r="I4203" i="2"/>
  <c r="Q4203" i="2" s="1"/>
  <c r="I4204" i="2"/>
  <c r="Q4204" i="2" s="1"/>
  <c r="I4205" i="2"/>
  <c r="Q4205" i="2" s="1"/>
  <c r="I4206" i="2"/>
  <c r="Q4206" i="2" s="1"/>
  <c r="I4207" i="2"/>
  <c r="Q4207" i="2" s="1"/>
  <c r="I4208" i="2"/>
  <c r="Q4208" i="2" s="1"/>
  <c r="I4209" i="2"/>
  <c r="Q4209" i="2" s="1"/>
  <c r="I4210" i="2"/>
  <c r="Q4210" i="2" s="1"/>
  <c r="I4211" i="2"/>
  <c r="Q4211" i="2" s="1"/>
  <c r="I4212" i="2"/>
  <c r="Q4212" i="2" s="1"/>
  <c r="I4213" i="2"/>
  <c r="Q4213" i="2" s="1"/>
  <c r="I4214" i="2"/>
  <c r="Q4214" i="2" s="1"/>
  <c r="I4215" i="2"/>
  <c r="Q4215" i="2" s="1"/>
  <c r="I4216" i="2"/>
  <c r="Q4216" i="2" s="1"/>
  <c r="I4217" i="2"/>
  <c r="Q4217" i="2" s="1"/>
  <c r="I4218" i="2"/>
  <c r="Q4218" i="2" s="1"/>
  <c r="I4219" i="2"/>
  <c r="Q4219" i="2" s="1"/>
  <c r="I4220" i="2"/>
  <c r="Q4220" i="2" s="1"/>
  <c r="I4221" i="2"/>
  <c r="Q4221" i="2" s="1"/>
  <c r="I4222" i="2"/>
  <c r="Q4222" i="2" s="1"/>
  <c r="I4223" i="2"/>
  <c r="Q4223" i="2" s="1"/>
  <c r="I4224" i="2"/>
  <c r="Q4224" i="2" s="1"/>
  <c r="I4225" i="2"/>
  <c r="Q4225" i="2" s="1"/>
  <c r="I4226" i="2"/>
  <c r="Q4226" i="2" s="1"/>
  <c r="I4227" i="2"/>
  <c r="Q4227" i="2" s="1"/>
  <c r="I4228" i="2"/>
  <c r="Q4228" i="2" s="1"/>
  <c r="I4229" i="2"/>
  <c r="Q4229" i="2" s="1"/>
  <c r="I4230" i="2"/>
  <c r="Q4230" i="2" s="1"/>
  <c r="I4231" i="2"/>
  <c r="Q4231" i="2" s="1"/>
  <c r="I4232" i="2"/>
  <c r="Q4232" i="2" s="1"/>
  <c r="I4233" i="2"/>
  <c r="Q4233" i="2" s="1"/>
  <c r="I4234" i="2"/>
  <c r="Q4234" i="2" s="1"/>
  <c r="I4235" i="2"/>
  <c r="Q4235" i="2" s="1"/>
  <c r="I4236" i="2"/>
  <c r="Q4236" i="2" s="1"/>
  <c r="I4237" i="2"/>
  <c r="Q4237" i="2" s="1"/>
  <c r="I4238" i="2"/>
  <c r="Q4238" i="2" s="1"/>
  <c r="I4239" i="2"/>
  <c r="Q4239" i="2" s="1"/>
  <c r="I4240" i="2"/>
  <c r="Q4240" i="2" s="1"/>
  <c r="I4241" i="2"/>
  <c r="Q4241" i="2" s="1"/>
  <c r="I4242" i="2"/>
  <c r="Q4242" i="2" s="1"/>
  <c r="I4243" i="2"/>
  <c r="Q4243" i="2" s="1"/>
  <c r="I4244" i="2"/>
  <c r="Q4244" i="2" s="1"/>
  <c r="I4245" i="2"/>
  <c r="Q4245" i="2" s="1"/>
  <c r="I4246" i="2"/>
  <c r="Q4246" i="2" s="1"/>
  <c r="I4247" i="2"/>
  <c r="Q4247" i="2" s="1"/>
  <c r="I4248" i="2"/>
  <c r="Q4248" i="2" s="1"/>
  <c r="I4249" i="2"/>
  <c r="Q4249" i="2" s="1"/>
  <c r="I4250" i="2"/>
  <c r="Q4250" i="2" s="1"/>
  <c r="I4251" i="2"/>
  <c r="Q4251" i="2" s="1"/>
  <c r="I4252" i="2"/>
  <c r="Q4252" i="2" s="1"/>
  <c r="I4253" i="2"/>
  <c r="Q4253" i="2" s="1"/>
  <c r="I4254" i="2"/>
  <c r="Q4254" i="2" s="1"/>
  <c r="I4255" i="2"/>
  <c r="Q4255" i="2" s="1"/>
  <c r="I4256" i="2"/>
  <c r="Q4256" i="2" s="1"/>
  <c r="I4257" i="2"/>
  <c r="Q4257" i="2" s="1"/>
  <c r="I4258" i="2"/>
  <c r="Q4258" i="2" s="1"/>
  <c r="I4259" i="2"/>
  <c r="Q4259" i="2" s="1"/>
  <c r="I4260" i="2"/>
  <c r="Q4260" i="2" s="1"/>
  <c r="I4261" i="2"/>
  <c r="Q4261" i="2" s="1"/>
  <c r="I4262" i="2"/>
  <c r="Q4262" i="2" s="1"/>
  <c r="I4263" i="2"/>
  <c r="Q4263" i="2" s="1"/>
  <c r="I4264" i="2"/>
  <c r="Q4264" i="2" s="1"/>
  <c r="I4265" i="2"/>
  <c r="Q4265" i="2" s="1"/>
  <c r="I4266" i="2"/>
  <c r="Q4266" i="2" s="1"/>
  <c r="I4267" i="2"/>
  <c r="Q4267" i="2" s="1"/>
  <c r="I4268" i="2"/>
  <c r="Q4268" i="2" s="1"/>
  <c r="I4269" i="2"/>
  <c r="Q4269" i="2" s="1"/>
  <c r="I4270" i="2"/>
  <c r="Q4270" i="2" s="1"/>
  <c r="I4271" i="2"/>
  <c r="Q4271" i="2" s="1"/>
  <c r="I4272" i="2"/>
  <c r="Q4272" i="2" s="1"/>
  <c r="I4273" i="2"/>
  <c r="Q4273" i="2" s="1"/>
  <c r="I4274" i="2"/>
  <c r="Q4274" i="2" s="1"/>
  <c r="I4275" i="2"/>
  <c r="Q4275" i="2" s="1"/>
  <c r="I4276" i="2"/>
  <c r="Q4276" i="2" s="1"/>
  <c r="I4277" i="2"/>
  <c r="Q4277" i="2" s="1"/>
  <c r="I4278" i="2"/>
  <c r="Q4278" i="2" s="1"/>
  <c r="I4279" i="2"/>
  <c r="Q4279" i="2" s="1"/>
  <c r="I4280" i="2"/>
  <c r="Q4280" i="2" s="1"/>
  <c r="I4281" i="2"/>
  <c r="Q4281" i="2" s="1"/>
  <c r="I4282" i="2"/>
  <c r="Q4282" i="2" s="1"/>
  <c r="I4283" i="2"/>
  <c r="Q4283" i="2" s="1"/>
  <c r="I4284" i="2"/>
  <c r="Q4284" i="2" s="1"/>
  <c r="I4285" i="2"/>
  <c r="Q4285" i="2" s="1"/>
  <c r="I4286" i="2"/>
  <c r="Q4286" i="2" s="1"/>
  <c r="I4287" i="2"/>
  <c r="Q4287" i="2" s="1"/>
  <c r="I4288" i="2"/>
  <c r="Q4288" i="2" s="1"/>
  <c r="I4289" i="2"/>
  <c r="Q4289" i="2" s="1"/>
  <c r="I4290" i="2"/>
  <c r="Q4290" i="2" s="1"/>
  <c r="I4291" i="2"/>
  <c r="Q4291" i="2" s="1"/>
  <c r="I4292" i="2"/>
  <c r="Q4292" i="2" s="1"/>
  <c r="I4293" i="2"/>
  <c r="Q4293" i="2" s="1"/>
  <c r="I4294" i="2"/>
  <c r="Q4294" i="2" s="1"/>
  <c r="I4295" i="2"/>
  <c r="Q4295" i="2" s="1"/>
  <c r="I4296" i="2"/>
  <c r="Q4296" i="2" s="1"/>
  <c r="I4297" i="2"/>
  <c r="Q4297" i="2" s="1"/>
  <c r="I4298" i="2"/>
  <c r="Q4298" i="2" s="1"/>
  <c r="I4299" i="2"/>
  <c r="Q4299" i="2" s="1"/>
  <c r="I4300" i="2"/>
  <c r="Q4300" i="2" s="1"/>
  <c r="I4301" i="2"/>
  <c r="Q4301" i="2" s="1"/>
  <c r="I4302" i="2"/>
  <c r="Q4302" i="2" s="1"/>
  <c r="I4303" i="2"/>
  <c r="Q4303" i="2" s="1"/>
  <c r="I4304" i="2"/>
  <c r="Q4304" i="2" s="1"/>
  <c r="I4305" i="2"/>
  <c r="Q4305" i="2" s="1"/>
  <c r="I4306" i="2"/>
  <c r="Q4306" i="2" s="1"/>
  <c r="I4307" i="2"/>
  <c r="Q4307" i="2" s="1"/>
  <c r="I4308" i="2"/>
  <c r="Q4308" i="2" s="1"/>
  <c r="I4309" i="2"/>
  <c r="Q4309" i="2" s="1"/>
  <c r="I4310" i="2"/>
  <c r="Q4310" i="2" s="1"/>
  <c r="I4311" i="2"/>
  <c r="Q4311" i="2" s="1"/>
  <c r="I4312" i="2"/>
  <c r="Q4312" i="2" s="1"/>
  <c r="I4313" i="2"/>
  <c r="Q4313" i="2" s="1"/>
  <c r="I4314" i="2"/>
  <c r="Q4314" i="2" s="1"/>
  <c r="I4315" i="2"/>
  <c r="Q4315" i="2" s="1"/>
  <c r="I4316" i="2"/>
  <c r="Q4316" i="2" s="1"/>
  <c r="I4317" i="2"/>
  <c r="Q4317" i="2" s="1"/>
  <c r="I4318" i="2"/>
  <c r="Q4318" i="2" s="1"/>
  <c r="I4319" i="2"/>
  <c r="Q4319" i="2" s="1"/>
  <c r="I4320" i="2"/>
  <c r="Q4320" i="2" s="1"/>
  <c r="I4321" i="2"/>
  <c r="Q4321" i="2" s="1"/>
  <c r="I4322" i="2"/>
  <c r="Q4322" i="2" s="1"/>
  <c r="I4323" i="2"/>
  <c r="Q4323" i="2" s="1"/>
  <c r="I4324" i="2"/>
  <c r="Q4324" i="2" s="1"/>
  <c r="I4325" i="2"/>
  <c r="Q4325" i="2" s="1"/>
  <c r="I4326" i="2"/>
  <c r="Q4326" i="2" s="1"/>
  <c r="I4327" i="2"/>
  <c r="Q4327" i="2" s="1"/>
  <c r="I4328" i="2"/>
  <c r="Q4328" i="2" s="1"/>
  <c r="I4329" i="2"/>
  <c r="Q4329" i="2" s="1"/>
  <c r="I4330" i="2"/>
  <c r="Q4330" i="2" s="1"/>
  <c r="I4331" i="2"/>
  <c r="Q4331" i="2" s="1"/>
  <c r="I4332" i="2"/>
  <c r="Q4332" i="2" s="1"/>
  <c r="I4333" i="2"/>
  <c r="Q4333" i="2" s="1"/>
  <c r="I4334" i="2"/>
  <c r="Q4334" i="2" s="1"/>
  <c r="I4335" i="2"/>
  <c r="Q4335" i="2" s="1"/>
  <c r="I4336" i="2"/>
  <c r="Q4336" i="2" s="1"/>
  <c r="I4337" i="2"/>
  <c r="Q4337" i="2" s="1"/>
  <c r="I4338" i="2"/>
  <c r="Q4338" i="2" s="1"/>
  <c r="I4339" i="2"/>
  <c r="Q4339" i="2" s="1"/>
  <c r="I4340" i="2"/>
  <c r="Q4340" i="2" s="1"/>
  <c r="I4341" i="2"/>
  <c r="Q4341" i="2" s="1"/>
  <c r="I4342" i="2"/>
  <c r="Q4342" i="2" s="1"/>
  <c r="I4343" i="2"/>
  <c r="Q4343" i="2" s="1"/>
  <c r="I4344" i="2"/>
  <c r="Q4344" i="2" s="1"/>
  <c r="I4345" i="2"/>
  <c r="Q4345" i="2" s="1"/>
  <c r="I4346" i="2"/>
  <c r="Q4346" i="2" s="1"/>
  <c r="I4347" i="2"/>
  <c r="Q4347" i="2" s="1"/>
  <c r="I4348" i="2"/>
  <c r="Q4348" i="2" s="1"/>
  <c r="I4349" i="2"/>
  <c r="Q4349" i="2" s="1"/>
  <c r="I4350" i="2"/>
  <c r="Q4350" i="2" s="1"/>
  <c r="I4351" i="2"/>
  <c r="Q4351" i="2" s="1"/>
  <c r="I4352" i="2"/>
  <c r="Q4352" i="2" s="1"/>
  <c r="I4353" i="2"/>
  <c r="Q4353" i="2" s="1"/>
  <c r="I4354" i="2"/>
  <c r="Q4354" i="2" s="1"/>
  <c r="I4355" i="2"/>
  <c r="Q4355" i="2" s="1"/>
  <c r="I4356" i="2"/>
  <c r="Q4356" i="2" s="1"/>
  <c r="I4357" i="2"/>
  <c r="Q4357" i="2" s="1"/>
  <c r="I4358" i="2"/>
  <c r="Q4358" i="2" s="1"/>
  <c r="I4359" i="2"/>
  <c r="Q4359" i="2" s="1"/>
  <c r="I4360" i="2"/>
  <c r="Q4360" i="2" s="1"/>
  <c r="I4361" i="2"/>
  <c r="Q4361" i="2" s="1"/>
  <c r="I4362" i="2"/>
  <c r="Q4362" i="2" s="1"/>
  <c r="I4363" i="2"/>
  <c r="Q4363" i="2" s="1"/>
  <c r="I4364" i="2"/>
  <c r="Q4364" i="2" s="1"/>
  <c r="I4365" i="2"/>
  <c r="Q4365" i="2" s="1"/>
  <c r="I4366" i="2"/>
  <c r="Q4366" i="2" s="1"/>
  <c r="I4367" i="2"/>
  <c r="Q4367" i="2" s="1"/>
  <c r="I4368" i="2"/>
  <c r="Q4368" i="2" s="1"/>
  <c r="I4369" i="2"/>
  <c r="Q4369" i="2" s="1"/>
  <c r="I4370" i="2"/>
  <c r="Q4370" i="2" s="1"/>
  <c r="I4371" i="2"/>
  <c r="Q4371" i="2" s="1"/>
  <c r="I4372" i="2"/>
  <c r="Q4372" i="2" s="1"/>
  <c r="I4373" i="2"/>
  <c r="Q4373" i="2" s="1"/>
  <c r="I4374" i="2"/>
  <c r="Q4374" i="2" s="1"/>
  <c r="I4375" i="2"/>
  <c r="Q4375" i="2" s="1"/>
  <c r="I4376" i="2"/>
  <c r="Q4376" i="2" s="1"/>
  <c r="I4377" i="2"/>
  <c r="Q4377" i="2" s="1"/>
  <c r="I4378" i="2"/>
  <c r="Q4378" i="2" s="1"/>
  <c r="I4379" i="2"/>
  <c r="Q4379" i="2" s="1"/>
  <c r="I4380" i="2"/>
  <c r="Q4380" i="2" s="1"/>
  <c r="I4381" i="2"/>
  <c r="Q4381" i="2" s="1"/>
  <c r="I4382" i="2"/>
  <c r="Q4382" i="2" s="1"/>
  <c r="I4383" i="2"/>
  <c r="Q4383" i="2" s="1"/>
  <c r="I4384" i="2"/>
  <c r="Q4384" i="2" s="1"/>
  <c r="I4385" i="2"/>
  <c r="Q4385" i="2" s="1"/>
  <c r="I4386" i="2"/>
  <c r="Q4386" i="2" s="1"/>
  <c r="I4387" i="2"/>
  <c r="Q4387" i="2" s="1"/>
  <c r="I4388" i="2"/>
  <c r="Q4388" i="2" s="1"/>
  <c r="I4389" i="2"/>
  <c r="Q4389" i="2" s="1"/>
  <c r="I4390" i="2"/>
  <c r="Q4390" i="2" s="1"/>
  <c r="I4391" i="2"/>
  <c r="Q4391" i="2" s="1"/>
  <c r="I4392" i="2"/>
  <c r="Q4392" i="2" s="1"/>
  <c r="I4393" i="2"/>
  <c r="Q4393" i="2" s="1"/>
  <c r="I4394" i="2"/>
  <c r="Q4394" i="2" s="1"/>
  <c r="I4395" i="2"/>
  <c r="Q4395" i="2" s="1"/>
  <c r="I4396" i="2"/>
  <c r="Q4396" i="2" s="1"/>
  <c r="I4397" i="2"/>
  <c r="Q4397" i="2" s="1"/>
  <c r="I4398" i="2"/>
  <c r="Q4398" i="2" s="1"/>
  <c r="I4399" i="2"/>
  <c r="Q4399" i="2" s="1"/>
  <c r="I4400" i="2"/>
  <c r="Q4400" i="2" s="1"/>
  <c r="I4401" i="2"/>
  <c r="Q4401" i="2" s="1"/>
  <c r="I4402" i="2"/>
  <c r="Q4402" i="2" s="1"/>
  <c r="I4403" i="2"/>
  <c r="Q4403" i="2" s="1"/>
  <c r="I4404" i="2"/>
  <c r="Q4404" i="2" s="1"/>
  <c r="I4405" i="2"/>
  <c r="Q4405" i="2" s="1"/>
  <c r="I4406" i="2"/>
  <c r="Q4406" i="2" s="1"/>
  <c r="I4407" i="2"/>
  <c r="Q4407" i="2" s="1"/>
  <c r="I4408" i="2"/>
  <c r="Q4408" i="2" s="1"/>
  <c r="I4409" i="2"/>
  <c r="Q4409" i="2" s="1"/>
  <c r="I4410" i="2"/>
  <c r="Q4410" i="2" s="1"/>
  <c r="I4411" i="2"/>
  <c r="Q4411" i="2" s="1"/>
  <c r="I4412" i="2"/>
  <c r="Q4412" i="2" s="1"/>
  <c r="I4413" i="2"/>
  <c r="Q4413" i="2" s="1"/>
  <c r="I4414" i="2"/>
  <c r="Q4414" i="2" s="1"/>
  <c r="I4415" i="2"/>
  <c r="Q4415" i="2" s="1"/>
  <c r="I4416" i="2"/>
  <c r="Q4416" i="2" s="1"/>
  <c r="I4417" i="2"/>
  <c r="Q4417" i="2" s="1"/>
  <c r="I4418" i="2"/>
  <c r="Q4418" i="2" s="1"/>
  <c r="I4419" i="2"/>
  <c r="Q4419" i="2" s="1"/>
  <c r="I4420" i="2"/>
  <c r="Q4420" i="2" s="1"/>
  <c r="I4421" i="2"/>
  <c r="Q4421" i="2" s="1"/>
  <c r="I4422" i="2"/>
  <c r="Q4422" i="2" s="1"/>
  <c r="I4423" i="2"/>
  <c r="Q4423" i="2" s="1"/>
  <c r="I4424" i="2"/>
  <c r="Q4424" i="2" s="1"/>
  <c r="I4425" i="2"/>
  <c r="Q4425" i="2" s="1"/>
  <c r="I4426" i="2"/>
  <c r="Q4426" i="2" s="1"/>
  <c r="I4427" i="2"/>
  <c r="Q4427" i="2" s="1"/>
  <c r="I4428" i="2"/>
  <c r="Q4428" i="2" s="1"/>
  <c r="I4429" i="2"/>
  <c r="Q4429" i="2" s="1"/>
  <c r="I4430" i="2"/>
  <c r="Q4430" i="2" s="1"/>
  <c r="I4431" i="2"/>
  <c r="Q4431" i="2" s="1"/>
  <c r="I4432" i="2"/>
  <c r="Q4432" i="2" s="1"/>
  <c r="I4433" i="2"/>
  <c r="Q4433" i="2" s="1"/>
  <c r="I4434" i="2"/>
  <c r="Q4434" i="2" s="1"/>
  <c r="I4435" i="2"/>
  <c r="Q4435" i="2" s="1"/>
  <c r="I4436" i="2"/>
  <c r="Q4436" i="2" s="1"/>
  <c r="I4437" i="2"/>
  <c r="Q4437" i="2" s="1"/>
  <c r="I4438" i="2"/>
  <c r="Q4438" i="2" s="1"/>
  <c r="I4439" i="2"/>
  <c r="Q4439" i="2" s="1"/>
  <c r="I4440" i="2"/>
  <c r="Q4440" i="2" s="1"/>
  <c r="I4441" i="2"/>
  <c r="Q4441" i="2" s="1"/>
  <c r="I4442" i="2"/>
  <c r="Q4442" i="2" s="1"/>
  <c r="I4443" i="2"/>
  <c r="Q4443" i="2" s="1"/>
  <c r="I4444" i="2"/>
  <c r="Q4444" i="2" s="1"/>
  <c r="I4445" i="2"/>
  <c r="Q4445" i="2" s="1"/>
  <c r="I4446" i="2"/>
  <c r="Q4446" i="2" s="1"/>
  <c r="I4447" i="2"/>
  <c r="Q4447" i="2" s="1"/>
  <c r="I4448" i="2"/>
  <c r="Q4448" i="2" s="1"/>
  <c r="I4449" i="2"/>
  <c r="Q4449" i="2" s="1"/>
  <c r="I4450" i="2"/>
  <c r="Q4450" i="2" s="1"/>
  <c r="I4451" i="2"/>
  <c r="Q4451" i="2" s="1"/>
  <c r="I4452" i="2"/>
  <c r="Q4452" i="2" s="1"/>
  <c r="I4453" i="2"/>
  <c r="Q4453" i="2" s="1"/>
  <c r="I4454" i="2"/>
  <c r="Q4454" i="2" s="1"/>
  <c r="I4455" i="2"/>
  <c r="Q4455" i="2" s="1"/>
  <c r="I4456" i="2"/>
  <c r="Q4456" i="2" s="1"/>
  <c r="I4457" i="2"/>
  <c r="Q4457" i="2" s="1"/>
  <c r="I4458" i="2"/>
  <c r="Q4458" i="2" s="1"/>
  <c r="I4459" i="2"/>
  <c r="Q4459" i="2" s="1"/>
  <c r="I4460" i="2"/>
  <c r="Q4460" i="2" s="1"/>
  <c r="I4461" i="2"/>
  <c r="Q4461" i="2" s="1"/>
  <c r="I4462" i="2"/>
  <c r="Q4462" i="2" s="1"/>
  <c r="I4463" i="2"/>
  <c r="Q4463" i="2" s="1"/>
  <c r="I4464" i="2"/>
  <c r="Q4464" i="2" s="1"/>
  <c r="I4465" i="2"/>
  <c r="Q4465" i="2" s="1"/>
  <c r="I4466" i="2"/>
  <c r="Q4466" i="2" s="1"/>
  <c r="I4467" i="2"/>
  <c r="Q4467" i="2" s="1"/>
  <c r="I4468" i="2"/>
  <c r="Q4468" i="2" s="1"/>
  <c r="I4469" i="2"/>
  <c r="Q4469" i="2" s="1"/>
  <c r="I4470" i="2"/>
  <c r="Q4470" i="2" s="1"/>
  <c r="I4471" i="2"/>
  <c r="Q4471" i="2" s="1"/>
  <c r="I4472" i="2"/>
  <c r="Q4472" i="2" s="1"/>
  <c r="I4473" i="2"/>
  <c r="Q4473" i="2" s="1"/>
  <c r="I4474" i="2"/>
  <c r="Q4474" i="2" s="1"/>
  <c r="I4475" i="2"/>
  <c r="Q4475" i="2" s="1"/>
  <c r="I4476" i="2"/>
  <c r="Q4476" i="2" s="1"/>
  <c r="I4477" i="2"/>
  <c r="Q4477" i="2" s="1"/>
  <c r="I4478" i="2"/>
  <c r="Q4478" i="2" s="1"/>
  <c r="I4479" i="2"/>
  <c r="Q4479" i="2" s="1"/>
  <c r="I4480" i="2"/>
  <c r="Q4480" i="2" s="1"/>
  <c r="I4481" i="2"/>
  <c r="Q4481" i="2" s="1"/>
  <c r="I4482" i="2"/>
  <c r="Q4482" i="2" s="1"/>
  <c r="I4483" i="2"/>
  <c r="Q4483" i="2" s="1"/>
  <c r="I4484" i="2"/>
  <c r="Q4484" i="2" s="1"/>
  <c r="I4485" i="2"/>
  <c r="Q4485" i="2" s="1"/>
  <c r="I4486" i="2"/>
  <c r="Q4486" i="2" s="1"/>
  <c r="I4487" i="2"/>
  <c r="Q4487" i="2" s="1"/>
  <c r="I4488" i="2"/>
  <c r="Q4488" i="2" s="1"/>
  <c r="I4489" i="2"/>
  <c r="Q4489" i="2" s="1"/>
  <c r="I4490" i="2"/>
  <c r="Q4490" i="2" s="1"/>
  <c r="I4491" i="2"/>
  <c r="Q4491" i="2" s="1"/>
  <c r="I4492" i="2"/>
  <c r="Q4492" i="2" s="1"/>
  <c r="I4493" i="2"/>
  <c r="Q4493" i="2" s="1"/>
  <c r="I4494" i="2"/>
  <c r="Q4494" i="2" s="1"/>
  <c r="I4495" i="2"/>
  <c r="Q4495" i="2" s="1"/>
  <c r="I4496" i="2"/>
  <c r="Q4496" i="2" s="1"/>
  <c r="I4497" i="2"/>
  <c r="Q4497" i="2" s="1"/>
  <c r="I4498" i="2"/>
  <c r="Q4498" i="2" s="1"/>
  <c r="I4499" i="2"/>
  <c r="Q4499" i="2" s="1"/>
  <c r="I4500" i="2"/>
  <c r="Q4500" i="2" s="1"/>
  <c r="I4501" i="2"/>
  <c r="Q4501" i="2" s="1"/>
  <c r="I4502" i="2"/>
  <c r="Q4502" i="2" s="1"/>
  <c r="I4503" i="2"/>
  <c r="Q4503" i="2" s="1"/>
  <c r="I4504" i="2"/>
  <c r="Q4504" i="2" s="1"/>
  <c r="I4505" i="2"/>
  <c r="Q4505" i="2" s="1"/>
  <c r="I4506" i="2"/>
  <c r="Q4506" i="2" s="1"/>
  <c r="I4507" i="2"/>
  <c r="Q4507" i="2" s="1"/>
  <c r="I4508" i="2"/>
  <c r="Q4508" i="2" s="1"/>
  <c r="I4509" i="2"/>
  <c r="Q4509" i="2" s="1"/>
  <c r="I4510" i="2"/>
  <c r="Q4510" i="2" s="1"/>
  <c r="I4511" i="2"/>
  <c r="Q4511" i="2" s="1"/>
  <c r="I4512" i="2"/>
  <c r="Q4512" i="2" s="1"/>
  <c r="I4513" i="2"/>
  <c r="Q4513" i="2" s="1"/>
  <c r="I4514" i="2"/>
  <c r="Q4514" i="2" s="1"/>
  <c r="I4515" i="2"/>
  <c r="Q4515" i="2" s="1"/>
  <c r="I4516" i="2"/>
  <c r="Q4516" i="2" s="1"/>
  <c r="I4517" i="2"/>
  <c r="Q4517" i="2" s="1"/>
  <c r="I4518" i="2"/>
  <c r="Q4518" i="2" s="1"/>
  <c r="I4519" i="2"/>
  <c r="Q4519" i="2" s="1"/>
  <c r="I4520" i="2"/>
  <c r="Q4520" i="2" s="1"/>
  <c r="I4521" i="2"/>
  <c r="Q4521" i="2" s="1"/>
  <c r="I4522" i="2"/>
  <c r="Q4522" i="2" s="1"/>
  <c r="I4523" i="2"/>
  <c r="Q4523" i="2" s="1"/>
  <c r="I4524" i="2"/>
  <c r="Q4524" i="2" s="1"/>
  <c r="I4525" i="2"/>
  <c r="Q4525" i="2" s="1"/>
  <c r="I4526" i="2"/>
  <c r="Q4526" i="2" s="1"/>
  <c r="I4527" i="2"/>
  <c r="Q4527" i="2" s="1"/>
  <c r="I4528" i="2"/>
  <c r="Q4528" i="2" s="1"/>
  <c r="I4529" i="2"/>
  <c r="Q4529" i="2" s="1"/>
  <c r="I4530" i="2"/>
  <c r="Q4530" i="2" s="1"/>
  <c r="I4531" i="2"/>
  <c r="Q4531" i="2" s="1"/>
  <c r="I4532" i="2"/>
  <c r="Q4532" i="2" s="1"/>
  <c r="I4533" i="2"/>
  <c r="Q4533" i="2" s="1"/>
  <c r="I4534" i="2"/>
  <c r="Q4534" i="2" s="1"/>
  <c r="I4535" i="2"/>
  <c r="Q4535" i="2" s="1"/>
  <c r="I4536" i="2"/>
  <c r="Q4536" i="2" s="1"/>
  <c r="I4537" i="2"/>
  <c r="Q4537" i="2" s="1"/>
  <c r="I4538" i="2"/>
  <c r="Q4538" i="2" s="1"/>
  <c r="I4539" i="2"/>
  <c r="Q4539" i="2" s="1"/>
  <c r="I4540" i="2"/>
  <c r="Q4540" i="2" s="1"/>
  <c r="I4541" i="2"/>
  <c r="Q4541" i="2" s="1"/>
  <c r="I4542" i="2"/>
  <c r="Q4542" i="2" s="1"/>
  <c r="I4543" i="2"/>
  <c r="Q4543" i="2" s="1"/>
  <c r="I4544" i="2"/>
  <c r="Q4544" i="2" s="1"/>
  <c r="I4545" i="2"/>
  <c r="Q4545" i="2" s="1"/>
  <c r="I4546" i="2"/>
  <c r="Q4546" i="2" s="1"/>
  <c r="I4547" i="2"/>
  <c r="Q4547" i="2" s="1"/>
  <c r="I4548" i="2"/>
  <c r="Q4548" i="2" s="1"/>
  <c r="I4549" i="2"/>
  <c r="Q4549" i="2" s="1"/>
  <c r="I4550" i="2"/>
  <c r="Q4550" i="2" s="1"/>
  <c r="I4551" i="2"/>
  <c r="Q4551" i="2" s="1"/>
  <c r="I4552" i="2"/>
  <c r="Q4552" i="2" s="1"/>
  <c r="I4553" i="2"/>
  <c r="Q4553" i="2" s="1"/>
  <c r="I4554" i="2"/>
  <c r="Q4554" i="2" s="1"/>
  <c r="I4555" i="2"/>
  <c r="Q4555" i="2" s="1"/>
  <c r="I4556" i="2"/>
  <c r="Q4556" i="2" s="1"/>
  <c r="I4557" i="2"/>
  <c r="Q4557" i="2" s="1"/>
  <c r="I4558" i="2"/>
  <c r="Q4558" i="2" s="1"/>
  <c r="I4559" i="2"/>
  <c r="Q4559" i="2" s="1"/>
  <c r="I4560" i="2"/>
  <c r="Q4560" i="2" s="1"/>
  <c r="I4561" i="2"/>
  <c r="Q4561" i="2" s="1"/>
  <c r="I4562" i="2"/>
  <c r="Q4562" i="2" s="1"/>
  <c r="I4563" i="2"/>
  <c r="Q4563" i="2" s="1"/>
  <c r="I4564" i="2"/>
  <c r="Q4564" i="2" s="1"/>
  <c r="I4565" i="2"/>
  <c r="Q4565" i="2" s="1"/>
  <c r="I4566" i="2"/>
  <c r="Q4566" i="2" s="1"/>
  <c r="I4567" i="2"/>
  <c r="Q4567" i="2" s="1"/>
  <c r="I4568" i="2"/>
  <c r="Q4568" i="2" s="1"/>
  <c r="I4569" i="2"/>
  <c r="Q4569" i="2" s="1"/>
  <c r="I4570" i="2"/>
  <c r="Q4570" i="2" s="1"/>
  <c r="I4571" i="2"/>
  <c r="Q4571" i="2" s="1"/>
  <c r="I4572" i="2"/>
  <c r="Q4572" i="2" s="1"/>
  <c r="I4573" i="2"/>
  <c r="Q4573" i="2" s="1"/>
  <c r="I4574" i="2"/>
  <c r="Q4574" i="2" s="1"/>
  <c r="I4575" i="2"/>
  <c r="Q4575" i="2" s="1"/>
  <c r="I4576" i="2"/>
  <c r="Q4576" i="2" s="1"/>
  <c r="I4577" i="2"/>
  <c r="Q4577" i="2" s="1"/>
  <c r="I4578" i="2"/>
  <c r="Q4578" i="2" s="1"/>
  <c r="I4579" i="2"/>
  <c r="Q4579" i="2" s="1"/>
  <c r="I4580" i="2"/>
  <c r="Q4580" i="2" s="1"/>
  <c r="I4581" i="2"/>
  <c r="Q4581" i="2" s="1"/>
  <c r="I4582" i="2"/>
  <c r="Q4582" i="2" s="1"/>
  <c r="I4583" i="2"/>
  <c r="Q4583" i="2" s="1"/>
  <c r="I4584" i="2"/>
  <c r="Q4584" i="2" s="1"/>
  <c r="I4585" i="2"/>
  <c r="Q4585" i="2" s="1"/>
  <c r="I4586" i="2"/>
  <c r="Q4586" i="2" s="1"/>
  <c r="I4587" i="2"/>
  <c r="Q4587" i="2" s="1"/>
  <c r="I4588" i="2"/>
  <c r="Q4588" i="2" s="1"/>
  <c r="I4589" i="2"/>
  <c r="Q4589" i="2" s="1"/>
  <c r="I4590" i="2"/>
  <c r="Q4590" i="2" s="1"/>
  <c r="I4591" i="2"/>
  <c r="Q4591" i="2" s="1"/>
  <c r="I4592" i="2"/>
  <c r="Q4592" i="2" s="1"/>
  <c r="I4593" i="2"/>
  <c r="Q4593" i="2" s="1"/>
  <c r="I4594" i="2"/>
  <c r="Q4594" i="2" s="1"/>
  <c r="I4595" i="2"/>
  <c r="Q4595" i="2" s="1"/>
  <c r="I4596" i="2"/>
  <c r="Q4596" i="2" s="1"/>
  <c r="I4597" i="2"/>
  <c r="Q4597" i="2" s="1"/>
  <c r="I4598" i="2"/>
  <c r="Q4598" i="2" s="1"/>
  <c r="I4599" i="2"/>
  <c r="Q4599" i="2" s="1"/>
  <c r="I4600" i="2"/>
  <c r="Q4600" i="2" s="1"/>
  <c r="I4601" i="2"/>
  <c r="Q4601" i="2" s="1"/>
  <c r="I4602" i="2"/>
  <c r="Q4602" i="2" s="1"/>
  <c r="I4603" i="2"/>
  <c r="Q4603" i="2" s="1"/>
  <c r="I4604" i="2"/>
  <c r="Q4604" i="2" s="1"/>
  <c r="I4605" i="2"/>
  <c r="Q4605" i="2" s="1"/>
  <c r="I4606" i="2"/>
  <c r="Q4606" i="2" s="1"/>
  <c r="I4607" i="2"/>
  <c r="Q4607" i="2" s="1"/>
  <c r="I4608" i="2"/>
  <c r="Q4608" i="2" s="1"/>
  <c r="I4609" i="2"/>
  <c r="Q4609" i="2" s="1"/>
  <c r="I4610" i="2"/>
  <c r="Q4610" i="2" s="1"/>
  <c r="I4611" i="2"/>
  <c r="Q4611" i="2" s="1"/>
  <c r="I4612" i="2"/>
  <c r="Q4612" i="2" s="1"/>
  <c r="I4613" i="2"/>
  <c r="Q4613" i="2" s="1"/>
  <c r="I4614" i="2"/>
  <c r="Q4614" i="2" s="1"/>
  <c r="I4615" i="2"/>
  <c r="Q4615" i="2" s="1"/>
  <c r="I4616" i="2"/>
  <c r="Q4616" i="2" s="1"/>
  <c r="I4617" i="2"/>
  <c r="Q4617" i="2" s="1"/>
  <c r="I4618" i="2"/>
  <c r="Q4618" i="2" s="1"/>
  <c r="I4619" i="2"/>
  <c r="Q4619" i="2" s="1"/>
  <c r="I4620" i="2"/>
  <c r="Q4620" i="2" s="1"/>
  <c r="I4621" i="2"/>
  <c r="Q4621" i="2" s="1"/>
  <c r="I4622" i="2"/>
  <c r="Q4622" i="2" s="1"/>
  <c r="I4623" i="2"/>
  <c r="Q4623" i="2" s="1"/>
  <c r="I4624" i="2"/>
  <c r="Q4624" i="2" s="1"/>
  <c r="I4625" i="2"/>
  <c r="Q4625" i="2" s="1"/>
  <c r="I4626" i="2"/>
  <c r="Q4626" i="2" s="1"/>
  <c r="I4627" i="2"/>
  <c r="Q4627" i="2" s="1"/>
  <c r="I4628" i="2"/>
  <c r="Q4628" i="2" s="1"/>
  <c r="I4629" i="2"/>
  <c r="Q4629" i="2" s="1"/>
  <c r="I4630" i="2"/>
  <c r="Q4630" i="2" s="1"/>
  <c r="I4631" i="2"/>
  <c r="Q4631" i="2" s="1"/>
  <c r="I4632" i="2"/>
  <c r="Q4632" i="2" s="1"/>
  <c r="I4633" i="2"/>
  <c r="Q4633" i="2" s="1"/>
  <c r="I4634" i="2"/>
  <c r="Q4634" i="2" s="1"/>
  <c r="I4635" i="2"/>
  <c r="Q4635" i="2" s="1"/>
  <c r="I4636" i="2"/>
  <c r="Q4636" i="2" s="1"/>
  <c r="I4637" i="2"/>
  <c r="Q4637" i="2" s="1"/>
  <c r="I4638" i="2"/>
  <c r="Q4638" i="2" s="1"/>
  <c r="I4639" i="2"/>
  <c r="Q4639" i="2" s="1"/>
  <c r="I4640" i="2"/>
  <c r="Q4640" i="2" s="1"/>
  <c r="I4641" i="2"/>
  <c r="Q4641" i="2" s="1"/>
  <c r="I4642" i="2"/>
  <c r="Q4642" i="2" s="1"/>
  <c r="I4643" i="2"/>
  <c r="Q4643" i="2" s="1"/>
  <c r="I4644" i="2"/>
  <c r="Q4644" i="2" s="1"/>
  <c r="I4645" i="2"/>
  <c r="Q4645" i="2" s="1"/>
  <c r="I4646" i="2"/>
  <c r="Q4646" i="2" s="1"/>
  <c r="I4647" i="2"/>
  <c r="Q4647" i="2" s="1"/>
  <c r="I4648" i="2"/>
  <c r="Q4648" i="2" s="1"/>
  <c r="I4649" i="2"/>
  <c r="Q4649" i="2" s="1"/>
  <c r="I4650" i="2"/>
  <c r="Q4650" i="2" s="1"/>
  <c r="I4651" i="2"/>
  <c r="Q4651" i="2" s="1"/>
  <c r="I4652" i="2"/>
  <c r="Q4652" i="2" s="1"/>
  <c r="I4653" i="2"/>
  <c r="Q4653" i="2" s="1"/>
  <c r="I4654" i="2"/>
  <c r="Q4654" i="2" s="1"/>
  <c r="I4655" i="2"/>
  <c r="Q4655" i="2" s="1"/>
  <c r="I4656" i="2"/>
  <c r="Q4656" i="2" s="1"/>
  <c r="I4657" i="2"/>
  <c r="Q4657" i="2" s="1"/>
  <c r="I4658" i="2"/>
  <c r="Q4658" i="2" s="1"/>
  <c r="I4659" i="2"/>
  <c r="Q4659" i="2" s="1"/>
  <c r="I4660" i="2"/>
  <c r="Q4660" i="2" s="1"/>
  <c r="I4661" i="2"/>
  <c r="Q4661" i="2" s="1"/>
  <c r="I4662" i="2"/>
  <c r="Q4662" i="2" s="1"/>
  <c r="I4663" i="2"/>
  <c r="Q4663" i="2" s="1"/>
  <c r="I4664" i="2"/>
  <c r="Q4664" i="2" s="1"/>
  <c r="I4665" i="2"/>
  <c r="Q4665" i="2" s="1"/>
  <c r="I4666" i="2"/>
  <c r="Q4666" i="2" s="1"/>
  <c r="I4667" i="2"/>
  <c r="Q4667" i="2" s="1"/>
  <c r="I4668" i="2"/>
  <c r="Q4668" i="2" s="1"/>
  <c r="I4669" i="2"/>
  <c r="Q4669" i="2" s="1"/>
  <c r="I4670" i="2"/>
  <c r="Q4670" i="2" s="1"/>
  <c r="I4671" i="2"/>
  <c r="Q4671" i="2" s="1"/>
  <c r="I4672" i="2"/>
  <c r="Q4672" i="2" s="1"/>
  <c r="I4673" i="2"/>
  <c r="Q4673" i="2" s="1"/>
  <c r="I4674" i="2"/>
  <c r="Q4674" i="2" s="1"/>
  <c r="I4675" i="2"/>
  <c r="Q4675" i="2" s="1"/>
  <c r="I4676" i="2"/>
  <c r="Q4676" i="2" s="1"/>
  <c r="I4677" i="2"/>
  <c r="Q4677" i="2" s="1"/>
  <c r="I4678" i="2"/>
  <c r="Q4678" i="2" s="1"/>
  <c r="I4679" i="2"/>
  <c r="Q4679" i="2" s="1"/>
  <c r="I4680" i="2"/>
  <c r="Q4680" i="2" s="1"/>
  <c r="I4681" i="2"/>
  <c r="Q4681" i="2" s="1"/>
  <c r="I4682" i="2"/>
  <c r="Q4682" i="2" s="1"/>
  <c r="I4683" i="2"/>
  <c r="Q4683" i="2" s="1"/>
  <c r="I4684" i="2"/>
  <c r="Q4684" i="2" s="1"/>
  <c r="I4685" i="2"/>
  <c r="Q4685" i="2" s="1"/>
  <c r="I4686" i="2"/>
  <c r="Q4686" i="2" s="1"/>
  <c r="I4687" i="2"/>
  <c r="Q4687" i="2" s="1"/>
  <c r="I4688" i="2"/>
  <c r="Q4688" i="2" s="1"/>
  <c r="I4689" i="2"/>
  <c r="Q4689" i="2" s="1"/>
  <c r="I4690" i="2"/>
  <c r="Q4690" i="2" s="1"/>
  <c r="I4691" i="2"/>
  <c r="Q4691" i="2" s="1"/>
  <c r="I4692" i="2"/>
  <c r="Q4692" i="2" s="1"/>
  <c r="I4693" i="2"/>
  <c r="Q4693" i="2" s="1"/>
  <c r="I4694" i="2"/>
  <c r="Q4694" i="2" s="1"/>
  <c r="I4695" i="2"/>
  <c r="Q4695" i="2" s="1"/>
  <c r="I4696" i="2"/>
  <c r="Q4696" i="2" s="1"/>
  <c r="I4697" i="2"/>
  <c r="Q4697" i="2" s="1"/>
  <c r="I4698" i="2"/>
  <c r="Q4698" i="2" s="1"/>
  <c r="I4699" i="2"/>
  <c r="Q4699" i="2" s="1"/>
  <c r="I4700" i="2"/>
  <c r="Q4700" i="2" s="1"/>
  <c r="I4701" i="2"/>
  <c r="Q4701" i="2" s="1"/>
  <c r="I4702" i="2"/>
  <c r="Q4702" i="2" s="1"/>
  <c r="I4703" i="2"/>
  <c r="Q4703" i="2" s="1"/>
  <c r="I4704" i="2"/>
  <c r="Q4704" i="2" s="1"/>
  <c r="I4705" i="2"/>
  <c r="Q4705" i="2" s="1"/>
  <c r="I4706" i="2"/>
  <c r="Q4706" i="2" s="1"/>
  <c r="I4707" i="2"/>
  <c r="Q4707" i="2" s="1"/>
  <c r="I4708" i="2"/>
  <c r="Q4708" i="2" s="1"/>
  <c r="I4709" i="2"/>
  <c r="Q4709" i="2" s="1"/>
  <c r="I4710" i="2"/>
  <c r="Q4710" i="2" s="1"/>
  <c r="I4711" i="2"/>
  <c r="Q4711" i="2" s="1"/>
  <c r="I4712" i="2"/>
  <c r="Q4712" i="2" s="1"/>
  <c r="I4713" i="2"/>
  <c r="Q4713" i="2" s="1"/>
  <c r="I4714" i="2"/>
  <c r="Q4714" i="2" s="1"/>
  <c r="I4715" i="2"/>
  <c r="Q4715" i="2" s="1"/>
  <c r="I4716" i="2"/>
  <c r="Q4716" i="2" s="1"/>
  <c r="I4717" i="2"/>
  <c r="Q4717" i="2" s="1"/>
  <c r="I4718" i="2"/>
  <c r="Q4718" i="2" s="1"/>
  <c r="I4719" i="2"/>
  <c r="Q4719" i="2" s="1"/>
  <c r="I4720" i="2"/>
  <c r="Q4720" i="2" s="1"/>
  <c r="I4721" i="2"/>
  <c r="Q4721" i="2" s="1"/>
  <c r="I4722" i="2"/>
  <c r="Q4722" i="2" s="1"/>
  <c r="I4723" i="2"/>
  <c r="Q4723" i="2" s="1"/>
  <c r="I4724" i="2"/>
  <c r="Q4724" i="2" s="1"/>
  <c r="I4725" i="2"/>
  <c r="Q4725" i="2" s="1"/>
  <c r="I4726" i="2"/>
  <c r="Q4726" i="2" s="1"/>
  <c r="I4727" i="2"/>
  <c r="Q4727" i="2" s="1"/>
  <c r="I4728" i="2"/>
  <c r="Q4728" i="2" s="1"/>
  <c r="I4729" i="2"/>
  <c r="Q4729" i="2" s="1"/>
  <c r="I4730" i="2"/>
  <c r="Q4730" i="2" s="1"/>
  <c r="I4731" i="2"/>
  <c r="Q4731" i="2" s="1"/>
  <c r="I4732" i="2"/>
  <c r="Q4732" i="2" s="1"/>
  <c r="I4733" i="2"/>
  <c r="Q4733" i="2" s="1"/>
  <c r="I4734" i="2"/>
  <c r="Q4734" i="2" s="1"/>
  <c r="I4735" i="2"/>
  <c r="Q4735" i="2" s="1"/>
  <c r="I4736" i="2"/>
  <c r="Q4736" i="2" s="1"/>
  <c r="I4737" i="2"/>
  <c r="Q4737" i="2" s="1"/>
  <c r="I4738" i="2"/>
  <c r="Q4738" i="2" s="1"/>
  <c r="I4739" i="2"/>
  <c r="Q4739" i="2" s="1"/>
  <c r="I4740" i="2"/>
  <c r="Q4740" i="2" s="1"/>
  <c r="I4741" i="2"/>
  <c r="Q4741" i="2" s="1"/>
  <c r="I4742" i="2"/>
  <c r="Q4742" i="2" s="1"/>
  <c r="I4743" i="2"/>
  <c r="Q4743" i="2" s="1"/>
  <c r="I4744" i="2"/>
  <c r="Q4744" i="2" s="1"/>
  <c r="I4745" i="2"/>
  <c r="Q4745" i="2" s="1"/>
  <c r="I4746" i="2"/>
  <c r="Q4746" i="2" s="1"/>
  <c r="I4747" i="2"/>
  <c r="Q4747" i="2" s="1"/>
  <c r="I4748" i="2"/>
  <c r="Q4748" i="2" s="1"/>
  <c r="I4749" i="2"/>
  <c r="Q4749" i="2" s="1"/>
  <c r="I4750" i="2"/>
  <c r="Q4750" i="2" s="1"/>
  <c r="I4751" i="2"/>
  <c r="Q4751" i="2" s="1"/>
  <c r="I4752" i="2"/>
  <c r="Q4752" i="2" s="1"/>
  <c r="I4753" i="2"/>
  <c r="Q4753" i="2" s="1"/>
  <c r="I4754" i="2"/>
  <c r="Q4754" i="2" s="1"/>
  <c r="I4755" i="2"/>
  <c r="Q4755" i="2" s="1"/>
  <c r="I4756" i="2"/>
  <c r="Q4756" i="2" s="1"/>
  <c r="I4757" i="2"/>
  <c r="Q4757" i="2" s="1"/>
  <c r="I4758" i="2"/>
  <c r="Q4758" i="2" s="1"/>
  <c r="I4759" i="2"/>
  <c r="Q4759" i="2" s="1"/>
  <c r="I4760" i="2"/>
  <c r="Q4760" i="2" s="1"/>
  <c r="I4761" i="2"/>
  <c r="Q4761" i="2" s="1"/>
  <c r="I4762" i="2"/>
  <c r="Q4762" i="2" s="1"/>
  <c r="I4763" i="2"/>
  <c r="Q4763" i="2" s="1"/>
  <c r="I4764" i="2"/>
  <c r="Q4764" i="2" s="1"/>
  <c r="I4765" i="2"/>
  <c r="Q4765" i="2" s="1"/>
  <c r="I4766" i="2"/>
  <c r="Q4766" i="2" s="1"/>
  <c r="I4767" i="2"/>
  <c r="Q4767" i="2" s="1"/>
  <c r="I4768" i="2"/>
  <c r="Q4768" i="2" s="1"/>
  <c r="I4769" i="2"/>
  <c r="Q4769" i="2" s="1"/>
  <c r="I4770" i="2"/>
  <c r="Q4770" i="2" s="1"/>
  <c r="I4771" i="2"/>
  <c r="Q4771" i="2" s="1"/>
  <c r="I4772" i="2"/>
  <c r="Q4772" i="2" s="1"/>
  <c r="I4773" i="2"/>
  <c r="Q4773" i="2" s="1"/>
  <c r="I4774" i="2"/>
  <c r="Q4774" i="2" s="1"/>
  <c r="I4775" i="2"/>
  <c r="Q4775" i="2" s="1"/>
  <c r="I4776" i="2"/>
  <c r="Q4776" i="2" s="1"/>
  <c r="I4777" i="2"/>
  <c r="Q4777" i="2" s="1"/>
  <c r="I4778" i="2"/>
  <c r="Q4778" i="2" s="1"/>
  <c r="I4779" i="2"/>
  <c r="Q4779" i="2" s="1"/>
  <c r="I4780" i="2"/>
  <c r="Q4780" i="2" s="1"/>
  <c r="I4781" i="2"/>
  <c r="Q4781" i="2" s="1"/>
  <c r="I4782" i="2"/>
  <c r="Q4782" i="2" s="1"/>
  <c r="I4783" i="2"/>
  <c r="Q4783" i="2" s="1"/>
  <c r="I4784" i="2"/>
  <c r="Q4784" i="2" s="1"/>
  <c r="I4785" i="2"/>
  <c r="Q4785" i="2" s="1"/>
  <c r="I4786" i="2"/>
  <c r="Q4786" i="2" s="1"/>
  <c r="I4787" i="2"/>
  <c r="Q4787" i="2" s="1"/>
  <c r="I4788" i="2"/>
  <c r="Q4788" i="2" s="1"/>
  <c r="I4789" i="2"/>
  <c r="Q4789" i="2" s="1"/>
  <c r="I4790" i="2"/>
  <c r="Q4790" i="2" s="1"/>
  <c r="I4791" i="2"/>
  <c r="Q4791" i="2" s="1"/>
  <c r="I4792" i="2"/>
  <c r="Q4792" i="2" s="1"/>
  <c r="I4793" i="2"/>
  <c r="Q4793" i="2" s="1"/>
  <c r="I4794" i="2"/>
  <c r="Q4794" i="2" s="1"/>
  <c r="I4795" i="2"/>
  <c r="Q4795" i="2" s="1"/>
  <c r="I4796" i="2"/>
  <c r="Q4796" i="2" s="1"/>
  <c r="I4797" i="2"/>
  <c r="Q4797" i="2" s="1"/>
  <c r="I4798" i="2"/>
  <c r="Q4798" i="2" s="1"/>
  <c r="I4799" i="2"/>
  <c r="Q4799" i="2" s="1"/>
  <c r="I4800" i="2"/>
  <c r="Q4800" i="2" s="1"/>
  <c r="I4801" i="2"/>
  <c r="Q4801" i="2" s="1"/>
  <c r="I4802" i="2"/>
  <c r="Q4802" i="2" s="1"/>
  <c r="I4803" i="2"/>
  <c r="Q4803" i="2" s="1"/>
  <c r="I4804" i="2"/>
  <c r="Q4804" i="2" s="1"/>
  <c r="I4805" i="2"/>
  <c r="Q4805" i="2" s="1"/>
  <c r="I4806" i="2"/>
  <c r="Q4806" i="2" s="1"/>
  <c r="I4807" i="2"/>
  <c r="Q4807" i="2" s="1"/>
  <c r="I4808" i="2"/>
  <c r="Q4808" i="2" s="1"/>
  <c r="I4809" i="2"/>
  <c r="Q4809" i="2" s="1"/>
  <c r="I4810" i="2"/>
  <c r="Q4810" i="2" s="1"/>
  <c r="I4811" i="2"/>
  <c r="Q4811" i="2" s="1"/>
  <c r="I4812" i="2"/>
  <c r="Q4812" i="2" s="1"/>
  <c r="I4813" i="2"/>
  <c r="Q4813" i="2" s="1"/>
  <c r="I4814" i="2"/>
  <c r="Q4814" i="2" s="1"/>
  <c r="I4815" i="2"/>
  <c r="Q4815" i="2" s="1"/>
  <c r="I4816" i="2"/>
  <c r="Q4816" i="2" s="1"/>
  <c r="I4817" i="2"/>
  <c r="Q4817" i="2" s="1"/>
  <c r="I4818" i="2"/>
  <c r="Q4818" i="2" s="1"/>
  <c r="I4819" i="2"/>
  <c r="Q4819" i="2" s="1"/>
  <c r="I4820" i="2"/>
  <c r="Q4820" i="2" s="1"/>
  <c r="I4821" i="2"/>
  <c r="Q4821" i="2" s="1"/>
  <c r="I4822" i="2"/>
  <c r="Q4822" i="2" s="1"/>
  <c r="I4823" i="2"/>
  <c r="Q4823" i="2" s="1"/>
  <c r="I4824" i="2"/>
  <c r="Q4824" i="2" s="1"/>
  <c r="I4825" i="2"/>
  <c r="Q4825" i="2" s="1"/>
  <c r="I4826" i="2"/>
  <c r="Q4826" i="2" s="1"/>
  <c r="I4827" i="2"/>
  <c r="Q4827" i="2" s="1"/>
  <c r="I4828" i="2"/>
  <c r="Q4828" i="2" s="1"/>
  <c r="I4829" i="2"/>
  <c r="Q4829" i="2" s="1"/>
  <c r="I4830" i="2"/>
  <c r="Q4830" i="2" s="1"/>
  <c r="I4831" i="2"/>
  <c r="Q4831" i="2" s="1"/>
  <c r="I4832" i="2"/>
  <c r="Q4832" i="2" s="1"/>
  <c r="I4833" i="2"/>
  <c r="Q4833" i="2" s="1"/>
  <c r="I4834" i="2"/>
  <c r="Q4834" i="2" s="1"/>
  <c r="I4835" i="2"/>
  <c r="Q4835" i="2" s="1"/>
  <c r="I4836" i="2"/>
  <c r="Q4836" i="2" s="1"/>
  <c r="I4837" i="2"/>
  <c r="Q4837" i="2" s="1"/>
  <c r="I4838" i="2"/>
  <c r="Q4838" i="2" s="1"/>
  <c r="I4839" i="2"/>
  <c r="Q4839" i="2" s="1"/>
  <c r="I4840" i="2"/>
  <c r="Q4840" i="2" s="1"/>
  <c r="I4841" i="2"/>
  <c r="Q4841" i="2" s="1"/>
  <c r="I4842" i="2"/>
  <c r="Q4842" i="2" s="1"/>
  <c r="I4843" i="2"/>
  <c r="Q4843" i="2" s="1"/>
  <c r="I4844" i="2"/>
  <c r="Q4844" i="2" s="1"/>
  <c r="I4845" i="2"/>
  <c r="Q4845" i="2" s="1"/>
  <c r="I4846" i="2"/>
  <c r="Q4846" i="2" s="1"/>
  <c r="I4847" i="2"/>
  <c r="Q4847" i="2" s="1"/>
  <c r="I4848" i="2"/>
  <c r="Q4848" i="2" s="1"/>
  <c r="I4849" i="2"/>
  <c r="Q4849" i="2" s="1"/>
  <c r="I4850" i="2"/>
  <c r="Q4850" i="2" s="1"/>
  <c r="I4851" i="2"/>
  <c r="Q4851" i="2" s="1"/>
  <c r="I4852" i="2"/>
  <c r="Q4852" i="2" s="1"/>
  <c r="I4853" i="2"/>
  <c r="Q4853" i="2" s="1"/>
  <c r="I4854" i="2"/>
  <c r="Q4854" i="2" s="1"/>
  <c r="I4855" i="2"/>
  <c r="Q4855" i="2" s="1"/>
  <c r="I4856" i="2"/>
  <c r="Q4856" i="2" s="1"/>
  <c r="I4857" i="2"/>
  <c r="Q4857" i="2" s="1"/>
  <c r="I4858" i="2"/>
  <c r="Q4858" i="2" s="1"/>
  <c r="I4859" i="2"/>
  <c r="Q4859" i="2" s="1"/>
  <c r="I4860" i="2"/>
  <c r="Q4860" i="2" s="1"/>
  <c r="I4861" i="2"/>
  <c r="Q4861" i="2" s="1"/>
  <c r="I4862" i="2"/>
  <c r="Q4862" i="2" s="1"/>
  <c r="I4863" i="2"/>
  <c r="Q4863" i="2" s="1"/>
  <c r="I4864" i="2"/>
  <c r="Q4864" i="2" s="1"/>
  <c r="I4865" i="2"/>
  <c r="Q4865" i="2" s="1"/>
  <c r="I4866" i="2"/>
  <c r="Q4866" i="2" s="1"/>
  <c r="I4867" i="2"/>
  <c r="Q4867" i="2" s="1"/>
  <c r="I4868" i="2"/>
  <c r="Q4868" i="2" s="1"/>
  <c r="I4869" i="2"/>
  <c r="Q4869" i="2" s="1"/>
  <c r="I4870" i="2"/>
  <c r="Q4870" i="2" s="1"/>
  <c r="I4871" i="2"/>
  <c r="Q4871" i="2" s="1"/>
  <c r="I4872" i="2"/>
  <c r="Q4872" i="2" s="1"/>
  <c r="I4873" i="2"/>
  <c r="Q4873" i="2" s="1"/>
  <c r="I4874" i="2"/>
  <c r="Q4874" i="2" s="1"/>
  <c r="I4875" i="2"/>
  <c r="Q4875" i="2" s="1"/>
  <c r="I4876" i="2"/>
  <c r="Q4876" i="2" s="1"/>
  <c r="I4877" i="2"/>
  <c r="Q4877" i="2" s="1"/>
  <c r="I4878" i="2"/>
  <c r="Q4878" i="2" s="1"/>
  <c r="I4879" i="2"/>
  <c r="Q4879" i="2" s="1"/>
  <c r="I4880" i="2"/>
  <c r="Q4880" i="2" s="1"/>
  <c r="I4881" i="2"/>
  <c r="Q4881" i="2" s="1"/>
  <c r="I4882" i="2"/>
  <c r="Q4882" i="2" s="1"/>
  <c r="I4883" i="2"/>
  <c r="Q4883" i="2" s="1"/>
  <c r="I4884" i="2"/>
  <c r="Q4884" i="2" s="1"/>
  <c r="I4885" i="2"/>
  <c r="Q4885" i="2" s="1"/>
  <c r="I4886" i="2"/>
  <c r="Q4886" i="2" s="1"/>
  <c r="I4887" i="2"/>
  <c r="Q4887" i="2" s="1"/>
  <c r="I4888" i="2"/>
  <c r="Q4888" i="2" s="1"/>
  <c r="I4889" i="2"/>
  <c r="Q4889" i="2" s="1"/>
  <c r="I4890" i="2"/>
  <c r="Q4890" i="2" s="1"/>
  <c r="I4891" i="2"/>
  <c r="Q4891" i="2" s="1"/>
  <c r="I4892" i="2"/>
  <c r="Q4892" i="2" s="1"/>
  <c r="I4893" i="2"/>
  <c r="Q4893" i="2" s="1"/>
  <c r="I4894" i="2"/>
  <c r="Q4894" i="2" s="1"/>
  <c r="I4895" i="2"/>
  <c r="Q4895" i="2" s="1"/>
  <c r="I4896" i="2"/>
  <c r="Q4896" i="2" s="1"/>
  <c r="I4897" i="2"/>
  <c r="Q4897" i="2" s="1"/>
  <c r="I4898" i="2"/>
  <c r="Q4898" i="2" s="1"/>
  <c r="I4899" i="2"/>
  <c r="Q4899" i="2" s="1"/>
  <c r="I4900" i="2"/>
  <c r="Q4900" i="2" s="1"/>
  <c r="I4901" i="2"/>
  <c r="Q4901" i="2" s="1"/>
  <c r="I4902" i="2"/>
  <c r="Q4902" i="2" s="1"/>
  <c r="I4903" i="2"/>
  <c r="Q4903" i="2" s="1"/>
  <c r="I4904" i="2"/>
  <c r="Q4904" i="2" s="1"/>
  <c r="I4905" i="2"/>
  <c r="Q4905" i="2" s="1"/>
  <c r="I4906" i="2"/>
  <c r="Q4906" i="2" s="1"/>
  <c r="I4907" i="2"/>
  <c r="Q4907" i="2" s="1"/>
  <c r="I4908" i="2"/>
  <c r="Q4908" i="2" s="1"/>
  <c r="I4909" i="2"/>
  <c r="Q4909" i="2" s="1"/>
  <c r="I4910" i="2"/>
  <c r="Q4910" i="2" s="1"/>
  <c r="I4911" i="2"/>
  <c r="Q4911" i="2" s="1"/>
  <c r="I4912" i="2"/>
  <c r="Q4912" i="2" s="1"/>
  <c r="I4913" i="2"/>
  <c r="Q4913" i="2" s="1"/>
  <c r="I4914" i="2"/>
  <c r="Q4914" i="2" s="1"/>
  <c r="I4915" i="2"/>
  <c r="Q4915" i="2" s="1"/>
  <c r="I4916" i="2"/>
  <c r="Q4916" i="2" s="1"/>
  <c r="I4917" i="2"/>
  <c r="Q4917" i="2" s="1"/>
  <c r="I4918" i="2"/>
  <c r="Q4918" i="2" s="1"/>
  <c r="I4919" i="2"/>
  <c r="Q4919" i="2" s="1"/>
  <c r="I4920" i="2"/>
  <c r="Q4920" i="2" s="1"/>
  <c r="I4921" i="2"/>
  <c r="Q4921" i="2" s="1"/>
  <c r="I4922" i="2"/>
  <c r="Q4922" i="2" s="1"/>
  <c r="I4923" i="2"/>
  <c r="Q4923" i="2" s="1"/>
  <c r="I4924" i="2"/>
  <c r="Q4924" i="2" s="1"/>
  <c r="I4925" i="2"/>
  <c r="Q4925" i="2" s="1"/>
  <c r="I4926" i="2"/>
  <c r="Q4926" i="2" s="1"/>
  <c r="I4927" i="2"/>
  <c r="Q4927" i="2" s="1"/>
  <c r="I4928" i="2"/>
  <c r="Q4928" i="2" s="1"/>
  <c r="I4929" i="2"/>
  <c r="Q4929" i="2" s="1"/>
  <c r="I4930" i="2"/>
  <c r="Q4930" i="2" s="1"/>
  <c r="I4931" i="2"/>
  <c r="Q4931" i="2" s="1"/>
  <c r="I4932" i="2"/>
  <c r="Q4932" i="2" s="1"/>
  <c r="I4933" i="2"/>
  <c r="Q4933" i="2" s="1"/>
  <c r="I4934" i="2"/>
  <c r="Q4934" i="2" s="1"/>
  <c r="I4935" i="2"/>
  <c r="Q4935" i="2" s="1"/>
  <c r="I4936" i="2"/>
  <c r="Q4936" i="2" s="1"/>
  <c r="I4937" i="2"/>
  <c r="Q4937" i="2" s="1"/>
  <c r="I4938" i="2"/>
  <c r="Q4938" i="2" s="1"/>
  <c r="I4939" i="2"/>
  <c r="Q4939" i="2" s="1"/>
  <c r="I4940" i="2"/>
  <c r="Q4940" i="2" s="1"/>
  <c r="I4941" i="2"/>
  <c r="Q4941" i="2" s="1"/>
  <c r="I4942" i="2"/>
  <c r="Q4942" i="2" s="1"/>
  <c r="I4943" i="2"/>
  <c r="Q4943" i="2" s="1"/>
  <c r="I4944" i="2"/>
  <c r="Q4944" i="2" s="1"/>
  <c r="I4945" i="2"/>
  <c r="Q4945" i="2" s="1"/>
  <c r="I4946" i="2"/>
  <c r="Q4946" i="2" s="1"/>
  <c r="I4947" i="2"/>
  <c r="Q4947" i="2" s="1"/>
  <c r="I4948" i="2"/>
  <c r="Q4948" i="2" s="1"/>
  <c r="I4949" i="2"/>
  <c r="Q4949" i="2" s="1"/>
  <c r="I4950" i="2"/>
  <c r="Q4950" i="2" s="1"/>
  <c r="I4951" i="2"/>
  <c r="Q4951" i="2" s="1"/>
  <c r="I4952" i="2"/>
  <c r="Q4952" i="2" s="1"/>
  <c r="I4953" i="2"/>
  <c r="Q4953" i="2" s="1"/>
  <c r="I4954" i="2"/>
  <c r="Q4954" i="2" s="1"/>
  <c r="I4955" i="2"/>
  <c r="Q4955" i="2" s="1"/>
  <c r="I4956" i="2"/>
  <c r="Q4956" i="2" s="1"/>
  <c r="I4957" i="2"/>
  <c r="Q4957" i="2" s="1"/>
  <c r="I4958" i="2"/>
  <c r="Q4958" i="2" s="1"/>
  <c r="I4959" i="2"/>
  <c r="Q4959" i="2" s="1"/>
  <c r="I4960" i="2"/>
  <c r="Q4960" i="2" s="1"/>
  <c r="I4961" i="2"/>
  <c r="Q4961" i="2" s="1"/>
  <c r="I4962" i="2"/>
  <c r="Q4962" i="2" s="1"/>
  <c r="I4963" i="2"/>
  <c r="Q4963" i="2" s="1"/>
  <c r="I4964" i="2"/>
  <c r="Q4964" i="2" s="1"/>
  <c r="I4965" i="2"/>
  <c r="Q4965" i="2" s="1"/>
  <c r="I4966" i="2"/>
  <c r="Q4966" i="2" s="1"/>
  <c r="I4967" i="2"/>
  <c r="Q4967" i="2" s="1"/>
  <c r="I4968" i="2"/>
  <c r="Q4968" i="2" s="1"/>
  <c r="I4969" i="2"/>
  <c r="Q4969" i="2" s="1"/>
  <c r="I4970" i="2"/>
  <c r="Q4970" i="2" s="1"/>
  <c r="I4971" i="2"/>
  <c r="Q4971" i="2" s="1"/>
  <c r="I4972" i="2"/>
  <c r="Q4972" i="2" s="1"/>
  <c r="I4973" i="2"/>
  <c r="Q4973" i="2" s="1"/>
  <c r="I4974" i="2"/>
  <c r="Q4974" i="2" s="1"/>
  <c r="I4975" i="2"/>
  <c r="Q4975" i="2" s="1"/>
  <c r="I4976" i="2"/>
  <c r="Q4976" i="2" s="1"/>
  <c r="I4977" i="2"/>
  <c r="Q4977" i="2" s="1"/>
  <c r="I4978" i="2"/>
  <c r="Q4978" i="2" s="1"/>
  <c r="I4979" i="2"/>
  <c r="Q4979" i="2" s="1"/>
  <c r="I4980" i="2"/>
  <c r="Q4980" i="2" s="1"/>
  <c r="I4981" i="2"/>
  <c r="Q4981" i="2" s="1"/>
  <c r="I4982" i="2"/>
  <c r="Q4982" i="2" s="1"/>
  <c r="I4983" i="2"/>
  <c r="Q4983" i="2" s="1"/>
  <c r="I4984" i="2"/>
  <c r="Q4984" i="2" s="1"/>
  <c r="I4985" i="2"/>
  <c r="Q4985" i="2" s="1"/>
  <c r="I4986" i="2"/>
  <c r="Q4986" i="2" s="1"/>
  <c r="I4987" i="2"/>
  <c r="Q4987" i="2" s="1"/>
  <c r="I4988" i="2"/>
  <c r="Q4988" i="2" s="1"/>
  <c r="I4989" i="2"/>
  <c r="Q4989" i="2" s="1"/>
  <c r="I4990" i="2"/>
  <c r="Q4990" i="2" s="1"/>
  <c r="I4991" i="2"/>
  <c r="Q4991" i="2" s="1"/>
  <c r="I4992" i="2"/>
  <c r="Q4992" i="2" s="1"/>
  <c r="I4993" i="2"/>
  <c r="Q4993" i="2" s="1"/>
  <c r="I4994" i="2"/>
  <c r="Q4994" i="2" s="1"/>
  <c r="I4995" i="2"/>
  <c r="Q4995" i="2" s="1"/>
  <c r="I4996" i="2"/>
  <c r="Q4996" i="2" s="1"/>
  <c r="I4997" i="2"/>
  <c r="Q4997" i="2" s="1"/>
  <c r="I4998" i="2"/>
  <c r="Q4998" i="2" s="1"/>
  <c r="I4999" i="2"/>
  <c r="Q4999" i="2" s="1"/>
  <c r="I5000" i="2"/>
  <c r="Q5000" i="2" s="1"/>
  <c r="M3856" i="4" l="1"/>
  <c r="O3856" i="4" s="1"/>
  <c r="M4978" i="4"/>
  <c r="O4978" i="4" s="1"/>
  <c r="M4964" i="4"/>
  <c r="O4964" i="4" s="1"/>
  <c r="M4962" i="4"/>
  <c r="O4962" i="4" s="1"/>
  <c r="M4960" i="4"/>
  <c r="O4960" i="4" s="1"/>
  <c r="M4958" i="4"/>
  <c r="O4958" i="4" s="1"/>
  <c r="M4952" i="4"/>
  <c r="O4952" i="4" s="1"/>
  <c r="M4950" i="4"/>
  <c r="O4950" i="4" s="1"/>
  <c r="M4948" i="4"/>
  <c r="O4948" i="4" s="1"/>
  <c r="M4938" i="4"/>
  <c r="O4938" i="4" s="1"/>
  <c r="M4922" i="4"/>
  <c r="O4922" i="4" s="1"/>
  <c r="M4912" i="4"/>
  <c r="O4912" i="4" s="1"/>
  <c r="M4910" i="4"/>
  <c r="O4910" i="4" s="1"/>
  <c r="M4826" i="4"/>
  <c r="O4826" i="4" s="1"/>
  <c r="M4824" i="4"/>
  <c r="O4824" i="4" s="1"/>
  <c r="M4816" i="4"/>
  <c r="O4816" i="4" s="1"/>
  <c r="M4814" i="4"/>
  <c r="O4814" i="4" s="1"/>
  <c r="M4812" i="4"/>
  <c r="O4812" i="4" s="1"/>
  <c r="M4810" i="4"/>
  <c r="O4810" i="4" s="1"/>
  <c r="M4772" i="4"/>
  <c r="O4772" i="4" s="1"/>
  <c r="M4770" i="4"/>
  <c r="O4770" i="4" s="1"/>
  <c r="M4752" i="4"/>
  <c r="O4752" i="4" s="1"/>
  <c r="M4744" i="4"/>
  <c r="O4744" i="4" s="1"/>
  <c r="M4692" i="4"/>
  <c r="O4692" i="4" s="1"/>
  <c r="M4690" i="4"/>
  <c r="O4690" i="4" s="1"/>
  <c r="M4688" i="4"/>
  <c r="O4688" i="4" s="1"/>
  <c r="M4672" i="4"/>
  <c r="O4672" i="4" s="1"/>
  <c r="M4664" i="4"/>
  <c r="O4664" i="4" s="1"/>
  <c r="M4662" i="4"/>
  <c r="O4662" i="4" s="1"/>
  <c r="M4660" i="4"/>
  <c r="O4660" i="4" s="1"/>
  <c r="M4654" i="4"/>
  <c r="O4654" i="4" s="1"/>
  <c r="M4652" i="4"/>
  <c r="O4652" i="4" s="1"/>
  <c r="M4650" i="4"/>
  <c r="O4650" i="4" s="1"/>
  <c r="M4648" i="4"/>
  <c r="O4648" i="4" s="1"/>
  <c r="M4628" i="4"/>
  <c r="O4628" i="4" s="1"/>
  <c r="M4626" i="4"/>
  <c r="O4626" i="4" s="1"/>
  <c r="M4624" i="4"/>
  <c r="O4624" i="4" s="1"/>
  <c r="M4622" i="4"/>
  <c r="O4622" i="4" s="1"/>
  <c r="M4620" i="4"/>
  <c r="O4620" i="4" s="1"/>
  <c r="M4614" i="4"/>
  <c r="O4614" i="4" s="1"/>
  <c r="M4612" i="4"/>
  <c r="O4612" i="4" s="1"/>
  <c r="M4598" i="4"/>
  <c r="O4598" i="4" s="1"/>
  <c r="M4582" i="4"/>
  <c r="O4582" i="4" s="1"/>
  <c r="M4580" i="4"/>
  <c r="O4580" i="4" s="1"/>
  <c r="M4578" i="4"/>
  <c r="O4578" i="4" s="1"/>
  <c r="M4576" i="4"/>
  <c r="O4576" i="4" s="1"/>
  <c r="M4574" i="4"/>
  <c r="O4574" i="4" s="1"/>
  <c r="M4572" i="4"/>
  <c r="O4572" i="4" s="1"/>
  <c r="M4570" i="4"/>
  <c r="O4570" i="4" s="1"/>
  <c r="M4568" i="4"/>
  <c r="O4568" i="4" s="1"/>
  <c r="M4566" i="4"/>
  <c r="O4566" i="4" s="1"/>
  <c r="M4564" i="4"/>
  <c r="O4564" i="4" s="1"/>
  <c r="M4562" i="4"/>
  <c r="O4562" i="4" s="1"/>
  <c r="M4560" i="4"/>
  <c r="O4560" i="4" s="1"/>
  <c r="M4558" i="4"/>
  <c r="O4558" i="4" s="1"/>
  <c r="M4530" i="4"/>
  <c r="O4530" i="4" s="1"/>
  <c r="M4528" i="4"/>
  <c r="O4528" i="4" s="1"/>
  <c r="M4526" i="4"/>
  <c r="O4526" i="4" s="1"/>
  <c r="M4524" i="4"/>
  <c r="O4524" i="4" s="1"/>
  <c r="M4522" i="4"/>
  <c r="O4522" i="4" s="1"/>
  <c r="M4520" i="4"/>
  <c r="O4520" i="4" s="1"/>
  <c r="M4518" i="4"/>
  <c r="O4518" i="4" s="1"/>
  <c r="M4516" i="4"/>
  <c r="O4516" i="4" s="1"/>
  <c r="M4456" i="4"/>
  <c r="O4456" i="4" s="1"/>
  <c r="M4384" i="4"/>
  <c r="O4384" i="4" s="1"/>
  <c r="M4382" i="4"/>
  <c r="O4382" i="4" s="1"/>
  <c r="M4380" i="4"/>
  <c r="O4380" i="4" s="1"/>
  <c r="M4378" i="4"/>
  <c r="O4378" i="4" s="1"/>
  <c r="M4348" i="4"/>
  <c r="O4348" i="4" s="1"/>
  <c r="M4346" i="4"/>
  <c r="O4346" i="4" s="1"/>
  <c r="M4344" i="4"/>
  <c r="O4344" i="4" s="1"/>
  <c r="M4342" i="4"/>
  <c r="O4342" i="4" s="1"/>
  <c r="M4340" i="4"/>
  <c r="O4340" i="4" s="1"/>
  <c r="M4304" i="4"/>
  <c r="O4304" i="4" s="1"/>
  <c r="M4292" i="4"/>
  <c r="O4292" i="4" s="1"/>
  <c r="M4278" i="4"/>
  <c r="O4278" i="4" s="1"/>
  <c r="M4276" i="4"/>
  <c r="O4276" i="4" s="1"/>
  <c r="M4274" i="4"/>
  <c r="O4274" i="4" s="1"/>
  <c r="M4272" i="4"/>
  <c r="O4272" i="4" s="1"/>
  <c r="M4270" i="4"/>
  <c r="O4270" i="4" s="1"/>
  <c r="M4268" i="4"/>
  <c r="O4268" i="4" s="1"/>
  <c r="M4196" i="4"/>
  <c r="O4196" i="4" s="1"/>
  <c r="M4154" i="4"/>
  <c r="O4154" i="4" s="1"/>
  <c r="M4152" i="4"/>
  <c r="O4152" i="4" s="1"/>
  <c r="M4066" i="4"/>
  <c r="O4066" i="4" s="1"/>
  <c r="M4060" i="4"/>
  <c r="O4060" i="4" s="1"/>
  <c r="M3940" i="4"/>
  <c r="O3940" i="4" s="1"/>
  <c r="M3938" i="4"/>
  <c r="O3938" i="4" s="1"/>
  <c r="M3936" i="4"/>
  <c r="O3936" i="4" s="1"/>
  <c r="M3934" i="4"/>
  <c r="O3934" i="4" s="1"/>
  <c r="M3930" i="4"/>
  <c r="O3930" i="4" s="1"/>
  <c r="M3924" i="4"/>
  <c r="O3924" i="4" s="1"/>
  <c r="M3920" i="4"/>
  <c r="O3920" i="4" s="1"/>
  <c r="M3846" i="4"/>
  <c r="O3846" i="4" s="1"/>
  <c r="M3806" i="4"/>
  <c r="O3806" i="4" s="1"/>
  <c r="M3800" i="4"/>
  <c r="O3800" i="4" s="1"/>
  <c r="M3790" i="4"/>
  <c r="O3790" i="4" s="1"/>
  <c r="M3784" i="4"/>
  <c r="O3784" i="4" s="1"/>
  <c r="M3768" i="4"/>
  <c r="O3768" i="4" s="1"/>
  <c r="M3764" i="4"/>
  <c r="O3764" i="4" s="1"/>
  <c r="M3752" i="4"/>
  <c r="O3752" i="4" s="1"/>
  <c r="M3740" i="4"/>
  <c r="O3740" i="4" s="1"/>
  <c r="M3722" i="4"/>
  <c r="O3722" i="4" s="1"/>
  <c r="M3720" i="4"/>
  <c r="O3720" i="4" s="1"/>
  <c r="M3718" i="4"/>
  <c r="O3718" i="4" s="1"/>
  <c r="M3716" i="4"/>
  <c r="O3716" i="4" s="1"/>
  <c r="M3714" i="4"/>
  <c r="O3714" i="4" s="1"/>
  <c r="M3700" i="4"/>
  <c r="O3700" i="4" s="1"/>
  <c r="M3698" i="4"/>
  <c r="O3698" i="4" s="1"/>
  <c r="M3696" i="4"/>
  <c r="O3696" i="4" s="1"/>
  <c r="M3694" i="4"/>
  <c r="O3694" i="4" s="1"/>
  <c r="M3692" i="4"/>
  <c r="O3692" i="4" s="1"/>
  <c r="M3554" i="4"/>
  <c r="O3554" i="4" s="1"/>
  <c r="M3552" i="4"/>
  <c r="O3552" i="4" s="1"/>
  <c r="M3550" i="4"/>
  <c r="O3550" i="4" s="1"/>
  <c r="M3548" i="4"/>
  <c r="O3548" i="4" s="1"/>
  <c r="M3538" i="4"/>
  <c r="O3538" i="4" s="1"/>
  <c r="M3536" i="4"/>
  <c r="O3536" i="4" s="1"/>
  <c r="M3514" i="4"/>
  <c r="O3514" i="4" s="1"/>
  <c r="M3512" i="4"/>
  <c r="O3512" i="4" s="1"/>
  <c r="M3510" i="4"/>
  <c r="O3510" i="4" s="1"/>
  <c r="M3500" i="4"/>
  <c r="O3500" i="4" s="1"/>
  <c r="M3498" i="4"/>
  <c r="O3498" i="4" s="1"/>
  <c r="M3496" i="4"/>
  <c r="O3496" i="4" s="1"/>
  <c r="M3486" i="4"/>
  <c r="O3486" i="4" s="1"/>
  <c r="M3466" i="4"/>
  <c r="O3466" i="4" s="1"/>
  <c r="M3450" i="4"/>
  <c r="O3450" i="4" s="1"/>
  <c r="M3448" i="4"/>
  <c r="O3448" i="4" s="1"/>
  <c r="M3446" i="4"/>
  <c r="O3446" i="4" s="1"/>
  <c r="M3444" i="4"/>
  <c r="O3444" i="4" s="1"/>
  <c r="M3424" i="4"/>
  <c r="O3424" i="4" s="1"/>
  <c r="M3422" i="4"/>
  <c r="O3422" i="4" s="1"/>
  <c r="M3400" i="4"/>
  <c r="O3400" i="4" s="1"/>
  <c r="M3398" i="4"/>
  <c r="O3398" i="4" s="1"/>
  <c r="M3396" i="4"/>
  <c r="O3396" i="4" s="1"/>
  <c r="M3394" i="4"/>
  <c r="O3394" i="4" s="1"/>
  <c r="M3392" i="4"/>
  <c r="O3392" i="4" s="1"/>
  <c r="M3370" i="4"/>
  <c r="O3370" i="4" s="1"/>
  <c r="M3368" i="4"/>
  <c r="O3368" i="4" s="1"/>
  <c r="M3366" i="4"/>
  <c r="O3366" i="4" s="1"/>
  <c r="M3320" i="4"/>
  <c r="O3320" i="4" s="1"/>
  <c r="M3318" i="4"/>
  <c r="O3318" i="4" s="1"/>
  <c r="M3316" i="4"/>
  <c r="O3316" i="4" s="1"/>
  <c r="M3314" i="4"/>
  <c r="O3314" i="4" s="1"/>
  <c r="M3306" i="4"/>
  <c r="O3306" i="4" s="1"/>
  <c r="M3304" i="4"/>
  <c r="O3304" i="4" s="1"/>
  <c r="M3270" i="4"/>
  <c r="O3270" i="4" s="1"/>
  <c r="M3268" i="4"/>
  <c r="O3268" i="4" s="1"/>
  <c r="M3266" i="4"/>
  <c r="O3266" i="4" s="1"/>
  <c r="M3264" i="4"/>
  <c r="O3264" i="4" s="1"/>
  <c r="M3262" i="4"/>
  <c r="O3262" i="4" s="1"/>
  <c r="M3250" i="4"/>
  <c r="O3250" i="4" s="1"/>
  <c r="M3248" i="4"/>
  <c r="O3248" i="4" s="1"/>
  <c r="M3226" i="4"/>
  <c r="O3226" i="4" s="1"/>
  <c r="M3210" i="4"/>
  <c r="O3210" i="4" s="1"/>
  <c r="M3208" i="4"/>
  <c r="O3208" i="4" s="1"/>
  <c r="M3206" i="4"/>
  <c r="O3206" i="4" s="1"/>
  <c r="M3204" i="4"/>
  <c r="O3204" i="4" s="1"/>
  <c r="M3202" i="4"/>
  <c r="O3202" i="4" s="1"/>
  <c r="M3182" i="4"/>
  <c r="O3182" i="4" s="1"/>
  <c r="M3180" i="4"/>
  <c r="O3180" i="4" s="1"/>
  <c r="M3178" i="4"/>
  <c r="O3178" i="4" s="1"/>
  <c r="M3162" i="4"/>
  <c r="O3162" i="4" s="1"/>
  <c r="M3160" i="4"/>
  <c r="O3160" i="4" s="1"/>
  <c r="M3158" i="4"/>
  <c r="O3158" i="4" s="1"/>
  <c r="M3156" i="4"/>
  <c r="O3156" i="4" s="1"/>
  <c r="M3154" i="4"/>
  <c r="O3154" i="4" s="1"/>
  <c r="M3104" i="4"/>
  <c r="O3104" i="4" s="1"/>
  <c r="M2952" i="4"/>
  <c r="O2952" i="4" s="1"/>
  <c r="M2950" i="4"/>
  <c r="O2950" i="4" s="1"/>
  <c r="M2948" i="4"/>
  <c r="O2948" i="4" s="1"/>
  <c r="M2936" i="4"/>
  <c r="O2936" i="4" s="1"/>
  <c r="M2934" i="4"/>
  <c r="O2934" i="4" s="1"/>
  <c r="M2776" i="4"/>
  <c r="O2776" i="4" s="1"/>
  <c r="M2774" i="4"/>
  <c r="O2774" i="4" s="1"/>
  <c r="M2772" i="4"/>
  <c r="O2772" i="4" s="1"/>
  <c r="M2770" i="4"/>
  <c r="O2770" i="4" s="1"/>
  <c r="M2768" i="4"/>
  <c r="O2768" i="4" s="1"/>
  <c r="M2728" i="4"/>
  <c r="O2728" i="4" s="1"/>
  <c r="M2726" i="4"/>
  <c r="O2726" i="4" s="1"/>
  <c r="M2724" i="4"/>
  <c r="O2724" i="4" s="1"/>
  <c r="M2722" i="4"/>
  <c r="O2722" i="4" s="1"/>
  <c r="M2708" i="4"/>
  <c r="O2708" i="4" s="1"/>
  <c r="M2706" i="4"/>
  <c r="O2706" i="4" s="1"/>
  <c r="M2704" i="4"/>
  <c r="O2704" i="4" s="1"/>
  <c r="M2702" i="4"/>
  <c r="O2702" i="4" s="1"/>
  <c r="M2630" i="4"/>
  <c r="O2630" i="4" s="1"/>
  <c r="M2622" i="4"/>
  <c r="O2622" i="4" s="1"/>
  <c r="M2604" i="4"/>
  <c r="O2604" i="4" s="1"/>
  <c r="M2600" i="4"/>
  <c r="O2600" i="4" s="1"/>
  <c r="M2594" i="4"/>
  <c r="O2594" i="4" s="1"/>
  <c r="M2586" i="4"/>
  <c r="O2586" i="4" s="1"/>
  <c r="M2580" i="4"/>
  <c r="O2580" i="4" s="1"/>
  <c r="M2574" i="4"/>
  <c r="O2574" i="4" s="1"/>
  <c r="M2556" i="4"/>
  <c r="O2556" i="4" s="1"/>
  <c r="M2554" i="4"/>
  <c r="O2554" i="4" s="1"/>
  <c r="M2550" i="4"/>
  <c r="O2550" i="4" s="1"/>
  <c r="M2546" i="4"/>
  <c r="O2546" i="4" s="1"/>
  <c r="M2476" i="4"/>
  <c r="O2476" i="4" s="1"/>
  <c r="M2456" i="4"/>
  <c r="O2456" i="4" s="1"/>
  <c r="M2450" i="4"/>
  <c r="O2450" i="4" s="1"/>
  <c r="M2444" i="4"/>
  <c r="O2444" i="4" s="1"/>
  <c r="M2438" i="4"/>
  <c r="O2438" i="4" s="1"/>
  <c r="M2432" i="4"/>
  <c r="O2432" i="4" s="1"/>
  <c r="M2428" i="4"/>
  <c r="O2428" i="4" s="1"/>
  <c r="M2422" i="4"/>
  <c r="O2422" i="4" s="1"/>
  <c r="M2416" i="4"/>
  <c r="O2416" i="4" s="1"/>
  <c r="M2410" i="4"/>
  <c r="O2410" i="4" s="1"/>
  <c r="M2404" i="4"/>
  <c r="O2404" i="4" s="1"/>
  <c r="M4933" i="4"/>
  <c r="O4933" i="4" s="1"/>
  <c r="M4763" i="4"/>
  <c r="O4763" i="4" s="1"/>
  <c r="M4559" i="4"/>
  <c r="O4559" i="4" s="1"/>
  <c r="M3817" i="4"/>
  <c r="O3817" i="4" s="1"/>
  <c r="M3543" i="4"/>
  <c r="O3543" i="4" s="1"/>
  <c r="M3521" i="4"/>
  <c r="O3521" i="4" s="1"/>
  <c r="M4999" i="4"/>
  <c r="O4999" i="4" s="1"/>
  <c r="M4967" i="4"/>
  <c r="O4967" i="4" s="1"/>
  <c r="M4965" i="4"/>
  <c r="O4965" i="4" s="1"/>
  <c r="M4929" i="4"/>
  <c r="O4929" i="4" s="1"/>
  <c r="M4899" i="4"/>
  <c r="O4899" i="4" s="1"/>
  <c r="M4897" i="4"/>
  <c r="O4897" i="4" s="1"/>
  <c r="M4885" i="4"/>
  <c r="O4885" i="4" s="1"/>
  <c r="M4883" i="4"/>
  <c r="O4883" i="4" s="1"/>
  <c r="M4873" i="4"/>
  <c r="O4873" i="4" s="1"/>
  <c r="M4871" i="4"/>
  <c r="O4871" i="4" s="1"/>
  <c r="M4869" i="4"/>
  <c r="O4869" i="4" s="1"/>
  <c r="M4851" i="4"/>
  <c r="O4851" i="4" s="1"/>
  <c r="M4839" i="4"/>
  <c r="O4839" i="4" s="1"/>
  <c r="M4823" i="4"/>
  <c r="O4823" i="4" s="1"/>
  <c r="M4821" i="4"/>
  <c r="O4821" i="4" s="1"/>
  <c r="M4795" i="4"/>
  <c r="O4795" i="4" s="1"/>
  <c r="M4793" i="4"/>
  <c r="O4793" i="4" s="1"/>
  <c r="M4791" i="4"/>
  <c r="O4791" i="4" s="1"/>
  <c r="M4753" i="4"/>
  <c r="O4753" i="4" s="1"/>
  <c r="M4751" i="4"/>
  <c r="O4751" i="4" s="1"/>
  <c r="M4749" i="4"/>
  <c r="O4749" i="4" s="1"/>
  <c r="M4735" i="4"/>
  <c r="O4735" i="4" s="1"/>
  <c r="M4647" i="4"/>
  <c r="O4647" i="4" s="1"/>
  <c r="M4631" i="4"/>
  <c r="O4631" i="4" s="1"/>
  <c r="M4615" i="4"/>
  <c r="O4615" i="4" s="1"/>
  <c r="M4613" i="4"/>
  <c r="O4613" i="4" s="1"/>
  <c r="M4599" i="4"/>
  <c r="O4599" i="4" s="1"/>
  <c r="M4585" i="4"/>
  <c r="O4585" i="4" s="1"/>
  <c r="M4583" i="4"/>
  <c r="O4583" i="4" s="1"/>
  <c r="M4581" i="4"/>
  <c r="O4581" i="4" s="1"/>
  <c r="M4525" i="4"/>
  <c r="O4525" i="4" s="1"/>
  <c r="M4523" i="4"/>
  <c r="O4523" i="4" s="1"/>
  <c r="M4499" i="4"/>
  <c r="O4499" i="4" s="1"/>
  <c r="M4497" i="4"/>
  <c r="O4497" i="4" s="1"/>
  <c r="M4495" i="4"/>
  <c r="O4495" i="4" s="1"/>
  <c r="M4479" i="4"/>
  <c r="O4479" i="4" s="1"/>
  <c r="M4425" i="4"/>
  <c r="O4425" i="4" s="1"/>
  <c r="M4423" i="4"/>
  <c r="O4423" i="4" s="1"/>
  <c r="M4415" i="4"/>
  <c r="O4415" i="4" s="1"/>
  <c r="M4413" i="4"/>
  <c r="O4413" i="4" s="1"/>
  <c r="M4409" i="4"/>
  <c r="O4409" i="4" s="1"/>
  <c r="M3855" i="4"/>
  <c r="O3855" i="4" s="1"/>
  <c r="M3847" i="4"/>
  <c r="O3847" i="4" s="1"/>
  <c r="M3845" i="4"/>
  <c r="O3845" i="4" s="1"/>
  <c r="M3741" i="4"/>
  <c r="O3741" i="4" s="1"/>
  <c r="M3555" i="4"/>
  <c r="O3555" i="4" s="1"/>
  <c r="M4928" i="4"/>
  <c r="O4928" i="4" s="1"/>
  <c r="M4760" i="4"/>
  <c r="O4760" i="4" s="1"/>
  <c r="M4720" i="4"/>
  <c r="O4720" i="4" s="1"/>
  <c r="M4674" i="4"/>
  <c r="O4674" i="4" s="1"/>
  <c r="M4996" i="4"/>
  <c r="O4996" i="4" s="1"/>
  <c r="M4866" i="4"/>
  <c r="O4866" i="4" s="1"/>
  <c r="M4818" i="4"/>
  <c r="O4818" i="4" s="1"/>
  <c r="M4808" i="4"/>
  <c r="O4808" i="4" s="1"/>
  <c r="M4802" i="4"/>
  <c r="O4802" i="4" s="1"/>
  <c r="M4746" i="4"/>
  <c r="O4746" i="4" s="1"/>
  <c r="M4736" i="4"/>
  <c r="O4736" i="4" s="1"/>
  <c r="M4728" i="4"/>
  <c r="O4728" i="4" s="1"/>
  <c r="M4708" i="4"/>
  <c r="O4708" i="4" s="1"/>
  <c r="M4646" i="4"/>
  <c r="O4646" i="4" s="1"/>
  <c r="M4618" i="4"/>
  <c r="O4618" i="4" s="1"/>
  <c r="M4604" i="4"/>
  <c r="O4604" i="4" s="1"/>
  <c r="M4594" i="4"/>
  <c r="O4594" i="4" s="1"/>
  <c r="M4931" i="4"/>
  <c r="O4931" i="4" s="1"/>
  <c r="M4903" i="4"/>
  <c r="O4903" i="4" s="1"/>
  <c r="M4693" i="4"/>
  <c r="O4693" i="4" s="1"/>
  <c r="M4721" i="4"/>
  <c r="O4721" i="4" s="1"/>
  <c r="M4998" i="4"/>
  <c r="O4998" i="4" s="1"/>
  <c r="M4994" i="4"/>
  <c r="O4994" i="4" s="1"/>
  <c r="M4992" i="4"/>
  <c r="O4992" i="4" s="1"/>
  <c r="M4990" i="4"/>
  <c r="O4990" i="4" s="1"/>
  <c r="M4988" i="4"/>
  <c r="O4988" i="4" s="1"/>
  <c r="M4946" i="4"/>
  <c r="O4946" i="4" s="1"/>
  <c r="M4936" i="4"/>
  <c r="O4936" i="4" s="1"/>
  <c r="M4930" i="4"/>
  <c r="O4930" i="4" s="1"/>
  <c r="M4924" i="4"/>
  <c r="O4924" i="4" s="1"/>
  <c r="M4888" i="4"/>
  <c r="O4888" i="4" s="1"/>
  <c r="M4886" i="4"/>
  <c r="O4886" i="4" s="1"/>
  <c r="M4878" i="4"/>
  <c r="O4878" i="4" s="1"/>
  <c r="M4876" i="4"/>
  <c r="O4876" i="4" s="1"/>
  <c r="M4874" i="4"/>
  <c r="O4874" i="4" s="1"/>
  <c r="M4872" i="4"/>
  <c r="O4872" i="4" s="1"/>
  <c r="M4870" i="4"/>
  <c r="O4870" i="4" s="1"/>
  <c r="M4822" i="4"/>
  <c r="O4822" i="4" s="1"/>
  <c r="M4792" i="4"/>
  <c r="O4792" i="4" s="1"/>
  <c r="M4790" i="4"/>
  <c r="O4790" i="4" s="1"/>
  <c r="M4788" i="4"/>
  <c r="O4788" i="4" s="1"/>
  <c r="M4786" i="4"/>
  <c r="O4786" i="4" s="1"/>
  <c r="M4784" i="4"/>
  <c r="O4784" i="4" s="1"/>
  <c r="M4782" i="4"/>
  <c r="O4782" i="4" s="1"/>
  <c r="M4766" i="4"/>
  <c r="O4766" i="4" s="1"/>
  <c r="M4686" i="4"/>
  <c r="O4686" i="4" s="1"/>
  <c r="M4680" i="4"/>
  <c r="O4680" i="4" s="1"/>
  <c r="M4658" i="4"/>
  <c r="O4658" i="4" s="1"/>
  <c r="M4610" i="4"/>
  <c r="O4610" i="4" s="1"/>
  <c r="M4602" i="4"/>
  <c r="O4602" i="4" s="1"/>
  <c r="M4768" i="4"/>
  <c r="O4768" i="4" s="1"/>
  <c r="M4750" i="4"/>
  <c r="O4750" i="4" s="1"/>
  <c r="M4748" i="4"/>
  <c r="O4748" i="4" s="1"/>
  <c r="M4694" i="4"/>
  <c r="O4694" i="4" s="1"/>
  <c r="M4670" i="4"/>
  <c r="O4670" i="4" s="1"/>
  <c r="M4668" i="4"/>
  <c r="O4668" i="4" s="1"/>
  <c r="M4666" i="4"/>
  <c r="O4666" i="4" s="1"/>
  <c r="M4590" i="4"/>
  <c r="O4590" i="4" s="1"/>
  <c r="M4536" i="4"/>
  <c r="O4536" i="4" s="1"/>
  <c r="M4194" i="4"/>
  <c r="O4194" i="4" s="1"/>
  <c r="M4980" i="4"/>
  <c r="O4980" i="4" s="1"/>
  <c r="M4904" i="4"/>
  <c r="O4904" i="4" s="1"/>
  <c r="M4754" i="4"/>
  <c r="O4754" i="4" s="1"/>
  <c r="M4712" i="4"/>
  <c r="O4712" i="4" s="1"/>
  <c r="M4450" i="4"/>
  <c r="O4450" i="4" s="1"/>
  <c r="M4242" i="4"/>
  <c r="O4242" i="4" s="1"/>
  <c r="M4210" i="4"/>
  <c r="O4210" i="4" s="1"/>
  <c r="M4168" i="4"/>
  <c r="O4168" i="4" s="1"/>
  <c r="M4166" i="4"/>
  <c r="O4166" i="4" s="1"/>
  <c r="M4156" i="4"/>
  <c r="O4156" i="4" s="1"/>
  <c r="M4150" i="4"/>
  <c r="O4150" i="4" s="1"/>
  <c r="M4417" i="4"/>
  <c r="O4417" i="4" s="1"/>
  <c r="M4411" i="4"/>
  <c r="O4411" i="4" s="1"/>
  <c r="M4393" i="4"/>
  <c r="O4393" i="4" s="1"/>
  <c r="M4391" i="4"/>
  <c r="O4391" i="4" s="1"/>
  <c r="M4379" i="4"/>
  <c r="O4379" i="4" s="1"/>
  <c r="M4359" i="4"/>
  <c r="O4359" i="4" s="1"/>
  <c r="M4357" i="4"/>
  <c r="O4357" i="4" s="1"/>
  <c r="M4345" i="4"/>
  <c r="O4345" i="4" s="1"/>
  <c r="M4343" i="4"/>
  <c r="O4343" i="4" s="1"/>
  <c r="M4327" i="4"/>
  <c r="O4327" i="4" s="1"/>
  <c r="M4325" i="4"/>
  <c r="O4325" i="4" s="1"/>
  <c r="M4323" i="4"/>
  <c r="O4323" i="4" s="1"/>
  <c r="M4321" i="4"/>
  <c r="O4321" i="4" s="1"/>
  <c r="M4319" i="4"/>
  <c r="O4319" i="4" s="1"/>
  <c r="M4317" i="4"/>
  <c r="O4317" i="4" s="1"/>
  <c r="M4315" i="4"/>
  <c r="O4315" i="4" s="1"/>
  <c r="M4313" i="4"/>
  <c r="O4313" i="4" s="1"/>
  <c r="M4311" i="4"/>
  <c r="O4311" i="4" s="1"/>
  <c r="M4309" i="4"/>
  <c r="O4309" i="4" s="1"/>
  <c r="M4307" i="4"/>
  <c r="O4307" i="4" s="1"/>
  <c r="M4305" i="4"/>
  <c r="O4305" i="4" s="1"/>
  <c r="M4285" i="4"/>
  <c r="O4285" i="4" s="1"/>
  <c r="M4283" i="4"/>
  <c r="O4283" i="4" s="1"/>
  <c r="M4243" i="4"/>
  <c r="O4243" i="4" s="1"/>
  <c r="M4233" i="4"/>
  <c r="O4233" i="4" s="1"/>
  <c r="M4231" i="4"/>
  <c r="O4231" i="4" s="1"/>
  <c r="M3787" i="4"/>
  <c r="O3787" i="4" s="1"/>
  <c r="M3581" i="4"/>
  <c r="O3581" i="4" s="1"/>
  <c r="M3569" i="4"/>
  <c r="O3569" i="4" s="1"/>
  <c r="M3559" i="4"/>
  <c r="O3559" i="4" s="1"/>
  <c r="M3539" i="4"/>
  <c r="O3539" i="4" s="1"/>
  <c r="M3537" i="4"/>
  <c r="O3537" i="4" s="1"/>
  <c r="M3509" i="4"/>
  <c r="O3509" i="4" s="1"/>
  <c r="M3495" i="4"/>
  <c r="O3495" i="4" s="1"/>
  <c r="M3493" i="4"/>
  <c r="O3493" i="4" s="1"/>
  <c r="M3483" i="4"/>
  <c r="O3483" i="4" s="1"/>
  <c r="M3481" i="4"/>
  <c r="O3481" i="4" s="1"/>
  <c r="M3439" i="4"/>
  <c r="O3439" i="4" s="1"/>
  <c r="M3335" i="4"/>
  <c r="O3335" i="4" s="1"/>
  <c r="M3225" i="4"/>
  <c r="O3225" i="4" s="1"/>
  <c r="M3219" i="4"/>
  <c r="O3219" i="4" s="1"/>
  <c r="M3217" i="4"/>
  <c r="O3217" i="4" s="1"/>
  <c r="M3205" i="4"/>
  <c r="O3205" i="4" s="1"/>
  <c r="M3187" i="4"/>
  <c r="O3187" i="4" s="1"/>
  <c r="M3185" i="4"/>
  <c r="O3185" i="4" s="1"/>
  <c r="I4999" i="4"/>
  <c r="I4997" i="4"/>
  <c r="I4995" i="4"/>
  <c r="I4993" i="4"/>
  <c r="I4991" i="4"/>
  <c r="I4989" i="4"/>
  <c r="I4987" i="4"/>
  <c r="I4985" i="4"/>
  <c r="I4983" i="4"/>
  <c r="I4981" i="4"/>
  <c r="I4979" i="4"/>
  <c r="I4977" i="4"/>
  <c r="I4975" i="4"/>
  <c r="I4973" i="4"/>
  <c r="I4971" i="4"/>
  <c r="I4969" i="4"/>
  <c r="I4967" i="4"/>
  <c r="I4965" i="4"/>
  <c r="I4963" i="4"/>
  <c r="I4961" i="4"/>
  <c r="I4959" i="4"/>
  <c r="I4957" i="4"/>
  <c r="I4955" i="4"/>
  <c r="I4953" i="4"/>
  <c r="I4951" i="4"/>
  <c r="I4949" i="4"/>
  <c r="I4947" i="4"/>
  <c r="I4945" i="4"/>
  <c r="I4943" i="4"/>
  <c r="I4941" i="4"/>
  <c r="I4939" i="4"/>
  <c r="I4937" i="4"/>
  <c r="I4935" i="4"/>
  <c r="I4933" i="4"/>
  <c r="I4931" i="4"/>
  <c r="I4929" i="4"/>
  <c r="I4927" i="4"/>
  <c r="I4925" i="4"/>
  <c r="I4923" i="4"/>
  <c r="I4921" i="4"/>
  <c r="I4919" i="4"/>
  <c r="I4917" i="4"/>
  <c r="I4915" i="4"/>
  <c r="I4913" i="4"/>
  <c r="I4911" i="4"/>
  <c r="I4909" i="4"/>
  <c r="I4907" i="4"/>
  <c r="I4905" i="4"/>
  <c r="I4903" i="4"/>
  <c r="I4901" i="4"/>
  <c r="I4899" i="4"/>
  <c r="I4897" i="4"/>
  <c r="I4895" i="4"/>
  <c r="I4893" i="4"/>
  <c r="I4891" i="4"/>
  <c r="I4889" i="4"/>
  <c r="I4887" i="4"/>
  <c r="I4885" i="4"/>
  <c r="I4883" i="4"/>
  <c r="I4881" i="4"/>
  <c r="I4879" i="4"/>
  <c r="I4877" i="4"/>
  <c r="I4875" i="4"/>
  <c r="I4873" i="4"/>
  <c r="I4871" i="4"/>
  <c r="I4869" i="4"/>
  <c r="I4867" i="4"/>
  <c r="I4865" i="4"/>
  <c r="I4863" i="4"/>
  <c r="I4861" i="4"/>
  <c r="I4859" i="4"/>
  <c r="I4857" i="4"/>
  <c r="I4855" i="4"/>
  <c r="I4853" i="4"/>
  <c r="I4851" i="4"/>
  <c r="I4849" i="4"/>
  <c r="I4847" i="4"/>
  <c r="I4845" i="4"/>
  <c r="I4843" i="4"/>
  <c r="I4841" i="4"/>
  <c r="I4839" i="4"/>
  <c r="I4837" i="4"/>
  <c r="I4835" i="4"/>
  <c r="I4833" i="4"/>
  <c r="I4831" i="4"/>
  <c r="I4829" i="4"/>
  <c r="I4827" i="4"/>
  <c r="I4825" i="4"/>
  <c r="I4823" i="4"/>
  <c r="I4821" i="4"/>
  <c r="I4819" i="4"/>
  <c r="I4817" i="4"/>
  <c r="I4815" i="4"/>
  <c r="I4813" i="4"/>
  <c r="I4811" i="4"/>
  <c r="I4809" i="4"/>
  <c r="I4807" i="4"/>
  <c r="I4805" i="4"/>
  <c r="I4803" i="4"/>
  <c r="I4801" i="4"/>
  <c r="I4799" i="4"/>
  <c r="I4797" i="4"/>
  <c r="I4795" i="4"/>
  <c r="I4793" i="4"/>
  <c r="I4791" i="4"/>
  <c r="I4789" i="4"/>
  <c r="I4787" i="4"/>
  <c r="I4785" i="4"/>
  <c r="I4783" i="4"/>
  <c r="I4781" i="4"/>
  <c r="I4779" i="4"/>
  <c r="I4777" i="4"/>
  <c r="I4775" i="4"/>
  <c r="I4773" i="4"/>
  <c r="I4771" i="4"/>
  <c r="I4769" i="4"/>
  <c r="I4767" i="4"/>
  <c r="I4765" i="4"/>
  <c r="I4763" i="4"/>
  <c r="I4761" i="4"/>
  <c r="I4759" i="4"/>
  <c r="I4757" i="4"/>
  <c r="I4755" i="4"/>
  <c r="I4753" i="4"/>
  <c r="I4751" i="4"/>
  <c r="I4749" i="4"/>
  <c r="I4747" i="4"/>
  <c r="I4745" i="4"/>
  <c r="I4743" i="4"/>
  <c r="I4741" i="4"/>
  <c r="I4739" i="4"/>
  <c r="I4737" i="4"/>
  <c r="I4735" i="4"/>
  <c r="I4733" i="4"/>
  <c r="I4731" i="4"/>
  <c r="I4729" i="4"/>
  <c r="I4727" i="4"/>
  <c r="I4725" i="4"/>
  <c r="I4723" i="4"/>
  <c r="I4721" i="4"/>
  <c r="I4719" i="4"/>
  <c r="I4717" i="4"/>
  <c r="I4715" i="4"/>
  <c r="I4713" i="4"/>
  <c r="I4711" i="4"/>
  <c r="I4709" i="4"/>
  <c r="I4707" i="4"/>
  <c r="I4705" i="4"/>
  <c r="I4703" i="4"/>
  <c r="I4701" i="4"/>
  <c r="I4699" i="4"/>
  <c r="I4697" i="4"/>
  <c r="I4695" i="4"/>
  <c r="I4693" i="4"/>
  <c r="I4691" i="4"/>
  <c r="I4689" i="4"/>
  <c r="I4687" i="4"/>
  <c r="I4685" i="4"/>
  <c r="I4683" i="4"/>
  <c r="I4681" i="4"/>
  <c r="I4679" i="4"/>
  <c r="I4677" i="4"/>
  <c r="I4675" i="4"/>
  <c r="I4673" i="4"/>
  <c r="I4671" i="4"/>
  <c r="I4669" i="4"/>
  <c r="I4667" i="4"/>
  <c r="I4665" i="4"/>
  <c r="I4663" i="4"/>
  <c r="I4661" i="4"/>
  <c r="I4659" i="4"/>
  <c r="I4657" i="4"/>
  <c r="I4655" i="4"/>
  <c r="I4653" i="4"/>
  <c r="I4651" i="4"/>
  <c r="I4649" i="4"/>
  <c r="I4647" i="4"/>
  <c r="I4645" i="4"/>
  <c r="I4643" i="4"/>
  <c r="I4641" i="4"/>
  <c r="I4639" i="4"/>
  <c r="I4637" i="4"/>
  <c r="I4635" i="4"/>
  <c r="I4633" i="4"/>
  <c r="I4631" i="4"/>
  <c r="I4629" i="4"/>
  <c r="I4627" i="4"/>
  <c r="I4625" i="4"/>
  <c r="I4623" i="4"/>
  <c r="I4621" i="4"/>
  <c r="I4619" i="4"/>
  <c r="I4617" i="4"/>
  <c r="I4615" i="4"/>
  <c r="I4613" i="4"/>
  <c r="I4611" i="4"/>
  <c r="I4609" i="4"/>
  <c r="I4607" i="4"/>
  <c r="I4605" i="4"/>
  <c r="I4603" i="4"/>
  <c r="I4601" i="4"/>
  <c r="I4599" i="4"/>
  <c r="I4597" i="4"/>
  <c r="I4595" i="4"/>
  <c r="I4593" i="4"/>
  <c r="I4591" i="4"/>
  <c r="I4589" i="4"/>
  <c r="I4587" i="4"/>
  <c r="I4585" i="4"/>
  <c r="I4583" i="4"/>
  <c r="I4581" i="4"/>
  <c r="I4579" i="4"/>
  <c r="I4577" i="4"/>
  <c r="I4575" i="4"/>
  <c r="I4573" i="4"/>
  <c r="I4571" i="4"/>
  <c r="I4569" i="4"/>
  <c r="I4567" i="4"/>
  <c r="I4565" i="4"/>
  <c r="I4563" i="4"/>
  <c r="I4561" i="4"/>
  <c r="I4559" i="4"/>
  <c r="I4557" i="4"/>
  <c r="I4555" i="4"/>
  <c r="I4553" i="4"/>
  <c r="I4551" i="4"/>
  <c r="I4549" i="4"/>
  <c r="I4547" i="4"/>
  <c r="I4545" i="4"/>
  <c r="I4543" i="4"/>
  <c r="I4541" i="4"/>
  <c r="I4539" i="4"/>
  <c r="I4537" i="4"/>
  <c r="I4535" i="4"/>
  <c r="I4533" i="4"/>
  <c r="I4531" i="4"/>
  <c r="I4529" i="4"/>
  <c r="I4527" i="4"/>
  <c r="I4525" i="4"/>
  <c r="I4523" i="4"/>
  <c r="I4521" i="4"/>
  <c r="I4519" i="4"/>
  <c r="I4517" i="4"/>
  <c r="I4515" i="4"/>
  <c r="I4513" i="4"/>
  <c r="I4511" i="4"/>
  <c r="I4509" i="4"/>
  <c r="I4507" i="4"/>
  <c r="I4505" i="4"/>
  <c r="I4503" i="4"/>
  <c r="I4501" i="4"/>
  <c r="I4499" i="4"/>
  <c r="I4497" i="4"/>
  <c r="I4495" i="4"/>
  <c r="I4493" i="4"/>
  <c r="I4491" i="4"/>
  <c r="I4489" i="4"/>
  <c r="I4487" i="4"/>
  <c r="I4485" i="4"/>
  <c r="I4483" i="4"/>
  <c r="I4481" i="4"/>
  <c r="I4479" i="4"/>
  <c r="I4477" i="4"/>
  <c r="I4475" i="4"/>
  <c r="I4473" i="4"/>
  <c r="I4471" i="4"/>
  <c r="I4469" i="4"/>
  <c r="I4467" i="4"/>
  <c r="I4465" i="4"/>
  <c r="I4463" i="4"/>
  <c r="I4461" i="4"/>
  <c r="I4459" i="4"/>
  <c r="I4457" i="4"/>
  <c r="I4455" i="4"/>
  <c r="I4453" i="4"/>
  <c r="I4451" i="4"/>
  <c r="I4449" i="4"/>
  <c r="I4447" i="4"/>
  <c r="I4445" i="4"/>
  <c r="I4443" i="4"/>
  <c r="I4441" i="4"/>
  <c r="I4439" i="4"/>
  <c r="I4437" i="4"/>
  <c r="I4435" i="4"/>
  <c r="I4433" i="4"/>
  <c r="I4431" i="4"/>
  <c r="I4429" i="4"/>
  <c r="I4427" i="4"/>
  <c r="I4425" i="4"/>
  <c r="I4423" i="4"/>
  <c r="I4421" i="4"/>
  <c r="I4419" i="4"/>
  <c r="I4417" i="4"/>
  <c r="I4415" i="4"/>
  <c r="I4413" i="4"/>
  <c r="I4411" i="4"/>
  <c r="I4409" i="4"/>
  <c r="I4407" i="4"/>
  <c r="I4405" i="4"/>
  <c r="I4403" i="4"/>
  <c r="I4401" i="4"/>
  <c r="I4399" i="4"/>
  <c r="I4397" i="4"/>
  <c r="I4395" i="4"/>
  <c r="I4393" i="4"/>
  <c r="I4391" i="4"/>
  <c r="I4389" i="4"/>
  <c r="I4387" i="4"/>
  <c r="I4385" i="4"/>
  <c r="I4383" i="4"/>
  <c r="I4381" i="4"/>
  <c r="I4379" i="4"/>
  <c r="I4377" i="4"/>
  <c r="I4375" i="4"/>
  <c r="I4373" i="4"/>
  <c r="I4371" i="4"/>
  <c r="I4369" i="4"/>
  <c r="I4367" i="4"/>
  <c r="I4365" i="4"/>
  <c r="I4363" i="4"/>
  <c r="I4361" i="4"/>
  <c r="I4359" i="4"/>
  <c r="I4357" i="4"/>
  <c r="I4355" i="4"/>
  <c r="I4353" i="4"/>
  <c r="I4351" i="4"/>
  <c r="I4349" i="4"/>
  <c r="I4347" i="4"/>
  <c r="I4345" i="4"/>
  <c r="I4343" i="4"/>
  <c r="I4341" i="4"/>
  <c r="I4339" i="4"/>
  <c r="I4337" i="4"/>
  <c r="I4335" i="4"/>
  <c r="I4333" i="4"/>
  <c r="I4331" i="4"/>
  <c r="I4329" i="4"/>
  <c r="I4327" i="4"/>
  <c r="I4325" i="4"/>
  <c r="I4323" i="4"/>
  <c r="I4321" i="4"/>
  <c r="I4319" i="4"/>
  <c r="I4317" i="4"/>
  <c r="I4315" i="4"/>
  <c r="I4313" i="4"/>
  <c r="I4311" i="4"/>
  <c r="I4309" i="4"/>
  <c r="I4307" i="4"/>
  <c r="I4305" i="4"/>
  <c r="I4303" i="4"/>
  <c r="I4301" i="4"/>
  <c r="I4299" i="4"/>
  <c r="I4297" i="4"/>
  <c r="I4295" i="4"/>
  <c r="I4293" i="4"/>
  <c r="I4291" i="4"/>
  <c r="I4289" i="4"/>
  <c r="I4287" i="4"/>
  <c r="I4285" i="4"/>
  <c r="I4283" i="4"/>
  <c r="I4281" i="4"/>
  <c r="I4279" i="4"/>
  <c r="I4277" i="4"/>
  <c r="I4275" i="4"/>
  <c r="I4273" i="4"/>
  <c r="I4271" i="4"/>
  <c r="I4269" i="4"/>
  <c r="I4267" i="4"/>
  <c r="I4265" i="4"/>
  <c r="I4263" i="4"/>
  <c r="I4261" i="4"/>
  <c r="I4259" i="4"/>
  <c r="I4257" i="4"/>
  <c r="I4255" i="4"/>
  <c r="I4253" i="4"/>
  <c r="I4251" i="4"/>
  <c r="I4249" i="4"/>
  <c r="I4247" i="4"/>
  <c r="I4245" i="4"/>
  <c r="I4243" i="4"/>
  <c r="I4241" i="4"/>
  <c r="I4239" i="4"/>
  <c r="I4237" i="4"/>
  <c r="I4235" i="4"/>
  <c r="I4233" i="4"/>
  <c r="I4231" i="4"/>
  <c r="I4229" i="4"/>
  <c r="I4227" i="4"/>
  <c r="I4225" i="4"/>
  <c r="I4223" i="4"/>
  <c r="I4221" i="4"/>
  <c r="I4219" i="4"/>
  <c r="I4217" i="4"/>
  <c r="I4215" i="4"/>
  <c r="I4213" i="4"/>
  <c r="I4211" i="4"/>
  <c r="I4209" i="4"/>
  <c r="I4207" i="4"/>
  <c r="I4205" i="4"/>
  <c r="I4203" i="4"/>
  <c r="I4201" i="4"/>
  <c r="I4199" i="4"/>
  <c r="I4197" i="4"/>
  <c r="I4195" i="4"/>
  <c r="I4193" i="4"/>
  <c r="I4191" i="4"/>
  <c r="I4189" i="4"/>
  <c r="I4187" i="4"/>
  <c r="I4185" i="4"/>
  <c r="I4183" i="4"/>
  <c r="I4181" i="4"/>
  <c r="I4179" i="4"/>
  <c r="I4177" i="4"/>
  <c r="I4175" i="4"/>
  <c r="I4173" i="4"/>
  <c r="I4171" i="4"/>
  <c r="I4169" i="4"/>
  <c r="I4167" i="4"/>
  <c r="I4165" i="4"/>
  <c r="I4163" i="4"/>
  <c r="I4161" i="4"/>
  <c r="I4159" i="4"/>
  <c r="I4157" i="4"/>
  <c r="I4155" i="4"/>
  <c r="I4153" i="4"/>
  <c r="I4151" i="4"/>
  <c r="I4149" i="4"/>
  <c r="I4147" i="4"/>
  <c r="I4145" i="4"/>
  <c r="I4143" i="4"/>
  <c r="I4141" i="4"/>
  <c r="I4139" i="4"/>
  <c r="I4137" i="4"/>
  <c r="I4135" i="4"/>
  <c r="I4133" i="4"/>
  <c r="I4131" i="4"/>
  <c r="I4129" i="4"/>
  <c r="I4127" i="4"/>
  <c r="I4125" i="4"/>
  <c r="I4123" i="4"/>
  <c r="I4121" i="4"/>
  <c r="I4119" i="4"/>
  <c r="I4117" i="4"/>
  <c r="I4115" i="4"/>
  <c r="I4113" i="4"/>
  <c r="I4111" i="4"/>
  <c r="I4109" i="4"/>
  <c r="I4107" i="4"/>
  <c r="I4105" i="4"/>
  <c r="I4103" i="4"/>
  <c r="I4101" i="4"/>
  <c r="I4099" i="4"/>
  <c r="I4097" i="4"/>
  <c r="I4095" i="4"/>
  <c r="I4093" i="4"/>
  <c r="I4091" i="4"/>
  <c r="I4089" i="4"/>
  <c r="I4087" i="4"/>
  <c r="I4085" i="4"/>
  <c r="I4083" i="4"/>
  <c r="I4081" i="4"/>
  <c r="I4079" i="4"/>
  <c r="I4077" i="4"/>
  <c r="I4075" i="4"/>
  <c r="I4073" i="4"/>
  <c r="I4071" i="4"/>
  <c r="I4069" i="4"/>
  <c r="I4067" i="4"/>
  <c r="I4065" i="4"/>
  <c r="I4063" i="4"/>
  <c r="I4061" i="4"/>
  <c r="I4059" i="4"/>
  <c r="I4057" i="4"/>
  <c r="I4055" i="4"/>
  <c r="I4053" i="4"/>
  <c r="I4051" i="4"/>
  <c r="I4049" i="4"/>
  <c r="I4047" i="4"/>
  <c r="I4045" i="4"/>
  <c r="I4043" i="4"/>
  <c r="I4041" i="4"/>
  <c r="I4039" i="4"/>
  <c r="I4037" i="4"/>
  <c r="I4035" i="4"/>
  <c r="I4033" i="4"/>
  <c r="I4031" i="4"/>
  <c r="I4029" i="4"/>
  <c r="I4027" i="4"/>
  <c r="I4025" i="4"/>
  <c r="I4023" i="4"/>
  <c r="I4021" i="4"/>
  <c r="I4019" i="4"/>
  <c r="I4017" i="4"/>
  <c r="I4015" i="4"/>
  <c r="I4013" i="4"/>
  <c r="I4011" i="4"/>
  <c r="I4009" i="4"/>
  <c r="I4007" i="4"/>
  <c r="I4005" i="4"/>
  <c r="I4003" i="4"/>
  <c r="I4001" i="4"/>
  <c r="I3999" i="4"/>
  <c r="I3997" i="4"/>
  <c r="I3995" i="4"/>
  <c r="I3993" i="4"/>
  <c r="I3991" i="4"/>
  <c r="I3989" i="4"/>
  <c r="I3987" i="4"/>
  <c r="I3985" i="4"/>
  <c r="I3983" i="4"/>
  <c r="I3981" i="4"/>
  <c r="I3979" i="4"/>
  <c r="I3977" i="4"/>
  <c r="I3975" i="4"/>
  <c r="I3973" i="4"/>
  <c r="I3971" i="4"/>
  <c r="I3969" i="4"/>
  <c r="I3967" i="4"/>
  <c r="I3965" i="4"/>
  <c r="I3963" i="4"/>
  <c r="I3961" i="4"/>
  <c r="I3959" i="4"/>
  <c r="I3957" i="4"/>
  <c r="I3955" i="4"/>
  <c r="I3953" i="4"/>
  <c r="I3951" i="4"/>
  <c r="I3949" i="4"/>
  <c r="I3947" i="4"/>
  <c r="I3945" i="4"/>
  <c r="I3943" i="4"/>
  <c r="I3941" i="4"/>
  <c r="I3939" i="4"/>
  <c r="I3937" i="4"/>
  <c r="I3935" i="4"/>
  <c r="I3933" i="4"/>
  <c r="I3931" i="4"/>
  <c r="I3929" i="4"/>
  <c r="I3927" i="4"/>
  <c r="I3925" i="4"/>
  <c r="I3923" i="4"/>
  <c r="I3921" i="4"/>
  <c r="I3919" i="4"/>
  <c r="I3917" i="4"/>
  <c r="I3915" i="4"/>
  <c r="I3913" i="4"/>
  <c r="I3911" i="4"/>
  <c r="I3909" i="4"/>
  <c r="I3907" i="4"/>
  <c r="I3905" i="4"/>
  <c r="I3903" i="4"/>
  <c r="I3901" i="4"/>
  <c r="I3899" i="4"/>
  <c r="I3897" i="4"/>
  <c r="I3895" i="4"/>
  <c r="I3893" i="4"/>
  <c r="I3891" i="4"/>
  <c r="I3889" i="4"/>
  <c r="I3887" i="4"/>
  <c r="I3885" i="4"/>
  <c r="I3883" i="4"/>
  <c r="I3881" i="4"/>
  <c r="I3879" i="4"/>
  <c r="I3877" i="4"/>
  <c r="I3875" i="4"/>
  <c r="I3873" i="4"/>
  <c r="I3871" i="4"/>
  <c r="I3869" i="4"/>
  <c r="I3867" i="4"/>
  <c r="I3865" i="4"/>
  <c r="I3863" i="4"/>
  <c r="I3861" i="4"/>
  <c r="I3859" i="4"/>
  <c r="I3857" i="4"/>
  <c r="I3855" i="4"/>
  <c r="I3853" i="4"/>
  <c r="I3851" i="4"/>
  <c r="I3849" i="4"/>
  <c r="I3847" i="4"/>
  <c r="I3845" i="4"/>
  <c r="I3843" i="4"/>
  <c r="I3841" i="4"/>
  <c r="I3839" i="4"/>
  <c r="I3837" i="4"/>
  <c r="I3835" i="4"/>
  <c r="I3833" i="4"/>
  <c r="I3831" i="4"/>
  <c r="I3829" i="4"/>
  <c r="I3827" i="4"/>
  <c r="I3825" i="4"/>
  <c r="I3823" i="4"/>
  <c r="I3821" i="4"/>
  <c r="I3819" i="4"/>
  <c r="I3817" i="4"/>
  <c r="I3815" i="4"/>
  <c r="I3813" i="4"/>
  <c r="I3811" i="4"/>
  <c r="I3809" i="4"/>
  <c r="I3807" i="4"/>
  <c r="I3805" i="4"/>
  <c r="I3803" i="4"/>
  <c r="I3801" i="4"/>
  <c r="I3799" i="4"/>
  <c r="I3797" i="4"/>
  <c r="I3795" i="4"/>
  <c r="I3793" i="4"/>
  <c r="I3791" i="4"/>
  <c r="I3789" i="4"/>
  <c r="I3787" i="4"/>
  <c r="I3785" i="4"/>
  <c r="I3783" i="4"/>
  <c r="I3781" i="4"/>
  <c r="I3779" i="4"/>
  <c r="I3777" i="4"/>
  <c r="I3775" i="4"/>
  <c r="I3773" i="4"/>
  <c r="I3771" i="4"/>
  <c r="I3769" i="4"/>
  <c r="I3767" i="4"/>
  <c r="I3765" i="4"/>
  <c r="I3763" i="4"/>
  <c r="I3761" i="4"/>
  <c r="I3759" i="4"/>
  <c r="I3757" i="4"/>
  <c r="I3755" i="4"/>
  <c r="I3753" i="4"/>
  <c r="I3751" i="4"/>
  <c r="I3749" i="4"/>
  <c r="I3747" i="4"/>
  <c r="I3745" i="4"/>
  <c r="I3743" i="4"/>
  <c r="I3741" i="4"/>
  <c r="I3739" i="4"/>
  <c r="I3737" i="4"/>
  <c r="I3735" i="4"/>
  <c r="I3733" i="4"/>
  <c r="I3731" i="4"/>
  <c r="I3729" i="4"/>
  <c r="I3727" i="4"/>
  <c r="I3725" i="4"/>
  <c r="I3723" i="4"/>
  <c r="I3721" i="4"/>
  <c r="I3719" i="4"/>
  <c r="I3717" i="4"/>
  <c r="I3715" i="4"/>
  <c r="I3713" i="4"/>
  <c r="I3711" i="4"/>
  <c r="I3709" i="4"/>
  <c r="I3707" i="4"/>
  <c r="I3705" i="4"/>
  <c r="I3703" i="4"/>
  <c r="I3701" i="4"/>
  <c r="I3699" i="4"/>
  <c r="I3697" i="4"/>
  <c r="I3695" i="4"/>
  <c r="I3693" i="4"/>
  <c r="I3691" i="4"/>
  <c r="I3689" i="4"/>
  <c r="I3687" i="4"/>
  <c r="I3685" i="4"/>
  <c r="I3683" i="4"/>
  <c r="I3681" i="4"/>
  <c r="I3679" i="4"/>
  <c r="I3677" i="4"/>
  <c r="I3675" i="4"/>
  <c r="I3673" i="4"/>
  <c r="I3671" i="4"/>
  <c r="I3669" i="4"/>
  <c r="I3667" i="4"/>
  <c r="I3665" i="4"/>
  <c r="I3663" i="4"/>
  <c r="I3661" i="4"/>
  <c r="I3659" i="4"/>
  <c r="I3657" i="4"/>
  <c r="I3655" i="4"/>
  <c r="I3653" i="4"/>
  <c r="I3651" i="4"/>
  <c r="I3649" i="4"/>
  <c r="I3647" i="4"/>
  <c r="I3645" i="4"/>
  <c r="I3643" i="4"/>
  <c r="I3641" i="4"/>
  <c r="I3639" i="4"/>
  <c r="I3637" i="4"/>
  <c r="I3635" i="4"/>
  <c r="I3633" i="4"/>
  <c r="I3631" i="4"/>
  <c r="I3629" i="4"/>
  <c r="I3627" i="4"/>
  <c r="I3625" i="4"/>
  <c r="I3623" i="4"/>
  <c r="I3621" i="4"/>
  <c r="I3619" i="4"/>
  <c r="I3617" i="4"/>
  <c r="I3615" i="4"/>
  <c r="I3613" i="4"/>
  <c r="I3611" i="4"/>
  <c r="I3609" i="4"/>
  <c r="I3607" i="4"/>
  <c r="I3605" i="4"/>
  <c r="I3603" i="4"/>
  <c r="I3601" i="4"/>
  <c r="I3599" i="4"/>
  <c r="I3597" i="4"/>
  <c r="I3595" i="4"/>
  <c r="I3593" i="4"/>
  <c r="I3591" i="4"/>
  <c r="I3589" i="4"/>
  <c r="I3587" i="4"/>
  <c r="I3585" i="4"/>
  <c r="I3583" i="4"/>
  <c r="I3581" i="4"/>
  <c r="I3579" i="4"/>
  <c r="I3577" i="4"/>
  <c r="I3575" i="4"/>
  <c r="I3573" i="4"/>
  <c r="I3571" i="4"/>
  <c r="I3569" i="4"/>
  <c r="I3567" i="4"/>
  <c r="I3565" i="4"/>
  <c r="I3563" i="4"/>
  <c r="I3561" i="4"/>
  <c r="I3559" i="4"/>
  <c r="I3557" i="4"/>
  <c r="I3555" i="4"/>
  <c r="I3553" i="4"/>
  <c r="I3551" i="4"/>
  <c r="I3549" i="4"/>
  <c r="I3547" i="4"/>
  <c r="I3545" i="4"/>
  <c r="I3543" i="4"/>
  <c r="I3541" i="4"/>
  <c r="I3539" i="4"/>
  <c r="I3537" i="4"/>
  <c r="I3535" i="4"/>
  <c r="I3533" i="4"/>
  <c r="I3531" i="4"/>
  <c r="I3529" i="4"/>
  <c r="I3527" i="4"/>
  <c r="I3525" i="4"/>
  <c r="I3523" i="4"/>
  <c r="I3521" i="4"/>
  <c r="I3519" i="4"/>
  <c r="I3517" i="4"/>
  <c r="I3515" i="4"/>
  <c r="I3513" i="4"/>
  <c r="I3511" i="4"/>
  <c r="I3509" i="4"/>
  <c r="I3507" i="4"/>
  <c r="I3505" i="4"/>
  <c r="I3503" i="4"/>
  <c r="I3501" i="4"/>
  <c r="I3499" i="4"/>
  <c r="I3497" i="4"/>
  <c r="I3495" i="4"/>
  <c r="I3493" i="4"/>
  <c r="I3491" i="4"/>
  <c r="I3489" i="4"/>
  <c r="I3487" i="4"/>
  <c r="I3485" i="4"/>
  <c r="I3483" i="4"/>
  <c r="I3481" i="4"/>
  <c r="I3479" i="4"/>
  <c r="I3477" i="4"/>
  <c r="I3475" i="4"/>
  <c r="I3473" i="4"/>
  <c r="I3471" i="4"/>
  <c r="I3469" i="4"/>
  <c r="I3467" i="4"/>
  <c r="I3465" i="4"/>
  <c r="I3463" i="4"/>
  <c r="I3461" i="4"/>
  <c r="I3459" i="4"/>
  <c r="I3457" i="4"/>
  <c r="I3455" i="4"/>
  <c r="I3453" i="4"/>
  <c r="I3451" i="4"/>
  <c r="I3449" i="4"/>
  <c r="I3447" i="4"/>
  <c r="I3445" i="4"/>
  <c r="I3443" i="4"/>
  <c r="I3441" i="4"/>
  <c r="I3439" i="4"/>
  <c r="I3437" i="4"/>
  <c r="I3435" i="4"/>
  <c r="I3433" i="4"/>
  <c r="I3431" i="4"/>
  <c r="I3429" i="4"/>
  <c r="I3427" i="4"/>
  <c r="I3425" i="4"/>
  <c r="I3423" i="4"/>
  <c r="I3421" i="4"/>
  <c r="I3419" i="4"/>
  <c r="I3417" i="4"/>
  <c r="I3415" i="4"/>
  <c r="I3413" i="4"/>
  <c r="I3411" i="4"/>
  <c r="I3409" i="4"/>
  <c r="I3407" i="4"/>
  <c r="I3405" i="4"/>
  <c r="I3403" i="4"/>
  <c r="I3401" i="4"/>
  <c r="I3399" i="4"/>
  <c r="I3397" i="4"/>
  <c r="I3395" i="4"/>
  <c r="I3393" i="4"/>
  <c r="I3391" i="4"/>
  <c r="I3389" i="4"/>
  <c r="I3387" i="4"/>
  <c r="I3385" i="4"/>
  <c r="I3383" i="4"/>
  <c r="I3381" i="4"/>
  <c r="I3379" i="4"/>
  <c r="I3377" i="4"/>
  <c r="I3375" i="4"/>
  <c r="I3373" i="4"/>
  <c r="I3371" i="4"/>
  <c r="I3369" i="4"/>
  <c r="I3367" i="4"/>
  <c r="I3365" i="4"/>
  <c r="I3363" i="4"/>
  <c r="I3361" i="4"/>
  <c r="I3359" i="4"/>
  <c r="I3357" i="4"/>
  <c r="I3355" i="4"/>
  <c r="I3353" i="4"/>
  <c r="I3351" i="4"/>
  <c r="I3349" i="4"/>
  <c r="I3347" i="4"/>
  <c r="I3345" i="4"/>
  <c r="I3343" i="4"/>
  <c r="I3341" i="4"/>
  <c r="I3339" i="4"/>
  <c r="I3337" i="4"/>
  <c r="I3335" i="4"/>
  <c r="I3333" i="4"/>
  <c r="I3331" i="4"/>
  <c r="I3329" i="4"/>
  <c r="I3327" i="4"/>
  <c r="I3325" i="4"/>
  <c r="I3323" i="4"/>
  <c r="I3321" i="4"/>
  <c r="I3319" i="4"/>
  <c r="I3317" i="4"/>
  <c r="I3315" i="4"/>
  <c r="I3313" i="4"/>
  <c r="I3311" i="4"/>
  <c r="I3309" i="4"/>
  <c r="I3307" i="4"/>
  <c r="I3305" i="4"/>
  <c r="I3303" i="4"/>
  <c r="I3301" i="4"/>
  <c r="I3299" i="4"/>
  <c r="I3297" i="4"/>
  <c r="I3295" i="4"/>
  <c r="I3293" i="4"/>
  <c r="I3291" i="4"/>
  <c r="I3289" i="4"/>
  <c r="I3287" i="4"/>
  <c r="I3285" i="4"/>
  <c r="I3283" i="4"/>
  <c r="I3281" i="4"/>
  <c r="I3279" i="4"/>
  <c r="I3277" i="4"/>
  <c r="I3275" i="4"/>
  <c r="I3273" i="4"/>
  <c r="I3271" i="4"/>
  <c r="I3269" i="4"/>
  <c r="I3267" i="4"/>
  <c r="I3265" i="4"/>
  <c r="I3263" i="4"/>
  <c r="I3261" i="4"/>
  <c r="I3259" i="4"/>
  <c r="I3257" i="4"/>
  <c r="I3255" i="4"/>
  <c r="I3253" i="4"/>
  <c r="I3251" i="4"/>
  <c r="I3249" i="4"/>
  <c r="I3247" i="4"/>
  <c r="I3245" i="4"/>
  <c r="I3243" i="4"/>
  <c r="I3241" i="4"/>
  <c r="I3239" i="4"/>
  <c r="M4987" i="4"/>
  <c r="O4987" i="4" s="1"/>
  <c r="M4959" i="4"/>
  <c r="O4959" i="4" s="1"/>
  <c r="M4957" i="4"/>
  <c r="O4957" i="4" s="1"/>
  <c r="M4955" i="4"/>
  <c r="O4955" i="4" s="1"/>
  <c r="M4919" i="4"/>
  <c r="O4919" i="4" s="1"/>
  <c r="M4917" i="4"/>
  <c r="O4917" i="4" s="1"/>
  <c r="M4915" i="4"/>
  <c r="O4915" i="4" s="1"/>
  <c r="M4913" i="4"/>
  <c r="O4913" i="4" s="1"/>
  <c r="M4223" i="4"/>
  <c r="O4223" i="4" s="1"/>
  <c r="M3873" i="4"/>
  <c r="O3873" i="4" s="1"/>
  <c r="M3871" i="4"/>
  <c r="O3871" i="4" s="1"/>
  <c r="M3833" i="4"/>
  <c r="O3833" i="4" s="1"/>
  <c r="M3813" i="4"/>
  <c r="O3813" i="4" s="1"/>
  <c r="M3767" i="4"/>
  <c r="O3767" i="4" s="1"/>
  <c r="M3759" i="4"/>
  <c r="O3759" i="4" s="1"/>
  <c r="M3241" i="4"/>
  <c r="O3241" i="4" s="1"/>
  <c r="I3237" i="4"/>
  <c r="I3235" i="4"/>
  <c r="I3233" i="4"/>
  <c r="I3231" i="4"/>
  <c r="I3229" i="4"/>
  <c r="I3227" i="4"/>
  <c r="I3225" i="4"/>
  <c r="I3223" i="4"/>
  <c r="I3221" i="4"/>
  <c r="I3219" i="4"/>
  <c r="I3217" i="4"/>
  <c r="I3215" i="4"/>
  <c r="I3213" i="4"/>
  <c r="I3211" i="4"/>
  <c r="I3209" i="4"/>
  <c r="I3207" i="4"/>
  <c r="I3205" i="4"/>
  <c r="I3203" i="4"/>
  <c r="I3201" i="4"/>
  <c r="I3199" i="4"/>
  <c r="I3197" i="4"/>
  <c r="I3195" i="4"/>
  <c r="I3193" i="4"/>
  <c r="I3191" i="4"/>
  <c r="I3189" i="4"/>
  <c r="I3187" i="4"/>
  <c r="I3185" i="4"/>
  <c r="I3183" i="4"/>
  <c r="I3181" i="4"/>
  <c r="I3179" i="4"/>
  <c r="I3177" i="4"/>
  <c r="I3175" i="4"/>
  <c r="I3173" i="4"/>
  <c r="I3171" i="4"/>
  <c r="I3169" i="4"/>
  <c r="I3167" i="4"/>
  <c r="I3165" i="4"/>
  <c r="I3163" i="4"/>
  <c r="I3161" i="4"/>
  <c r="I3159" i="4"/>
  <c r="I3157" i="4"/>
  <c r="I3155" i="4"/>
  <c r="I3153" i="4"/>
  <c r="I3151" i="4"/>
  <c r="I3149" i="4"/>
  <c r="I3147" i="4"/>
  <c r="I3145" i="4"/>
  <c r="I3143" i="4"/>
  <c r="I3141" i="4"/>
  <c r="I3139" i="4"/>
  <c r="I3137" i="4"/>
  <c r="I3135" i="4"/>
  <c r="I3133" i="4"/>
  <c r="I3131" i="4"/>
  <c r="I3129" i="4"/>
  <c r="I3127" i="4"/>
  <c r="I3125" i="4"/>
  <c r="I3123" i="4"/>
  <c r="I3121" i="4"/>
  <c r="I3119" i="4"/>
  <c r="I3117" i="4"/>
  <c r="I3115" i="4"/>
  <c r="I3113" i="4"/>
  <c r="I3111" i="4"/>
  <c r="I3109" i="4"/>
  <c r="I3107" i="4"/>
  <c r="I3105" i="4"/>
  <c r="I3103" i="4"/>
  <c r="I3101" i="4"/>
  <c r="I3099" i="4"/>
  <c r="I3097" i="4"/>
  <c r="I3095" i="4"/>
  <c r="I3093" i="4"/>
  <c r="I3091" i="4"/>
  <c r="I3089" i="4"/>
  <c r="I3087" i="4"/>
  <c r="I3085" i="4"/>
  <c r="I3083" i="4"/>
  <c r="I3081" i="4"/>
  <c r="I3079" i="4"/>
  <c r="I3077" i="4"/>
  <c r="I3075" i="4"/>
  <c r="I3073" i="4"/>
  <c r="I3071" i="4"/>
  <c r="I3069" i="4"/>
  <c r="I3067" i="4"/>
  <c r="I3065" i="4"/>
  <c r="I3063" i="4"/>
  <c r="I3061" i="4"/>
  <c r="I3059" i="4"/>
  <c r="I3057" i="4"/>
  <c r="I3055" i="4"/>
  <c r="I3053" i="4"/>
  <c r="I3051" i="4"/>
  <c r="I3049" i="4"/>
  <c r="I3047" i="4"/>
  <c r="I3045" i="4"/>
  <c r="I3043" i="4"/>
  <c r="I3041" i="4"/>
  <c r="I3039" i="4"/>
  <c r="I3037" i="4"/>
  <c r="I3035" i="4"/>
  <c r="I3033" i="4"/>
  <c r="I3031" i="4"/>
  <c r="I3029" i="4"/>
  <c r="I3027" i="4"/>
  <c r="I3025" i="4"/>
  <c r="I3023" i="4"/>
  <c r="I3021" i="4"/>
  <c r="I3019" i="4"/>
  <c r="I3017" i="4"/>
  <c r="I3015" i="4"/>
  <c r="I3013" i="4"/>
  <c r="I3011" i="4"/>
  <c r="I3009" i="4"/>
  <c r="I3007" i="4"/>
  <c r="I3005" i="4"/>
  <c r="I3003" i="4"/>
  <c r="I3001" i="4"/>
  <c r="I2999" i="4"/>
  <c r="I2997" i="4"/>
  <c r="I2995" i="4"/>
  <c r="I2993" i="4"/>
  <c r="I2991" i="4"/>
  <c r="I2989" i="4"/>
  <c r="I2987" i="4"/>
  <c r="I2985" i="4"/>
  <c r="I2983" i="4"/>
  <c r="I2981" i="4"/>
  <c r="I2979" i="4"/>
  <c r="I2977" i="4"/>
  <c r="I2975" i="4"/>
  <c r="I2973" i="4"/>
  <c r="I2971" i="4"/>
  <c r="I2969" i="4"/>
  <c r="I2967" i="4"/>
  <c r="I2965" i="4"/>
  <c r="I2963" i="4"/>
  <c r="I2961" i="4"/>
  <c r="I2959" i="4"/>
  <c r="I2957" i="4"/>
  <c r="I2955" i="4"/>
  <c r="I2953" i="4"/>
  <c r="I2951" i="4"/>
  <c r="I2949" i="4"/>
  <c r="I2947" i="4"/>
  <c r="I2945" i="4"/>
  <c r="I2943" i="4"/>
  <c r="I2941" i="4"/>
  <c r="I2939" i="4"/>
  <c r="I2937" i="4"/>
  <c r="I2935" i="4"/>
  <c r="I2933" i="4"/>
  <c r="I2931" i="4"/>
  <c r="I2929" i="4"/>
  <c r="I2927" i="4"/>
  <c r="I2925" i="4"/>
  <c r="I2923" i="4"/>
  <c r="I2921" i="4"/>
  <c r="I2919" i="4"/>
  <c r="I2917" i="4"/>
  <c r="I2915" i="4"/>
  <c r="I2913" i="4"/>
  <c r="I2911" i="4"/>
  <c r="I2909" i="4"/>
  <c r="I2907" i="4"/>
  <c r="I2905" i="4"/>
  <c r="I2903" i="4"/>
  <c r="I2901" i="4"/>
  <c r="I2899" i="4"/>
  <c r="I2897" i="4"/>
  <c r="I2895" i="4"/>
  <c r="I2893" i="4"/>
  <c r="I2891" i="4"/>
  <c r="I2889" i="4"/>
  <c r="I2887" i="4"/>
  <c r="I2885" i="4"/>
  <c r="I2883" i="4"/>
  <c r="I2881" i="4"/>
  <c r="I2879" i="4"/>
  <c r="I2877" i="4"/>
  <c r="I2875" i="4"/>
  <c r="I2873" i="4"/>
  <c r="I2871" i="4"/>
  <c r="I2869" i="4"/>
  <c r="I2867" i="4"/>
  <c r="I2865" i="4"/>
  <c r="I2863" i="4"/>
  <c r="I2861" i="4"/>
  <c r="I2859" i="4"/>
  <c r="I2857" i="4"/>
  <c r="I2855" i="4"/>
  <c r="I2853" i="4"/>
  <c r="I2851" i="4"/>
  <c r="I2849" i="4"/>
  <c r="I2847" i="4"/>
  <c r="I2845" i="4"/>
  <c r="I2843" i="4"/>
  <c r="I2841" i="4"/>
  <c r="I2839" i="4"/>
  <c r="I2837" i="4"/>
  <c r="I2835" i="4"/>
  <c r="I2833" i="4"/>
  <c r="I2831" i="4"/>
  <c r="I2829" i="4"/>
  <c r="I2827" i="4"/>
  <c r="I2825" i="4"/>
  <c r="I2823" i="4"/>
  <c r="I2821" i="4"/>
  <c r="I2819" i="4"/>
  <c r="I2817" i="4"/>
  <c r="I2815" i="4"/>
  <c r="I2813" i="4"/>
  <c r="I2811" i="4"/>
  <c r="I2809" i="4"/>
  <c r="I2807" i="4"/>
  <c r="I2805" i="4"/>
  <c r="I2803" i="4"/>
  <c r="I2801" i="4"/>
  <c r="I2799" i="4"/>
  <c r="I2797" i="4"/>
  <c r="I2795" i="4"/>
  <c r="I2793" i="4"/>
  <c r="I2791" i="4"/>
  <c r="I2789" i="4"/>
  <c r="I2787" i="4"/>
  <c r="I2785" i="4"/>
  <c r="I2783" i="4"/>
  <c r="I2781" i="4"/>
  <c r="I2779" i="4"/>
  <c r="I2777" i="4"/>
  <c r="I2775" i="4"/>
  <c r="I2773" i="4"/>
  <c r="I2771" i="4"/>
  <c r="I2769" i="4"/>
  <c r="I2767" i="4"/>
  <c r="I2765" i="4"/>
  <c r="I2763" i="4"/>
  <c r="I2761" i="4"/>
  <c r="I2759" i="4"/>
  <c r="I2757" i="4"/>
  <c r="I2755" i="4"/>
  <c r="I2753" i="4"/>
  <c r="I2751" i="4"/>
  <c r="I2749" i="4"/>
  <c r="I2747" i="4"/>
  <c r="I2745" i="4"/>
  <c r="I2743" i="4"/>
  <c r="I2741" i="4"/>
  <c r="I2739" i="4"/>
  <c r="I2737" i="4"/>
  <c r="I2735" i="4"/>
  <c r="I2733" i="4"/>
  <c r="I2731" i="4"/>
  <c r="I2729" i="4"/>
  <c r="I2727" i="4"/>
  <c r="I2725" i="4"/>
  <c r="I2723" i="4"/>
  <c r="I2721" i="4"/>
  <c r="I2719" i="4"/>
  <c r="I2717" i="4"/>
  <c r="I2715" i="4"/>
  <c r="I2713" i="4"/>
  <c r="I2711" i="4"/>
  <c r="I2709" i="4"/>
  <c r="I2707" i="4"/>
  <c r="I2705" i="4"/>
  <c r="I2703" i="4"/>
  <c r="I2701" i="4"/>
  <c r="I2699" i="4"/>
  <c r="I2697" i="4"/>
  <c r="I2695" i="4"/>
  <c r="I2693" i="4"/>
  <c r="I2691" i="4"/>
  <c r="I2689" i="4"/>
  <c r="I2687" i="4"/>
  <c r="I2685" i="4"/>
  <c r="I2683" i="4"/>
  <c r="I2681" i="4"/>
  <c r="I2679" i="4"/>
  <c r="I2677" i="4"/>
  <c r="I2675" i="4"/>
  <c r="I2673" i="4"/>
  <c r="I2671" i="4"/>
  <c r="I2669" i="4"/>
  <c r="I2667" i="4"/>
  <c r="I2665" i="4"/>
  <c r="I2663" i="4"/>
  <c r="I2661" i="4"/>
  <c r="I2659" i="4"/>
  <c r="I2657" i="4"/>
  <c r="I2655" i="4"/>
  <c r="I2653" i="4"/>
  <c r="I2651" i="4"/>
  <c r="I2649" i="4"/>
  <c r="I2647" i="4"/>
  <c r="I2645" i="4"/>
  <c r="I2643" i="4"/>
  <c r="I2641" i="4"/>
  <c r="I2639" i="4"/>
  <c r="I2637" i="4"/>
  <c r="I2635" i="4"/>
  <c r="I2633" i="4"/>
  <c r="I2631" i="4"/>
  <c r="I2629" i="4"/>
  <c r="I2627" i="4"/>
  <c r="I2625" i="4"/>
  <c r="I2623" i="4"/>
  <c r="I2621" i="4"/>
  <c r="I2619" i="4"/>
  <c r="I2617" i="4"/>
  <c r="I2615" i="4"/>
  <c r="I2613" i="4"/>
  <c r="I2611" i="4"/>
  <c r="I2609" i="4"/>
  <c r="I2607" i="4"/>
  <c r="I2605" i="4"/>
  <c r="I2603" i="4"/>
  <c r="I2601" i="4"/>
  <c r="I2599" i="4"/>
  <c r="I2597" i="4"/>
  <c r="I2595" i="4"/>
  <c r="I2593" i="4"/>
  <c r="I2591" i="4"/>
  <c r="I2589" i="4"/>
  <c r="I2587" i="4"/>
  <c r="I2585" i="4"/>
  <c r="I2583" i="4"/>
  <c r="I2581" i="4"/>
  <c r="I2579" i="4"/>
  <c r="I2577" i="4"/>
  <c r="I2575" i="4"/>
  <c r="I2573" i="4"/>
  <c r="I2571" i="4"/>
  <c r="I2569" i="4"/>
  <c r="I2567" i="4"/>
  <c r="I2565" i="4"/>
  <c r="I2563" i="4"/>
  <c r="I2561" i="4"/>
  <c r="I2559" i="4"/>
  <c r="I2557" i="4"/>
  <c r="I2555" i="4"/>
  <c r="I2553" i="4"/>
  <c r="I2551" i="4"/>
  <c r="I2549" i="4"/>
  <c r="I2547" i="4"/>
  <c r="I2545" i="4"/>
  <c r="I2543" i="4"/>
  <c r="I2541" i="4"/>
  <c r="I2539" i="4"/>
  <c r="I2537" i="4"/>
  <c r="I2535" i="4"/>
  <c r="I2533" i="4"/>
  <c r="I2531" i="4"/>
  <c r="I2529" i="4"/>
  <c r="I2527" i="4"/>
  <c r="I2525" i="4"/>
  <c r="I2523" i="4"/>
  <c r="I2521" i="4"/>
  <c r="I2519" i="4"/>
  <c r="I2517" i="4"/>
  <c r="I2515" i="4"/>
  <c r="I2513" i="4"/>
  <c r="I2511" i="4"/>
  <c r="I2509" i="4"/>
  <c r="I2507" i="4"/>
  <c r="I2505" i="4"/>
  <c r="I2503" i="4"/>
  <c r="I2501" i="4"/>
  <c r="I2499" i="4"/>
  <c r="I2497" i="4"/>
  <c r="I2495" i="4"/>
  <c r="I2493" i="4"/>
  <c r="I2491" i="4"/>
  <c r="I2489" i="4"/>
  <c r="I2487" i="4"/>
  <c r="I2485" i="4"/>
  <c r="I2483" i="4"/>
  <c r="I2481" i="4"/>
  <c r="I2479" i="4"/>
  <c r="I2477" i="4"/>
  <c r="I2475" i="4"/>
  <c r="I2473" i="4"/>
  <c r="I2471" i="4"/>
  <c r="I2469" i="4"/>
  <c r="I2467" i="4"/>
  <c r="I2465" i="4"/>
  <c r="I2463" i="4"/>
  <c r="I2461" i="4"/>
  <c r="I2459" i="4"/>
  <c r="I2457" i="4"/>
  <c r="I2455" i="4"/>
  <c r="I2453" i="4"/>
  <c r="I2451" i="4"/>
  <c r="I2449" i="4"/>
  <c r="I2447" i="4"/>
  <c r="I2445" i="4"/>
  <c r="I2443" i="4"/>
  <c r="I2441" i="4"/>
  <c r="I2439" i="4"/>
  <c r="I2437" i="4"/>
  <c r="I2435" i="4"/>
  <c r="I2433" i="4"/>
  <c r="I2431" i="4"/>
  <c r="I2429" i="4"/>
  <c r="I2427" i="4"/>
  <c r="I2425" i="4"/>
  <c r="I2423" i="4"/>
  <c r="I2421" i="4"/>
  <c r="I2419" i="4"/>
  <c r="I2417" i="4"/>
  <c r="I2415" i="4"/>
  <c r="I2413" i="4"/>
  <c r="I2411" i="4"/>
  <c r="I2409" i="4"/>
  <c r="I2407" i="4"/>
  <c r="I2405" i="4"/>
  <c r="I2403" i="4"/>
  <c r="I2401" i="4"/>
  <c r="I2399" i="4"/>
  <c r="I2397" i="4"/>
  <c r="I2395" i="4"/>
  <c r="I2393" i="4"/>
  <c r="I2391" i="4"/>
  <c r="I2389" i="4"/>
  <c r="I2387" i="4"/>
  <c r="I2385" i="4"/>
  <c r="I2383" i="4"/>
  <c r="I2381" i="4"/>
  <c r="I2379" i="4"/>
  <c r="I2377" i="4"/>
  <c r="I2375" i="4"/>
  <c r="I2373" i="4"/>
  <c r="I2371" i="4"/>
  <c r="I2369" i="4"/>
  <c r="I2367" i="4"/>
  <c r="I2365" i="4"/>
  <c r="I2363" i="4"/>
  <c r="I2361" i="4"/>
  <c r="I2359" i="4"/>
  <c r="I2357" i="4"/>
  <c r="I2355" i="4"/>
  <c r="I2353" i="4"/>
  <c r="I2351" i="4"/>
  <c r="I2349" i="4"/>
  <c r="I2347" i="4"/>
  <c r="I2345" i="4"/>
  <c r="I2343" i="4"/>
  <c r="I2341" i="4"/>
  <c r="I2339" i="4"/>
  <c r="I2337" i="4"/>
  <c r="I2335" i="4"/>
  <c r="I2333" i="4"/>
  <c r="I2331" i="4"/>
  <c r="I2329" i="4"/>
  <c r="I2327" i="4"/>
  <c r="I2325" i="4"/>
  <c r="I2323" i="4"/>
  <c r="I2321" i="4"/>
  <c r="I2319" i="4"/>
  <c r="I2317" i="4"/>
  <c r="I2315" i="4"/>
  <c r="I2313" i="4"/>
  <c r="I2311" i="4"/>
  <c r="I2309" i="4"/>
  <c r="I2307" i="4"/>
  <c r="I2305" i="4"/>
  <c r="I2303" i="4"/>
  <c r="I2301" i="4"/>
  <c r="I2299" i="4"/>
  <c r="I2297" i="4"/>
  <c r="I2295" i="4"/>
  <c r="I2293" i="4"/>
  <c r="I2291" i="4"/>
  <c r="I2289" i="4"/>
  <c r="I2287" i="4"/>
  <c r="I2285" i="4"/>
  <c r="I2283" i="4"/>
  <c r="I2281" i="4"/>
  <c r="I2279" i="4"/>
  <c r="I2277" i="4"/>
  <c r="I2275" i="4"/>
  <c r="I2273" i="4"/>
  <c r="I2271" i="4"/>
  <c r="I2269" i="4"/>
  <c r="I2267" i="4"/>
  <c r="I2265" i="4"/>
  <c r="I2263" i="4"/>
  <c r="I2261" i="4"/>
  <c r="I2259" i="4"/>
  <c r="I2257" i="4"/>
  <c r="I2255" i="4"/>
  <c r="I2253" i="4"/>
  <c r="I2251" i="4"/>
  <c r="I2249" i="4"/>
  <c r="I2247" i="4"/>
  <c r="I2245" i="4"/>
  <c r="I2243" i="4"/>
  <c r="I2241" i="4"/>
  <c r="I2239" i="4"/>
  <c r="I2237" i="4"/>
  <c r="I2235" i="4"/>
  <c r="I2233" i="4"/>
  <c r="I2231" i="4"/>
  <c r="I2229" i="4"/>
  <c r="I2227" i="4"/>
  <c r="I2225" i="4"/>
  <c r="I2223" i="4"/>
  <c r="I2221" i="4"/>
  <c r="I2219" i="4"/>
  <c r="I2217" i="4"/>
  <c r="I2215" i="4"/>
  <c r="I2213" i="4"/>
  <c r="I2211" i="4"/>
  <c r="I2209" i="4"/>
  <c r="I2207" i="4"/>
  <c r="I2205" i="4"/>
  <c r="I2203" i="4"/>
  <c r="I2201" i="4"/>
  <c r="I2199" i="4"/>
  <c r="I2197" i="4"/>
  <c r="I2195" i="4"/>
  <c r="I2193" i="4"/>
  <c r="I2191" i="4"/>
  <c r="I2189" i="4"/>
  <c r="I2187" i="4"/>
  <c r="I2185" i="4"/>
  <c r="I2183" i="4"/>
  <c r="I2181" i="4"/>
  <c r="I2179" i="4"/>
  <c r="I2177" i="4"/>
  <c r="I2175" i="4"/>
  <c r="I2173" i="4"/>
  <c r="I2171" i="4"/>
  <c r="I2169" i="4"/>
  <c r="I2167" i="4"/>
  <c r="I2165" i="4"/>
  <c r="I2163" i="4"/>
  <c r="I2161" i="4"/>
  <c r="I2159" i="4"/>
  <c r="I2157" i="4"/>
  <c r="I2155" i="4"/>
  <c r="I2153" i="4"/>
  <c r="I2151" i="4"/>
  <c r="I2149" i="4"/>
  <c r="I2147" i="4"/>
  <c r="I2145" i="4"/>
  <c r="I2143" i="4"/>
  <c r="I2141" i="4"/>
  <c r="I2139" i="4"/>
  <c r="I2137" i="4"/>
  <c r="I2135" i="4"/>
  <c r="I2133" i="4"/>
  <c r="I2131" i="4"/>
  <c r="I2129" i="4"/>
  <c r="I2127" i="4"/>
  <c r="I2125" i="4"/>
  <c r="I2123" i="4"/>
  <c r="I2121" i="4"/>
  <c r="I2119" i="4"/>
  <c r="I2117" i="4"/>
  <c r="I2115" i="4"/>
  <c r="I2113" i="4"/>
  <c r="I2111" i="4"/>
  <c r="I2109" i="4"/>
  <c r="I2107" i="4"/>
  <c r="I2105" i="4"/>
  <c r="I2103" i="4"/>
  <c r="I2101" i="4"/>
  <c r="I2099" i="4"/>
  <c r="I2097" i="4"/>
  <c r="I2095" i="4"/>
  <c r="I2093" i="4"/>
  <c r="I2091" i="4"/>
  <c r="I2089" i="4"/>
  <c r="I2087" i="4"/>
  <c r="I2085" i="4"/>
  <c r="I2083" i="4"/>
  <c r="I2081" i="4"/>
  <c r="I2079" i="4"/>
  <c r="I2077" i="4"/>
  <c r="I2075" i="4"/>
  <c r="I2073" i="4"/>
  <c r="I2071" i="4"/>
  <c r="I2069" i="4"/>
  <c r="I2067" i="4"/>
  <c r="I2065" i="4"/>
  <c r="I2063" i="4"/>
  <c r="I2061" i="4"/>
  <c r="I2059" i="4"/>
  <c r="I2057" i="4"/>
  <c r="I2055" i="4"/>
  <c r="I2053" i="4"/>
  <c r="I2051" i="4"/>
  <c r="I2049" i="4"/>
  <c r="I2047" i="4"/>
  <c r="I2045" i="4"/>
  <c r="I2043" i="4"/>
  <c r="I2041" i="4"/>
  <c r="I2039" i="4"/>
  <c r="I2037" i="4"/>
  <c r="I2035" i="4"/>
  <c r="I2033" i="4"/>
  <c r="I2031" i="4"/>
  <c r="I2029" i="4"/>
  <c r="I2027" i="4"/>
  <c r="I2025" i="4"/>
  <c r="I2023" i="4"/>
  <c r="I2021" i="4"/>
  <c r="I2019" i="4"/>
  <c r="I2017" i="4"/>
  <c r="I2015" i="4"/>
  <c r="I2013" i="4"/>
  <c r="I2011" i="4"/>
  <c r="I2009" i="4"/>
  <c r="I2007" i="4"/>
  <c r="I2005" i="4"/>
  <c r="I2003" i="4"/>
  <c r="I2001" i="4"/>
  <c r="I1999" i="4"/>
  <c r="I1997" i="4"/>
  <c r="I1995" i="4"/>
  <c r="I1993" i="4"/>
  <c r="I1991" i="4"/>
  <c r="I1989" i="4"/>
  <c r="I1987" i="4"/>
  <c r="I1985" i="4"/>
  <c r="I1983" i="4"/>
  <c r="I1981" i="4"/>
  <c r="I1979" i="4"/>
  <c r="I1977" i="4"/>
  <c r="I1975" i="4"/>
  <c r="I1973" i="4"/>
  <c r="I1971" i="4"/>
  <c r="I1969" i="4"/>
  <c r="I1967" i="4"/>
  <c r="I1965" i="4"/>
  <c r="I1963" i="4"/>
  <c r="I1961" i="4"/>
  <c r="I1959" i="4"/>
  <c r="I1957" i="4"/>
  <c r="I1955" i="4"/>
  <c r="I1953" i="4"/>
  <c r="I1951" i="4"/>
  <c r="I1949" i="4"/>
  <c r="I1947" i="4"/>
  <c r="I1945" i="4"/>
  <c r="I1943" i="4"/>
  <c r="I1941" i="4"/>
  <c r="I1939" i="4"/>
  <c r="I1937" i="4"/>
  <c r="I1935" i="4"/>
  <c r="I1933" i="4"/>
  <c r="I1931" i="4"/>
  <c r="I1929" i="4"/>
  <c r="I1927" i="4"/>
  <c r="I1925" i="4"/>
  <c r="I1923" i="4"/>
  <c r="I1921" i="4"/>
  <c r="I1919" i="4"/>
  <c r="I1917" i="4"/>
  <c r="I1915" i="4"/>
  <c r="I1913" i="4"/>
  <c r="I1911" i="4"/>
  <c r="I1909" i="4"/>
  <c r="I1907" i="4"/>
  <c r="I1905" i="4"/>
  <c r="I1903" i="4"/>
  <c r="I1901" i="4"/>
  <c r="I1899" i="4"/>
  <c r="I1897" i="4"/>
  <c r="I1895" i="4"/>
  <c r="I1893" i="4"/>
  <c r="I1891" i="4"/>
  <c r="I1889" i="4"/>
  <c r="I1887" i="4"/>
  <c r="I1885" i="4"/>
  <c r="I1883" i="4"/>
  <c r="I1881" i="4"/>
  <c r="I1879" i="4"/>
  <c r="I1877" i="4"/>
  <c r="I1875" i="4"/>
  <c r="I1873" i="4"/>
  <c r="I1871" i="4"/>
  <c r="I1869" i="4"/>
  <c r="I1867" i="4"/>
  <c r="I1865" i="4"/>
  <c r="I1863" i="4"/>
  <c r="I1861" i="4"/>
  <c r="I1859" i="4"/>
  <c r="I1857" i="4"/>
  <c r="I1855" i="4"/>
  <c r="I1853" i="4"/>
  <c r="I1851" i="4"/>
  <c r="I1849" i="4"/>
  <c r="I1847" i="4"/>
  <c r="I1845" i="4"/>
  <c r="I1843" i="4"/>
  <c r="I1841" i="4"/>
  <c r="I1839" i="4"/>
  <c r="I1837" i="4"/>
  <c r="I1835" i="4"/>
  <c r="I1833" i="4"/>
  <c r="I1831" i="4"/>
  <c r="I1829" i="4"/>
  <c r="I1827" i="4"/>
  <c r="I1825" i="4"/>
  <c r="I1823" i="4"/>
  <c r="I1821" i="4"/>
  <c r="I1819" i="4"/>
  <c r="I1817" i="4"/>
  <c r="I1815" i="4"/>
  <c r="I1813" i="4"/>
  <c r="I1811" i="4"/>
  <c r="I1809" i="4"/>
  <c r="I1807" i="4"/>
  <c r="I1805" i="4"/>
  <c r="I1803" i="4"/>
  <c r="I1801" i="4"/>
  <c r="I1799" i="4"/>
  <c r="I1797" i="4"/>
  <c r="I1795" i="4"/>
  <c r="I1793" i="4"/>
  <c r="I1791" i="4"/>
  <c r="I1789" i="4"/>
  <c r="I1787" i="4"/>
  <c r="I1785" i="4"/>
  <c r="I1783" i="4"/>
  <c r="I1781" i="4"/>
  <c r="I1779" i="4"/>
  <c r="I1777" i="4"/>
  <c r="I1775" i="4"/>
  <c r="I1773" i="4"/>
  <c r="I1771" i="4"/>
  <c r="I1769" i="4"/>
  <c r="I1767" i="4"/>
  <c r="I1765" i="4"/>
  <c r="I1763" i="4"/>
  <c r="I1761" i="4"/>
  <c r="I1759" i="4"/>
  <c r="I1757" i="4"/>
  <c r="I1755" i="4"/>
  <c r="I1753" i="4"/>
  <c r="I1751" i="4"/>
  <c r="I1749" i="4"/>
  <c r="I1747" i="4"/>
  <c r="I1745" i="4"/>
  <c r="I1743" i="4"/>
  <c r="I1741" i="4"/>
  <c r="I1739" i="4"/>
  <c r="I1737" i="4"/>
  <c r="I1735" i="4"/>
  <c r="I1733" i="4"/>
  <c r="I1731" i="4"/>
  <c r="I1729" i="4"/>
  <c r="I1727" i="4"/>
  <c r="I1725" i="4"/>
  <c r="I1723" i="4"/>
  <c r="I1721" i="4"/>
  <c r="I1719" i="4"/>
  <c r="I1717" i="4"/>
  <c r="I1715" i="4"/>
  <c r="I1713" i="4"/>
  <c r="I1711" i="4"/>
  <c r="I1709" i="4"/>
  <c r="I1707" i="4"/>
  <c r="I1705" i="4"/>
  <c r="I1703" i="4"/>
  <c r="I1701" i="4"/>
  <c r="I1699" i="4"/>
  <c r="I1697" i="4"/>
  <c r="I1695" i="4"/>
  <c r="I1693" i="4"/>
  <c r="I1691" i="4"/>
  <c r="I1689" i="4"/>
  <c r="I1687" i="4"/>
  <c r="I1685" i="4"/>
  <c r="I1683" i="4"/>
  <c r="I1681" i="4"/>
  <c r="I1679" i="4"/>
  <c r="I1677" i="4"/>
  <c r="I1675" i="4"/>
  <c r="I1673" i="4"/>
  <c r="I1671" i="4"/>
  <c r="I1669" i="4"/>
  <c r="I1667" i="4"/>
  <c r="I1665" i="4"/>
  <c r="I1663" i="4"/>
  <c r="I1661" i="4"/>
  <c r="I1659" i="4"/>
  <c r="I1657" i="4"/>
  <c r="I1655" i="4"/>
  <c r="I1653" i="4"/>
  <c r="I1651" i="4"/>
  <c r="I1649" i="4"/>
  <c r="I1647" i="4"/>
  <c r="I1645" i="4"/>
  <c r="I1643" i="4"/>
  <c r="I1641" i="4"/>
  <c r="I1639" i="4"/>
  <c r="I1637" i="4"/>
  <c r="I1635" i="4"/>
  <c r="I1633" i="4"/>
  <c r="I1631" i="4"/>
  <c r="I1629" i="4"/>
  <c r="I1627" i="4"/>
  <c r="I1625" i="4"/>
  <c r="I1623" i="4"/>
  <c r="I1621" i="4"/>
  <c r="I1619" i="4"/>
  <c r="I1617" i="4"/>
  <c r="I1615" i="4"/>
  <c r="I1613" i="4"/>
  <c r="I1611" i="4"/>
  <c r="I1609" i="4"/>
  <c r="I1607" i="4"/>
  <c r="I1605" i="4"/>
  <c r="I1603" i="4"/>
  <c r="I1601" i="4"/>
  <c r="I1599" i="4"/>
  <c r="I1597" i="4"/>
  <c r="I1595" i="4"/>
  <c r="I1593" i="4"/>
  <c r="I1591" i="4"/>
  <c r="I1589" i="4"/>
  <c r="I1587" i="4"/>
  <c r="I1585" i="4"/>
  <c r="I1583" i="4"/>
  <c r="I1581" i="4"/>
  <c r="I1579" i="4"/>
  <c r="I1577" i="4"/>
  <c r="I1575" i="4"/>
  <c r="I1573" i="4"/>
  <c r="I1571" i="4"/>
  <c r="I1569" i="4"/>
  <c r="I1567" i="4"/>
  <c r="I1565" i="4"/>
  <c r="I1563" i="4"/>
  <c r="I1561" i="4"/>
  <c r="I1559" i="4"/>
  <c r="I1557" i="4"/>
  <c r="I1555" i="4"/>
  <c r="I1553" i="4"/>
  <c r="I1551" i="4"/>
  <c r="I1549" i="4"/>
  <c r="I1547" i="4"/>
  <c r="I1545" i="4"/>
  <c r="I1543" i="4"/>
  <c r="I1541" i="4"/>
  <c r="I1539" i="4"/>
  <c r="I1537" i="4"/>
  <c r="I1535" i="4"/>
  <c r="I1533" i="4"/>
  <c r="I1531" i="4"/>
  <c r="I1529" i="4"/>
  <c r="I1527" i="4"/>
  <c r="I1525" i="4"/>
  <c r="I1523" i="4"/>
  <c r="I1521" i="4"/>
  <c r="I1519" i="4"/>
  <c r="I1517" i="4"/>
  <c r="I1515" i="4"/>
  <c r="I1513" i="4"/>
  <c r="I1511" i="4"/>
  <c r="I1509" i="4"/>
  <c r="I1507" i="4"/>
  <c r="I1505" i="4"/>
  <c r="I1503" i="4"/>
  <c r="I1501" i="4"/>
  <c r="I1499" i="4"/>
  <c r="I1497" i="4"/>
  <c r="I1495" i="4"/>
  <c r="I1493" i="4"/>
  <c r="I1491" i="4"/>
  <c r="I1489" i="4"/>
  <c r="I1487" i="4"/>
  <c r="I1485" i="4"/>
  <c r="I1483" i="4"/>
  <c r="I1481" i="4"/>
  <c r="I1479" i="4"/>
  <c r="I1477" i="4"/>
  <c r="I1475" i="4"/>
  <c r="I1473" i="4"/>
  <c r="I1471" i="4"/>
  <c r="I1469" i="4"/>
  <c r="I1467" i="4"/>
  <c r="I1465" i="4"/>
  <c r="I1463" i="4"/>
  <c r="I1461" i="4"/>
  <c r="I1459" i="4"/>
  <c r="I1457" i="4"/>
  <c r="I1455" i="4"/>
  <c r="I1453" i="4"/>
  <c r="I1451" i="4"/>
  <c r="I1449" i="4"/>
  <c r="I1447" i="4"/>
  <c r="I1445" i="4"/>
  <c r="I1443" i="4"/>
  <c r="I1441" i="4"/>
  <c r="I1439" i="4"/>
  <c r="I1437" i="4"/>
  <c r="I1435" i="4"/>
  <c r="I1433" i="4"/>
  <c r="I1431" i="4"/>
  <c r="I1429" i="4"/>
  <c r="I1427" i="4"/>
  <c r="I1425" i="4"/>
  <c r="I1423" i="4"/>
  <c r="I1421" i="4"/>
  <c r="I1419" i="4"/>
  <c r="I1417" i="4"/>
  <c r="I1415" i="4"/>
  <c r="I1413" i="4"/>
  <c r="I1411" i="4"/>
  <c r="I1409" i="4"/>
  <c r="I1407" i="4"/>
  <c r="I1405" i="4"/>
  <c r="I1403" i="4"/>
  <c r="I1401" i="4"/>
  <c r="I1399" i="4"/>
  <c r="I1397" i="4"/>
  <c r="I1395" i="4"/>
  <c r="I1393" i="4"/>
  <c r="I1391" i="4"/>
  <c r="I1389" i="4"/>
  <c r="I1387" i="4"/>
  <c r="I1385" i="4"/>
  <c r="I1383" i="4"/>
  <c r="I1381" i="4"/>
  <c r="I1379" i="4"/>
  <c r="I1377" i="4"/>
  <c r="I1375" i="4"/>
  <c r="I1373" i="4"/>
  <c r="I1371" i="4"/>
  <c r="I1369" i="4"/>
  <c r="I1367" i="4"/>
  <c r="I1365" i="4"/>
  <c r="I1363" i="4"/>
  <c r="I1361" i="4"/>
  <c r="I1359" i="4"/>
  <c r="I1357" i="4"/>
  <c r="I1355" i="4"/>
  <c r="I1353" i="4"/>
  <c r="I1351" i="4"/>
  <c r="I1349" i="4"/>
  <c r="I1347" i="4"/>
  <c r="I1345" i="4"/>
  <c r="I1343" i="4"/>
  <c r="I1341" i="4"/>
  <c r="I1339" i="4"/>
  <c r="I1337" i="4"/>
  <c r="I1335" i="4"/>
  <c r="I1333" i="4"/>
  <c r="I1331" i="4"/>
  <c r="I1329" i="4"/>
  <c r="I1327" i="4"/>
  <c r="I1325" i="4"/>
  <c r="I1323" i="4"/>
  <c r="I1321" i="4"/>
  <c r="I1319" i="4"/>
  <c r="I1317" i="4"/>
  <c r="I1315" i="4"/>
  <c r="I1313" i="4"/>
  <c r="I1311" i="4"/>
  <c r="I1309" i="4"/>
  <c r="I1307" i="4"/>
  <c r="I1305" i="4"/>
  <c r="I1303" i="4"/>
  <c r="I1301" i="4"/>
  <c r="I1299" i="4"/>
  <c r="I1297" i="4"/>
  <c r="I1295" i="4"/>
  <c r="I1293" i="4"/>
  <c r="I1291" i="4"/>
  <c r="I1289" i="4"/>
  <c r="I1287" i="4"/>
  <c r="I1285" i="4"/>
  <c r="I1283" i="4"/>
  <c r="I1281" i="4"/>
  <c r="I1279" i="4"/>
  <c r="I1277" i="4"/>
  <c r="I1275" i="4"/>
  <c r="I1273" i="4"/>
  <c r="I1271" i="4"/>
  <c r="I1269" i="4"/>
  <c r="I1267" i="4"/>
  <c r="I1265" i="4"/>
  <c r="I1263" i="4"/>
  <c r="I1261" i="4"/>
  <c r="I1259" i="4"/>
  <c r="I1257" i="4"/>
  <c r="I1255" i="4"/>
  <c r="I1253" i="4"/>
  <c r="I1251" i="4"/>
  <c r="I1249" i="4"/>
  <c r="I1247" i="4"/>
  <c r="I1245" i="4"/>
  <c r="I1243" i="4"/>
  <c r="I1241" i="4"/>
  <c r="I1239" i="4"/>
  <c r="I1237" i="4"/>
  <c r="I1235" i="4"/>
  <c r="I1233" i="4"/>
  <c r="I1231" i="4"/>
  <c r="I1229" i="4"/>
  <c r="I1227" i="4"/>
  <c r="I1225" i="4"/>
  <c r="I1223" i="4"/>
  <c r="I1221" i="4"/>
  <c r="I1219" i="4"/>
  <c r="I1217" i="4"/>
  <c r="I1215" i="4"/>
  <c r="I1213" i="4"/>
  <c r="I1211" i="4"/>
  <c r="I1209" i="4"/>
  <c r="I1207" i="4"/>
  <c r="I1205" i="4"/>
  <c r="I1203" i="4"/>
  <c r="I1201" i="4"/>
  <c r="I1199" i="4"/>
  <c r="I1197" i="4"/>
  <c r="I1195" i="4"/>
  <c r="I1193" i="4"/>
  <c r="I1191" i="4"/>
  <c r="I1189" i="4"/>
  <c r="I1187" i="4"/>
  <c r="I1185" i="4"/>
  <c r="I1183" i="4"/>
  <c r="I1181" i="4"/>
  <c r="I1179" i="4"/>
  <c r="I1177" i="4"/>
  <c r="I1175" i="4"/>
  <c r="I1173" i="4"/>
  <c r="I1171" i="4"/>
  <c r="I1169" i="4"/>
  <c r="I1167" i="4"/>
  <c r="I995" i="4"/>
  <c r="I993" i="4"/>
  <c r="I991" i="4"/>
  <c r="I989" i="4"/>
  <c r="I987" i="4"/>
  <c r="I985" i="4"/>
  <c r="I983" i="4"/>
  <c r="I981" i="4"/>
  <c r="I979" i="4"/>
  <c r="I977" i="4"/>
  <c r="I975" i="4"/>
  <c r="I973" i="4"/>
  <c r="I971" i="4"/>
  <c r="I969" i="4"/>
  <c r="I967" i="4"/>
  <c r="I965" i="4"/>
  <c r="I963" i="4"/>
  <c r="I961" i="4"/>
  <c r="I959" i="4"/>
  <c r="I957" i="4"/>
  <c r="I955" i="4"/>
  <c r="I953" i="4"/>
  <c r="I951" i="4"/>
  <c r="I949" i="4"/>
  <c r="I947" i="4"/>
  <c r="I945" i="4"/>
  <c r="I943" i="4"/>
  <c r="I941" i="4"/>
  <c r="I939" i="4"/>
  <c r="I937" i="4"/>
  <c r="I935" i="4"/>
  <c r="I933" i="4"/>
  <c r="I931" i="4"/>
  <c r="I929" i="4"/>
  <c r="I927" i="4"/>
  <c r="I925" i="4"/>
  <c r="I923" i="4"/>
  <c r="I921" i="4"/>
  <c r="I919" i="4"/>
  <c r="I917" i="4"/>
  <c r="I915" i="4"/>
  <c r="I913" i="4"/>
  <c r="I911" i="4"/>
  <c r="I909" i="4"/>
  <c r="I907" i="4"/>
  <c r="I905" i="4"/>
  <c r="I903" i="4"/>
  <c r="I901" i="4"/>
  <c r="I899" i="4"/>
  <c r="I897" i="4"/>
  <c r="I895" i="4"/>
  <c r="I893" i="4"/>
  <c r="I891" i="4"/>
  <c r="I889" i="4"/>
  <c r="I887" i="4"/>
  <c r="I885" i="4"/>
  <c r="I883" i="4"/>
  <c r="I881" i="4"/>
  <c r="I879" i="4"/>
  <c r="I877" i="4"/>
  <c r="I875" i="4"/>
  <c r="I873" i="4"/>
  <c r="I871" i="4"/>
  <c r="I869" i="4"/>
  <c r="I867" i="4"/>
  <c r="I865" i="4"/>
  <c r="I863" i="4"/>
  <c r="I861" i="4"/>
  <c r="I859" i="4"/>
  <c r="I857" i="4"/>
  <c r="I855" i="4"/>
  <c r="I853" i="4"/>
  <c r="I851" i="4"/>
  <c r="I849" i="4"/>
  <c r="I847" i="4"/>
  <c r="I845" i="4"/>
  <c r="I843" i="4"/>
  <c r="I841" i="4"/>
  <c r="I839" i="4"/>
  <c r="I837" i="4"/>
  <c r="I835" i="4"/>
  <c r="I833" i="4"/>
  <c r="I831" i="4"/>
  <c r="I829" i="4"/>
  <c r="I827" i="4"/>
  <c r="I825" i="4"/>
  <c r="I823" i="4"/>
  <c r="I821" i="4"/>
  <c r="I819" i="4"/>
  <c r="I817" i="4"/>
  <c r="I815" i="4"/>
  <c r="I813" i="4"/>
  <c r="I811" i="4"/>
  <c r="I809" i="4"/>
  <c r="I807" i="4"/>
  <c r="I805" i="4"/>
  <c r="I803" i="4"/>
  <c r="I801" i="4"/>
  <c r="I799" i="4"/>
  <c r="I797" i="4"/>
  <c r="I795" i="4"/>
  <c r="I793" i="4"/>
  <c r="I791" i="4"/>
  <c r="I789" i="4"/>
  <c r="I787" i="4"/>
  <c r="I785" i="4"/>
  <c r="I783" i="4"/>
  <c r="I781" i="4"/>
  <c r="I779" i="4"/>
  <c r="I777" i="4"/>
  <c r="I775" i="4"/>
  <c r="I773" i="4"/>
  <c r="I771" i="4"/>
  <c r="I769" i="4"/>
  <c r="I767" i="4"/>
  <c r="I765" i="4"/>
  <c r="I763" i="4"/>
  <c r="I761" i="4"/>
  <c r="I759" i="4"/>
  <c r="I757" i="4"/>
  <c r="I755" i="4"/>
  <c r="I753" i="4"/>
  <c r="I751" i="4"/>
  <c r="I749" i="4"/>
  <c r="I747" i="4"/>
  <c r="I745" i="4"/>
  <c r="I743" i="4"/>
  <c r="I741" i="4"/>
  <c r="I739" i="4"/>
  <c r="I737" i="4"/>
  <c r="I735" i="4"/>
  <c r="I733" i="4"/>
  <c r="I731" i="4"/>
  <c r="I729" i="4"/>
  <c r="I727" i="4"/>
  <c r="I725" i="4"/>
  <c r="I723" i="4"/>
  <c r="I721" i="4"/>
  <c r="I719" i="4"/>
  <c r="I717" i="4"/>
  <c r="I715" i="4"/>
  <c r="I713" i="4"/>
  <c r="I711" i="4"/>
  <c r="I709" i="4"/>
  <c r="I707" i="4"/>
  <c r="I705" i="4"/>
  <c r="I703" i="4"/>
  <c r="I701" i="4"/>
  <c r="I699" i="4"/>
  <c r="I697" i="4"/>
  <c r="I695" i="4"/>
  <c r="I693" i="4"/>
  <c r="I691" i="4"/>
  <c r="I689" i="4"/>
  <c r="I687" i="4"/>
  <c r="I685" i="4"/>
  <c r="I683" i="4"/>
  <c r="I681" i="4"/>
  <c r="I679" i="4"/>
  <c r="I677" i="4"/>
  <c r="I675" i="4"/>
  <c r="I673" i="4"/>
  <c r="I671" i="4"/>
  <c r="I669" i="4"/>
  <c r="I667" i="4"/>
  <c r="I665" i="4"/>
  <c r="I663" i="4"/>
  <c r="I661" i="4"/>
  <c r="I659" i="4"/>
  <c r="I657" i="4"/>
  <c r="I655" i="4"/>
  <c r="I653" i="4"/>
  <c r="I651" i="4"/>
  <c r="I649" i="4"/>
  <c r="I647" i="4"/>
  <c r="I645" i="4"/>
  <c r="I643" i="4"/>
  <c r="I641" i="4"/>
  <c r="I639" i="4"/>
  <c r="I637" i="4"/>
  <c r="I635" i="4"/>
  <c r="I633" i="4"/>
  <c r="I631" i="4"/>
  <c r="I629" i="4"/>
  <c r="I627" i="4"/>
  <c r="I625" i="4"/>
  <c r="I623" i="4"/>
  <c r="I621" i="4"/>
  <c r="I619" i="4"/>
  <c r="I617" i="4"/>
  <c r="I615" i="4"/>
  <c r="I613" i="4"/>
  <c r="I611" i="4"/>
  <c r="I609" i="4"/>
  <c r="I607" i="4"/>
  <c r="I605" i="4"/>
  <c r="I603" i="4"/>
  <c r="I601" i="4"/>
  <c r="I599" i="4"/>
  <c r="I597" i="4"/>
  <c r="I595" i="4"/>
  <c r="I593" i="4"/>
  <c r="I591" i="4"/>
  <c r="I589" i="4"/>
  <c r="I587" i="4"/>
  <c r="I585" i="4"/>
  <c r="I583" i="4"/>
  <c r="I581" i="4"/>
  <c r="I579" i="4"/>
  <c r="I577" i="4"/>
  <c r="I575" i="4"/>
  <c r="I573" i="4"/>
  <c r="I571" i="4"/>
  <c r="I569" i="4"/>
  <c r="I567" i="4"/>
  <c r="I565" i="4"/>
  <c r="I563" i="4"/>
  <c r="I561" i="4"/>
  <c r="I559" i="4"/>
  <c r="I557" i="4"/>
  <c r="I555" i="4"/>
  <c r="I553" i="4"/>
  <c r="I551" i="4"/>
  <c r="I549" i="4"/>
  <c r="I547" i="4"/>
  <c r="I545" i="4"/>
  <c r="I543" i="4"/>
  <c r="I541" i="4"/>
  <c r="I539" i="4"/>
  <c r="I537" i="4"/>
  <c r="I535" i="4"/>
  <c r="I533" i="4"/>
  <c r="I531" i="4"/>
  <c r="I529" i="4"/>
  <c r="I527" i="4"/>
  <c r="I525" i="4"/>
  <c r="I523" i="4"/>
  <c r="I521" i="4"/>
  <c r="I519" i="4"/>
  <c r="I517" i="4"/>
  <c r="I515" i="4"/>
  <c r="I513" i="4"/>
  <c r="M4976" i="4"/>
  <c r="O4976" i="4" s="1"/>
  <c r="M4974" i="4"/>
  <c r="O4974" i="4" s="1"/>
  <c r="M4972" i="4"/>
  <c r="O4972" i="4" s="1"/>
  <c r="M4970" i="4"/>
  <c r="O4970" i="4" s="1"/>
  <c r="M4956" i="4"/>
  <c r="O4956" i="4" s="1"/>
  <c r="M4954" i="4"/>
  <c r="O4954" i="4" s="1"/>
  <c r="M4940" i="4"/>
  <c r="O4940" i="4" s="1"/>
  <c r="M4932" i="4"/>
  <c r="O4932" i="4" s="1"/>
  <c r="M3776" i="4"/>
  <c r="O3776" i="4" s="1"/>
  <c r="M3530" i="4"/>
  <c r="O3530" i="4" s="1"/>
  <c r="M4920" i="4"/>
  <c r="O4920" i="4" s="1"/>
  <c r="M4914" i="4"/>
  <c r="O4914" i="4" s="1"/>
  <c r="M4880" i="4"/>
  <c r="O4880" i="4" s="1"/>
  <c r="M4868" i="4"/>
  <c r="O4868" i="4" s="1"/>
  <c r="M4850" i="4"/>
  <c r="O4850" i="4" s="1"/>
  <c r="M4848" i="4"/>
  <c r="O4848" i="4" s="1"/>
  <c r="M4846" i="4"/>
  <c r="O4846" i="4" s="1"/>
  <c r="M4844" i="4"/>
  <c r="O4844" i="4" s="1"/>
  <c r="M4842" i="4"/>
  <c r="O4842" i="4" s="1"/>
  <c r="M4840" i="4"/>
  <c r="O4840" i="4" s="1"/>
  <c r="M4830" i="4"/>
  <c r="O4830" i="4" s="1"/>
  <c r="M4796" i="4"/>
  <c r="O4796" i="4" s="1"/>
  <c r="M4794" i="4"/>
  <c r="O4794" i="4" s="1"/>
  <c r="M4780" i="4"/>
  <c r="O4780" i="4" s="1"/>
  <c r="M4556" i="4"/>
  <c r="O4556" i="4" s="1"/>
  <c r="M4454" i="4"/>
  <c r="O4454" i="4" s="1"/>
  <c r="M4420" i="4"/>
  <c r="O4420" i="4" s="1"/>
  <c r="M4410" i="4"/>
  <c r="O4410" i="4" s="1"/>
  <c r="M4408" i="4"/>
  <c r="O4408" i="4" s="1"/>
  <c r="M4386" i="4"/>
  <c r="O4386" i="4" s="1"/>
  <c r="M4306" i="4"/>
  <c r="O4306" i="4" s="1"/>
  <c r="M4296" i="4"/>
  <c r="O4296" i="4" s="1"/>
  <c r="M4290" i="4"/>
  <c r="O4290" i="4" s="1"/>
  <c r="M4288" i="4"/>
  <c r="O4288" i="4" s="1"/>
  <c r="M4286" i="4"/>
  <c r="O4286" i="4" s="1"/>
  <c r="M4266" i="4"/>
  <c r="O4266" i="4" s="1"/>
  <c r="M4264" i="4"/>
  <c r="O4264" i="4" s="1"/>
  <c r="M4262" i="4"/>
  <c r="O4262" i="4" s="1"/>
  <c r="M4260" i="4"/>
  <c r="O4260" i="4" s="1"/>
  <c r="M4258" i="4"/>
  <c r="O4258" i="4" s="1"/>
  <c r="M4256" i="4"/>
  <c r="O4256" i="4" s="1"/>
  <c r="M4254" i="4"/>
  <c r="O4254" i="4" s="1"/>
  <c r="M4252" i="4"/>
  <c r="O4252" i="4" s="1"/>
  <c r="M4250" i="4"/>
  <c r="O4250" i="4" s="1"/>
  <c r="M4220" i="4"/>
  <c r="O4220" i="4" s="1"/>
  <c r="M4218" i="4"/>
  <c r="O4218" i="4" s="1"/>
  <c r="M4206" i="4"/>
  <c r="O4206" i="4" s="1"/>
  <c r="M4204" i="4"/>
  <c r="O4204" i="4" s="1"/>
  <c r="M4202" i="4"/>
  <c r="O4202" i="4" s="1"/>
  <c r="M4200" i="4"/>
  <c r="O4200" i="4" s="1"/>
  <c r="M4190" i="4"/>
  <c r="O4190" i="4" s="1"/>
  <c r="M4188" i="4"/>
  <c r="O4188" i="4" s="1"/>
  <c r="M4186" i="4"/>
  <c r="O4186" i="4" s="1"/>
  <c r="M4184" i="4"/>
  <c r="O4184" i="4" s="1"/>
  <c r="M4182" i="4"/>
  <c r="O4182" i="4" s="1"/>
  <c r="M4180" i="4"/>
  <c r="O4180" i="4" s="1"/>
  <c r="M4070" i="4"/>
  <c r="O4070" i="4" s="1"/>
  <c r="M4068" i="4"/>
  <c r="O4068" i="4" s="1"/>
  <c r="M3932" i="4"/>
  <c r="O3932" i="4" s="1"/>
  <c r="M3906" i="4"/>
  <c r="O3906" i="4" s="1"/>
  <c r="M3822" i="4"/>
  <c r="O3822" i="4" s="1"/>
  <c r="M3820" i="4"/>
  <c r="O3820" i="4" s="1"/>
  <c r="M3818" i="4"/>
  <c r="O3818" i="4" s="1"/>
  <c r="M3816" i="4"/>
  <c r="O3816" i="4" s="1"/>
  <c r="M3814" i="4"/>
  <c r="O3814" i="4" s="1"/>
  <c r="M3812" i="4"/>
  <c r="O3812" i="4" s="1"/>
  <c r="M3772" i="4"/>
  <c r="O3772" i="4" s="1"/>
  <c r="M3758" i="4"/>
  <c r="O3758" i="4" s="1"/>
  <c r="M3750" i="4"/>
  <c r="O3750" i="4" s="1"/>
  <c r="M3546" i="4"/>
  <c r="O3546" i="4" s="1"/>
  <c r="M3508" i="4"/>
  <c r="O3508" i="4" s="1"/>
  <c r="M3494" i="4"/>
  <c r="O3494" i="4" s="1"/>
  <c r="M3474" i="4"/>
  <c r="O3474" i="4" s="1"/>
  <c r="M3464" i="4"/>
  <c r="O3464" i="4" s="1"/>
  <c r="M3436" i="4"/>
  <c r="O3436" i="4" s="1"/>
  <c r="M3420" i="4"/>
  <c r="O3420" i="4" s="1"/>
  <c r="M3378" i="4"/>
  <c r="O3378" i="4" s="1"/>
  <c r="M3364" i="4"/>
  <c r="O3364" i="4" s="1"/>
  <c r="M3362" i="4"/>
  <c r="O3362" i="4" s="1"/>
  <c r="M3360" i="4"/>
  <c r="O3360" i="4" s="1"/>
  <c r="M3356" i="4"/>
  <c r="O3356" i="4" s="1"/>
  <c r="M3350" i="4"/>
  <c r="O3350" i="4" s="1"/>
  <c r="M3336" i="4"/>
  <c r="O3336" i="4" s="1"/>
  <c r="M3308" i="4"/>
  <c r="O3308" i="4" s="1"/>
  <c r="M3302" i="4"/>
  <c r="O3302" i="4" s="1"/>
  <c r="M3284" i="4"/>
  <c r="O3284" i="4" s="1"/>
  <c r="M3278" i="4"/>
  <c r="O3278" i="4" s="1"/>
  <c r="M3276" i="4"/>
  <c r="O3276" i="4" s="1"/>
  <c r="M3274" i="4"/>
  <c r="O3274" i="4" s="1"/>
  <c r="M3252" i="4"/>
  <c r="O3252" i="4" s="1"/>
  <c r="M3246" i="4"/>
  <c r="O3246" i="4" s="1"/>
  <c r="M3200" i="4"/>
  <c r="O3200" i="4" s="1"/>
  <c r="M3172" i="4"/>
  <c r="O3172" i="4" s="1"/>
  <c r="M3070" i="4"/>
  <c r="O3070" i="4" s="1"/>
  <c r="M3068" i="4"/>
  <c r="O3068" i="4" s="1"/>
  <c r="I1165" i="4"/>
  <c r="I1163" i="4"/>
  <c r="I1161" i="4"/>
  <c r="I1159" i="4"/>
  <c r="I1157" i="4"/>
  <c r="I1155" i="4"/>
  <c r="I1153" i="4"/>
  <c r="I1151" i="4"/>
  <c r="I1149" i="4"/>
  <c r="I1147" i="4"/>
  <c r="I1145" i="4"/>
  <c r="I1143" i="4"/>
  <c r="I1141" i="4"/>
  <c r="I1139" i="4"/>
  <c r="I1137" i="4"/>
  <c r="I1135" i="4"/>
  <c r="I1133" i="4"/>
  <c r="I1131" i="4"/>
  <c r="I1129" i="4"/>
  <c r="I1127" i="4"/>
  <c r="I1125" i="4"/>
  <c r="I1123" i="4"/>
  <c r="I1121" i="4"/>
  <c r="I1119" i="4"/>
  <c r="I1117" i="4"/>
  <c r="I1115" i="4"/>
  <c r="I1113" i="4"/>
  <c r="I1111" i="4"/>
  <c r="I1109" i="4"/>
  <c r="I1107" i="4"/>
  <c r="I1105" i="4"/>
  <c r="I1103" i="4"/>
  <c r="I1101" i="4"/>
  <c r="I1099" i="4"/>
  <c r="I1097" i="4"/>
  <c r="I1095" i="4"/>
  <c r="I1093" i="4"/>
  <c r="I1091" i="4"/>
  <c r="I1089" i="4"/>
  <c r="I1087" i="4"/>
  <c r="I1085" i="4"/>
  <c r="I1083" i="4"/>
  <c r="I1081" i="4"/>
  <c r="I1079" i="4"/>
  <c r="I1077" i="4"/>
  <c r="I1075" i="4"/>
  <c r="I1073" i="4"/>
  <c r="I1071" i="4"/>
  <c r="I1069" i="4"/>
  <c r="I1067" i="4"/>
  <c r="I1065" i="4"/>
  <c r="I1063" i="4"/>
  <c r="I1061" i="4"/>
  <c r="I1059" i="4"/>
  <c r="I1057" i="4"/>
  <c r="I1055" i="4"/>
  <c r="I1053" i="4"/>
  <c r="I1051" i="4"/>
  <c r="I1049" i="4"/>
  <c r="I1047" i="4"/>
  <c r="I1045" i="4"/>
  <c r="I1043" i="4"/>
  <c r="I1041" i="4"/>
  <c r="I1039" i="4"/>
  <c r="I1037" i="4"/>
  <c r="I1035" i="4"/>
  <c r="I1033" i="4"/>
  <c r="I1031" i="4"/>
  <c r="I1029" i="4"/>
  <c r="I1027" i="4"/>
  <c r="I1025" i="4"/>
  <c r="I1023" i="4"/>
  <c r="I1021" i="4"/>
  <c r="I1019" i="4"/>
  <c r="I1017" i="4"/>
  <c r="I1015" i="4"/>
  <c r="I1013" i="4"/>
  <c r="I1011" i="4"/>
  <c r="I1009" i="4"/>
  <c r="I1007" i="4"/>
  <c r="I1005" i="4"/>
  <c r="I1003" i="4"/>
  <c r="I1001" i="4"/>
  <c r="I999" i="4"/>
  <c r="I997" i="4"/>
  <c r="M4222" i="4"/>
  <c r="O4222" i="4" s="1"/>
  <c r="M4198" i="4"/>
  <c r="O4198" i="4" s="1"/>
  <c r="M3556" i="4"/>
  <c r="O3556" i="4" s="1"/>
  <c r="M3382" i="4"/>
  <c r="O3382" i="4" s="1"/>
  <c r="M3272" i="4"/>
  <c r="O3272" i="4" s="1"/>
  <c r="M3228" i="4"/>
  <c r="O3228" i="4" s="1"/>
  <c r="M3224" i="4"/>
  <c r="O3224" i="4" s="1"/>
  <c r="M3066" i="4"/>
  <c r="O3066" i="4" s="1"/>
  <c r="M2758" i="4"/>
  <c r="O2758" i="4" s="1"/>
  <c r="M2700" i="4"/>
  <c r="O2700" i="4" s="1"/>
  <c r="M2572" i="4"/>
  <c r="O2572" i="4" s="1"/>
  <c r="M4968" i="4"/>
  <c r="O4968" i="4" s="1"/>
  <c r="M4908" i="4"/>
  <c r="O4908" i="4" s="1"/>
  <c r="M4902" i="4"/>
  <c r="O4902" i="4" s="1"/>
  <c r="M4896" i="4"/>
  <c r="O4896" i="4" s="1"/>
  <c r="M4890" i="4"/>
  <c r="O4890" i="4" s="1"/>
  <c r="M4884" i="4"/>
  <c r="O4884" i="4" s="1"/>
  <c r="M4862" i="4"/>
  <c r="O4862" i="4" s="1"/>
  <c r="M4838" i="4"/>
  <c r="O4838" i="4" s="1"/>
  <c r="M4800" i="4"/>
  <c r="O4800" i="4" s="1"/>
  <c r="M4798" i="4"/>
  <c r="O4798" i="4" s="1"/>
  <c r="M4774" i="4"/>
  <c r="O4774" i="4" s="1"/>
  <c r="M4764" i="4"/>
  <c r="O4764" i="4" s="1"/>
  <c r="M4656" i="4"/>
  <c r="O4656" i="4" s="1"/>
  <c r="M4596" i="4"/>
  <c r="O4596" i="4" s="1"/>
  <c r="M4542" i="4"/>
  <c r="O4542" i="4" s="1"/>
  <c r="M4514" i="4"/>
  <c r="O4514" i="4" s="1"/>
  <c r="M4502" i="4"/>
  <c r="O4502" i="4" s="1"/>
  <c r="M4482" i="4"/>
  <c r="O4482" i="4" s="1"/>
  <c r="M4480" i="4"/>
  <c r="O4480" i="4" s="1"/>
  <c r="M4376" i="4"/>
  <c r="O4376" i="4" s="1"/>
  <c r="M3904" i="4"/>
  <c r="O3904" i="4" s="1"/>
  <c r="M3864" i="4"/>
  <c r="O3864" i="4" s="1"/>
  <c r="M3824" i="4"/>
  <c r="O3824" i="4" s="1"/>
  <c r="M3810" i="4"/>
  <c r="O3810" i="4" s="1"/>
  <c r="M3794" i="4"/>
  <c r="O3794" i="4" s="1"/>
  <c r="M3780" i="4"/>
  <c r="O3780" i="4" s="1"/>
  <c r="M3766" i="4"/>
  <c r="O3766" i="4" s="1"/>
  <c r="M3754" i="4"/>
  <c r="O3754" i="4" s="1"/>
  <c r="M3726" i="4"/>
  <c r="O3726" i="4" s="1"/>
  <c r="M3712" i="4"/>
  <c r="O3712" i="4" s="1"/>
  <c r="M3690" i="4"/>
  <c r="O3690" i="4" s="1"/>
  <c r="M3534" i="4"/>
  <c r="O3534" i="4" s="1"/>
  <c r="M3516" i="4"/>
  <c r="O3516" i="4" s="1"/>
  <c r="M3502" i="4"/>
  <c r="O3502" i="4" s="1"/>
  <c r="M3484" i="4"/>
  <c r="O3484" i="4" s="1"/>
  <c r="M3468" i="4"/>
  <c r="O3468" i="4" s="1"/>
  <c r="M3442" i="4"/>
  <c r="O3442" i="4" s="1"/>
  <c r="M3426" i="4"/>
  <c r="O3426" i="4" s="1"/>
  <c r="M3376" i="4"/>
  <c r="O3376" i="4" s="1"/>
  <c r="M3374" i="4"/>
  <c r="O3374" i="4" s="1"/>
  <c r="M3358" i="4"/>
  <c r="O3358" i="4" s="1"/>
  <c r="M3348" i="4"/>
  <c r="O3348" i="4" s="1"/>
  <c r="M3334" i="4"/>
  <c r="O3334" i="4" s="1"/>
  <c r="M3312" i="4"/>
  <c r="O3312" i="4" s="1"/>
  <c r="M3260" i="4"/>
  <c r="O3260" i="4" s="1"/>
  <c r="M3170" i="4"/>
  <c r="O3170" i="4" s="1"/>
  <c r="M3152" i="4"/>
  <c r="O3152" i="4" s="1"/>
  <c r="M3110" i="4"/>
  <c r="O3110" i="4" s="1"/>
  <c r="M2616" i="4"/>
  <c r="O2616" i="4" s="1"/>
  <c r="M2602" i="4"/>
  <c r="O2602" i="4" s="1"/>
  <c r="I4998" i="4"/>
  <c r="I4996" i="4"/>
  <c r="I4994" i="4"/>
  <c r="I4992" i="4"/>
  <c r="I4990" i="4"/>
  <c r="I4988" i="4"/>
  <c r="I4986" i="4"/>
  <c r="I4984" i="4"/>
  <c r="I4982" i="4"/>
  <c r="I4980" i="4"/>
  <c r="I4978" i="4"/>
  <c r="I4976" i="4"/>
  <c r="I4974" i="4"/>
  <c r="I4972" i="4"/>
  <c r="I4970" i="4"/>
  <c r="I4968" i="4"/>
  <c r="I4966" i="4"/>
  <c r="I4964" i="4"/>
  <c r="I4962" i="4"/>
  <c r="I4960" i="4"/>
  <c r="I4958" i="4"/>
  <c r="I4956" i="4"/>
  <c r="I4954" i="4"/>
  <c r="I4952" i="4"/>
  <c r="I4950" i="4"/>
  <c r="I4948" i="4"/>
  <c r="I4946" i="4"/>
  <c r="I4944" i="4"/>
  <c r="I4942" i="4"/>
  <c r="I4940" i="4"/>
  <c r="I4938" i="4"/>
  <c r="I4936" i="4"/>
  <c r="I4934" i="4"/>
  <c r="I4932" i="4"/>
  <c r="I4930" i="4"/>
  <c r="I4928" i="4"/>
  <c r="I4926" i="4"/>
  <c r="I4924" i="4"/>
  <c r="I4922" i="4"/>
  <c r="I4920" i="4"/>
  <c r="I4918" i="4"/>
  <c r="I4916" i="4"/>
  <c r="I4914" i="4"/>
  <c r="I4912" i="4"/>
  <c r="I4910" i="4"/>
  <c r="I4908" i="4"/>
  <c r="I4906" i="4"/>
  <c r="I4904" i="4"/>
  <c r="I4902" i="4"/>
  <c r="I4900" i="4"/>
  <c r="I4898" i="4"/>
  <c r="I4896" i="4"/>
  <c r="I4894" i="4"/>
  <c r="I4892" i="4"/>
  <c r="I4890" i="4"/>
  <c r="I4888" i="4"/>
  <c r="I4886" i="4"/>
  <c r="I4884" i="4"/>
  <c r="I4882" i="4"/>
  <c r="I4880" i="4"/>
  <c r="I4878" i="4"/>
  <c r="I4876" i="4"/>
  <c r="I4874" i="4"/>
  <c r="I4872" i="4"/>
  <c r="I4870" i="4"/>
  <c r="I4868" i="4"/>
  <c r="I4866" i="4"/>
  <c r="I4864" i="4"/>
  <c r="I4862" i="4"/>
  <c r="I4860" i="4"/>
  <c r="I4858" i="4"/>
  <c r="I4856" i="4"/>
  <c r="I4854" i="4"/>
  <c r="I4852" i="4"/>
  <c r="I4850" i="4"/>
  <c r="I4848" i="4"/>
  <c r="I4846" i="4"/>
  <c r="I4844" i="4"/>
  <c r="I4842" i="4"/>
  <c r="I4840" i="4"/>
  <c r="I4838" i="4"/>
  <c r="I4836" i="4"/>
  <c r="I4834" i="4"/>
  <c r="I4832" i="4"/>
  <c r="I4830" i="4"/>
  <c r="I4828" i="4"/>
  <c r="I4826" i="4"/>
  <c r="I4824" i="4"/>
  <c r="I4822" i="4"/>
  <c r="I4820" i="4"/>
  <c r="I4818" i="4"/>
  <c r="I4816" i="4"/>
  <c r="I4814" i="4"/>
  <c r="I4812" i="4"/>
  <c r="I4810" i="4"/>
  <c r="I4808" i="4"/>
  <c r="I4806" i="4"/>
  <c r="I4804" i="4"/>
  <c r="I4802" i="4"/>
  <c r="I4800" i="4"/>
  <c r="I4798" i="4"/>
  <c r="I4796" i="4"/>
  <c r="I4794" i="4"/>
  <c r="I4792" i="4"/>
  <c r="I4790" i="4"/>
  <c r="I4788" i="4"/>
  <c r="I4786" i="4"/>
  <c r="I4784" i="4"/>
  <c r="I4782" i="4"/>
  <c r="I4780" i="4"/>
  <c r="I4778" i="4"/>
  <c r="I4776" i="4"/>
  <c r="I4774" i="4"/>
  <c r="I4772" i="4"/>
  <c r="I4770" i="4"/>
  <c r="I4768" i="4"/>
  <c r="I4766" i="4"/>
  <c r="I4764" i="4"/>
  <c r="I4762" i="4"/>
  <c r="I4760" i="4"/>
  <c r="I4758" i="4"/>
  <c r="I4756" i="4"/>
  <c r="I4754" i="4"/>
  <c r="I4752" i="4"/>
  <c r="I4750" i="4"/>
  <c r="I4748" i="4"/>
  <c r="I4746" i="4"/>
  <c r="I4744" i="4"/>
  <c r="I4742" i="4"/>
  <c r="I4740" i="4"/>
  <c r="I4738" i="4"/>
  <c r="I4736" i="4"/>
  <c r="I4734" i="4"/>
  <c r="I4732" i="4"/>
  <c r="I4730" i="4"/>
  <c r="I4728" i="4"/>
  <c r="I4726" i="4"/>
  <c r="I4724" i="4"/>
  <c r="I4722" i="4"/>
  <c r="I4720" i="4"/>
  <c r="I4718" i="4"/>
  <c r="I4716" i="4"/>
  <c r="I4714" i="4"/>
  <c r="I4712" i="4"/>
  <c r="I4710" i="4"/>
  <c r="I4708" i="4"/>
  <c r="I4706" i="4"/>
  <c r="I4704" i="4"/>
  <c r="I4702" i="4"/>
  <c r="I4700" i="4"/>
  <c r="I4698" i="4"/>
  <c r="I4696" i="4"/>
  <c r="I4694" i="4"/>
  <c r="I4692" i="4"/>
  <c r="I4690" i="4"/>
  <c r="I4688" i="4"/>
  <c r="I4686" i="4"/>
  <c r="I4684" i="4"/>
  <c r="I4682" i="4"/>
  <c r="I4680" i="4"/>
  <c r="I4678" i="4"/>
  <c r="I4676" i="4"/>
  <c r="I4674" i="4"/>
  <c r="I4672" i="4"/>
  <c r="I4670" i="4"/>
  <c r="I4668" i="4"/>
  <c r="I4666" i="4"/>
  <c r="I4664" i="4"/>
  <c r="I4662" i="4"/>
  <c r="I4660" i="4"/>
  <c r="I4658" i="4"/>
  <c r="I4656" i="4"/>
  <c r="I4654" i="4"/>
  <c r="I4652" i="4"/>
  <c r="I4650" i="4"/>
  <c r="I4648" i="4"/>
  <c r="I4646" i="4"/>
  <c r="I4644" i="4"/>
  <c r="I4642" i="4"/>
  <c r="I4640" i="4"/>
  <c r="I4638" i="4"/>
  <c r="I4636" i="4"/>
  <c r="I4634" i="4"/>
  <c r="I4632" i="4"/>
  <c r="I4630" i="4"/>
  <c r="I4628" i="4"/>
  <c r="I4626" i="4"/>
  <c r="I4624" i="4"/>
  <c r="I4622" i="4"/>
  <c r="I4620" i="4"/>
  <c r="I4618" i="4"/>
  <c r="I4616" i="4"/>
  <c r="I4614" i="4"/>
  <c r="I4612" i="4"/>
  <c r="I4610" i="4"/>
  <c r="I4608" i="4"/>
  <c r="I4606" i="4"/>
  <c r="I4604" i="4"/>
  <c r="I4602" i="4"/>
  <c r="I4600" i="4"/>
  <c r="I4598" i="4"/>
  <c r="I4596" i="4"/>
  <c r="I4594" i="4"/>
  <c r="I4592" i="4"/>
  <c r="I4590" i="4"/>
  <c r="I4588" i="4"/>
  <c r="I4586" i="4"/>
  <c r="I4584" i="4"/>
  <c r="I4582" i="4"/>
  <c r="I4580" i="4"/>
  <c r="I4578" i="4"/>
  <c r="I4576" i="4"/>
  <c r="I4574" i="4"/>
  <c r="I4572" i="4"/>
  <c r="I4570" i="4"/>
  <c r="I4568" i="4"/>
  <c r="I4566" i="4"/>
  <c r="I4564" i="4"/>
  <c r="I4562" i="4"/>
  <c r="I4560" i="4"/>
  <c r="I4558" i="4"/>
  <c r="I4556" i="4"/>
  <c r="I4554" i="4"/>
  <c r="I4552" i="4"/>
  <c r="I4550" i="4"/>
  <c r="I4548" i="4"/>
  <c r="I4546" i="4"/>
  <c r="I4544" i="4"/>
  <c r="I4542" i="4"/>
  <c r="I4540" i="4"/>
  <c r="I4538" i="4"/>
  <c r="I4536" i="4"/>
  <c r="I4534" i="4"/>
  <c r="I4532" i="4"/>
  <c r="I4530" i="4"/>
  <c r="I4528" i="4"/>
  <c r="I4526" i="4"/>
  <c r="I4524" i="4"/>
  <c r="I4522" i="4"/>
  <c r="I4520" i="4"/>
  <c r="I4518" i="4"/>
  <c r="I4516" i="4"/>
  <c r="I4514" i="4"/>
  <c r="I4512" i="4"/>
  <c r="I4510" i="4"/>
  <c r="I4508" i="4"/>
  <c r="I4506" i="4"/>
  <c r="I4504" i="4"/>
  <c r="I4502" i="4"/>
  <c r="I4500" i="4"/>
  <c r="I4498" i="4"/>
  <c r="I4496" i="4"/>
  <c r="I4494" i="4"/>
  <c r="I4492" i="4"/>
  <c r="I4490" i="4"/>
  <c r="I4488" i="4"/>
  <c r="I4486" i="4"/>
  <c r="I4484" i="4"/>
  <c r="I4482" i="4"/>
  <c r="I4480" i="4"/>
  <c r="I4478" i="4"/>
  <c r="I4476" i="4"/>
  <c r="I4474" i="4"/>
  <c r="I4472" i="4"/>
  <c r="I4470" i="4"/>
  <c r="I4468" i="4"/>
  <c r="I4466" i="4"/>
  <c r="I4464" i="4"/>
  <c r="I4462" i="4"/>
  <c r="I4460" i="4"/>
  <c r="I4458" i="4"/>
  <c r="I4456" i="4"/>
  <c r="I4454" i="4"/>
  <c r="I4452" i="4"/>
  <c r="I4450" i="4"/>
  <c r="I4448" i="4"/>
  <c r="I4446" i="4"/>
  <c r="I4444" i="4"/>
  <c r="I4442" i="4"/>
  <c r="I4440" i="4"/>
  <c r="I4438" i="4"/>
  <c r="I4436" i="4"/>
  <c r="I4434" i="4"/>
  <c r="I4432" i="4"/>
  <c r="I4430" i="4"/>
  <c r="I4428" i="4"/>
  <c r="I4426" i="4"/>
  <c r="I4424" i="4"/>
  <c r="I4422" i="4"/>
  <c r="I4420" i="4"/>
  <c r="I4418" i="4"/>
  <c r="I4416" i="4"/>
  <c r="I4414" i="4"/>
  <c r="I4412" i="4"/>
  <c r="I4410" i="4"/>
  <c r="I4408" i="4"/>
  <c r="I4406" i="4"/>
  <c r="I4404" i="4"/>
  <c r="I4402" i="4"/>
  <c r="I4400" i="4"/>
  <c r="I4398" i="4"/>
  <c r="I4396" i="4"/>
  <c r="I4394" i="4"/>
  <c r="I4392" i="4"/>
  <c r="I4390" i="4"/>
  <c r="I4388" i="4"/>
  <c r="I4386" i="4"/>
  <c r="I4384" i="4"/>
  <c r="I4382" i="4"/>
  <c r="I4380" i="4"/>
  <c r="I4378" i="4"/>
  <c r="I4376" i="4"/>
  <c r="I4374" i="4"/>
  <c r="I4372" i="4"/>
  <c r="I4370" i="4"/>
  <c r="I4368" i="4"/>
  <c r="I4366" i="4"/>
  <c r="I4364" i="4"/>
  <c r="I4362" i="4"/>
  <c r="I4360" i="4"/>
  <c r="I4358" i="4"/>
  <c r="I4356" i="4"/>
  <c r="I4354" i="4"/>
  <c r="I4352" i="4"/>
  <c r="I4350" i="4"/>
  <c r="I4348" i="4"/>
  <c r="I4346" i="4"/>
  <c r="I4344" i="4"/>
  <c r="I4342" i="4"/>
  <c r="I4340" i="4"/>
  <c r="I4338" i="4"/>
  <c r="I4336" i="4"/>
  <c r="I4334" i="4"/>
  <c r="I4332" i="4"/>
  <c r="I4330" i="4"/>
  <c r="I4328" i="4"/>
  <c r="I4326" i="4"/>
  <c r="I4324" i="4"/>
  <c r="I4322" i="4"/>
  <c r="I4320" i="4"/>
  <c r="I4318" i="4"/>
  <c r="I4316" i="4"/>
  <c r="I4314" i="4"/>
  <c r="I4312" i="4"/>
  <c r="I4310" i="4"/>
  <c r="I4308" i="4"/>
  <c r="I4306" i="4"/>
  <c r="I4304" i="4"/>
  <c r="I4302" i="4"/>
  <c r="I4300" i="4"/>
  <c r="I4298" i="4"/>
  <c r="I4296" i="4"/>
  <c r="I4294" i="4"/>
  <c r="I4292" i="4"/>
  <c r="I4290" i="4"/>
  <c r="I4288" i="4"/>
  <c r="I4286" i="4"/>
  <c r="I4284" i="4"/>
  <c r="I4282" i="4"/>
  <c r="I4280" i="4"/>
  <c r="I4278" i="4"/>
  <c r="I4276" i="4"/>
  <c r="I4274" i="4"/>
  <c r="I4272" i="4"/>
  <c r="I4270" i="4"/>
  <c r="I4268" i="4"/>
  <c r="I4266" i="4"/>
  <c r="I4264" i="4"/>
  <c r="I4262" i="4"/>
  <c r="I4260" i="4"/>
  <c r="I4258" i="4"/>
  <c r="I4256" i="4"/>
  <c r="I4254" i="4"/>
  <c r="I4252" i="4"/>
  <c r="I4250" i="4"/>
  <c r="I4248" i="4"/>
  <c r="I4246" i="4"/>
  <c r="I4244" i="4"/>
  <c r="I4242" i="4"/>
  <c r="I4240" i="4"/>
  <c r="I4238" i="4"/>
  <c r="I4236" i="4"/>
  <c r="I4234" i="4"/>
  <c r="I4232" i="4"/>
  <c r="I4230" i="4"/>
  <c r="I4228" i="4"/>
  <c r="I4226" i="4"/>
  <c r="I4224" i="4"/>
  <c r="I4222" i="4"/>
  <c r="I4220" i="4"/>
  <c r="I4218" i="4"/>
  <c r="I4216" i="4"/>
  <c r="I4214" i="4"/>
  <c r="I4212" i="4"/>
  <c r="I4210" i="4"/>
  <c r="I4208" i="4"/>
  <c r="I4206" i="4"/>
  <c r="I4204" i="4"/>
  <c r="I4202" i="4"/>
  <c r="I4200" i="4"/>
  <c r="I4198" i="4"/>
  <c r="I4196" i="4"/>
  <c r="I4194" i="4"/>
  <c r="I4192" i="4"/>
  <c r="I4190" i="4"/>
  <c r="I4188" i="4"/>
  <c r="I4186" i="4"/>
  <c r="I4184" i="4"/>
  <c r="I4182" i="4"/>
  <c r="I4180" i="4"/>
  <c r="I4178" i="4"/>
  <c r="I4176" i="4"/>
  <c r="I4174" i="4"/>
  <c r="I4172" i="4"/>
  <c r="I4170" i="4"/>
  <c r="I4168" i="4"/>
  <c r="I4166" i="4"/>
  <c r="I4164" i="4"/>
  <c r="I4162" i="4"/>
  <c r="I4160" i="4"/>
  <c r="I4158" i="4"/>
  <c r="I4156" i="4"/>
  <c r="I4154" i="4"/>
  <c r="I4152" i="4"/>
  <c r="I4150" i="4"/>
  <c r="I4148" i="4"/>
  <c r="I4146" i="4"/>
  <c r="I4144" i="4"/>
  <c r="I4142" i="4"/>
  <c r="I4140" i="4"/>
  <c r="I4138" i="4"/>
  <c r="I4136" i="4"/>
  <c r="I4134" i="4"/>
  <c r="I4132" i="4"/>
  <c r="I4130" i="4"/>
  <c r="I4128" i="4"/>
  <c r="I4126" i="4"/>
  <c r="I4124" i="4"/>
  <c r="I4122" i="4"/>
  <c r="I4120" i="4"/>
  <c r="I4118" i="4"/>
  <c r="I4116" i="4"/>
  <c r="I4114" i="4"/>
  <c r="I4112" i="4"/>
  <c r="I4110" i="4"/>
  <c r="I4108" i="4"/>
  <c r="I4106" i="4"/>
  <c r="I4104" i="4"/>
  <c r="I4102" i="4"/>
  <c r="I4100" i="4"/>
  <c r="I4098" i="4"/>
  <c r="I4096" i="4"/>
  <c r="I4094" i="4"/>
  <c r="I4092" i="4"/>
  <c r="I4090" i="4"/>
  <c r="I4088" i="4"/>
  <c r="I4086" i="4"/>
  <c r="I4084" i="4"/>
  <c r="I4082" i="4"/>
  <c r="I4080" i="4"/>
  <c r="I4078" i="4"/>
  <c r="I4076" i="4"/>
  <c r="I4074" i="4"/>
  <c r="I4072" i="4"/>
  <c r="I4070" i="4"/>
  <c r="I4068" i="4"/>
  <c r="I4066" i="4"/>
  <c r="I4064" i="4"/>
  <c r="I4062" i="4"/>
  <c r="I4060" i="4"/>
  <c r="I4058" i="4"/>
  <c r="I4056" i="4"/>
  <c r="I4054" i="4"/>
  <c r="I4052" i="4"/>
  <c r="I4050" i="4"/>
  <c r="I4048" i="4"/>
  <c r="I4046" i="4"/>
  <c r="I4044" i="4"/>
  <c r="I4042" i="4"/>
  <c r="I4040" i="4"/>
  <c r="I4038" i="4"/>
  <c r="I4036" i="4"/>
  <c r="I4034" i="4"/>
  <c r="I4032" i="4"/>
  <c r="I4030" i="4"/>
  <c r="I4028" i="4"/>
  <c r="I4026" i="4"/>
  <c r="I4024" i="4"/>
  <c r="I4022" i="4"/>
  <c r="I4020" i="4"/>
  <c r="I4018" i="4"/>
  <c r="I4016" i="4"/>
  <c r="I4014" i="4"/>
  <c r="I4012" i="4"/>
  <c r="I4010" i="4"/>
  <c r="I4008" i="4"/>
  <c r="I4006" i="4"/>
  <c r="I4004" i="4"/>
  <c r="I4002" i="4"/>
  <c r="I4000" i="4"/>
  <c r="I3998" i="4"/>
  <c r="I3996" i="4"/>
  <c r="I3994" i="4"/>
  <c r="I3992" i="4"/>
  <c r="I3990" i="4"/>
  <c r="I3988" i="4"/>
  <c r="I3986" i="4"/>
  <c r="I3984" i="4"/>
  <c r="I3982" i="4"/>
  <c r="I3980" i="4"/>
  <c r="I3978" i="4"/>
  <c r="I3976" i="4"/>
  <c r="I3974" i="4"/>
  <c r="I3972" i="4"/>
  <c r="I3970" i="4"/>
  <c r="I3968" i="4"/>
  <c r="I3966" i="4"/>
  <c r="I3964" i="4"/>
  <c r="I3962" i="4"/>
  <c r="I3960" i="4"/>
  <c r="I3958" i="4"/>
  <c r="I3956" i="4"/>
  <c r="I3954" i="4"/>
  <c r="I3952" i="4"/>
  <c r="I3950" i="4"/>
  <c r="I3948" i="4"/>
  <c r="I3946" i="4"/>
  <c r="I3944" i="4"/>
  <c r="I3942" i="4"/>
  <c r="I3940" i="4"/>
  <c r="I3938" i="4"/>
  <c r="I3936" i="4"/>
  <c r="I3934" i="4"/>
  <c r="I3932" i="4"/>
  <c r="I3930" i="4"/>
  <c r="I3928" i="4"/>
  <c r="I3926" i="4"/>
  <c r="I3924" i="4"/>
  <c r="I3922" i="4"/>
  <c r="I3920" i="4"/>
  <c r="I3918" i="4"/>
  <c r="I3916" i="4"/>
  <c r="I3914" i="4"/>
  <c r="I3912" i="4"/>
  <c r="I3910" i="4"/>
  <c r="I3908" i="4"/>
  <c r="I3906" i="4"/>
  <c r="I3904" i="4"/>
  <c r="I3902" i="4"/>
  <c r="I3900" i="4"/>
  <c r="I3898" i="4"/>
  <c r="I3896" i="4"/>
  <c r="I3894" i="4"/>
  <c r="I3892" i="4"/>
  <c r="I3890" i="4"/>
  <c r="I3888" i="4"/>
  <c r="I3886" i="4"/>
  <c r="I3884" i="4"/>
  <c r="I3882" i="4"/>
  <c r="I3880" i="4"/>
  <c r="I3878" i="4"/>
  <c r="I3876" i="4"/>
  <c r="I3874" i="4"/>
  <c r="I3872" i="4"/>
  <c r="I3870" i="4"/>
  <c r="I3868" i="4"/>
  <c r="I3866" i="4"/>
  <c r="I3864" i="4"/>
  <c r="I3862" i="4"/>
  <c r="I3860" i="4"/>
  <c r="I3858" i="4"/>
  <c r="I3856" i="4"/>
  <c r="I3854" i="4"/>
  <c r="I3852" i="4"/>
  <c r="I3850" i="4"/>
  <c r="I3848" i="4"/>
  <c r="I3846" i="4"/>
  <c r="I3844" i="4"/>
  <c r="I3842" i="4"/>
  <c r="I3840" i="4"/>
  <c r="I3838" i="4"/>
  <c r="I3836" i="4"/>
  <c r="I3834" i="4"/>
  <c r="I3832" i="4"/>
  <c r="I3830" i="4"/>
  <c r="I3828" i="4"/>
  <c r="I3826" i="4"/>
  <c r="I3824" i="4"/>
  <c r="I3822" i="4"/>
  <c r="I3820" i="4"/>
  <c r="I3818" i="4"/>
  <c r="I3816" i="4"/>
  <c r="I3814" i="4"/>
  <c r="I3812" i="4"/>
  <c r="I3810" i="4"/>
  <c r="I3808" i="4"/>
  <c r="I3806" i="4"/>
  <c r="I3804" i="4"/>
  <c r="I3802" i="4"/>
  <c r="I3800" i="4"/>
  <c r="I3798" i="4"/>
  <c r="I3796" i="4"/>
  <c r="I3794" i="4"/>
  <c r="I3792" i="4"/>
  <c r="I3790" i="4"/>
  <c r="I3788" i="4"/>
  <c r="I3786" i="4"/>
  <c r="I3784" i="4"/>
  <c r="I3782" i="4"/>
  <c r="I3780" i="4"/>
  <c r="I3778" i="4"/>
  <c r="I3776" i="4"/>
  <c r="I3774" i="4"/>
  <c r="I3772" i="4"/>
  <c r="I3770" i="4"/>
  <c r="I3768" i="4"/>
  <c r="I3766" i="4"/>
  <c r="I3764" i="4"/>
  <c r="I3762" i="4"/>
  <c r="I3760" i="4"/>
  <c r="I3758" i="4"/>
  <c r="I3756" i="4"/>
  <c r="I3754" i="4"/>
  <c r="I3752" i="4"/>
  <c r="I3750" i="4"/>
  <c r="I3748" i="4"/>
  <c r="I3746" i="4"/>
  <c r="I3744" i="4"/>
  <c r="I3742" i="4"/>
  <c r="I3740" i="4"/>
  <c r="I3738" i="4"/>
  <c r="I3736" i="4"/>
  <c r="I3734" i="4"/>
  <c r="I3732" i="4"/>
  <c r="I3730" i="4"/>
  <c r="I3728" i="4"/>
  <c r="I3726" i="4"/>
  <c r="I3724" i="4"/>
  <c r="I3722" i="4"/>
  <c r="I3720" i="4"/>
  <c r="I3718" i="4"/>
  <c r="I3716" i="4"/>
  <c r="I3714" i="4"/>
  <c r="I3712" i="4"/>
  <c r="I3710" i="4"/>
  <c r="I3708" i="4"/>
  <c r="I3706" i="4"/>
  <c r="I3704" i="4"/>
  <c r="I3702" i="4"/>
  <c r="I3700" i="4"/>
  <c r="I3698" i="4"/>
  <c r="I3696" i="4"/>
  <c r="I3694" i="4"/>
  <c r="I3692" i="4"/>
  <c r="I3690" i="4"/>
  <c r="I3688" i="4"/>
  <c r="I3686" i="4"/>
  <c r="I3684" i="4"/>
  <c r="I3682" i="4"/>
  <c r="I3680" i="4"/>
  <c r="I3678" i="4"/>
  <c r="I3676" i="4"/>
  <c r="I3674" i="4"/>
  <c r="I3672" i="4"/>
  <c r="I3670" i="4"/>
  <c r="I3668" i="4"/>
  <c r="I3666" i="4"/>
  <c r="I3664" i="4"/>
  <c r="I3662" i="4"/>
  <c r="I3660" i="4"/>
  <c r="I3658" i="4"/>
  <c r="I3656" i="4"/>
  <c r="I3654" i="4"/>
  <c r="I3652" i="4"/>
  <c r="I3650" i="4"/>
  <c r="I3648" i="4"/>
  <c r="I3646" i="4"/>
  <c r="I3644" i="4"/>
  <c r="I3642" i="4"/>
  <c r="I3640" i="4"/>
  <c r="I3638" i="4"/>
  <c r="I3636" i="4"/>
  <c r="I3634" i="4"/>
  <c r="I3632" i="4"/>
  <c r="I3630" i="4"/>
  <c r="I3628" i="4"/>
  <c r="I3626" i="4"/>
  <c r="I3624" i="4"/>
  <c r="I3622" i="4"/>
  <c r="I3620" i="4"/>
  <c r="I3618" i="4"/>
  <c r="I3616" i="4"/>
  <c r="I3614" i="4"/>
  <c r="I3612" i="4"/>
  <c r="I3610" i="4"/>
  <c r="I3608" i="4"/>
  <c r="I3606" i="4"/>
  <c r="I3604" i="4"/>
  <c r="I3602" i="4"/>
  <c r="I3600" i="4"/>
  <c r="I3598" i="4"/>
  <c r="I3596" i="4"/>
  <c r="I3594" i="4"/>
  <c r="I3592" i="4"/>
  <c r="I3590" i="4"/>
  <c r="I3588" i="4"/>
  <c r="I3586" i="4"/>
  <c r="I3584" i="4"/>
  <c r="I3582" i="4"/>
  <c r="I3580" i="4"/>
  <c r="I3578" i="4"/>
  <c r="I3576" i="4"/>
  <c r="I3574" i="4"/>
  <c r="I3572" i="4"/>
  <c r="I3570" i="4"/>
  <c r="I3568" i="4"/>
  <c r="I3566" i="4"/>
  <c r="I3564" i="4"/>
  <c r="I3562" i="4"/>
  <c r="I3560" i="4"/>
  <c r="I3558" i="4"/>
  <c r="I3556" i="4"/>
  <c r="I3554" i="4"/>
  <c r="I3552" i="4"/>
  <c r="I3550" i="4"/>
  <c r="I3548" i="4"/>
  <c r="I3546" i="4"/>
  <c r="I3544" i="4"/>
  <c r="I3542" i="4"/>
  <c r="I3540" i="4"/>
  <c r="I3538" i="4"/>
  <c r="I3536" i="4"/>
  <c r="I3534" i="4"/>
  <c r="I3532" i="4"/>
  <c r="I3530" i="4"/>
  <c r="I3528" i="4"/>
  <c r="I3526" i="4"/>
  <c r="I3524" i="4"/>
  <c r="I3522" i="4"/>
  <c r="I3520" i="4"/>
  <c r="I3518" i="4"/>
  <c r="I3516" i="4"/>
  <c r="I3514" i="4"/>
  <c r="I3512" i="4"/>
  <c r="I3510" i="4"/>
  <c r="I3508" i="4"/>
  <c r="I3506" i="4"/>
  <c r="I3504" i="4"/>
  <c r="I3502" i="4"/>
  <c r="I3500" i="4"/>
  <c r="I3498" i="4"/>
  <c r="I3496" i="4"/>
  <c r="I3494" i="4"/>
  <c r="I3492" i="4"/>
  <c r="I3490" i="4"/>
  <c r="I3488" i="4"/>
  <c r="I3486" i="4"/>
  <c r="I3484" i="4"/>
  <c r="I3482" i="4"/>
  <c r="I3480" i="4"/>
  <c r="I3478" i="4"/>
  <c r="I3476" i="4"/>
  <c r="I3474" i="4"/>
  <c r="I3472" i="4"/>
  <c r="I3470" i="4"/>
  <c r="I3468" i="4"/>
  <c r="I3466" i="4"/>
  <c r="I3464" i="4"/>
  <c r="I3462" i="4"/>
  <c r="I3460" i="4"/>
  <c r="I3458" i="4"/>
  <c r="I3456" i="4"/>
  <c r="I3454" i="4"/>
  <c r="I3452" i="4"/>
  <c r="I3450" i="4"/>
  <c r="I3448" i="4"/>
  <c r="I3446" i="4"/>
  <c r="I3444" i="4"/>
  <c r="I3442" i="4"/>
  <c r="I3440" i="4"/>
  <c r="I3438" i="4"/>
  <c r="I3436" i="4"/>
  <c r="I3434" i="4"/>
  <c r="I3432" i="4"/>
  <c r="I3430" i="4"/>
  <c r="I3428" i="4"/>
  <c r="I3426" i="4"/>
  <c r="I3424" i="4"/>
  <c r="I3422" i="4"/>
  <c r="I3420" i="4"/>
  <c r="I3418" i="4"/>
  <c r="I3416" i="4"/>
  <c r="I3414" i="4"/>
  <c r="I3412" i="4"/>
  <c r="I3410" i="4"/>
  <c r="I3408" i="4"/>
  <c r="I3406" i="4"/>
  <c r="I3404" i="4"/>
  <c r="I3402" i="4"/>
  <c r="I3400" i="4"/>
  <c r="I3398" i="4"/>
  <c r="I3396" i="4"/>
  <c r="I3394" i="4"/>
  <c r="I3392" i="4"/>
  <c r="I3390" i="4"/>
  <c r="I3388" i="4"/>
  <c r="I3386" i="4"/>
  <c r="I3384" i="4"/>
  <c r="I3382" i="4"/>
  <c r="I3380" i="4"/>
  <c r="I3378" i="4"/>
  <c r="I3376" i="4"/>
  <c r="I3374" i="4"/>
  <c r="I3372" i="4"/>
  <c r="I3370" i="4"/>
  <c r="I3368" i="4"/>
  <c r="I3366" i="4"/>
  <c r="I3364" i="4"/>
  <c r="I3362" i="4"/>
  <c r="I3360" i="4"/>
  <c r="I3358" i="4"/>
  <c r="I3356" i="4"/>
  <c r="I3354" i="4"/>
  <c r="I3352" i="4"/>
  <c r="I3350" i="4"/>
  <c r="I3348" i="4"/>
  <c r="I3346" i="4"/>
  <c r="I3344" i="4"/>
  <c r="I3342" i="4"/>
  <c r="I3340" i="4"/>
  <c r="I3338" i="4"/>
  <c r="I3336" i="4"/>
  <c r="I3334" i="4"/>
  <c r="I3332" i="4"/>
  <c r="I3330" i="4"/>
  <c r="I3328" i="4"/>
  <c r="I3326" i="4"/>
  <c r="I3324" i="4"/>
  <c r="I3322" i="4"/>
  <c r="I3320" i="4"/>
  <c r="I3318" i="4"/>
  <c r="I3316" i="4"/>
  <c r="I3314" i="4"/>
  <c r="I3312" i="4"/>
  <c r="I3310" i="4"/>
  <c r="I3308" i="4"/>
  <c r="I3306" i="4"/>
  <c r="I3304" i="4"/>
  <c r="I3302" i="4"/>
  <c r="I3300" i="4"/>
  <c r="I3298" i="4"/>
  <c r="I3296" i="4"/>
  <c r="I3294" i="4"/>
  <c r="I3292" i="4"/>
  <c r="I3290" i="4"/>
  <c r="I3288" i="4"/>
  <c r="I3286" i="4"/>
  <c r="I3284" i="4"/>
  <c r="I3282" i="4"/>
  <c r="I3280" i="4"/>
  <c r="I3278" i="4"/>
  <c r="I3276" i="4"/>
  <c r="I3274" i="4"/>
  <c r="I3272" i="4"/>
  <c r="I3270" i="4"/>
  <c r="I3268" i="4"/>
  <c r="I3266" i="4"/>
  <c r="I3264" i="4"/>
  <c r="I3262" i="4"/>
  <c r="I3260" i="4"/>
  <c r="I3258" i="4"/>
  <c r="I3256" i="4"/>
  <c r="I3254" i="4"/>
  <c r="I3252" i="4"/>
  <c r="I3250" i="4"/>
  <c r="I3248" i="4"/>
  <c r="I3246" i="4"/>
  <c r="I3244" i="4"/>
  <c r="I3242" i="4"/>
  <c r="I3240" i="4"/>
  <c r="I3238" i="4"/>
  <c r="I3236" i="4"/>
  <c r="I3234" i="4"/>
  <c r="I3232" i="4"/>
  <c r="I3230" i="4"/>
  <c r="I3228" i="4"/>
  <c r="I3226" i="4"/>
  <c r="I3224" i="4"/>
  <c r="I3222" i="4"/>
  <c r="I3220" i="4"/>
  <c r="I3218" i="4"/>
  <c r="I3216" i="4"/>
  <c r="I3214" i="4"/>
  <c r="I3212" i="4"/>
  <c r="I3210" i="4"/>
  <c r="I3208" i="4"/>
  <c r="I3206" i="4"/>
  <c r="I3204" i="4"/>
  <c r="I3202" i="4"/>
  <c r="I3200" i="4"/>
  <c r="I3198" i="4"/>
  <c r="I3196" i="4"/>
  <c r="I3194" i="4"/>
  <c r="I3192" i="4"/>
  <c r="I3190" i="4"/>
  <c r="I3188" i="4"/>
  <c r="I3186" i="4"/>
  <c r="I3184" i="4"/>
  <c r="I3182" i="4"/>
  <c r="I3180" i="4"/>
  <c r="I3178" i="4"/>
  <c r="I3176" i="4"/>
  <c r="I3174" i="4"/>
  <c r="I3172" i="4"/>
  <c r="I3170" i="4"/>
  <c r="I3168" i="4"/>
  <c r="I3166" i="4"/>
  <c r="I3164" i="4"/>
  <c r="I3162" i="4"/>
  <c r="I3160" i="4"/>
  <c r="I3158" i="4"/>
  <c r="I3156" i="4"/>
  <c r="I3154" i="4"/>
  <c r="I3152" i="4"/>
  <c r="I3150" i="4"/>
  <c r="I3148" i="4"/>
  <c r="I3146" i="4"/>
  <c r="I3144" i="4"/>
  <c r="I3142" i="4"/>
  <c r="I3140" i="4"/>
  <c r="I3138" i="4"/>
  <c r="I3136" i="4"/>
  <c r="I3134" i="4"/>
  <c r="I3132" i="4"/>
  <c r="I3130" i="4"/>
  <c r="I3128" i="4"/>
  <c r="I3126" i="4"/>
  <c r="I3124" i="4"/>
  <c r="I3122" i="4"/>
  <c r="I3120" i="4"/>
  <c r="I3118" i="4"/>
  <c r="I3116" i="4"/>
  <c r="I3114" i="4"/>
  <c r="I3112" i="4"/>
  <c r="I3110" i="4"/>
  <c r="I3108" i="4"/>
  <c r="I3106" i="4"/>
  <c r="I3104" i="4"/>
  <c r="I3102" i="4"/>
  <c r="I3100" i="4"/>
  <c r="I3098" i="4"/>
  <c r="I3096" i="4"/>
  <c r="I3094" i="4"/>
  <c r="I3092" i="4"/>
  <c r="I3090" i="4"/>
  <c r="I3088" i="4"/>
  <c r="I3086" i="4"/>
  <c r="I3084" i="4"/>
  <c r="I3082" i="4"/>
  <c r="I3080" i="4"/>
  <c r="I3078" i="4"/>
  <c r="I3076" i="4"/>
  <c r="I3074" i="4"/>
  <c r="I3072" i="4"/>
  <c r="I3070" i="4"/>
  <c r="I3068" i="4"/>
  <c r="I3066" i="4"/>
  <c r="I3064" i="4"/>
  <c r="I3062" i="4"/>
  <c r="I3060" i="4"/>
  <c r="I3058" i="4"/>
  <c r="I3056" i="4"/>
  <c r="I3054" i="4"/>
  <c r="I3052" i="4"/>
  <c r="I3050" i="4"/>
  <c r="I3048" i="4"/>
  <c r="I3046" i="4"/>
  <c r="I3044" i="4"/>
  <c r="I3042" i="4"/>
  <c r="I3040" i="4"/>
  <c r="I3038" i="4"/>
  <c r="I3036" i="4"/>
  <c r="I3034" i="4"/>
  <c r="I3032" i="4"/>
  <c r="I3030" i="4"/>
  <c r="I3028" i="4"/>
  <c r="I3026" i="4"/>
  <c r="I3024" i="4"/>
  <c r="I3022" i="4"/>
  <c r="I3020" i="4"/>
  <c r="I3018" i="4"/>
  <c r="I3016" i="4"/>
  <c r="I3014" i="4"/>
  <c r="I3012" i="4"/>
  <c r="I3010" i="4"/>
  <c r="I3008" i="4"/>
  <c r="I3006" i="4"/>
  <c r="I3004" i="4"/>
  <c r="I3002" i="4"/>
  <c r="I3000" i="4"/>
  <c r="I2998" i="4"/>
  <c r="I2996" i="4"/>
  <c r="I2994" i="4"/>
  <c r="I2992" i="4"/>
  <c r="I2990" i="4"/>
  <c r="I2988" i="4"/>
  <c r="I2986" i="4"/>
  <c r="I2984" i="4"/>
  <c r="I2982" i="4"/>
  <c r="I2980" i="4"/>
  <c r="I2978" i="4"/>
  <c r="I2976" i="4"/>
  <c r="I2974" i="4"/>
  <c r="I2972" i="4"/>
  <c r="I2970" i="4"/>
  <c r="I2968" i="4"/>
  <c r="I2966" i="4"/>
  <c r="I2964" i="4"/>
  <c r="I2962" i="4"/>
  <c r="I2960" i="4"/>
  <c r="I2958" i="4"/>
  <c r="I2956" i="4"/>
  <c r="I2954" i="4"/>
  <c r="I2952" i="4"/>
  <c r="I2950" i="4"/>
  <c r="I2948" i="4"/>
  <c r="I2946" i="4"/>
  <c r="I2944" i="4"/>
  <c r="I2942" i="4"/>
  <c r="I2940" i="4"/>
  <c r="I2938" i="4"/>
  <c r="I2936" i="4"/>
  <c r="I2934" i="4"/>
  <c r="I2932" i="4"/>
  <c r="I2930" i="4"/>
  <c r="I2928" i="4"/>
  <c r="I2926" i="4"/>
  <c r="I2924" i="4"/>
  <c r="I2922" i="4"/>
  <c r="I2920" i="4"/>
  <c r="I2918" i="4"/>
  <c r="I2916" i="4"/>
  <c r="I2914" i="4"/>
  <c r="I2912" i="4"/>
  <c r="I2910" i="4"/>
  <c r="I2908" i="4"/>
  <c r="I2906" i="4"/>
  <c r="I2904" i="4"/>
  <c r="I2902" i="4"/>
  <c r="I2900" i="4"/>
  <c r="I2898" i="4"/>
  <c r="I2896" i="4"/>
  <c r="I2894" i="4"/>
  <c r="I2892" i="4"/>
  <c r="I2890" i="4"/>
  <c r="I2888" i="4"/>
  <c r="I2886" i="4"/>
  <c r="I2884" i="4"/>
  <c r="I2882" i="4"/>
  <c r="I2880" i="4"/>
  <c r="I2878" i="4"/>
  <c r="I2876" i="4"/>
  <c r="I2874" i="4"/>
  <c r="I2872" i="4"/>
  <c r="I2870" i="4"/>
  <c r="I2868" i="4"/>
  <c r="I2866" i="4"/>
  <c r="I2864" i="4"/>
  <c r="I2862" i="4"/>
  <c r="I2860" i="4"/>
  <c r="I2858" i="4"/>
  <c r="I2856" i="4"/>
  <c r="I2854" i="4"/>
  <c r="I2852" i="4"/>
  <c r="I2850" i="4"/>
  <c r="I2848" i="4"/>
  <c r="I2846" i="4"/>
  <c r="I2844" i="4"/>
  <c r="I2842" i="4"/>
  <c r="I2840" i="4"/>
  <c r="I2838" i="4"/>
  <c r="I2836" i="4"/>
  <c r="I2834" i="4"/>
  <c r="I2832" i="4"/>
  <c r="I2830" i="4"/>
  <c r="I2828" i="4"/>
  <c r="I2826" i="4"/>
  <c r="I2824" i="4"/>
  <c r="I2822" i="4"/>
  <c r="I2820" i="4"/>
  <c r="I2818" i="4"/>
  <c r="I2816" i="4"/>
  <c r="I2814" i="4"/>
  <c r="I2812" i="4"/>
  <c r="I2810" i="4"/>
  <c r="I2808" i="4"/>
  <c r="I2806" i="4"/>
  <c r="I2804" i="4"/>
  <c r="I2802" i="4"/>
  <c r="I2800" i="4"/>
  <c r="I2798" i="4"/>
  <c r="I2796" i="4"/>
  <c r="I2794" i="4"/>
  <c r="I2792" i="4"/>
  <c r="I2790" i="4"/>
  <c r="I2788" i="4"/>
  <c r="I2786" i="4"/>
  <c r="I2784" i="4"/>
  <c r="I2782" i="4"/>
  <c r="I2780" i="4"/>
  <c r="I2778" i="4"/>
  <c r="I2776" i="4"/>
  <c r="I2774" i="4"/>
  <c r="I2772" i="4"/>
  <c r="I2770" i="4"/>
  <c r="I2768" i="4"/>
  <c r="I2766" i="4"/>
  <c r="I2764" i="4"/>
  <c r="I2762" i="4"/>
  <c r="I2760" i="4"/>
  <c r="I2758" i="4"/>
  <c r="I2756" i="4"/>
  <c r="I2754" i="4"/>
  <c r="I2752" i="4"/>
  <c r="I2750" i="4"/>
  <c r="I2748" i="4"/>
  <c r="I2746" i="4"/>
  <c r="I2744" i="4"/>
  <c r="I2742" i="4"/>
  <c r="I2740" i="4"/>
  <c r="I2738" i="4"/>
  <c r="I2736" i="4"/>
  <c r="I2734" i="4"/>
  <c r="I2732" i="4"/>
  <c r="I2730" i="4"/>
  <c r="I2728" i="4"/>
  <c r="I2726" i="4"/>
  <c r="I2724" i="4"/>
  <c r="I2722" i="4"/>
  <c r="I2720" i="4"/>
  <c r="I2718" i="4"/>
  <c r="I2716" i="4"/>
  <c r="I2714" i="4"/>
  <c r="I2712" i="4"/>
  <c r="I2710" i="4"/>
  <c r="I2708" i="4"/>
  <c r="I2706" i="4"/>
  <c r="I2704" i="4"/>
  <c r="I2702" i="4"/>
  <c r="I2700" i="4"/>
  <c r="I2698" i="4"/>
  <c r="I2696" i="4"/>
  <c r="I2694" i="4"/>
  <c r="I2692" i="4"/>
  <c r="I2690" i="4"/>
  <c r="I2688" i="4"/>
  <c r="I2686" i="4"/>
  <c r="I2684" i="4"/>
  <c r="I2682" i="4"/>
  <c r="I2680" i="4"/>
  <c r="I2678" i="4"/>
  <c r="I2676" i="4"/>
  <c r="I2674" i="4"/>
  <c r="I2672" i="4"/>
  <c r="I2670" i="4"/>
  <c r="I2668" i="4"/>
  <c r="I2666" i="4"/>
  <c r="I2664" i="4"/>
  <c r="I2662" i="4"/>
  <c r="I2660" i="4"/>
  <c r="I2658" i="4"/>
  <c r="I2656" i="4"/>
  <c r="I2654" i="4"/>
  <c r="I2652" i="4"/>
  <c r="I2650" i="4"/>
  <c r="I2648" i="4"/>
  <c r="I2646" i="4"/>
  <c r="I2644" i="4"/>
  <c r="I2642" i="4"/>
  <c r="I2640" i="4"/>
  <c r="I2638" i="4"/>
  <c r="I2636" i="4"/>
  <c r="I2634" i="4"/>
  <c r="I2632" i="4"/>
  <c r="I2630" i="4"/>
  <c r="I2628" i="4"/>
  <c r="I2626" i="4"/>
  <c r="I2624" i="4"/>
  <c r="I2622" i="4"/>
  <c r="I2620" i="4"/>
  <c r="I2618" i="4"/>
  <c r="I2616" i="4"/>
  <c r="I2614" i="4"/>
  <c r="I2612" i="4"/>
  <c r="I2610" i="4"/>
  <c r="I2608" i="4"/>
  <c r="I2606" i="4"/>
  <c r="I2604" i="4"/>
  <c r="I2602" i="4"/>
  <c r="I2600" i="4"/>
  <c r="I2598" i="4"/>
  <c r="I2596" i="4"/>
  <c r="I2594" i="4"/>
  <c r="I2592" i="4"/>
  <c r="I2590" i="4"/>
  <c r="I2588" i="4"/>
  <c r="I2586" i="4"/>
  <c r="I2584" i="4"/>
  <c r="I2582" i="4"/>
  <c r="I2580" i="4"/>
  <c r="I2578" i="4"/>
  <c r="I2576" i="4"/>
  <c r="I2574" i="4"/>
  <c r="I2572" i="4"/>
  <c r="I2570" i="4"/>
  <c r="I2568" i="4"/>
  <c r="I2566" i="4"/>
  <c r="I2564" i="4"/>
  <c r="I2562" i="4"/>
  <c r="I2560" i="4"/>
  <c r="I2558" i="4"/>
  <c r="I2556" i="4"/>
  <c r="I2554" i="4"/>
  <c r="I2552" i="4"/>
  <c r="I2550" i="4"/>
  <c r="I2548" i="4"/>
  <c r="I2546" i="4"/>
  <c r="I2544" i="4"/>
  <c r="I2542" i="4"/>
  <c r="I2540" i="4"/>
  <c r="I2538" i="4"/>
  <c r="I2536" i="4"/>
  <c r="I2534" i="4"/>
  <c r="I2532" i="4"/>
  <c r="I2530" i="4"/>
  <c r="I2528" i="4"/>
  <c r="I2526" i="4"/>
  <c r="I2524" i="4"/>
  <c r="I2522" i="4"/>
  <c r="I2520" i="4"/>
  <c r="I2518" i="4"/>
  <c r="I2516" i="4"/>
  <c r="I2514" i="4"/>
  <c r="I2512" i="4"/>
  <c r="I2510" i="4"/>
  <c r="I2508" i="4"/>
  <c r="I2506" i="4"/>
  <c r="I2504" i="4"/>
  <c r="I2502" i="4"/>
  <c r="I2500" i="4"/>
  <c r="I2498" i="4"/>
  <c r="I2496" i="4"/>
  <c r="I2494" i="4"/>
  <c r="I2492" i="4"/>
  <c r="I2490" i="4"/>
  <c r="I2488" i="4"/>
  <c r="I2486" i="4"/>
  <c r="I2484" i="4"/>
  <c r="I2482" i="4"/>
  <c r="I2480" i="4"/>
  <c r="I2478" i="4"/>
  <c r="I2476" i="4"/>
  <c r="I2474" i="4"/>
  <c r="I2472" i="4"/>
  <c r="I2470" i="4"/>
  <c r="I2468" i="4"/>
  <c r="I2466" i="4"/>
  <c r="I2464" i="4"/>
  <c r="I2462" i="4"/>
  <c r="I2460" i="4"/>
  <c r="I2458" i="4"/>
  <c r="I2456" i="4"/>
  <c r="I2454" i="4"/>
  <c r="I2452" i="4"/>
  <c r="I2450" i="4"/>
  <c r="I2448" i="4"/>
  <c r="I2446" i="4"/>
  <c r="I2444" i="4"/>
  <c r="I2442" i="4"/>
  <c r="I2440" i="4"/>
  <c r="I2438" i="4"/>
  <c r="I2436" i="4"/>
  <c r="I2434" i="4"/>
  <c r="I2432" i="4"/>
  <c r="I2430" i="4"/>
  <c r="I2428" i="4"/>
  <c r="I2426" i="4"/>
  <c r="I2424" i="4"/>
  <c r="I2422" i="4"/>
  <c r="I2420" i="4"/>
  <c r="I2418" i="4"/>
  <c r="I2416" i="4"/>
  <c r="I2414" i="4"/>
  <c r="I2412" i="4"/>
  <c r="I2410" i="4"/>
  <c r="I2408" i="4"/>
  <c r="I2406" i="4"/>
  <c r="I2404" i="4"/>
  <c r="I2402" i="4"/>
  <c r="I2400" i="4"/>
  <c r="I2398" i="4"/>
  <c r="I2396" i="4"/>
  <c r="I2394" i="4"/>
  <c r="I2392" i="4"/>
  <c r="I2390" i="4"/>
  <c r="I2388" i="4"/>
  <c r="I2386" i="4"/>
  <c r="I2384" i="4"/>
  <c r="I2382" i="4"/>
  <c r="I2380" i="4"/>
  <c r="I2378" i="4"/>
  <c r="I2376" i="4"/>
  <c r="I2374" i="4"/>
  <c r="I2372" i="4"/>
  <c r="I2370" i="4"/>
  <c r="I2368" i="4"/>
  <c r="I2366" i="4"/>
  <c r="I2364" i="4"/>
  <c r="I2362" i="4"/>
  <c r="I2360" i="4"/>
  <c r="I2358" i="4"/>
  <c r="I2356" i="4"/>
  <c r="I2354" i="4"/>
  <c r="I2352" i="4"/>
  <c r="I2350" i="4"/>
  <c r="I2348" i="4"/>
  <c r="I2346" i="4"/>
  <c r="I2344" i="4"/>
  <c r="I2342" i="4"/>
  <c r="I2340" i="4"/>
  <c r="I2338" i="4"/>
  <c r="I2336" i="4"/>
  <c r="I2334" i="4"/>
  <c r="I2332" i="4"/>
  <c r="I2330" i="4"/>
  <c r="I2328" i="4"/>
  <c r="I2326" i="4"/>
  <c r="I2324" i="4"/>
  <c r="I2322" i="4"/>
  <c r="I2320" i="4"/>
  <c r="I2318" i="4"/>
  <c r="I2316" i="4"/>
  <c r="I2314" i="4"/>
  <c r="I2312" i="4"/>
  <c r="I2310" i="4"/>
  <c r="I2308" i="4"/>
  <c r="I2306" i="4"/>
  <c r="I2304" i="4"/>
  <c r="I2302" i="4"/>
  <c r="I2300" i="4"/>
  <c r="I2298" i="4"/>
  <c r="I2296" i="4"/>
  <c r="I2294" i="4"/>
  <c r="I2292" i="4"/>
  <c r="I2290" i="4"/>
  <c r="I2288" i="4"/>
  <c r="I2286" i="4"/>
  <c r="I2284" i="4"/>
  <c r="I2282" i="4"/>
  <c r="I2280" i="4"/>
  <c r="I2278" i="4"/>
  <c r="I2276" i="4"/>
  <c r="I2274" i="4"/>
  <c r="I2272" i="4"/>
  <c r="I2270" i="4"/>
  <c r="I2268" i="4"/>
  <c r="I2266" i="4"/>
  <c r="I2264" i="4"/>
  <c r="I2262" i="4"/>
  <c r="I2260" i="4"/>
  <c r="I2258" i="4"/>
  <c r="I2256" i="4"/>
  <c r="I2254" i="4"/>
  <c r="I2252" i="4"/>
  <c r="I2250" i="4"/>
  <c r="I2248" i="4"/>
  <c r="I2246" i="4"/>
  <c r="I2244" i="4"/>
  <c r="I2242" i="4"/>
  <c r="I2240" i="4"/>
  <c r="I2238" i="4"/>
  <c r="I2236" i="4"/>
  <c r="I2234" i="4"/>
  <c r="I2232" i="4"/>
  <c r="I2230" i="4"/>
  <c r="I2228" i="4"/>
  <c r="I2226" i="4"/>
  <c r="I2224" i="4"/>
  <c r="I2222" i="4"/>
  <c r="I2220" i="4"/>
  <c r="I2218" i="4"/>
  <c r="I2216" i="4"/>
  <c r="I2214" i="4"/>
  <c r="I2212" i="4"/>
  <c r="I2210" i="4"/>
  <c r="I2208" i="4"/>
  <c r="I2206" i="4"/>
  <c r="I2204" i="4"/>
  <c r="I2202" i="4"/>
  <c r="I2200" i="4"/>
  <c r="I2198" i="4"/>
  <c r="I2196" i="4"/>
  <c r="I2194" i="4"/>
  <c r="I2192" i="4"/>
  <c r="I2190" i="4"/>
  <c r="I2188" i="4"/>
  <c r="I2186" i="4"/>
  <c r="I2184" i="4"/>
  <c r="I2182" i="4"/>
  <c r="I2180" i="4"/>
  <c r="I2178" i="4"/>
  <c r="I2176" i="4"/>
  <c r="I2174" i="4"/>
  <c r="I2172" i="4"/>
  <c r="I2170" i="4"/>
  <c r="I2168" i="4"/>
  <c r="I2166" i="4"/>
  <c r="I2164" i="4"/>
  <c r="I2162" i="4"/>
  <c r="I2160" i="4"/>
  <c r="I2158" i="4"/>
  <c r="I2156" i="4"/>
  <c r="I2154" i="4"/>
  <c r="I2152" i="4"/>
  <c r="I2150" i="4"/>
  <c r="I2148" i="4"/>
  <c r="I2146" i="4"/>
  <c r="I2144" i="4"/>
  <c r="I2142" i="4"/>
  <c r="I2140" i="4"/>
  <c r="I2138" i="4"/>
  <c r="I2136" i="4"/>
  <c r="I2134" i="4"/>
  <c r="I2132" i="4"/>
  <c r="I2130" i="4"/>
  <c r="I2128" i="4"/>
  <c r="I2126" i="4"/>
  <c r="I2124" i="4"/>
  <c r="I2122" i="4"/>
  <c r="I2120" i="4"/>
  <c r="I2118" i="4"/>
  <c r="I2116" i="4"/>
  <c r="I2114" i="4"/>
  <c r="I2112" i="4"/>
  <c r="I2110" i="4"/>
  <c r="I2108" i="4"/>
  <c r="I2106" i="4"/>
  <c r="I2104" i="4"/>
  <c r="I2102" i="4"/>
  <c r="I2100" i="4"/>
  <c r="I2098" i="4"/>
  <c r="I2096" i="4"/>
  <c r="I2094" i="4"/>
  <c r="I2092" i="4"/>
  <c r="I2090" i="4"/>
  <c r="I2088" i="4"/>
  <c r="I2086" i="4"/>
  <c r="I2084" i="4"/>
  <c r="I2082" i="4"/>
  <c r="I2080" i="4"/>
  <c r="I2078" i="4"/>
  <c r="I2076" i="4"/>
  <c r="I2074" i="4"/>
  <c r="I2072" i="4"/>
  <c r="I2070" i="4"/>
  <c r="I2068" i="4"/>
  <c r="I2066" i="4"/>
  <c r="I2064" i="4"/>
  <c r="I2062" i="4"/>
  <c r="I2060" i="4"/>
  <c r="I2058" i="4"/>
  <c r="I2056" i="4"/>
  <c r="I2054" i="4"/>
  <c r="I2052" i="4"/>
  <c r="I2050" i="4"/>
  <c r="I2048" i="4"/>
  <c r="I2046" i="4"/>
  <c r="I2044" i="4"/>
  <c r="I2042" i="4"/>
  <c r="I2040" i="4"/>
  <c r="I2038" i="4"/>
  <c r="I2036" i="4"/>
  <c r="I2034" i="4"/>
  <c r="I2032" i="4"/>
  <c r="I2030" i="4"/>
  <c r="I2028" i="4"/>
  <c r="I2026" i="4"/>
  <c r="I2024" i="4"/>
  <c r="I2022" i="4"/>
  <c r="I2020" i="4"/>
  <c r="I2018" i="4"/>
  <c r="I2016" i="4"/>
  <c r="I2014" i="4"/>
  <c r="I2012" i="4"/>
  <c r="I2010" i="4"/>
  <c r="I2008" i="4"/>
  <c r="I2006" i="4"/>
  <c r="I2004" i="4"/>
  <c r="I2002" i="4"/>
  <c r="I2000" i="4"/>
  <c r="I1998" i="4"/>
  <c r="I1996" i="4"/>
  <c r="I1994" i="4"/>
  <c r="I1992" i="4"/>
  <c r="I1990" i="4"/>
  <c r="I1988" i="4"/>
  <c r="I1986" i="4"/>
  <c r="I1984" i="4"/>
  <c r="I1982" i="4"/>
  <c r="I1980" i="4"/>
  <c r="I1978" i="4"/>
  <c r="I1976" i="4"/>
  <c r="I1974" i="4"/>
  <c r="I1972" i="4"/>
  <c r="I1970" i="4"/>
  <c r="I1968" i="4"/>
  <c r="I1966" i="4"/>
  <c r="I1964" i="4"/>
  <c r="I1962" i="4"/>
  <c r="I1960" i="4"/>
  <c r="I1958" i="4"/>
  <c r="I1956" i="4"/>
  <c r="I1954" i="4"/>
  <c r="I1952" i="4"/>
  <c r="I1950" i="4"/>
  <c r="I1948" i="4"/>
  <c r="I1946" i="4"/>
  <c r="I1944" i="4"/>
  <c r="I1942" i="4"/>
  <c r="I1940" i="4"/>
  <c r="I1938" i="4"/>
  <c r="I1936" i="4"/>
  <c r="I1934" i="4"/>
  <c r="I1932" i="4"/>
  <c r="I1930" i="4"/>
  <c r="I1928" i="4"/>
  <c r="I1926" i="4"/>
  <c r="I1924" i="4"/>
  <c r="I1922" i="4"/>
  <c r="I1920" i="4"/>
  <c r="I1918" i="4"/>
  <c r="I1916" i="4"/>
  <c r="I1914" i="4"/>
  <c r="I1912" i="4"/>
  <c r="I1910" i="4"/>
  <c r="I1908" i="4"/>
  <c r="I1906" i="4"/>
  <c r="I1904" i="4"/>
  <c r="I1902" i="4"/>
  <c r="I1900" i="4"/>
  <c r="I1898" i="4"/>
  <c r="I1896" i="4"/>
  <c r="I1894" i="4"/>
  <c r="I1892" i="4"/>
  <c r="I1890" i="4"/>
  <c r="I1888" i="4"/>
  <c r="I1886" i="4"/>
  <c r="I1884" i="4"/>
  <c r="I1882" i="4"/>
  <c r="I1880" i="4"/>
  <c r="I1878" i="4"/>
  <c r="I1876" i="4"/>
  <c r="I1874" i="4"/>
  <c r="I1872" i="4"/>
  <c r="I1870" i="4"/>
  <c r="I1868" i="4"/>
  <c r="I1866" i="4"/>
  <c r="I1864" i="4"/>
  <c r="I1862" i="4"/>
  <c r="I1860" i="4"/>
  <c r="I1858" i="4"/>
  <c r="I1856" i="4"/>
  <c r="I1854" i="4"/>
  <c r="I1852" i="4"/>
  <c r="I1850" i="4"/>
  <c r="I1848" i="4"/>
  <c r="I1846" i="4"/>
  <c r="I1844" i="4"/>
  <c r="I1842" i="4"/>
  <c r="I1840" i="4"/>
  <c r="I1838" i="4"/>
  <c r="I1836" i="4"/>
  <c r="I1834" i="4"/>
  <c r="I1832" i="4"/>
  <c r="I1830" i="4"/>
  <c r="I1828" i="4"/>
  <c r="I1826" i="4"/>
  <c r="I1824" i="4"/>
  <c r="I1822" i="4"/>
  <c r="I1820" i="4"/>
  <c r="I1818" i="4"/>
  <c r="I1816" i="4"/>
  <c r="I1814" i="4"/>
  <c r="I1812" i="4"/>
  <c r="I1810" i="4"/>
  <c r="I1808" i="4"/>
  <c r="I1806" i="4"/>
  <c r="I1804" i="4"/>
  <c r="I1802" i="4"/>
  <c r="I1800" i="4"/>
  <c r="I1798" i="4"/>
  <c r="I1796" i="4"/>
  <c r="I1794" i="4"/>
  <c r="I1792" i="4"/>
  <c r="I1790" i="4"/>
  <c r="I1788" i="4"/>
  <c r="I1786" i="4"/>
  <c r="I1784" i="4"/>
  <c r="I1782" i="4"/>
  <c r="I1780" i="4"/>
  <c r="I1778" i="4"/>
  <c r="I1776" i="4"/>
  <c r="I1774" i="4"/>
  <c r="I1772" i="4"/>
  <c r="I1770" i="4"/>
  <c r="I1768" i="4"/>
  <c r="I1766" i="4"/>
  <c r="I1764" i="4"/>
  <c r="I1762" i="4"/>
  <c r="I1760" i="4"/>
  <c r="I1758" i="4"/>
  <c r="I1756" i="4"/>
  <c r="I1754" i="4"/>
  <c r="I1752" i="4"/>
  <c r="I1750" i="4"/>
  <c r="I1748" i="4"/>
  <c r="I1746" i="4"/>
  <c r="I1744" i="4"/>
  <c r="I1742" i="4"/>
  <c r="I1740" i="4"/>
  <c r="I1738" i="4"/>
  <c r="I1736" i="4"/>
  <c r="I1734" i="4"/>
  <c r="I1732" i="4"/>
  <c r="I1730" i="4"/>
  <c r="I1728" i="4"/>
  <c r="I1726" i="4"/>
  <c r="I1724" i="4"/>
  <c r="I1722" i="4"/>
  <c r="I1720" i="4"/>
  <c r="I1718" i="4"/>
  <c r="I1716" i="4"/>
  <c r="I1714" i="4"/>
  <c r="I1712" i="4"/>
  <c r="I1710" i="4"/>
  <c r="I1708" i="4"/>
  <c r="I1706" i="4"/>
  <c r="I1704" i="4"/>
  <c r="I1702" i="4"/>
  <c r="I1700" i="4"/>
  <c r="I1698" i="4"/>
  <c r="I1696" i="4"/>
  <c r="I1694" i="4"/>
  <c r="I1692" i="4"/>
  <c r="I1690" i="4"/>
  <c r="I1688" i="4"/>
  <c r="I1686" i="4"/>
  <c r="I1684" i="4"/>
  <c r="I1682" i="4"/>
  <c r="I1680" i="4"/>
  <c r="I1678" i="4"/>
  <c r="I1676" i="4"/>
  <c r="I1674" i="4"/>
  <c r="I1672" i="4"/>
  <c r="I1670" i="4"/>
  <c r="I1668" i="4"/>
  <c r="I1666" i="4"/>
  <c r="I1664" i="4"/>
  <c r="I1662" i="4"/>
  <c r="I1660" i="4"/>
  <c r="I1658" i="4"/>
  <c r="I1656" i="4"/>
  <c r="I1654" i="4"/>
  <c r="I1652" i="4"/>
  <c r="I1650" i="4"/>
  <c r="I1648" i="4"/>
  <c r="I1646" i="4"/>
  <c r="I1644" i="4"/>
  <c r="I1642" i="4"/>
  <c r="I1640" i="4"/>
  <c r="I1638" i="4"/>
  <c r="I1636" i="4"/>
  <c r="I1634" i="4"/>
  <c r="I1632" i="4"/>
  <c r="I1630" i="4"/>
  <c r="I1628" i="4"/>
  <c r="I1626" i="4"/>
  <c r="I1624" i="4"/>
  <c r="I1622" i="4"/>
  <c r="I1620" i="4"/>
  <c r="I1618" i="4"/>
  <c r="I1616" i="4"/>
  <c r="I1614" i="4"/>
  <c r="I1612" i="4"/>
  <c r="I1610" i="4"/>
  <c r="I1608" i="4"/>
  <c r="I1606" i="4"/>
  <c r="I1604" i="4"/>
  <c r="I1602" i="4"/>
  <c r="I1600" i="4"/>
  <c r="I1598" i="4"/>
  <c r="I1596" i="4"/>
  <c r="I1594" i="4"/>
  <c r="I1592" i="4"/>
  <c r="I1590" i="4"/>
  <c r="I1588" i="4"/>
  <c r="I1586" i="4"/>
  <c r="I1584" i="4"/>
  <c r="I1582" i="4"/>
  <c r="I1580" i="4"/>
  <c r="I1578" i="4"/>
  <c r="I1576" i="4"/>
  <c r="I1574" i="4"/>
  <c r="I1572" i="4"/>
  <c r="I1570" i="4"/>
  <c r="I1568" i="4"/>
  <c r="I1566" i="4"/>
  <c r="I1564" i="4"/>
  <c r="I1562" i="4"/>
  <c r="I1560" i="4"/>
  <c r="I1558" i="4"/>
  <c r="I1556" i="4"/>
  <c r="I1554" i="4"/>
  <c r="I1552" i="4"/>
  <c r="I1550" i="4"/>
  <c r="I1548" i="4"/>
  <c r="I1546" i="4"/>
  <c r="I1544" i="4"/>
  <c r="I1542" i="4"/>
  <c r="I1540" i="4"/>
  <c r="I1538" i="4"/>
  <c r="I1536" i="4"/>
  <c r="I1534" i="4"/>
  <c r="I1532" i="4"/>
  <c r="I1530" i="4"/>
  <c r="I1528" i="4"/>
  <c r="I1526" i="4"/>
  <c r="I1524" i="4"/>
  <c r="I1522" i="4"/>
  <c r="I1520" i="4"/>
  <c r="I1518" i="4"/>
  <c r="I1516" i="4"/>
  <c r="I1514" i="4"/>
  <c r="I1512" i="4"/>
  <c r="I1510" i="4"/>
  <c r="I1508" i="4"/>
  <c r="I1506" i="4"/>
  <c r="I1504" i="4"/>
  <c r="I1502" i="4"/>
  <c r="I1500" i="4"/>
  <c r="I1498" i="4"/>
  <c r="I1496" i="4"/>
  <c r="I1494" i="4"/>
  <c r="I1492" i="4"/>
  <c r="I1490" i="4"/>
  <c r="I1488" i="4"/>
  <c r="I1486" i="4"/>
  <c r="I1484" i="4"/>
  <c r="I1482" i="4"/>
  <c r="I1480" i="4"/>
  <c r="I1478" i="4"/>
  <c r="I1476" i="4"/>
  <c r="I1474" i="4"/>
  <c r="I1472" i="4"/>
  <c r="I1470" i="4"/>
  <c r="I1468" i="4"/>
  <c r="I1466" i="4"/>
  <c r="I1464" i="4"/>
  <c r="I1462" i="4"/>
  <c r="I1460" i="4"/>
  <c r="I1458" i="4"/>
  <c r="I1456" i="4"/>
  <c r="I1454" i="4"/>
  <c r="I1452" i="4"/>
  <c r="I1450" i="4"/>
  <c r="I1448" i="4"/>
  <c r="I1446" i="4"/>
  <c r="I1444" i="4"/>
  <c r="I1442" i="4"/>
  <c r="I1440" i="4"/>
  <c r="I1438" i="4"/>
  <c r="I1436" i="4"/>
  <c r="I1434" i="4"/>
  <c r="I1432" i="4"/>
  <c r="I1430" i="4"/>
  <c r="I1428" i="4"/>
  <c r="I1426" i="4"/>
  <c r="I1424" i="4"/>
  <c r="I1422" i="4"/>
  <c r="I1420" i="4"/>
  <c r="I1418" i="4"/>
  <c r="I1416" i="4"/>
  <c r="I1414" i="4"/>
  <c r="I1412" i="4"/>
  <c r="I1410" i="4"/>
  <c r="I1408" i="4"/>
  <c r="I1406" i="4"/>
  <c r="I1404" i="4"/>
  <c r="I1402" i="4"/>
  <c r="I1400" i="4"/>
  <c r="I1398" i="4"/>
  <c r="I1396" i="4"/>
  <c r="I1394" i="4"/>
  <c r="I1392" i="4"/>
  <c r="I1390" i="4"/>
  <c r="I1388" i="4"/>
  <c r="I1386" i="4"/>
  <c r="I1384" i="4"/>
  <c r="I1382" i="4"/>
  <c r="I1380" i="4"/>
  <c r="I1378" i="4"/>
  <c r="I1376" i="4"/>
  <c r="I1374" i="4"/>
  <c r="I1372" i="4"/>
  <c r="I1370" i="4"/>
  <c r="I1368" i="4"/>
  <c r="I1366" i="4"/>
  <c r="I1364" i="4"/>
  <c r="I1362" i="4"/>
  <c r="I1360" i="4"/>
  <c r="I1358" i="4"/>
  <c r="I1356" i="4"/>
  <c r="I1354" i="4"/>
  <c r="I1352" i="4"/>
  <c r="I1350" i="4"/>
  <c r="I1348" i="4"/>
  <c r="I1346" i="4"/>
  <c r="I1344" i="4"/>
  <c r="I1342" i="4"/>
  <c r="I1340" i="4"/>
  <c r="I1338" i="4"/>
  <c r="I1336" i="4"/>
  <c r="I1334" i="4"/>
  <c r="I1332" i="4"/>
  <c r="I1330" i="4"/>
  <c r="I1328" i="4"/>
  <c r="I1326" i="4"/>
  <c r="I1324" i="4"/>
  <c r="I1322" i="4"/>
  <c r="I1320" i="4"/>
  <c r="I1318" i="4"/>
  <c r="I1316" i="4"/>
  <c r="I1314" i="4"/>
  <c r="I1312" i="4"/>
  <c r="I1310" i="4"/>
  <c r="I1308" i="4"/>
  <c r="I1306" i="4"/>
  <c r="I1304" i="4"/>
  <c r="I1302" i="4"/>
  <c r="I1300" i="4"/>
  <c r="I1298" i="4"/>
  <c r="I1296" i="4"/>
  <c r="I1294" i="4"/>
  <c r="I1292" i="4"/>
  <c r="I1290" i="4"/>
  <c r="I1288" i="4"/>
  <c r="I1286" i="4"/>
  <c r="I1284" i="4"/>
  <c r="I1282" i="4"/>
  <c r="I1280" i="4"/>
  <c r="I1278" i="4"/>
  <c r="I1276" i="4"/>
  <c r="I1274" i="4"/>
  <c r="I1272" i="4"/>
  <c r="I1270" i="4"/>
  <c r="I1268" i="4"/>
  <c r="I1266" i="4"/>
  <c r="I1264" i="4"/>
  <c r="I1262" i="4"/>
  <c r="I1260" i="4"/>
  <c r="I1258" i="4"/>
  <c r="I1256" i="4"/>
  <c r="I1254" i="4"/>
  <c r="I1252" i="4"/>
  <c r="I1250" i="4"/>
  <c r="I1248" i="4"/>
  <c r="I1246" i="4"/>
  <c r="I1244" i="4"/>
  <c r="I1242" i="4"/>
  <c r="I1240" i="4"/>
  <c r="I1238" i="4"/>
  <c r="I1236" i="4"/>
  <c r="I1234" i="4"/>
  <c r="I1232" i="4"/>
  <c r="I1230" i="4"/>
  <c r="I1228" i="4"/>
  <c r="I1226" i="4"/>
  <c r="I1224" i="4"/>
  <c r="I1222" i="4"/>
  <c r="I1220" i="4"/>
  <c r="I1218" i="4"/>
  <c r="I1216" i="4"/>
  <c r="I1214" i="4"/>
  <c r="I1212" i="4"/>
  <c r="I1210" i="4"/>
  <c r="I1208" i="4"/>
  <c r="I1206" i="4"/>
  <c r="I1204" i="4"/>
  <c r="I1202" i="4"/>
  <c r="I1200" i="4"/>
  <c r="I1198" i="4"/>
  <c r="I1196" i="4"/>
  <c r="I1194" i="4"/>
  <c r="I1192" i="4"/>
  <c r="I1190" i="4"/>
  <c r="I1188" i="4"/>
  <c r="I1186" i="4"/>
  <c r="I1184" i="4"/>
  <c r="I1182" i="4"/>
  <c r="I1180" i="4"/>
  <c r="I1178" i="4"/>
  <c r="I1176" i="4"/>
  <c r="I1174" i="4"/>
  <c r="I1172" i="4"/>
  <c r="I1170" i="4"/>
  <c r="I1168" i="4"/>
  <c r="I1166" i="4"/>
  <c r="I1164" i="4"/>
  <c r="I1162" i="4"/>
  <c r="I1160" i="4"/>
  <c r="I1158" i="4"/>
  <c r="I1156" i="4"/>
  <c r="I1154" i="4"/>
  <c r="I1152" i="4"/>
  <c r="I1150" i="4"/>
  <c r="I1148" i="4"/>
  <c r="I1146" i="4"/>
  <c r="I1144" i="4"/>
  <c r="I1142" i="4"/>
  <c r="I1140" i="4"/>
  <c r="I1138" i="4"/>
  <c r="I1136" i="4"/>
  <c r="I1134" i="4"/>
  <c r="I1132" i="4"/>
  <c r="I1130" i="4"/>
  <c r="I1128" i="4"/>
  <c r="I1126" i="4"/>
  <c r="I1124" i="4"/>
  <c r="I1122" i="4"/>
  <c r="I1120" i="4"/>
  <c r="I1118" i="4"/>
  <c r="I1116" i="4"/>
  <c r="I1114" i="4"/>
  <c r="I1112" i="4"/>
  <c r="I1110" i="4"/>
  <c r="I1108" i="4"/>
  <c r="I1106" i="4"/>
  <c r="I1104" i="4"/>
  <c r="I1102" i="4"/>
  <c r="I1100" i="4"/>
  <c r="I1098" i="4"/>
  <c r="I1096" i="4"/>
  <c r="I1094" i="4"/>
  <c r="I1092" i="4"/>
  <c r="I1090" i="4"/>
  <c r="I1088" i="4"/>
  <c r="I1086" i="4"/>
  <c r="I1084" i="4"/>
  <c r="I1082" i="4"/>
  <c r="I1080" i="4"/>
  <c r="I1078" i="4"/>
  <c r="I1076" i="4"/>
  <c r="I1074" i="4"/>
  <c r="I1072" i="4"/>
  <c r="I1070" i="4"/>
  <c r="I1068" i="4"/>
  <c r="I1066" i="4"/>
  <c r="I1064" i="4"/>
  <c r="I1062" i="4"/>
  <c r="I1060" i="4"/>
  <c r="I1058" i="4"/>
  <c r="I1056" i="4"/>
  <c r="I1054" i="4"/>
  <c r="I1052" i="4"/>
  <c r="I1050" i="4"/>
  <c r="I1048" i="4"/>
  <c r="I1046" i="4"/>
  <c r="I1044" i="4"/>
  <c r="I1042" i="4"/>
  <c r="I1040" i="4"/>
  <c r="I1038" i="4"/>
  <c r="I1036" i="4"/>
  <c r="I1034" i="4"/>
  <c r="I1032" i="4"/>
  <c r="I1030" i="4"/>
  <c r="I1028" i="4"/>
  <c r="I1026" i="4"/>
  <c r="I1024" i="4"/>
  <c r="I1022" i="4"/>
  <c r="I1020" i="4"/>
  <c r="I1018" i="4"/>
  <c r="I1016" i="4"/>
  <c r="I1014" i="4"/>
  <c r="I1012" i="4"/>
  <c r="I1010" i="4"/>
  <c r="I1008" i="4"/>
  <c r="I1006" i="4"/>
  <c r="I1004" i="4"/>
  <c r="I1002" i="4"/>
  <c r="I1000" i="4"/>
  <c r="I998" i="4"/>
  <c r="I996" i="4"/>
  <c r="I994" i="4"/>
  <c r="I992" i="4"/>
  <c r="I990" i="4"/>
  <c r="I988" i="4"/>
  <c r="I986" i="4"/>
  <c r="I984" i="4"/>
  <c r="I982" i="4"/>
  <c r="I980" i="4"/>
  <c r="I978" i="4"/>
  <c r="I976" i="4"/>
  <c r="I974" i="4"/>
  <c r="I972" i="4"/>
  <c r="I970" i="4"/>
  <c r="I968" i="4"/>
  <c r="I966" i="4"/>
  <c r="I964" i="4"/>
  <c r="I962" i="4"/>
  <c r="I960" i="4"/>
  <c r="I958" i="4"/>
  <c r="I956" i="4"/>
  <c r="I954" i="4"/>
  <c r="I952" i="4"/>
  <c r="I950" i="4"/>
  <c r="I948" i="4"/>
  <c r="I946" i="4"/>
  <c r="I944" i="4"/>
  <c r="I942" i="4"/>
  <c r="I940" i="4"/>
  <c r="I938" i="4"/>
  <c r="I936" i="4"/>
  <c r="I934" i="4"/>
  <c r="I932" i="4"/>
  <c r="I930" i="4"/>
  <c r="I928" i="4"/>
  <c r="I926" i="4"/>
  <c r="I924" i="4"/>
  <c r="I922" i="4"/>
  <c r="I920" i="4"/>
  <c r="I918" i="4"/>
  <c r="I916" i="4"/>
  <c r="I914" i="4"/>
  <c r="I912" i="4"/>
  <c r="I910" i="4"/>
  <c r="I908" i="4"/>
  <c r="I906" i="4"/>
  <c r="I904" i="4"/>
  <c r="I902" i="4"/>
  <c r="I900" i="4"/>
  <c r="I898" i="4"/>
  <c r="I896" i="4"/>
  <c r="I894" i="4"/>
  <c r="I892" i="4"/>
  <c r="I890" i="4"/>
  <c r="I888" i="4"/>
  <c r="I886" i="4"/>
  <c r="I884" i="4"/>
  <c r="I882" i="4"/>
  <c r="I880" i="4"/>
  <c r="I878" i="4"/>
  <c r="I876" i="4"/>
  <c r="I874" i="4"/>
  <c r="I872" i="4"/>
  <c r="I870" i="4"/>
  <c r="I868" i="4"/>
  <c r="I866" i="4"/>
  <c r="I864" i="4"/>
  <c r="I862" i="4"/>
  <c r="I860" i="4"/>
  <c r="I858" i="4"/>
  <c r="I856" i="4"/>
  <c r="I854" i="4"/>
  <c r="I852" i="4"/>
  <c r="I850" i="4"/>
  <c r="I848" i="4"/>
  <c r="I846" i="4"/>
  <c r="I844" i="4"/>
  <c r="I842" i="4"/>
  <c r="I840" i="4"/>
  <c r="I838" i="4"/>
  <c r="I836" i="4"/>
  <c r="I834" i="4"/>
  <c r="I832" i="4"/>
  <c r="I830" i="4"/>
  <c r="I828" i="4"/>
  <c r="I826" i="4"/>
  <c r="I824" i="4"/>
  <c r="I822" i="4"/>
  <c r="I820" i="4"/>
  <c r="I818" i="4"/>
  <c r="I816" i="4"/>
  <c r="I814" i="4"/>
  <c r="I812" i="4"/>
  <c r="I810" i="4"/>
  <c r="I808" i="4"/>
  <c r="I806" i="4"/>
  <c r="I804" i="4"/>
  <c r="I802" i="4"/>
  <c r="I800" i="4"/>
  <c r="I798" i="4"/>
  <c r="I796" i="4"/>
  <c r="I794" i="4"/>
  <c r="I792" i="4"/>
  <c r="I790" i="4"/>
  <c r="I788" i="4"/>
  <c r="I786" i="4"/>
  <c r="I784" i="4"/>
  <c r="I782" i="4"/>
  <c r="I780" i="4"/>
  <c r="I778" i="4"/>
  <c r="I776" i="4"/>
  <c r="I774" i="4"/>
  <c r="I772" i="4"/>
  <c r="I770" i="4"/>
  <c r="I768" i="4"/>
  <c r="I766" i="4"/>
  <c r="I764" i="4"/>
  <c r="I762" i="4"/>
  <c r="I760" i="4"/>
  <c r="I758" i="4"/>
  <c r="I756" i="4"/>
  <c r="I754" i="4"/>
  <c r="I752" i="4"/>
  <c r="I750" i="4"/>
  <c r="I748" i="4"/>
  <c r="I746" i="4"/>
  <c r="I744" i="4"/>
  <c r="I742" i="4"/>
  <c r="I740" i="4"/>
  <c r="I738" i="4"/>
  <c r="I736" i="4"/>
  <c r="I734" i="4"/>
  <c r="I732" i="4"/>
  <c r="I730" i="4"/>
  <c r="I728" i="4"/>
  <c r="I726" i="4"/>
  <c r="I724" i="4"/>
  <c r="I722" i="4"/>
  <c r="I720" i="4"/>
  <c r="I718" i="4"/>
  <c r="I716" i="4"/>
  <c r="I714" i="4"/>
  <c r="I712" i="4"/>
  <c r="I710" i="4"/>
  <c r="I708" i="4"/>
  <c r="I706" i="4"/>
  <c r="I704" i="4"/>
  <c r="I702" i="4"/>
  <c r="I700" i="4"/>
  <c r="I698" i="4"/>
  <c r="I696" i="4"/>
  <c r="I694" i="4"/>
  <c r="I692" i="4"/>
  <c r="I690" i="4"/>
  <c r="I688" i="4"/>
  <c r="I686" i="4"/>
  <c r="I684" i="4"/>
  <c r="I682" i="4"/>
  <c r="I680" i="4"/>
  <c r="I678" i="4"/>
  <c r="I676" i="4"/>
  <c r="I674" i="4"/>
  <c r="I672" i="4"/>
  <c r="I670" i="4"/>
  <c r="I668" i="4"/>
  <c r="I666" i="4"/>
  <c r="I664" i="4"/>
  <c r="I662" i="4"/>
  <c r="I660" i="4"/>
  <c r="I658" i="4"/>
  <c r="I656" i="4"/>
  <c r="I654" i="4"/>
  <c r="I652" i="4"/>
  <c r="I650" i="4"/>
  <c r="I648" i="4"/>
  <c r="I646" i="4"/>
  <c r="I644" i="4"/>
  <c r="I642" i="4"/>
  <c r="I640" i="4"/>
  <c r="I638" i="4"/>
  <c r="I636" i="4"/>
  <c r="I634" i="4"/>
  <c r="I632" i="4"/>
  <c r="I630" i="4"/>
  <c r="I628" i="4"/>
  <c r="I626" i="4"/>
  <c r="I624" i="4"/>
  <c r="I622" i="4"/>
  <c r="I620" i="4"/>
  <c r="I618" i="4"/>
  <c r="I616" i="4"/>
  <c r="I614" i="4"/>
  <c r="I612" i="4"/>
  <c r="I610" i="4"/>
  <c r="I608" i="4"/>
  <c r="I606" i="4"/>
  <c r="I604" i="4"/>
  <c r="I602" i="4"/>
  <c r="I600" i="4"/>
  <c r="I598" i="4"/>
  <c r="I596" i="4"/>
  <c r="I594" i="4"/>
  <c r="I592" i="4"/>
  <c r="I590" i="4"/>
  <c r="I588" i="4"/>
  <c r="I586" i="4"/>
  <c r="I584" i="4"/>
  <c r="I582" i="4"/>
  <c r="I580" i="4"/>
  <c r="I578" i="4"/>
  <c r="I576" i="4"/>
  <c r="I574" i="4"/>
  <c r="I572" i="4"/>
  <c r="I570" i="4"/>
  <c r="I568" i="4"/>
  <c r="I566" i="4"/>
  <c r="I564" i="4"/>
  <c r="I562" i="4"/>
  <c r="I560" i="4"/>
  <c r="I558" i="4"/>
  <c r="I556" i="4"/>
  <c r="I554" i="4"/>
  <c r="I552" i="4"/>
  <c r="I550" i="4"/>
  <c r="I548" i="4"/>
  <c r="I546" i="4"/>
  <c r="I544" i="4"/>
  <c r="I542" i="4"/>
  <c r="I540" i="4"/>
  <c r="I538" i="4"/>
  <c r="I536" i="4"/>
  <c r="I534" i="4"/>
  <c r="I532" i="4"/>
  <c r="I530" i="4"/>
  <c r="I528" i="4"/>
  <c r="I526" i="4"/>
  <c r="I524" i="4"/>
  <c r="I522" i="4"/>
  <c r="I520" i="4"/>
  <c r="I518" i="4"/>
  <c r="I516" i="4"/>
  <c r="I514" i="4"/>
  <c r="I5000" i="4"/>
  <c r="C4" i="4"/>
  <c r="B10" i="4" l="1"/>
  <c r="L13"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M47" i="4" s="1"/>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D49" i="4"/>
  <c r="G49" i="4" s="1"/>
  <c r="D50" i="4"/>
  <c r="G50" i="4" s="1"/>
  <c r="D51" i="4"/>
  <c r="G51" i="4" s="1"/>
  <c r="D52" i="4"/>
  <c r="G52" i="4" s="1"/>
  <c r="D53" i="4"/>
  <c r="G53" i="4" s="1"/>
  <c r="D54" i="4"/>
  <c r="G54" i="4" s="1"/>
  <c r="D55" i="4"/>
  <c r="G55" i="4" s="1"/>
  <c r="D56" i="4"/>
  <c r="G56" i="4" s="1"/>
  <c r="D57" i="4"/>
  <c r="G57" i="4" s="1"/>
  <c r="D58" i="4"/>
  <c r="G58" i="4" s="1"/>
  <c r="D59" i="4"/>
  <c r="G59" i="4" s="1"/>
  <c r="D60" i="4"/>
  <c r="G60" i="4" s="1"/>
  <c r="D61" i="4"/>
  <c r="G61" i="4" s="1"/>
  <c r="D62" i="4"/>
  <c r="G62" i="4" s="1"/>
  <c r="D63" i="4"/>
  <c r="G63" i="4" s="1"/>
  <c r="D64" i="4"/>
  <c r="G64" i="4" s="1"/>
  <c r="D65" i="4"/>
  <c r="G65" i="4" s="1"/>
  <c r="D66" i="4"/>
  <c r="G66" i="4" s="1"/>
  <c r="D67" i="4"/>
  <c r="G67" i="4" s="1"/>
  <c r="D68" i="4"/>
  <c r="G68" i="4" s="1"/>
  <c r="D69" i="4"/>
  <c r="G69" i="4" s="1"/>
  <c r="D70" i="4"/>
  <c r="G70" i="4" s="1"/>
  <c r="D71" i="4"/>
  <c r="G71" i="4" s="1"/>
  <c r="D72" i="4"/>
  <c r="G72" i="4" s="1"/>
  <c r="D73" i="4"/>
  <c r="G73" i="4" s="1"/>
  <c r="D74" i="4"/>
  <c r="G74" i="4" s="1"/>
  <c r="D75" i="4"/>
  <c r="G75" i="4" s="1"/>
  <c r="D76" i="4"/>
  <c r="G76" i="4" s="1"/>
  <c r="D77" i="4"/>
  <c r="G77" i="4" s="1"/>
  <c r="D78" i="4"/>
  <c r="G78" i="4" s="1"/>
  <c r="D79" i="4"/>
  <c r="G79" i="4" s="1"/>
  <c r="D80" i="4"/>
  <c r="G80" i="4" s="1"/>
  <c r="D81" i="4"/>
  <c r="G81" i="4" s="1"/>
  <c r="D82" i="4"/>
  <c r="G82" i="4" s="1"/>
  <c r="D83" i="4"/>
  <c r="G83" i="4" s="1"/>
  <c r="D84" i="4"/>
  <c r="G84" i="4" s="1"/>
  <c r="D85" i="4"/>
  <c r="G85" i="4" s="1"/>
  <c r="D86" i="4"/>
  <c r="G86" i="4" s="1"/>
  <c r="D87" i="4"/>
  <c r="G87" i="4" s="1"/>
  <c r="D88" i="4"/>
  <c r="G88" i="4" s="1"/>
  <c r="D89" i="4"/>
  <c r="G89" i="4" s="1"/>
  <c r="D90" i="4"/>
  <c r="G90" i="4" s="1"/>
  <c r="D91" i="4"/>
  <c r="G91" i="4" s="1"/>
  <c r="D92" i="4"/>
  <c r="G92" i="4" s="1"/>
  <c r="D93" i="4"/>
  <c r="G93" i="4" s="1"/>
  <c r="D94" i="4"/>
  <c r="G94" i="4" s="1"/>
  <c r="D95" i="4"/>
  <c r="G95" i="4" s="1"/>
  <c r="D96" i="4"/>
  <c r="G96" i="4" s="1"/>
  <c r="D97" i="4"/>
  <c r="G97" i="4" s="1"/>
  <c r="D98" i="4"/>
  <c r="G98" i="4" s="1"/>
  <c r="D99" i="4"/>
  <c r="G99" i="4" s="1"/>
  <c r="D100" i="4"/>
  <c r="G100" i="4" s="1"/>
  <c r="D101" i="4"/>
  <c r="G101" i="4" s="1"/>
  <c r="D102" i="4"/>
  <c r="G102" i="4" s="1"/>
  <c r="D103" i="4"/>
  <c r="G103" i="4" s="1"/>
  <c r="D104" i="4"/>
  <c r="G104" i="4" s="1"/>
  <c r="D105" i="4"/>
  <c r="G105" i="4" s="1"/>
  <c r="D106" i="4"/>
  <c r="G106" i="4" s="1"/>
  <c r="D107" i="4"/>
  <c r="G107" i="4" s="1"/>
  <c r="D108" i="4"/>
  <c r="G108" i="4" s="1"/>
  <c r="D109" i="4"/>
  <c r="G109" i="4" s="1"/>
  <c r="D110" i="4"/>
  <c r="G110" i="4" s="1"/>
  <c r="D111" i="4"/>
  <c r="G111" i="4" s="1"/>
  <c r="D112" i="4"/>
  <c r="G112" i="4" s="1"/>
  <c r="D113" i="4"/>
  <c r="G113" i="4" s="1"/>
  <c r="D114" i="4"/>
  <c r="G114" i="4" s="1"/>
  <c r="D115" i="4"/>
  <c r="G115" i="4" s="1"/>
  <c r="D116" i="4"/>
  <c r="G116" i="4" s="1"/>
  <c r="D117" i="4"/>
  <c r="G117" i="4" s="1"/>
  <c r="D118" i="4"/>
  <c r="G118" i="4" s="1"/>
  <c r="D119" i="4"/>
  <c r="G119" i="4" s="1"/>
  <c r="D120" i="4"/>
  <c r="G120" i="4" s="1"/>
  <c r="D121" i="4"/>
  <c r="G121" i="4" s="1"/>
  <c r="D122" i="4"/>
  <c r="G122" i="4" s="1"/>
  <c r="D123" i="4"/>
  <c r="G123" i="4" s="1"/>
  <c r="D124" i="4"/>
  <c r="G124" i="4" s="1"/>
  <c r="D125" i="4"/>
  <c r="G125" i="4" s="1"/>
  <c r="D126" i="4"/>
  <c r="G126" i="4" s="1"/>
  <c r="D127" i="4"/>
  <c r="G127" i="4" s="1"/>
  <c r="D128" i="4"/>
  <c r="G128" i="4" s="1"/>
  <c r="D129" i="4"/>
  <c r="G129" i="4" s="1"/>
  <c r="D130" i="4"/>
  <c r="G130" i="4" s="1"/>
  <c r="D131" i="4"/>
  <c r="G131" i="4" s="1"/>
  <c r="D132" i="4"/>
  <c r="G132" i="4" s="1"/>
  <c r="D133" i="4"/>
  <c r="G133" i="4" s="1"/>
  <c r="D134" i="4"/>
  <c r="G134" i="4" s="1"/>
  <c r="D135" i="4"/>
  <c r="G135" i="4" s="1"/>
  <c r="D136" i="4"/>
  <c r="G136" i="4" s="1"/>
  <c r="D137" i="4"/>
  <c r="G137" i="4" s="1"/>
  <c r="D138" i="4"/>
  <c r="G138" i="4" s="1"/>
  <c r="D139" i="4"/>
  <c r="G139" i="4" s="1"/>
  <c r="D140" i="4"/>
  <c r="G140" i="4" s="1"/>
  <c r="D141" i="4"/>
  <c r="G141" i="4" s="1"/>
  <c r="D142" i="4"/>
  <c r="G142" i="4" s="1"/>
  <c r="D143" i="4"/>
  <c r="G143" i="4" s="1"/>
  <c r="D144" i="4"/>
  <c r="G144" i="4" s="1"/>
  <c r="D145" i="4"/>
  <c r="G145" i="4" s="1"/>
  <c r="D146" i="4"/>
  <c r="G146" i="4" s="1"/>
  <c r="D147" i="4"/>
  <c r="G147" i="4" s="1"/>
  <c r="D148" i="4"/>
  <c r="G148" i="4" s="1"/>
  <c r="D149" i="4"/>
  <c r="G149" i="4" s="1"/>
  <c r="D150" i="4"/>
  <c r="G150" i="4" s="1"/>
  <c r="D151" i="4"/>
  <c r="G151" i="4" s="1"/>
  <c r="D152" i="4"/>
  <c r="G152" i="4" s="1"/>
  <c r="D153" i="4"/>
  <c r="G153" i="4" s="1"/>
  <c r="D154" i="4"/>
  <c r="G154" i="4" s="1"/>
  <c r="D155" i="4"/>
  <c r="G155" i="4" s="1"/>
  <c r="D156" i="4"/>
  <c r="G156" i="4" s="1"/>
  <c r="D157" i="4"/>
  <c r="G157" i="4" s="1"/>
  <c r="D158" i="4"/>
  <c r="G158" i="4" s="1"/>
  <c r="D159" i="4"/>
  <c r="G159" i="4" s="1"/>
  <c r="D160" i="4"/>
  <c r="G160" i="4" s="1"/>
  <c r="D161" i="4"/>
  <c r="G161" i="4" s="1"/>
  <c r="D162" i="4"/>
  <c r="G162" i="4" s="1"/>
  <c r="D163" i="4"/>
  <c r="G163" i="4" s="1"/>
  <c r="D164" i="4"/>
  <c r="G164" i="4" s="1"/>
  <c r="D165" i="4"/>
  <c r="G165" i="4" s="1"/>
  <c r="D166" i="4"/>
  <c r="G166" i="4" s="1"/>
  <c r="D167" i="4"/>
  <c r="G167" i="4" s="1"/>
  <c r="D168" i="4"/>
  <c r="G168" i="4" s="1"/>
  <c r="D169" i="4"/>
  <c r="G169" i="4" s="1"/>
  <c r="D170" i="4"/>
  <c r="G170" i="4" s="1"/>
  <c r="D171" i="4"/>
  <c r="G171" i="4" s="1"/>
  <c r="D172" i="4"/>
  <c r="G172" i="4" s="1"/>
  <c r="D173" i="4"/>
  <c r="G173" i="4" s="1"/>
  <c r="D174" i="4"/>
  <c r="G174" i="4" s="1"/>
  <c r="D175" i="4"/>
  <c r="G175" i="4" s="1"/>
  <c r="D176" i="4"/>
  <c r="G176" i="4" s="1"/>
  <c r="D177" i="4"/>
  <c r="G177" i="4" s="1"/>
  <c r="D178" i="4"/>
  <c r="G178" i="4" s="1"/>
  <c r="D179" i="4"/>
  <c r="G179" i="4" s="1"/>
  <c r="D180" i="4"/>
  <c r="G180" i="4" s="1"/>
  <c r="D181" i="4"/>
  <c r="G181" i="4" s="1"/>
  <c r="D182" i="4"/>
  <c r="G182" i="4" s="1"/>
  <c r="D183" i="4"/>
  <c r="G183" i="4" s="1"/>
  <c r="D184" i="4"/>
  <c r="G184" i="4" s="1"/>
  <c r="D185" i="4"/>
  <c r="G185" i="4" s="1"/>
  <c r="D186" i="4"/>
  <c r="G186" i="4" s="1"/>
  <c r="D187" i="4"/>
  <c r="G187" i="4" s="1"/>
  <c r="D188" i="4"/>
  <c r="G188" i="4" s="1"/>
  <c r="D189" i="4"/>
  <c r="G189" i="4" s="1"/>
  <c r="D190" i="4"/>
  <c r="G190" i="4" s="1"/>
  <c r="D191" i="4"/>
  <c r="G191" i="4" s="1"/>
  <c r="D192" i="4"/>
  <c r="G192" i="4" s="1"/>
  <c r="D193" i="4"/>
  <c r="G193" i="4" s="1"/>
  <c r="D194" i="4"/>
  <c r="G194" i="4" s="1"/>
  <c r="D195" i="4"/>
  <c r="G195" i="4" s="1"/>
  <c r="D196" i="4"/>
  <c r="G196" i="4" s="1"/>
  <c r="D197" i="4"/>
  <c r="G197" i="4" s="1"/>
  <c r="D198" i="4"/>
  <c r="G198" i="4" s="1"/>
  <c r="D199" i="4"/>
  <c r="G199" i="4" s="1"/>
  <c r="D200" i="4"/>
  <c r="G200" i="4" s="1"/>
  <c r="D201" i="4"/>
  <c r="G201" i="4" s="1"/>
  <c r="D202" i="4"/>
  <c r="G202" i="4" s="1"/>
  <c r="D203" i="4"/>
  <c r="G203" i="4" s="1"/>
  <c r="D204" i="4"/>
  <c r="G204" i="4" s="1"/>
  <c r="D205" i="4"/>
  <c r="G205" i="4" s="1"/>
  <c r="D206" i="4"/>
  <c r="G206" i="4" s="1"/>
  <c r="D207" i="4"/>
  <c r="G207" i="4" s="1"/>
  <c r="D208" i="4"/>
  <c r="G208" i="4" s="1"/>
  <c r="D209" i="4"/>
  <c r="G209" i="4" s="1"/>
  <c r="D210" i="4"/>
  <c r="G210" i="4" s="1"/>
  <c r="D211" i="4"/>
  <c r="G211" i="4" s="1"/>
  <c r="D212" i="4"/>
  <c r="G212" i="4" s="1"/>
  <c r="D213" i="4"/>
  <c r="G213" i="4" s="1"/>
  <c r="D214" i="4"/>
  <c r="G214" i="4" s="1"/>
  <c r="D215" i="4"/>
  <c r="G215" i="4" s="1"/>
  <c r="D216" i="4"/>
  <c r="G216" i="4" s="1"/>
  <c r="D217" i="4"/>
  <c r="G217" i="4" s="1"/>
  <c r="D218" i="4"/>
  <c r="G218" i="4" s="1"/>
  <c r="D219" i="4"/>
  <c r="G219" i="4" s="1"/>
  <c r="D220" i="4"/>
  <c r="G220" i="4" s="1"/>
  <c r="D221" i="4"/>
  <c r="G221" i="4" s="1"/>
  <c r="D222" i="4"/>
  <c r="G222" i="4" s="1"/>
  <c r="D223" i="4"/>
  <c r="G223" i="4" s="1"/>
  <c r="D224" i="4"/>
  <c r="G224" i="4" s="1"/>
  <c r="D225" i="4"/>
  <c r="G225" i="4" s="1"/>
  <c r="D226" i="4"/>
  <c r="G226" i="4" s="1"/>
  <c r="D227" i="4"/>
  <c r="G227" i="4" s="1"/>
  <c r="D228" i="4"/>
  <c r="G228" i="4" s="1"/>
  <c r="D229" i="4"/>
  <c r="G229" i="4" s="1"/>
  <c r="D230" i="4"/>
  <c r="G230" i="4" s="1"/>
  <c r="D231" i="4"/>
  <c r="G231" i="4" s="1"/>
  <c r="D232" i="4"/>
  <c r="G232" i="4" s="1"/>
  <c r="D233" i="4"/>
  <c r="G233" i="4" s="1"/>
  <c r="D234" i="4"/>
  <c r="G234" i="4" s="1"/>
  <c r="D235" i="4"/>
  <c r="G235" i="4" s="1"/>
  <c r="D236" i="4"/>
  <c r="G236" i="4" s="1"/>
  <c r="D237" i="4"/>
  <c r="G237" i="4" s="1"/>
  <c r="D238" i="4"/>
  <c r="G238" i="4" s="1"/>
  <c r="D239" i="4"/>
  <c r="G239" i="4" s="1"/>
  <c r="D240" i="4"/>
  <c r="G240" i="4" s="1"/>
  <c r="D241" i="4"/>
  <c r="G241" i="4" s="1"/>
  <c r="D242" i="4"/>
  <c r="G242" i="4" s="1"/>
  <c r="D243" i="4"/>
  <c r="G243" i="4" s="1"/>
  <c r="D244" i="4"/>
  <c r="G244" i="4" s="1"/>
  <c r="D245" i="4"/>
  <c r="G245" i="4" s="1"/>
  <c r="D246" i="4"/>
  <c r="G246" i="4" s="1"/>
  <c r="D247" i="4"/>
  <c r="G247" i="4" s="1"/>
  <c r="D248" i="4"/>
  <c r="G248" i="4" s="1"/>
  <c r="D249" i="4"/>
  <c r="G249" i="4" s="1"/>
  <c r="D250" i="4"/>
  <c r="G250" i="4" s="1"/>
  <c r="D251" i="4"/>
  <c r="G251" i="4" s="1"/>
  <c r="D252" i="4"/>
  <c r="G252" i="4" s="1"/>
  <c r="D253" i="4"/>
  <c r="G253" i="4" s="1"/>
  <c r="D254" i="4"/>
  <c r="G254" i="4" s="1"/>
  <c r="D255" i="4"/>
  <c r="G255" i="4" s="1"/>
  <c r="D256" i="4"/>
  <c r="G256" i="4" s="1"/>
  <c r="D257" i="4"/>
  <c r="G257" i="4" s="1"/>
  <c r="D258" i="4"/>
  <c r="G258" i="4" s="1"/>
  <c r="D259" i="4"/>
  <c r="G259" i="4" s="1"/>
  <c r="D260" i="4"/>
  <c r="G260" i="4" s="1"/>
  <c r="D261" i="4"/>
  <c r="G261" i="4" s="1"/>
  <c r="D262" i="4"/>
  <c r="G262" i="4" s="1"/>
  <c r="D263" i="4"/>
  <c r="G263" i="4" s="1"/>
  <c r="D264" i="4"/>
  <c r="G264" i="4" s="1"/>
  <c r="D265" i="4"/>
  <c r="G265" i="4" s="1"/>
  <c r="D266" i="4"/>
  <c r="G266" i="4" s="1"/>
  <c r="D267" i="4"/>
  <c r="G267" i="4" s="1"/>
  <c r="D268" i="4"/>
  <c r="G268" i="4" s="1"/>
  <c r="D269" i="4"/>
  <c r="G269" i="4" s="1"/>
  <c r="D270" i="4"/>
  <c r="G270" i="4" s="1"/>
  <c r="D271" i="4"/>
  <c r="G271" i="4" s="1"/>
  <c r="D272" i="4"/>
  <c r="G272" i="4" s="1"/>
  <c r="D273" i="4"/>
  <c r="G273" i="4" s="1"/>
  <c r="D274" i="4"/>
  <c r="G274" i="4" s="1"/>
  <c r="D275" i="4"/>
  <c r="G275" i="4" s="1"/>
  <c r="D276" i="4"/>
  <c r="G276" i="4" s="1"/>
  <c r="D277" i="4"/>
  <c r="G277" i="4" s="1"/>
  <c r="D278" i="4"/>
  <c r="G278" i="4" s="1"/>
  <c r="D279" i="4"/>
  <c r="G279" i="4" s="1"/>
  <c r="D280" i="4"/>
  <c r="G280" i="4" s="1"/>
  <c r="D281" i="4"/>
  <c r="G281" i="4" s="1"/>
  <c r="D282" i="4"/>
  <c r="G282" i="4" s="1"/>
  <c r="D283" i="4"/>
  <c r="G283" i="4" s="1"/>
  <c r="D284" i="4"/>
  <c r="G284" i="4" s="1"/>
  <c r="D285" i="4"/>
  <c r="G285" i="4" s="1"/>
  <c r="D286" i="4"/>
  <c r="G286" i="4" s="1"/>
  <c r="D287" i="4"/>
  <c r="G287" i="4" s="1"/>
  <c r="D288" i="4"/>
  <c r="G288" i="4" s="1"/>
  <c r="D289" i="4"/>
  <c r="G289" i="4" s="1"/>
  <c r="D290" i="4"/>
  <c r="G290" i="4" s="1"/>
  <c r="D291" i="4"/>
  <c r="G291" i="4" s="1"/>
  <c r="D292" i="4"/>
  <c r="G292" i="4" s="1"/>
  <c r="D293" i="4"/>
  <c r="G293" i="4" s="1"/>
  <c r="D294" i="4"/>
  <c r="G294" i="4" s="1"/>
  <c r="D295" i="4"/>
  <c r="G295" i="4" s="1"/>
  <c r="D296" i="4"/>
  <c r="G296" i="4" s="1"/>
  <c r="D297" i="4"/>
  <c r="G297" i="4" s="1"/>
  <c r="D298" i="4"/>
  <c r="G298" i="4" s="1"/>
  <c r="D299" i="4"/>
  <c r="G299" i="4" s="1"/>
  <c r="D300" i="4"/>
  <c r="G300" i="4" s="1"/>
  <c r="D301" i="4"/>
  <c r="G301" i="4" s="1"/>
  <c r="D302" i="4"/>
  <c r="G302" i="4" s="1"/>
  <c r="D303" i="4"/>
  <c r="G303" i="4" s="1"/>
  <c r="D304" i="4"/>
  <c r="G304" i="4" s="1"/>
  <c r="D305" i="4"/>
  <c r="G305" i="4" s="1"/>
  <c r="D306" i="4"/>
  <c r="G306" i="4" s="1"/>
  <c r="D307" i="4"/>
  <c r="G307" i="4" s="1"/>
  <c r="D308" i="4"/>
  <c r="G308" i="4" s="1"/>
  <c r="D309" i="4"/>
  <c r="G309" i="4" s="1"/>
  <c r="D310" i="4"/>
  <c r="G310" i="4" s="1"/>
  <c r="D311" i="4"/>
  <c r="G311" i="4" s="1"/>
  <c r="D312" i="4"/>
  <c r="G312" i="4" s="1"/>
  <c r="D313" i="4"/>
  <c r="G313" i="4" s="1"/>
  <c r="D314" i="4"/>
  <c r="G314" i="4" s="1"/>
  <c r="D315" i="4"/>
  <c r="G315" i="4" s="1"/>
  <c r="D316" i="4"/>
  <c r="G316" i="4" s="1"/>
  <c r="D317" i="4"/>
  <c r="G317" i="4" s="1"/>
  <c r="D318" i="4"/>
  <c r="G318" i="4" s="1"/>
  <c r="D319" i="4"/>
  <c r="G319" i="4" s="1"/>
  <c r="D320" i="4"/>
  <c r="G320" i="4" s="1"/>
  <c r="D321" i="4"/>
  <c r="G321" i="4" s="1"/>
  <c r="D322" i="4"/>
  <c r="G322" i="4" s="1"/>
  <c r="D323" i="4"/>
  <c r="G323" i="4" s="1"/>
  <c r="D324" i="4"/>
  <c r="G324" i="4" s="1"/>
  <c r="D325" i="4"/>
  <c r="G325" i="4" s="1"/>
  <c r="D326" i="4"/>
  <c r="G326" i="4" s="1"/>
  <c r="D327" i="4"/>
  <c r="G327" i="4" s="1"/>
  <c r="D328" i="4"/>
  <c r="G328" i="4" s="1"/>
  <c r="D329" i="4"/>
  <c r="G329" i="4" s="1"/>
  <c r="D330" i="4"/>
  <c r="G330" i="4" s="1"/>
  <c r="D331" i="4"/>
  <c r="G331" i="4" s="1"/>
  <c r="D332" i="4"/>
  <c r="G332" i="4" s="1"/>
  <c r="D333" i="4"/>
  <c r="G333" i="4" s="1"/>
  <c r="D334" i="4"/>
  <c r="G334" i="4" s="1"/>
  <c r="D335" i="4"/>
  <c r="G335" i="4" s="1"/>
  <c r="D336" i="4"/>
  <c r="G336" i="4" s="1"/>
  <c r="D337" i="4"/>
  <c r="G337" i="4" s="1"/>
  <c r="D338" i="4"/>
  <c r="G338" i="4" s="1"/>
  <c r="D339" i="4"/>
  <c r="G339" i="4" s="1"/>
  <c r="D340" i="4"/>
  <c r="G340" i="4" s="1"/>
  <c r="D341" i="4"/>
  <c r="G341" i="4" s="1"/>
  <c r="D342" i="4"/>
  <c r="G342" i="4" s="1"/>
  <c r="D343" i="4"/>
  <c r="G343" i="4" s="1"/>
  <c r="D344" i="4"/>
  <c r="G344" i="4" s="1"/>
  <c r="D345" i="4"/>
  <c r="G345" i="4" s="1"/>
  <c r="D346" i="4"/>
  <c r="G346" i="4" s="1"/>
  <c r="D347" i="4"/>
  <c r="G347" i="4" s="1"/>
  <c r="D348" i="4"/>
  <c r="G348" i="4" s="1"/>
  <c r="D349" i="4"/>
  <c r="G349" i="4" s="1"/>
  <c r="D350" i="4"/>
  <c r="G350" i="4" s="1"/>
  <c r="D351" i="4"/>
  <c r="G351" i="4" s="1"/>
  <c r="D352" i="4"/>
  <c r="G352" i="4" s="1"/>
  <c r="D353" i="4"/>
  <c r="G353" i="4" s="1"/>
  <c r="D354" i="4"/>
  <c r="G354" i="4" s="1"/>
  <c r="D355" i="4"/>
  <c r="G355" i="4" s="1"/>
  <c r="D356" i="4"/>
  <c r="G356" i="4" s="1"/>
  <c r="D357" i="4"/>
  <c r="G357" i="4" s="1"/>
  <c r="D358" i="4"/>
  <c r="G358" i="4" s="1"/>
  <c r="D359" i="4"/>
  <c r="G359" i="4" s="1"/>
  <c r="D360" i="4"/>
  <c r="G360" i="4" s="1"/>
  <c r="D361" i="4"/>
  <c r="G361" i="4" s="1"/>
  <c r="D362" i="4"/>
  <c r="G362" i="4" s="1"/>
  <c r="D363" i="4"/>
  <c r="G363" i="4" s="1"/>
  <c r="D364" i="4"/>
  <c r="G364" i="4" s="1"/>
  <c r="D365" i="4"/>
  <c r="G365" i="4" s="1"/>
  <c r="D366" i="4"/>
  <c r="G366" i="4" s="1"/>
  <c r="D367" i="4"/>
  <c r="G367" i="4" s="1"/>
  <c r="D368" i="4"/>
  <c r="G368" i="4" s="1"/>
  <c r="D369" i="4"/>
  <c r="G369" i="4" s="1"/>
  <c r="D370" i="4"/>
  <c r="G370" i="4" s="1"/>
  <c r="D371" i="4"/>
  <c r="G371" i="4" s="1"/>
  <c r="D372" i="4"/>
  <c r="G372" i="4" s="1"/>
  <c r="D373" i="4"/>
  <c r="G373" i="4" s="1"/>
  <c r="D374" i="4"/>
  <c r="G374" i="4" s="1"/>
  <c r="D375" i="4"/>
  <c r="G375" i="4" s="1"/>
  <c r="D376" i="4"/>
  <c r="G376" i="4" s="1"/>
  <c r="D377" i="4"/>
  <c r="G377" i="4" s="1"/>
  <c r="D378" i="4"/>
  <c r="G378" i="4" s="1"/>
  <c r="D379" i="4"/>
  <c r="G379" i="4" s="1"/>
  <c r="D380" i="4"/>
  <c r="G380" i="4" s="1"/>
  <c r="D381" i="4"/>
  <c r="G381" i="4" s="1"/>
  <c r="D382" i="4"/>
  <c r="G382" i="4" s="1"/>
  <c r="D383" i="4"/>
  <c r="G383" i="4" s="1"/>
  <c r="D384" i="4"/>
  <c r="G384" i="4" s="1"/>
  <c r="D385" i="4"/>
  <c r="G385" i="4" s="1"/>
  <c r="D386" i="4"/>
  <c r="G386" i="4" s="1"/>
  <c r="D387" i="4"/>
  <c r="G387" i="4" s="1"/>
  <c r="D388" i="4"/>
  <c r="G388" i="4" s="1"/>
  <c r="D389" i="4"/>
  <c r="G389" i="4" s="1"/>
  <c r="D390" i="4"/>
  <c r="G390" i="4" s="1"/>
  <c r="D391" i="4"/>
  <c r="G391" i="4" s="1"/>
  <c r="D392" i="4"/>
  <c r="G392" i="4" s="1"/>
  <c r="D393" i="4"/>
  <c r="G393" i="4" s="1"/>
  <c r="D394" i="4"/>
  <c r="G394" i="4" s="1"/>
  <c r="D395" i="4"/>
  <c r="G395" i="4" s="1"/>
  <c r="D396" i="4"/>
  <c r="G396" i="4" s="1"/>
  <c r="D397" i="4"/>
  <c r="G397" i="4" s="1"/>
  <c r="D398" i="4"/>
  <c r="G398" i="4" s="1"/>
  <c r="D399" i="4"/>
  <c r="G399" i="4" s="1"/>
  <c r="D400" i="4"/>
  <c r="G400" i="4" s="1"/>
  <c r="D401" i="4"/>
  <c r="G401" i="4" s="1"/>
  <c r="D402" i="4"/>
  <c r="G402" i="4" s="1"/>
  <c r="D403" i="4"/>
  <c r="G403" i="4" s="1"/>
  <c r="D404" i="4"/>
  <c r="G404" i="4" s="1"/>
  <c r="D405" i="4"/>
  <c r="G405" i="4" s="1"/>
  <c r="D406" i="4"/>
  <c r="G406" i="4" s="1"/>
  <c r="D407" i="4"/>
  <c r="G407" i="4" s="1"/>
  <c r="D408" i="4"/>
  <c r="G408" i="4" s="1"/>
  <c r="D409" i="4"/>
  <c r="G409" i="4" s="1"/>
  <c r="D410" i="4"/>
  <c r="G410" i="4" s="1"/>
  <c r="D411" i="4"/>
  <c r="G411" i="4" s="1"/>
  <c r="D412" i="4"/>
  <c r="G412" i="4" s="1"/>
  <c r="D413" i="4"/>
  <c r="G413" i="4" s="1"/>
  <c r="D414" i="4"/>
  <c r="G414" i="4" s="1"/>
  <c r="D415" i="4"/>
  <c r="G415" i="4" s="1"/>
  <c r="D416" i="4"/>
  <c r="G416" i="4" s="1"/>
  <c r="D417" i="4"/>
  <c r="G417" i="4" s="1"/>
  <c r="D418" i="4"/>
  <c r="G418" i="4" s="1"/>
  <c r="D419" i="4"/>
  <c r="G419" i="4" s="1"/>
  <c r="D420" i="4"/>
  <c r="G420" i="4" s="1"/>
  <c r="D421" i="4"/>
  <c r="G421" i="4" s="1"/>
  <c r="D422" i="4"/>
  <c r="G422" i="4" s="1"/>
  <c r="D423" i="4"/>
  <c r="G423" i="4" s="1"/>
  <c r="D424" i="4"/>
  <c r="G424" i="4" s="1"/>
  <c r="D425" i="4"/>
  <c r="G425" i="4" s="1"/>
  <c r="D426" i="4"/>
  <c r="G426" i="4" s="1"/>
  <c r="D427" i="4"/>
  <c r="G427" i="4" s="1"/>
  <c r="D428" i="4"/>
  <c r="G428" i="4" s="1"/>
  <c r="D429" i="4"/>
  <c r="G429" i="4" s="1"/>
  <c r="D430" i="4"/>
  <c r="G430" i="4" s="1"/>
  <c r="D431" i="4"/>
  <c r="G431" i="4" s="1"/>
  <c r="D432" i="4"/>
  <c r="G432" i="4" s="1"/>
  <c r="D433" i="4"/>
  <c r="G433" i="4" s="1"/>
  <c r="D434" i="4"/>
  <c r="G434" i="4" s="1"/>
  <c r="D435" i="4"/>
  <c r="G435" i="4" s="1"/>
  <c r="D436" i="4"/>
  <c r="G436" i="4" s="1"/>
  <c r="D437" i="4"/>
  <c r="G437" i="4" s="1"/>
  <c r="D438" i="4"/>
  <c r="G438" i="4" s="1"/>
  <c r="D439" i="4"/>
  <c r="G439" i="4" s="1"/>
  <c r="D440" i="4"/>
  <c r="G440" i="4" s="1"/>
  <c r="D441" i="4"/>
  <c r="G441" i="4" s="1"/>
  <c r="D442" i="4"/>
  <c r="G442" i="4" s="1"/>
  <c r="D443" i="4"/>
  <c r="G443" i="4" s="1"/>
  <c r="D444" i="4"/>
  <c r="G444" i="4" s="1"/>
  <c r="D445" i="4"/>
  <c r="G445" i="4" s="1"/>
  <c r="D446" i="4"/>
  <c r="G446" i="4" s="1"/>
  <c r="D447" i="4"/>
  <c r="G447" i="4" s="1"/>
  <c r="D448" i="4"/>
  <c r="G448" i="4" s="1"/>
  <c r="D449" i="4"/>
  <c r="G449" i="4" s="1"/>
  <c r="D450" i="4"/>
  <c r="G450" i="4" s="1"/>
  <c r="D451" i="4"/>
  <c r="G451" i="4" s="1"/>
  <c r="D452" i="4"/>
  <c r="G452" i="4" s="1"/>
  <c r="D453" i="4"/>
  <c r="G453" i="4" s="1"/>
  <c r="D454" i="4"/>
  <c r="G454" i="4" s="1"/>
  <c r="D455" i="4"/>
  <c r="G455" i="4" s="1"/>
  <c r="D456" i="4"/>
  <c r="G456" i="4" s="1"/>
  <c r="D457" i="4"/>
  <c r="G457" i="4" s="1"/>
  <c r="D458" i="4"/>
  <c r="G458" i="4" s="1"/>
  <c r="D459" i="4"/>
  <c r="G459" i="4" s="1"/>
  <c r="D460" i="4"/>
  <c r="G460" i="4" s="1"/>
  <c r="D461" i="4"/>
  <c r="G461" i="4" s="1"/>
  <c r="D462" i="4"/>
  <c r="G462" i="4" s="1"/>
  <c r="D463" i="4"/>
  <c r="G463" i="4" s="1"/>
  <c r="D464" i="4"/>
  <c r="G464" i="4" s="1"/>
  <c r="D465" i="4"/>
  <c r="G465" i="4" s="1"/>
  <c r="D466" i="4"/>
  <c r="G466" i="4" s="1"/>
  <c r="D467" i="4"/>
  <c r="G467" i="4" s="1"/>
  <c r="D468" i="4"/>
  <c r="G468" i="4" s="1"/>
  <c r="D469" i="4"/>
  <c r="G469" i="4" s="1"/>
  <c r="D470" i="4"/>
  <c r="G470" i="4" s="1"/>
  <c r="D471" i="4"/>
  <c r="G471" i="4" s="1"/>
  <c r="D472" i="4"/>
  <c r="G472" i="4" s="1"/>
  <c r="D473" i="4"/>
  <c r="G473" i="4" s="1"/>
  <c r="D474" i="4"/>
  <c r="G474" i="4" s="1"/>
  <c r="D475" i="4"/>
  <c r="G475" i="4" s="1"/>
  <c r="D476" i="4"/>
  <c r="G476" i="4" s="1"/>
  <c r="D477" i="4"/>
  <c r="G477" i="4" s="1"/>
  <c r="D478" i="4"/>
  <c r="G478" i="4" s="1"/>
  <c r="D479" i="4"/>
  <c r="G479" i="4" s="1"/>
  <c r="D480" i="4"/>
  <c r="G480" i="4" s="1"/>
  <c r="D481" i="4"/>
  <c r="G481" i="4" s="1"/>
  <c r="D482" i="4"/>
  <c r="G482" i="4" s="1"/>
  <c r="D483" i="4"/>
  <c r="G483" i="4" s="1"/>
  <c r="D484" i="4"/>
  <c r="G484" i="4" s="1"/>
  <c r="D485" i="4"/>
  <c r="G485" i="4" s="1"/>
  <c r="D486" i="4"/>
  <c r="G486" i="4" s="1"/>
  <c r="D487" i="4"/>
  <c r="G487" i="4" s="1"/>
  <c r="D488" i="4"/>
  <c r="G488" i="4" s="1"/>
  <c r="D489" i="4"/>
  <c r="G489" i="4" s="1"/>
  <c r="D490" i="4"/>
  <c r="G490" i="4" s="1"/>
  <c r="D491" i="4"/>
  <c r="G491" i="4" s="1"/>
  <c r="D492" i="4"/>
  <c r="G492" i="4" s="1"/>
  <c r="D493" i="4"/>
  <c r="G493" i="4" s="1"/>
  <c r="D494" i="4"/>
  <c r="G494" i="4" s="1"/>
  <c r="D495" i="4"/>
  <c r="G495" i="4" s="1"/>
  <c r="D496" i="4"/>
  <c r="G496" i="4" s="1"/>
  <c r="D497" i="4"/>
  <c r="G497" i="4" s="1"/>
  <c r="D498" i="4"/>
  <c r="G498" i="4" s="1"/>
  <c r="D499" i="4"/>
  <c r="G499" i="4" s="1"/>
  <c r="D500" i="4"/>
  <c r="G500" i="4" s="1"/>
  <c r="D501" i="4"/>
  <c r="G501" i="4" s="1"/>
  <c r="D502" i="4"/>
  <c r="G502" i="4" s="1"/>
  <c r="D503" i="4"/>
  <c r="G503" i="4" s="1"/>
  <c r="D504" i="4"/>
  <c r="G504" i="4" s="1"/>
  <c r="D505" i="4"/>
  <c r="G505" i="4" s="1"/>
  <c r="D506" i="4"/>
  <c r="G506" i="4" s="1"/>
  <c r="D507" i="4"/>
  <c r="G507" i="4" s="1"/>
  <c r="D508" i="4"/>
  <c r="G508" i="4" s="1"/>
  <c r="D509" i="4"/>
  <c r="G509" i="4" s="1"/>
  <c r="D510" i="4"/>
  <c r="G510" i="4" s="1"/>
  <c r="D511" i="4"/>
  <c r="G511" i="4" s="1"/>
  <c r="D512" i="4"/>
  <c r="G512" i="4" s="1"/>
  <c r="B4" i="2"/>
  <c r="I511" i="4" l="1"/>
  <c r="I509" i="4"/>
  <c r="I507" i="4"/>
  <c r="I505" i="4"/>
  <c r="I503" i="4"/>
  <c r="I501" i="4"/>
  <c r="I499" i="4"/>
  <c r="I497" i="4"/>
  <c r="I495" i="4"/>
  <c r="I493" i="4"/>
  <c r="I491" i="4"/>
  <c r="I489" i="4"/>
  <c r="I487" i="4"/>
  <c r="I485" i="4"/>
  <c r="I483" i="4"/>
  <c r="I481" i="4"/>
  <c r="I479" i="4"/>
  <c r="I477" i="4"/>
  <c r="I475" i="4"/>
  <c r="I473" i="4"/>
  <c r="I471" i="4"/>
  <c r="I469" i="4"/>
  <c r="I467" i="4"/>
  <c r="I465" i="4"/>
  <c r="I463" i="4"/>
  <c r="I461" i="4"/>
  <c r="I459" i="4"/>
  <c r="I457" i="4"/>
  <c r="I455" i="4"/>
  <c r="I453" i="4"/>
  <c r="I451" i="4"/>
  <c r="I449" i="4"/>
  <c r="I447" i="4"/>
  <c r="I445" i="4"/>
  <c r="I443" i="4"/>
  <c r="I441" i="4"/>
  <c r="I439" i="4"/>
  <c r="I437" i="4"/>
  <c r="I435" i="4"/>
  <c r="I433" i="4"/>
  <c r="I431" i="4"/>
  <c r="I429" i="4"/>
  <c r="I427" i="4"/>
  <c r="I425" i="4"/>
  <c r="I423" i="4"/>
  <c r="I421" i="4"/>
  <c r="I419" i="4"/>
  <c r="I417" i="4"/>
  <c r="I415" i="4"/>
  <c r="I413" i="4"/>
  <c r="I411" i="4"/>
  <c r="I409" i="4"/>
  <c r="I407" i="4"/>
  <c r="I405" i="4"/>
  <c r="I403" i="4"/>
  <c r="I401" i="4"/>
  <c r="I399" i="4"/>
  <c r="I397" i="4"/>
  <c r="I395" i="4"/>
  <c r="I393" i="4"/>
  <c r="I391" i="4"/>
  <c r="I389" i="4"/>
  <c r="I387" i="4"/>
  <c r="I385" i="4"/>
  <c r="I383" i="4"/>
  <c r="I381" i="4"/>
  <c r="I379" i="4"/>
  <c r="I377" i="4"/>
  <c r="I375" i="4"/>
  <c r="I373" i="4"/>
  <c r="I371" i="4"/>
  <c r="I369" i="4"/>
  <c r="I367" i="4"/>
  <c r="I365" i="4"/>
  <c r="I363" i="4"/>
  <c r="I361" i="4"/>
  <c r="I359" i="4"/>
  <c r="I357" i="4"/>
  <c r="I355" i="4"/>
  <c r="I353" i="4"/>
  <c r="I351" i="4"/>
  <c r="I349" i="4"/>
  <c r="I347" i="4"/>
  <c r="I345" i="4"/>
  <c r="I343" i="4"/>
  <c r="I341" i="4"/>
  <c r="I339" i="4"/>
  <c r="I337" i="4"/>
  <c r="I335" i="4"/>
  <c r="I333" i="4"/>
  <c r="I331" i="4"/>
  <c r="I329" i="4"/>
  <c r="I327" i="4"/>
  <c r="I325" i="4"/>
  <c r="I323" i="4"/>
  <c r="I321" i="4"/>
  <c r="I319" i="4"/>
  <c r="I317" i="4"/>
  <c r="I315" i="4"/>
  <c r="I313" i="4"/>
  <c r="I311" i="4"/>
  <c r="I309" i="4"/>
  <c r="I307" i="4"/>
  <c r="I305" i="4"/>
  <c r="I303" i="4"/>
  <c r="I301" i="4"/>
  <c r="I299" i="4"/>
  <c r="I297" i="4"/>
  <c r="I295" i="4"/>
  <c r="I293" i="4"/>
  <c r="I291" i="4"/>
  <c r="I289" i="4"/>
  <c r="I287" i="4"/>
  <c r="I285" i="4"/>
  <c r="I283" i="4"/>
  <c r="I281" i="4"/>
  <c r="I279" i="4"/>
  <c r="I277" i="4"/>
  <c r="I275" i="4"/>
  <c r="I273" i="4"/>
  <c r="I271" i="4"/>
  <c r="I269" i="4"/>
  <c r="I267" i="4"/>
  <c r="I265" i="4"/>
  <c r="I263" i="4"/>
  <c r="I261" i="4"/>
  <c r="I259" i="4"/>
  <c r="I257" i="4"/>
  <c r="I255" i="4"/>
  <c r="I253" i="4"/>
  <c r="I251" i="4"/>
  <c r="I249" i="4"/>
  <c r="I247" i="4"/>
  <c r="I245" i="4"/>
  <c r="I243" i="4"/>
  <c r="I241" i="4"/>
  <c r="I239" i="4"/>
  <c r="I237" i="4"/>
  <c r="I235" i="4"/>
  <c r="I233" i="4"/>
  <c r="I231" i="4"/>
  <c r="I229" i="4"/>
  <c r="I227" i="4"/>
  <c r="I225" i="4"/>
  <c r="I223" i="4"/>
  <c r="I221" i="4"/>
  <c r="I219" i="4"/>
  <c r="I217" i="4"/>
  <c r="I215" i="4"/>
  <c r="I213" i="4"/>
  <c r="I211" i="4"/>
  <c r="I209" i="4"/>
  <c r="I207" i="4"/>
  <c r="I205" i="4"/>
  <c r="I203" i="4"/>
  <c r="I201" i="4"/>
  <c r="I199" i="4"/>
  <c r="I197" i="4"/>
  <c r="I195" i="4"/>
  <c r="I193" i="4"/>
  <c r="I191" i="4"/>
  <c r="I189" i="4"/>
  <c r="I187" i="4"/>
  <c r="I185" i="4"/>
  <c r="I183" i="4"/>
  <c r="I181" i="4"/>
  <c r="I179" i="4"/>
  <c r="I177" i="4"/>
  <c r="I175" i="4"/>
  <c r="I173" i="4"/>
  <c r="I171" i="4"/>
  <c r="I169" i="4"/>
  <c r="I167" i="4"/>
  <c r="I165" i="4"/>
  <c r="I163" i="4"/>
  <c r="I161" i="4"/>
  <c r="I159" i="4"/>
  <c r="I157" i="4"/>
  <c r="I155" i="4"/>
  <c r="I153" i="4"/>
  <c r="I151" i="4"/>
  <c r="I149" i="4"/>
  <c r="I147" i="4"/>
  <c r="I145" i="4"/>
  <c r="I143" i="4"/>
  <c r="I141" i="4"/>
  <c r="I139" i="4"/>
  <c r="I137" i="4"/>
  <c r="I135" i="4"/>
  <c r="I133" i="4"/>
  <c r="I131" i="4"/>
  <c r="I129" i="4"/>
  <c r="I127" i="4"/>
  <c r="I125" i="4"/>
  <c r="I123" i="4"/>
  <c r="I121" i="4"/>
  <c r="I119" i="4"/>
  <c r="I117" i="4"/>
  <c r="I115" i="4"/>
  <c r="I113" i="4"/>
  <c r="I111" i="4"/>
  <c r="I109" i="4"/>
  <c r="I107" i="4"/>
  <c r="I105" i="4"/>
  <c r="I103" i="4"/>
  <c r="I101" i="4"/>
  <c r="I99" i="4"/>
  <c r="I97" i="4"/>
  <c r="M512" i="4"/>
  <c r="O512" i="4" s="1"/>
  <c r="M510" i="4"/>
  <c r="O510" i="4" s="1"/>
  <c r="M508" i="4"/>
  <c r="O508" i="4" s="1"/>
  <c r="M506" i="4"/>
  <c r="O506" i="4" s="1"/>
  <c r="M504" i="4"/>
  <c r="O504" i="4" s="1"/>
  <c r="M502" i="4"/>
  <c r="O502" i="4" s="1"/>
  <c r="M500" i="4"/>
  <c r="O500" i="4" s="1"/>
  <c r="M498" i="4"/>
  <c r="O498" i="4" s="1"/>
  <c r="M496" i="4"/>
  <c r="O496" i="4" s="1"/>
  <c r="M494" i="4"/>
  <c r="O494" i="4" s="1"/>
  <c r="M492" i="4"/>
  <c r="O492" i="4" s="1"/>
  <c r="M490" i="4"/>
  <c r="O490" i="4" s="1"/>
  <c r="M488" i="4"/>
  <c r="O488" i="4" s="1"/>
  <c r="M486" i="4"/>
  <c r="O486" i="4" s="1"/>
  <c r="M484" i="4"/>
  <c r="O484" i="4" s="1"/>
  <c r="M482" i="4"/>
  <c r="O482" i="4" s="1"/>
  <c r="M480" i="4"/>
  <c r="O480" i="4" s="1"/>
  <c r="M478" i="4"/>
  <c r="O478" i="4" s="1"/>
  <c r="M476" i="4"/>
  <c r="O476" i="4" s="1"/>
  <c r="M474" i="4"/>
  <c r="O474" i="4" s="1"/>
  <c r="M472" i="4"/>
  <c r="O472" i="4" s="1"/>
  <c r="M470" i="4"/>
  <c r="O470" i="4" s="1"/>
  <c r="M468" i="4"/>
  <c r="O468" i="4" s="1"/>
  <c r="M466" i="4"/>
  <c r="O466" i="4" s="1"/>
  <c r="M464" i="4"/>
  <c r="O464" i="4" s="1"/>
  <c r="M462" i="4"/>
  <c r="O462" i="4" s="1"/>
  <c r="M460" i="4"/>
  <c r="O460" i="4" s="1"/>
  <c r="M458" i="4"/>
  <c r="O458" i="4" s="1"/>
  <c r="M456" i="4"/>
  <c r="O456" i="4" s="1"/>
  <c r="M454" i="4"/>
  <c r="O454" i="4" s="1"/>
  <c r="M452" i="4"/>
  <c r="O452" i="4" s="1"/>
  <c r="M450" i="4"/>
  <c r="O450" i="4" s="1"/>
  <c r="M448" i="4"/>
  <c r="O448" i="4" s="1"/>
  <c r="M446" i="4"/>
  <c r="O446" i="4" s="1"/>
  <c r="M444" i="4"/>
  <c r="O444" i="4" s="1"/>
  <c r="M442" i="4"/>
  <c r="O442" i="4" s="1"/>
  <c r="M440" i="4"/>
  <c r="O440" i="4" s="1"/>
  <c r="M438" i="4"/>
  <c r="O438" i="4" s="1"/>
  <c r="M436" i="4"/>
  <c r="O436" i="4" s="1"/>
  <c r="M434" i="4"/>
  <c r="O434" i="4" s="1"/>
  <c r="M432" i="4"/>
  <c r="O432" i="4" s="1"/>
  <c r="M430" i="4"/>
  <c r="O430" i="4" s="1"/>
  <c r="M428" i="4"/>
  <c r="O428" i="4" s="1"/>
  <c r="M426" i="4"/>
  <c r="O426" i="4" s="1"/>
  <c r="M424" i="4"/>
  <c r="O424" i="4" s="1"/>
  <c r="M422" i="4"/>
  <c r="O422" i="4" s="1"/>
  <c r="M420" i="4"/>
  <c r="O420" i="4" s="1"/>
  <c r="M418" i="4"/>
  <c r="O418" i="4" s="1"/>
  <c r="M416" i="4"/>
  <c r="O416" i="4" s="1"/>
  <c r="M414" i="4"/>
  <c r="O414" i="4" s="1"/>
  <c r="M412" i="4"/>
  <c r="O412" i="4" s="1"/>
  <c r="M410" i="4"/>
  <c r="O410" i="4" s="1"/>
  <c r="M408" i="4"/>
  <c r="O408" i="4" s="1"/>
  <c r="M406" i="4"/>
  <c r="O406" i="4" s="1"/>
  <c r="M404" i="4"/>
  <c r="O404" i="4" s="1"/>
  <c r="M402" i="4"/>
  <c r="O402" i="4" s="1"/>
  <c r="M400" i="4"/>
  <c r="O400" i="4" s="1"/>
  <c r="M398" i="4"/>
  <c r="O398" i="4" s="1"/>
  <c r="M396" i="4"/>
  <c r="O396" i="4" s="1"/>
  <c r="M394" i="4"/>
  <c r="O394" i="4" s="1"/>
  <c r="M392" i="4"/>
  <c r="O392" i="4" s="1"/>
  <c r="M390" i="4"/>
  <c r="O390" i="4" s="1"/>
  <c r="M388" i="4"/>
  <c r="O388" i="4" s="1"/>
  <c r="M386" i="4"/>
  <c r="O386" i="4" s="1"/>
  <c r="M384" i="4"/>
  <c r="O384" i="4" s="1"/>
  <c r="M382" i="4"/>
  <c r="O382" i="4" s="1"/>
  <c r="M380" i="4"/>
  <c r="O380" i="4" s="1"/>
  <c r="M378" i="4"/>
  <c r="O378" i="4" s="1"/>
  <c r="M376" i="4"/>
  <c r="O376" i="4" s="1"/>
  <c r="M374" i="4"/>
  <c r="O374" i="4" s="1"/>
  <c r="M372" i="4"/>
  <c r="O372" i="4" s="1"/>
  <c r="M370" i="4"/>
  <c r="O370" i="4" s="1"/>
  <c r="M368" i="4"/>
  <c r="O368" i="4" s="1"/>
  <c r="M366" i="4"/>
  <c r="O366" i="4" s="1"/>
  <c r="M364" i="4"/>
  <c r="O364" i="4" s="1"/>
  <c r="M362" i="4"/>
  <c r="O362" i="4" s="1"/>
  <c r="M360" i="4"/>
  <c r="O360" i="4" s="1"/>
  <c r="M358" i="4"/>
  <c r="O358" i="4" s="1"/>
  <c r="M356" i="4"/>
  <c r="O356" i="4" s="1"/>
  <c r="M354" i="4"/>
  <c r="O354" i="4" s="1"/>
  <c r="M352" i="4"/>
  <c r="O352" i="4" s="1"/>
  <c r="M350" i="4"/>
  <c r="O350" i="4" s="1"/>
  <c r="M348" i="4"/>
  <c r="O348" i="4" s="1"/>
  <c r="M346" i="4"/>
  <c r="O346" i="4" s="1"/>
  <c r="M344" i="4"/>
  <c r="O344" i="4" s="1"/>
  <c r="M342" i="4"/>
  <c r="O342" i="4" s="1"/>
  <c r="M340" i="4"/>
  <c r="O340" i="4" s="1"/>
  <c r="M338" i="4"/>
  <c r="O338" i="4" s="1"/>
  <c r="M336" i="4"/>
  <c r="O336" i="4" s="1"/>
  <c r="M334" i="4"/>
  <c r="O334" i="4" s="1"/>
  <c r="M332" i="4"/>
  <c r="O332" i="4" s="1"/>
  <c r="M330" i="4"/>
  <c r="O330" i="4" s="1"/>
  <c r="M328" i="4"/>
  <c r="O328" i="4" s="1"/>
  <c r="M326" i="4"/>
  <c r="O326" i="4" s="1"/>
  <c r="M324" i="4"/>
  <c r="O324" i="4" s="1"/>
  <c r="M322" i="4"/>
  <c r="O322" i="4" s="1"/>
  <c r="M320" i="4"/>
  <c r="O320" i="4" s="1"/>
  <c r="M318" i="4"/>
  <c r="O318" i="4" s="1"/>
  <c r="M316" i="4"/>
  <c r="O316" i="4" s="1"/>
  <c r="M314" i="4"/>
  <c r="O314" i="4" s="1"/>
  <c r="M312" i="4"/>
  <c r="O312" i="4" s="1"/>
  <c r="M310" i="4"/>
  <c r="O310" i="4" s="1"/>
  <c r="M308" i="4"/>
  <c r="O308" i="4" s="1"/>
  <c r="M306" i="4"/>
  <c r="O306" i="4" s="1"/>
  <c r="M304" i="4"/>
  <c r="O304" i="4" s="1"/>
  <c r="M302" i="4"/>
  <c r="O302" i="4" s="1"/>
  <c r="M300" i="4"/>
  <c r="O300" i="4" s="1"/>
  <c r="M298" i="4"/>
  <c r="O298" i="4" s="1"/>
  <c r="M296" i="4"/>
  <c r="O296" i="4" s="1"/>
  <c r="M294" i="4"/>
  <c r="O294" i="4" s="1"/>
  <c r="M292" i="4"/>
  <c r="O292" i="4" s="1"/>
  <c r="M290" i="4"/>
  <c r="O290" i="4" s="1"/>
  <c r="M288" i="4"/>
  <c r="O288" i="4" s="1"/>
  <c r="M286" i="4"/>
  <c r="O286" i="4" s="1"/>
  <c r="M284" i="4"/>
  <c r="O284" i="4" s="1"/>
  <c r="M282" i="4"/>
  <c r="O282" i="4" s="1"/>
  <c r="M280" i="4"/>
  <c r="O280" i="4" s="1"/>
  <c r="M278" i="4"/>
  <c r="O278" i="4" s="1"/>
  <c r="M276" i="4"/>
  <c r="O276" i="4" s="1"/>
  <c r="M274" i="4"/>
  <c r="O274" i="4" s="1"/>
  <c r="M272" i="4"/>
  <c r="O272" i="4" s="1"/>
  <c r="M270" i="4"/>
  <c r="O270" i="4" s="1"/>
  <c r="M268" i="4"/>
  <c r="O268" i="4" s="1"/>
  <c r="M266" i="4"/>
  <c r="O266" i="4" s="1"/>
  <c r="M264" i="4"/>
  <c r="O264" i="4" s="1"/>
  <c r="M262" i="4"/>
  <c r="O262" i="4" s="1"/>
  <c r="M260" i="4"/>
  <c r="O260" i="4" s="1"/>
  <c r="M258" i="4"/>
  <c r="O258" i="4" s="1"/>
  <c r="M256" i="4"/>
  <c r="O256" i="4" s="1"/>
  <c r="M254" i="4"/>
  <c r="O254" i="4" s="1"/>
  <c r="M252" i="4"/>
  <c r="O252" i="4" s="1"/>
  <c r="M250" i="4"/>
  <c r="O250" i="4" s="1"/>
  <c r="M248" i="4"/>
  <c r="O248" i="4" s="1"/>
  <c r="M246" i="4"/>
  <c r="O246" i="4" s="1"/>
  <c r="M244" i="4"/>
  <c r="O244" i="4" s="1"/>
  <c r="M242" i="4"/>
  <c r="O242" i="4" s="1"/>
  <c r="M240" i="4"/>
  <c r="O240" i="4" s="1"/>
  <c r="M238" i="4"/>
  <c r="O238" i="4" s="1"/>
  <c r="M236" i="4"/>
  <c r="O236" i="4" s="1"/>
  <c r="M234" i="4"/>
  <c r="O234" i="4" s="1"/>
  <c r="M232" i="4"/>
  <c r="O232" i="4" s="1"/>
  <c r="M230" i="4"/>
  <c r="O230" i="4" s="1"/>
  <c r="M228" i="4"/>
  <c r="O228" i="4" s="1"/>
  <c r="M226" i="4"/>
  <c r="O226" i="4" s="1"/>
  <c r="M224" i="4"/>
  <c r="O224" i="4" s="1"/>
  <c r="M222" i="4"/>
  <c r="O222" i="4" s="1"/>
  <c r="M220" i="4"/>
  <c r="O220" i="4" s="1"/>
  <c r="M218" i="4"/>
  <c r="O218" i="4" s="1"/>
  <c r="M216" i="4"/>
  <c r="O216" i="4" s="1"/>
  <c r="M214" i="4"/>
  <c r="O214" i="4" s="1"/>
  <c r="M212" i="4"/>
  <c r="O212" i="4" s="1"/>
  <c r="M210" i="4"/>
  <c r="O210" i="4" s="1"/>
  <c r="M208" i="4"/>
  <c r="O208" i="4" s="1"/>
  <c r="M206" i="4"/>
  <c r="O206" i="4" s="1"/>
  <c r="M204" i="4"/>
  <c r="O204" i="4" s="1"/>
  <c r="M202" i="4"/>
  <c r="O202" i="4" s="1"/>
  <c r="M200" i="4"/>
  <c r="O200" i="4" s="1"/>
  <c r="M198" i="4"/>
  <c r="O198" i="4" s="1"/>
  <c r="M196" i="4"/>
  <c r="O196" i="4" s="1"/>
  <c r="M194" i="4"/>
  <c r="O194" i="4" s="1"/>
  <c r="M192" i="4"/>
  <c r="O192" i="4" s="1"/>
  <c r="M190" i="4"/>
  <c r="O190" i="4" s="1"/>
  <c r="M188" i="4"/>
  <c r="O188" i="4" s="1"/>
  <c r="M186" i="4"/>
  <c r="O186" i="4" s="1"/>
  <c r="M184" i="4"/>
  <c r="O184" i="4" s="1"/>
  <c r="M182" i="4"/>
  <c r="O182" i="4" s="1"/>
  <c r="M180" i="4"/>
  <c r="O180" i="4" s="1"/>
  <c r="M178" i="4"/>
  <c r="O178" i="4" s="1"/>
  <c r="M176" i="4"/>
  <c r="O176" i="4" s="1"/>
  <c r="M174" i="4"/>
  <c r="O174" i="4" s="1"/>
  <c r="M172" i="4"/>
  <c r="O172" i="4" s="1"/>
  <c r="M170" i="4"/>
  <c r="O170" i="4" s="1"/>
  <c r="M168" i="4"/>
  <c r="O168" i="4" s="1"/>
  <c r="M166" i="4"/>
  <c r="O166" i="4" s="1"/>
  <c r="M164" i="4"/>
  <c r="O164" i="4" s="1"/>
  <c r="M162" i="4"/>
  <c r="O162" i="4" s="1"/>
  <c r="M160" i="4"/>
  <c r="O160" i="4" s="1"/>
  <c r="M158" i="4"/>
  <c r="O158" i="4" s="1"/>
  <c r="M156" i="4"/>
  <c r="O156" i="4" s="1"/>
  <c r="M154" i="4"/>
  <c r="O154" i="4" s="1"/>
  <c r="M152" i="4"/>
  <c r="O152" i="4" s="1"/>
  <c r="M150" i="4"/>
  <c r="O150" i="4" s="1"/>
  <c r="M148" i="4"/>
  <c r="O148" i="4" s="1"/>
  <c r="M146" i="4"/>
  <c r="O146" i="4" s="1"/>
  <c r="M144" i="4"/>
  <c r="O144" i="4" s="1"/>
  <c r="M142" i="4"/>
  <c r="O142" i="4" s="1"/>
  <c r="M140" i="4"/>
  <c r="O140" i="4" s="1"/>
  <c r="M138" i="4"/>
  <c r="O138" i="4" s="1"/>
  <c r="M136" i="4"/>
  <c r="O136" i="4" s="1"/>
  <c r="M134" i="4"/>
  <c r="O134" i="4" s="1"/>
  <c r="M132" i="4"/>
  <c r="O132" i="4" s="1"/>
  <c r="M130" i="4"/>
  <c r="O130" i="4" s="1"/>
  <c r="M128" i="4"/>
  <c r="O128" i="4" s="1"/>
  <c r="M126" i="4"/>
  <c r="O126" i="4" s="1"/>
  <c r="M124" i="4"/>
  <c r="O124" i="4" s="1"/>
  <c r="M122" i="4"/>
  <c r="O122" i="4" s="1"/>
  <c r="M120" i="4"/>
  <c r="O120" i="4" s="1"/>
  <c r="M118" i="4"/>
  <c r="O118" i="4" s="1"/>
  <c r="M116" i="4"/>
  <c r="O116" i="4" s="1"/>
  <c r="M114" i="4"/>
  <c r="O114" i="4" s="1"/>
  <c r="M112" i="4"/>
  <c r="O112" i="4" s="1"/>
  <c r="M110" i="4"/>
  <c r="O110" i="4" s="1"/>
  <c r="M108" i="4"/>
  <c r="O108" i="4" s="1"/>
  <c r="M106" i="4"/>
  <c r="O106" i="4" s="1"/>
  <c r="M104" i="4"/>
  <c r="O104" i="4" s="1"/>
  <c r="M102" i="4"/>
  <c r="O102" i="4" s="1"/>
  <c r="M100" i="4"/>
  <c r="O100" i="4" s="1"/>
  <c r="M98" i="4"/>
  <c r="O98" i="4" s="1"/>
  <c r="M96" i="4"/>
  <c r="O96" i="4" s="1"/>
  <c r="M94" i="4"/>
  <c r="O94" i="4" s="1"/>
  <c r="M92" i="4"/>
  <c r="O92" i="4" s="1"/>
  <c r="M90" i="4"/>
  <c r="O90" i="4" s="1"/>
  <c r="M88" i="4"/>
  <c r="O88" i="4" s="1"/>
  <c r="M86" i="4"/>
  <c r="O86" i="4" s="1"/>
  <c r="M84" i="4"/>
  <c r="O84" i="4" s="1"/>
  <c r="M82" i="4"/>
  <c r="O82" i="4" s="1"/>
  <c r="M80" i="4"/>
  <c r="O80" i="4" s="1"/>
  <c r="M78" i="4"/>
  <c r="O78" i="4" s="1"/>
  <c r="M76" i="4"/>
  <c r="O76" i="4" s="1"/>
  <c r="M74" i="4"/>
  <c r="O74" i="4" s="1"/>
  <c r="M72" i="4"/>
  <c r="O72" i="4" s="1"/>
  <c r="M70" i="4"/>
  <c r="O70" i="4" s="1"/>
  <c r="M68" i="4"/>
  <c r="O68" i="4" s="1"/>
  <c r="M66" i="4"/>
  <c r="O66" i="4" s="1"/>
  <c r="M64" i="4"/>
  <c r="O64" i="4" s="1"/>
  <c r="M62" i="4"/>
  <c r="O62" i="4" s="1"/>
  <c r="M60" i="4"/>
  <c r="O60" i="4" s="1"/>
  <c r="M58" i="4"/>
  <c r="O58" i="4" s="1"/>
  <c r="M56" i="4"/>
  <c r="O56" i="4" s="1"/>
  <c r="M54" i="4"/>
  <c r="O54" i="4" s="1"/>
  <c r="M52" i="4"/>
  <c r="O52" i="4" s="1"/>
  <c r="M50" i="4"/>
  <c r="O50" i="4" s="1"/>
  <c r="I512" i="4"/>
  <c r="I510" i="4"/>
  <c r="I508" i="4"/>
  <c r="I506" i="4"/>
  <c r="I504" i="4"/>
  <c r="I502" i="4"/>
  <c r="I500" i="4"/>
  <c r="I498" i="4"/>
  <c r="I496" i="4"/>
  <c r="I494" i="4"/>
  <c r="I492" i="4"/>
  <c r="I490" i="4"/>
  <c r="I488" i="4"/>
  <c r="I486" i="4"/>
  <c r="I484" i="4"/>
  <c r="I482" i="4"/>
  <c r="I480" i="4"/>
  <c r="I478" i="4"/>
  <c r="I476" i="4"/>
  <c r="I474" i="4"/>
  <c r="I472" i="4"/>
  <c r="I470" i="4"/>
  <c r="I468" i="4"/>
  <c r="I466" i="4"/>
  <c r="I464" i="4"/>
  <c r="I462" i="4"/>
  <c r="I460" i="4"/>
  <c r="I458" i="4"/>
  <c r="I456" i="4"/>
  <c r="I454" i="4"/>
  <c r="I452" i="4"/>
  <c r="I450" i="4"/>
  <c r="I448" i="4"/>
  <c r="I446" i="4"/>
  <c r="I444" i="4"/>
  <c r="I442" i="4"/>
  <c r="I440" i="4"/>
  <c r="I438" i="4"/>
  <c r="I436" i="4"/>
  <c r="I434" i="4"/>
  <c r="I432" i="4"/>
  <c r="I430" i="4"/>
  <c r="I428" i="4"/>
  <c r="I426" i="4"/>
  <c r="I424" i="4"/>
  <c r="I422" i="4"/>
  <c r="I420" i="4"/>
  <c r="I418" i="4"/>
  <c r="I416" i="4"/>
  <c r="I414" i="4"/>
  <c r="I412" i="4"/>
  <c r="I410" i="4"/>
  <c r="I408" i="4"/>
  <c r="I406" i="4"/>
  <c r="I404" i="4"/>
  <c r="I402" i="4"/>
  <c r="I400" i="4"/>
  <c r="I398" i="4"/>
  <c r="I396" i="4"/>
  <c r="I394" i="4"/>
  <c r="I392" i="4"/>
  <c r="I390" i="4"/>
  <c r="I388" i="4"/>
  <c r="I386" i="4"/>
  <c r="I384" i="4"/>
  <c r="I382" i="4"/>
  <c r="I380" i="4"/>
  <c r="I378" i="4"/>
  <c r="I376" i="4"/>
  <c r="I374" i="4"/>
  <c r="I372" i="4"/>
  <c r="I370" i="4"/>
  <c r="I368" i="4"/>
  <c r="I366" i="4"/>
  <c r="I364" i="4"/>
  <c r="I362" i="4"/>
  <c r="I360" i="4"/>
  <c r="I358" i="4"/>
  <c r="I356" i="4"/>
  <c r="I354" i="4"/>
  <c r="I352" i="4"/>
  <c r="I350" i="4"/>
  <c r="I348" i="4"/>
  <c r="I346" i="4"/>
  <c r="I344" i="4"/>
  <c r="I342" i="4"/>
  <c r="I340" i="4"/>
  <c r="I338" i="4"/>
  <c r="I336" i="4"/>
  <c r="I334" i="4"/>
  <c r="I332" i="4"/>
  <c r="I330" i="4"/>
  <c r="I328" i="4"/>
  <c r="I326" i="4"/>
  <c r="I324" i="4"/>
  <c r="I322" i="4"/>
  <c r="I320" i="4"/>
  <c r="I318" i="4"/>
  <c r="I316" i="4"/>
  <c r="I314" i="4"/>
  <c r="I312" i="4"/>
  <c r="I310" i="4"/>
  <c r="I308" i="4"/>
  <c r="I306" i="4"/>
  <c r="I304" i="4"/>
  <c r="I302" i="4"/>
  <c r="I300" i="4"/>
  <c r="I298" i="4"/>
  <c r="I296" i="4"/>
  <c r="I294" i="4"/>
  <c r="I292" i="4"/>
  <c r="I290" i="4"/>
  <c r="I288" i="4"/>
  <c r="I286" i="4"/>
  <c r="I284" i="4"/>
  <c r="I282" i="4"/>
  <c r="I280" i="4"/>
  <c r="I278" i="4"/>
  <c r="I276" i="4"/>
  <c r="I274" i="4"/>
  <c r="I272" i="4"/>
  <c r="I270" i="4"/>
  <c r="I268" i="4"/>
  <c r="I266" i="4"/>
  <c r="I264" i="4"/>
  <c r="I262" i="4"/>
  <c r="I260" i="4"/>
  <c r="I258" i="4"/>
  <c r="I256" i="4"/>
  <c r="I254" i="4"/>
  <c r="I252" i="4"/>
  <c r="I250" i="4"/>
  <c r="I248" i="4"/>
  <c r="I246" i="4"/>
  <c r="I244" i="4"/>
  <c r="I242" i="4"/>
  <c r="I240" i="4"/>
  <c r="I238" i="4"/>
  <c r="I236" i="4"/>
  <c r="I234" i="4"/>
  <c r="I232" i="4"/>
  <c r="I230" i="4"/>
  <c r="I228" i="4"/>
  <c r="I226" i="4"/>
  <c r="I224" i="4"/>
  <c r="I222" i="4"/>
  <c r="I220" i="4"/>
  <c r="I218" i="4"/>
  <c r="I216" i="4"/>
  <c r="I214" i="4"/>
  <c r="I212" i="4"/>
  <c r="I210" i="4"/>
  <c r="I208" i="4"/>
  <c r="I206" i="4"/>
  <c r="I204" i="4"/>
  <c r="I202" i="4"/>
  <c r="I200" i="4"/>
  <c r="I198" i="4"/>
  <c r="I196" i="4"/>
  <c r="I194" i="4"/>
  <c r="I192" i="4"/>
  <c r="I190" i="4"/>
  <c r="I188" i="4"/>
  <c r="I186" i="4"/>
  <c r="I184" i="4"/>
  <c r="I182" i="4"/>
  <c r="I180" i="4"/>
  <c r="I178" i="4"/>
  <c r="I176" i="4"/>
  <c r="I174" i="4"/>
  <c r="I172" i="4"/>
  <c r="I170" i="4"/>
  <c r="I168" i="4"/>
  <c r="I166" i="4"/>
  <c r="I164" i="4"/>
  <c r="I162" i="4"/>
  <c r="I160" i="4"/>
  <c r="I158" i="4"/>
  <c r="I156" i="4"/>
  <c r="I154" i="4"/>
  <c r="I152" i="4"/>
  <c r="I150" i="4"/>
  <c r="I148" i="4"/>
  <c r="I146" i="4"/>
  <c r="I144" i="4"/>
  <c r="I142" i="4"/>
  <c r="I140" i="4"/>
  <c r="I138" i="4"/>
  <c r="I136" i="4"/>
  <c r="I134" i="4"/>
  <c r="I132" i="4"/>
  <c r="I130" i="4"/>
  <c r="I128" i="4"/>
  <c r="I126" i="4"/>
  <c r="I124" i="4"/>
  <c r="I122" i="4"/>
  <c r="I120" i="4"/>
  <c r="I118" i="4"/>
  <c r="I116" i="4"/>
  <c r="I114" i="4"/>
  <c r="I112" i="4"/>
  <c r="I110" i="4"/>
  <c r="I108" i="4"/>
  <c r="I106" i="4"/>
  <c r="I104" i="4"/>
  <c r="I102" i="4"/>
  <c r="I100" i="4"/>
  <c r="I98" i="4"/>
  <c r="I96" i="4"/>
  <c r="M511" i="4"/>
  <c r="O511" i="4" s="1"/>
  <c r="M509" i="4"/>
  <c r="O509" i="4" s="1"/>
  <c r="M507" i="4"/>
  <c r="O507" i="4" s="1"/>
  <c r="M505" i="4"/>
  <c r="O505" i="4" s="1"/>
  <c r="M503" i="4"/>
  <c r="O503" i="4" s="1"/>
  <c r="M501" i="4"/>
  <c r="O501" i="4" s="1"/>
  <c r="M499" i="4"/>
  <c r="O499" i="4" s="1"/>
  <c r="M497" i="4"/>
  <c r="O497" i="4" s="1"/>
  <c r="M495" i="4"/>
  <c r="O495" i="4" s="1"/>
  <c r="M493" i="4"/>
  <c r="O493" i="4" s="1"/>
  <c r="M491" i="4"/>
  <c r="O491" i="4" s="1"/>
  <c r="M489" i="4"/>
  <c r="O489" i="4" s="1"/>
  <c r="M487" i="4"/>
  <c r="O487" i="4" s="1"/>
  <c r="M485" i="4"/>
  <c r="O485" i="4" s="1"/>
  <c r="M483" i="4"/>
  <c r="O483" i="4" s="1"/>
  <c r="M481" i="4"/>
  <c r="O481" i="4" s="1"/>
  <c r="M479" i="4"/>
  <c r="O479" i="4" s="1"/>
  <c r="M477" i="4"/>
  <c r="O477" i="4" s="1"/>
  <c r="M475" i="4"/>
  <c r="O475" i="4" s="1"/>
  <c r="M473" i="4"/>
  <c r="O473" i="4" s="1"/>
  <c r="M471" i="4"/>
  <c r="O471" i="4" s="1"/>
  <c r="M469" i="4"/>
  <c r="O469" i="4" s="1"/>
  <c r="M467" i="4"/>
  <c r="O467" i="4" s="1"/>
  <c r="M465" i="4"/>
  <c r="O465" i="4" s="1"/>
  <c r="M463" i="4"/>
  <c r="O463" i="4" s="1"/>
  <c r="M461" i="4"/>
  <c r="O461" i="4" s="1"/>
  <c r="M459" i="4"/>
  <c r="O459" i="4" s="1"/>
  <c r="M457" i="4"/>
  <c r="O457" i="4" s="1"/>
  <c r="M455" i="4"/>
  <c r="O455" i="4" s="1"/>
  <c r="M453" i="4"/>
  <c r="O453" i="4" s="1"/>
  <c r="M451" i="4"/>
  <c r="O451" i="4" s="1"/>
  <c r="M449" i="4"/>
  <c r="O449" i="4" s="1"/>
  <c r="M447" i="4"/>
  <c r="O447" i="4" s="1"/>
  <c r="M445" i="4"/>
  <c r="O445" i="4" s="1"/>
  <c r="M443" i="4"/>
  <c r="O443" i="4" s="1"/>
  <c r="M441" i="4"/>
  <c r="O441" i="4" s="1"/>
  <c r="M439" i="4"/>
  <c r="O439" i="4" s="1"/>
  <c r="M437" i="4"/>
  <c r="O437" i="4" s="1"/>
  <c r="M435" i="4"/>
  <c r="O435" i="4" s="1"/>
  <c r="M433" i="4"/>
  <c r="O433" i="4" s="1"/>
  <c r="M431" i="4"/>
  <c r="O431" i="4" s="1"/>
  <c r="M429" i="4"/>
  <c r="O429" i="4" s="1"/>
  <c r="M427" i="4"/>
  <c r="O427" i="4" s="1"/>
  <c r="M425" i="4"/>
  <c r="O425" i="4" s="1"/>
  <c r="M423" i="4"/>
  <c r="O423" i="4" s="1"/>
  <c r="M421" i="4"/>
  <c r="O421" i="4" s="1"/>
  <c r="M419" i="4"/>
  <c r="O419" i="4" s="1"/>
  <c r="M417" i="4"/>
  <c r="O417" i="4" s="1"/>
  <c r="M415" i="4"/>
  <c r="O415" i="4" s="1"/>
  <c r="M413" i="4"/>
  <c r="O413" i="4" s="1"/>
  <c r="M411" i="4"/>
  <c r="O411" i="4" s="1"/>
  <c r="M409" i="4"/>
  <c r="O409" i="4" s="1"/>
  <c r="M407" i="4"/>
  <c r="O407" i="4" s="1"/>
  <c r="M405" i="4"/>
  <c r="O405" i="4" s="1"/>
  <c r="M403" i="4"/>
  <c r="O403" i="4" s="1"/>
  <c r="M401" i="4"/>
  <c r="O401" i="4" s="1"/>
  <c r="M399" i="4"/>
  <c r="O399" i="4" s="1"/>
  <c r="M397" i="4"/>
  <c r="O397" i="4" s="1"/>
  <c r="M395" i="4"/>
  <c r="O395" i="4" s="1"/>
  <c r="M393" i="4"/>
  <c r="O393" i="4" s="1"/>
  <c r="M391" i="4"/>
  <c r="O391" i="4" s="1"/>
  <c r="M389" i="4"/>
  <c r="O389" i="4" s="1"/>
  <c r="M387" i="4"/>
  <c r="O387" i="4" s="1"/>
  <c r="M385" i="4"/>
  <c r="O385" i="4" s="1"/>
  <c r="M383" i="4"/>
  <c r="O383" i="4" s="1"/>
  <c r="M381" i="4"/>
  <c r="O381" i="4" s="1"/>
  <c r="M379" i="4"/>
  <c r="O379" i="4" s="1"/>
  <c r="M377" i="4"/>
  <c r="O377" i="4" s="1"/>
  <c r="M375" i="4"/>
  <c r="O375" i="4" s="1"/>
  <c r="M373" i="4"/>
  <c r="O373" i="4" s="1"/>
  <c r="M371" i="4"/>
  <c r="O371" i="4" s="1"/>
  <c r="M369" i="4"/>
  <c r="O369" i="4" s="1"/>
  <c r="M367" i="4"/>
  <c r="O367" i="4" s="1"/>
  <c r="M365" i="4"/>
  <c r="O365" i="4" s="1"/>
  <c r="M363" i="4"/>
  <c r="O363" i="4" s="1"/>
  <c r="M361" i="4"/>
  <c r="O361" i="4" s="1"/>
  <c r="M359" i="4"/>
  <c r="O359" i="4" s="1"/>
  <c r="M357" i="4"/>
  <c r="O357" i="4" s="1"/>
  <c r="M355" i="4"/>
  <c r="O355" i="4" s="1"/>
  <c r="M353" i="4"/>
  <c r="O353" i="4" s="1"/>
  <c r="M351" i="4"/>
  <c r="O351" i="4" s="1"/>
  <c r="M349" i="4"/>
  <c r="O349" i="4" s="1"/>
  <c r="M347" i="4"/>
  <c r="O347" i="4" s="1"/>
  <c r="M345" i="4"/>
  <c r="O345" i="4" s="1"/>
  <c r="M343" i="4"/>
  <c r="O343" i="4" s="1"/>
  <c r="M341" i="4"/>
  <c r="O341" i="4" s="1"/>
  <c r="M339" i="4"/>
  <c r="O339" i="4" s="1"/>
  <c r="M337" i="4"/>
  <c r="O337" i="4" s="1"/>
  <c r="M335" i="4"/>
  <c r="O335" i="4" s="1"/>
  <c r="M333" i="4"/>
  <c r="O333" i="4" s="1"/>
  <c r="M331" i="4"/>
  <c r="O331" i="4" s="1"/>
  <c r="M329" i="4"/>
  <c r="O329" i="4" s="1"/>
  <c r="M327" i="4"/>
  <c r="O327" i="4" s="1"/>
  <c r="M325" i="4"/>
  <c r="O325" i="4" s="1"/>
  <c r="M323" i="4"/>
  <c r="O323" i="4" s="1"/>
  <c r="M321" i="4"/>
  <c r="O321" i="4" s="1"/>
  <c r="M319" i="4"/>
  <c r="O319" i="4" s="1"/>
  <c r="M317" i="4"/>
  <c r="O317" i="4" s="1"/>
  <c r="M315" i="4"/>
  <c r="O315" i="4" s="1"/>
  <c r="M313" i="4"/>
  <c r="O313" i="4" s="1"/>
  <c r="M311" i="4"/>
  <c r="O311" i="4" s="1"/>
  <c r="M309" i="4"/>
  <c r="O309" i="4" s="1"/>
  <c r="M307" i="4"/>
  <c r="O307" i="4" s="1"/>
  <c r="M305" i="4"/>
  <c r="O305" i="4" s="1"/>
  <c r="M303" i="4"/>
  <c r="O303" i="4" s="1"/>
  <c r="M301" i="4"/>
  <c r="O301" i="4" s="1"/>
  <c r="M299" i="4"/>
  <c r="O299" i="4" s="1"/>
  <c r="M297" i="4"/>
  <c r="O297" i="4" s="1"/>
  <c r="M295" i="4"/>
  <c r="O295" i="4" s="1"/>
  <c r="M293" i="4"/>
  <c r="O293" i="4" s="1"/>
  <c r="M291" i="4"/>
  <c r="O291" i="4" s="1"/>
  <c r="M289" i="4"/>
  <c r="O289" i="4" s="1"/>
  <c r="M287" i="4"/>
  <c r="O287" i="4" s="1"/>
  <c r="M285" i="4"/>
  <c r="O285" i="4" s="1"/>
  <c r="M283" i="4"/>
  <c r="O283" i="4" s="1"/>
  <c r="M281" i="4"/>
  <c r="O281" i="4" s="1"/>
  <c r="M279" i="4"/>
  <c r="O279" i="4" s="1"/>
  <c r="M277" i="4"/>
  <c r="O277" i="4" s="1"/>
  <c r="M275" i="4"/>
  <c r="O275" i="4" s="1"/>
  <c r="M273" i="4"/>
  <c r="O273" i="4" s="1"/>
  <c r="M271" i="4"/>
  <c r="O271" i="4" s="1"/>
  <c r="M269" i="4"/>
  <c r="O269" i="4" s="1"/>
  <c r="M267" i="4"/>
  <c r="O267" i="4" s="1"/>
  <c r="M265" i="4"/>
  <c r="O265" i="4" s="1"/>
  <c r="M263" i="4"/>
  <c r="O263" i="4" s="1"/>
  <c r="M261" i="4"/>
  <c r="O261" i="4" s="1"/>
  <c r="M259" i="4"/>
  <c r="O259" i="4" s="1"/>
  <c r="M257" i="4"/>
  <c r="O257" i="4" s="1"/>
  <c r="M255" i="4"/>
  <c r="O255" i="4" s="1"/>
  <c r="M253" i="4"/>
  <c r="O253" i="4" s="1"/>
  <c r="M251" i="4"/>
  <c r="O251" i="4" s="1"/>
  <c r="M249" i="4"/>
  <c r="O249" i="4" s="1"/>
  <c r="M247" i="4"/>
  <c r="O247" i="4" s="1"/>
  <c r="M245" i="4"/>
  <c r="O245" i="4" s="1"/>
  <c r="M243" i="4"/>
  <c r="O243" i="4" s="1"/>
  <c r="M241" i="4"/>
  <c r="O241" i="4" s="1"/>
  <c r="M239" i="4"/>
  <c r="O239" i="4" s="1"/>
  <c r="M237" i="4"/>
  <c r="O237" i="4" s="1"/>
  <c r="M235" i="4"/>
  <c r="O235" i="4" s="1"/>
  <c r="M233" i="4"/>
  <c r="O233" i="4" s="1"/>
  <c r="M231" i="4"/>
  <c r="O231" i="4" s="1"/>
  <c r="M229" i="4"/>
  <c r="O229" i="4" s="1"/>
  <c r="M227" i="4"/>
  <c r="O227" i="4" s="1"/>
  <c r="M225" i="4"/>
  <c r="O225" i="4" s="1"/>
  <c r="M223" i="4"/>
  <c r="O223" i="4" s="1"/>
  <c r="M221" i="4"/>
  <c r="O221" i="4" s="1"/>
  <c r="M219" i="4"/>
  <c r="O219" i="4" s="1"/>
  <c r="M217" i="4"/>
  <c r="O217" i="4" s="1"/>
  <c r="M215" i="4"/>
  <c r="O215" i="4" s="1"/>
  <c r="M213" i="4"/>
  <c r="O213" i="4" s="1"/>
  <c r="M211" i="4"/>
  <c r="O211" i="4" s="1"/>
  <c r="M209" i="4"/>
  <c r="O209" i="4" s="1"/>
  <c r="M207" i="4"/>
  <c r="O207" i="4" s="1"/>
  <c r="M205" i="4"/>
  <c r="O205" i="4" s="1"/>
  <c r="M203" i="4"/>
  <c r="O203" i="4" s="1"/>
  <c r="M201" i="4"/>
  <c r="O201" i="4" s="1"/>
  <c r="M199" i="4"/>
  <c r="O199" i="4" s="1"/>
  <c r="M197" i="4"/>
  <c r="O197" i="4" s="1"/>
  <c r="M195" i="4"/>
  <c r="O195" i="4" s="1"/>
  <c r="M193" i="4"/>
  <c r="O193" i="4" s="1"/>
  <c r="M191" i="4"/>
  <c r="O191" i="4" s="1"/>
  <c r="M189" i="4"/>
  <c r="O189" i="4" s="1"/>
  <c r="M187" i="4"/>
  <c r="O187" i="4" s="1"/>
  <c r="M185" i="4"/>
  <c r="O185" i="4" s="1"/>
  <c r="M183" i="4"/>
  <c r="O183" i="4" s="1"/>
  <c r="M181" i="4"/>
  <c r="O181" i="4" s="1"/>
  <c r="M179" i="4"/>
  <c r="O179" i="4" s="1"/>
  <c r="M177" i="4"/>
  <c r="O177" i="4" s="1"/>
  <c r="M175" i="4"/>
  <c r="O175" i="4" s="1"/>
  <c r="M173" i="4"/>
  <c r="O173" i="4" s="1"/>
  <c r="M171" i="4"/>
  <c r="O171" i="4" s="1"/>
  <c r="M169" i="4"/>
  <c r="O169" i="4" s="1"/>
  <c r="M167" i="4"/>
  <c r="O167" i="4" s="1"/>
  <c r="M165" i="4"/>
  <c r="O165" i="4" s="1"/>
  <c r="M163" i="4"/>
  <c r="O163" i="4" s="1"/>
  <c r="M161" i="4"/>
  <c r="O161" i="4" s="1"/>
  <c r="M159" i="4"/>
  <c r="O159" i="4" s="1"/>
  <c r="M157" i="4"/>
  <c r="O157" i="4" s="1"/>
  <c r="M155" i="4"/>
  <c r="O155" i="4" s="1"/>
  <c r="M153" i="4"/>
  <c r="O153" i="4" s="1"/>
  <c r="M151" i="4"/>
  <c r="O151" i="4" s="1"/>
  <c r="M149" i="4"/>
  <c r="O149" i="4" s="1"/>
  <c r="M147" i="4"/>
  <c r="O147" i="4" s="1"/>
  <c r="M145" i="4"/>
  <c r="O145" i="4" s="1"/>
  <c r="M143" i="4"/>
  <c r="O143" i="4" s="1"/>
  <c r="M141" i="4"/>
  <c r="O141" i="4" s="1"/>
  <c r="M139" i="4"/>
  <c r="O139" i="4" s="1"/>
  <c r="M137" i="4"/>
  <c r="O137" i="4" s="1"/>
  <c r="M135" i="4"/>
  <c r="O135" i="4" s="1"/>
  <c r="M133" i="4"/>
  <c r="O133" i="4" s="1"/>
  <c r="M131" i="4"/>
  <c r="O131" i="4" s="1"/>
  <c r="M129" i="4"/>
  <c r="O129" i="4" s="1"/>
  <c r="M127" i="4"/>
  <c r="O127" i="4" s="1"/>
  <c r="M125" i="4"/>
  <c r="O125" i="4" s="1"/>
  <c r="M123" i="4"/>
  <c r="O123" i="4" s="1"/>
  <c r="M121" i="4"/>
  <c r="O121" i="4" s="1"/>
  <c r="M119" i="4"/>
  <c r="O119" i="4" s="1"/>
  <c r="M117" i="4"/>
  <c r="O117" i="4" s="1"/>
  <c r="M115" i="4"/>
  <c r="O115" i="4" s="1"/>
  <c r="M113" i="4"/>
  <c r="O113" i="4" s="1"/>
  <c r="M111" i="4"/>
  <c r="O111" i="4" s="1"/>
  <c r="M109" i="4"/>
  <c r="O109" i="4" s="1"/>
  <c r="M107" i="4"/>
  <c r="O107" i="4" s="1"/>
  <c r="M105" i="4"/>
  <c r="O105" i="4" s="1"/>
  <c r="M103" i="4"/>
  <c r="O103" i="4" s="1"/>
  <c r="M101" i="4"/>
  <c r="O101" i="4" s="1"/>
  <c r="M99" i="4"/>
  <c r="O99" i="4" s="1"/>
  <c r="M97" i="4"/>
  <c r="O97" i="4" s="1"/>
  <c r="M95" i="4"/>
  <c r="O95" i="4" s="1"/>
  <c r="M93" i="4"/>
  <c r="O93" i="4" s="1"/>
  <c r="M91" i="4"/>
  <c r="O91" i="4" s="1"/>
  <c r="M89" i="4"/>
  <c r="O89" i="4" s="1"/>
  <c r="M87" i="4"/>
  <c r="O87" i="4" s="1"/>
  <c r="M85" i="4"/>
  <c r="O85" i="4" s="1"/>
  <c r="M83" i="4"/>
  <c r="O83" i="4" s="1"/>
  <c r="M81" i="4"/>
  <c r="O81" i="4" s="1"/>
  <c r="M79" i="4"/>
  <c r="O79" i="4" s="1"/>
  <c r="M77" i="4"/>
  <c r="O77" i="4" s="1"/>
  <c r="M75" i="4"/>
  <c r="O75" i="4" s="1"/>
  <c r="M73" i="4"/>
  <c r="O73" i="4" s="1"/>
  <c r="M71" i="4"/>
  <c r="O71" i="4" s="1"/>
  <c r="M69" i="4"/>
  <c r="O69" i="4" s="1"/>
  <c r="M67" i="4"/>
  <c r="O67" i="4" s="1"/>
  <c r="M65" i="4"/>
  <c r="O65" i="4" s="1"/>
  <c r="M63" i="4"/>
  <c r="O63" i="4" s="1"/>
  <c r="M61" i="4"/>
  <c r="O61" i="4" s="1"/>
  <c r="M59" i="4"/>
  <c r="O59" i="4" s="1"/>
  <c r="M57" i="4"/>
  <c r="O57" i="4" s="1"/>
  <c r="M55" i="4"/>
  <c r="O55" i="4" s="1"/>
  <c r="M53" i="4"/>
  <c r="O53" i="4" s="1"/>
  <c r="M51" i="4"/>
  <c r="O51" i="4" s="1"/>
  <c r="M49" i="4"/>
  <c r="O49" i="4" s="1"/>
  <c r="L14" i="4"/>
  <c r="AJ7" i="1"/>
  <c r="AB7" i="1"/>
  <c r="D48" i="4" s="1"/>
  <c r="G48" i="4" s="1"/>
  <c r="M48" i="4" s="1"/>
  <c r="O48" i="4" s="1"/>
  <c r="I13" i="2" l="1"/>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12" i="2"/>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374" i="1"/>
  <c r="AI375" i="1"/>
  <c r="AI376" i="1"/>
  <c r="AI377" i="1"/>
  <c r="AI378" i="1"/>
  <c r="AI379" i="1"/>
  <c r="AI380" i="1"/>
  <c r="AI381" i="1"/>
  <c r="AI382" i="1"/>
  <c r="AI383" i="1"/>
  <c r="AI384" i="1"/>
  <c r="AI385" i="1"/>
  <c r="AI386" i="1"/>
  <c r="AI387" i="1"/>
  <c r="AI388" i="1"/>
  <c r="AI389" i="1"/>
  <c r="AI390" i="1"/>
  <c r="AI391" i="1"/>
  <c r="AI392" i="1"/>
  <c r="AI393" i="1"/>
  <c r="AI394" i="1"/>
  <c r="AI395" i="1"/>
  <c r="AI396" i="1"/>
  <c r="AI397" i="1"/>
  <c r="AI398" i="1"/>
  <c r="AI399" i="1"/>
  <c r="AI400" i="1"/>
  <c r="AI401" i="1"/>
  <c r="AI402" i="1"/>
  <c r="AI403" i="1"/>
  <c r="AI404" i="1"/>
  <c r="AI405" i="1"/>
  <c r="AI406" i="1"/>
  <c r="AI407" i="1"/>
  <c r="AI408" i="1"/>
  <c r="AI409" i="1"/>
  <c r="AI410" i="1"/>
  <c r="AI411" i="1"/>
  <c r="AI412" i="1"/>
  <c r="AI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K7" i="1" l="1"/>
  <c r="AK411" i="1"/>
  <c r="AK409" i="1"/>
  <c r="AK407" i="1"/>
  <c r="AK405" i="1"/>
  <c r="AK403" i="1"/>
  <c r="AK401" i="1"/>
  <c r="AK399" i="1"/>
  <c r="AK397" i="1"/>
  <c r="AK395" i="1"/>
  <c r="AK393" i="1"/>
  <c r="AK391" i="1"/>
  <c r="AK389" i="1"/>
  <c r="AK387" i="1"/>
  <c r="AK385" i="1"/>
  <c r="AK383" i="1"/>
  <c r="AK381" i="1"/>
  <c r="AK379" i="1"/>
  <c r="AK377" i="1"/>
  <c r="AK375" i="1"/>
  <c r="AK373" i="1"/>
  <c r="AK371" i="1"/>
  <c r="AK369" i="1"/>
  <c r="AK367" i="1"/>
  <c r="AK365" i="1"/>
  <c r="AK363" i="1"/>
  <c r="AK361" i="1"/>
  <c r="AK359" i="1"/>
  <c r="AK357" i="1"/>
  <c r="AK355" i="1"/>
  <c r="AK353" i="1"/>
  <c r="AK351" i="1"/>
  <c r="AK349" i="1"/>
  <c r="AK347" i="1"/>
  <c r="AK345" i="1"/>
  <c r="AK343" i="1"/>
  <c r="AK341" i="1"/>
  <c r="AK339" i="1"/>
  <c r="AK337" i="1"/>
  <c r="AK335" i="1"/>
  <c r="AK333" i="1"/>
  <c r="AK331" i="1"/>
  <c r="AK329" i="1"/>
  <c r="AK327" i="1"/>
  <c r="AK325" i="1"/>
  <c r="AK323" i="1"/>
  <c r="AK321" i="1"/>
  <c r="AK319" i="1"/>
  <c r="AK317" i="1"/>
  <c r="AK315" i="1"/>
  <c r="AK313" i="1"/>
  <c r="AK311" i="1"/>
  <c r="AK309" i="1"/>
  <c r="AK307" i="1"/>
  <c r="AK305" i="1"/>
  <c r="AK303" i="1"/>
  <c r="AK301" i="1"/>
  <c r="AK299" i="1"/>
  <c r="AK297" i="1"/>
  <c r="AK295" i="1"/>
  <c r="AK293" i="1"/>
  <c r="AK291" i="1"/>
  <c r="AK289" i="1"/>
  <c r="AK287" i="1"/>
  <c r="AK285" i="1"/>
  <c r="AK283" i="1"/>
  <c r="AK281" i="1"/>
  <c r="AK279" i="1"/>
  <c r="AK277" i="1"/>
  <c r="AK275" i="1"/>
  <c r="AK273" i="1"/>
  <c r="AK271" i="1"/>
  <c r="AK269" i="1"/>
  <c r="AK267" i="1"/>
  <c r="AK265" i="1"/>
  <c r="AK263" i="1"/>
  <c r="AK261" i="1"/>
  <c r="AK259" i="1"/>
  <c r="AK257" i="1"/>
  <c r="AK255" i="1"/>
  <c r="AK253" i="1"/>
  <c r="AK251" i="1"/>
  <c r="AK249" i="1"/>
  <c r="AK247" i="1"/>
  <c r="AK245" i="1"/>
  <c r="AK243" i="1"/>
  <c r="AK241" i="1"/>
  <c r="AK239" i="1"/>
  <c r="AK237" i="1"/>
  <c r="AK235" i="1"/>
  <c r="AK233" i="1"/>
  <c r="AK231" i="1"/>
  <c r="AK229" i="1"/>
  <c r="AK227" i="1"/>
  <c r="AK225" i="1"/>
  <c r="AK223" i="1"/>
  <c r="AK221" i="1"/>
  <c r="AK219" i="1"/>
  <c r="AK217" i="1"/>
  <c r="AK215" i="1"/>
  <c r="AK213" i="1"/>
  <c r="AK211" i="1"/>
  <c r="AK209" i="1"/>
  <c r="AK207" i="1"/>
  <c r="AK205" i="1"/>
  <c r="AK203" i="1"/>
  <c r="AK201" i="1"/>
  <c r="AK199" i="1"/>
  <c r="AK197" i="1"/>
  <c r="AK195" i="1"/>
  <c r="AK193" i="1"/>
  <c r="AK191" i="1"/>
  <c r="AK189" i="1"/>
  <c r="AK187" i="1"/>
  <c r="AK185" i="1"/>
  <c r="AK183" i="1"/>
  <c r="AK181" i="1"/>
  <c r="AK179" i="1"/>
  <c r="AK177" i="1"/>
  <c r="AK175" i="1"/>
  <c r="AK173" i="1"/>
  <c r="AK171" i="1"/>
  <c r="AK169" i="1"/>
  <c r="AK167" i="1"/>
  <c r="AK165" i="1"/>
  <c r="AK163" i="1"/>
  <c r="AK161" i="1"/>
  <c r="AK159" i="1"/>
  <c r="AK157" i="1"/>
  <c r="AK155" i="1"/>
  <c r="AK153" i="1"/>
  <c r="AK151" i="1"/>
  <c r="AK149" i="1"/>
  <c r="AK147" i="1"/>
  <c r="AK145" i="1"/>
  <c r="AK143" i="1"/>
  <c r="AK141" i="1"/>
  <c r="AK139" i="1"/>
  <c r="AK137" i="1"/>
  <c r="AK135" i="1"/>
  <c r="AK133" i="1"/>
  <c r="AK131" i="1"/>
  <c r="AK129" i="1"/>
  <c r="AK127" i="1"/>
  <c r="AK125" i="1"/>
  <c r="AK123" i="1"/>
  <c r="AK121" i="1"/>
  <c r="AK119" i="1"/>
  <c r="AK117" i="1"/>
  <c r="AK115" i="1"/>
  <c r="AK113" i="1"/>
  <c r="AK111" i="1"/>
  <c r="AK109" i="1"/>
  <c r="AK107" i="1"/>
  <c r="AK105" i="1"/>
  <c r="AK103" i="1"/>
  <c r="AK101" i="1"/>
  <c r="AK99" i="1"/>
  <c r="AK97" i="1"/>
  <c r="AK95" i="1"/>
  <c r="AK93" i="1"/>
  <c r="AK91" i="1"/>
  <c r="AK89" i="1"/>
  <c r="AK87" i="1"/>
  <c r="AK85" i="1"/>
  <c r="AK83" i="1"/>
  <c r="AK81" i="1"/>
  <c r="AK79" i="1"/>
  <c r="AK77" i="1"/>
  <c r="AK75" i="1"/>
  <c r="AK73" i="1"/>
  <c r="AK71" i="1"/>
  <c r="AK69" i="1"/>
  <c r="AK67" i="1"/>
  <c r="AK65" i="1"/>
  <c r="AK63" i="1"/>
  <c r="AK61" i="1"/>
  <c r="AK59" i="1"/>
  <c r="AK57" i="1"/>
  <c r="AK55" i="1"/>
  <c r="AK53" i="1"/>
  <c r="AK51" i="1"/>
  <c r="AK49" i="1"/>
  <c r="AK47" i="1"/>
  <c r="AK45" i="1"/>
  <c r="AK43" i="1"/>
  <c r="AK41" i="1"/>
  <c r="AK39" i="1"/>
  <c r="AK37" i="1"/>
  <c r="AK35" i="1"/>
  <c r="AK33" i="1"/>
  <c r="AK31" i="1"/>
  <c r="AK29" i="1"/>
  <c r="AK27" i="1"/>
  <c r="AK25" i="1"/>
  <c r="AK23" i="1"/>
  <c r="AK21" i="1"/>
  <c r="AK19" i="1"/>
  <c r="AK17" i="1"/>
  <c r="AK15" i="1"/>
  <c r="AK13" i="1"/>
  <c r="AK11" i="1"/>
  <c r="AK9" i="1"/>
  <c r="AK410" i="1"/>
  <c r="AK406" i="1"/>
  <c r="AK402" i="1"/>
  <c r="AK398" i="1"/>
  <c r="AK394" i="1"/>
  <c r="AK390" i="1"/>
  <c r="AK386" i="1"/>
  <c r="AK382" i="1"/>
  <c r="AK378" i="1"/>
  <c r="AK374" i="1"/>
  <c r="AK370" i="1"/>
  <c r="AK366" i="1"/>
  <c r="AK362" i="1"/>
  <c r="AK358" i="1"/>
  <c r="AK354" i="1"/>
  <c r="AK350" i="1"/>
  <c r="AK346" i="1"/>
  <c r="AK342" i="1"/>
  <c r="AK338" i="1"/>
  <c r="AK334" i="1"/>
  <c r="AK330" i="1"/>
  <c r="AK326" i="1"/>
  <c r="AK322" i="1"/>
  <c r="AK318" i="1"/>
  <c r="AK314" i="1"/>
  <c r="AK310" i="1"/>
  <c r="AK306" i="1"/>
  <c r="AK302" i="1"/>
  <c r="AK298" i="1"/>
  <c r="AK294" i="1"/>
  <c r="AK290" i="1"/>
  <c r="AK286" i="1"/>
  <c r="AK282" i="1"/>
  <c r="AK278" i="1"/>
  <c r="AK274" i="1"/>
  <c r="AK270" i="1"/>
  <c r="AK266" i="1"/>
  <c r="AK262" i="1"/>
  <c r="AK258" i="1"/>
  <c r="AK254" i="1"/>
  <c r="AK250" i="1"/>
  <c r="AK246" i="1"/>
  <c r="AK242" i="1"/>
  <c r="AK238" i="1"/>
  <c r="AK234" i="1"/>
  <c r="AK230" i="1"/>
  <c r="AK226" i="1"/>
  <c r="AK222" i="1"/>
  <c r="AK218" i="1"/>
  <c r="AK214" i="1"/>
  <c r="AK210" i="1"/>
  <c r="AK206" i="1"/>
  <c r="AK202" i="1"/>
  <c r="AK198" i="1"/>
  <c r="AK194" i="1"/>
  <c r="AK190" i="1"/>
  <c r="AK186" i="1"/>
  <c r="AK182" i="1"/>
  <c r="AK178" i="1"/>
  <c r="AK174" i="1"/>
  <c r="AK170" i="1"/>
  <c r="AK166" i="1"/>
  <c r="AK162" i="1"/>
  <c r="AK158" i="1"/>
  <c r="AK154" i="1"/>
  <c r="AK150" i="1"/>
  <c r="AK146" i="1"/>
  <c r="AK142" i="1"/>
  <c r="AK138" i="1"/>
  <c r="AK134" i="1"/>
  <c r="AK130" i="1"/>
  <c r="AK126" i="1"/>
  <c r="AK122" i="1"/>
  <c r="AK118" i="1"/>
  <c r="AK114" i="1"/>
  <c r="AK110" i="1"/>
  <c r="AK106" i="1"/>
  <c r="AK102" i="1"/>
  <c r="AK98" i="1"/>
  <c r="AK94" i="1"/>
  <c r="AK90" i="1"/>
  <c r="AK86" i="1"/>
  <c r="AK82" i="1"/>
  <c r="AK78" i="1"/>
  <c r="AK74" i="1"/>
  <c r="AK70" i="1"/>
  <c r="AK66" i="1"/>
  <c r="AK62" i="1"/>
  <c r="AK58" i="1"/>
  <c r="AK54" i="1"/>
  <c r="AK50" i="1"/>
  <c r="AK46" i="1"/>
  <c r="AK42" i="1"/>
  <c r="AK38" i="1"/>
  <c r="AK34" i="1"/>
  <c r="AK30" i="1"/>
  <c r="AK26" i="1"/>
  <c r="AK22" i="1"/>
  <c r="AK18" i="1"/>
  <c r="AK14" i="1"/>
  <c r="AK10" i="1"/>
  <c r="AK412" i="1"/>
  <c r="AK408" i="1"/>
  <c r="AK404" i="1"/>
  <c r="AK400" i="1"/>
  <c r="AK396" i="1"/>
  <c r="AK392" i="1"/>
  <c r="AK388" i="1"/>
  <c r="AK384" i="1"/>
  <c r="AK380" i="1"/>
  <c r="AK376" i="1"/>
  <c r="AK372" i="1"/>
  <c r="AK368" i="1"/>
  <c r="AK364" i="1"/>
  <c r="AK360" i="1"/>
  <c r="AK356" i="1"/>
  <c r="AK352" i="1"/>
  <c r="AK348" i="1"/>
  <c r="AK344" i="1"/>
  <c r="AK340" i="1"/>
  <c r="AK336" i="1"/>
  <c r="AK332" i="1"/>
  <c r="AK328" i="1"/>
  <c r="AK324" i="1"/>
  <c r="AK320" i="1"/>
  <c r="AK316" i="1"/>
  <c r="AK312" i="1"/>
  <c r="AK308" i="1"/>
  <c r="AK304" i="1"/>
  <c r="AK300" i="1"/>
  <c r="AK296" i="1"/>
  <c r="AK292" i="1"/>
  <c r="AK288" i="1"/>
  <c r="AK284" i="1"/>
  <c r="AK280" i="1"/>
  <c r="AK276" i="1"/>
  <c r="AK272" i="1"/>
  <c r="AK268" i="1"/>
  <c r="AK264" i="1"/>
  <c r="AK260" i="1"/>
  <c r="AK256" i="1"/>
  <c r="AK252" i="1"/>
  <c r="AK248" i="1"/>
  <c r="AK244" i="1"/>
  <c r="AK240" i="1"/>
  <c r="AK236" i="1"/>
  <c r="AK232" i="1"/>
  <c r="AK228" i="1"/>
  <c r="AK224" i="1"/>
  <c r="AK220" i="1"/>
  <c r="AK216" i="1"/>
  <c r="AK212" i="1"/>
  <c r="AK208" i="1"/>
  <c r="AK204" i="1"/>
  <c r="AK200" i="1"/>
  <c r="AK196" i="1"/>
  <c r="AK192" i="1"/>
  <c r="AK188" i="1"/>
  <c r="AK184" i="1"/>
  <c r="AK180" i="1"/>
  <c r="AK176" i="1"/>
  <c r="AK172" i="1"/>
  <c r="AK168" i="1"/>
  <c r="AK164" i="1"/>
  <c r="AK160" i="1"/>
  <c r="AK156" i="1"/>
  <c r="AK152" i="1"/>
  <c r="AK148" i="1"/>
  <c r="AK144" i="1"/>
  <c r="AK140" i="1"/>
  <c r="AK136" i="1"/>
  <c r="AK132" i="1"/>
  <c r="AK128" i="1"/>
  <c r="AK124" i="1"/>
  <c r="AK120" i="1"/>
  <c r="AK116" i="1"/>
  <c r="AK112" i="1"/>
  <c r="AK108" i="1"/>
  <c r="AK104" i="1"/>
  <c r="AK100" i="1"/>
  <c r="AK96" i="1"/>
  <c r="AK92" i="1"/>
  <c r="AK88" i="1"/>
  <c r="AK84" i="1"/>
  <c r="AK80" i="1"/>
  <c r="AK76" i="1"/>
  <c r="AK72" i="1"/>
  <c r="AK68" i="1"/>
  <c r="AK64" i="1"/>
  <c r="AK60" i="1"/>
  <c r="AK56" i="1"/>
  <c r="AK52" i="1"/>
  <c r="AK48" i="1"/>
  <c r="AK44" i="1"/>
  <c r="AK40" i="1"/>
  <c r="AK36" i="1"/>
  <c r="AK32" i="1"/>
  <c r="AK28" i="1"/>
  <c r="AK24" i="1"/>
  <c r="AK20" i="1"/>
  <c r="AK16" i="1"/>
  <c r="AK12" i="1"/>
  <c r="AK8" i="1"/>
  <c r="AL7" i="1"/>
  <c r="AM7" i="1" s="1"/>
  <c r="AC7" i="1" s="1"/>
  <c r="AN7" i="1" l="1"/>
  <c r="AL207" i="1"/>
  <c r="AM207" i="1" s="1"/>
  <c r="AB207" i="1"/>
  <c r="AE7" i="1" l="1"/>
  <c r="AC207" i="1"/>
  <c r="AN207" i="1"/>
  <c r="E13" i="5"/>
  <c r="AL137" i="1"/>
  <c r="AM137" i="1" s="1"/>
  <c r="AB137" i="1"/>
  <c r="AL173" i="1"/>
  <c r="AM173" i="1" s="1"/>
  <c r="AB173" i="1"/>
  <c r="AL331" i="1"/>
  <c r="AM331" i="1" s="1"/>
  <c r="AB331" i="1"/>
  <c r="AL410" i="1"/>
  <c r="AM410" i="1" s="1"/>
  <c r="AB410" i="1"/>
  <c r="AL411" i="1"/>
  <c r="AM411" i="1" s="1"/>
  <c r="AB411" i="1"/>
  <c r="R411" i="1"/>
  <c r="R410" i="1"/>
  <c r="AL360" i="1"/>
  <c r="AM360" i="1" s="1"/>
  <c r="AB360" i="1"/>
  <c r="AL249" i="1"/>
  <c r="AM249" i="1" s="1"/>
  <c r="AB249" i="1"/>
  <c r="AL248" i="1"/>
  <c r="AM248" i="1" s="1"/>
  <c r="AB248" i="1"/>
  <c r="AC248" i="1" l="1"/>
  <c r="AN248" i="1"/>
  <c r="AC249" i="1"/>
  <c r="AN249" i="1"/>
  <c r="AC360" i="1"/>
  <c r="AN360" i="1"/>
  <c r="AN411" i="1"/>
  <c r="AC411" i="1"/>
  <c r="AC410" i="1"/>
  <c r="AN410" i="1"/>
  <c r="AN331" i="1"/>
  <c r="AC331" i="1"/>
  <c r="AC173" i="1"/>
  <c r="AN173" i="1"/>
  <c r="AC137" i="1"/>
  <c r="AN137" i="1"/>
  <c r="AE207" i="1"/>
  <c r="AL299" i="1"/>
  <c r="AM299" i="1" s="1"/>
  <c r="AB299" i="1"/>
  <c r="AL8" i="1"/>
  <c r="AM8" i="1" s="1"/>
  <c r="AL9" i="1"/>
  <c r="AM9" i="1" s="1"/>
  <c r="AL10" i="1"/>
  <c r="AM10" i="1" s="1"/>
  <c r="AL11" i="1"/>
  <c r="AM11" i="1" s="1"/>
  <c r="AL12" i="1"/>
  <c r="AM12" i="1" s="1"/>
  <c r="AL13" i="1"/>
  <c r="AM13" i="1" s="1"/>
  <c r="AL14" i="1"/>
  <c r="AM14" i="1" s="1"/>
  <c r="AL15" i="1"/>
  <c r="AM15" i="1" s="1"/>
  <c r="AL16" i="1"/>
  <c r="AM16" i="1" s="1"/>
  <c r="AL17" i="1"/>
  <c r="AM17" i="1" s="1"/>
  <c r="AL18" i="1"/>
  <c r="AM18" i="1" s="1"/>
  <c r="AL19" i="1"/>
  <c r="AM19" i="1" s="1"/>
  <c r="AL20" i="1"/>
  <c r="AM20" i="1" s="1"/>
  <c r="AL21" i="1"/>
  <c r="AM21" i="1" s="1"/>
  <c r="AL22" i="1"/>
  <c r="AM22" i="1" s="1"/>
  <c r="AL55" i="1"/>
  <c r="AM55" i="1" s="1"/>
  <c r="AL23" i="1"/>
  <c r="AM23" i="1" s="1"/>
  <c r="AL24" i="1"/>
  <c r="AM24" i="1" s="1"/>
  <c r="AL25" i="1"/>
  <c r="AM25" i="1" s="1"/>
  <c r="AL26" i="1"/>
  <c r="AM26" i="1" s="1"/>
  <c r="AL27" i="1"/>
  <c r="AM27" i="1" s="1"/>
  <c r="AL28" i="1"/>
  <c r="AM28" i="1" s="1"/>
  <c r="AL29" i="1"/>
  <c r="AM29" i="1" s="1"/>
  <c r="AL30" i="1"/>
  <c r="AM30" i="1" s="1"/>
  <c r="AL31" i="1"/>
  <c r="AM31" i="1" s="1"/>
  <c r="AL32" i="1"/>
  <c r="AM32" i="1" s="1"/>
  <c r="AL33" i="1"/>
  <c r="AM33" i="1" s="1"/>
  <c r="AL34" i="1"/>
  <c r="AM34" i="1" s="1"/>
  <c r="AL35" i="1"/>
  <c r="AM35" i="1" s="1"/>
  <c r="AL36" i="1"/>
  <c r="AM36" i="1" s="1"/>
  <c r="AL37" i="1"/>
  <c r="AM37" i="1" s="1"/>
  <c r="AL38" i="1"/>
  <c r="AM38" i="1" s="1"/>
  <c r="AL39" i="1"/>
  <c r="AM39" i="1" s="1"/>
  <c r="AL40" i="1"/>
  <c r="AM40" i="1" s="1"/>
  <c r="AL41" i="1"/>
  <c r="AM41" i="1" s="1"/>
  <c r="AL42" i="1"/>
  <c r="AM42" i="1" s="1"/>
  <c r="AL43" i="1"/>
  <c r="AM43" i="1" s="1"/>
  <c r="AL44" i="1"/>
  <c r="AM44" i="1" s="1"/>
  <c r="AL45" i="1"/>
  <c r="AM45" i="1" s="1"/>
  <c r="AL46" i="1"/>
  <c r="AM46" i="1" s="1"/>
  <c r="AL47" i="1"/>
  <c r="AM47" i="1" s="1"/>
  <c r="AL48" i="1"/>
  <c r="AM48" i="1" s="1"/>
  <c r="AL49" i="1"/>
  <c r="AM49" i="1" s="1"/>
  <c r="AL50" i="1"/>
  <c r="AM50" i="1" s="1"/>
  <c r="AL51" i="1"/>
  <c r="AM51" i="1" s="1"/>
  <c r="AL52" i="1"/>
  <c r="AM52" i="1" s="1"/>
  <c r="AL53" i="1"/>
  <c r="AM53" i="1" s="1"/>
  <c r="AL54" i="1"/>
  <c r="AM54" i="1" s="1"/>
  <c r="AL56" i="1"/>
  <c r="AM56" i="1" s="1"/>
  <c r="AL63" i="1"/>
  <c r="AM63" i="1" s="1"/>
  <c r="AL57" i="1"/>
  <c r="AM57" i="1" s="1"/>
  <c r="AL58" i="1"/>
  <c r="AM58" i="1" s="1"/>
  <c r="AL59" i="1"/>
  <c r="AM59" i="1" s="1"/>
  <c r="AL60" i="1"/>
  <c r="AM60" i="1" s="1"/>
  <c r="AL61" i="1"/>
  <c r="AM61" i="1" s="1"/>
  <c r="AL62" i="1"/>
  <c r="AM62" i="1" s="1"/>
  <c r="AL64" i="1"/>
  <c r="AM64" i="1" s="1"/>
  <c r="AL65" i="1"/>
  <c r="AM65" i="1" s="1"/>
  <c r="AL66" i="1"/>
  <c r="AM66" i="1" s="1"/>
  <c r="AL67" i="1"/>
  <c r="AM67" i="1" s="1"/>
  <c r="AL68" i="1"/>
  <c r="AM68" i="1" s="1"/>
  <c r="AL69" i="1"/>
  <c r="AM69" i="1" s="1"/>
  <c r="AL70" i="1"/>
  <c r="AM70" i="1" s="1"/>
  <c r="AL71" i="1"/>
  <c r="AM71" i="1" s="1"/>
  <c r="AL72" i="1"/>
  <c r="AM72" i="1" s="1"/>
  <c r="AL73" i="1"/>
  <c r="AM73" i="1" s="1"/>
  <c r="AL74" i="1"/>
  <c r="AM74" i="1" s="1"/>
  <c r="AL75" i="1"/>
  <c r="AM75" i="1" s="1"/>
  <c r="AL76" i="1"/>
  <c r="AM76" i="1" s="1"/>
  <c r="AL77" i="1"/>
  <c r="AM77" i="1" s="1"/>
  <c r="AL78" i="1"/>
  <c r="AM78" i="1" s="1"/>
  <c r="AL79" i="1"/>
  <c r="AM79" i="1" s="1"/>
  <c r="AL80" i="1"/>
  <c r="AM80" i="1" s="1"/>
  <c r="AL81" i="1"/>
  <c r="AM81" i="1" s="1"/>
  <c r="AL82" i="1"/>
  <c r="AM82" i="1" s="1"/>
  <c r="AL83" i="1"/>
  <c r="AM83" i="1" s="1"/>
  <c r="AL84" i="1"/>
  <c r="AM84" i="1" s="1"/>
  <c r="AL85" i="1"/>
  <c r="AM85" i="1" s="1"/>
  <c r="AL86" i="1"/>
  <c r="AM86" i="1" s="1"/>
  <c r="AL87" i="1"/>
  <c r="AM87" i="1" s="1"/>
  <c r="AL88" i="1"/>
  <c r="AM88" i="1" s="1"/>
  <c r="AL89" i="1"/>
  <c r="AM89" i="1" s="1"/>
  <c r="AL93" i="1"/>
  <c r="AM93" i="1" s="1"/>
  <c r="AL90" i="1"/>
  <c r="AM90" i="1" s="1"/>
  <c r="AL91" i="1"/>
  <c r="AM91" i="1" s="1"/>
  <c r="AL92" i="1"/>
  <c r="AM92" i="1" s="1"/>
  <c r="AL95" i="1"/>
  <c r="AM95" i="1" s="1"/>
  <c r="AL96" i="1"/>
  <c r="AM96" i="1" s="1"/>
  <c r="AL94" i="1"/>
  <c r="AM94" i="1" s="1"/>
  <c r="AL97" i="1"/>
  <c r="AM97" i="1" s="1"/>
  <c r="AL98" i="1"/>
  <c r="AM98" i="1" s="1"/>
  <c r="AL99" i="1"/>
  <c r="AM99" i="1" s="1"/>
  <c r="AL100" i="1"/>
  <c r="AM100" i="1" s="1"/>
  <c r="AL101" i="1"/>
  <c r="AM101" i="1" s="1"/>
  <c r="AL102" i="1"/>
  <c r="AM102" i="1" s="1"/>
  <c r="AL103" i="1"/>
  <c r="AM103" i="1" s="1"/>
  <c r="AL104" i="1"/>
  <c r="AM104" i="1" s="1"/>
  <c r="AL105" i="1"/>
  <c r="AM105" i="1" s="1"/>
  <c r="AL106" i="1"/>
  <c r="AM106" i="1" s="1"/>
  <c r="AL107" i="1"/>
  <c r="AM107" i="1" s="1"/>
  <c r="AL108" i="1"/>
  <c r="AM108" i="1" s="1"/>
  <c r="AL109" i="1"/>
  <c r="AM109" i="1" s="1"/>
  <c r="AL110" i="1"/>
  <c r="AM110" i="1" s="1"/>
  <c r="AL111" i="1"/>
  <c r="AM111" i="1" s="1"/>
  <c r="AL112" i="1"/>
  <c r="AM112" i="1" s="1"/>
  <c r="AL113" i="1"/>
  <c r="AM113" i="1" s="1"/>
  <c r="AL114" i="1"/>
  <c r="AM114" i="1" s="1"/>
  <c r="AL115" i="1"/>
  <c r="AM115" i="1" s="1"/>
  <c r="AL116" i="1"/>
  <c r="AM116" i="1" s="1"/>
  <c r="AL118" i="1"/>
  <c r="AM118" i="1" s="1"/>
  <c r="AL117" i="1"/>
  <c r="AM117" i="1" s="1"/>
  <c r="AL119" i="1"/>
  <c r="AM119" i="1" s="1"/>
  <c r="AL120" i="1"/>
  <c r="AM120" i="1" s="1"/>
  <c r="AL121" i="1"/>
  <c r="AM121" i="1" s="1"/>
  <c r="AL122" i="1"/>
  <c r="AM122" i="1" s="1"/>
  <c r="AL123" i="1"/>
  <c r="AM123" i="1" s="1"/>
  <c r="AL124" i="1"/>
  <c r="AM124" i="1" s="1"/>
  <c r="AL125" i="1"/>
  <c r="AM125" i="1" s="1"/>
  <c r="AL126" i="1"/>
  <c r="AM126" i="1" s="1"/>
  <c r="AL127" i="1"/>
  <c r="AM127" i="1" s="1"/>
  <c r="AL128" i="1"/>
  <c r="AM128" i="1" s="1"/>
  <c r="AL129" i="1"/>
  <c r="AM129" i="1" s="1"/>
  <c r="AL130" i="1"/>
  <c r="AM130" i="1" s="1"/>
  <c r="AL131" i="1"/>
  <c r="AM131" i="1" s="1"/>
  <c r="AL132" i="1"/>
  <c r="AM132" i="1" s="1"/>
  <c r="AL133" i="1"/>
  <c r="AM133" i="1" s="1"/>
  <c r="AL134" i="1"/>
  <c r="AM134" i="1" s="1"/>
  <c r="AL135" i="1"/>
  <c r="AM135" i="1" s="1"/>
  <c r="AL136" i="1"/>
  <c r="AM136" i="1" s="1"/>
  <c r="AL138" i="1"/>
  <c r="AM138" i="1" s="1"/>
  <c r="AL139" i="1"/>
  <c r="AM139" i="1" s="1"/>
  <c r="AL140" i="1"/>
  <c r="AM140" i="1" s="1"/>
  <c r="AL141" i="1"/>
  <c r="AM141" i="1" s="1"/>
  <c r="AL145" i="1"/>
  <c r="AM145" i="1" s="1"/>
  <c r="AL142" i="1"/>
  <c r="AM142" i="1" s="1"/>
  <c r="AL146" i="1"/>
  <c r="AM146" i="1" s="1"/>
  <c r="AL147" i="1"/>
  <c r="AM147" i="1" s="1"/>
  <c r="AL143" i="1"/>
  <c r="AM143" i="1" s="1"/>
  <c r="AL144" i="1"/>
  <c r="AM144" i="1" s="1"/>
  <c r="AL148" i="1"/>
  <c r="AM148" i="1" s="1"/>
  <c r="AL149" i="1"/>
  <c r="AM149" i="1" s="1"/>
  <c r="AL150" i="1"/>
  <c r="AM150" i="1" s="1"/>
  <c r="AL151" i="1"/>
  <c r="AM151" i="1" s="1"/>
  <c r="AL152" i="1"/>
  <c r="AM152" i="1" s="1"/>
  <c r="AL153" i="1"/>
  <c r="AM153" i="1" s="1"/>
  <c r="AL154" i="1"/>
  <c r="AM154" i="1" s="1"/>
  <c r="AL155" i="1"/>
  <c r="AM155" i="1" s="1"/>
  <c r="AL156" i="1"/>
  <c r="AM156" i="1" s="1"/>
  <c r="AL157" i="1"/>
  <c r="AM157" i="1" s="1"/>
  <c r="AL158" i="1"/>
  <c r="AM158" i="1" s="1"/>
  <c r="AL159" i="1"/>
  <c r="AM159" i="1" s="1"/>
  <c r="AL160" i="1"/>
  <c r="AM160" i="1" s="1"/>
  <c r="AL161" i="1"/>
  <c r="AM161" i="1" s="1"/>
  <c r="AL162" i="1"/>
  <c r="AM162" i="1" s="1"/>
  <c r="AL164" i="1"/>
  <c r="AM164" i="1" s="1"/>
  <c r="AL165" i="1"/>
  <c r="AM165" i="1" s="1"/>
  <c r="AL166" i="1"/>
  <c r="AM166" i="1" s="1"/>
  <c r="AL167" i="1"/>
  <c r="AM167" i="1" s="1"/>
  <c r="AL168" i="1"/>
  <c r="AM168" i="1" s="1"/>
  <c r="AL169" i="1"/>
  <c r="AM169" i="1" s="1"/>
  <c r="AL170" i="1"/>
  <c r="AM170" i="1" s="1"/>
  <c r="AL171" i="1"/>
  <c r="AM171" i="1" s="1"/>
  <c r="AL172" i="1"/>
  <c r="AM172" i="1" s="1"/>
  <c r="AL174" i="1"/>
  <c r="AM174" i="1" s="1"/>
  <c r="AL175" i="1"/>
  <c r="AM175" i="1" s="1"/>
  <c r="AL176" i="1"/>
  <c r="AM176" i="1" s="1"/>
  <c r="AL177" i="1"/>
  <c r="AM177" i="1" s="1"/>
  <c r="AL178" i="1"/>
  <c r="AM178" i="1" s="1"/>
  <c r="AL179" i="1"/>
  <c r="AM179" i="1" s="1"/>
  <c r="AL180" i="1"/>
  <c r="AM180" i="1" s="1"/>
  <c r="AL181" i="1"/>
  <c r="AM181" i="1" s="1"/>
  <c r="AL182" i="1"/>
  <c r="AM182" i="1" s="1"/>
  <c r="AL183" i="1"/>
  <c r="AM183" i="1" s="1"/>
  <c r="AL184" i="1"/>
  <c r="AM184" i="1" s="1"/>
  <c r="AL185" i="1"/>
  <c r="AM185" i="1" s="1"/>
  <c r="AL186" i="1"/>
  <c r="AM186" i="1" s="1"/>
  <c r="AL188" i="1"/>
  <c r="AM188" i="1" s="1"/>
  <c r="AL187" i="1"/>
  <c r="AM187" i="1" s="1"/>
  <c r="AL191" i="1"/>
  <c r="AM191" i="1" s="1"/>
  <c r="AL189" i="1"/>
  <c r="AM189" i="1" s="1"/>
  <c r="AL192" i="1"/>
  <c r="AM192" i="1" s="1"/>
  <c r="AL193" i="1"/>
  <c r="AM193" i="1" s="1"/>
  <c r="AL190" i="1"/>
  <c r="AM190" i="1" s="1"/>
  <c r="AL194" i="1"/>
  <c r="AM194" i="1" s="1"/>
  <c r="AL195" i="1"/>
  <c r="AM195" i="1" s="1"/>
  <c r="AL196" i="1"/>
  <c r="AM196" i="1" s="1"/>
  <c r="AL197" i="1"/>
  <c r="AM197" i="1" s="1"/>
  <c r="AL198" i="1"/>
  <c r="AM198" i="1" s="1"/>
  <c r="AL199" i="1"/>
  <c r="AM199" i="1" s="1"/>
  <c r="AL201" i="1"/>
  <c r="AM201" i="1" s="1"/>
  <c r="AL200" i="1"/>
  <c r="AM200" i="1" s="1"/>
  <c r="AL202" i="1"/>
  <c r="AM202" i="1" s="1"/>
  <c r="AL203" i="1"/>
  <c r="AM203" i="1" s="1"/>
  <c r="AL204" i="1"/>
  <c r="AM204" i="1" s="1"/>
  <c r="AL205" i="1"/>
  <c r="AM205" i="1" s="1"/>
  <c r="AL206" i="1"/>
  <c r="AM206" i="1" s="1"/>
  <c r="AL208" i="1"/>
  <c r="AM208" i="1" s="1"/>
  <c r="AL209" i="1"/>
  <c r="AM209" i="1" s="1"/>
  <c r="AL210" i="1"/>
  <c r="AM210" i="1" s="1"/>
  <c r="AL211" i="1"/>
  <c r="AM211" i="1" s="1"/>
  <c r="AL212" i="1"/>
  <c r="AM212" i="1" s="1"/>
  <c r="AL213" i="1"/>
  <c r="AM213" i="1" s="1"/>
  <c r="AL214" i="1"/>
  <c r="AM214" i="1" s="1"/>
  <c r="AL215" i="1"/>
  <c r="AM215" i="1" s="1"/>
  <c r="AL216" i="1"/>
  <c r="AM216" i="1" s="1"/>
  <c r="AL217" i="1"/>
  <c r="AM217" i="1" s="1"/>
  <c r="AL218" i="1"/>
  <c r="AM218" i="1" s="1"/>
  <c r="AL223" i="1"/>
  <c r="AM223" i="1" s="1"/>
  <c r="AL224" i="1"/>
  <c r="AM224" i="1" s="1"/>
  <c r="AL219" i="1"/>
  <c r="AM219" i="1" s="1"/>
  <c r="AL220" i="1"/>
  <c r="AM220" i="1" s="1"/>
  <c r="AL221" i="1"/>
  <c r="AM221" i="1" s="1"/>
  <c r="AL222" i="1"/>
  <c r="AM222" i="1" s="1"/>
  <c r="AL225" i="1"/>
  <c r="AM225" i="1" s="1"/>
  <c r="AL226" i="1"/>
  <c r="AM226" i="1" s="1"/>
  <c r="AL227" i="1"/>
  <c r="AM227" i="1" s="1"/>
  <c r="AL228" i="1"/>
  <c r="AM228" i="1" s="1"/>
  <c r="AL229" i="1"/>
  <c r="AM229" i="1" s="1"/>
  <c r="AL230" i="1"/>
  <c r="AM230" i="1" s="1"/>
  <c r="AL231" i="1"/>
  <c r="AM231" i="1" s="1"/>
  <c r="AL232" i="1"/>
  <c r="AM232" i="1" s="1"/>
  <c r="AL233" i="1"/>
  <c r="AM233" i="1" s="1"/>
  <c r="AL234" i="1"/>
  <c r="AM234" i="1" s="1"/>
  <c r="AL235" i="1"/>
  <c r="AM235" i="1" s="1"/>
  <c r="AL236" i="1"/>
  <c r="AM236" i="1" s="1"/>
  <c r="AL237" i="1"/>
  <c r="AM237" i="1" s="1"/>
  <c r="AL238" i="1"/>
  <c r="AM238" i="1" s="1"/>
  <c r="AL239" i="1"/>
  <c r="AM239" i="1" s="1"/>
  <c r="AL240" i="1"/>
  <c r="AM240" i="1" s="1"/>
  <c r="AL241" i="1"/>
  <c r="AM241" i="1" s="1"/>
  <c r="AL242" i="1"/>
  <c r="AM242" i="1" s="1"/>
  <c r="AL243" i="1"/>
  <c r="AM243" i="1" s="1"/>
  <c r="AL244" i="1"/>
  <c r="AM244" i="1" s="1"/>
  <c r="AL245" i="1"/>
  <c r="AM245" i="1" s="1"/>
  <c r="AL246" i="1"/>
  <c r="AM246" i="1" s="1"/>
  <c r="AL247" i="1"/>
  <c r="AM247" i="1" s="1"/>
  <c r="AL250" i="1"/>
  <c r="AM250" i="1" s="1"/>
  <c r="AL251" i="1"/>
  <c r="AM251" i="1" s="1"/>
  <c r="AL252" i="1"/>
  <c r="AM252" i="1" s="1"/>
  <c r="AL253" i="1"/>
  <c r="AM253" i="1" s="1"/>
  <c r="AL254" i="1"/>
  <c r="AM254" i="1" s="1"/>
  <c r="AL255" i="1"/>
  <c r="AM255" i="1" s="1"/>
  <c r="AL256" i="1"/>
  <c r="AM256" i="1" s="1"/>
  <c r="AL257" i="1"/>
  <c r="AM257" i="1" s="1"/>
  <c r="AL258" i="1"/>
  <c r="AM258" i="1" s="1"/>
  <c r="AL259" i="1"/>
  <c r="AM259" i="1" s="1"/>
  <c r="AL260" i="1"/>
  <c r="AM260" i="1" s="1"/>
  <c r="AL261" i="1"/>
  <c r="AM261" i="1" s="1"/>
  <c r="AL262" i="1"/>
  <c r="AM262" i="1" s="1"/>
  <c r="AL263" i="1"/>
  <c r="AM263" i="1" s="1"/>
  <c r="AL264" i="1"/>
  <c r="AM264" i="1" s="1"/>
  <c r="AL265" i="1"/>
  <c r="AM265" i="1" s="1"/>
  <c r="AL266" i="1"/>
  <c r="AM266" i="1" s="1"/>
  <c r="AL267" i="1"/>
  <c r="AM267" i="1" s="1"/>
  <c r="AL268" i="1"/>
  <c r="AM268" i="1" s="1"/>
  <c r="AL270" i="1"/>
  <c r="AM270" i="1" s="1"/>
  <c r="AL269" i="1"/>
  <c r="AM269" i="1" s="1"/>
  <c r="AL271" i="1"/>
  <c r="AM271" i="1" s="1"/>
  <c r="AL275" i="1"/>
  <c r="AM275" i="1" s="1"/>
  <c r="AL276" i="1"/>
  <c r="AM276" i="1" s="1"/>
  <c r="AL272" i="1"/>
  <c r="AM272" i="1" s="1"/>
  <c r="AL273" i="1"/>
  <c r="AM273" i="1" s="1"/>
  <c r="AL274" i="1"/>
  <c r="AM274" i="1" s="1"/>
  <c r="AL277" i="1"/>
  <c r="AM277" i="1" s="1"/>
  <c r="AL278" i="1"/>
  <c r="AM278" i="1" s="1"/>
  <c r="AL279" i="1"/>
  <c r="AM279" i="1" s="1"/>
  <c r="AL280" i="1"/>
  <c r="AM280" i="1" s="1"/>
  <c r="AL281" i="1"/>
  <c r="AM281" i="1" s="1"/>
  <c r="AL282" i="1"/>
  <c r="AM282" i="1" s="1"/>
  <c r="AL283" i="1"/>
  <c r="AM283" i="1" s="1"/>
  <c r="AL284" i="1"/>
  <c r="AM284" i="1" s="1"/>
  <c r="AL285" i="1"/>
  <c r="AM285" i="1" s="1"/>
  <c r="AL286" i="1"/>
  <c r="AM286" i="1" s="1"/>
  <c r="AL287" i="1"/>
  <c r="AM287" i="1" s="1"/>
  <c r="AL288" i="1"/>
  <c r="AM288" i="1" s="1"/>
  <c r="AL289" i="1"/>
  <c r="AM289" i="1" s="1"/>
  <c r="AL290" i="1"/>
  <c r="AM290" i="1" s="1"/>
  <c r="AL291" i="1"/>
  <c r="AM291" i="1" s="1"/>
  <c r="AL292" i="1"/>
  <c r="AM292" i="1" s="1"/>
  <c r="AL293" i="1"/>
  <c r="AM293" i="1" s="1"/>
  <c r="AL294" i="1"/>
  <c r="AM294" i="1" s="1"/>
  <c r="AL304" i="1"/>
  <c r="AM304" i="1" s="1"/>
  <c r="AL295" i="1"/>
  <c r="AM295" i="1" s="1"/>
  <c r="AL296" i="1"/>
  <c r="AM296" i="1" s="1"/>
  <c r="AL298" i="1"/>
  <c r="AM298" i="1" s="1"/>
  <c r="AL297" i="1"/>
  <c r="AM297" i="1" s="1"/>
  <c r="AL300" i="1"/>
  <c r="AM300" i="1" s="1"/>
  <c r="AL305" i="1"/>
  <c r="AM305" i="1" s="1"/>
  <c r="AL301" i="1"/>
  <c r="AM301" i="1" s="1"/>
  <c r="AL302" i="1"/>
  <c r="AM302" i="1" s="1"/>
  <c r="AL303" i="1"/>
  <c r="AM303" i="1" s="1"/>
  <c r="AL306" i="1"/>
  <c r="AM306" i="1" s="1"/>
  <c r="AL307" i="1"/>
  <c r="AM307" i="1" s="1"/>
  <c r="AL308" i="1"/>
  <c r="AM308" i="1" s="1"/>
  <c r="AL309" i="1"/>
  <c r="AM309" i="1" s="1"/>
  <c r="AL310" i="1"/>
  <c r="AM310" i="1" s="1"/>
  <c r="AL311" i="1"/>
  <c r="AM311" i="1" s="1"/>
  <c r="AL312" i="1"/>
  <c r="AM312" i="1" s="1"/>
  <c r="AL313" i="1"/>
  <c r="AM313" i="1" s="1"/>
  <c r="AL314" i="1"/>
  <c r="AM314" i="1" s="1"/>
  <c r="AL328" i="1"/>
  <c r="AM328" i="1" s="1"/>
  <c r="AL315" i="1"/>
  <c r="AM315" i="1" s="1"/>
  <c r="AL316" i="1"/>
  <c r="AM316" i="1" s="1"/>
  <c r="AL317" i="1"/>
  <c r="AM317" i="1" s="1"/>
  <c r="AL318" i="1"/>
  <c r="AM318" i="1" s="1"/>
  <c r="AL319" i="1"/>
  <c r="AM319" i="1" s="1"/>
  <c r="AL329" i="1"/>
  <c r="AM329" i="1" s="1"/>
  <c r="AL320" i="1"/>
  <c r="AM320" i="1" s="1"/>
  <c r="AL321" i="1"/>
  <c r="AM321" i="1" s="1"/>
  <c r="AL322" i="1"/>
  <c r="AM322" i="1" s="1"/>
  <c r="AL323" i="1"/>
  <c r="AM323" i="1" s="1"/>
  <c r="AL324" i="1"/>
  <c r="AM324" i="1" s="1"/>
  <c r="AL325" i="1"/>
  <c r="AM325" i="1" s="1"/>
  <c r="AL326" i="1"/>
  <c r="AM326" i="1" s="1"/>
  <c r="AL327" i="1"/>
  <c r="AM327" i="1" s="1"/>
  <c r="AL330" i="1"/>
  <c r="AM330" i="1" s="1"/>
  <c r="AL332" i="1"/>
  <c r="AM332" i="1" s="1"/>
  <c r="AL333" i="1"/>
  <c r="AM333" i="1" s="1"/>
  <c r="AL335" i="1"/>
  <c r="AM335" i="1" s="1"/>
  <c r="AL334" i="1"/>
  <c r="AM334" i="1" s="1"/>
  <c r="AL336" i="1"/>
  <c r="AM336" i="1" s="1"/>
  <c r="AL337" i="1"/>
  <c r="AM337" i="1" s="1"/>
  <c r="AL338" i="1"/>
  <c r="AM338" i="1" s="1"/>
  <c r="AL339" i="1"/>
  <c r="AM339" i="1" s="1"/>
  <c r="AL340" i="1"/>
  <c r="AM340" i="1" s="1"/>
  <c r="AL341" i="1"/>
  <c r="AM341" i="1" s="1"/>
  <c r="AL342" i="1"/>
  <c r="AM342" i="1" s="1"/>
  <c r="AL343" i="1"/>
  <c r="AM343" i="1" s="1"/>
  <c r="AL344" i="1"/>
  <c r="AM344" i="1" s="1"/>
  <c r="AL345" i="1"/>
  <c r="AM345" i="1" s="1"/>
  <c r="AL346" i="1"/>
  <c r="AM346" i="1" s="1"/>
  <c r="AL347" i="1"/>
  <c r="AM347" i="1" s="1"/>
  <c r="AL348" i="1"/>
  <c r="AM348" i="1" s="1"/>
  <c r="AL349" i="1"/>
  <c r="AM349" i="1" s="1"/>
  <c r="AL369" i="1"/>
  <c r="AM369" i="1" s="1"/>
  <c r="AL350" i="1"/>
  <c r="AM350" i="1" s="1"/>
  <c r="AL351" i="1"/>
  <c r="AM351" i="1" s="1"/>
  <c r="AL352" i="1"/>
  <c r="AM352" i="1" s="1"/>
  <c r="AL353" i="1"/>
  <c r="AM353" i="1" s="1"/>
  <c r="AL354" i="1"/>
  <c r="AM354" i="1" s="1"/>
  <c r="AL355" i="1"/>
  <c r="AM355" i="1" s="1"/>
  <c r="AL356" i="1"/>
  <c r="AM356" i="1" s="1"/>
  <c r="AL357" i="1"/>
  <c r="AM357" i="1" s="1"/>
  <c r="AL358" i="1"/>
  <c r="AM358" i="1" s="1"/>
  <c r="AL359" i="1"/>
  <c r="AM359" i="1" s="1"/>
  <c r="AL361" i="1"/>
  <c r="AM361" i="1" s="1"/>
  <c r="AL362" i="1"/>
  <c r="AM362" i="1" s="1"/>
  <c r="AL363" i="1"/>
  <c r="AM363" i="1" s="1"/>
  <c r="AL364" i="1"/>
  <c r="AM364" i="1" s="1"/>
  <c r="AL365" i="1"/>
  <c r="AM365" i="1" s="1"/>
  <c r="AL366" i="1"/>
  <c r="AM366" i="1" s="1"/>
  <c r="AL370" i="1"/>
  <c r="AM370" i="1" s="1"/>
  <c r="AL367" i="1"/>
  <c r="AM367" i="1" s="1"/>
  <c r="AL368" i="1"/>
  <c r="AM368" i="1" s="1"/>
  <c r="AL371" i="1"/>
  <c r="AM371" i="1" s="1"/>
  <c r="AL372" i="1"/>
  <c r="AM372" i="1" s="1"/>
  <c r="AL373" i="1"/>
  <c r="AM373" i="1" s="1"/>
  <c r="AL374" i="1"/>
  <c r="AM374" i="1" s="1"/>
  <c r="AL377" i="1"/>
  <c r="AM377" i="1" s="1"/>
  <c r="AL375" i="1"/>
  <c r="AM375" i="1" s="1"/>
  <c r="AL376" i="1"/>
  <c r="AM376" i="1" s="1"/>
  <c r="AL378" i="1"/>
  <c r="AM378" i="1" s="1"/>
  <c r="AL379" i="1"/>
  <c r="AM379" i="1" s="1"/>
  <c r="AL380" i="1"/>
  <c r="AM380" i="1" s="1"/>
  <c r="AL381" i="1"/>
  <c r="AM381" i="1" s="1"/>
  <c r="AL382" i="1"/>
  <c r="AM382" i="1" s="1"/>
  <c r="AL383" i="1"/>
  <c r="AM383" i="1" s="1"/>
  <c r="AL384" i="1"/>
  <c r="AM384" i="1" s="1"/>
  <c r="AL385" i="1"/>
  <c r="AM385" i="1" s="1"/>
  <c r="AL386" i="1"/>
  <c r="AM386" i="1" s="1"/>
  <c r="AL387" i="1"/>
  <c r="AM387" i="1" s="1"/>
  <c r="AL388" i="1"/>
  <c r="AM388" i="1" s="1"/>
  <c r="AL389" i="1"/>
  <c r="AM389" i="1" s="1"/>
  <c r="AL390" i="1"/>
  <c r="AM390" i="1" s="1"/>
  <c r="AL391" i="1"/>
  <c r="AM391" i="1" s="1"/>
  <c r="AL392" i="1"/>
  <c r="AM392" i="1" s="1"/>
  <c r="AL403" i="1"/>
  <c r="AM403" i="1" s="1"/>
  <c r="AL404" i="1"/>
  <c r="AM404" i="1" s="1"/>
  <c r="AL406" i="1"/>
  <c r="AM406" i="1" s="1"/>
  <c r="AL405" i="1"/>
  <c r="AM405" i="1" s="1"/>
  <c r="AL393" i="1"/>
  <c r="AM393" i="1" s="1"/>
  <c r="AL394" i="1"/>
  <c r="AM394" i="1" s="1"/>
  <c r="AL395" i="1"/>
  <c r="AM395" i="1" s="1"/>
  <c r="AL396" i="1"/>
  <c r="AM396" i="1" s="1"/>
  <c r="AL397" i="1"/>
  <c r="AM397" i="1" s="1"/>
  <c r="AL398" i="1"/>
  <c r="AM398" i="1" s="1"/>
  <c r="AL399" i="1"/>
  <c r="AM399" i="1" s="1"/>
  <c r="AL400" i="1"/>
  <c r="AM400" i="1" s="1"/>
  <c r="AL401" i="1"/>
  <c r="AM401" i="1" s="1"/>
  <c r="AL402" i="1"/>
  <c r="AM402" i="1" s="1"/>
  <c r="AL407" i="1"/>
  <c r="AM407" i="1" s="1"/>
  <c r="AL408" i="1"/>
  <c r="AM408" i="1" s="1"/>
  <c r="AL409" i="1"/>
  <c r="AM409" i="1" s="1"/>
  <c r="AL412" i="1"/>
  <c r="AM412" i="1" s="1"/>
  <c r="AL163" i="1"/>
  <c r="AM163" i="1" s="1"/>
  <c r="AC412" i="1" l="1"/>
  <c r="AN412" i="1"/>
  <c r="AC408" i="1"/>
  <c r="AN408" i="1"/>
  <c r="AC402" i="1"/>
  <c r="AN402" i="1"/>
  <c r="AC400" i="1"/>
  <c r="AN400" i="1"/>
  <c r="AC398" i="1"/>
  <c r="AN398" i="1"/>
  <c r="AC396" i="1"/>
  <c r="AN396" i="1"/>
  <c r="AC394" i="1"/>
  <c r="AN394" i="1"/>
  <c r="AN405" i="1"/>
  <c r="AC405" i="1"/>
  <c r="AC404" i="1"/>
  <c r="AN404" i="1"/>
  <c r="AC392" i="1"/>
  <c r="AN392" i="1"/>
  <c r="AC390" i="1"/>
  <c r="AN390" i="1"/>
  <c r="AC388" i="1"/>
  <c r="AN388" i="1"/>
  <c r="AC386" i="1"/>
  <c r="AN386" i="1"/>
  <c r="AC384" i="1"/>
  <c r="AN384" i="1"/>
  <c r="AC382" i="1"/>
  <c r="AN382" i="1"/>
  <c r="AC380" i="1"/>
  <c r="AN380" i="1"/>
  <c r="AC378" i="1"/>
  <c r="AN378" i="1"/>
  <c r="AC375" i="1"/>
  <c r="AN375" i="1"/>
  <c r="AC374" i="1"/>
  <c r="AN374" i="1"/>
  <c r="AC372" i="1"/>
  <c r="AN372" i="1"/>
  <c r="AC368" i="1"/>
  <c r="AN368" i="1"/>
  <c r="AC370" i="1"/>
  <c r="AN370" i="1"/>
  <c r="AC365" i="1"/>
  <c r="AN365" i="1"/>
  <c r="AN363" i="1"/>
  <c r="AC363" i="1"/>
  <c r="AC361" i="1"/>
  <c r="AN361" i="1"/>
  <c r="AC358" i="1"/>
  <c r="AN358" i="1"/>
  <c r="AC356" i="1"/>
  <c r="AN356" i="1"/>
  <c r="AC354" i="1"/>
  <c r="AN354" i="1"/>
  <c r="AC352" i="1"/>
  <c r="AN352" i="1"/>
  <c r="AC350" i="1"/>
  <c r="AN350" i="1"/>
  <c r="AC349" i="1"/>
  <c r="AN349" i="1"/>
  <c r="AN347" i="1"/>
  <c r="AC347" i="1"/>
  <c r="AC345" i="1"/>
  <c r="AN345" i="1"/>
  <c r="AC343" i="1"/>
  <c r="AN343" i="1"/>
  <c r="AN341" i="1"/>
  <c r="AC341" i="1"/>
  <c r="AN339" i="1"/>
  <c r="AC339" i="1"/>
  <c r="AC337" i="1"/>
  <c r="AN337" i="1"/>
  <c r="AC334" i="1"/>
  <c r="AN334" i="1"/>
  <c r="AC333" i="1"/>
  <c r="H32" i="4" s="1"/>
  <c r="AN333" i="1"/>
  <c r="AC330" i="1"/>
  <c r="AN330" i="1"/>
  <c r="AC326" i="1"/>
  <c r="AN326" i="1"/>
  <c r="AC324" i="1"/>
  <c r="AN324" i="1"/>
  <c r="AC322" i="1"/>
  <c r="AN322" i="1"/>
  <c r="AC320" i="1"/>
  <c r="AN320" i="1"/>
  <c r="AC319" i="1"/>
  <c r="AN319" i="1"/>
  <c r="AC317" i="1"/>
  <c r="AN317" i="1"/>
  <c r="AN315" i="1"/>
  <c r="AC315" i="1"/>
  <c r="AC314" i="1"/>
  <c r="AN314" i="1"/>
  <c r="AC312" i="1"/>
  <c r="AN312" i="1"/>
  <c r="AC310" i="1"/>
  <c r="AN310" i="1"/>
  <c r="AC308" i="1"/>
  <c r="AN308" i="1"/>
  <c r="AC306" i="1"/>
  <c r="AN306" i="1"/>
  <c r="AC302" i="1"/>
  <c r="AN302" i="1"/>
  <c r="AC305" i="1"/>
  <c r="AN305" i="1"/>
  <c r="AC297" i="1"/>
  <c r="AN297" i="1"/>
  <c r="AC296" i="1"/>
  <c r="AN296" i="1"/>
  <c r="AC304" i="1"/>
  <c r="AN304" i="1"/>
  <c r="AN293" i="1"/>
  <c r="AC293" i="1"/>
  <c r="AN291" i="1"/>
  <c r="AC291" i="1"/>
  <c r="AC289" i="1"/>
  <c r="AN289" i="1"/>
  <c r="AC287" i="1"/>
  <c r="AN287" i="1"/>
  <c r="AN285" i="1"/>
  <c r="AC285" i="1"/>
  <c r="AN283" i="1"/>
  <c r="AC283" i="1"/>
  <c r="AC281" i="1"/>
  <c r="AN281" i="1"/>
  <c r="AC279" i="1"/>
  <c r="AN279" i="1"/>
  <c r="AN277" i="1"/>
  <c r="AC277" i="1"/>
  <c r="AC273" i="1"/>
  <c r="AN273" i="1"/>
  <c r="AC276" i="1"/>
  <c r="AN276" i="1"/>
  <c r="AC271" i="1"/>
  <c r="AN271" i="1"/>
  <c r="AC270" i="1"/>
  <c r="AN270" i="1"/>
  <c r="AN267" i="1"/>
  <c r="AC267" i="1"/>
  <c r="AC265" i="1"/>
  <c r="AN265" i="1"/>
  <c r="AC263" i="1"/>
  <c r="AN263" i="1"/>
  <c r="AN261" i="1"/>
  <c r="AC261" i="1"/>
  <c r="AN259" i="1"/>
  <c r="AC259" i="1"/>
  <c r="AC257" i="1"/>
  <c r="AN257" i="1"/>
  <c r="AC255" i="1"/>
  <c r="AN255" i="1"/>
  <c r="AN253" i="1"/>
  <c r="AC253" i="1"/>
  <c r="H20" i="4" s="1"/>
  <c r="AN251" i="1"/>
  <c r="AC251" i="1"/>
  <c r="AC247" i="1"/>
  <c r="AN247" i="1"/>
  <c r="AN245" i="1"/>
  <c r="AC245" i="1"/>
  <c r="AN243" i="1"/>
  <c r="AC243" i="1"/>
  <c r="AC241" i="1"/>
  <c r="AN241" i="1"/>
  <c r="AC239" i="1"/>
  <c r="AN239" i="1"/>
  <c r="AN237" i="1"/>
  <c r="AC237" i="1"/>
  <c r="AN235" i="1"/>
  <c r="AC235" i="1"/>
  <c r="AC233" i="1"/>
  <c r="AN233" i="1"/>
  <c r="AC231" i="1"/>
  <c r="AN231" i="1"/>
  <c r="AN229" i="1"/>
  <c r="AC229" i="1"/>
  <c r="AN227" i="1"/>
  <c r="AC227" i="1"/>
  <c r="AC225" i="1"/>
  <c r="AN225" i="1"/>
  <c r="AN221" i="1"/>
  <c r="AC221" i="1"/>
  <c r="AN219" i="1"/>
  <c r="AC219" i="1"/>
  <c r="AC223" i="1"/>
  <c r="AN223" i="1"/>
  <c r="AC217" i="1"/>
  <c r="AN217" i="1"/>
  <c r="AC215" i="1"/>
  <c r="AN215" i="1"/>
  <c r="AN213" i="1"/>
  <c r="AC213" i="1"/>
  <c r="AN211" i="1"/>
  <c r="AC211" i="1"/>
  <c r="AC209" i="1"/>
  <c r="H31" i="4" s="1"/>
  <c r="AN209" i="1"/>
  <c r="AC206" i="1"/>
  <c r="AN206" i="1"/>
  <c r="AC204" i="1"/>
  <c r="AN204" i="1"/>
  <c r="AC202" i="1"/>
  <c r="AN202" i="1"/>
  <c r="AC201" i="1"/>
  <c r="AN201" i="1"/>
  <c r="AC198" i="1"/>
  <c r="AN198" i="1"/>
  <c r="AC196" i="1"/>
  <c r="AN196" i="1"/>
  <c r="AC194" i="1"/>
  <c r="AN194" i="1"/>
  <c r="AC193" i="1"/>
  <c r="AN193" i="1"/>
  <c r="AN189" i="1"/>
  <c r="AC189" i="1"/>
  <c r="AN187" i="1"/>
  <c r="AC187" i="1"/>
  <c r="AC186" i="1"/>
  <c r="AN186" i="1"/>
  <c r="AC184" i="1"/>
  <c r="AN184" i="1"/>
  <c r="AC182" i="1"/>
  <c r="AN182" i="1"/>
  <c r="AC180" i="1"/>
  <c r="AN180" i="1"/>
  <c r="AC178" i="1"/>
  <c r="AN178" i="1"/>
  <c r="AN176" i="1"/>
  <c r="AC176" i="1"/>
  <c r="AC174" i="1"/>
  <c r="AN174" i="1"/>
  <c r="AN171" i="1"/>
  <c r="AC171" i="1"/>
  <c r="AC169" i="1"/>
  <c r="AN169" i="1"/>
  <c r="AN167" i="1"/>
  <c r="AC167" i="1"/>
  <c r="AC165" i="1"/>
  <c r="AN165" i="1"/>
  <c r="AC162" i="1"/>
  <c r="AN162" i="1"/>
  <c r="AN160" i="1"/>
  <c r="AC160" i="1"/>
  <c r="AC158" i="1"/>
  <c r="AN158" i="1"/>
  <c r="AC156" i="1"/>
  <c r="AN156" i="1"/>
  <c r="AC154" i="1"/>
  <c r="AN154" i="1"/>
  <c r="AN152" i="1"/>
  <c r="AC152" i="1"/>
  <c r="AC150" i="1"/>
  <c r="AN150" i="1"/>
  <c r="AC148" i="1"/>
  <c r="AN148" i="1"/>
  <c r="AN143" i="1"/>
  <c r="AC143" i="1"/>
  <c r="AC146" i="1"/>
  <c r="AN146" i="1"/>
  <c r="AC145" i="1"/>
  <c r="AN145" i="1"/>
  <c r="AC140" i="1"/>
  <c r="AN140" i="1"/>
  <c r="AC138" i="1"/>
  <c r="AN138" i="1"/>
  <c r="AN135" i="1"/>
  <c r="AC135" i="1"/>
  <c r="AC133" i="1"/>
  <c r="AN133" i="1"/>
  <c r="AN131" i="1"/>
  <c r="AC131" i="1"/>
  <c r="AC129" i="1"/>
  <c r="AN129" i="1"/>
  <c r="AN127" i="1"/>
  <c r="AC127" i="1"/>
  <c r="AC125" i="1"/>
  <c r="AN125" i="1"/>
  <c r="AN123" i="1"/>
  <c r="AC123" i="1"/>
  <c r="AC121" i="1"/>
  <c r="AN121" i="1"/>
  <c r="AN119" i="1"/>
  <c r="AC119" i="1"/>
  <c r="AC118" i="1"/>
  <c r="AN118" i="1"/>
  <c r="AN115" i="1"/>
  <c r="AC115" i="1"/>
  <c r="AC113" i="1"/>
  <c r="AN113" i="1"/>
  <c r="AN111" i="1"/>
  <c r="AC111" i="1"/>
  <c r="AC109" i="1"/>
  <c r="AN109" i="1"/>
  <c r="AN107" i="1"/>
  <c r="AC107" i="1"/>
  <c r="AN103" i="1"/>
  <c r="AC103" i="1"/>
  <c r="AC101" i="1"/>
  <c r="AN101" i="1"/>
  <c r="AN99" i="1"/>
  <c r="AC99" i="1"/>
  <c r="AC97" i="1"/>
  <c r="AN97" i="1"/>
  <c r="AN96" i="1"/>
  <c r="AC96" i="1"/>
  <c r="AC92" i="1"/>
  <c r="AN92" i="1"/>
  <c r="AC90" i="1"/>
  <c r="AN90" i="1"/>
  <c r="AC89" i="1"/>
  <c r="AN89" i="1"/>
  <c r="AN87" i="1"/>
  <c r="AC87" i="1"/>
  <c r="AC85" i="1"/>
  <c r="AN85" i="1"/>
  <c r="AN83" i="1"/>
  <c r="AC83" i="1"/>
  <c r="AC81" i="1"/>
  <c r="AN81" i="1"/>
  <c r="AN79" i="1"/>
  <c r="AC79" i="1"/>
  <c r="AC77" i="1"/>
  <c r="AN77" i="1"/>
  <c r="AN75" i="1"/>
  <c r="AC75" i="1"/>
  <c r="AC73" i="1"/>
  <c r="AN73" i="1"/>
  <c r="AN71" i="1"/>
  <c r="AC71" i="1"/>
  <c r="AC69" i="1"/>
  <c r="AN69" i="1"/>
  <c r="AN67" i="1"/>
  <c r="AC67" i="1"/>
  <c r="AC65" i="1"/>
  <c r="AN65" i="1"/>
  <c r="AC62" i="1"/>
  <c r="AN62" i="1"/>
  <c r="AC60" i="1"/>
  <c r="H27" i="4" s="1"/>
  <c r="AN60" i="1"/>
  <c r="AC58" i="1"/>
  <c r="AN58" i="1"/>
  <c r="AN63" i="1"/>
  <c r="AC63" i="1"/>
  <c r="AC54" i="1"/>
  <c r="AN54" i="1"/>
  <c r="AC52" i="1"/>
  <c r="AN52" i="1"/>
  <c r="AC50" i="1"/>
  <c r="AN50" i="1"/>
  <c r="AN48" i="1"/>
  <c r="AC48" i="1"/>
  <c r="AC46" i="1"/>
  <c r="AN46" i="1"/>
  <c r="AC44" i="1"/>
  <c r="AN44" i="1"/>
  <c r="AC42" i="1"/>
  <c r="AN42" i="1"/>
  <c r="AN40" i="1"/>
  <c r="AC40" i="1"/>
  <c r="AC38" i="1"/>
  <c r="AN38" i="1"/>
  <c r="AC36" i="1"/>
  <c r="AN36" i="1"/>
  <c r="AC34" i="1"/>
  <c r="AN34" i="1"/>
  <c r="AN32" i="1"/>
  <c r="AC32" i="1"/>
  <c r="AC30" i="1"/>
  <c r="AN30" i="1"/>
  <c r="AC28" i="1"/>
  <c r="AN28" i="1"/>
  <c r="AC26" i="1"/>
  <c r="AN26" i="1"/>
  <c r="AN24" i="1"/>
  <c r="AC24" i="1"/>
  <c r="AN55" i="1"/>
  <c r="AC55" i="1"/>
  <c r="AN21" i="1"/>
  <c r="AC21" i="1"/>
  <c r="AN19" i="1"/>
  <c r="AC19" i="1"/>
  <c r="AC17" i="1"/>
  <c r="AN17" i="1"/>
  <c r="AC15" i="1"/>
  <c r="AN15" i="1"/>
  <c r="AN13" i="1"/>
  <c r="AC13" i="1"/>
  <c r="AN11" i="1"/>
  <c r="AC11" i="1"/>
  <c r="AC9" i="1"/>
  <c r="AN9" i="1"/>
  <c r="AN163" i="1"/>
  <c r="AC163" i="1"/>
  <c r="AC409" i="1"/>
  <c r="AN409" i="1"/>
  <c r="AC407" i="1"/>
  <c r="AN407" i="1"/>
  <c r="AC401" i="1"/>
  <c r="H15" i="4" s="1"/>
  <c r="AN401" i="1"/>
  <c r="AC399" i="1"/>
  <c r="AN399" i="1"/>
  <c r="AC397" i="1"/>
  <c r="AN397" i="1"/>
  <c r="AN395" i="1"/>
  <c r="AC395" i="1"/>
  <c r="AC393" i="1"/>
  <c r="AN393" i="1"/>
  <c r="AC406" i="1"/>
  <c r="AN406" i="1"/>
  <c r="AN403" i="1"/>
  <c r="AC403" i="1"/>
  <c r="AC391" i="1"/>
  <c r="AN391" i="1"/>
  <c r="AN389" i="1"/>
  <c r="AC389" i="1"/>
  <c r="AN387" i="1"/>
  <c r="AC387" i="1"/>
  <c r="AC385" i="1"/>
  <c r="AN385" i="1"/>
  <c r="AC383" i="1"/>
  <c r="AN383" i="1"/>
  <c r="AC381" i="1"/>
  <c r="AN381" i="1"/>
  <c r="AN379" i="1"/>
  <c r="AC379" i="1"/>
  <c r="AC376" i="1"/>
  <c r="AN376" i="1"/>
  <c r="AC377" i="1"/>
  <c r="AN377" i="1"/>
  <c r="AN373" i="1"/>
  <c r="AC373" i="1"/>
  <c r="AN371" i="1"/>
  <c r="AC371" i="1"/>
  <c r="AC367" i="1"/>
  <c r="AN367" i="1"/>
  <c r="AC366" i="1"/>
  <c r="AN366" i="1"/>
  <c r="AC364" i="1"/>
  <c r="AN364" i="1"/>
  <c r="AC362" i="1"/>
  <c r="AN362" i="1"/>
  <c r="AC359" i="1"/>
  <c r="AN359" i="1"/>
  <c r="AN357" i="1"/>
  <c r="AC357" i="1"/>
  <c r="AN355" i="1"/>
  <c r="AC355" i="1"/>
  <c r="AC353" i="1"/>
  <c r="AN353" i="1"/>
  <c r="AC351" i="1"/>
  <c r="AN351" i="1"/>
  <c r="AC369" i="1"/>
  <c r="AN369" i="1"/>
  <c r="AC348" i="1"/>
  <c r="AN348" i="1"/>
  <c r="AC346" i="1"/>
  <c r="AN346" i="1"/>
  <c r="AC344" i="1"/>
  <c r="AN344" i="1"/>
  <c r="AC342" i="1"/>
  <c r="AN342" i="1"/>
  <c r="AC340" i="1"/>
  <c r="AN340" i="1"/>
  <c r="AC338" i="1"/>
  <c r="AN338" i="1"/>
  <c r="AC336" i="1"/>
  <c r="AN336" i="1"/>
  <c r="AC335" i="1"/>
  <c r="AN335" i="1"/>
  <c r="AC332" i="1"/>
  <c r="AN332" i="1"/>
  <c r="AC327" i="1"/>
  <c r="AN327" i="1"/>
  <c r="AN325" i="1"/>
  <c r="AC325" i="1"/>
  <c r="AN323" i="1"/>
  <c r="AC323" i="1"/>
  <c r="AC321" i="1"/>
  <c r="AN321" i="1"/>
  <c r="AC329" i="1"/>
  <c r="AN329" i="1"/>
  <c r="AC318" i="1"/>
  <c r="AN318" i="1"/>
  <c r="AC316" i="1"/>
  <c r="AN316" i="1"/>
  <c r="AC328" i="1"/>
  <c r="AN328" i="1"/>
  <c r="AC313" i="1"/>
  <c r="AN313" i="1"/>
  <c r="AC311" i="1"/>
  <c r="AN311" i="1"/>
  <c r="AN309" i="1"/>
  <c r="AC309" i="1"/>
  <c r="AN307" i="1"/>
  <c r="AC307" i="1"/>
  <c r="AC303" i="1"/>
  <c r="AN303" i="1"/>
  <c r="AN301" i="1"/>
  <c r="AC301" i="1"/>
  <c r="AC300" i="1"/>
  <c r="AN300" i="1"/>
  <c r="AC298" i="1"/>
  <c r="AN298" i="1"/>
  <c r="AC295" i="1"/>
  <c r="AN295" i="1"/>
  <c r="AC294" i="1"/>
  <c r="AN294" i="1"/>
  <c r="AC292" i="1"/>
  <c r="H26" i="4" s="1"/>
  <c r="AN292" i="1"/>
  <c r="AC290" i="1"/>
  <c r="AN290" i="1"/>
  <c r="AC288" i="1"/>
  <c r="AN288" i="1"/>
  <c r="AC286" i="1"/>
  <c r="AN286" i="1"/>
  <c r="AC284" i="1"/>
  <c r="AN284" i="1"/>
  <c r="AC282" i="1"/>
  <c r="AN282" i="1"/>
  <c r="AC280" i="1"/>
  <c r="AN280" i="1"/>
  <c r="AC278" i="1"/>
  <c r="AN278" i="1"/>
  <c r="AC274" i="1"/>
  <c r="AN274" i="1"/>
  <c r="AC272" i="1"/>
  <c r="AN272" i="1"/>
  <c r="AN275" i="1"/>
  <c r="AC275" i="1"/>
  <c r="AN269" i="1"/>
  <c r="AC269" i="1"/>
  <c r="AC268" i="1"/>
  <c r="AN268" i="1"/>
  <c r="AC266" i="1"/>
  <c r="AN266" i="1"/>
  <c r="AC264" i="1"/>
  <c r="AN264" i="1"/>
  <c r="AC262" i="1"/>
  <c r="AN262" i="1"/>
  <c r="AC260" i="1"/>
  <c r="AN260" i="1"/>
  <c r="AC258" i="1"/>
  <c r="AN258" i="1"/>
  <c r="AC256" i="1"/>
  <c r="AN256" i="1"/>
  <c r="AC254" i="1"/>
  <c r="H25" i="4" s="1"/>
  <c r="AN254" i="1"/>
  <c r="AC252" i="1"/>
  <c r="H37" i="4" s="1"/>
  <c r="AN252" i="1"/>
  <c r="AC250" i="1"/>
  <c r="AN250" i="1"/>
  <c r="AC246" i="1"/>
  <c r="AN246" i="1"/>
  <c r="AC244" i="1"/>
  <c r="AN244" i="1"/>
  <c r="AC242" i="1"/>
  <c r="AN242" i="1"/>
  <c r="AC240" i="1"/>
  <c r="AN240" i="1"/>
  <c r="AC238" i="1"/>
  <c r="AN238" i="1"/>
  <c r="AC236" i="1"/>
  <c r="AN236" i="1"/>
  <c r="AC234" i="1"/>
  <c r="AN234" i="1"/>
  <c r="AC232" i="1"/>
  <c r="AN232" i="1"/>
  <c r="AC230" i="1"/>
  <c r="AN230" i="1"/>
  <c r="AC228" i="1"/>
  <c r="AN228" i="1"/>
  <c r="AC226" i="1"/>
  <c r="AN226" i="1"/>
  <c r="AC222" i="1"/>
  <c r="AN222" i="1"/>
  <c r="AC220" i="1"/>
  <c r="AN220" i="1"/>
  <c r="AC224" i="1"/>
  <c r="AN224" i="1"/>
  <c r="AC218" i="1"/>
  <c r="AN218" i="1"/>
  <c r="AC216" i="1"/>
  <c r="AN216" i="1"/>
  <c r="AC214" i="1"/>
  <c r="AN214" i="1"/>
  <c r="AC212" i="1"/>
  <c r="AN212" i="1"/>
  <c r="AC210" i="1"/>
  <c r="AN210" i="1"/>
  <c r="AC208" i="1"/>
  <c r="AN208" i="1"/>
  <c r="AN205" i="1"/>
  <c r="AC205" i="1"/>
  <c r="AN203" i="1"/>
  <c r="AC203" i="1"/>
  <c r="AC200" i="1"/>
  <c r="AN200" i="1"/>
  <c r="AC199" i="1"/>
  <c r="H16" i="4" s="1"/>
  <c r="AN199" i="1"/>
  <c r="AN197" i="1"/>
  <c r="AC197" i="1"/>
  <c r="AN195" i="1"/>
  <c r="AC195" i="1"/>
  <c r="AC190" i="1"/>
  <c r="AN190" i="1"/>
  <c r="AC192" i="1"/>
  <c r="AN192" i="1"/>
  <c r="AC191" i="1"/>
  <c r="AN191" i="1"/>
  <c r="AC188" i="1"/>
  <c r="AN188" i="1"/>
  <c r="AC185" i="1"/>
  <c r="AN185" i="1"/>
  <c r="AC183" i="1"/>
  <c r="AN183" i="1"/>
  <c r="AN181" i="1"/>
  <c r="AC181" i="1"/>
  <c r="AN179" i="1"/>
  <c r="AC179" i="1"/>
  <c r="AC177" i="1"/>
  <c r="AN177" i="1"/>
  <c r="AN175" i="1"/>
  <c r="AC175" i="1"/>
  <c r="AC172" i="1"/>
  <c r="AN172" i="1"/>
  <c r="AC170" i="1"/>
  <c r="AN170" i="1"/>
  <c r="AN168" i="1"/>
  <c r="AC168" i="1"/>
  <c r="AC166" i="1"/>
  <c r="AN166" i="1"/>
  <c r="AC164" i="1"/>
  <c r="AN164" i="1"/>
  <c r="AC161" i="1"/>
  <c r="AN161" i="1"/>
  <c r="AN159" i="1"/>
  <c r="AC159" i="1"/>
  <c r="AC157" i="1"/>
  <c r="AN157" i="1"/>
  <c r="AN155" i="1"/>
  <c r="AC155" i="1"/>
  <c r="AC153" i="1"/>
  <c r="AN153" i="1"/>
  <c r="AN151" i="1"/>
  <c r="AC151" i="1"/>
  <c r="AC149" i="1"/>
  <c r="AN149" i="1"/>
  <c r="AN144" i="1"/>
  <c r="AC144" i="1"/>
  <c r="AN147" i="1"/>
  <c r="AC147" i="1"/>
  <c r="AC142" i="1"/>
  <c r="AN142" i="1"/>
  <c r="AC141" i="1"/>
  <c r="AN141" i="1"/>
  <c r="AN139" i="1"/>
  <c r="AC139" i="1"/>
  <c r="AN136" i="1"/>
  <c r="AC136" i="1"/>
  <c r="AC134" i="1"/>
  <c r="AN134" i="1"/>
  <c r="AC132" i="1"/>
  <c r="AN132" i="1"/>
  <c r="AC130" i="1"/>
  <c r="AN130" i="1"/>
  <c r="AN128" i="1"/>
  <c r="AC128" i="1"/>
  <c r="AC126" i="1"/>
  <c r="AN126" i="1"/>
  <c r="AC124" i="1"/>
  <c r="AN124" i="1"/>
  <c r="AC122" i="1"/>
  <c r="AN122" i="1"/>
  <c r="AN120" i="1"/>
  <c r="AC120" i="1"/>
  <c r="AC117" i="1"/>
  <c r="AN117" i="1"/>
  <c r="AC116" i="1"/>
  <c r="AN116" i="1"/>
  <c r="AC114" i="1"/>
  <c r="AN114" i="1"/>
  <c r="AN112" i="1"/>
  <c r="AC112" i="1"/>
  <c r="AC110" i="1"/>
  <c r="AN110" i="1"/>
  <c r="AC108" i="1"/>
  <c r="AN108" i="1"/>
  <c r="AC106" i="1"/>
  <c r="AN106" i="1"/>
  <c r="AN104" i="1"/>
  <c r="AC104" i="1"/>
  <c r="AC102" i="1"/>
  <c r="AN102" i="1"/>
  <c r="AC100" i="1"/>
  <c r="AN100" i="1"/>
  <c r="AC98" i="1"/>
  <c r="AN98" i="1"/>
  <c r="AC94" i="1"/>
  <c r="AN94" i="1"/>
  <c r="AN95" i="1"/>
  <c r="AC95" i="1"/>
  <c r="AN91" i="1"/>
  <c r="AC91" i="1"/>
  <c r="AC93" i="1"/>
  <c r="AN93" i="1"/>
  <c r="AN88" i="1"/>
  <c r="AC88" i="1"/>
  <c r="AC86" i="1"/>
  <c r="AN86" i="1"/>
  <c r="AC84" i="1"/>
  <c r="AN84" i="1"/>
  <c r="AC82" i="1"/>
  <c r="AN82" i="1"/>
  <c r="AN80" i="1"/>
  <c r="AC80" i="1"/>
  <c r="AC78" i="1"/>
  <c r="AN78" i="1"/>
  <c r="AC76" i="1"/>
  <c r="AN76" i="1"/>
  <c r="AC74" i="1"/>
  <c r="AN74" i="1"/>
  <c r="AN72" i="1"/>
  <c r="AC72" i="1"/>
  <c r="AC70" i="1"/>
  <c r="AN70" i="1"/>
  <c r="AC68" i="1"/>
  <c r="AN68" i="1"/>
  <c r="AC66" i="1"/>
  <c r="AN66" i="1"/>
  <c r="AN64" i="1"/>
  <c r="AC64" i="1"/>
  <c r="AC61" i="1"/>
  <c r="AN61" i="1"/>
  <c r="AN59" i="1"/>
  <c r="AC59" i="1"/>
  <c r="AC57" i="1"/>
  <c r="AN57" i="1"/>
  <c r="AN56" i="1"/>
  <c r="AC56" i="1"/>
  <c r="AC53" i="1"/>
  <c r="AN53" i="1"/>
  <c r="AN51" i="1"/>
  <c r="AC51" i="1"/>
  <c r="AC49" i="1"/>
  <c r="AN49" i="1"/>
  <c r="AN47" i="1"/>
  <c r="AC47" i="1"/>
  <c r="AC45" i="1"/>
  <c r="AN45" i="1"/>
  <c r="AN43" i="1"/>
  <c r="AC43" i="1"/>
  <c r="AC41" i="1"/>
  <c r="AN41" i="1"/>
  <c r="AN39" i="1"/>
  <c r="AC39" i="1"/>
  <c r="AC37" i="1"/>
  <c r="AN37" i="1"/>
  <c r="AN35" i="1"/>
  <c r="AC35" i="1"/>
  <c r="AC33" i="1"/>
  <c r="AN33" i="1"/>
  <c r="AN31" i="1"/>
  <c r="AC31" i="1"/>
  <c r="AC29" i="1"/>
  <c r="AN29" i="1"/>
  <c r="AN27" i="1"/>
  <c r="AC27" i="1"/>
  <c r="AC25" i="1"/>
  <c r="AN25" i="1"/>
  <c r="AC23" i="1"/>
  <c r="AN23" i="1"/>
  <c r="AC22" i="1"/>
  <c r="AN22" i="1"/>
  <c r="AN20" i="1"/>
  <c r="AC20" i="1"/>
  <c r="AC18" i="1"/>
  <c r="AN18" i="1"/>
  <c r="AN16" i="1"/>
  <c r="AC16" i="1"/>
  <c r="AC14" i="1"/>
  <c r="AN14" i="1"/>
  <c r="AN12" i="1"/>
  <c r="AC12" i="1"/>
  <c r="AC10" i="1"/>
  <c r="AN10" i="1"/>
  <c r="AN8" i="1"/>
  <c r="AC8" i="1"/>
  <c r="AN299" i="1"/>
  <c r="AC299" i="1"/>
  <c r="AC105" i="1"/>
  <c r="AN105" i="1"/>
  <c r="AE411" i="1"/>
  <c r="AE331" i="1"/>
  <c r="AE137" i="1"/>
  <c r="AE249" i="1"/>
  <c r="AE410" i="1"/>
  <c r="AE173" i="1"/>
  <c r="AE360" i="1"/>
  <c r="AE248" i="1"/>
  <c r="H44" i="4" l="1"/>
  <c r="H46" i="4"/>
  <c r="H48" i="4"/>
  <c r="I48" i="4" s="1"/>
  <c r="H50" i="4"/>
  <c r="I50" i="4" s="1"/>
  <c r="H52" i="4"/>
  <c r="I52" i="4" s="1"/>
  <c r="H54" i="4"/>
  <c r="I54" i="4" s="1"/>
  <c r="H56" i="4"/>
  <c r="I56" i="4" s="1"/>
  <c r="H58" i="4"/>
  <c r="I58" i="4" s="1"/>
  <c r="H60" i="4"/>
  <c r="I60" i="4" s="1"/>
  <c r="H62" i="4"/>
  <c r="I62" i="4" s="1"/>
  <c r="H64" i="4"/>
  <c r="I64" i="4" s="1"/>
  <c r="H66" i="4"/>
  <c r="I66" i="4" s="1"/>
  <c r="H68" i="4"/>
  <c r="I68" i="4" s="1"/>
  <c r="H70" i="4"/>
  <c r="I70" i="4" s="1"/>
  <c r="H72" i="4"/>
  <c r="I72" i="4" s="1"/>
  <c r="H74" i="4"/>
  <c r="I74" i="4" s="1"/>
  <c r="H76" i="4"/>
  <c r="I76" i="4" s="1"/>
  <c r="H78" i="4"/>
  <c r="I78" i="4" s="1"/>
  <c r="H80" i="4"/>
  <c r="I80" i="4" s="1"/>
  <c r="H82" i="4"/>
  <c r="I82" i="4" s="1"/>
  <c r="H84" i="4"/>
  <c r="I84" i="4" s="1"/>
  <c r="H86" i="4"/>
  <c r="I86" i="4" s="1"/>
  <c r="H88" i="4"/>
  <c r="I88" i="4" s="1"/>
  <c r="H90" i="4"/>
  <c r="I90" i="4" s="1"/>
  <c r="H92" i="4"/>
  <c r="I92" i="4" s="1"/>
  <c r="H94" i="4"/>
  <c r="I94" i="4" s="1"/>
  <c r="H45" i="4"/>
  <c r="H47" i="4"/>
  <c r="I47" i="4" s="1"/>
  <c r="H49" i="4"/>
  <c r="I49" i="4" s="1"/>
  <c r="H51" i="4"/>
  <c r="I51" i="4" s="1"/>
  <c r="H53" i="4"/>
  <c r="I53" i="4" s="1"/>
  <c r="H55" i="4"/>
  <c r="I55" i="4" s="1"/>
  <c r="H57" i="4"/>
  <c r="I57" i="4" s="1"/>
  <c r="H59" i="4"/>
  <c r="I59" i="4" s="1"/>
  <c r="H61" i="4"/>
  <c r="I61" i="4" s="1"/>
  <c r="H63" i="4"/>
  <c r="I63" i="4" s="1"/>
  <c r="H65" i="4"/>
  <c r="I65" i="4" s="1"/>
  <c r="H67" i="4"/>
  <c r="I67" i="4" s="1"/>
  <c r="H69" i="4"/>
  <c r="I69" i="4" s="1"/>
  <c r="H71" i="4"/>
  <c r="I71" i="4" s="1"/>
  <c r="H73" i="4"/>
  <c r="I73" i="4" s="1"/>
  <c r="H75" i="4"/>
  <c r="I75" i="4" s="1"/>
  <c r="H77" i="4"/>
  <c r="I77" i="4" s="1"/>
  <c r="H79" i="4"/>
  <c r="I79" i="4" s="1"/>
  <c r="H81" i="4"/>
  <c r="I81" i="4" s="1"/>
  <c r="H83" i="4"/>
  <c r="I83" i="4" s="1"/>
  <c r="H85" i="4"/>
  <c r="I85" i="4" s="1"/>
  <c r="H87" i="4"/>
  <c r="I87" i="4" s="1"/>
  <c r="H89" i="4"/>
  <c r="I89" i="4" s="1"/>
  <c r="H91" i="4"/>
  <c r="I91" i="4" s="1"/>
  <c r="H93" i="4"/>
  <c r="I93" i="4" s="1"/>
  <c r="H95" i="4"/>
  <c r="I95" i="4" s="1"/>
  <c r="H42" i="4"/>
  <c r="H41" i="4"/>
  <c r="H43" i="4"/>
  <c r="H22" i="4"/>
  <c r="H21" i="4"/>
  <c r="H38" i="4"/>
  <c r="H40" i="4"/>
  <c r="H39" i="4"/>
  <c r="H24" i="4"/>
  <c r="H23" i="4"/>
  <c r="H14" i="4"/>
  <c r="H13" i="4"/>
  <c r="H30" i="4"/>
  <c r="H17" i="4"/>
  <c r="H33" i="4"/>
  <c r="H34" i="4"/>
  <c r="H36" i="4"/>
  <c r="H35" i="4"/>
  <c r="H18" i="4"/>
  <c r="H28" i="4"/>
  <c r="H19" i="4"/>
  <c r="H29" i="4"/>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Q22" i="2"/>
  <c r="Q21" i="2"/>
  <c r="Q20" i="2"/>
  <c r="Q19" i="2"/>
  <c r="Q18" i="2"/>
  <c r="Q17" i="2"/>
  <c r="Q16" i="2"/>
  <c r="Q15" i="2"/>
  <c r="Q14" i="2"/>
  <c r="Q13" i="2"/>
  <c r="B9" i="5"/>
  <c r="B8" i="2"/>
  <c r="B7" i="2"/>
  <c r="B6" i="2"/>
  <c r="AE299" i="1" l="1"/>
  <c r="Q12" i="2" l="1"/>
  <c r="Q5" i="2" l="1"/>
  <c r="AE114" i="1"/>
  <c r="AE139" i="1"/>
  <c r="AE204" i="1"/>
  <c r="AE217" i="1"/>
  <c r="AE237" i="1"/>
  <c r="AE245" i="1"/>
  <c r="AE279" i="1"/>
  <c r="AE291" i="1"/>
  <c r="AE319" i="1"/>
  <c r="AE322" i="1"/>
  <c r="AE326" i="1"/>
  <c r="AE333" i="1"/>
  <c r="AE337" i="1"/>
  <c r="AE341" i="1"/>
  <c r="AE345" i="1"/>
  <c r="AE365" i="1"/>
  <c r="AE382" i="1"/>
  <c r="AE404" i="1"/>
  <c r="AE15" i="1"/>
  <c r="AE55" i="1"/>
  <c r="AE26" i="1"/>
  <c r="AE30" i="1"/>
  <c r="AE34" i="1"/>
  <c r="AE42" i="1"/>
  <c r="AE54" i="1"/>
  <c r="AE58" i="1"/>
  <c r="AE83" i="1"/>
  <c r="AE111" i="1"/>
  <c r="AE115" i="1"/>
  <c r="AE119" i="1"/>
  <c r="AE135" i="1"/>
  <c r="AE140" i="1"/>
  <c r="AE152" i="1"/>
  <c r="AE160" i="1"/>
  <c r="AE168" i="1"/>
  <c r="AE181" i="1"/>
  <c r="AE210" i="1"/>
  <c r="AE214" i="1"/>
  <c r="AE246" i="1"/>
  <c r="AE252" i="1"/>
  <c r="AE260" i="1"/>
  <c r="AE264" i="1"/>
  <c r="AE268" i="1"/>
  <c r="AE275" i="1"/>
  <c r="AE274" i="1"/>
  <c r="AE288" i="1"/>
  <c r="AE328" i="1"/>
  <c r="AE318" i="1"/>
  <c r="AE321" i="1"/>
  <c r="AE325" i="1"/>
  <c r="AE348" i="1"/>
  <c r="AE364" i="1"/>
  <c r="AE367" i="1"/>
  <c r="AE373" i="1"/>
  <c r="AE385" i="1"/>
  <c r="AE389" i="1"/>
  <c r="AE403" i="1"/>
  <c r="AE401" i="1"/>
  <c r="AE409" i="1"/>
  <c r="AE18" i="1"/>
  <c r="AE37" i="1"/>
  <c r="AE57" i="1"/>
  <c r="AE98" i="1"/>
  <c r="AE144" i="1"/>
  <c r="AE180" i="1"/>
  <c r="AE187" i="1"/>
  <c r="AE259" i="1"/>
  <c r="AE312" i="1"/>
  <c r="AE368" i="1"/>
  <c r="AE386" i="1"/>
  <c r="AE398" i="1"/>
  <c r="AE62" i="1"/>
  <c r="AE67" i="1"/>
  <c r="AE90" i="1"/>
  <c r="AE96" i="1"/>
  <c r="AE103" i="1"/>
  <c r="AE107" i="1"/>
  <c r="AE127" i="1"/>
  <c r="AE146" i="1"/>
  <c r="AE197" i="1"/>
  <c r="AE205" i="1"/>
  <c r="AE230" i="1"/>
  <c r="AE234" i="1"/>
  <c r="AE284" i="1"/>
  <c r="AE300" i="1"/>
  <c r="AE332" i="1"/>
  <c r="AE355" i="1"/>
  <c r="AE359" i="1"/>
  <c r="B10" i="2"/>
  <c r="AE397" i="1" l="1"/>
  <c r="AE393" i="1"/>
  <c r="AE381" i="1"/>
  <c r="AE376" i="1"/>
  <c r="AE362" i="1"/>
  <c r="AE357" i="1"/>
  <c r="AE351" i="1"/>
  <c r="AE346" i="1"/>
  <c r="AE313" i="1"/>
  <c r="AE301" i="1"/>
  <c r="AE295" i="1"/>
  <c r="AE292" i="1"/>
  <c r="AE278" i="1"/>
  <c r="AE256" i="1"/>
  <c r="AE242" i="1"/>
  <c r="AE238" i="1"/>
  <c r="AE232" i="1"/>
  <c r="AE226" i="1"/>
  <c r="AE220" i="1"/>
  <c r="AE216" i="1"/>
  <c r="AE200" i="1"/>
  <c r="AE190" i="1"/>
  <c r="AE191" i="1"/>
  <c r="AE185" i="1"/>
  <c r="AE170" i="1"/>
  <c r="AE162" i="1"/>
  <c r="AE154" i="1"/>
  <c r="AE143" i="1"/>
  <c r="AE145" i="1"/>
  <c r="AE131" i="1"/>
  <c r="AE121" i="1"/>
  <c r="AE105" i="1"/>
  <c r="AE99" i="1"/>
  <c r="AE92" i="1"/>
  <c r="AE85" i="1"/>
  <c r="AE79" i="1"/>
  <c r="AE75" i="1"/>
  <c r="AE69" i="1"/>
  <c r="AE65" i="1"/>
  <c r="AE60" i="1"/>
  <c r="AE46" i="1"/>
  <c r="AE36" i="1"/>
  <c r="AE17" i="1"/>
  <c r="AE400" i="1"/>
  <c r="AE394" i="1"/>
  <c r="AE390" i="1"/>
  <c r="AE384" i="1"/>
  <c r="AE378" i="1"/>
  <c r="AE372" i="1"/>
  <c r="AE370" i="1"/>
  <c r="AE361" i="1"/>
  <c r="AE356" i="1"/>
  <c r="AE352" i="1"/>
  <c r="AE347" i="1"/>
  <c r="AE310" i="1"/>
  <c r="AE302" i="1"/>
  <c r="AE304" i="1"/>
  <c r="AE283" i="1"/>
  <c r="AE267" i="1"/>
  <c r="AE257" i="1"/>
  <c r="AE251" i="1"/>
  <c r="AE239" i="1"/>
  <c r="AE233" i="1"/>
  <c r="AE229" i="1"/>
  <c r="AE223" i="1"/>
  <c r="AE206" i="1"/>
  <c r="AE201" i="1"/>
  <c r="AE196" i="1"/>
  <c r="AE189" i="1"/>
  <c r="AE186" i="1"/>
  <c r="AE171" i="1"/>
  <c r="AE167" i="1"/>
  <c r="AE153" i="1"/>
  <c r="AE149" i="1"/>
  <c r="AE147" i="1"/>
  <c r="AE141" i="1"/>
  <c r="AE134" i="1"/>
  <c r="AE126" i="1"/>
  <c r="AE122" i="1"/>
  <c r="AE116" i="1"/>
  <c r="AE106" i="1"/>
  <c r="AE100" i="1"/>
  <c r="AE95" i="1"/>
  <c r="AE82" i="1"/>
  <c r="AE76" i="1"/>
  <c r="AE70" i="1"/>
  <c r="AE61" i="1"/>
  <c r="AE53" i="1"/>
  <c r="AE45" i="1"/>
  <c r="AE35" i="1"/>
  <c r="AE29" i="1"/>
  <c r="AE23" i="1"/>
  <c r="AE14" i="1"/>
  <c r="AE8" i="1"/>
  <c r="AE407" i="1"/>
  <c r="AE399" i="1"/>
  <c r="AE391" i="1"/>
  <c r="AE387" i="1"/>
  <c r="AE383" i="1"/>
  <c r="AE371" i="1"/>
  <c r="AE366" i="1"/>
  <c r="AE353" i="1"/>
  <c r="AE344" i="1"/>
  <c r="AE340" i="1"/>
  <c r="AE336" i="1"/>
  <c r="AE327" i="1"/>
  <c r="AE323" i="1"/>
  <c r="AE329" i="1"/>
  <c r="AE316" i="1"/>
  <c r="AE311" i="1"/>
  <c r="AE307" i="1"/>
  <c r="AE290" i="1"/>
  <c r="AE286" i="1"/>
  <c r="AE280" i="1"/>
  <c r="AE272" i="1"/>
  <c r="AE269" i="1"/>
  <c r="AE266" i="1"/>
  <c r="AE262" i="1"/>
  <c r="AE254" i="1"/>
  <c r="AE250" i="1"/>
  <c r="AE236" i="1"/>
  <c r="AE218" i="1"/>
  <c r="AE212" i="1"/>
  <c r="AE208" i="1"/>
  <c r="AE199" i="1"/>
  <c r="AE183" i="1"/>
  <c r="AE177" i="1"/>
  <c r="AE172" i="1"/>
  <c r="AE164" i="1"/>
  <c r="AE156" i="1"/>
  <c r="AE148" i="1"/>
  <c r="AE138" i="1"/>
  <c r="AE129" i="1"/>
  <c r="AE123" i="1"/>
  <c r="AE118" i="1"/>
  <c r="AE113" i="1"/>
  <c r="AE109" i="1"/>
  <c r="AE97" i="1"/>
  <c r="AE87" i="1"/>
  <c r="AE71" i="1"/>
  <c r="AE63" i="1"/>
  <c r="AE50" i="1"/>
  <c r="AE44" i="1"/>
  <c r="AE38" i="1"/>
  <c r="AE32" i="1"/>
  <c r="AE28" i="1"/>
  <c r="AE24" i="1"/>
  <c r="AE19" i="1"/>
  <c r="AE11" i="1"/>
  <c r="AE412" i="1"/>
  <c r="AE402" i="1"/>
  <c r="AE405" i="1"/>
  <c r="AE388" i="1"/>
  <c r="AE374" i="1"/>
  <c r="AE349" i="1"/>
  <c r="AE343" i="1"/>
  <c r="AE339" i="1"/>
  <c r="AE334" i="1"/>
  <c r="AE330" i="1"/>
  <c r="AE324" i="1"/>
  <c r="AE320" i="1"/>
  <c r="AE317" i="1"/>
  <c r="AE314" i="1"/>
  <c r="AE297" i="1"/>
  <c r="AE293" i="1"/>
  <c r="AE289" i="1"/>
  <c r="AE281" i="1"/>
  <c r="AE273" i="1"/>
  <c r="AE271" i="1"/>
  <c r="AE265" i="1"/>
  <c r="AE261" i="1"/>
  <c r="AE247" i="1"/>
  <c r="AE243" i="1"/>
  <c r="AE227" i="1"/>
  <c r="AE219" i="1"/>
  <c r="AE215" i="1"/>
  <c r="AE209" i="1"/>
  <c r="AE194" i="1"/>
  <c r="AE182" i="1"/>
  <c r="AE176" i="1"/>
  <c r="AE163" i="1"/>
  <c r="AE159" i="1"/>
  <c r="AE155" i="1"/>
  <c r="AE132" i="1"/>
  <c r="AE117" i="1"/>
  <c r="AE112" i="1"/>
  <c r="AE102" i="1"/>
  <c r="AE93" i="1"/>
  <c r="AE86" i="1"/>
  <c r="AE78" i="1"/>
  <c r="AE66" i="1"/>
  <c r="AE56" i="1"/>
  <c r="AE47" i="1"/>
  <c r="AE41" i="1"/>
  <c r="AE33" i="1"/>
  <c r="AE22" i="1"/>
  <c r="AE16" i="1"/>
  <c r="AE64" i="1"/>
  <c r="AE395" i="1"/>
  <c r="AE406" i="1"/>
  <c r="AE379" i="1"/>
  <c r="AE377" i="1"/>
  <c r="AE369" i="1"/>
  <c r="AE303" i="1"/>
  <c r="AE294" i="1"/>
  <c r="AE258" i="1"/>
  <c r="AE244" i="1"/>
  <c r="AE240" i="1"/>
  <c r="AE222" i="1"/>
  <c r="AE224" i="1"/>
  <c r="AE192" i="1"/>
  <c r="AE188" i="1"/>
  <c r="AE179" i="1"/>
  <c r="AE166" i="1"/>
  <c r="AE158" i="1"/>
  <c r="AE150" i="1"/>
  <c r="AE133" i="1"/>
  <c r="AE81" i="1"/>
  <c r="AE77" i="1"/>
  <c r="AE73" i="1"/>
  <c r="AE52" i="1"/>
  <c r="AE40" i="1"/>
  <c r="AE21" i="1"/>
  <c r="AE13" i="1"/>
  <c r="AE392" i="1"/>
  <c r="AE380" i="1"/>
  <c r="AE375" i="1"/>
  <c r="AE363" i="1"/>
  <c r="AE358" i="1"/>
  <c r="AE354" i="1"/>
  <c r="AE350" i="1"/>
  <c r="AE306" i="1"/>
  <c r="AE305" i="1"/>
  <c r="AE285" i="1"/>
  <c r="AE277" i="1"/>
  <c r="AE253" i="1"/>
  <c r="AE241" i="1"/>
  <c r="AE235" i="1"/>
  <c r="AE231" i="1"/>
  <c r="AE221" i="1"/>
  <c r="AE211" i="1"/>
  <c r="AE202" i="1"/>
  <c r="AE198" i="1"/>
  <c r="AE193" i="1"/>
  <c r="AE169" i="1"/>
  <c r="AE165" i="1"/>
  <c r="AE151" i="1"/>
  <c r="AE142" i="1"/>
  <c r="AE136" i="1"/>
  <c r="AE128" i="1"/>
  <c r="AE124" i="1"/>
  <c r="AE120" i="1"/>
  <c r="AE108" i="1"/>
  <c r="AE104" i="1"/>
  <c r="AE91" i="1"/>
  <c r="AE80" i="1"/>
  <c r="AE74" i="1"/>
  <c r="AE68" i="1"/>
  <c r="AE51" i="1"/>
  <c r="AE31" i="1"/>
  <c r="AE27" i="1"/>
  <c r="AE10" i="1"/>
  <c r="AE342" i="1"/>
  <c r="AE338" i="1"/>
  <c r="AE335" i="1"/>
  <c r="AE309" i="1"/>
  <c r="AE298" i="1"/>
  <c r="AE282" i="1"/>
  <c r="AE228" i="1"/>
  <c r="AE203" i="1"/>
  <c r="AE195" i="1"/>
  <c r="AE175" i="1"/>
  <c r="AE125" i="1"/>
  <c r="AE101" i="1"/>
  <c r="AE89" i="1"/>
  <c r="AE48" i="1"/>
  <c r="AE9" i="1"/>
  <c r="AE408" i="1"/>
  <c r="AE396" i="1"/>
  <c r="AE315" i="1"/>
  <c r="AE308" i="1"/>
  <c r="AE296" i="1"/>
  <c r="AE287" i="1"/>
  <c r="AE276" i="1"/>
  <c r="AE270" i="1"/>
  <c r="AE263" i="1"/>
  <c r="AE255" i="1"/>
  <c r="AE225" i="1"/>
  <c r="AE213" i="1"/>
  <c r="AE184" i="1"/>
  <c r="AE178" i="1"/>
  <c r="AE174" i="1"/>
  <c r="AE161" i="1"/>
  <c r="AE157" i="1"/>
  <c r="AE130" i="1"/>
  <c r="AE110" i="1"/>
  <c r="AE94" i="1"/>
  <c r="AE88" i="1"/>
  <c r="AE84" i="1"/>
  <c r="AE72" i="1"/>
  <c r="AE59" i="1"/>
  <c r="AE49" i="1"/>
  <c r="AE43" i="1"/>
  <c r="AE39" i="1"/>
  <c r="AE25" i="1"/>
  <c r="AE20" i="1"/>
  <c r="AE12" i="1"/>
  <c r="C11" i="3"/>
  <c r="F17" i="5" l="1"/>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14" i="5"/>
  <c r="F15" i="5"/>
  <c r="F16" i="5"/>
  <c r="F13" i="5"/>
  <c r="C7" i="5"/>
  <c r="C6" i="5"/>
  <c r="C5" i="5"/>
  <c r="C4" i="5"/>
  <c r="C8" i="4"/>
  <c r="C7" i="4"/>
  <c r="C6" i="4"/>
  <c r="D8" i="2"/>
  <c r="D7" i="2"/>
  <c r="D6" i="2"/>
  <c r="D4" i="2"/>
  <c r="C12" i="3"/>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AB8" i="1"/>
  <c r="AB9" i="1"/>
  <c r="AB10" i="1"/>
  <c r="AB11" i="1"/>
  <c r="AB12" i="1"/>
  <c r="AB13" i="1"/>
  <c r="AB14" i="1"/>
  <c r="AB15" i="1"/>
  <c r="AB16" i="1"/>
  <c r="AB17" i="1"/>
  <c r="AB18" i="1"/>
  <c r="AB19" i="1"/>
  <c r="AB20" i="1"/>
  <c r="AB21" i="1"/>
  <c r="AB22" i="1"/>
  <c r="AB55" i="1"/>
  <c r="AB23" i="1"/>
  <c r="AB24" i="1"/>
  <c r="AB25" i="1"/>
  <c r="AB26" i="1"/>
  <c r="AB27" i="1"/>
  <c r="AB28" i="1"/>
  <c r="AB29" i="1"/>
  <c r="AB30" i="1"/>
  <c r="AB31" i="1"/>
  <c r="AB32" i="1"/>
  <c r="AB33" i="1"/>
  <c r="AB34" i="1"/>
  <c r="AB35" i="1"/>
  <c r="D13" i="4" s="1"/>
  <c r="G13" i="4" s="1"/>
  <c r="AB36" i="1"/>
  <c r="AB37" i="1"/>
  <c r="AB38" i="1"/>
  <c r="AB39" i="1"/>
  <c r="AB40" i="1"/>
  <c r="AB41" i="1"/>
  <c r="AB42" i="1"/>
  <c r="AB43" i="1"/>
  <c r="AB44" i="1"/>
  <c r="AB45" i="1"/>
  <c r="AB46" i="1"/>
  <c r="AB47" i="1"/>
  <c r="AB48" i="1"/>
  <c r="AB49" i="1"/>
  <c r="AB50" i="1"/>
  <c r="AB51" i="1"/>
  <c r="AB52" i="1"/>
  <c r="AB53" i="1"/>
  <c r="AB54" i="1"/>
  <c r="AB56" i="1"/>
  <c r="AB63" i="1"/>
  <c r="AB57" i="1"/>
  <c r="AB58" i="1"/>
  <c r="AB59" i="1"/>
  <c r="AB60" i="1"/>
  <c r="D27" i="4" s="1"/>
  <c r="G27" i="4" s="1"/>
  <c r="AB61" i="1"/>
  <c r="AB62"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3" i="1"/>
  <c r="AB90" i="1"/>
  <c r="AB91" i="1"/>
  <c r="AB92" i="1"/>
  <c r="AB95" i="1"/>
  <c r="AB96" i="1"/>
  <c r="AB94" i="1"/>
  <c r="AB97" i="1"/>
  <c r="AB98" i="1"/>
  <c r="AB99" i="1"/>
  <c r="AB100" i="1"/>
  <c r="AB101" i="1"/>
  <c r="AB102" i="1"/>
  <c r="AB103" i="1"/>
  <c r="AB104" i="1"/>
  <c r="AB105" i="1"/>
  <c r="AB106" i="1"/>
  <c r="AB107" i="1"/>
  <c r="AB108" i="1"/>
  <c r="AB109" i="1"/>
  <c r="AB110" i="1"/>
  <c r="AB111" i="1"/>
  <c r="AB112" i="1"/>
  <c r="AB113" i="1"/>
  <c r="AB114" i="1"/>
  <c r="AB115" i="1"/>
  <c r="AB116" i="1"/>
  <c r="AB118" i="1"/>
  <c r="AB117" i="1"/>
  <c r="AB119" i="1"/>
  <c r="AB120" i="1"/>
  <c r="AB121" i="1"/>
  <c r="AB122" i="1"/>
  <c r="AB123" i="1"/>
  <c r="AB124" i="1"/>
  <c r="AB125" i="1"/>
  <c r="AB126" i="1"/>
  <c r="AB127" i="1"/>
  <c r="AB128" i="1"/>
  <c r="AB129" i="1"/>
  <c r="AB130" i="1"/>
  <c r="AB131" i="1"/>
  <c r="AB132" i="1"/>
  <c r="AB133" i="1"/>
  <c r="AB134" i="1"/>
  <c r="AB135" i="1"/>
  <c r="AB136" i="1"/>
  <c r="AB138" i="1"/>
  <c r="AB139" i="1"/>
  <c r="AB140" i="1"/>
  <c r="AB141" i="1"/>
  <c r="AB145" i="1"/>
  <c r="AB142" i="1"/>
  <c r="AB146" i="1"/>
  <c r="AB147" i="1"/>
  <c r="AB143" i="1"/>
  <c r="AB144"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4" i="1"/>
  <c r="AB175" i="1"/>
  <c r="AB176" i="1"/>
  <c r="AB177" i="1"/>
  <c r="AB178" i="1"/>
  <c r="AB179" i="1"/>
  <c r="AB180" i="1"/>
  <c r="AB181" i="1"/>
  <c r="AB182" i="1"/>
  <c r="AB183" i="1"/>
  <c r="AB184" i="1"/>
  <c r="AB185" i="1"/>
  <c r="AB186" i="1"/>
  <c r="AB188" i="1"/>
  <c r="AB187" i="1"/>
  <c r="AB191" i="1"/>
  <c r="AB189" i="1"/>
  <c r="D14" i="4" s="1"/>
  <c r="G14" i="4" s="1"/>
  <c r="AB192" i="1"/>
  <c r="AB193" i="1"/>
  <c r="AB190" i="1"/>
  <c r="AB194" i="1"/>
  <c r="AB195" i="1"/>
  <c r="AB196" i="1"/>
  <c r="AB197" i="1"/>
  <c r="AB198" i="1"/>
  <c r="AB199" i="1"/>
  <c r="D16" i="4" s="1"/>
  <c r="G16" i="4" s="1"/>
  <c r="AB201" i="1"/>
  <c r="AB200" i="1"/>
  <c r="AB202" i="1"/>
  <c r="AB203" i="1"/>
  <c r="AB204" i="1"/>
  <c r="AB205" i="1"/>
  <c r="AB206" i="1"/>
  <c r="AB208" i="1"/>
  <c r="AB209" i="1"/>
  <c r="D31" i="4" s="1"/>
  <c r="G31" i="4" s="1"/>
  <c r="AB210" i="1"/>
  <c r="AB211" i="1"/>
  <c r="AB212" i="1"/>
  <c r="AB213" i="1"/>
  <c r="AB214" i="1"/>
  <c r="AB215" i="1"/>
  <c r="AB216" i="1"/>
  <c r="AB217" i="1"/>
  <c r="AB218" i="1"/>
  <c r="AB223" i="1"/>
  <c r="AB224" i="1"/>
  <c r="AB219" i="1"/>
  <c r="AB220" i="1"/>
  <c r="AB221" i="1"/>
  <c r="AB222"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50" i="1"/>
  <c r="AB251" i="1"/>
  <c r="AB252" i="1"/>
  <c r="D37" i="4" s="1"/>
  <c r="G37" i="4" s="1"/>
  <c r="AB253" i="1"/>
  <c r="D20" i="4" s="1"/>
  <c r="G20" i="4" s="1"/>
  <c r="AB254" i="1"/>
  <c r="D25" i="4" s="1"/>
  <c r="G25" i="4" s="1"/>
  <c r="AB255" i="1"/>
  <c r="AB256" i="1"/>
  <c r="AB257" i="1"/>
  <c r="AB258" i="1"/>
  <c r="AB259" i="1"/>
  <c r="AB260" i="1"/>
  <c r="AB261" i="1"/>
  <c r="AB262" i="1"/>
  <c r="AB263" i="1"/>
  <c r="AB264" i="1"/>
  <c r="AB265" i="1"/>
  <c r="AB266" i="1"/>
  <c r="AB267" i="1"/>
  <c r="AB268" i="1"/>
  <c r="AB270" i="1"/>
  <c r="AB269" i="1"/>
  <c r="AB271" i="1"/>
  <c r="AB275" i="1"/>
  <c r="AB276" i="1"/>
  <c r="AB272" i="1"/>
  <c r="AB273" i="1"/>
  <c r="AB274" i="1"/>
  <c r="AB277" i="1"/>
  <c r="AB278" i="1"/>
  <c r="AB279" i="1"/>
  <c r="AB280" i="1"/>
  <c r="AB281" i="1"/>
  <c r="AB282" i="1"/>
  <c r="AB283" i="1"/>
  <c r="AB284" i="1"/>
  <c r="AB285" i="1"/>
  <c r="AB286" i="1"/>
  <c r="AB287" i="1"/>
  <c r="AB288" i="1"/>
  <c r="AB289" i="1"/>
  <c r="AB290" i="1"/>
  <c r="AB291" i="1"/>
  <c r="AB292" i="1"/>
  <c r="D26" i="4" s="1"/>
  <c r="G26" i="4" s="1"/>
  <c r="AB293" i="1"/>
  <c r="AB294" i="1"/>
  <c r="AB304" i="1"/>
  <c r="AB295" i="1"/>
  <c r="AB296" i="1"/>
  <c r="AB298" i="1"/>
  <c r="AB297" i="1"/>
  <c r="AB300" i="1"/>
  <c r="AB305" i="1"/>
  <c r="AB301" i="1"/>
  <c r="AB302" i="1"/>
  <c r="AB303" i="1"/>
  <c r="AB306" i="1"/>
  <c r="AB307" i="1"/>
  <c r="AB308" i="1"/>
  <c r="AB309" i="1"/>
  <c r="AB310" i="1"/>
  <c r="AB311" i="1"/>
  <c r="AB312" i="1"/>
  <c r="AB313" i="1"/>
  <c r="AB314" i="1"/>
  <c r="AB328" i="1"/>
  <c r="AB315" i="1"/>
  <c r="AB316" i="1"/>
  <c r="AB317" i="1"/>
  <c r="AB318" i="1"/>
  <c r="AB319" i="1"/>
  <c r="AB329" i="1"/>
  <c r="AB320" i="1"/>
  <c r="AB321" i="1"/>
  <c r="AB322" i="1"/>
  <c r="AB323" i="1"/>
  <c r="AB324" i="1"/>
  <c r="AB325" i="1"/>
  <c r="AB326" i="1"/>
  <c r="AB327" i="1"/>
  <c r="AB330" i="1"/>
  <c r="AB332" i="1"/>
  <c r="AB333" i="1"/>
  <c r="D32" i="4" s="1"/>
  <c r="G32" i="4" s="1"/>
  <c r="AB335" i="1"/>
  <c r="AB334" i="1"/>
  <c r="AB336" i="1"/>
  <c r="AB337" i="1"/>
  <c r="AB338" i="1"/>
  <c r="AB339" i="1"/>
  <c r="AB340" i="1"/>
  <c r="AB341" i="1"/>
  <c r="AB342" i="1"/>
  <c r="AB343" i="1"/>
  <c r="AB344" i="1"/>
  <c r="AB345" i="1"/>
  <c r="AB346" i="1"/>
  <c r="AB347" i="1"/>
  <c r="AB348" i="1"/>
  <c r="AB349" i="1"/>
  <c r="AB369" i="1"/>
  <c r="AB350" i="1"/>
  <c r="AB351" i="1"/>
  <c r="AB352" i="1"/>
  <c r="AB353" i="1"/>
  <c r="AB354" i="1"/>
  <c r="AB355" i="1"/>
  <c r="AB356" i="1"/>
  <c r="AB357" i="1"/>
  <c r="AB358" i="1"/>
  <c r="AB359" i="1"/>
  <c r="AB361" i="1"/>
  <c r="AB362" i="1"/>
  <c r="AB363" i="1"/>
  <c r="AB364" i="1"/>
  <c r="AB365" i="1"/>
  <c r="AB366" i="1"/>
  <c r="AB370" i="1"/>
  <c r="AB367" i="1"/>
  <c r="AB368" i="1"/>
  <c r="AB371" i="1"/>
  <c r="AB372" i="1"/>
  <c r="AB373" i="1"/>
  <c r="AB374" i="1"/>
  <c r="AB377" i="1"/>
  <c r="AB375" i="1"/>
  <c r="AB376" i="1"/>
  <c r="AB378" i="1"/>
  <c r="AB379" i="1"/>
  <c r="AB380" i="1"/>
  <c r="AB381" i="1"/>
  <c r="AB382" i="1"/>
  <c r="AB383" i="1"/>
  <c r="AB384" i="1"/>
  <c r="AB385" i="1"/>
  <c r="AB386" i="1"/>
  <c r="AB387" i="1"/>
  <c r="AB388" i="1"/>
  <c r="AB389" i="1"/>
  <c r="AB390" i="1"/>
  <c r="AB391" i="1"/>
  <c r="AB392" i="1"/>
  <c r="AB403" i="1"/>
  <c r="AB404" i="1"/>
  <c r="AB406" i="1"/>
  <c r="AB405" i="1"/>
  <c r="AB393" i="1"/>
  <c r="AB394" i="1"/>
  <c r="AB395" i="1"/>
  <c r="AB396" i="1"/>
  <c r="AB397" i="1"/>
  <c r="AB398" i="1"/>
  <c r="AB399" i="1"/>
  <c r="AB400" i="1"/>
  <c r="AB401" i="1"/>
  <c r="D15" i="4" s="1"/>
  <c r="G15" i="4" s="1"/>
  <c r="AB402" i="1"/>
  <c r="AB407" i="1"/>
  <c r="AB408" i="1"/>
  <c r="AB409" i="1"/>
  <c r="AB412" i="1"/>
  <c r="M32" i="4" l="1"/>
  <c r="O32" i="4" s="1"/>
  <c r="I32" i="4"/>
  <c r="M20" i="4"/>
  <c r="I20" i="4"/>
  <c r="M31" i="4"/>
  <c r="O31" i="4" s="1"/>
  <c r="I31" i="4"/>
  <c r="M14" i="4"/>
  <c r="I14" i="4"/>
  <c r="M13" i="4"/>
  <c r="I13" i="4"/>
  <c r="M15" i="4"/>
  <c r="I15" i="4"/>
  <c r="M26" i="4"/>
  <c r="O26" i="4" s="1"/>
  <c r="I26" i="4"/>
  <c r="M25" i="4"/>
  <c r="O25" i="4" s="1"/>
  <c r="I25" i="4"/>
  <c r="M37" i="4"/>
  <c r="O37" i="4" s="1"/>
  <c r="I37" i="4"/>
  <c r="M16" i="4"/>
  <c r="I16" i="4"/>
  <c r="M27" i="4"/>
  <c r="O27" i="4" s="1"/>
  <c r="I27" i="4"/>
  <c r="Q6" i="2"/>
  <c r="C10" i="5"/>
  <c r="C15" i="3" s="1"/>
  <c r="D15" i="3" s="1"/>
  <c r="Q4" i="2"/>
  <c r="D39" i="4"/>
  <c r="G39" i="4" s="1"/>
  <c r="D38" i="4"/>
  <c r="G38" i="4" s="1"/>
  <c r="D40" i="4"/>
  <c r="G40" i="4" s="1"/>
  <c r="D21" i="4"/>
  <c r="G21" i="4" s="1"/>
  <c r="D22" i="4"/>
  <c r="G22" i="4" s="1"/>
  <c r="D41" i="4"/>
  <c r="G41" i="4" s="1"/>
  <c r="D43" i="4"/>
  <c r="G43" i="4" s="1"/>
  <c r="D42" i="4"/>
  <c r="G42" i="4" s="1"/>
  <c r="D45" i="4"/>
  <c r="G45" i="4" s="1"/>
  <c r="D44" i="4"/>
  <c r="G44" i="4" s="1"/>
  <c r="D46" i="4"/>
  <c r="G46" i="4" s="1"/>
  <c r="I46" i="4" s="1"/>
  <c r="D23" i="4"/>
  <c r="G23" i="4" s="1"/>
  <c r="D24" i="4"/>
  <c r="G24" i="4" s="1"/>
  <c r="D19" i="4"/>
  <c r="G19" i="4" s="1"/>
  <c r="D29" i="4"/>
  <c r="G29" i="4" s="1"/>
  <c r="D18" i="4"/>
  <c r="G18" i="4" s="1"/>
  <c r="D28" i="4"/>
  <c r="G28" i="4" s="1"/>
  <c r="D35" i="4"/>
  <c r="G35" i="4" s="1"/>
  <c r="D34" i="4"/>
  <c r="G34" i="4" s="1"/>
  <c r="I34" i="4" s="1"/>
  <c r="D36" i="4"/>
  <c r="G36" i="4" s="1"/>
  <c r="D17" i="4"/>
  <c r="G17" i="4" s="1"/>
  <c r="D33" i="4"/>
  <c r="G33" i="4" s="1"/>
  <c r="D30" i="4"/>
  <c r="G30" i="4" s="1"/>
  <c r="O47" i="4"/>
  <c r="M36" i="4" l="1"/>
  <c r="O36" i="4" s="1"/>
  <c r="I36" i="4"/>
  <c r="M35" i="4"/>
  <c r="O35" i="4" s="1"/>
  <c r="I35" i="4"/>
  <c r="M19" i="4"/>
  <c r="I19" i="4"/>
  <c r="M23" i="4"/>
  <c r="O23" i="4" s="1"/>
  <c r="I23" i="4"/>
  <c r="M42" i="4"/>
  <c r="O42" i="4" s="1"/>
  <c r="I42" i="4"/>
  <c r="M41" i="4"/>
  <c r="O41" i="4" s="1"/>
  <c r="I41" i="4"/>
  <c r="M21" i="4"/>
  <c r="I21" i="4"/>
  <c r="M30" i="4"/>
  <c r="O30" i="4" s="1"/>
  <c r="I30" i="4"/>
  <c r="M17" i="4"/>
  <c r="I17" i="4"/>
  <c r="M28" i="4"/>
  <c r="O28" i="4" s="1"/>
  <c r="I28" i="4"/>
  <c r="M29" i="4"/>
  <c r="O29" i="4" s="1"/>
  <c r="I29" i="4"/>
  <c r="M24" i="4"/>
  <c r="O24" i="4" s="1"/>
  <c r="I24" i="4"/>
  <c r="M45" i="4"/>
  <c r="O45" i="4" s="1"/>
  <c r="I45" i="4"/>
  <c r="M43" i="4"/>
  <c r="O43" i="4" s="1"/>
  <c r="I43" i="4"/>
  <c r="M22" i="4"/>
  <c r="O22" i="4" s="1"/>
  <c r="I22" i="4"/>
  <c r="M40" i="4"/>
  <c r="O40" i="4" s="1"/>
  <c r="I40" i="4"/>
  <c r="M39" i="4"/>
  <c r="O39" i="4" s="1"/>
  <c r="I39" i="4"/>
  <c r="M33" i="4"/>
  <c r="O33" i="4" s="1"/>
  <c r="I33" i="4"/>
  <c r="M18" i="4"/>
  <c r="I18" i="4"/>
  <c r="M44" i="4"/>
  <c r="O44" i="4" s="1"/>
  <c r="I44" i="4"/>
  <c r="M38" i="4"/>
  <c r="O38" i="4" s="1"/>
  <c r="I38" i="4"/>
  <c r="M34" i="4"/>
  <c r="O34" i="4" s="1"/>
  <c r="M46" i="4"/>
  <c r="O46" i="4" s="1"/>
  <c r="F3" i="5"/>
  <c r="G6" i="4"/>
  <c r="L5" i="2"/>
  <c r="O16" i="4"/>
  <c r="C13" i="3"/>
  <c r="D13" i="3" s="1"/>
  <c r="I9" i="4" l="1"/>
  <c r="D3" i="5"/>
  <c r="E6" i="4"/>
  <c r="J5" i="2"/>
  <c r="O20" i="4"/>
  <c r="O14" i="4"/>
  <c r="O13" i="4"/>
  <c r="O15" i="4"/>
  <c r="O19" i="4"/>
  <c r="O21" i="4"/>
  <c r="O17" i="4"/>
  <c r="O18" i="4"/>
  <c r="K9" i="4" l="1"/>
  <c r="C14" i="3"/>
  <c r="C16" i="3" l="1"/>
  <c r="D16" i="3" s="1"/>
  <c r="D14" i="3"/>
  <c r="E3" i="5" l="1"/>
  <c r="F6" i="4"/>
  <c r="F1" i="5"/>
  <c r="G4" i="4"/>
  <c r="K5" i="2"/>
  <c r="L3" i="2"/>
  <c r="C17" i="3"/>
  <c r="D17" i="3" s="1"/>
</calcChain>
</file>

<file path=xl/comments1.xml><?xml version="1.0" encoding="utf-8"?>
<comments xmlns="http://schemas.openxmlformats.org/spreadsheetml/2006/main">
  <authors>
    <author>Philip Simpkin</author>
    <author>Rebecca Hart</author>
  </authors>
  <commentList>
    <comment ref="C4" authorId="0" shapeId="0">
      <text>
        <r>
          <rPr>
            <sz val="8"/>
            <color indexed="81"/>
            <rFont val="Tahoma"/>
            <family val="2"/>
          </rPr>
          <t>Applicant to enter the site name/address.
This will be copied automatically to other Worksheets</t>
        </r>
      </text>
    </comment>
    <comment ref="G4" authorId="0" shapeId="0">
      <text>
        <r>
          <rPr>
            <sz val="8"/>
            <color indexed="81"/>
            <rFont val="Tahoma"/>
            <family val="2"/>
          </rPr>
          <t>Enter the agent's name (if used) or applicants name here.
This will be copied automatically to other Worksheets</t>
        </r>
      </text>
    </comment>
    <comment ref="C5" authorId="0" shapeId="0">
      <text>
        <r>
          <rPr>
            <sz val="8"/>
            <color indexed="81"/>
            <rFont val="Tahoma"/>
            <family val="2"/>
          </rPr>
          <t>Enter the date completed.
This will be copied automatically to other Worksheets</t>
        </r>
      </text>
    </comment>
    <comment ref="G5" authorId="0" shapeId="0">
      <text>
        <r>
          <rPr>
            <sz val="8"/>
            <color indexed="81"/>
            <rFont val="Tahoma"/>
            <family val="2"/>
          </rPr>
          <t>Enter the name of the assessor who has completed the Canopy Calculator.
This will be copied automatically to other Worksheets</t>
        </r>
      </text>
    </comment>
    <comment ref="F7" authorId="0" shapeId="0">
      <text>
        <r>
          <rPr>
            <sz val="8"/>
            <color indexed="81"/>
            <rFont val="Tahoma"/>
            <family val="2"/>
          </rPr>
          <t>The comments section should indicate the source of the information used, and other information which may aid understanding.</t>
        </r>
      </text>
    </comment>
    <comment ref="C8" authorId="0" shapeId="0">
      <text>
        <r>
          <rPr>
            <sz val="8"/>
            <color indexed="81"/>
            <rFont val="Tahoma"/>
            <family val="2"/>
          </rPr>
          <t>Enter the red-edge site area in m2 before any exclusions.</t>
        </r>
      </text>
    </comment>
    <comment ref="C9" authorId="0" shapeId="0">
      <text>
        <r>
          <rPr>
            <sz val="8"/>
            <color indexed="81"/>
            <rFont val="Tahoma"/>
            <family val="2"/>
          </rPr>
          <t>Indicate area in M2 which is protected habitat, including appropriate buffers around them.  Only include habitats which would not benefit from additional tree planting.
to be excluded from red edge.
The Preliminary Ecological Appraisal (PEA) section of the SPD provides further guidance</t>
        </r>
      </text>
    </comment>
    <comment ref="C10" authorId="0" shapeId="0">
      <text>
        <r>
          <rPr>
            <sz val="8"/>
            <color indexed="81"/>
            <rFont val="Tahoma"/>
            <family val="2"/>
          </rPr>
          <t>Areas excluded from red edge area are entered here in M2, e.g. utility corridors. 
The Utilities section of the SPD provides further guidance</t>
        </r>
      </text>
    </comment>
    <comment ref="C11" authorId="1" shapeId="0">
      <text>
        <r>
          <rPr>
            <sz val="8"/>
            <color indexed="81"/>
            <rFont val="Tahoma"/>
            <family val="2"/>
          </rPr>
          <t>The net site area in M2 is shown in this cell. This is the red edge area, minus exclusions, and is calculated automatically.</t>
        </r>
      </text>
    </comment>
    <comment ref="C12" authorId="1" shapeId="0">
      <text>
        <r>
          <rPr>
            <sz val="8"/>
            <color indexed="81"/>
            <rFont val="Tahoma"/>
            <family val="2"/>
          </rPr>
          <t>This is 25% of the net site area in m2 and is calculated automatically.</t>
        </r>
      </text>
    </comment>
    <comment ref="C13" authorId="1" shapeId="0">
      <text>
        <r>
          <rPr>
            <sz val="8"/>
            <color indexed="81"/>
            <rFont val="Tahoma"/>
            <family val="2"/>
          </rPr>
          <t>The value is copied from cell Q6 of the Retained Canopy Worksheet</t>
        </r>
      </text>
    </comment>
    <comment ref="C14" authorId="1" shapeId="0">
      <text>
        <r>
          <rPr>
            <sz val="8"/>
            <color indexed="81"/>
            <rFont val="Tahoma"/>
            <family val="2"/>
          </rPr>
          <t>The value is copied from cell H9 in the New Canopy Worksheet</t>
        </r>
      </text>
    </comment>
    <comment ref="C15" authorId="1" shapeId="0">
      <text>
        <r>
          <rPr>
            <sz val="8"/>
            <color indexed="81"/>
            <rFont val="Tahoma"/>
            <family val="2"/>
          </rPr>
          <t>The value is copied from cell C10 in the New GI Elements Worksheet</t>
        </r>
      </text>
    </comment>
    <comment ref="C16" authorId="1" shapeId="0">
      <text>
        <r>
          <rPr>
            <sz val="8"/>
            <color indexed="81"/>
            <rFont val="Tahoma"/>
            <family val="2"/>
          </rPr>
          <t>This is the combined value of Retained Tree Canopy Cover, New Tree Canopy Cover, and New GI Elements which will be provided in the new development, in M2</t>
        </r>
      </text>
    </comment>
    <comment ref="D16" authorId="1" shapeId="0">
      <text>
        <r>
          <rPr>
            <sz val="8"/>
            <color indexed="81"/>
            <rFont val="Tahoma"/>
            <family val="2"/>
          </rPr>
          <t>This is the combined value of Retained Tree Canopy Cover, New Tree Canopy Cover, and New GI Elements which will be provided in the new development, in %</t>
        </r>
      </text>
    </comment>
    <comment ref="C17" authorId="1" shapeId="0">
      <text>
        <r>
          <rPr>
            <sz val="8"/>
            <color indexed="81"/>
            <rFont val="Tahoma"/>
            <family val="2"/>
          </rPr>
          <t>This is the difference between the ‘Canopy Cover Area Required’ and the ‘Canopy Cover Area Provided’, in M2.  
If the proposal meets policy requirements, this cell will be coloured green.  
If the policy requirements are not met, it will coloured red.</t>
        </r>
      </text>
    </comment>
    <comment ref="D17" authorId="1" shapeId="0">
      <text>
        <r>
          <rPr>
            <sz val="8"/>
            <color indexed="81"/>
            <rFont val="Tahoma"/>
            <family val="2"/>
          </rPr>
          <t>This is the difference between the ‘Canopy Cover Area Required’ and the ‘Canopy Cover Area Provided’, in %.  
If the proposal meets policy requirements, this cell will be coloured green.  
If the policy requirements are not met, it will coloured red.</t>
        </r>
      </text>
    </comment>
  </commentList>
</comments>
</file>

<file path=xl/comments2.xml><?xml version="1.0" encoding="utf-8"?>
<comments xmlns="http://schemas.openxmlformats.org/spreadsheetml/2006/main">
  <authors>
    <author>Philip Simpkin</author>
  </authors>
  <commentList>
    <comment ref="Q4" authorId="0" shapeId="0">
      <text>
        <r>
          <rPr>
            <sz val="8"/>
            <color indexed="81"/>
            <rFont val="Tahoma"/>
            <family val="2"/>
          </rPr>
          <t>This shows the total existing canopy cover on site.</t>
        </r>
      </text>
    </comment>
    <comment ref="Q5" authorId="0" shapeId="0">
      <text>
        <r>
          <rPr>
            <sz val="8"/>
            <color indexed="81"/>
            <rFont val="Tahoma"/>
            <family val="2"/>
          </rPr>
          <t>The total area of canopy cover which will be removed.</t>
        </r>
      </text>
    </comment>
    <comment ref="Q6" authorId="0" shapeId="0">
      <text>
        <r>
          <rPr>
            <sz val="8"/>
            <color indexed="81"/>
            <rFont val="Tahoma"/>
            <family val="2"/>
          </rPr>
          <t>The total area of canopy to be retained.
This will be copied automatically to other Worksheets</t>
        </r>
      </text>
    </comment>
    <comment ref="E10" authorId="0" shapeId="0">
      <text>
        <r>
          <rPr>
            <sz val="8"/>
            <color indexed="81"/>
            <rFont val="Tahoma"/>
            <family val="2"/>
          </rPr>
          <t>The full dimensions must be entered here. Deductions are made in following cells.</t>
        </r>
      </text>
    </comment>
    <comment ref="B11" authorId="0" shapeId="0">
      <text>
        <r>
          <rPr>
            <sz val="8"/>
            <color indexed="81"/>
            <rFont val="Tahoma"/>
            <family val="2"/>
          </rPr>
          <t xml:space="preserve">Referring to the Tree survey and Categorisation, select ‘Tree’ or ‘Group’ from the drop-down list.
Trees based outside the site must not be included in calculations if their BS5837:2012 categorisation is ‘U’. </t>
        </r>
      </text>
    </comment>
    <comment ref="C11" authorId="0" shapeId="0">
      <text>
        <r>
          <rPr>
            <sz val="8"/>
            <color indexed="81"/>
            <rFont val="Tahoma"/>
            <family val="2"/>
          </rPr>
          <t>Referring to the Tree survey and Categorisation, provide the tree or group reference number from the Tree Survey – this number will be preceded by a 
‘T’ for Trees
‘G’ for Groups, or
'CP' for Canopy Part</t>
        </r>
      </text>
    </comment>
    <comment ref="D11" authorId="0" shapeId="0">
      <text>
        <r>
          <rPr>
            <sz val="8"/>
            <color indexed="81"/>
            <rFont val="Tahoma"/>
            <family val="2"/>
          </rPr>
          <t>Referring to the Tree survey and Categorisation, select the tree species or subspecies.  
If the list does not contain the surveyed tree or if it is a group with more than one species, type the details directly into the cell.</t>
        </r>
      </text>
    </comment>
    <comment ref="E11" authorId="0" shapeId="0">
      <text>
        <r>
          <rPr>
            <sz val="8"/>
            <color indexed="81"/>
            <rFont val="Tahoma"/>
            <family val="2"/>
          </rPr>
          <t>Referring to the Tree survey and Categorisation, enter the radial crown dimension to the north..  
Do not complete this if the tree is part of a group, or if canopy is Calculated using a CAD or GIS programme.
The canopy should be expressed in terms of current value</t>
        </r>
      </text>
    </comment>
    <comment ref="F11" authorId="0" shapeId="0">
      <text>
        <r>
          <rPr>
            <sz val="8"/>
            <color indexed="81"/>
            <rFont val="Tahoma"/>
            <family val="2"/>
          </rPr>
          <t>Referring to the Tree survey and Categorisation, enter the radial crown dimension to the east.  
Do not complete this if the tree is part of a group, or if canopy is Calculated using a CAD or GIS programme
The canopy should be expressed in terms of current value</t>
        </r>
      </text>
    </comment>
    <comment ref="G11" authorId="0" shapeId="0">
      <text>
        <r>
          <rPr>
            <sz val="8"/>
            <color indexed="81"/>
            <rFont val="Tahoma"/>
            <family val="2"/>
          </rPr>
          <t>Referring to the Tree survey and Categorisation, enter the radial crown dimension to the south. 
Do not complete this if the tree is part of a group, or if canopy is Calculated using a CAD or GIS programme
The canopy should be expressed in terms of current value</t>
        </r>
      </text>
    </comment>
    <comment ref="H11" authorId="0" shapeId="0">
      <text>
        <r>
          <rPr>
            <sz val="8"/>
            <color indexed="81"/>
            <rFont val="Tahoma"/>
            <family val="2"/>
          </rPr>
          <t>Referring to the Tree survey and Categorisation, enter the radial crown dimension to the west.  
Do not complete this if the tree is part of a group, or if canopy is Calculated using a CAD or GIS programme.
The canopy should be expressed in terms of current value</t>
        </r>
      </text>
    </comment>
    <comment ref="I11" authorId="0" shapeId="0">
      <text>
        <r>
          <rPr>
            <sz val="8"/>
            <color indexed="81"/>
            <rFont val="Tahoma"/>
            <family val="2"/>
          </rPr>
          <t>The canopy area will be calculated here for individual trees using the radial canopy spread at the 4 cardinal points.</t>
        </r>
      </text>
    </comment>
    <comment ref="J11" authorId="0" shapeId="0">
      <text>
        <r>
          <rPr>
            <sz val="8"/>
            <color indexed="81"/>
            <rFont val="Tahoma"/>
            <family val="2"/>
          </rPr>
          <t>For groups or individual trees where the area has already been calculated in CAD or GIS, enter the value here. 
Larger groups must be calculated this way.
The canopy should be expressed in terms of current value</t>
        </r>
      </text>
    </comment>
    <comment ref="K11" authorId="0" shapeId="0">
      <text>
        <r>
          <rPr>
            <sz val="8"/>
            <color indexed="81"/>
            <rFont val="Tahoma"/>
            <family val="2"/>
          </rPr>
          <t>Referring to the Tree survey and Categorisation, the calculated Root Protection Area (RPA) can be entered here for reference and to understand RPA encroachment.</t>
        </r>
      </text>
    </comment>
    <comment ref="L11" authorId="0" shapeId="0">
      <text>
        <r>
          <rPr>
            <sz val="8"/>
            <color indexed="81"/>
            <rFont val="Tahoma"/>
            <family val="2"/>
          </rPr>
          <t>Referring to the Tree survey and Categorisation, enter the M2 area of canopy which falls outside the site and must be deducted from the canopy area.
For trees located outside the site with part of their canopy within the site, the 'Canopy Part' will be recorded in its own right and given the prefix 'CP' in column 'C'.</t>
        </r>
      </text>
    </comment>
    <comment ref="M11" authorId="0" shapeId="0">
      <text>
        <r>
          <rPr>
            <sz val="8"/>
            <color indexed="81"/>
            <rFont val="Tahoma"/>
            <family val="2"/>
          </rPr>
          <t>Referring to the Tree survey and Categorisation, if the canopy of two or more trees is overlapping, the overlap area can only be counted once.
The overlap area must be divided between the trees involved, and that amount entered for each tree.
The Retained Canopy Section of the SPD provides further guidance</t>
        </r>
      </text>
    </comment>
    <comment ref="N11" authorId="0" shapeId="0">
      <text>
        <r>
          <rPr>
            <sz val="8"/>
            <color indexed="81"/>
            <rFont val="Tahoma"/>
            <family val="2"/>
          </rPr>
          <t>Referring to the Tree Protection Plan and Arb Method Statement, enter the area of any planned canopy reductions here.
If the TPP and AMS are not available, this should be a realistic estimate. 
This worksheet may need to be amended as the site layout and design evolves</t>
        </r>
      </text>
    </comment>
    <comment ref="O11" authorId="0" shapeId="0">
      <text>
        <r>
          <rPr>
            <sz val="8"/>
            <color indexed="81"/>
            <rFont val="Tahoma"/>
            <family val="2"/>
          </rPr>
          <t>Referring to the Tree Protection Plan and Arb Method Statement, enter the area of any planned canopy reductions here, the percentage of encroachment into the RPA must be entered here.
If the TPP and AMS are not available, this should be a realistic estimate. 
This worksheet may need to be amended as the site layout and design evolves</t>
        </r>
      </text>
    </comment>
    <comment ref="P11" authorId="0" shapeId="0">
      <text>
        <r>
          <rPr>
            <sz val="8"/>
            <color indexed="81"/>
            <rFont val="Tahoma"/>
            <family val="2"/>
          </rPr>
          <t>This column will automatically be set to 'Retain'.  
Referring to the Arb Impact Assessment and Tree Retention and Removal Plan, change this to 'Remove' if  the tree or group will be removed.</t>
        </r>
      </text>
    </comment>
    <comment ref="Q11" authorId="0" shapeId="0">
      <text>
        <r>
          <rPr>
            <sz val="8"/>
            <color indexed="81"/>
            <rFont val="Tahoma"/>
            <family val="2"/>
          </rPr>
          <t xml:space="preserve">This cell calculates the canopy after deductions are applied. </t>
        </r>
      </text>
    </comment>
  </commentList>
</comments>
</file>

<file path=xl/comments3.xml><?xml version="1.0" encoding="utf-8"?>
<comments xmlns="http://schemas.openxmlformats.org/spreadsheetml/2006/main">
  <authors>
    <author>Philip Simpkin</author>
  </authors>
  <commentList>
    <comment ref="I9" authorId="0" shapeId="0">
      <text>
        <r>
          <rPr>
            <sz val="8"/>
            <color indexed="81"/>
            <rFont val="Tahoma"/>
            <family val="2"/>
          </rPr>
          <t>The total Canopy Cover Value for all new trees is automatically calculated here. This will be copied automatically to other Worksheets</t>
        </r>
      </text>
    </comment>
    <comment ref="K9" authorId="0" shapeId="0">
      <text>
        <r>
          <rPr>
            <sz val="8"/>
            <color indexed="81"/>
            <rFont val="Tahoma"/>
            <family val="2"/>
          </rPr>
          <t>The total soil volume for all new trees is automatically calculated here.</t>
        </r>
      </text>
    </comment>
    <comment ref="B12" authorId="0" shapeId="0">
      <text>
        <r>
          <rPr>
            <sz val="8"/>
            <color indexed="81"/>
            <rFont val="Tahoma"/>
            <family val="2"/>
          </rPr>
          <t>Referring to the Tree Planting Plan, enter the tree or group reference number.  This will be a number preceded by ‘NT’ or 'NG'.</t>
        </r>
      </text>
    </comment>
    <comment ref="C12" authorId="0" shapeId="0">
      <text>
        <r>
          <rPr>
            <sz val="8"/>
            <color indexed="81"/>
            <rFont val="Tahoma"/>
            <family val="2"/>
          </rPr>
          <t>Referring to the Tree Planting Plan, select the tree species/subspecies or ZZ Group. This will populate the following cells from the 'Species List'</t>
        </r>
      </text>
    </comment>
    <comment ref="D12" authorId="0" shapeId="0">
      <text>
        <r>
          <rPr>
            <sz val="8"/>
            <color indexed="81"/>
            <rFont val="Tahoma"/>
            <family val="2"/>
          </rPr>
          <t>The tree’s canopy cover radius at 25 years is automatically populated from the 'Species List' lookup table.
A circle reflecting the canopy projection should then be shown on the Tree Planting Plan and Tree Planting Detail</t>
        </r>
      </text>
    </comment>
    <comment ref="E12" authorId="0" shapeId="0">
      <text>
        <r>
          <rPr>
            <sz val="8"/>
            <color indexed="81"/>
            <rFont val="Tahoma"/>
            <family val="2"/>
          </rPr>
          <t>Enter the area of a group in m</t>
        </r>
        <r>
          <rPr>
            <vertAlign val="superscript"/>
            <sz val="8"/>
            <color indexed="81"/>
            <rFont val="Tahoma"/>
            <family val="2"/>
          </rPr>
          <t>2</t>
        </r>
        <r>
          <rPr>
            <sz val="8"/>
            <color indexed="81"/>
            <rFont val="Tahoma"/>
            <family val="2"/>
          </rPr>
          <t>, calculated using the projected canopies of the species it  includes.
If projected canopies would not overlap they must be entered as individuals.</t>
        </r>
      </text>
    </comment>
    <comment ref="F12" authorId="0" shapeId="0">
      <text>
        <r>
          <rPr>
            <sz val="8"/>
            <color indexed="81"/>
            <rFont val="Tahoma"/>
            <family val="2"/>
          </rPr>
          <t>Referring to the Tree Planting Plan, enter the canopy overlaps between individual trees, or open space within a group, in m2
If the canopy of two or more individual trees will overlap, the overlap area will only be counted once.
The overlap area must be divided between the trees involved, and that amount entered for each tree.
For groups, the perimeter method is used and this column is used to enter any projected open space within a group.
The New Canopy Section of the SPD provides further guidance.</t>
        </r>
      </text>
    </comment>
    <comment ref="G12" authorId="0" shapeId="0">
      <text>
        <r>
          <rPr>
            <sz val="8"/>
            <color indexed="81"/>
            <rFont val="Tahoma"/>
            <family val="2"/>
          </rPr>
          <t>This column automatically converts the area from column ‘F’ to a percentage.</t>
        </r>
      </text>
    </comment>
    <comment ref="H12" authorId="0" shapeId="0">
      <text>
        <r>
          <rPr>
            <sz val="8"/>
            <color indexed="81"/>
            <rFont val="Tahoma"/>
            <family val="2"/>
          </rPr>
          <t>Individual tree’s canopy cover value is automatically calculated in m2  
The value is affected by the size, shape and density of the canopy.</t>
        </r>
      </text>
    </comment>
    <comment ref="I12" authorId="0" shapeId="0">
      <text>
        <r>
          <rPr>
            <sz val="8"/>
            <color indexed="81"/>
            <rFont val="Tahoma"/>
            <family val="2"/>
          </rPr>
          <t xml:space="preserve">The final Canopy Cover Value is calculated, taking into account any reductions from overlap or deductions for open space within a group.
</t>
        </r>
      </text>
    </comment>
    <comment ref="K12" authorId="0" shapeId="0">
      <text>
        <r>
          <rPr>
            <sz val="8"/>
            <color indexed="81"/>
            <rFont val="Tahoma"/>
            <family val="2"/>
          </rPr>
          <t>Referring to the Soil Survey, or supplier specification, select a soil texture from the drop down list.</t>
        </r>
      </text>
    </comment>
    <comment ref="L12" authorId="0" shapeId="0">
      <text>
        <r>
          <rPr>
            <sz val="8"/>
            <color indexed="81"/>
            <rFont val="Tahoma"/>
            <family val="2"/>
          </rPr>
          <t>The AWHC varies for different soil textures, and affects the required soil volume.
The AWHC is automatically entered when the 'Soil Texture' is selected.</t>
        </r>
      </text>
    </comment>
    <comment ref="M12" authorId="0" shapeId="0">
      <text>
        <r>
          <rPr>
            <sz val="8"/>
            <color indexed="81"/>
            <rFont val="Tahoma"/>
            <family val="2"/>
          </rPr>
          <t>The Required Soil Volume is calculated here, taking into account Canopy Cover Value, and Soil Texture</t>
        </r>
      </text>
    </comment>
    <comment ref="N12" authorId="0" shapeId="0">
      <text>
        <r>
          <rPr>
            <sz val="8"/>
            <color indexed="81"/>
            <rFont val="Tahoma"/>
            <family val="2"/>
          </rPr>
          <t>Trees planted in new soil which is shared or part of a SuDS chain will not need as much soil volume.  
Select ‘Yes’ from the drop-down list if this applies.   
The Required Soil Volume will automatically be reduced by 20%.</t>
        </r>
      </text>
    </comment>
    <comment ref="O12" authorId="0" shapeId="0">
      <text>
        <r>
          <rPr>
            <sz val="8"/>
            <color indexed="81"/>
            <rFont val="Tahoma"/>
            <family val="2"/>
          </rPr>
          <t xml:space="preserve">The Required Soil Volume in m3 is calculated. This follows reductions relating to projected overlapping canopies, shared soil volumes or incorporation with a SuDS system.
This should be shown on the Tree Planting Plan.
</t>
        </r>
      </text>
    </comment>
  </commentList>
</comments>
</file>

<file path=xl/comments4.xml><?xml version="1.0" encoding="utf-8"?>
<comments xmlns="http://schemas.openxmlformats.org/spreadsheetml/2006/main">
  <authors>
    <author>Philip Simpkin</author>
  </authors>
  <commentList>
    <comment ref="C10" authorId="0" shapeId="0">
      <text>
        <r>
          <rPr>
            <sz val="8"/>
            <color indexed="81"/>
            <rFont val="Tahoma"/>
            <family val="2"/>
          </rPr>
          <t>This shows the total GI canopy cover value.
This will be copied automatically to other Worksheets</t>
        </r>
      </text>
    </comment>
    <comment ref="B12" authorId="0" shapeId="0">
      <text>
        <r>
          <rPr>
            <sz val="8"/>
            <color indexed="81"/>
            <rFont val="Tahoma"/>
            <family val="2"/>
          </rPr>
          <t xml:space="preserve">Referring to the Green Infrastructure Elements Plan, enter the GI number for each Green Infrastructure Element proposed </t>
        </r>
      </text>
    </comment>
    <comment ref="C12" authorId="0" shapeId="0">
      <text>
        <r>
          <rPr>
            <sz val="8"/>
            <color indexed="81"/>
            <rFont val="Tahoma"/>
            <family val="2"/>
          </rPr>
          <t>Select the Green Infrastructure Element form the drop-down list. These are the only Green Infrastructure Elements which can be considered.</t>
        </r>
      </text>
    </comment>
    <comment ref="D12" authorId="0" shapeId="0">
      <text>
        <r>
          <rPr>
            <sz val="8"/>
            <color indexed="81"/>
            <rFont val="Tahoma"/>
            <family val="2"/>
          </rPr>
          <t>Referring to the Green Infrastructure Elements Plan, enter the roof or wall area of the proposed Green Infrastructure Element.</t>
        </r>
      </text>
    </comment>
    <comment ref="E12" authorId="0" shapeId="0">
      <text>
        <r>
          <rPr>
            <sz val="8"/>
            <color indexed="81"/>
            <rFont val="Tahoma"/>
            <family val="2"/>
          </rPr>
          <t>The GI Factor for the Green Infrastructure Element proposed is automatically filled-in
The area is multiplied by the factor to get the GI Canopy Cover Value</t>
        </r>
      </text>
    </comment>
    <comment ref="F12" authorId="0" shapeId="0">
      <text>
        <r>
          <rPr>
            <sz val="8"/>
            <color indexed="81"/>
            <rFont val="Tahoma"/>
            <family val="2"/>
          </rPr>
          <t>The GI Canopy Cover Value for each GI Element is automatically calculated here.</t>
        </r>
      </text>
    </comment>
  </commentList>
</comments>
</file>

<file path=xl/comments5.xml><?xml version="1.0" encoding="utf-8"?>
<comments xmlns="http://schemas.openxmlformats.org/spreadsheetml/2006/main">
  <authors>
    <author>Philip Simpkin</author>
  </authors>
  <commentList>
    <comment ref="AN413" authorId="0" shapeId="0">
      <text>
        <r>
          <rPr>
            <sz val="8"/>
            <color indexed="81"/>
            <rFont val="Tahoma"/>
            <family val="2"/>
          </rPr>
          <t>Adjusted Daily Tree Water Use per m</t>
        </r>
        <r>
          <rPr>
            <vertAlign val="superscript"/>
            <sz val="8"/>
            <color indexed="81"/>
            <rFont val="Tahoma"/>
            <family val="2"/>
          </rPr>
          <t>2</t>
        </r>
        <r>
          <rPr>
            <sz val="8"/>
            <color indexed="81"/>
            <rFont val="Tahoma"/>
            <family val="2"/>
          </rPr>
          <t xml:space="preserve"> of canopy projection based on the average for native trees.
This contrasts with entries for individual trees which are for the whole tree.</t>
        </r>
      </text>
    </comment>
  </commentList>
</comments>
</file>

<file path=xl/comments6.xml><?xml version="1.0" encoding="utf-8"?>
<comments xmlns="http://schemas.openxmlformats.org/spreadsheetml/2006/main">
  <authors>
    <author>Philip Simpkin</author>
  </authors>
  <commentList>
    <comment ref="M7" authorId="0" shapeId="0">
      <text>
        <r>
          <rPr>
            <sz val="8"/>
            <color indexed="81"/>
            <rFont val="Tahoma"/>
            <family val="2"/>
          </rPr>
          <t>Evaporation rate in mm per day. This varies enormously according to atmospheric conditions. On average in temperate regions it tends to be between 2 - 7 mm per day.
Lindsey and Bassuk suggest 3.9.</t>
        </r>
      </text>
    </comment>
    <comment ref="M8" authorId="0" shapeId="0">
      <text>
        <r>
          <rPr>
            <sz val="8"/>
            <color indexed="81"/>
            <rFont val="Tahoma"/>
            <family val="2"/>
          </rPr>
          <t>Transpiration coefficient. This adjusts the evaporation rate as trees vary in their ability to shift water from the soil to the atmosphere. However, they will always be lower than the pan evaporation rate. A tree with a Tc of 0.3 effectively has a evaporation rate of 30% what you might expect from a standard evaporation pan. Most temperate trees will have a Tc of 0.2 - 0.3.</t>
        </r>
      </text>
    </comment>
    <comment ref="M9" authorId="0" shapeId="0">
      <text>
        <r>
          <rPr>
            <sz val="8"/>
            <color indexed="81"/>
            <rFont val="Tahoma"/>
            <family val="2"/>
          </rPr>
          <t>Estimated number of days without soil moisture. Lindsey and Bassuk suggested 10 days based on 1982 data.
Bradshaw et al. 1995 suggests 20 days at the high end of UK drought conditions.
Summers have become hotter and drier since and are likely to get hotter and drier with climate change.</t>
        </r>
        <r>
          <rPr>
            <b/>
            <sz val="8"/>
            <color indexed="81"/>
            <rFont val="Tahoma"/>
            <family val="2"/>
          </rPr>
          <t xml:space="preserve">
</t>
        </r>
      </text>
    </comment>
    <comment ref="M10" authorId="0" shapeId="0">
      <text>
        <r>
          <rPr>
            <sz val="8"/>
            <color indexed="81"/>
            <rFont val="Tahoma"/>
            <family val="2"/>
          </rPr>
          <t>Factor to adjust crown to soil ratio, to bring in line with Lindsey and Bassuk</t>
        </r>
      </text>
    </comment>
  </commentList>
</comments>
</file>

<file path=xl/sharedStrings.xml><?xml version="1.0" encoding="utf-8"?>
<sst xmlns="http://schemas.openxmlformats.org/spreadsheetml/2006/main" count="17295" uniqueCount="704">
  <si>
    <t>Canopy Calculator</t>
  </si>
  <si>
    <t>0. User Instructions</t>
  </si>
  <si>
    <t>These 'User Instructions' are simply a quick reference guide to using the worksheets in this spreadsheet.</t>
  </si>
  <si>
    <t>Refer to the Canopy Cover Supplementary Planning Document (SPD) for:</t>
  </si>
  <si>
    <t>Note the colour coding in cells which indicates how cells are used.</t>
  </si>
  <si>
    <t xml:space="preserve"> - Details guidance on how to use this Canopy Calculator Spreadsheet.</t>
  </si>
  <si>
    <t xml:space="preserve"> - Full guidance on how the  process of meeting canopy cover requirements works.</t>
  </si>
  <si>
    <t>KEY</t>
  </si>
  <si>
    <t>This Spreadsheet comes partially filled with example information for illustrative purposes.
The information must be deleted before it is used.</t>
  </si>
  <si>
    <t>Enter value</t>
  </si>
  <si>
    <t>Drop-down menu</t>
  </si>
  <si>
    <t>Calculation</t>
  </si>
  <si>
    <t>Explanatory text is revealed when a:</t>
  </si>
  <si>
    <t>Automatic lookup</t>
  </si>
  <si>
    <t xml:space="preserve"> - cell with a red triangle in the top right corner is hovered over.</t>
  </si>
  <si>
    <t>Result</t>
  </si>
  <si>
    <t xml:space="preserve"> - a green drop-down menu cell is clicked on.</t>
  </si>
  <si>
    <t>The worksheet tabs at the bottom of the page are colour and number coded for ease of use.</t>
  </si>
  <si>
    <t>Follow the sequence from left to right filling in worksheets 1 to 4. Keep referring back to 1. to check progress.</t>
  </si>
  <si>
    <t>Use this Worksheet to fill in the basic information about the site, including the red edge area and exclusions.
Refer back to this worksheet through design iterations to view the total Canopy Cover the scheme provides.</t>
  </si>
  <si>
    <t>This Worksheet is filled in using tree survey information. It is adjusted as design details are iterated.</t>
  </si>
  <si>
    <t>Fill in this worksheet as the tree planting plan is designed. Elements of the scheme which could conflict with trees must also be considered. Required soil volumes are calculated here.</t>
  </si>
  <si>
    <t>Other GI Elements are to be considered if there is still a shortfall after Retained and New Canopy cover has been considered.</t>
  </si>
  <si>
    <t>This is a useful reference tool for understanding how to use tree species in design. It also acts as a look up table for calculations. WDC expresses its gratitude to TDAG for allowing adaption of the Tree Species Selection Guide.</t>
  </si>
  <si>
    <t>Worksheet 6 need not be referred to, it is a collection of look up tables which are used for calculations and drop down menus.</t>
  </si>
  <si>
    <t>1. Site Summary</t>
  </si>
  <si>
    <t>Site Name/ Address:</t>
  </si>
  <si>
    <t>Site, Development Road, New Town, Buckinghamshire</t>
  </si>
  <si>
    <t>Applicant:</t>
  </si>
  <si>
    <t>Mr A. P. Plicant</t>
  </si>
  <si>
    <t>Date:</t>
  </si>
  <si>
    <t>Assessor:</t>
  </si>
  <si>
    <t>Sir Veyor</t>
  </si>
  <si>
    <r>
      <t>Area m</t>
    </r>
    <r>
      <rPr>
        <b/>
        <vertAlign val="superscript"/>
        <sz val="10"/>
        <color theme="1"/>
        <rFont val="Calibri"/>
        <family val="2"/>
        <scheme val="minor"/>
      </rPr>
      <t xml:space="preserve">2 
</t>
    </r>
    <r>
      <rPr>
        <b/>
        <sz val="10"/>
        <color theme="1"/>
        <rFont val="Calibri"/>
        <family val="2"/>
        <scheme val="minor"/>
      </rPr>
      <t>(1ha = 10,000m</t>
    </r>
    <r>
      <rPr>
        <b/>
        <vertAlign val="superscript"/>
        <sz val="10"/>
        <color theme="1"/>
        <rFont val="Calibri"/>
        <family val="2"/>
        <scheme val="minor"/>
      </rPr>
      <t>2</t>
    </r>
    <r>
      <rPr>
        <b/>
        <sz val="10"/>
        <color theme="1"/>
        <rFont val="Calibri"/>
        <family val="2"/>
        <scheme val="minor"/>
      </rPr>
      <t>)</t>
    </r>
  </si>
  <si>
    <t>Percentage of Net Site area</t>
  </si>
  <si>
    <t>Comments</t>
  </si>
  <si>
    <t>Red edge site area:</t>
  </si>
  <si>
    <t>Retained protected habitat excluded from new tree planting:</t>
  </si>
  <si>
    <t>Other area excluded from red edge area</t>
  </si>
  <si>
    <t>Net Site Area and %</t>
  </si>
  <si>
    <t>Canopy Cover Area Required and %:</t>
  </si>
  <si>
    <t>Retained Tree Canopy Cover and %:</t>
  </si>
  <si>
    <t>New Tree Canopy Cover and %:</t>
  </si>
  <si>
    <t>New GI Value and %:</t>
  </si>
  <si>
    <t>Canopy Cover Area Provided and %:</t>
  </si>
  <si>
    <t>Canopy Cover Balance and %:</t>
  </si>
  <si>
    <t>2. Retained Canopy Calculator</t>
  </si>
  <si>
    <t>Running Total %</t>
  </si>
  <si>
    <r>
      <t>Canopy m</t>
    </r>
    <r>
      <rPr>
        <vertAlign val="superscript"/>
        <sz val="10"/>
        <color theme="1"/>
        <rFont val="Calibri"/>
        <family val="2"/>
        <scheme val="minor"/>
      </rPr>
      <t>2</t>
    </r>
  </si>
  <si>
    <t>Retained Trees</t>
  </si>
  <si>
    <t>New Trees</t>
  </si>
  <si>
    <t>New GI</t>
  </si>
  <si>
    <t>Existing</t>
  </si>
  <si>
    <t>Removed</t>
  </si>
  <si>
    <t>Retained</t>
  </si>
  <si>
    <t>Canopy Measurements at the 4 cardinal points (for individual trees)</t>
  </si>
  <si>
    <t>Deductions from the canopy area
are factored in from these cells</t>
  </si>
  <si>
    <t xml:space="preserve">Tree or Group, </t>
  </si>
  <si>
    <t>No. (e.g. T1, G2 or CP3)</t>
  </si>
  <si>
    <t>Tree species (or group description)</t>
  </si>
  <si>
    <t>North</t>
  </si>
  <si>
    <t>East</t>
  </si>
  <si>
    <t>South</t>
  </si>
  <si>
    <t>West</t>
  </si>
  <si>
    <t>Calculated Canopy area (m2) (from N,E,S,W)</t>
  </si>
  <si>
    <t xml:space="preserve">
Alternatively enter Canopy area (m2) (e.g. from CAD)</t>
  </si>
  <si>
    <t>Root Protection Area (RPA)</t>
  </si>
  <si>
    <r>
      <t>Canopy outside site (m</t>
    </r>
    <r>
      <rPr>
        <vertAlign val="superscript"/>
        <sz val="10"/>
        <color theme="1"/>
        <rFont val="Calibri"/>
        <family val="2"/>
        <scheme val="minor"/>
      </rPr>
      <t>2</t>
    </r>
    <r>
      <rPr>
        <sz val="10"/>
        <color theme="1"/>
        <rFont val="Calibri"/>
        <family val="2"/>
        <scheme val="minor"/>
      </rPr>
      <t>)</t>
    </r>
  </si>
  <si>
    <r>
      <t>Canopy overlap to subtract (m</t>
    </r>
    <r>
      <rPr>
        <vertAlign val="superscript"/>
        <sz val="10"/>
        <color theme="1"/>
        <rFont val="Calibri"/>
        <family val="2"/>
        <scheme val="minor"/>
      </rPr>
      <t>2</t>
    </r>
    <r>
      <rPr>
        <sz val="10"/>
        <color theme="1"/>
        <rFont val="Calibri"/>
        <family val="2"/>
        <scheme val="minor"/>
      </rPr>
      <t>)</t>
    </r>
  </si>
  <si>
    <r>
      <t>Planned canopy reduction (m</t>
    </r>
    <r>
      <rPr>
        <vertAlign val="superscript"/>
        <sz val="10"/>
        <color theme="1"/>
        <rFont val="Calibri"/>
        <family val="2"/>
        <scheme val="minor"/>
      </rPr>
      <t>2</t>
    </r>
    <r>
      <rPr>
        <sz val="10"/>
        <color theme="1"/>
        <rFont val="Calibri"/>
        <family val="2"/>
        <scheme val="minor"/>
      </rPr>
      <t>)</t>
    </r>
  </si>
  <si>
    <t>% RPA Encroachment due to development</t>
  </si>
  <si>
    <t>Retain or Remove Tree</t>
  </si>
  <si>
    <r>
      <t>Canopy after deductions (m</t>
    </r>
    <r>
      <rPr>
        <vertAlign val="superscript"/>
        <sz val="10"/>
        <color theme="1"/>
        <rFont val="Calibri"/>
        <family val="2"/>
        <scheme val="minor"/>
      </rPr>
      <t>2</t>
    </r>
    <r>
      <rPr>
        <sz val="10"/>
        <color theme="1"/>
        <rFont val="Calibri"/>
        <family val="2"/>
        <scheme val="minor"/>
      </rPr>
      <t>)</t>
    </r>
  </si>
  <si>
    <t>Comments.
Give relevant information about the trees and groups, including rationale for removal, if relevant, reduction of canopies or encroachment into RPAs.  Give references for sources of information and related plans.</t>
  </si>
  <si>
    <t>Tree</t>
  </si>
  <si>
    <t>T1</t>
  </si>
  <si>
    <t>Quercus robur</t>
  </si>
  <si>
    <t>Remove</t>
  </si>
  <si>
    <t>T2</t>
  </si>
  <si>
    <t>Acer platanoides</t>
  </si>
  <si>
    <t>Retain</t>
  </si>
  <si>
    <t>T3</t>
  </si>
  <si>
    <t>Prunus avium</t>
  </si>
  <si>
    <t>T4</t>
  </si>
  <si>
    <t>T5</t>
  </si>
  <si>
    <t>Populus alba</t>
  </si>
  <si>
    <t>Group</t>
  </si>
  <si>
    <t>G6</t>
  </si>
  <si>
    <t>3 oak and 2 cherry</t>
  </si>
  <si>
    <t>T7</t>
  </si>
  <si>
    <t>Acer pseudoplatanus</t>
  </si>
  <si>
    <t>T8</t>
  </si>
  <si>
    <t>T9</t>
  </si>
  <si>
    <t>T10</t>
  </si>
  <si>
    <t>T11</t>
  </si>
  <si>
    <t>3. New Canopy Calculator</t>
  </si>
  <si>
    <t>Soil Calculator</t>
  </si>
  <si>
    <t>Application Number:</t>
  </si>
  <si>
    <t>Site Name:</t>
  </si>
  <si>
    <r>
      <t>Soil m</t>
    </r>
    <r>
      <rPr>
        <vertAlign val="superscript"/>
        <sz val="10"/>
        <color theme="1"/>
        <rFont val="Calibri"/>
        <family val="2"/>
        <scheme val="minor"/>
      </rPr>
      <t>3</t>
    </r>
  </si>
  <si>
    <t>Total</t>
  </si>
  <si>
    <t>Projected New Canopy</t>
  </si>
  <si>
    <t>Soil Requirements</t>
  </si>
  <si>
    <t>Projected canopy radius on plan (m)</t>
  </si>
  <si>
    <r>
      <t>Canopy Cover Value (m</t>
    </r>
    <r>
      <rPr>
        <vertAlign val="superscript"/>
        <sz val="10"/>
        <color theme="1"/>
        <rFont val="Calibri"/>
        <family val="2"/>
        <scheme val="minor"/>
      </rPr>
      <t>2</t>
    </r>
    <r>
      <rPr>
        <sz val="10"/>
        <color theme="1"/>
        <rFont val="Calibri"/>
        <family val="2"/>
        <scheme val="minor"/>
      </rPr>
      <t>)</t>
    </r>
  </si>
  <si>
    <t>Soil Texture</t>
  </si>
  <si>
    <t>Available Water Holding Capacity (AWHC)</t>
  </si>
  <si>
    <r>
      <t>Soil Volume (m</t>
    </r>
    <r>
      <rPr>
        <vertAlign val="superscript"/>
        <sz val="10"/>
        <color theme="1"/>
        <rFont val="Calibri"/>
        <family val="2"/>
        <scheme val="minor"/>
      </rPr>
      <t>3</t>
    </r>
    <r>
      <rPr>
        <sz val="10"/>
        <color theme="1"/>
        <rFont val="Calibri"/>
        <family val="2"/>
        <scheme val="minor"/>
      </rPr>
      <t>)</t>
    </r>
  </si>
  <si>
    <t>Shared Soil &amp;/or part of SuDS chain</t>
  </si>
  <si>
    <r>
      <t>Required Soil Volume (m</t>
    </r>
    <r>
      <rPr>
        <vertAlign val="superscript"/>
        <sz val="10"/>
        <color theme="1"/>
        <rFont val="Calibri"/>
        <family val="2"/>
        <scheme val="minor"/>
      </rPr>
      <t>3</t>
    </r>
    <r>
      <rPr>
        <sz val="10"/>
        <color theme="1"/>
        <rFont val="Calibri"/>
        <family val="2"/>
        <scheme val="minor"/>
      </rPr>
      <t>)</t>
    </r>
  </si>
  <si>
    <t>Comments
Include relevant information, e.g. will the soil will be provided in a cell system or an open planting bed.
Also include reference to relevant documents e.g. planting plans, soil survey, new soil specification.</t>
  </si>
  <si>
    <t>NT1</t>
  </si>
  <si>
    <t>Acer platanoides subsp. Globosum</t>
  </si>
  <si>
    <t>Loamy Sand</t>
  </si>
  <si>
    <t>No</t>
  </si>
  <si>
    <t>NT2</t>
  </si>
  <si>
    <t>Ilex aquifolium</t>
  </si>
  <si>
    <t>NT3</t>
  </si>
  <si>
    <t>Tilia tomentosa</t>
  </si>
  <si>
    <t>NT4</t>
  </si>
  <si>
    <t>Koelreuteria paniculata</t>
  </si>
  <si>
    <t>Clay Loam</t>
  </si>
  <si>
    <t>Yes</t>
  </si>
  <si>
    <t>NT5</t>
  </si>
  <si>
    <t>Malus 'Rudolph'</t>
  </si>
  <si>
    <t>NT6</t>
  </si>
  <si>
    <t>Betula pubescens</t>
  </si>
  <si>
    <t>NT7</t>
  </si>
  <si>
    <t>NT8</t>
  </si>
  <si>
    <t>Parrotia persica</t>
  </si>
  <si>
    <t>NT9</t>
  </si>
  <si>
    <t>Ginkgo biloba</t>
  </si>
  <si>
    <t>NT10</t>
  </si>
  <si>
    <t>NT11</t>
  </si>
  <si>
    <t>Crataegus monogyna</t>
  </si>
  <si>
    <t>NT12</t>
  </si>
  <si>
    <t>NT13</t>
  </si>
  <si>
    <t>Paulownia tomentosa</t>
  </si>
  <si>
    <t>NT14</t>
  </si>
  <si>
    <t>Prunus 'Pandora'</t>
  </si>
  <si>
    <t>NT15</t>
  </si>
  <si>
    <t>Aesculus indica</t>
  </si>
  <si>
    <t>NT16</t>
  </si>
  <si>
    <t>NT17</t>
  </si>
  <si>
    <t>NT18</t>
  </si>
  <si>
    <t>NT19</t>
  </si>
  <si>
    <t>Liriodendron tulipifera</t>
  </si>
  <si>
    <t>NT20</t>
  </si>
  <si>
    <t>Robinia pseudoacacia</t>
  </si>
  <si>
    <t>NT21</t>
  </si>
  <si>
    <t>NT22</t>
  </si>
  <si>
    <t>Alnus cordata</t>
  </si>
  <si>
    <t>NT23</t>
  </si>
  <si>
    <t>NT24</t>
  </si>
  <si>
    <t>NT25</t>
  </si>
  <si>
    <t>Ostrya carpinifolia</t>
  </si>
  <si>
    <t>NT26</t>
  </si>
  <si>
    <t>Quercus robur subsp. Fastigiata</t>
  </si>
  <si>
    <t>NT27</t>
  </si>
  <si>
    <t>NT28</t>
  </si>
  <si>
    <t>NT29</t>
  </si>
  <si>
    <t>Fagus sylvatica subsp. Dawyck Gold</t>
  </si>
  <si>
    <t>NT30</t>
  </si>
  <si>
    <t>NT31</t>
  </si>
  <si>
    <t>NT32</t>
  </si>
  <si>
    <t>Fagus sylvatica</t>
  </si>
  <si>
    <t>NT33</t>
  </si>
  <si>
    <t>NT34</t>
  </si>
  <si>
    <t>4. New Green Infrastructure (GI) for Canopy Cover Calculator</t>
  </si>
  <si>
    <r>
      <t>GI Canopy Cover Equivalent m</t>
    </r>
    <r>
      <rPr>
        <vertAlign val="superscript"/>
        <sz val="10"/>
        <color theme="1"/>
        <rFont val="Calibri"/>
        <family val="2"/>
        <scheme val="minor"/>
      </rPr>
      <t>2</t>
    </r>
  </si>
  <si>
    <t>Total GI Canopy Cover Value</t>
  </si>
  <si>
    <t>GI Number</t>
  </si>
  <si>
    <t>Green Infrastructure Element Type</t>
  </si>
  <si>
    <r>
      <t>GI Element Area (m</t>
    </r>
    <r>
      <rPr>
        <vertAlign val="superscript"/>
        <sz val="10"/>
        <color theme="1"/>
        <rFont val="Calibri"/>
        <family val="2"/>
        <scheme val="minor"/>
      </rPr>
      <t>2</t>
    </r>
    <r>
      <rPr>
        <sz val="10"/>
        <color theme="1"/>
        <rFont val="Calibri"/>
        <family val="2"/>
        <scheme val="minor"/>
      </rPr>
      <t>)</t>
    </r>
  </si>
  <si>
    <t>GI Factor</t>
  </si>
  <si>
    <r>
      <t>GI Canopy Cover Value (m</t>
    </r>
    <r>
      <rPr>
        <vertAlign val="superscript"/>
        <sz val="10"/>
        <color theme="1"/>
        <rFont val="Calibri"/>
        <family val="2"/>
        <scheme val="minor"/>
      </rPr>
      <t>2</t>
    </r>
    <r>
      <rPr>
        <sz val="10"/>
        <color theme="1"/>
        <rFont val="Calibri"/>
        <family val="2"/>
        <scheme val="minor"/>
      </rPr>
      <t>)</t>
    </r>
  </si>
  <si>
    <t>Comments
Include references to relevant documents e.g. planting plans and species list, new soil specification, engineering details for the support of the green wall or roof.</t>
  </si>
  <si>
    <t>GI1</t>
  </si>
  <si>
    <t>Green Roof - Very Intensive + SuDS &gt;45cm growing medium</t>
  </si>
  <si>
    <t>GI2</t>
  </si>
  <si>
    <t>Green Roof - Very Intensive &gt;45cm growing medium</t>
  </si>
  <si>
    <t>GI3</t>
  </si>
  <si>
    <t>Green Roof - Extensive + SuDS 6-15cm growing medium</t>
  </si>
  <si>
    <t>GI4</t>
  </si>
  <si>
    <t>Brown Roof</t>
  </si>
  <si>
    <t>GI5</t>
  </si>
  <si>
    <t>Green Wall - Plants on wall in 0.16-0.3m3  irrigated growing medium per m2</t>
  </si>
  <si>
    <t>GI6</t>
  </si>
  <si>
    <t>Green Wall - Plants on wall in &gt;0.3m3  irrigated growing medium per m2</t>
  </si>
  <si>
    <t>GI7</t>
  </si>
  <si>
    <t xml:space="preserve">This worksheet is a useful reference tool for understanding how to use tree species in design.
It also acts as a look up table for calculations. WDC expresses its gratitude to TDAG for allowing adaption of the Tree Species Selection Guide.
Follow this link to download the original guide and accompanying database. </t>
  </si>
  <si>
    <t>Select a soil for column to show required soil volume:</t>
  </si>
  <si>
    <t>5. Species List</t>
  </si>
  <si>
    <t>© Trees and Design Action Group Trust</t>
  </si>
  <si>
    <t>Hirons, A.D. and Sjöman, H. (2018) Tree Species Selection for Green Infrastructure: A Guide for Specifiers. Trees and Design Action Group</t>
  </si>
  <si>
    <t>Loam</t>
  </si>
  <si>
    <t>TDAG</t>
  </si>
  <si>
    <t>Species name</t>
  </si>
  <si>
    <t>Use potential</t>
  </si>
  <si>
    <t>Environmental tolerance</t>
  </si>
  <si>
    <t>Ornamental qualities</t>
  </si>
  <si>
    <t>Tree size and crown characteristics</t>
  </si>
  <si>
    <t>Ecological qualities</t>
  </si>
  <si>
    <t>Canopy Values</t>
  </si>
  <si>
    <t>Soil Volume</t>
  </si>
  <si>
    <t>Calculations factors (circa 25 year)</t>
  </si>
  <si>
    <t>Original
List &amp; Guide,
Guide,
Neither</t>
  </si>
  <si>
    <t>Tree Species</t>
  </si>
  <si>
    <t>Park</t>
  </si>
  <si>
    <t>Paved</t>
  </si>
  <si>
    <t>SuDS</t>
  </si>
  <si>
    <t>Small garden</t>
  </si>
  <si>
    <t>Coastal</t>
  </si>
  <si>
    <t>Transport corridor</t>
  </si>
  <si>
    <t xml:space="preserve">Shade </t>
  </si>
  <si>
    <t xml:space="preserve">Drought </t>
  </si>
  <si>
    <t>Waterlogging</t>
  </si>
  <si>
    <t>Peak flowering</t>
  </si>
  <si>
    <t>Peak fruiting</t>
  </si>
  <si>
    <t>Leaf type</t>
  </si>
  <si>
    <t>Mature size</t>
  </si>
  <si>
    <t>Crown form</t>
  </si>
  <si>
    <t>Crown density</t>
  </si>
  <si>
    <t>1 Non-Native
2 Long Established
3 Native (Variety)
4 Native</t>
  </si>
  <si>
    <t>Wildlife value 
1=Low 5=High</t>
  </si>
  <si>
    <t>Canopy Radius - For Plans</t>
  </si>
  <si>
    <t>Canopy Cover Area Value</t>
  </si>
  <si>
    <t>Based on soil selected</t>
  </si>
  <si>
    <t>Height</t>
  </si>
  <si>
    <t>Diameter</t>
  </si>
  <si>
    <t>Canopy Projection</t>
  </si>
  <si>
    <t>Tree Surface Area</t>
  </si>
  <si>
    <t>Surface Area to Projection Ratio</t>
  </si>
  <si>
    <t>LAI</t>
  </si>
  <si>
    <t>Adjusted LAI</t>
  </si>
  <si>
    <t>Adjusted Daily Tree Water Use</t>
  </si>
  <si>
    <t>TDAG L&amp;G</t>
  </si>
  <si>
    <t>Abies concolor</t>
  </si>
  <si>
    <t>Tolerant</t>
  </si>
  <si>
    <t>Moderately tolerant</t>
  </si>
  <si>
    <t>Sensitive</t>
  </si>
  <si>
    <t xml:space="preserve">Early summer </t>
  </si>
  <si>
    <t>Late summer</t>
  </si>
  <si>
    <t>Evergreen conifer</t>
  </si>
  <si>
    <t>Massive</t>
  </si>
  <si>
    <t>Conical</t>
  </si>
  <si>
    <t>Dense</t>
  </si>
  <si>
    <t>Abies fraseri</t>
  </si>
  <si>
    <t>Moderately sensitive</t>
  </si>
  <si>
    <t xml:space="preserve">Early autumn </t>
  </si>
  <si>
    <t>Large</t>
  </si>
  <si>
    <t>Abies grandis</t>
  </si>
  <si>
    <t>Abies koreana</t>
  </si>
  <si>
    <t>Small</t>
  </si>
  <si>
    <t>Abies nordmanniana</t>
  </si>
  <si>
    <t>Abies procera</t>
  </si>
  <si>
    <t>Partially tolerant</t>
  </si>
  <si>
    <t>Acacia dealbata</t>
  </si>
  <si>
    <t>Early spring</t>
  </si>
  <si>
    <t>Evergreen broadleaved</t>
  </si>
  <si>
    <t>Medium</t>
  </si>
  <si>
    <t>Globular</t>
  </si>
  <si>
    <t>Moderately dense</t>
  </si>
  <si>
    <t>Acer buergerianum</t>
  </si>
  <si>
    <t>Late spring</t>
  </si>
  <si>
    <t>Deciduous broadleaved</t>
  </si>
  <si>
    <t>Ovoid</t>
  </si>
  <si>
    <t>Acer campestre</t>
  </si>
  <si>
    <t>TDAG G</t>
  </si>
  <si>
    <t>Acer campestre subsp. Elsrijk</t>
  </si>
  <si>
    <t>Neither</t>
  </si>
  <si>
    <t>Acer campestre subsp. Streetwise</t>
  </si>
  <si>
    <t>Acer campestre subsp. William Cadwell</t>
  </si>
  <si>
    <t>Columnar</t>
  </si>
  <si>
    <t>Acer capillipes</t>
  </si>
  <si>
    <t>Obovoid</t>
  </si>
  <si>
    <t>Acer cappadocicum</t>
  </si>
  <si>
    <t>Acer cappadocicum subsp. Lobelii</t>
  </si>
  <si>
    <t>Acer davidii</t>
  </si>
  <si>
    <t>Acer griseum</t>
  </si>
  <si>
    <t>Acer japonicum</t>
  </si>
  <si>
    <t>Acer monspessulanum</t>
  </si>
  <si>
    <t>Acer negundo</t>
  </si>
  <si>
    <t>Acer palmatum</t>
  </si>
  <si>
    <t>Acer platanoides subsp. Columnare</t>
  </si>
  <si>
    <t>Acer platanoides subsp. Crimson King</t>
  </si>
  <si>
    <t>Acer platanoides subsp. Crimson Sentry</t>
  </si>
  <si>
    <t>Acer platanoides subsp. Deborah</t>
  </si>
  <si>
    <t>Acer platanoides subsp. Drummondii</t>
  </si>
  <si>
    <t>Acer platanoides subsp. Emerald Queen</t>
  </si>
  <si>
    <t>Acer platanoides subsp. Obelisk</t>
  </si>
  <si>
    <t>Acer platanoides subsp. Princeton Gold</t>
  </si>
  <si>
    <t>Acer pseudoplatanus subsp. Atropurpureum</t>
  </si>
  <si>
    <t>Acer pseudoplatanus subsp. Brilliantissimum</t>
  </si>
  <si>
    <t>Acer pseudoplatanus subsp. Erectum</t>
  </si>
  <si>
    <t>Acer pseudoplatanus subsp. Spaethii</t>
  </si>
  <si>
    <t>Acer pseudoplatanus subsp. Worleii</t>
  </si>
  <si>
    <t>Irregular</t>
  </si>
  <si>
    <t>Acer rubrum</t>
  </si>
  <si>
    <t>Open</t>
  </si>
  <si>
    <t>Acer rubrum subsp. Armstrong</t>
  </si>
  <si>
    <t>Acer rufinerve</t>
  </si>
  <si>
    <t xml:space="preserve">Acer saccharinum </t>
  </si>
  <si>
    <t>Acer saccharinum subsp. Laciniata Wieri</t>
  </si>
  <si>
    <t>Weeping</t>
  </si>
  <si>
    <t>Acer saccharinum subsp. Pyramidale</t>
  </si>
  <si>
    <t>Acer saccharum</t>
  </si>
  <si>
    <t xml:space="preserve">Acer shirasawanum </t>
  </si>
  <si>
    <t>Acer tataricum</t>
  </si>
  <si>
    <t>Acer tataricum subsp. Ginnala</t>
  </si>
  <si>
    <t>Acer triflorum</t>
  </si>
  <si>
    <t>Acer x freemanii</t>
  </si>
  <si>
    <t>Acer x zoeschense</t>
  </si>
  <si>
    <t>Aesculus flava</t>
  </si>
  <si>
    <t>Aesculus hippocastanum</t>
  </si>
  <si>
    <t>Aesculus hippocastanum subsp. Baumannii</t>
  </si>
  <si>
    <t>Aesculus parviflora</t>
  </si>
  <si>
    <t>Aesculus pavia</t>
  </si>
  <si>
    <t>Late autumn</t>
  </si>
  <si>
    <t>Aesculus x carnea</t>
  </si>
  <si>
    <t xml:space="preserve">Ailanthus altissima </t>
  </si>
  <si>
    <t>Alnus glutinosa</t>
  </si>
  <si>
    <t>Alnus glutinosa subsp. Imperialis</t>
  </si>
  <si>
    <t>Alnus glutinosa subsp. Laciniata</t>
  </si>
  <si>
    <t>Alnus incana</t>
  </si>
  <si>
    <t>Alnus incana subsp. Aurea</t>
  </si>
  <si>
    <t>Alnus japonica</t>
  </si>
  <si>
    <t>Alnus x spaethii</t>
  </si>
  <si>
    <t>Intolerant</t>
  </si>
  <si>
    <t>Late winter</t>
  </si>
  <si>
    <t>Amelanchier alnifolia</t>
  </si>
  <si>
    <t>Amelanchier arborea</t>
  </si>
  <si>
    <t>Amelanchier canadensis</t>
  </si>
  <si>
    <t>Vase</t>
  </si>
  <si>
    <t>Amelanchier lamarckii</t>
  </si>
  <si>
    <t>Aralia elata</t>
  </si>
  <si>
    <t>Araucaria araucana</t>
  </si>
  <si>
    <t>Arbutus unedo</t>
  </si>
  <si>
    <t>Betula albosinensis</t>
  </si>
  <si>
    <t>Betula albosinensis subsp. China Ruby</t>
  </si>
  <si>
    <t>Betula albosinensis subsp. Fascination</t>
  </si>
  <si>
    <t>Betula Edinburgh</t>
  </si>
  <si>
    <t>Betula ermanii</t>
  </si>
  <si>
    <t>Betula lenta</t>
  </si>
  <si>
    <t>Betula maximowicziana</t>
  </si>
  <si>
    <t>Betula nigra</t>
  </si>
  <si>
    <t>Betula papyrifera</t>
  </si>
  <si>
    <t>Betula papyrifera subsp. Kenaica</t>
  </si>
  <si>
    <t>Betula pendula subsp. Dalecarlica</t>
  </si>
  <si>
    <t>Betula pendula subsp. Fastigiata</t>
  </si>
  <si>
    <t>Betula pendula subsp. Obelisk</t>
  </si>
  <si>
    <t>Betula pendula subsp. Pendula</t>
  </si>
  <si>
    <t>Betula pendula subsp. Szechuanica</t>
  </si>
  <si>
    <t>Betula pendula subsp. Tristis</t>
  </si>
  <si>
    <t>Betula pendula subsp. Youngii</t>
  </si>
  <si>
    <t>Betula utilis subsp. Albosinensis</t>
  </si>
  <si>
    <t>Betula utilis subsp. Jacquemontii</t>
  </si>
  <si>
    <t>Betula utilis subsp. jacquemontii Grayswood Ghost</t>
  </si>
  <si>
    <t>Betula utilis subsp. Jermyns</t>
  </si>
  <si>
    <t>Betula utilis subsp. Silver Shadow</t>
  </si>
  <si>
    <t xml:space="preserve">Betula utilis subsp. utilis </t>
  </si>
  <si>
    <t>Buxus sempervirens</t>
  </si>
  <si>
    <t>Carpinus betulus</t>
  </si>
  <si>
    <t>Carpinus betulus subsp. Fastigiata</t>
  </si>
  <si>
    <t>Carpinus betulus subsp. Frans Fontaine</t>
  </si>
  <si>
    <t>Carpinus betulus subsp. Streetwise</t>
  </si>
  <si>
    <t>Carpinus japonica</t>
  </si>
  <si>
    <t>Carya illinoinensis</t>
  </si>
  <si>
    <t>Carya ovata</t>
  </si>
  <si>
    <t>Castanea sativa</t>
  </si>
  <si>
    <t>Castanea sativa subsp. Albomarginata</t>
  </si>
  <si>
    <t>Catalpa bignonioides</t>
  </si>
  <si>
    <t>Catalpa bignonioides subsp. Aurea</t>
  </si>
  <si>
    <t>Catalpa bignonioides subsp. Nana</t>
  </si>
  <si>
    <t>Catalpa speciosa</t>
  </si>
  <si>
    <t>Catalpa x erubescens</t>
  </si>
  <si>
    <t>Cedrus atlantica</t>
  </si>
  <si>
    <t>Cedrus deodara</t>
  </si>
  <si>
    <t>Cedrus libani</t>
  </si>
  <si>
    <t>Celtis australis</t>
  </si>
  <si>
    <t>Celtis occidentalis</t>
  </si>
  <si>
    <t>Cercidiphyllum japonicum</t>
  </si>
  <si>
    <t>Cercis canadensis</t>
  </si>
  <si>
    <t>Cercis siliquastrum</t>
  </si>
  <si>
    <t xml:space="preserve">Chamaecyparis lawsoniana </t>
  </si>
  <si>
    <t>Chitalpa tashkentensis (x)</t>
  </si>
  <si>
    <t>None</t>
  </si>
  <si>
    <t xml:space="preserve">Cladrastis kentukea </t>
  </si>
  <si>
    <t>Clerodendrum trichotomum</t>
  </si>
  <si>
    <t>Cornus alternifolia</t>
  </si>
  <si>
    <t>Cornus controversa</t>
  </si>
  <si>
    <t>Cornus Eddie's white wonder'</t>
  </si>
  <si>
    <t>Cornus florida</t>
  </si>
  <si>
    <t>Cornus kousa</t>
  </si>
  <si>
    <t>Cornus mas</t>
  </si>
  <si>
    <t>Cornus sanguinea</t>
  </si>
  <si>
    <t>Corylus avellana</t>
  </si>
  <si>
    <t>Corylus colurna</t>
  </si>
  <si>
    <t>Corylus maxima</t>
  </si>
  <si>
    <t>Cotoneaster frigidus</t>
  </si>
  <si>
    <t>Crataegus laevigata</t>
  </si>
  <si>
    <t>Crataegus monogyna subsp. Stricta</t>
  </si>
  <si>
    <t>Crataegus x grignonensis</t>
  </si>
  <si>
    <t>Crataegus x lavallei</t>
  </si>
  <si>
    <t>Crataegus x media</t>
  </si>
  <si>
    <t>Crataegus x persimilis</t>
  </si>
  <si>
    <t>Crataegus x prunifolia</t>
  </si>
  <si>
    <t>Cryptomeria japonica</t>
  </si>
  <si>
    <t>Cupressus arizonica</t>
  </si>
  <si>
    <t>Cupressus macrocarpa</t>
  </si>
  <si>
    <t>Cupressus sempervirens</t>
  </si>
  <si>
    <t>Cuprocyparis leylandii (x)</t>
  </si>
  <si>
    <t>Cydonia oblonga</t>
  </si>
  <si>
    <t>Davidia involucrata</t>
  </si>
  <si>
    <t>Diospyros kaki</t>
  </si>
  <si>
    <t>Elaegnus angustifolia</t>
  </si>
  <si>
    <t>Eucalyptus gunnii subsp. Gunnii</t>
  </si>
  <si>
    <t>Eucalyptus pauciflora (group)</t>
  </si>
  <si>
    <t>Eucommia ulmoides</t>
  </si>
  <si>
    <t>Euonymus europaeus</t>
  </si>
  <si>
    <t>Fagus orientalis</t>
  </si>
  <si>
    <t>Fagus sylvatica subsp. Dawyck</t>
  </si>
  <si>
    <t>Fagus sylvatica subsp. Dawyck Purpurea</t>
  </si>
  <si>
    <t>Fagus sylvatica subsp. Pendula</t>
  </si>
  <si>
    <t>Fagus sylvatica subsp. Purple Fountain</t>
  </si>
  <si>
    <t>Fagus sylvatica subsp. Purpurea</t>
  </si>
  <si>
    <t>Fagus sylvatica subsp. Riversii</t>
  </si>
  <si>
    <t>Ficus carica</t>
  </si>
  <si>
    <t>Fragula alnus</t>
  </si>
  <si>
    <t>Fraxinus angustifolia</t>
  </si>
  <si>
    <t>Fraxinus excelsior</t>
  </si>
  <si>
    <t>Fraxinus excelsior subsp. Allgold</t>
  </si>
  <si>
    <t>Fraxinus excelsior subsp. Jaspidea</t>
  </si>
  <si>
    <t>Fraxinus excelsior subsp. Westhof's Glorie</t>
  </si>
  <si>
    <t>Fraxinus ornus</t>
  </si>
  <si>
    <t>Fraxinus velutina</t>
  </si>
  <si>
    <t>Deciduous conifer</t>
  </si>
  <si>
    <t>Gleditsia triacanthos</t>
  </si>
  <si>
    <t>Gymnocladus dioica</t>
  </si>
  <si>
    <t>Halesia carolina</t>
  </si>
  <si>
    <t>Hamamelis x intermedia</t>
  </si>
  <si>
    <t>Heptacodium miconioides</t>
  </si>
  <si>
    <t>Early winter</t>
  </si>
  <si>
    <t>Hippophae rhamnoides</t>
  </si>
  <si>
    <t>Hippophae salicifolia</t>
  </si>
  <si>
    <t>Ilex 'Nellie R. Stevens'</t>
  </si>
  <si>
    <t>Ilex x altaclerensis (group)</t>
  </si>
  <si>
    <t>Ilex x aquipernyi 'Dragon Lady'</t>
  </si>
  <si>
    <t>Ilex x koehneana 'Chestnut Leaf'</t>
  </si>
  <si>
    <t>Juglans nigra</t>
  </si>
  <si>
    <t>Juglans regia</t>
  </si>
  <si>
    <t>Juniperus communis</t>
  </si>
  <si>
    <t>Juniperus scopulorum</t>
  </si>
  <si>
    <t>Juniperus virginiana</t>
  </si>
  <si>
    <t>Laburnum x watereri</t>
  </si>
  <si>
    <t>Laburum anagyroides</t>
  </si>
  <si>
    <t>Larix decidua</t>
  </si>
  <si>
    <t>Larix kaempferi</t>
  </si>
  <si>
    <t>Larix x marschlinsii</t>
  </si>
  <si>
    <t>Ligustrum japonicum</t>
  </si>
  <si>
    <t>Ligustrum lucidum</t>
  </si>
  <si>
    <t>Ligustrum vulgare</t>
  </si>
  <si>
    <t>Liquidambar styraciflua</t>
  </si>
  <si>
    <t>Liriodendron tulipifera subsp. Aureomarginatum</t>
  </si>
  <si>
    <t>Liriodendron tulipifera subsp. Fastigiatum</t>
  </si>
  <si>
    <t>Magnolia acuminata</t>
  </si>
  <si>
    <t>Magnolia denudata</t>
  </si>
  <si>
    <t>Magnolia 'Elizabeth'</t>
  </si>
  <si>
    <t>Magnolia 'Galaxy'</t>
  </si>
  <si>
    <t>Magnolia grandiflora</t>
  </si>
  <si>
    <t>Magnolia 'Heaven Scent'</t>
  </si>
  <si>
    <t>Magnolia kobus</t>
  </si>
  <si>
    <t>Magnolia 'Spectrum'</t>
  </si>
  <si>
    <t>Magnolia 'Star Wars'</t>
  </si>
  <si>
    <t>Magnolia stellata</t>
  </si>
  <si>
    <t>Magnolia 'Susan'</t>
  </si>
  <si>
    <t>Magnolia x loebneri</t>
  </si>
  <si>
    <t>Magnolia x soulangeana</t>
  </si>
  <si>
    <t>Magnolia 'Yellow Bird'</t>
  </si>
  <si>
    <t>Malus 'Adirondack'</t>
  </si>
  <si>
    <t>Malus baccata</t>
  </si>
  <si>
    <t>Malus cv</t>
  </si>
  <si>
    <t>Malus 'Evereste'</t>
  </si>
  <si>
    <t>Malus floribunda</t>
  </si>
  <si>
    <t>Malus 'Golden Hornet'</t>
  </si>
  <si>
    <t>Malus hupehensis</t>
  </si>
  <si>
    <t>Malus 'John Downie'</t>
  </si>
  <si>
    <t>Malus 'Red Profusion'</t>
  </si>
  <si>
    <t>Malus sylvestris</t>
  </si>
  <si>
    <t>Malus toringo</t>
  </si>
  <si>
    <t>Malus transitoria</t>
  </si>
  <si>
    <t>Malus trilobata</t>
  </si>
  <si>
    <t>Malus tschonoskii</t>
  </si>
  <si>
    <t>Malus yunnanensis</t>
  </si>
  <si>
    <t>Maytenus boaria</t>
  </si>
  <si>
    <t>Mespilus germanica</t>
  </si>
  <si>
    <t>Metasequoia glyptostroboides</t>
  </si>
  <si>
    <t>Morus alba</t>
  </si>
  <si>
    <t>Morus nigra</t>
  </si>
  <si>
    <t>Nothofagus antarctica</t>
  </si>
  <si>
    <t>Nothofagus nervosa (formerly 'procera')</t>
  </si>
  <si>
    <t>Nothofagus obliqua</t>
  </si>
  <si>
    <t>Nyssa sylvatica</t>
  </si>
  <si>
    <t>Olea europaea</t>
  </si>
  <si>
    <t>Phellodendron amurense</t>
  </si>
  <si>
    <t>Picea abies</t>
  </si>
  <si>
    <t>Picea breweriana</t>
  </si>
  <si>
    <t>Picea omorika</t>
  </si>
  <si>
    <t>Picea orientalis</t>
  </si>
  <si>
    <t>Picea pungens</t>
  </si>
  <si>
    <t>Picea sitchensis</t>
  </si>
  <si>
    <t>Pinus nigra</t>
  </si>
  <si>
    <t>Pinus pinaster</t>
  </si>
  <si>
    <t>Pinus pinea</t>
  </si>
  <si>
    <t>Pinus radiata</t>
  </si>
  <si>
    <t>Pinus strobus</t>
  </si>
  <si>
    <t>Pinus sylvestris</t>
  </si>
  <si>
    <t>Pinus wallichiana</t>
  </si>
  <si>
    <t>Platanus orientalis</t>
  </si>
  <si>
    <t>Platanus x hispanica</t>
  </si>
  <si>
    <t>Populus nigra</t>
  </si>
  <si>
    <t>Populus nigra subsp. Italica</t>
  </si>
  <si>
    <t>Populus tremula</t>
  </si>
  <si>
    <t>Populus x canadensis</t>
  </si>
  <si>
    <t>Populus x candicans</t>
  </si>
  <si>
    <t>Prunus 'Accolade'</t>
  </si>
  <si>
    <t>Prunus 'Amanogawa'</t>
  </si>
  <si>
    <t>Prunus avium subsp. Plena</t>
  </si>
  <si>
    <t>Prunus cerasifera</t>
  </si>
  <si>
    <t>Prunus domestica</t>
  </si>
  <si>
    <t>Prunus dulcis</t>
  </si>
  <si>
    <t>Prunus fruticosa</t>
  </si>
  <si>
    <t>Prunus Ichiyo'</t>
  </si>
  <si>
    <t>Prunus Kanzan'</t>
  </si>
  <si>
    <t>Prunus laurocerasus</t>
  </si>
  <si>
    <t>Prunus lusitanica</t>
  </si>
  <si>
    <t>Prunus maackii</t>
  </si>
  <si>
    <t>Prunus 'Okame'</t>
  </si>
  <si>
    <t>Prunus padus</t>
  </si>
  <si>
    <t>Prunus sargentii</t>
  </si>
  <si>
    <t>Prunus sargentii subsp. Rancho</t>
  </si>
  <si>
    <t>Prunus serrula</t>
  </si>
  <si>
    <t>Prunus serrulata</t>
  </si>
  <si>
    <t>Prunus Shirofugen'</t>
  </si>
  <si>
    <t>Prunus Shirotae Mount Fuji'</t>
  </si>
  <si>
    <t>Prunus spinosa</t>
  </si>
  <si>
    <t>Prunus Spire'</t>
  </si>
  <si>
    <t>Prunus Sunset Boulevard'</t>
  </si>
  <si>
    <t>Prunus Tai Haku Great White Cherry'</t>
  </si>
  <si>
    <t>Prunus 'Umineko'</t>
  </si>
  <si>
    <t>Prunus x schmittii</t>
  </si>
  <si>
    <t>Prunus x subhirtella</t>
  </si>
  <si>
    <t>Prunus x yedoensis</t>
  </si>
  <si>
    <t>Pseudotsuga menzeisii</t>
  </si>
  <si>
    <t>Pterocarya fraxinifolia</t>
  </si>
  <si>
    <t>Pterocarya stenoptera</t>
  </si>
  <si>
    <t>Pyrus calleryana</t>
  </si>
  <si>
    <t>Pyrus communis</t>
  </si>
  <si>
    <t>Pyrus salicifolia</t>
  </si>
  <si>
    <t>Quercus accutissima</t>
  </si>
  <si>
    <t>Quercus bicolor</t>
  </si>
  <si>
    <t>Quercus castaneifolia</t>
  </si>
  <si>
    <t>Quercus cerris</t>
  </si>
  <si>
    <t>Quercus coccinea</t>
  </si>
  <si>
    <t>Quercus coccinea subsp. Splendens</t>
  </si>
  <si>
    <t>Quercus frainetto</t>
  </si>
  <si>
    <t>Quercus ilex</t>
  </si>
  <si>
    <t>Quercus palustris</t>
  </si>
  <si>
    <t>Quercus petraea</t>
  </si>
  <si>
    <t>Quercus phellos</t>
  </si>
  <si>
    <t>Quercus rubra</t>
  </si>
  <si>
    <t>Quercus suber</t>
  </si>
  <si>
    <t>Quercus x bimundorum</t>
  </si>
  <si>
    <t>Quercus x hispanica</t>
  </si>
  <si>
    <t>Quercus x turneri</t>
  </si>
  <si>
    <t>Rhamnus catharticus</t>
  </si>
  <si>
    <t>Rhus typhina</t>
  </si>
  <si>
    <t>Robinia pseudoacacia subsp. Bessoniana</t>
  </si>
  <si>
    <t>Robinia pseudoacacia subsp. Casque Rouge</t>
  </si>
  <si>
    <t>Robinia pseudoacacia subsp. Frisia</t>
  </si>
  <si>
    <t>Salix alba</t>
  </si>
  <si>
    <t>Salix babylonica</t>
  </si>
  <si>
    <t>Salix caprea</t>
  </si>
  <si>
    <t>Salix cinerea</t>
  </si>
  <si>
    <t>Salix daphnoides</t>
  </si>
  <si>
    <t>Salix fragilis</t>
  </si>
  <si>
    <t>Salix pentandra</t>
  </si>
  <si>
    <t>Salix x sepulcralis</t>
  </si>
  <si>
    <t>Sequoia sempervirens</t>
  </si>
  <si>
    <t>Sequoiadendron giganteum</t>
  </si>
  <si>
    <t>Sorbus aria</t>
  </si>
  <si>
    <t>Sorbus aria subsp. Lutescens</t>
  </si>
  <si>
    <t>Sorbus aria subsp. Majestica</t>
  </si>
  <si>
    <t>Sorbus aucuparia</t>
  </si>
  <si>
    <t>Sorbus aucuparia subsp. Aspleniifolia</t>
  </si>
  <si>
    <t>Sorbus aucuparia subsp. Cardinal Royal</t>
  </si>
  <si>
    <t>Sorbus aucuparia subsp. Glowing Pink</t>
  </si>
  <si>
    <t>Sorbus aucuparia subsp. Golden Wonder</t>
  </si>
  <si>
    <t>Sorbus aucuparia subsp. Sheerwater Seedling</t>
  </si>
  <si>
    <t>Sorbus aucuparia subsp. Sunshine</t>
  </si>
  <si>
    <t>Sorbus cashmiriana</t>
  </si>
  <si>
    <t>Sorbus commixta</t>
  </si>
  <si>
    <t>Sorbus discolor</t>
  </si>
  <si>
    <t>Sorbus domestica</t>
  </si>
  <si>
    <t>Sorbus intermedia</t>
  </si>
  <si>
    <t>Sorbus intermedia subsp. Brouwers</t>
  </si>
  <si>
    <t>Sorbus 'Joseph Rock'</t>
  </si>
  <si>
    <t>Sorbus latifolia</t>
  </si>
  <si>
    <t>Sorbus pseudohupehensis</t>
  </si>
  <si>
    <t>Sorbus thibetica</t>
  </si>
  <si>
    <t>Sorbus torminalis</t>
  </si>
  <si>
    <t>Sorbus vilmorinii</t>
  </si>
  <si>
    <t>Sorbus x arnoldiana</t>
  </si>
  <si>
    <t>Sorbus x thuringiaca</t>
  </si>
  <si>
    <t>Stewartia pseudocamellia</t>
  </si>
  <si>
    <t>Stewartia sinensis</t>
  </si>
  <si>
    <t>Styphnolobium japonicum</t>
  </si>
  <si>
    <t>Styrax japonicus</t>
  </si>
  <si>
    <t>Syringa reticulata</t>
  </si>
  <si>
    <t>Syringa vulgaris</t>
  </si>
  <si>
    <t>Syringa x chinensis</t>
  </si>
  <si>
    <t>Tamarix gallica</t>
  </si>
  <si>
    <t>Tamarix ramosissima</t>
  </si>
  <si>
    <t>Tamarix tetrandra</t>
  </si>
  <si>
    <t>Taxodium distichum</t>
  </si>
  <si>
    <t>Taxus baccata</t>
  </si>
  <si>
    <t>Tetradium danielli</t>
  </si>
  <si>
    <t>Thuja occidentalis</t>
  </si>
  <si>
    <t>Thuja plicata</t>
  </si>
  <si>
    <t>Thuja plicata subsp. Fastigiata</t>
  </si>
  <si>
    <t>Tilia americana</t>
  </si>
  <si>
    <t>Tilia cordata</t>
  </si>
  <si>
    <t>Tilia cordata subsp. Greenspire</t>
  </si>
  <si>
    <t>Tilia cordata subsp. Rancho</t>
  </si>
  <si>
    <t>Tilia cordata subsp. Streetwise</t>
  </si>
  <si>
    <t>Tilia cordata subsp. Winter Orange</t>
  </si>
  <si>
    <t>Tilia henryana</t>
  </si>
  <si>
    <t>Tilia mongolica</t>
  </si>
  <si>
    <t>Tilia oliveri</t>
  </si>
  <si>
    <t>Tilia platyphyllos</t>
  </si>
  <si>
    <t>Tilia platyphyllos subsp. Aurea</t>
  </si>
  <si>
    <t>Tilia platyphyllos subsp. Princes Street</t>
  </si>
  <si>
    <t>Tilia platyphyllos subsp. Rubra</t>
  </si>
  <si>
    <t>Tilia platyphyllos subsp. Streetwise</t>
  </si>
  <si>
    <t>Tilia tomentosa subsp. Brabant</t>
  </si>
  <si>
    <t>Tilia x euchlora</t>
  </si>
  <si>
    <t xml:space="preserve">Tilia x europaea </t>
  </si>
  <si>
    <t>Tilia x europaea subsp. Pallida</t>
  </si>
  <si>
    <t>Tilia x europaea subsp. Wratislaviensis</t>
  </si>
  <si>
    <t>Tsuga canadensis</t>
  </si>
  <si>
    <t>Tsuga heterophylla</t>
  </si>
  <si>
    <t>Ulmus cv</t>
  </si>
  <si>
    <t>Viburnum lantana</t>
  </si>
  <si>
    <t>Viburnum opulus</t>
  </si>
  <si>
    <t>Zelkova serrata</t>
  </si>
  <si>
    <t>6. Look Up Tables</t>
  </si>
  <si>
    <t>Tree or Group</t>
  </si>
  <si>
    <t>Retain or Remove</t>
  </si>
  <si>
    <t>Shared Soil?</t>
  </si>
  <si>
    <t>Soil Type</t>
  </si>
  <si>
    <t>Available Water Holding Capacity (AWHC) At optimum bulk density</t>
  </si>
  <si>
    <t>Fixed Assumptions for soil and canopy calculations</t>
  </si>
  <si>
    <t>Crown Density</t>
  </si>
  <si>
    <t>Originating from TDAG list</t>
  </si>
  <si>
    <t>Area Factor</t>
  </si>
  <si>
    <t>Coarse Sand</t>
  </si>
  <si>
    <t>Evaporation (mm d-1):</t>
  </si>
  <si>
    <t>Fine Sand</t>
  </si>
  <si>
    <t>Transpiration Coefficient:</t>
  </si>
  <si>
    <t>Brown Roof + SuDS</t>
  </si>
  <si>
    <t>Recharge Frequency (d):</t>
  </si>
  <si>
    <t>Green Roof - Extensive 6-15cm growing medium</t>
  </si>
  <si>
    <t>Sandy Loam</t>
  </si>
  <si>
    <t>Adjustment Factor</t>
  </si>
  <si>
    <t>Sandy Clay Loam</t>
  </si>
  <si>
    <t>Green Roof - Semi Intensive 16-30cm growing medium</t>
  </si>
  <si>
    <t>Green Roof - Semi Intensive + SuDS 16-30cm growing medium</t>
  </si>
  <si>
    <t>Silt Loam</t>
  </si>
  <si>
    <t>Green Roof - Intensive 31-45cm growing medium</t>
  </si>
  <si>
    <t>Silt</t>
  </si>
  <si>
    <t>Green Roof - Intensive + SuDS 31-45cm growing medium</t>
  </si>
  <si>
    <t>Silty Clay Loam</t>
  </si>
  <si>
    <t>Silty Clay</t>
  </si>
  <si>
    <r>
      <t>Green Wall - Plants on wall in &lt;0.15m</t>
    </r>
    <r>
      <rPr>
        <vertAlign val="superscript"/>
        <sz val="12"/>
        <color theme="1"/>
        <rFont val="Calibri"/>
        <family val="2"/>
        <scheme val="minor"/>
      </rPr>
      <t>3</t>
    </r>
    <r>
      <rPr>
        <sz val="12"/>
        <color theme="1"/>
        <rFont val="Calibri"/>
        <family val="2"/>
        <scheme val="minor"/>
      </rPr>
      <t xml:space="preserve">  irrigated growing medium per m</t>
    </r>
    <r>
      <rPr>
        <vertAlign val="superscript"/>
        <sz val="12"/>
        <color theme="1"/>
        <rFont val="Calibri"/>
        <family val="2"/>
        <scheme val="minor"/>
      </rPr>
      <t>2</t>
    </r>
  </si>
  <si>
    <t>Sandy Clay</t>
  </si>
  <si>
    <r>
      <t>Green Wall - Plants on wall in 0.16-0.3m</t>
    </r>
    <r>
      <rPr>
        <vertAlign val="superscript"/>
        <sz val="12"/>
        <color theme="1"/>
        <rFont val="Calibri"/>
        <family val="2"/>
        <scheme val="minor"/>
      </rPr>
      <t>3</t>
    </r>
    <r>
      <rPr>
        <sz val="12"/>
        <color theme="1"/>
        <rFont val="Calibri"/>
        <family val="2"/>
        <scheme val="minor"/>
      </rPr>
      <t xml:space="preserve">  irrigated growing medium per m</t>
    </r>
    <r>
      <rPr>
        <vertAlign val="superscript"/>
        <sz val="12"/>
        <color theme="1"/>
        <rFont val="Calibri"/>
        <family val="2"/>
        <scheme val="minor"/>
      </rPr>
      <t>2</t>
    </r>
  </si>
  <si>
    <t>Clay</t>
  </si>
  <si>
    <r>
      <t>Green Wall - Plants on wall in &gt;0.3m</t>
    </r>
    <r>
      <rPr>
        <vertAlign val="superscript"/>
        <sz val="12"/>
        <color theme="1"/>
        <rFont val="Calibri"/>
        <family val="2"/>
        <scheme val="minor"/>
      </rPr>
      <t>3</t>
    </r>
    <r>
      <rPr>
        <sz val="12"/>
        <color theme="1"/>
        <rFont val="Calibri"/>
        <family val="2"/>
        <scheme val="minor"/>
      </rPr>
      <t xml:space="preserve">  irrigated growing medium per m</t>
    </r>
    <r>
      <rPr>
        <vertAlign val="superscript"/>
        <sz val="12"/>
        <color theme="1"/>
        <rFont val="Calibri"/>
        <family val="2"/>
        <scheme val="minor"/>
      </rPr>
      <t>2</t>
    </r>
  </si>
  <si>
    <t>ZZ Group</t>
  </si>
  <si>
    <t>N/A</t>
  </si>
  <si>
    <t>% reduction</t>
  </si>
  <si>
    <r>
      <t>Canopy Cover Value per tree, pre reduction (m</t>
    </r>
    <r>
      <rPr>
        <vertAlign val="superscript"/>
        <sz val="10"/>
        <color theme="1"/>
        <rFont val="Calibri"/>
        <family val="2"/>
        <scheme val="minor"/>
      </rPr>
      <t>2</t>
    </r>
    <r>
      <rPr>
        <sz val="10"/>
        <color theme="1"/>
        <rFont val="Calibri"/>
        <family val="2"/>
        <scheme val="minor"/>
      </rPr>
      <t>)</t>
    </r>
  </si>
  <si>
    <r>
      <t>Group Canopy Cover Area,  pre reduction (m</t>
    </r>
    <r>
      <rPr>
        <vertAlign val="superscript"/>
        <sz val="10"/>
        <color theme="1"/>
        <rFont val="Calibri"/>
        <family val="2"/>
        <scheme val="minor"/>
      </rPr>
      <t>2</t>
    </r>
    <r>
      <rPr>
        <sz val="10"/>
        <color theme="1"/>
        <rFont val="Calibri"/>
        <family val="2"/>
        <scheme val="minor"/>
      </rPr>
      <t>)</t>
    </r>
  </si>
  <si>
    <t>Tree Species (including subspecies and varieties) OR ZZ Group</t>
  </si>
  <si>
    <t>NG1</t>
  </si>
  <si>
    <t>Version 1.2</t>
  </si>
  <si>
    <t>New Tree/Group No.</t>
  </si>
  <si>
    <t>Version 1.1</t>
  </si>
  <si>
    <t>First Release</t>
  </si>
  <si>
    <t>Amended to simplify the adding of new tree groups: Worksheet '3. New Canopy' has a new column for entering areas of new groups. Column headers and comments have also been updated for clarity. Worksheet '5. Species List' now contains an entry 'ZZ Group' for entering new groups.</t>
  </si>
  <si>
    <t>Version History</t>
  </si>
  <si>
    <t>Adopted</t>
  </si>
  <si>
    <t>Update</t>
  </si>
  <si>
    <r>
      <t>Projected canopy overlap for individual trees (m</t>
    </r>
    <r>
      <rPr>
        <vertAlign val="superscript"/>
        <sz val="10"/>
        <color theme="1"/>
        <rFont val="Calibri"/>
        <family val="2"/>
        <scheme val="minor"/>
      </rPr>
      <t>2</t>
    </r>
    <r>
      <rPr>
        <sz val="10"/>
        <color theme="1"/>
        <rFont val="Calibri"/>
        <family val="2"/>
        <scheme val="minor"/>
      </rPr>
      <t>) OR Projected open space within group (m</t>
    </r>
    <r>
      <rPr>
        <vertAlign val="superscript"/>
        <sz val="10"/>
        <color theme="1"/>
        <rFont val="Calibri"/>
        <family val="2"/>
        <scheme val="minor"/>
      </rPr>
      <t>2</t>
    </r>
    <r>
      <rPr>
        <sz val="10"/>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</si>
</sst>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7" x14ac:knownFonts="1">
    <font>
      <sz val="12"/>
      <color theme="1"/>
      <name val="Arial"/>
      <family val="2"/>
    </font>
    <font>
      <sz val="12"/>
      <color theme="1"/>
      <name val="Calibri"/>
      <family val="2"/>
      <scheme val="minor"/>
    </font>
    <font>
      <sz val="14"/>
      <color theme="1"/>
      <name val="Calibri"/>
      <family val="2"/>
      <scheme val="minor"/>
    </font>
    <font>
      <b/>
      <sz val="8"/>
      <color indexed="81"/>
      <name val="Tahoma"/>
      <family val="2"/>
    </font>
    <font>
      <sz val="8"/>
      <color indexed="81"/>
      <name val="Tahoma"/>
      <family val="2"/>
    </font>
    <font>
      <u/>
      <sz val="12"/>
      <color theme="10"/>
      <name val="Arial"/>
      <family val="2"/>
    </font>
    <font>
      <b/>
      <sz val="12"/>
      <color theme="1"/>
      <name val="Calibri"/>
      <family val="2"/>
      <scheme val="minor"/>
    </font>
    <font>
      <sz val="12"/>
      <color theme="1"/>
      <name val="Calibri"/>
      <family val="2"/>
    </font>
    <font>
      <sz val="10"/>
      <color theme="0"/>
      <name val="Calibri"/>
      <family val="2"/>
    </font>
    <font>
      <b/>
      <sz val="12"/>
      <color theme="1"/>
      <name val="Calibri"/>
      <family val="2"/>
    </font>
    <font>
      <u/>
      <sz val="12"/>
      <color theme="10"/>
      <name val="Calibri"/>
      <family val="2"/>
    </font>
    <font>
      <sz val="14"/>
      <color theme="1"/>
      <name val="Calibri"/>
      <family val="2"/>
    </font>
    <font>
      <sz val="10"/>
      <color theme="1"/>
      <name val="Calibri"/>
      <family val="2"/>
    </font>
    <font>
      <b/>
      <sz val="20"/>
      <color theme="0"/>
      <name val="Calibri"/>
      <family val="2"/>
    </font>
    <font>
      <b/>
      <sz val="20"/>
      <color theme="1"/>
      <name val="Calibri"/>
      <family val="2"/>
    </font>
    <font>
      <b/>
      <sz val="12"/>
      <color theme="0"/>
      <name val="Calibri"/>
      <family val="2"/>
    </font>
    <font>
      <sz val="16"/>
      <color theme="1"/>
      <name val="Calibri"/>
      <family val="2"/>
    </font>
    <font>
      <b/>
      <sz val="16"/>
      <color theme="0"/>
      <name val="Calibri"/>
      <family val="2"/>
    </font>
    <font>
      <sz val="16"/>
      <color theme="0"/>
      <name val="Calibri"/>
      <family val="2"/>
    </font>
    <font>
      <b/>
      <sz val="16"/>
      <color theme="1"/>
      <name val="Calibri"/>
      <family val="2"/>
    </font>
    <font>
      <sz val="12"/>
      <color rgb="FF000000"/>
      <name val="Calibri"/>
      <family val="2"/>
    </font>
    <font>
      <b/>
      <sz val="14"/>
      <color theme="1"/>
      <name val="Calibri"/>
      <family val="2"/>
      <scheme val="minor"/>
    </font>
    <font>
      <b/>
      <sz val="10"/>
      <color theme="0"/>
      <name val="Calibri"/>
      <family val="2"/>
      <scheme val="minor"/>
    </font>
    <font>
      <sz val="10"/>
      <color theme="0"/>
      <name val="Calibri"/>
      <family val="2"/>
      <scheme val="minor"/>
    </font>
    <font>
      <vertAlign val="superscript"/>
      <sz val="12"/>
      <color theme="1"/>
      <name val="Calibri"/>
      <family val="2"/>
      <scheme val="minor"/>
    </font>
    <font>
      <u/>
      <sz val="12"/>
      <color theme="10"/>
      <name val="Calibri"/>
      <family val="2"/>
      <scheme val="minor"/>
    </font>
    <font>
      <sz val="10"/>
      <color theme="1"/>
      <name val="Calibri"/>
      <family val="2"/>
      <scheme val="minor"/>
    </font>
    <font>
      <i/>
      <sz val="10"/>
      <color theme="1"/>
      <name val="Calibri"/>
      <family val="2"/>
      <scheme val="minor"/>
    </font>
    <font>
      <b/>
      <sz val="10"/>
      <color theme="1"/>
      <name val="Calibri"/>
      <family val="2"/>
      <scheme val="minor"/>
    </font>
    <font>
      <b/>
      <i/>
      <sz val="10"/>
      <name val="Calibri"/>
      <family val="2"/>
      <scheme val="minor"/>
    </font>
    <font>
      <sz val="10"/>
      <name val="Calibri"/>
      <family val="2"/>
      <scheme val="minor"/>
    </font>
    <font>
      <vertAlign val="superscript"/>
      <sz val="10"/>
      <color theme="1"/>
      <name val="Calibri"/>
      <family val="2"/>
      <scheme val="minor"/>
    </font>
    <font>
      <b/>
      <sz val="10"/>
      <name val="Calibri"/>
      <family val="2"/>
      <scheme val="minor"/>
    </font>
    <font>
      <b/>
      <vertAlign val="superscript"/>
      <sz val="10"/>
      <color theme="1"/>
      <name val="Calibri"/>
      <family val="2"/>
      <scheme val="minor"/>
    </font>
    <font>
      <b/>
      <sz val="14"/>
      <color theme="1"/>
      <name val="Calibri"/>
      <family val="2"/>
    </font>
    <font>
      <b/>
      <sz val="11"/>
      <color rgb="FFFF0000"/>
      <name val="Arial"/>
      <family val="2"/>
    </font>
    <font>
      <vertAlign val="superscript"/>
      <sz val="8"/>
      <color indexed="81"/>
      <name val="Tahoma"/>
      <family val="2"/>
    </font>
  </fonts>
  <fills count="22">
    <fill>
      <patternFill patternType="none"/>
    </fill>
    <fill>
      <patternFill patternType="gray125"/>
    </fill>
    <fill>
      <patternFill patternType="solid">
        <fgColor theme="1"/>
        <bgColor indexed="64"/>
      </patternFill>
    </fill>
    <fill>
      <patternFill patternType="solid">
        <fgColor rgb="FF868686"/>
        <bgColor indexed="64"/>
      </patternFill>
    </fill>
    <fill>
      <patternFill patternType="solid">
        <fgColor rgb="FFC1B5A2"/>
        <bgColor indexed="64"/>
      </patternFill>
    </fill>
    <fill>
      <patternFill patternType="solid">
        <fgColor rgb="FF95C11F"/>
        <bgColor indexed="64"/>
      </patternFill>
    </fill>
    <fill>
      <patternFill patternType="solid">
        <fgColor rgb="FF009FE3"/>
        <bgColor indexed="64"/>
      </patternFill>
    </fill>
    <fill>
      <patternFill patternType="solid">
        <fgColor rgb="FFFDC300"/>
        <bgColor indexed="64"/>
      </patternFill>
    </fill>
    <fill>
      <patternFill patternType="solid">
        <fgColor rgb="FF00B05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00B0F0"/>
        <bgColor indexed="64"/>
      </patternFill>
    </fill>
    <fill>
      <patternFill patternType="solid">
        <fgColor theme="8" tint="0.59996337778862885"/>
        <bgColor indexed="64"/>
      </patternFill>
    </fill>
    <fill>
      <patternFill patternType="solid">
        <fgColor theme="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CC99"/>
        <bgColor indexed="64"/>
      </patternFill>
    </fill>
    <fill>
      <patternFill patternType="solid">
        <fgColor theme="7" tint="-0.249977111117893"/>
        <bgColor indexed="64"/>
      </patternFill>
    </fill>
    <fill>
      <patternFill patternType="solid">
        <fgColor theme="0" tint="-0.499984740745262"/>
        <bgColor indexed="64"/>
      </patternFill>
    </fill>
    <fill>
      <patternFill patternType="solid">
        <fgColor rgb="FF996633"/>
        <bgColor indexed="64"/>
      </patternFill>
    </fill>
    <fill>
      <patternFill patternType="solid">
        <fgColor rgb="FFFF5050"/>
        <bgColor indexed="64"/>
      </patternFill>
    </fill>
  </fills>
  <borders count="54">
    <border>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s>
  <cellStyleXfs count="2">
    <xf numFmtId="0" fontId="0" fillId="0" borderId="0"/>
    <xf numFmtId="0" fontId="5" fillId="0" borderId="0" applyNumberFormat="0" applyFill="0" applyBorder="0" applyAlignment="0" applyProtection="0"/>
  </cellStyleXfs>
  <cellXfs count="301">
    <xf numFmtId="0" fontId="0" fillId="0" borderId="0" xfId="0"/>
    <xf numFmtId="0" fontId="1" fillId="14" borderId="0" xfId="0" applyFont="1" applyFill="1" applyProtection="1">
      <protection hidden="1"/>
    </xf>
    <xf numFmtId="0" fontId="1" fillId="2" borderId="0" xfId="0" applyFont="1" applyFill="1" applyProtection="1">
      <protection hidden="1"/>
    </xf>
    <xf numFmtId="0" fontId="1" fillId="14" borderId="0" xfId="0" applyFont="1" applyFill="1" applyBorder="1" applyProtection="1">
      <protection hidden="1"/>
    </xf>
    <xf numFmtId="0" fontId="7" fillId="14" borderId="0" xfId="0" applyFont="1" applyFill="1" applyProtection="1">
      <protection hidden="1"/>
    </xf>
    <xf numFmtId="0" fontId="8" fillId="14" borderId="0" xfId="0" applyFont="1" applyFill="1" applyBorder="1" applyAlignment="1" applyProtection="1">
      <alignment wrapText="1"/>
      <protection hidden="1"/>
    </xf>
    <xf numFmtId="0" fontId="7" fillId="14" borderId="0" xfId="0" applyFont="1" applyFill="1" applyBorder="1" applyProtection="1">
      <protection hidden="1"/>
    </xf>
    <xf numFmtId="0" fontId="10" fillId="14" borderId="0" xfId="1" applyFont="1" applyFill="1" applyAlignment="1" applyProtection="1">
      <alignment vertical="top"/>
      <protection hidden="1"/>
    </xf>
    <xf numFmtId="49" fontId="7" fillId="14" borderId="0" xfId="0" applyNumberFormat="1" applyFont="1" applyFill="1" applyProtection="1">
      <protection hidden="1"/>
    </xf>
    <xf numFmtId="49" fontId="11" fillId="14" borderId="0" xfId="0" applyNumberFormat="1" applyFont="1" applyFill="1" applyProtection="1">
      <protection hidden="1"/>
    </xf>
    <xf numFmtId="49" fontId="7" fillId="14" borderId="0" xfId="0" applyNumberFormat="1" applyFont="1" applyFill="1" applyBorder="1" applyProtection="1">
      <protection hidden="1"/>
    </xf>
    <xf numFmtId="49" fontId="9" fillId="9" borderId="20" xfId="0" applyNumberFormat="1" applyFont="1" applyFill="1" applyBorder="1" applyProtection="1">
      <protection locked="0"/>
    </xf>
    <xf numFmtId="0" fontId="12" fillId="14" borderId="0" xfId="0" applyFont="1" applyFill="1" applyBorder="1" applyProtection="1">
      <protection hidden="1"/>
    </xf>
    <xf numFmtId="2" fontId="12" fillId="14" borderId="0" xfId="0" applyNumberFormat="1" applyFont="1" applyFill="1" applyBorder="1" applyProtection="1">
      <protection hidden="1"/>
    </xf>
    <xf numFmtId="0" fontId="7" fillId="2" borderId="0" xfId="0" applyFont="1" applyFill="1" applyProtection="1">
      <protection hidden="1"/>
    </xf>
    <xf numFmtId="49" fontId="7" fillId="2" borderId="0" xfId="0" applyNumberFormat="1" applyFont="1" applyFill="1" applyProtection="1">
      <protection hidden="1"/>
    </xf>
    <xf numFmtId="0" fontId="13" fillId="2" borderId="0" xfId="0" applyFont="1" applyFill="1" applyProtection="1">
      <protection hidden="1"/>
    </xf>
    <xf numFmtId="49" fontId="14" fillId="2" borderId="0" xfId="0" applyNumberFormat="1" applyFont="1" applyFill="1" applyProtection="1">
      <protection hidden="1"/>
    </xf>
    <xf numFmtId="49" fontId="13" fillId="3" borderId="0" xfId="0" applyNumberFormat="1" applyFont="1" applyFill="1" applyProtection="1">
      <protection hidden="1"/>
    </xf>
    <xf numFmtId="49" fontId="13" fillId="2" borderId="0" xfId="0" applyNumberFormat="1" applyFont="1" applyFill="1" applyProtection="1">
      <protection hidden="1"/>
    </xf>
    <xf numFmtId="49" fontId="13" fillId="4" borderId="0" xfId="0" applyNumberFormat="1" applyFont="1" applyFill="1" applyProtection="1">
      <protection hidden="1"/>
    </xf>
    <xf numFmtId="49" fontId="13" fillId="6" borderId="0" xfId="0" applyNumberFormat="1" applyFont="1" applyFill="1" applyProtection="1">
      <protection hidden="1"/>
    </xf>
    <xf numFmtId="49" fontId="13" fillId="7" borderId="0" xfId="0" applyNumberFormat="1" applyFont="1" applyFill="1" applyProtection="1">
      <protection hidden="1"/>
    </xf>
    <xf numFmtId="49" fontId="13" fillId="5" borderId="0" xfId="0" applyNumberFormat="1" applyFont="1" applyFill="1" applyProtection="1">
      <protection hidden="1"/>
    </xf>
    <xf numFmtId="49" fontId="13" fillId="21" borderId="0" xfId="0" applyNumberFormat="1" applyFont="1" applyFill="1" applyAlignment="1" applyProtection="1">
      <protection hidden="1"/>
    </xf>
    <xf numFmtId="49" fontId="13" fillId="8" borderId="0" xfId="0" applyNumberFormat="1" applyFont="1" applyFill="1" applyAlignment="1" applyProtection="1">
      <protection hidden="1"/>
    </xf>
    <xf numFmtId="49" fontId="13" fillId="20" borderId="0" xfId="0" applyNumberFormat="1" applyFont="1" applyFill="1" applyAlignment="1" applyProtection="1">
      <protection hidden="1"/>
    </xf>
    <xf numFmtId="49" fontId="13" fillId="17" borderId="0" xfId="0" applyNumberFormat="1" applyFont="1" applyFill="1" applyAlignment="1" applyProtection="1">
      <protection hidden="1"/>
    </xf>
    <xf numFmtId="0" fontId="15" fillId="2" borderId="0" xfId="0" applyFont="1" applyFill="1" applyAlignment="1" applyProtection="1">
      <alignment wrapText="1"/>
      <protection hidden="1"/>
    </xf>
    <xf numFmtId="49" fontId="16" fillId="2" borderId="0" xfId="0" applyNumberFormat="1" applyFont="1" applyFill="1" applyProtection="1">
      <protection hidden="1"/>
    </xf>
    <xf numFmtId="49" fontId="17" fillId="3" borderId="0" xfId="0" applyNumberFormat="1" applyFont="1" applyFill="1" applyProtection="1">
      <protection hidden="1"/>
    </xf>
    <xf numFmtId="49" fontId="18" fillId="2" borderId="0" xfId="0" applyNumberFormat="1" applyFont="1" applyFill="1" applyProtection="1">
      <protection hidden="1"/>
    </xf>
    <xf numFmtId="49" fontId="17" fillId="4" borderId="0" xfId="0" applyNumberFormat="1" applyFont="1" applyFill="1" applyAlignment="1" applyProtection="1">
      <alignment wrapText="1"/>
      <protection hidden="1"/>
    </xf>
    <xf numFmtId="49" fontId="17" fillId="6" borderId="0" xfId="0" applyNumberFormat="1" applyFont="1" applyFill="1" applyAlignment="1" applyProtection="1">
      <alignment wrapText="1"/>
      <protection hidden="1"/>
    </xf>
    <xf numFmtId="49" fontId="18" fillId="2" borderId="0" xfId="0" applyNumberFormat="1" applyFont="1" applyFill="1" applyAlignment="1" applyProtection="1">
      <alignment wrapText="1"/>
      <protection hidden="1"/>
    </xf>
    <xf numFmtId="49" fontId="17" fillId="7" borderId="0" xfId="0" applyNumberFormat="1" applyFont="1" applyFill="1" applyAlignment="1" applyProtection="1">
      <alignment wrapText="1"/>
      <protection hidden="1"/>
    </xf>
    <xf numFmtId="49" fontId="17" fillId="5" borderId="0" xfId="0" applyNumberFormat="1" applyFont="1" applyFill="1" applyAlignment="1" applyProtection="1">
      <alignment wrapText="1"/>
      <protection hidden="1"/>
    </xf>
    <xf numFmtId="49" fontId="17" fillId="5" borderId="0" xfId="0" applyNumberFormat="1" applyFont="1" applyFill="1" applyAlignment="1" applyProtection="1">
      <protection hidden="1"/>
    </xf>
    <xf numFmtId="49" fontId="17" fillId="21" borderId="0" xfId="0" applyNumberFormat="1" applyFont="1" applyFill="1" applyAlignment="1" applyProtection="1">
      <alignment wrapText="1"/>
      <protection hidden="1"/>
    </xf>
    <xf numFmtId="49" fontId="17" fillId="8" borderId="0" xfId="0" applyNumberFormat="1" applyFont="1" applyFill="1" applyAlignment="1" applyProtection="1">
      <alignment wrapText="1"/>
      <protection hidden="1"/>
    </xf>
    <xf numFmtId="49" fontId="19" fillId="2" borderId="0" xfId="0" applyNumberFormat="1" applyFont="1" applyFill="1" applyAlignment="1" applyProtection="1">
      <alignment wrapText="1"/>
      <protection hidden="1"/>
    </xf>
    <xf numFmtId="49" fontId="17" fillId="20" borderId="0" xfId="0" applyNumberFormat="1" applyFont="1" applyFill="1" applyAlignment="1" applyProtection="1">
      <alignment wrapText="1"/>
      <protection hidden="1"/>
    </xf>
    <xf numFmtId="49" fontId="17" fillId="17" borderId="0" xfId="0" applyNumberFormat="1" applyFont="1" applyFill="1" applyAlignment="1" applyProtection="1">
      <alignment wrapText="1"/>
      <protection hidden="1"/>
    </xf>
    <xf numFmtId="49" fontId="7" fillId="0" borderId="1" xfId="0" applyNumberFormat="1" applyFont="1" applyBorder="1" applyProtection="1">
      <protection hidden="1"/>
    </xf>
    <xf numFmtId="49" fontId="7" fillId="2" borderId="2" xfId="0" applyNumberFormat="1" applyFont="1" applyFill="1" applyBorder="1" applyProtection="1">
      <protection hidden="1"/>
    </xf>
    <xf numFmtId="1" fontId="7" fillId="0" borderId="0" xfId="0" applyNumberFormat="1" applyFont="1" applyAlignment="1" applyProtection="1">
      <alignment horizontal="right"/>
      <protection hidden="1"/>
    </xf>
    <xf numFmtId="1" fontId="7" fillId="2" borderId="0" xfId="0" applyNumberFormat="1" applyFont="1" applyFill="1" applyProtection="1">
      <protection hidden="1"/>
    </xf>
    <xf numFmtId="164" fontId="7" fillId="0" borderId="0" xfId="0" applyNumberFormat="1" applyFont="1" applyAlignment="1" applyProtection="1">
      <alignment horizontal="right"/>
      <protection hidden="1"/>
    </xf>
    <xf numFmtId="164" fontId="7" fillId="2" borderId="0" xfId="0" applyNumberFormat="1" applyFont="1" applyFill="1" applyAlignment="1" applyProtection="1">
      <alignment horizontal="right"/>
      <protection hidden="1"/>
    </xf>
    <xf numFmtId="1" fontId="7" fillId="0" borderId="0" xfId="0" applyNumberFormat="1" applyFont="1" applyProtection="1">
      <protection hidden="1"/>
    </xf>
    <xf numFmtId="164" fontId="7" fillId="0" borderId="0" xfId="0" applyNumberFormat="1" applyFont="1" applyProtection="1">
      <protection hidden="1"/>
    </xf>
    <xf numFmtId="49" fontId="20" fillId="0" borderId="1" xfId="0" applyNumberFormat="1" applyFont="1" applyBorder="1" applyProtection="1">
      <protection hidden="1"/>
    </xf>
    <xf numFmtId="49" fontId="20" fillId="2" borderId="2" xfId="0" applyNumberFormat="1" applyFont="1" applyFill="1" applyBorder="1" applyProtection="1">
      <protection hidden="1"/>
    </xf>
    <xf numFmtId="49" fontId="20" fillId="2" borderId="0" xfId="0" applyNumberFormat="1" applyFont="1" applyFill="1" applyProtection="1">
      <protection hidden="1"/>
    </xf>
    <xf numFmtId="49" fontId="7" fillId="0" borderId="1" xfId="0" applyNumberFormat="1" applyFont="1" applyBorder="1"/>
    <xf numFmtId="49" fontId="7" fillId="2" borderId="2" xfId="0" quotePrefix="1" applyNumberFormat="1" applyFont="1" applyFill="1" applyBorder="1" applyProtection="1">
      <protection hidden="1"/>
    </xf>
    <xf numFmtId="49" fontId="7" fillId="2" borderId="0" xfId="0" quotePrefix="1" applyNumberFormat="1" applyFont="1" applyFill="1" applyProtection="1">
      <protection hidden="1"/>
    </xf>
    <xf numFmtId="49" fontId="7" fillId="0" borderId="3" xfId="0" applyNumberFormat="1" applyFont="1" applyBorder="1" applyProtection="1">
      <protection hidden="1"/>
    </xf>
    <xf numFmtId="49" fontId="7" fillId="2" borderId="4" xfId="0" applyNumberFormat="1" applyFont="1" applyFill="1" applyBorder="1" applyProtection="1">
      <protection hidden="1"/>
    </xf>
    <xf numFmtId="164" fontId="7" fillId="2" borderId="0" xfId="0" applyNumberFormat="1" applyFont="1" applyFill="1" applyProtection="1">
      <protection hidden="1"/>
    </xf>
    <xf numFmtId="0" fontId="21" fillId="14" borderId="0" xfId="0" applyFont="1" applyFill="1" applyProtection="1">
      <protection hidden="1"/>
    </xf>
    <xf numFmtId="0" fontId="6" fillId="2" borderId="19" xfId="0" applyFont="1" applyFill="1" applyBorder="1" applyProtection="1">
      <protection hidden="1"/>
    </xf>
    <xf numFmtId="0" fontId="22" fillId="8" borderId="19" xfId="0" applyFont="1" applyFill="1" applyBorder="1" applyAlignment="1" applyProtection="1">
      <alignment wrapText="1"/>
      <protection hidden="1"/>
    </xf>
    <xf numFmtId="0" fontId="22" fillId="2" borderId="0" xfId="0" applyFont="1" applyFill="1" applyProtection="1">
      <protection hidden="1"/>
    </xf>
    <xf numFmtId="0" fontId="22" fillId="8" borderId="0" xfId="0" applyFont="1" applyFill="1" applyAlignment="1" applyProtection="1">
      <alignment wrapText="1"/>
      <protection hidden="1"/>
    </xf>
    <xf numFmtId="0" fontId="22" fillId="2" borderId="0" xfId="0" applyFont="1" applyFill="1" applyBorder="1" applyProtection="1">
      <protection hidden="1"/>
    </xf>
    <xf numFmtId="0" fontId="22" fillId="18" borderId="19" xfId="0" applyFont="1" applyFill="1" applyBorder="1" applyAlignment="1" applyProtection="1">
      <alignment wrapText="1"/>
      <protection hidden="1"/>
    </xf>
    <xf numFmtId="0" fontId="22" fillId="18" borderId="19" xfId="0" applyFont="1" applyFill="1" applyBorder="1" applyProtection="1">
      <protection hidden="1"/>
    </xf>
    <xf numFmtId="0" fontId="22" fillId="12" borderId="19" xfId="0" applyFont="1" applyFill="1" applyBorder="1" applyAlignment="1" applyProtection="1">
      <alignment wrapText="1"/>
      <protection hidden="1"/>
    </xf>
    <xf numFmtId="0" fontId="22" fillId="12" borderId="5" xfId="0" applyFont="1" applyFill="1" applyBorder="1" applyAlignment="1" applyProtection="1">
      <alignment wrapText="1"/>
      <protection hidden="1"/>
    </xf>
    <xf numFmtId="0" fontId="22" fillId="12" borderId="6" xfId="0" applyFont="1" applyFill="1" applyBorder="1" applyAlignment="1" applyProtection="1">
      <alignment wrapText="1"/>
      <protection hidden="1"/>
    </xf>
    <xf numFmtId="0" fontId="22" fillId="19" borderId="0" xfId="0" applyFont="1" applyFill="1" applyAlignment="1" applyProtection="1">
      <alignment wrapText="1"/>
      <protection hidden="1"/>
    </xf>
    <xf numFmtId="0" fontId="22" fillId="9" borderId="19" xfId="0" applyFont="1" applyFill="1" applyBorder="1" applyProtection="1">
      <protection hidden="1"/>
    </xf>
    <xf numFmtId="0" fontId="1" fillId="2" borderId="0" xfId="0" applyFont="1" applyFill="1" applyBorder="1" applyProtection="1">
      <protection hidden="1"/>
    </xf>
    <xf numFmtId="0" fontId="6" fillId="2" borderId="19" xfId="0" applyFont="1" applyFill="1" applyBorder="1" applyAlignment="1" applyProtection="1">
      <alignment wrapText="1"/>
      <protection hidden="1"/>
    </xf>
    <xf numFmtId="0" fontId="6" fillId="2" borderId="0" xfId="0" applyFont="1" applyFill="1" applyProtection="1">
      <protection hidden="1"/>
    </xf>
    <xf numFmtId="0" fontId="1" fillId="2" borderId="19" xfId="0" applyFont="1" applyFill="1" applyBorder="1" applyProtection="1">
      <protection hidden="1"/>
    </xf>
    <xf numFmtId="0" fontId="1" fillId="8" borderId="19" xfId="0" applyFont="1" applyFill="1" applyBorder="1" applyProtection="1">
      <protection hidden="1"/>
    </xf>
    <xf numFmtId="0" fontId="1" fillId="18" borderId="19" xfId="0" applyFont="1" applyFill="1" applyBorder="1" applyProtection="1">
      <protection hidden="1"/>
    </xf>
    <xf numFmtId="2" fontId="1" fillId="12" borderId="19" xfId="0" applyNumberFormat="1" applyFont="1" applyFill="1" applyBorder="1" applyProtection="1">
      <protection hidden="1"/>
    </xf>
    <xf numFmtId="0" fontId="23" fillId="12" borderId="19" xfId="0" applyFont="1" applyFill="1" applyBorder="1" applyAlignment="1" applyProtection="1">
      <alignment wrapText="1"/>
      <protection hidden="1"/>
    </xf>
    <xf numFmtId="0" fontId="1" fillId="19" borderId="19" xfId="0" applyFont="1" applyFill="1" applyBorder="1" applyProtection="1">
      <protection hidden="1"/>
    </xf>
    <xf numFmtId="0" fontId="1" fillId="9" borderId="19" xfId="0" applyFont="1" applyFill="1" applyBorder="1" applyProtection="1">
      <protection hidden="1"/>
    </xf>
    <xf numFmtId="0" fontId="1" fillId="18" borderId="44" xfId="0" applyFont="1" applyFill="1" applyBorder="1" applyProtection="1">
      <protection hidden="1"/>
    </xf>
    <xf numFmtId="2" fontId="1" fillId="12" borderId="44" xfId="0" applyNumberFormat="1" applyFont="1" applyFill="1" applyBorder="1" applyProtection="1">
      <protection hidden="1"/>
    </xf>
    <xf numFmtId="0" fontId="1" fillId="9" borderId="44" xfId="0" applyFont="1" applyFill="1" applyBorder="1" applyProtection="1">
      <protection hidden="1"/>
    </xf>
    <xf numFmtId="0" fontId="25" fillId="14" borderId="0" xfId="1" applyFont="1" applyFill="1" applyBorder="1" applyProtection="1">
      <protection hidden="1"/>
    </xf>
    <xf numFmtId="2" fontId="1" fillId="14" borderId="0" xfId="0" applyNumberFormat="1" applyFont="1" applyFill="1" applyBorder="1" applyProtection="1">
      <protection hidden="1"/>
    </xf>
    <xf numFmtId="0" fontId="26" fillId="14" borderId="0" xfId="0" applyFont="1" applyFill="1" applyProtection="1">
      <protection hidden="1"/>
    </xf>
    <xf numFmtId="0" fontId="27" fillId="14" borderId="0" xfId="0" applyFont="1" applyFill="1" applyProtection="1">
      <protection hidden="1"/>
    </xf>
    <xf numFmtId="0" fontId="28" fillId="14" borderId="0" xfId="0" applyFont="1" applyFill="1" applyProtection="1">
      <protection hidden="1"/>
    </xf>
    <xf numFmtId="0" fontId="27" fillId="14" borderId="0" xfId="0" applyFont="1" applyFill="1" applyAlignment="1" applyProtection="1">
      <alignment vertical="top" wrapText="1"/>
      <protection hidden="1"/>
    </xf>
    <xf numFmtId="0" fontId="27" fillId="14" borderId="0" xfId="0" applyFont="1" applyFill="1" applyAlignment="1" applyProtection="1">
      <alignment horizontal="left"/>
      <protection hidden="1"/>
    </xf>
    <xf numFmtId="0" fontId="26" fillId="0" borderId="0" xfId="0" applyFont="1" applyBorder="1" applyProtection="1">
      <protection hidden="1"/>
    </xf>
    <xf numFmtId="0" fontId="26" fillId="14" borderId="0" xfId="0" applyFont="1" applyFill="1" applyBorder="1" applyProtection="1">
      <protection hidden="1"/>
    </xf>
    <xf numFmtId="0" fontId="26" fillId="14" borderId="5" xfId="0" applyFont="1" applyFill="1" applyBorder="1" applyProtection="1">
      <protection hidden="1"/>
    </xf>
    <xf numFmtId="0" fontId="26" fillId="10" borderId="6" xfId="0" applyFont="1" applyFill="1" applyBorder="1" applyProtection="1">
      <protection hidden="1"/>
    </xf>
    <xf numFmtId="0" fontId="29" fillId="14" borderId="11" xfId="0" applyFont="1" applyFill="1" applyBorder="1" applyAlignment="1" applyProtection="1">
      <protection hidden="1"/>
    </xf>
    <xf numFmtId="0" fontId="30" fillId="14" borderId="12" xfId="0" applyFont="1" applyFill="1" applyBorder="1" applyAlignment="1" applyProtection="1">
      <protection hidden="1"/>
    </xf>
    <xf numFmtId="0" fontId="29" fillId="14" borderId="0" xfId="0" applyFont="1" applyFill="1" applyBorder="1" applyAlignment="1" applyProtection="1">
      <protection hidden="1"/>
    </xf>
    <xf numFmtId="0" fontId="30" fillId="14" borderId="0" xfId="0" applyFont="1" applyFill="1" applyBorder="1" applyAlignment="1" applyProtection="1">
      <protection hidden="1"/>
    </xf>
    <xf numFmtId="0" fontId="26" fillId="14" borderId="7" xfId="0" applyFont="1" applyFill="1" applyBorder="1" applyProtection="1">
      <protection hidden="1"/>
    </xf>
    <xf numFmtId="0" fontId="26" fillId="10" borderId="8" xfId="0" applyFont="1" applyFill="1" applyBorder="1" applyProtection="1">
      <protection hidden="1"/>
    </xf>
    <xf numFmtId="0" fontId="30" fillId="16" borderId="15" xfId="0" applyFont="1" applyFill="1" applyBorder="1" applyAlignment="1" applyProtection="1">
      <protection hidden="1"/>
    </xf>
    <xf numFmtId="0" fontId="30" fillId="14" borderId="16" xfId="0" applyFont="1" applyFill="1" applyBorder="1" applyAlignment="1" applyProtection="1">
      <protection hidden="1"/>
    </xf>
    <xf numFmtId="0" fontId="30" fillId="9" borderId="15" xfId="0" applyFont="1" applyFill="1" applyBorder="1" applyAlignment="1" applyProtection="1">
      <protection hidden="1"/>
    </xf>
    <xf numFmtId="0" fontId="26" fillId="14" borderId="9" xfId="0" applyFont="1" applyFill="1" applyBorder="1" applyProtection="1">
      <protection hidden="1"/>
    </xf>
    <xf numFmtId="14" fontId="26" fillId="10" borderId="10" xfId="0" applyNumberFormat="1" applyFont="1" applyFill="1" applyBorder="1" applyProtection="1">
      <protection hidden="1"/>
    </xf>
    <xf numFmtId="0" fontId="30" fillId="17" borderId="15" xfId="0" applyFont="1" applyFill="1" applyBorder="1" applyAlignment="1" applyProtection="1">
      <protection hidden="1"/>
    </xf>
    <xf numFmtId="0" fontId="30" fillId="10" borderId="15" xfId="0" applyFont="1" applyFill="1" applyBorder="1" applyAlignment="1" applyProtection="1">
      <protection hidden="1"/>
    </xf>
    <xf numFmtId="0" fontId="26" fillId="14" borderId="20" xfId="0" applyFont="1" applyFill="1" applyBorder="1" applyAlignment="1" applyProtection="1">
      <alignment wrapText="1"/>
      <protection hidden="1"/>
    </xf>
    <xf numFmtId="0" fontId="30" fillId="11" borderId="17" xfId="0" applyFont="1" applyFill="1" applyBorder="1" applyAlignment="1" applyProtection="1">
      <protection hidden="1"/>
    </xf>
    <xf numFmtId="0" fontId="32" fillId="14" borderId="18" xfId="0" applyFont="1" applyFill="1" applyBorder="1" applyAlignment="1" applyProtection="1">
      <protection hidden="1"/>
    </xf>
    <xf numFmtId="0" fontId="32" fillId="14" borderId="0" xfId="0" applyFont="1" applyFill="1" applyBorder="1" applyAlignment="1" applyProtection="1">
      <protection hidden="1"/>
    </xf>
    <xf numFmtId="0" fontId="26" fillId="14" borderId="23" xfId="0" applyFont="1" applyFill="1" applyBorder="1" applyAlignment="1" applyProtection="1">
      <alignment wrapText="1"/>
      <protection hidden="1"/>
    </xf>
    <xf numFmtId="164" fontId="23" fillId="11" borderId="13" xfId="0" applyNumberFormat="1" applyFont="1" applyFill="1" applyBorder="1" applyProtection="1">
      <protection hidden="1"/>
    </xf>
    <xf numFmtId="164" fontId="23" fillId="14" borderId="0" xfId="0" applyNumberFormat="1" applyFont="1" applyFill="1" applyBorder="1" applyProtection="1">
      <protection hidden="1"/>
    </xf>
    <xf numFmtId="0" fontId="26" fillId="14" borderId="35" xfId="0" applyFont="1" applyFill="1" applyBorder="1" applyAlignment="1" applyProtection="1">
      <alignment wrapText="1"/>
      <protection hidden="1"/>
    </xf>
    <xf numFmtId="0" fontId="26" fillId="14" borderId="36" xfId="0" applyFont="1" applyFill="1" applyBorder="1" applyAlignment="1" applyProtection="1">
      <alignment wrapText="1"/>
      <protection hidden="1"/>
    </xf>
    <xf numFmtId="0" fontId="26" fillId="16" borderId="26" xfId="0" applyFont="1" applyFill="1" applyBorder="1" applyProtection="1">
      <protection locked="0"/>
    </xf>
    <xf numFmtId="0" fontId="26" fillId="9" borderId="26" xfId="0" applyFont="1" applyFill="1" applyBorder="1" applyProtection="1">
      <protection locked="0"/>
    </xf>
    <xf numFmtId="0" fontId="26" fillId="15" borderId="26" xfId="0" applyFont="1" applyFill="1" applyBorder="1" applyProtection="1">
      <protection hidden="1"/>
    </xf>
    <xf numFmtId="164" fontId="22" fillId="11" borderId="26" xfId="0" applyNumberFormat="1" applyFont="1" applyFill="1" applyBorder="1" applyProtection="1">
      <protection hidden="1"/>
    </xf>
    <xf numFmtId="0" fontId="26" fillId="14" borderId="19" xfId="0" applyFont="1" applyFill="1" applyBorder="1" applyProtection="1">
      <protection locked="0"/>
    </xf>
    <xf numFmtId="0" fontId="26" fillId="16" borderId="19" xfId="0" applyFont="1" applyFill="1" applyBorder="1" applyProtection="1">
      <protection locked="0"/>
    </xf>
    <xf numFmtId="164" fontId="22" fillId="11" borderId="19" xfId="0" applyNumberFormat="1" applyFont="1" applyFill="1" applyBorder="1" applyProtection="1">
      <protection hidden="1"/>
    </xf>
    <xf numFmtId="0" fontId="26" fillId="9" borderId="19" xfId="0" applyFont="1" applyFill="1" applyBorder="1" applyProtection="1">
      <protection locked="0"/>
    </xf>
    <xf numFmtId="0" fontId="26" fillId="14" borderId="20" xfId="0" applyFont="1" applyFill="1" applyBorder="1" applyProtection="1">
      <protection hidden="1"/>
    </xf>
    <xf numFmtId="164" fontId="26" fillId="14" borderId="0" xfId="0" applyNumberFormat="1" applyFont="1" applyFill="1" applyProtection="1">
      <protection hidden="1"/>
    </xf>
    <xf numFmtId="0" fontId="30" fillId="14" borderId="21" xfId="0" applyFont="1" applyFill="1" applyBorder="1" applyAlignment="1" applyProtection="1">
      <protection hidden="1"/>
    </xf>
    <xf numFmtId="0" fontId="32" fillId="14" borderId="27" xfId="0" applyFont="1" applyFill="1" applyBorder="1" applyAlignment="1" applyProtection="1">
      <protection hidden="1"/>
    </xf>
    <xf numFmtId="0" fontId="26" fillId="14" borderId="30" xfId="0" applyFont="1" applyFill="1" applyBorder="1" applyProtection="1">
      <protection hidden="1"/>
    </xf>
    <xf numFmtId="0" fontId="26" fillId="14" borderId="29" xfId="0" applyFont="1" applyFill="1" applyBorder="1" applyProtection="1">
      <protection hidden="1"/>
    </xf>
    <xf numFmtId="0" fontId="26" fillId="14" borderId="32" xfId="0" applyFont="1" applyFill="1" applyBorder="1" applyAlignment="1" applyProtection="1">
      <alignment wrapText="1"/>
      <protection hidden="1"/>
    </xf>
    <xf numFmtId="0" fontId="26" fillId="14" borderId="31" xfId="0" applyFont="1" applyFill="1" applyBorder="1" applyAlignment="1" applyProtection="1">
      <alignment wrapText="1"/>
      <protection hidden="1"/>
    </xf>
    <xf numFmtId="0" fontId="26" fillId="14" borderId="9" xfId="0" applyFont="1" applyFill="1" applyBorder="1" applyAlignment="1" applyProtection="1">
      <alignment wrapText="1"/>
      <protection hidden="1"/>
    </xf>
    <xf numFmtId="0" fontId="26" fillId="14" borderId="30" xfId="0" applyFont="1" applyFill="1" applyBorder="1" applyAlignment="1" applyProtection="1">
      <alignment wrapText="1"/>
      <protection hidden="1"/>
    </xf>
    <xf numFmtId="0" fontId="26" fillId="9" borderId="22" xfId="0" applyFont="1" applyFill="1" applyBorder="1" applyProtection="1">
      <protection locked="0"/>
    </xf>
    <xf numFmtId="0" fontId="26" fillId="13" borderId="26" xfId="0" applyFont="1" applyFill="1" applyBorder="1" applyProtection="1">
      <protection hidden="1"/>
    </xf>
    <xf numFmtId="9" fontId="26" fillId="17" borderId="26" xfId="0" applyNumberFormat="1" applyFont="1" applyFill="1" applyBorder="1" applyProtection="1">
      <protection hidden="1"/>
    </xf>
    <xf numFmtId="164" fontId="26" fillId="13" borderId="26" xfId="0" applyNumberFormat="1" applyFont="1" applyFill="1" applyBorder="1" applyProtection="1">
      <protection hidden="1"/>
    </xf>
    <xf numFmtId="0" fontId="26" fillId="10" borderId="26" xfId="0" applyFont="1" applyFill="1" applyBorder="1" applyProtection="1">
      <protection hidden="1"/>
    </xf>
    <xf numFmtId="164" fontId="26" fillId="17" borderId="19" xfId="0" applyNumberFormat="1" applyFont="1" applyFill="1" applyBorder="1" applyProtection="1">
      <protection hidden="1"/>
    </xf>
    <xf numFmtId="0" fontId="26" fillId="14" borderId="26" xfId="0" applyFont="1" applyFill="1" applyBorder="1" applyProtection="1">
      <protection locked="0"/>
    </xf>
    <xf numFmtId="0" fontId="29" fillId="14" borderId="33" xfId="0" applyFont="1" applyFill="1" applyBorder="1" applyAlignment="1" applyProtection="1">
      <protection hidden="1"/>
    </xf>
    <xf numFmtId="0" fontId="26" fillId="14" borderId="11" xfId="0" applyFont="1" applyFill="1" applyBorder="1" applyProtection="1">
      <protection hidden="1"/>
    </xf>
    <xf numFmtId="0" fontId="30" fillId="16" borderId="24" xfId="0" applyFont="1" applyFill="1" applyBorder="1" applyAlignment="1" applyProtection="1">
      <protection hidden="1"/>
    </xf>
    <xf numFmtId="0" fontId="26" fillId="14" borderId="5" xfId="0" applyFont="1" applyFill="1" applyBorder="1" applyAlignment="1" applyProtection="1">
      <alignment wrapText="1"/>
      <protection hidden="1"/>
    </xf>
    <xf numFmtId="164" fontId="23" fillId="11" borderId="6" xfId="0" applyNumberFormat="1" applyFont="1" applyFill="1" applyBorder="1" applyAlignment="1" applyProtection="1">
      <protection hidden="1"/>
    </xf>
    <xf numFmtId="0" fontId="30" fillId="9" borderId="24" xfId="0" applyFont="1" applyFill="1" applyBorder="1" applyAlignment="1" applyProtection="1">
      <protection hidden="1"/>
    </xf>
    <xf numFmtId="164" fontId="23" fillId="11" borderId="8" xfId="0" applyNumberFormat="1" applyFont="1" applyFill="1" applyBorder="1" applyAlignment="1" applyProtection="1">
      <protection hidden="1"/>
    </xf>
    <xf numFmtId="0" fontId="30" fillId="17" borderId="24" xfId="0" applyFont="1" applyFill="1" applyBorder="1" applyAlignment="1" applyProtection="1">
      <protection hidden="1"/>
    </xf>
    <xf numFmtId="0" fontId="27" fillId="14" borderId="0" xfId="0" applyFont="1" applyFill="1" applyAlignment="1" applyProtection="1">
      <alignment wrapText="1"/>
      <protection hidden="1"/>
    </xf>
    <xf numFmtId="164" fontId="23" fillId="11" borderId="10" xfId="0" applyNumberFormat="1" applyFont="1" applyFill="1" applyBorder="1" applyAlignment="1" applyProtection="1">
      <protection hidden="1"/>
    </xf>
    <xf numFmtId="0" fontId="30" fillId="10" borderId="24" xfId="0" applyFont="1" applyFill="1" applyBorder="1" applyAlignment="1" applyProtection="1">
      <protection hidden="1"/>
    </xf>
    <xf numFmtId="0" fontId="30" fillId="11" borderId="25" xfId="0" applyFont="1" applyFill="1" applyBorder="1" applyAlignment="1" applyProtection="1">
      <protection hidden="1"/>
    </xf>
    <xf numFmtId="0" fontId="28" fillId="14" borderId="27" xfId="0" applyFont="1" applyFill="1" applyBorder="1" applyAlignment="1" applyProtection="1">
      <protection hidden="1"/>
    </xf>
    <xf numFmtId="0" fontId="28" fillId="14" borderId="0" xfId="0" applyFont="1" applyFill="1" applyBorder="1" applyAlignment="1" applyProtection="1">
      <alignment horizontal="center"/>
      <protection hidden="1"/>
    </xf>
    <xf numFmtId="164" fontId="26" fillId="17" borderId="26" xfId="0" applyNumberFormat="1" applyFont="1" applyFill="1" applyBorder="1" applyProtection="1">
      <protection hidden="1"/>
    </xf>
    <xf numFmtId="9" fontId="26" fillId="16" borderId="26" xfId="0" applyNumberFormat="1" applyFont="1" applyFill="1" applyBorder="1" applyProtection="1">
      <protection locked="0"/>
    </xf>
    <xf numFmtId="9" fontId="26" fillId="9" borderId="26" xfId="0" applyNumberFormat="1" applyFont="1" applyFill="1" applyBorder="1" applyProtection="1">
      <protection locked="0"/>
    </xf>
    <xf numFmtId="0" fontId="26" fillId="14" borderId="0" xfId="0" applyFont="1" applyFill="1" applyAlignment="1" applyProtection="1">
      <alignment wrapText="1"/>
      <protection hidden="1"/>
    </xf>
    <xf numFmtId="0" fontId="26" fillId="14" borderId="0" xfId="0" applyFont="1" applyFill="1" applyBorder="1" applyAlignment="1" applyProtection="1">
      <alignment wrapText="1"/>
      <protection hidden="1"/>
    </xf>
    <xf numFmtId="0" fontId="21" fillId="14" borderId="0" xfId="0" applyFont="1" applyFill="1" applyAlignment="1" applyProtection="1">
      <protection hidden="1"/>
    </xf>
    <xf numFmtId="0" fontId="21" fillId="14" borderId="0" xfId="0" applyFont="1" applyFill="1" applyBorder="1" applyAlignment="1" applyProtection="1">
      <protection hidden="1"/>
    </xf>
    <xf numFmtId="0" fontId="28" fillId="14" borderId="23" xfId="0" applyFont="1" applyFill="1" applyBorder="1" applyAlignment="1" applyProtection="1">
      <alignment wrapText="1"/>
      <protection hidden="1"/>
    </xf>
    <xf numFmtId="0" fontId="22" fillId="14" borderId="0" xfId="0" applyFont="1" applyFill="1" applyBorder="1" applyAlignment="1" applyProtection="1">
      <alignment wrapText="1"/>
      <protection hidden="1"/>
    </xf>
    <xf numFmtId="0" fontId="22" fillId="16" borderId="13" xfId="0" applyFont="1" applyFill="1" applyBorder="1" applyAlignment="1" applyProtection="1">
      <alignment wrapText="1"/>
      <protection locked="0"/>
    </xf>
    <xf numFmtId="0" fontId="22" fillId="14" borderId="0" xfId="0" applyFont="1" applyFill="1" applyBorder="1" applyAlignment="1" applyProtection="1">
      <alignment wrapText="1"/>
      <protection locked="0"/>
    </xf>
    <xf numFmtId="0" fontId="28" fillId="14" borderId="9" xfId="0" applyFont="1" applyFill="1" applyBorder="1" applyAlignment="1" applyProtection="1">
      <alignment wrapText="1"/>
      <protection hidden="1"/>
    </xf>
    <xf numFmtId="0" fontId="28" fillId="14" borderId="25" xfId="0" applyFont="1" applyFill="1" applyBorder="1" applyAlignment="1" applyProtection="1">
      <alignment wrapText="1"/>
      <protection hidden="1"/>
    </xf>
    <xf numFmtId="0" fontId="22" fillId="16" borderId="17" xfId="0" applyFont="1" applyFill="1" applyBorder="1" applyAlignment="1" applyProtection="1">
      <alignment wrapText="1"/>
      <protection locked="0"/>
    </xf>
    <xf numFmtId="0" fontId="28" fillId="14" borderId="39" xfId="0" applyFont="1" applyFill="1" applyBorder="1" applyAlignment="1" applyProtection="1">
      <alignment wrapText="1"/>
      <protection hidden="1"/>
    </xf>
    <xf numFmtId="0" fontId="28" fillId="14" borderId="6" xfId="0" applyFont="1" applyFill="1" applyBorder="1" applyAlignment="1" applyProtection="1">
      <alignment wrapText="1"/>
      <protection hidden="1"/>
    </xf>
    <xf numFmtId="0" fontId="28" fillId="14" borderId="0" xfId="0" applyFont="1" applyFill="1" applyBorder="1" applyAlignment="1" applyProtection="1">
      <alignment wrapText="1"/>
      <protection hidden="1"/>
    </xf>
    <xf numFmtId="0" fontId="26" fillId="14" borderId="7" xfId="0" applyFont="1" applyFill="1" applyBorder="1" applyAlignment="1" applyProtection="1">
      <alignment wrapText="1"/>
      <protection hidden="1"/>
    </xf>
    <xf numFmtId="0" fontId="26" fillId="16" borderId="19" xfId="0" applyFont="1" applyFill="1" applyBorder="1" applyAlignment="1" applyProtection="1">
      <alignment wrapText="1"/>
      <protection locked="0"/>
    </xf>
    <xf numFmtId="0" fontId="26" fillId="14" borderId="0" xfId="0" applyFont="1" applyFill="1" applyBorder="1" applyAlignment="1" applyProtection="1">
      <alignment wrapText="1"/>
      <protection locked="0"/>
    </xf>
    <xf numFmtId="0" fontId="26" fillId="17" borderId="19" xfId="0" applyFont="1" applyFill="1" applyBorder="1" applyAlignment="1" applyProtection="1">
      <alignment wrapText="1"/>
      <protection hidden="1"/>
    </xf>
    <xf numFmtId="9" fontId="26" fillId="17" borderId="8" xfId="0" applyNumberFormat="1" applyFont="1" applyFill="1" applyBorder="1" applyAlignment="1" applyProtection="1">
      <alignment wrapText="1"/>
      <protection hidden="1"/>
    </xf>
    <xf numFmtId="3" fontId="26" fillId="10" borderId="19" xfId="0" applyNumberFormat="1" applyFont="1" applyFill="1" applyBorder="1" applyAlignment="1" applyProtection="1">
      <alignment wrapText="1"/>
      <protection hidden="1"/>
    </xf>
    <xf numFmtId="164" fontId="26" fillId="14" borderId="0" xfId="0" applyNumberFormat="1" applyFont="1" applyFill="1" applyBorder="1" applyAlignment="1" applyProtection="1">
      <alignment wrapText="1"/>
      <protection hidden="1"/>
    </xf>
    <xf numFmtId="3" fontId="22" fillId="11" borderId="19" xfId="0" applyNumberFormat="1" applyFont="1" applyFill="1" applyBorder="1" applyAlignment="1" applyProtection="1">
      <alignment wrapText="1"/>
      <protection hidden="1"/>
    </xf>
    <xf numFmtId="9" fontId="22" fillId="11" borderId="8" xfId="0" applyNumberFormat="1" applyFont="1" applyFill="1" applyBorder="1" applyAlignment="1" applyProtection="1">
      <alignment wrapText="1"/>
      <protection hidden="1"/>
    </xf>
    <xf numFmtId="164" fontId="22" fillId="14" borderId="0" xfId="0" applyNumberFormat="1" applyFont="1" applyFill="1" applyBorder="1" applyAlignment="1" applyProtection="1">
      <alignment wrapText="1"/>
      <protection hidden="1"/>
    </xf>
    <xf numFmtId="3" fontId="23" fillId="0" borderId="28" xfId="0" applyNumberFormat="1" applyFont="1" applyBorder="1" applyAlignment="1" applyProtection="1">
      <alignment wrapText="1"/>
      <protection hidden="1"/>
    </xf>
    <xf numFmtId="9" fontId="23" fillId="8" borderId="8" xfId="0" applyNumberFormat="1" applyFont="1" applyFill="1" applyBorder="1" applyAlignment="1" applyProtection="1">
      <alignment wrapText="1"/>
      <protection hidden="1"/>
    </xf>
    <xf numFmtId="0" fontId="29" fillId="14" borderId="11" xfId="0" applyFont="1" applyFill="1" applyBorder="1" applyAlignment="1" applyProtection="1">
      <alignment wrapText="1"/>
      <protection hidden="1"/>
    </xf>
    <xf numFmtId="0" fontId="30" fillId="14" borderId="12" xfId="0" applyFont="1" applyFill="1" applyBorder="1" applyAlignment="1" applyProtection="1">
      <alignment wrapText="1"/>
      <protection hidden="1"/>
    </xf>
    <xf numFmtId="0" fontId="30" fillId="14" borderId="0" xfId="0" applyFont="1" applyFill="1" applyBorder="1" applyAlignment="1" applyProtection="1">
      <alignment wrapText="1"/>
      <protection hidden="1"/>
    </xf>
    <xf numFmtId="0" fontId="23" fillId="14" borderId="0" xfId="0" applyFont="1" applyFill="1" applyBorder="1" applyAlignment="1" applyProtection="1">
      <alignment wrapText="1"/>
      <protection hidden="1"/>
    </xf>
    <xf numFmtId="0" fontId="27" fillId="14" borderId="0" xfId="0" applyFont="1" applyFill="1" applyBorder="1" applyProtection="1">
      <protection hidden="1"/>
    </xf>
    <xf numFmtId="0" fontId="30" fillId="14" borderId="15" xfId="0" applyFont="1" applyFill="1" applyBorder="1" applyAlignment="1" applyProtection="1">
      <alignment wrapText="1"/>
      <protection hidden="1"/>
    </xf>
    <xf numFmtId="0" fontId="30" fillId="16" borderId="15" xfId="0" applyFont="1" applyFill="1" applyBorder="1" applyAlignment="1" applyProtection="1">
      <alignment wrapText="1"/>
      <protection hidden="1"/>
    </xf>
    <xf numFmtId="0" fontId="27" fillId="14" borderId="0" xfId="0" applyFont="1" applyFill="1" applyAlignment="1" applyProtection="1">
      <protection hidden="1"/>
    </xf>
    <xf numFmtId="0" fontId="30" fillId="9" borderId="15" xfId="0" applyFont="1" applyFill="1" applyBorder="1" applyAlignment="1" applyProtection="1">
      <alignment wrapText="1"/>
      <protection hidden="1"/>
    </xf>
    <xf numFmtId="0" fontId="30" fillId="17" borderId="15" xfId="0" applyFont="1" applyFill="1" applyBorder="1" applyAlignment="1" applyProtection="1">
      <alignment wrapText="1"/>
      <protection hidden="1"/>
    </xf>
    <xf numFmtId="0" fontId="30" fillId="10" borderId="15" xfId="0" applyFont="1" applyFill="1" applyBorder="1" applyAlignment="1" applyProtection="1">
      <alignment wrapText="1"/>
      <protection hidden="1"/>
    </xf>
    <xf numFmtId="0" fontId="32" fillId="14" borderId="17" xfId="0" applyFont="1" applyFill="1" applyBorder="1" applyAlignment="1" applyProtection="1">
      <alignment wrapText="1"/>
      <protection hidden="1"/>
    </xf>
    <xf numFmtId="0" fontId="30" fillId="11" borderId="17" xfId="0" applyFont="1" applyFill="1" applyBorder="1" applyAlignment="1" applyProtection="1">
      <alignment wrapText="1"/>
      <protection hidden="1"/>
    </xf>
    <xf numFmtId="0" fontId="2" fillId="14" borderId="0" xfId="0" applyFont="1" applyFill="1" applyProtection="1">
      <protection hidden="1"/>
    </xf>
    <xf numFmtId="0" fontId="32" fillId="14" borderId="0" xfId="0" applyFont="1" applyFill="1" applyBorder="1" applyAlignment="1" applyProtection="1">
      <alignment wrapText="1"/>
      <protection hidden="1"/>
    </xf>
    <xf numFmtId="0" fontId="34" fillId="14" borderId="0" xfId="0" applyFont="1" applyFill="1" applyProtection="1">
      <protection hidden="1"/>
    </xf>
    <xf numFmtId="0" fontId="26" fillId="14" borderId="37" xfId="0" applyFont="1" applyFill="1" applyBorder="1" applyAlignment="1" applyProtection="1">
      <alignment wrapText="1"/>
      <protection hidden="1"/>
    </xf>
    <xf numFmtId="0" fontId="26" fillId="14" borderId="48" xfId="0" applyFont="1" applyFill="1" applyBorder="1" applyAlignment="1" applyProtection="1">
      <alignment wrapText="1"/>
      <protection hidden="1"/>
    </xf>
    <xf numFmtId="0" fontId="26" fillId="14" borderId="49" xfId="0" applyFont="1" applyFill="1" applyBorder="1" applyAlignment="1" applyProtection="1">
      <alignment wrapText="1"/>
      <protection hidden="1"/>
    </xf>
    <xf numFmtId="0" fontId="26" fillId="14" borderId="50" xfId="0" applyFont="1" applyFill="1" applyBorder="1" applyAlignment="1" applyProtection="1">
      <alignment wrapText="1"/>
      <protection hidden="1"/>
    </xf>
    <xf numFmtId="0" fontId="26" fillId="14" borderId="51" xfId="0" applyFont="1" applyFill="1" applyBorder="1" applyAlignment="1" applyProtection="1">
      <alignment wrapText="1"/>
      <protection hidden="1"/>
    </xf>
    <xf numFmtId="0" fontId="26" fillId="14" borderId="38" xfId="0" applyFont="1" applyFill="1" applyBorder="1" applyAlignment="1" applyProtection="1">
      <alignment wrapText="1"/>
      <protection hidden="1"/>
    </xf>
    <xf numFmtId="164" fontId="23" fillId="11" borderId="52" xfId="0" applyNumberFormat="1" applyFont="1" applyFill="1" applyBorder="1" applyProtection="1">
      <protection hidden="1"/>
    </xf>
    <xf numFmtId="164" fontId="26" fillId="14" borderId="0" xfId="0" applyNumberFormat="1" applyFont="1" applyFill="1" applyBorder="1" applyProtection="1">
      <protection hidden="1"/>
    </xf>
    <xf numFmtId="9" fontId="22" fillId="19" borderId="20" xfId="0" applyNumberFormat="1" applyFont="1" applyFill="1" applyBorder="1" applyAlignment="1" applyProtection="1">
      <alignment horizontal="center"/>
      <protection hidden="1"/>
    </xf>
    <xf numFmtId="0" fontId="26" fillId="10" borderId="16" xfId="0" applyFont="1" applyFill="1" applyBorder="1" applyProtection="1">
      <protection hidden="1"/>
    </xf>
    <xf numFmtId="14" fontId="26" fillId="10" borderId="18" xfId="0" applyNumberFormat="1" applyFont="1" applyFill="1" applyBorder="1" applyProtection="1">
      <protection hidden="1"/>
    </xf>
    <xf numFmtId="0" fontId="28" fillId="14" borderId="20" xfId="0" applyFont="1" applyFill="1" applyBorder="1" applyProtection="1">
      <protection hidden="1"/>
    </xf>
    <xf numFmtId="0" fontId="28" fillId="14" borderId="41" xfId="0" applyFont="1" applyFill="1" applyBorder="1" applyProtection="1">
      <protection hidden="1"/>
    </xf>
    <xf numFmtId="9" fontId="22" fillId="11" borderId="52" xfId="0" applyNumberFormat="1" applyFont="1" applyFill="1" applyBorder="1" applyAlignment="1" applyProtection="1">
      <alignment horizontal="center"/>
      <protection hidden="1"/>
    </xf>
    <xf numFmtId="9" fontId="22" fillId="11" borderId="21" xfId="0" applyNumberFormat="1" applyFont="1" applyFill="1" applyBorder="1" applyAlignment="1" applyProtection="1">
      <alignment horizontal="center"/>
      <protection hidden="1"/>
    </xf>
    <xf numFmtId="0" fontId="26" fillId="14" borderId="44" xfId="0" applyFont="1" applyFill="1" applyBorder="1" applyAlignment="1" applyProtection="1">
      <alignment wrapText="1"/>
      <protection hidden="1"/>
    </xf>
    <xf numFmtId="0" fontId="26" fillId="14" borderId="45" xfId="0" applyFont="1" applyFill="1" applyBorder="1" applyAlignment="1" applyProtection="1">
      <alignment wrapText="1"/>
      <protection hidden="1"/>
    </xf>
    <xf numFmtId="0" fontId="26" fillId="14" borderId="26" xfId="0" applyFont="1" applyFill="1" applyBorder="1" applyAlignment="1" applyProtection="1">
      <alignment wrapText="1"/>
      <protection hidden="1"/>
    </xf>
    <xf numFmtId="0" fontId="26" fillId="14" borderId="0" xfId="0" applyFont="1" applyFill="1" applyProtection="1">
      <protection locked="0"/>
    </xf>
    <xf numFmtId="0" fontId="1" fillId="14" borderId="43" xfId="0" applyFont="1" applyFill="1" applyBorder="1" applyAlignment="1" applyProtection="1">
      <alignment wrapText="1"/>
      <protection hidden="1"/>
    </xf>
    <xf numFmtId="0" fontId="1" fillId="14" borderId="34" xfId="0" applyFont="1" applyFill="1" applyBorder="1" applyAlignment="1" applyProtection="1">
      <alignment wrapText="1"/>
      <protection hidden="1"/>
    </xf>
    <xf numFmtId="0" fontId="1" fillId="14" borderId="12" xfId="0" applyFont="1" applyFill="1" applyBorder="1" applyAlignment="1" applyProtection="1">
      <alignment wrapText="1"/>
      <protection hidden="1"/>
    </xf>
    <xf numFmtId="0" fontId="1" fillId="14" borderId="0" xfId="0" applyFont="1" applyFill="1" applyBorder="1" applyAlignment="1" applyProtection="1">
      <alignment wrapText="1"/>
      <protection hidden="1"/>
    </xf>
    <xf numFmtId="0" fontId="1" fillId="14" borderId="21" xfId="0" applyFont="1" applyFill="1" applyBorder="1" applyAlignment="1" applyProtection="1">
      <alignment wrapText="1"/>
      <protection hidden="1"/>
    </xf>
    <xf numFmtId="0" fontId="1" fillId="14" borderId="27" xfId="0" applyFont="1" applyFill="1" applyBorder="1" applyAlignment="1" applyProtection="1">
      <alignment wrapText="1"/>
      <protection hidden="1"/>
    </xf>
    <xf numFmtId="0" fontId="1" fillId="14" borderId="0" xfId="0" applyFont="1" applyFill="1" applyAlignment="1" applyProtection="1">
      <alignment horizontal="left" vertical="top" wrapText="1"/>
      <protection hidden="1"/>
    </xf>
    <xf numFmtId="0" fontId="25" fillId="14" borderId="0" xfId="1" applyFont="1" applyFill="1" applyAlignment="1" applyProtection="1">
      <alignment horizontal="left" vertical="top" wrapText="1"/>
      <protection hidden="1"/>
    </xf>
    <xf numFmtId="0" fontId="27" fillId="14" borderId="0" xfId="0" applyFont="1" applyFill="1" applyAlignment="1" applyProtection="1">
      <alignment horizontal="left" wrapText="1"/>
      <protection hidden="1"/>
    </xf>
    <xf numFmtId="164" fontId="26" fillId="16" borderId="26" xfId="0" applyNumberFormat="1" applyFont="1" applyFill="1" applyBorder="1" applyProtection="1">
      <protection locked="0"/>
    </xf>
    <xf numFmtId="0" fontId="1" fillId="14" borderId="0" xfId="0" applyFont="1" applyFill="1" applyBorder="1" applyAlignment="1" applyProtection="1">
      <alignment horizontal="left" wrapText="1"/>
      <protection hidden="1"/>
    </xf>
    <xf numFmtId="0" fontId="1" fillId="14" borderId="34" xfId="0" applyFont="1" applyFill="1" applyBorder="1" applyProtection="1">
      <protection hidden="1"/>
    </xf>
    <xf numFmtId="0" fontId="1" fillId="14" borderId="30" xfId="0" applyFont="1" applyFill="1" applyBorder="1" applyProtection="1">
      <protection hidden="1"/>
    </xf>
    <xf numFmtId="0" fontId="1" fillId="14" borderId="29" xfId="0" applyFont="1" applyFill="1" applyBorder="1" applyProtection="1">
      <protection hidden="1"/>
    </xf>
    <xf numFmtId="0" fontId="1" fillId="14" borderId="21" xfId="0" applyFont="1" applyFill="1" applyBorder="1" applyProtection="1">
      <protection hidden="1"/>
    </xf>
    <xf numFmtId="0" fontId="6" fillId="14" borderId="33" xfId="0" applyFont="1" applyFill="1" applyBorder="1" applyProtection="1">
      <protection hidden="1"/>
    </xf>
    <xf numFmtId="0" fontId="1" fillId="14" borderId="34" xfId="0" applyFont="1" applyFill="1" applyBorder="1" applyAlignment="1" applyProtection="1">
      <alignment horizontal="left" vertical="top" wrapText="1"/>
      <protection hidden="1"/>
    </xf>
    <xf numFmtId="0" fontId="1" fillId="14" borderId="12" xfId="0" applyFont="1" applyFill="1" applyBorder="1" applyAlignment="1" applyProtection="1">
      <alignment horizontal="left" vertical="top" wrapText="1"/>
      <protection hidden="1"/>
    </xf>
    <xf numFmtId="0" fontId="1" fillId="14" borderId="43" xfId="0" applyFont="1" applyFill="1" applyBorder="1" applyProtection="1">
      <protection hidden="1"/>
    </xf>
    <xf numFmtId="0" fontId="1" fillId="14" borderId="27" xfId="0" applyFont="1" applyFill="1" applyBorder="1" applyProtection="1">
      <protection hidden="1"/>
    </xf>
    <xf numFmtId="14" fontId="1" fillId="14" borderId="0" xfId="0" applyNumberFormat="1" applyFont="1" applyFill="1" applyBorder="1" applyProtection="1">
      <protection hidden="1"/>
    </xf>
    <xf numFmtId="2" fontId="7" fillId="0" borderId="3" xfId="0" applyNumberFormat="1" applyFont="1" applyBorder="1" applyProtection="1">
      <protection hidden="1"/>
    </xf>
    <xf numFmtId="0" fontId="1" fillId="14" borderId="0" xfId="0" applyFont="1" applyFill="1" applyBorder="1" applyAlignment="1" applyProtection="1">
      <alignment horizontal="left" wrapText="1"/>
      <protection hidden="1"/>
    </xf>
    <xf numFmtId="0" fontId="1" fillId="14" borderId="43" xfId="0" applyFont="1" applyFill="1" applyBorder="1" applyAlignment="1" applyProtection="1">
      <alignment horizontal="left" wrapText="1"/>
      <protection hidden="1"/>
    </xf>
    <xf numFmtId="0" fontId="1" fillId="14" borderId="0" xfId="0" applyFont="1" applyFill="1" applyAlignment="1" applyProtection="1">
      <alignment horizontal="left" vertical="top" wrapText="1"/>
      <protection hidden="1"/>
    </xf>
    <xf numFmtId="0" fontId="25" fillId="14" borderId="0" xfId="1" applyFont="1" applyFill="1" applyAlignment="1" applyProtection="1">
      <alignment horizontal="left" vertical="top" wrapText="1"/>
      <protection hidden="1"/>
    </xf>
    <xf numFmtId="0" fontId="1" fillId="14" borderId="21" xfId="0" applyFont="1" applyFill="1" applyBorder="1" applyAlignment="1" applyProtection="1">
      <alignment horizontal="left" vertical="top" wrapText="1"/>
      <protection hidden="1"/>
    </xf>
    <xf numFmtId="0" fontId="1" fillId="14" borderId="33" xfId="0" applyFont="1" applyFill="1" applyBorder="1" applyAlignment="1" applyProtection="1">
      <alignment horizontal="left" wrapText="1"/>
      <protection hidden="1"/>
    </xf>
    <xf numFmtId="0" fontId="1" fillId="14" borderId="34" xfId="0" applyFont="1" applyFill="1" applyBorder="1" applyAlignment="1" applyProtection="1">
      <alignment horizontal="left" wrapText="1"/>
      <protection hidden="1"/>
    </xf>
    <xf numFmtId="0" fontId="1" fillId="14" borderId="30" xfId="0" applyFont="1" applyFill="1" applyBorder="1" applyAlignment="1" applyProtection="1">
      <alignment horizontal="left" wrapText="1"/>
      <protection hidden="1"/>
    </xf>
    <xf numFmtId="0" fontId="1" fillId="14" borderId="29" xfId="0" applyFont="1" applyFill="1" applyBorder="1" applyAlignment="1" applyProtection="1">
      <alignment horizontal="left" wrapText="1"/>
      <protection hidden="1"/>
    </xf>
    <xf numFmtId="0" fontId="1" fillId="14" borderId="21" xfId="0" applyFont="1" applyFill="1" applyBorder="1" applyAlignment="1" applyProtection="1">
      <alignment horizontal="left" wrapText="1"/>
      <protection hidden="1"/>
    </xf>
    <xf numFmtId="0" fontId="22" fillId="16" borderId="46" xfId="0" applyFont="1" applyFill="1" applyBorder="1" applyAlignment="1" applyProtection="1">
      <alignment horizontal="left" wrapText="1"/>
      <protection locked="0"/>
    </xf>
    <xf numFmtId="0" fontId="22" fillId="16" borderId="14" xfId="0" applyFont="1" applyFill="1" applyBorder="1" applyAlignment="1" applyProtection="1">
      <alignment horizontal="left" wrapText="1"/>
      <protection locked="0"/>
    </xf>
    <xf numFmtId="14" fontId="22" fillId="16" borderId="47" xfId="0" applyNumberFormat="1" applyFont="1" applyFill="1" applyBorder="1" applyAlignment="1" applyProtection="1">
      <alignment horizontal="left" wrapText="1"/>
      <protection locked="0"/>
    </xf>
    <xf numFmtId="14" fontId="22" fillId="16" borderId="18" xfId="0" applyNumberFormat="1" applyFont="1" applyFill="1" applyBorder="1" applyAlignment="1" applyProtection="1">
      <alignment horizontal="left" wrapText="1"/>
      <protection locked="0"/>
    </xf>
    <xf numFmtId="0" fontId="26" fillId="14" borderId="25" xfId="0" applyFont="1" applyFill="1" applyBorder="1" applyAlignment="1" applyProtection="1">
      <alignment horizontal="left" wrapText="1"/>
      <protection locked="0"/>
    </xf>
    <xf numFmtId="0" fontId="26" fillId="14" borderId="18" xfId="0" applyFont="1" applyFill="1" applyBorder="1" applyAlignment="1" applyProtection="1">
      <alignment horizontal="left" wrapText="1"/>
      <protection locked="0"/>
    </xf>
    <xf numFmtId="0" fontId="26" fillId="14" borderId="24" xfId="0" applyFont="1" applyFill="1" applyBorder="1" applyAlignment="1" applyProtection="1">
      <alignment horizontal="left" wrapText="1"/>
      <protection locked="0"/>
    </xf>
    <xf numFmtId="0" fontId="26" fillId="14" borderId="16" xfId="0" applyFont="1" applyFill="1" applyBorder="1" applyAlignment="1" applyProtection="1">
      <alignment horizontal="left" wrapText="1"/>
      <protection locked="0"/>
    </xf>
    <xf numFmtId="0" fontId="28" fillId="14" borderId="23" xfId="0" applyFont="1" applyFill="1" applyBorder="1" applyAlignment="1" applyProtection="1">
      <alignment horizontal="center" wrapText="1"/>
      <protection hidden="1"/>
    </xf>
    <xf numFmtId="0" fontId="28" fillId="14" borderId="14" xfId="0" applyFont="1" applyFill="1" applyBorder="1" applyAlignment="1" applyProtection="1">
      <alignment horizontal="center" wrapText="1"/>
      <protection hidden="1"/>
    </xf>
    <xf numFmtId="0" fontId="26" fillId="14" borderId="9" xfId="0" applyFont="1" applyFill="1" applyBorder="1" applyAlignment="1" applyProtection="1">
      <alignment horizontal="left"/>
      <protection hidden="1"/>
    </xf>
    <xf numFmtId="0" fontId="26" fillId="14" borderId="10" xfId="0" applyFont="1" applyFill="1" applyBorder="1" applyAlignment="1" applyProtection="1">
      <alignment horizontal="left"/>
      <protection hidden="1"/>
    </xf>
    <xf numFmtId="0" fontId="28" fillId="14" borderId="35" xfId="0" applyFont="1" applyFill="1" applyBorder="1" applyAlignment="1" applyProtection="1">
      <alignment horizontal="left"/>
      <protection hidden="1"/>
    </xf>
    <xf numFmtId="0" fontId="28" fillId="14" borderId="53" xfId="0" applyFont="1" applyFill="1" applyBorder="1" applyAlignment="1" applyProtection="1">
      <alignment horizontal="left"/>
      <protection hidden="1"/>
    </xf>
    <xf numFmtId="0" fontId="26" fillId="14" borderId="5" xfId="0" applyFont="1" applyFill="1" applyBorder="1" applyAlignment="1" applyProtection="1">
      <alignment horizontal="left" vertical="top" wrapText="1"/>
      <protection hidden="1"/>
    </xf>
    <xf numFmtId="0" fontId="26" fillId="14" borderId="6" xfId="0" applyFont="1" applyFill="1" applyBorder="1" applyAlignment="1" applyProtection="1">
      <alignment horizontal="left" vertical="top" wrapText="1"/>
      <protection hidden="1"/>
    </xf>
    <xf numFmtId="0" fontId="26" fillId="14" borderId="7" xfId="0" applyFont="1" applyFill="1" applyBorder="1" applyAlignment="1" applyProtection="1">
      <alignment horizontal="left" vertical="top" wrapText="1"/>
      <protection hidden="1"/>
    </xf>
    <xf numFmtId="0" fontId="26" fillId="14" borderId="8" xfId="0" applyFont="1" applyFill="1" applyBorder="1" applyAlignment="1" applyProtection="1">
      <alignment horizontal="left" vertical="top" wrapText="1"/>
      <protection hidden="1"/>
    </xf>
    <xf numFmtId="0" fontId="26" fillId="14" borderId="7" xfId="0" applyFont="1" applyFill="1" applyBorder="1" applyAlignment="1" applyProtection="1">
      <alignment horizontal="left"/>
      <protection hidden="1"/>
    </xf>
    <xf numFmtId="0" fontId="26" fillId="14" borderId="8" xfId="0" applyFont="1" applyFill="1" applyBorder="1" applyAlignment="1" applyProtection="1">
      <alignment horizontal="left"/>
      <protection hidden="1"/>
    </xf>
    <xf numFmtId="0" fontId="26" fillId="10" borderId="14" xfId="0" applyFont="1" applyFill="1" applyBorder="1" applyAlignment="1" applyProtection="1">
      <alignment horizontal="left" vertical="top" wrapText="1"/>
      <protection hidden="1"/>
    </xf>
    <xf numFmtId="0" fontId="26" fillId="10" borderId="16" xfId="0" applyFont="1" applyFill="1" applyBorder="1" applyAlignment="1" applyProtection="1">
      <alignment horizontal="left" vertical="top" wrapText="1"/>
      <protection hidden="1"/>
    </xf>
    <xf numFmtId="0" fontId="28" fillId="14" borderId="40" xfId="0" applyFont="1" applyFill="1" applyBorder="1" applyAlignment="1" applyProtection="1">
      <alignment horizontal="center" wrapText="1"/>
      <protection hidden="1"/>
    </xf>
    <xf numFmtId="0" fontId="28" fillId="14" borderId="41" xfId="0" applyFont="1" applyFill="1" applyBorder="1" applyAlignment="1" applyProtection="1">
      <alignment horizontal="center" wrapText="1"/>
      <protection hidden="1"/>
    </xf>
    <xf numFmtId="0" fontId="28" fillId="14" borderId="42" xfId="0" applyFont="1" applyFill="1" applyBorder="1" applyAlignment="1" applyProtection="1">
      <alignment horizontal="center" wrapText="1"/>
      <protection hidden="1"/>
    </xf>
    <xf numFmtId="0" fontId="27" fillId="14" borderId="0" xfId="0" applyFont="1" applyFill="1" applyAlignment="1" applyProtection="1">
      <alignment horizontal="left" wrapText="1"/>
      <protection hidden="1"/>
    </xf>
    <xf numFmtId="0" fontId="28" fillId="14" borderId="33" xfId="0" applyFont="1" applyFill="1" applyBorder="1" applyAlignment="1" applyProtection="1">
      <alignment horizontal="center" wrapText="1"/>
      <protection hidden="1"/>
    </xf>
    <xf numFmtId="0" fontId="28" fillId="14" borderId="34" xfId="0" applyFont="1" applyFill="1" applyBorder="1" applyAlignment="1" applyProtection="1">
      <alignment horizontal="center" wrapText="1"/>
      <protection hidden="1"/>
    </xf>
    <xf numFmtId="0" fontId="28" fillId="14" borderId="12" xfId="0" applyFont="1" applyFill="1" applyBorder="1" applyAlignment="1" applyProtection="1">
      <alignment horizontal="center" wrapText="1"/>
      <protection hidden="1"/>
    </xf>
    <xf numFmtId="0" fontId="32" fillId="14" borderId="28" xfId="0" applyFont="1" applyFill="1" applyBorder="1" applyAlignment="1" applyProtection="1">
      <alignment horizontal="left"/>
      <protection hidden="1"/>
    </xf>
    <xf numFmtId="0" fontId="32" fillId="14" borderId="10" xfId="0" applyFont="1" applyFill="1" applyBorder="1" applyAlignment="1" applyProtection="1">
      <alignment horizontal="left"/>
      <protection hidden="1"/>
    </xf>
    <xf numFmtId="0" fontId="30" fillId="14" borderId="39" xfId="0" applyFont="1" applyFill="1" applyBorder="1" applyAlignment="1" applyProtection="1">
      <alignment horizontal="center"/>
      <protection hidden="1"/>
    </xf>
    <xf numFmtId="0" fontId="30" fillId="14" borderId="6" xfId="0" applyFont="1" applyFill="1" applyBorder="1" applyAlignment="1" applyProtection="1">
      <alignment horizontal="center"/>
      <protection hidden="1"/>
    </xf>
    <xf numFmtId="0" fontId="30" fillId="14" borderId="19" xfId="0" applyFont="1" applyFill="1" applyBorder="1" applyAlignment="1" applyProtection="1">
      <alignment horizontal="left"/>
      <protection hidden="1"/>
    </xf>
    <xf numFmtId="0" fontId="30" fillId="14" borderId="8" xfId="0" applyFont="1" applyFill="1" applyBorder="1" applyAlignment="1" applyProtection="1">
      <alignment horizontal="left"/>
      <protection hidden="1"/>
    </xf>
    <xf numFmtId="0" fontId="28" fillId="14" borderId="40" xfId="0" applyFont="1" applyFill="1" applyBorder="1" applyAlignment="1" applyProtection="1">
      <alignment horizontal="center"/>
      <protection hidden="1"/>
    </xf>
    <xf numFmtId="0" fontId="28" fillId="14" borderId="41" xfId="0" applyFont="1" applyFill="1" applyBorder="1" applyAlignment="1" applyProtection="1">
      <alignment horizontal="center"/>
      <protection hidden="1"/>
    </xf>
    <xf numFmtId="0" fontId="28" fillId="14" borderId="42" xfId="0" applyFont="1" applyFill="1" applyBorder="1" applyAlignment="1" applyProtection="1">
      <alignment horizontal="center"/>
      <protection hidden="1"/>
    </xf>
    <xf numFmtId="0" fontId="26" fillId="10" borderId="6" xfId="0" applyFont="1" applyFill="1" applyBorder="1" applyAlignment="1" applyProtection="1">
      <alignment horizontal="left" vertical="top" wrapText="1"/>
      <protection hidden="1"/>
    </xf>
    <xf numFmtId="0" fontId="26" fillId="10" borderId="8" xfId="0" applyFont="1" applyFill="1" applyBorder="1" applyAlignment="1" applyProtection="1">
      <alignment horizontal="left" vertical="top" wrapText="1"/>
      <protection hidden="1"/>
    </xf>
    <xf numFmtId="0" fontId="27" fillId="14" borderId="0" xfId="0" applyFont="1" applyFill="1" applyAlignment="1" applyProtection="1">
      <alignment horizontal="left" vertical="top" wrapText="1"/>
      <protection hidden="1"/>
    </xf>
    <xf numFmtId="0" fontId="27" fillId="14" borderId="30" xfId="0" applyFont="1" applyFill="1" applyBorder="1" applyAlignment="1" applyProtection="1">
      <alignment horizontal="left" vertical="top" wrapText="1"/>
      <protection hidden="1"/>
    </xf>
    <xf numFmtId="49" fontId="9" fillId="14" borderId="0" xfId="0" applyNumberFormat="1" applyFont="1" applyFill="1" applyAlignment="1" applyProtection="1">
      <alignment horizontal="left" wrapText="1"/>
      <protection hidden="1"/>
    </xf>
    <xf numFmtId="49" fontId="9" fillId="14" borderId="21" xfId="0" applyNumberFormat="1" applyFont="1" applyFill="1" applyBorder="1" applyAlignment="1" applyProtection="1">
      <alignment horizontal="left" wrapText="1"/>
      <protection hidden="1"/>
    </xf>
    <xf numFmtId="0" fontId="1" fillId="0" borderId="0" xfId="0" applyFont="1" applyAlignment="1">
      <alignment wrapText="1"/>
    </xf>
    <xf numFmtId="0" fontId="1" fillId="0" borderId="0" xfId="0" applyFont="1" applyAlignment="1"/>
    <xf numFmtId="0" fontId="25" fillId="0" borderId="0" xfId="1" applyFont="1" applyAlignment="1" applyProtection="1">
      <alignment horizontal="left" vertical="center"/>
      <protection hidden="1"/>
    </xf>
  </cellXfs>
  <cellStyles count="2">
    <cellStyle name="Hyperlink" xfId="1" builtinId="8"/>
    <cellStyle name="Normal" xfId="0" builtinId="0"/>
  </cellStyles>
  <dxfs count="46">
    <dxf>
      <fill>
        <patternFill>
          <bgColor rgb="FFFFF3CC"/>
        </patternFill>
      </fill>
    </dxf>
    <dxf>
      <fill>
        <patternFill>
          <bgColor rgb="FFCCECF9"/>
        </patternFill>
      </fill>
    </dxf>
    <dxf>
      <fill>
        <patternFill>
          <bgColor rgb="FFEAF3D2"/>
        </patternFill>
      </fill>
    </dxf>
    <dxf>
      <fill>
        <patternFill>
          <bgColor rgb="FFF3F0EC"/>
        </patternFill>
      </fill>
    </dxf>
    <dxf>
      <fill>
        <patternFill>
          <bgColor rgb="FFE7E7E7"/>
        </patternFill>
      </fill>
    </dxf>
    <dxf>
      <fill>
        <patternFill>
          <bgColor rgb="FFCCECF9"/>
        </patternFill>
      </fill>
    </dxf>
    <dxf>
      <fill>
        <patternFill>
          <bgColor rgb="FFCCECF9"/>
        </patternFill>
      </fill>
    </dxf>
    <dxf>
      <fill>
        <patternFill>
          <bgColor rgb="FFCCECF9"/>
        </patternFill>
      </fill>
    </dxf>
    <dxf>
      <fill>
        <patternFill>
          <bgColor rgb="FFCCECF9"/>
        </patternFill>
      </fill>
    </dxf>
    <dxf>
      <fill>
        <patternFill>
          <bgColor rgb="FFCCECF9"/>
        </patternFill>
      </fill>
    </dxf>
    <dxf>
      <fill>
        <patternFill>
          <bgColor rgb="FFCCECF9"/>
        </patternFill>
      </fill>
    </dxf>
    <dxf>
      <fill>
        <patternFill>
          <bgColor rgb="FFCCECF9"/>
        </patternFill>
      </fill>
    </dxf>
    <dxf>
      <fill>
        <patternFill>
          <bgColor rgb="FFCCECF9"/>
        </patternFill>
      </fill>
    </dxf>
    <dxf>
      <fill>
        <patternFill>
          <bgColor rgb="FFCCECF9"/>
        </patternFill>
      </fill>
    </dxf>
    <dxf>
      <fill>
        <patternFill>
          <bgColor rgb="FFCCECF9"/>
        </patternFill>
      </fill>
    </dxf>
    <dxf>
      <fill>
        <patternFill>
          <bgColor rgb="FFCCECF9"/>
        </patternFill>
      </fill>
    </dxf>
    <dxf>
      <fill>
        <patternFill>
          <bgColor rgb="FFCCECF9"/>
        </patternFill>
      </fill>
    </dxf>
    <dxf>
      <fill>
        <patternFill>
          <bgColor rgb="FFCCECF9"/>
        </patternFill>
      </fill>
    </dxf>
    <dxf>
      <fill>
        <patternFill>
          <bgColor rgb="FFCCECF9"/>
        </patternFill>
      </fill>
    </dxf>
    <dxf>
      <fill>
        <patternFill>
          <bgColor rgb="FFCCECF9"/>
        </patternFill>
      </fill>
    </dxf>
    <dxf>
      <fill>
        <patternFill>
          <bgColor rgb="FFCCECF9"/>
        </patternFill>
      </fill>
    </dxf>
    <dxf>
      <fill>
        <patternFill>
          <bgColor rgb="FFFFF3CC"/>
        </patternFill>
      </fill>
    </dxf>
    <dxf>
      <fill>
        <patternFill>
          <bgColor rgb="FFCCECF9"/>
        </patternFill>
      </fill>
    </dxf>
    <dxf>
      <fill>
        <patternFill>
          <bgColor rgb="FFE7E7E7"/>
        </patternFill>
      </fill>
    </dxf>
    <dxf>
      <fill>
        <patternFill>
          <bgColor rgb="FFCC9900"/>
        </patternFill>
      </fill>
    </dxf>
    <dxf>
      <fill>
        <patternFill>
          <bgColor rgb="FFEAF3D2"/>
        </patternFill>
      </fill>
    </dxf>
    <dxf>
      <fill>
        <patternFill>
          <bgColor theme="9" tint="0.39994506668294322"/>
        </patternFill>
      </fill>
    </dxf>
    <dxf>
      <fill>
        <patternFill>
          <bgColor rgb="FFFFCCCC"/>
        </patternFill>
      </fill>
    </dxf>
    <dxf>
      <fill>
        <patternFill>
          <bgColor rgb="FFFFE0C1"/>
        </patternFill>
      </fill>
    </dxf>
    <dxf>
      <fill>
        <patternFill>
          <bgColor rgb="FFFFF3CC"/>
        </patternFill>
      </fill>
    </dxf>
    <dxf>
      <fill>
        <patternFill>
          <bgColor rgb="FFCCECF9"/>
        </patternFill>
      </fill>
    </dxf>
    <dxf>
      <fill>
        <patternFill>
          <bgColor rgb="FFEAF3D2"/>
        </patternFill>
      </fill>
    </dxf>
    <dxf>
      <fill>
        <patternFill>
          <bgColor rgb="FFF3F0EC"/>
        </patternFill>
      </fill>
    </dxf>
    <dxf>
      <fill>
        <patternFill>
          <bgColor rgb="FFFFF3CC"/>
        </patternFill>
      </fill>
    </dxf>
    <dxf>
      <fill>
        <patternFill>
          <bgColor rgb="FFCCECF9"/>
        </patternFill>
      </fill>
    </dxf>
    <dxf>
      <fill>
        <patternFill>
          <bgColor rgb="FFEAF3D2"/>
        </patternFill>
      </fill>
    </dxf>
    <dxf>
      <fill>
        <patternFill>
          <bgColor rgb="FFF3F0EC"/>
        </patternFill>
      </fill>
    </dxf>
    <dxf>
      <fill>
        <patternFill>
          <bgColor rgb="FFE7E7E7"/>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s>
  <tableStyles count="0" defaultTableStyle="TableStyleMedium2" defaultPivotStyle="PivotStyleLight16"/>
  <colors>
    <mruColors>
      <color rgb="FFFFE0C1"/>
      <color rgb="FFFFCC99"/>
      <color rgb="FFFF5050"/>
      <color rgb="FFFFCCCC"/>
      <color rgb="FFFFF3CC"/>
      <color rgb="FF996633"/>
      <color rgb="FFCC6600"/>
      <color rgb="FFCC990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2. Retained Canopy'!A1"/><Relationship Id="rId7" Type="http://schemas.openxmlformats.org/officeDocument/2006/relationships/hyperlink" Target="#'6. Look Up Tables'!A1"/><Relationship Id="rId2" Type="http://schemas.openxmlformats.org/officeDocument/2006/relationships/image" Target="../media/image1.png"/><Relationship Id="rId1" Type="http://schemas.openxmlformats.org/officeDocument/2006/relationships/hyperlink" Target="#'1. Site Summary'!A1"/><Relationship Id="rId6" Type="http://schemas.openxmlformats.org/officeDocument/2006/relationships/hyperlink" Target="#'5. Species List'!A1"/><Relationship Id="rId5" Type="http://schemas.openxmlformats.org/officeDocument/2006/relationships/hyperlink" Target="#'4. New GI Elements'!A1"/><Relationship Id="rId4" Type="http://schemas.openxmlformats.org/officeDocument/2006/relationships/hyperlink" Target="#'3. New Canopy'!A1"/></Relationships>
</file>

<file path=xl/drawings/drawing1.xml><?xml version="1.0" encoding="utf-8"?>
<xdr:wsDr xmlns:xdr="http://schemas.openxmlformats.org/drawingml/2006/spreadsheetDrawing" xmlns:a="http://schemas.openxmlformats.org/drawingml/2006/main">
  <xdr:twoCellAnchor editAs="oneCell">
    <xdr:from>
      <xdr:col>1</xdr:col>
      <xdr:colOff>6757</xdr:colOff>
      <xdr:row>21</xdr:row>
      <xdr:rowOff>175461</xdr:rowOff>
    </xdr:from>
    <xdr:to>
      <xdr:col>1</xdr:col>
      <xdr:colOff>1174823</xdr:colOff>
      <xdr:row>23</xdr:row>
      <xdr:rowOff>37534</xdr:rowOff>
    </xdr:to>
    <xdr:pic>
      <xdr:nvPicPr>
        <xdr:cNvPr id="3" name="Picture 2" title="Shortcut Button to Site Summary Worksheet">
          <a:hlinkClick xmlns:r="http://schemas.openxmlformats.org/officeDocument/2006/relationships" r:id="rId1"/>
          <a:extLst>
            <a:ext uri="{FF2B5EF4-FFF2-40B4-BE49-F238E27FC236}">
              <a16:creationId xmlns=""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15851" r="70670" b="1040"/>
        <a:stretch/>
      </xdr:blipFill>
      <xdr:spPr>
        <a:xfrm>
          <a:off x="768757" y="3662439"/>
          <a:ext cx="1168066" cy="235618"/>
        </a:xfrm>
        <a:prstGeom prst="rect">
          <a:avLst/>
        </a:prstGeom>
      </xdr:spPr>
    </xdr:pic>
    <xdr:clientData/>
  </xdr:twoCellAnchor>
  <xdr:twoCellAnchor editAs="oneCell">
    <xdr:from>
      <xdr:col>1</xdr:col>
      <xdr:colOff>23104</xdr:colOff>
      <xdr:row>24</xdr:row>
      <xdr:rowOff>157367</xdr:rowOff>
    </xdr:from>
    <xdr:to>
      <xdr:col>2</xdr:col>
      <xdr:colOff>164126</xdr:colOff>
      <xdr:row>26</xdr:row>
      <xdr:rowOff>28550</xdr:rowOff>
    </xdr:to>
    <xdr:pic>
      <xdr:nvPicPr>
        <xdr:cNvPr id="4" name="Picture 3" title="Shortcut Button to Retained Canopy Worksheet">
          <a:hlinkClick xmlns:r="http://schemas.openxmlformats.org/officeDocument/2006/relationships" r:id="rId3"/>
          <a:extLst>
            <a:ext uri="{FF2B5EF4-FFF2-40B4-BE49-F238E27FC236}">
              <a16:creationId xmlns=""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l="29388" t="2106" r="54935" b="-1066"/>
        <a:stretch/>
      </xdr:blipFill>
      <xdr:spPr>
        <a:xfrm>
          <a:off x="271582" y="3586367"/>
          <a:ext cx="1358566" cy="235618"/>
        </a:xfrm>
        <a:prstGeom prst="rect">
          <a:avLst/>
        </a:prstGeom>
      </xdr:spPr>
    </xdr:pic>
    <xdr:clientData/>
  </xdr:twoCellAnchor>
  <xdr:twoCellAnchor editAs="oneCell">
    <xdr:from>
      <xdr:col>1</xdr:col>
      <xdr:colOff>6755</xdr:colOff>
      <xdr:row>27</xdr:row>
      <xdr:rowOff>61254</xdr:rowOff>
    </xdr:from>
    <xdr:to>
      <xdr:col>1</xdr:col>
      <xdr:colOff>1114663</xdr:colOff>
      <xdr:row>28</xdr:row>
      <xdr:rowOff>98089</xdr:rowOff>
    </xdr:to>
    <xdr:pic>
      <xdr:nvPicPr>
        <xdr:cNvPr id="5" name="Picture 4" title="Shortcut Button to New Canopy Worksheet">
          <a:hlinkClick xmlns:r="http://schemas.openxmlformats.org/officeDocument/2006/relationships" r:id="rId4"/>
          <a:extLst>
            <a:ext uri="{FF2B5EF4-FFF2-40B4-BE49-F238E27FC236}">
              <a16:creationId xmlns=""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45124" t="-2104" r="42091" b="3145"/>
        <a:stretch/>
      </xdr:blipFill>
      <xdr:spPr>
        <a:xfrm>
          <a:off x="255233" y="4061754"/>
          <a:ext cx="1107908" cy="235617"/>
        </a:xfrm>
        <a:prstGeom prst="rect">
          <a:avLst/>
        </a:prstGeom>
      </xdr:spPr>
    </xdr:pic>
    <xdr:clientData/>
  </xdr:twoCellAnchor>
  <xdr:twoCellAnchor editAs="oneCell">
    <xdr:from>
      <xdr:col>1</xdr:col>
      <xdr:colOff>14821</xdr:colOff>
      <xdr:row>30</xdr:row>
      <xdr:rowOff>68013</xdr:rowOff>
    </xdr:from>
    <xdr:to>
      <xdr:col>2</xdr:col>
      <xdr:colOff>160857</xdr:colOff>
      <xdr:row>31</xdr:row>
      <xdr:rowOff>94822</xdr:rowOff>
    </xdr:to>
    <xdr:pic>
      <xdr:nvPicPr>
        <xdr:cNvPr id="6" name="Picture 5" title="Shortcut Button to New GI Element Worksheet">
          <a:hlinkClick xmlns:r="http://schemas.openxmlformats.org/officeDocument/2006/relationships" r:id="rId5"/>
          <a:extLst>
            <a:ext uri="{FF2B5EF4-FFF2-40B4-BE49-F238E27FC236}">
              <a16:creationId xmlns="" xmlns:a16="http://schemas.microsoft.com/office/drawing/2014/main" id="{00000000-0008-0000-0000-000006000000}"/>
            </a:ext>
          </a:extLst>
        </xdr:cNvPr>
        <xdr:cNvPicPr>
          <a:picLocks noChangeAspect="1"/>
        </xdr:cNvPicPr>
      </xdr:nvPicPr>
      <xdr:blipFill rotWithShape="1">
        <a:blip xmlns:r="http://schemas.openxmlformats.org/officeDocument/2006/relationships" r:embed="rId2"/>
        <a:srcRect l="57909" t="4211" r="26356" b="1040"/>
        <a:stretch/>
      </xdr:blipFill>
      <xdr:spPr>
        <a:xfrm>
          <a:off x="263299" y="4640013"/>
          <a:ext cx="1363580" cy="225592"/>
        </a:xfrm>
        <a:prstGeom prst="rect">
          <a:avLst/>
        </a:prstGeom>
      </xdr:spPr>
    </xdr:pic>
    <xdr:clientData/>
  </xdr:twoCellAnchor>
  <xdr:twoCellAnchor editAs="oneCell">
    <xdr:from>
      <xdr:col>1</xdr:col>
      <xdr:colOff>5012</xdr:colOff>
      <xdr:row>33</xdr:row>
      <xdr:rowOff>38141</xdr:rowOff>
    </xdr:from>
    <xdr:to>
      <xdr:col>1</xdr:col>
      <xdr:colOff>1062788</xdr:colOff>
      <xdr:row>34</xdr:row>
      <xdr:rowOff>69965</xdr:rowOff>
    </xdr:to>
    <xdr:pic>
      <xdr:nvPicPr>
        <xdr:cNvPr id="7" name="Picture 6" title="Shortcut Button to Species List Worksheet">
          <a:hlinkClick xmlns:r="http://schemas.openxmlformats.org/officeDocument/2006/relationships" r:id="rId6"/>
          <a:extLst>
            <a:ext uri="{FF2B5EF4-FFF2-40B4-BE49-F238E27FC236}">
              <a16:creationId xmlns="" xmlns:a16="http://schemas.microsoft.com/office/drawing/2014/main" id="{00000000-0008-0000-0000-000007000000}"/>
            </a:ext>
          </a:extLst>
        </xdr:cNvPr>
        <xdr:cNvPicPr>
          <a:picLocks noChangeAspect="1"/>
        </xdr:cNvPicPr>
      </xdr:nvPicPr>
      <xdr:blipFill rotWithShape="1">
        <a:blip xmlns:r="http://schemas.openxmlformats.org/officeDocument/2006/relationships" r:embed="rId2"/>
        <a:srcRect l="73470" t="2105" r="14323" b="1040"/>
        <a:stretch/>
      </xdr:blipFill>
      <xdr:spPr>
        <a:xfrm>
          <a:off x="253490" y="5181641"/>
          <a:ext cx="1057776" cy="230606"/>
        </a:xfrm>
        <a:prstGeom prst="rect">
          <a:avLst/>
        </a:prstGeom>
      </xdr:spPr>
    </xdr:pic>
    <xdr:clientData/>
  </xdr:twoCellAnchor>
  <xdr:twoCellAnchor editAs="oneCell">
    <xdr:from>
      <xdr:col>1</xdr:col>
      <xdr:colOff>15911</xdr:colOff>
      <xdr:row>36</xdr:row>
      <xdr:rowOff>0</xdr:rowOff>
    </xdr:from>
    <xdr:to>
      <xdr:col>2</xdr:col>
      <xdr:colOff>34531</xdr:colOff>
      <xdr:row>37</xdr:row>
      <xdr:rowOff>31822</xdr:rowOff>
    </xdr:to>
    <xdr:pic>
      <xdr:nvPicPr>
        <xdr:cNvPr id="8" name="Picture 7" title="Shortcut Button to Look up Tables Worksheet">
          <a:hlinkClick xmlns:r="http://schemas.openxmlformats.org/officeDocument/2006/relationships" r:id="rId7"/>
          <a:extLst>
            <a:ext uri="{FF2B5EF4-FFF2-40B4-BE49-F238E27FC236}">
              <a16:creationId xmlns="" xmlns:a16="http://schemas.microsoft.com/office/drawing/2014/main" id="{00000000-0008-0000-0000-000008000000}"/>
            </a:ext>
          </a:extLst>
        </xdr:cNvPr>
        <xdr:cNvPicPr>
          <a:picLocks noChangeAspect="1"/>
        </xdr:cNvPicPr>
      </xdr:nvPicPr>
      <xdr:blipFill rotWithShape="1">
        <a:blip xmlns:r="http://schemas.openxmlformats.org/officeDocument/2006/relationships" r:embed="rId2"/>
        <a:srcRect l="85735" b="3146"/>
        <a:stretch/>
      </xdr:blipFill>
      <xdr:spPr>
        <a:xfrm>
          <a:off x="777911" y="5582478"/>
          <a:ext cx="1236164" cy="230605"/>
        </a:xfrm>
        <a:prstGeom prst="rect">
          <a:avLst/>
        </a:prstGeom>
      </xdr:spPr>
    </xdr:pic>
    <xdr:clientData/>
  </xdr:twoCellAnchor>
  <xdr:twoCellAnchor editAs="oneCell">
    <xdr:from>
      <xdr:col>10</xdr:col>
      <xdr:colOff>0</xdr:colOff>
      <xdr:row>1</xdr:row>
      <xdr:rowOff>133350</xdr:rowOff>
    </xdr:from>
    <xdr:to>
      <xdr:col>11</xdr:col>
      <xdr:colOff>409576</xdr:colOff>
      <xdr:row>4</xdr:row>
      <xdr:rowOff>178997</xdr:rowOff>
    </xdr:to>
    <xdr:sp macro="" textlink="">
      <xdr:nvSpPr>
        <xdr:cNvPr id="1025" name="CommandButton1" descr="Button to clear all editable cells in spreadsheet" hidden="1">
          <a:extLst>
            <a:ext uri="{63B3BB69-23CF-44E3-9099-C40C66FF867C}">
              <a14:compatExt xmlns:a14="http://schemas.microsoft.com/office/drawing/2010/main" spid="_x0000_s1025"/>
            </a:ext>
            <a:ext uri="{FF2B5EF4-FFF2-40B4-BE49-F238E27FC236}">
              <a16:creationId xmlns=""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660400</xdr:colOff>
      <xdr:row>9</xdr:row>
      <xdr:rowOff>38100</xdr:rowOff>
    </xdr:from>
    <xdr:to>
      <xdr:col>7</xdr:col>
      <xdr:colOff>683558</xdr:colOff>
      <xdr:row>11</xdr:row>
      <xdr:rowOff>165100</xdr:rowOff>
    </xdr:to>
    <xdr:sp macro="" textlink="">
      <xdr:nvSpPr>
        <xdr:cNvPr id="1026" name="Button 2" hidden="1">
          <a:extLst>
            <a:ext uri="{63B3BB69-23CF-44E3-9099-C40C66FF867C}">
              <a14:compatExt xmlns:a14="http://schemas.microsoft.com/office/drawing/2010/main" spid="_x0000_s1026"/>
            </a:ext>
            <a:ext uri="{FF2B5EF4-FFF2-40B4-BE49-F238E27FC236}">
              <a16:creationId xmlns="" xmlns:a16="http://schemas.microsoft.com/office/drawing/2014/main" id="{00000000-0008-0000-0000-00000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1" i="0" u="none" strike="noStrike" baseline="0">
              <a:solidFill>
                <a:srgbClr val="FF0000"/>
              </a:solidFill>
              <a:latin typeface="Arial"/>
              <a:cs typeface="Arial"/>
            </a:rPr>
            <a:t>Button to Clear Canopy Calculator</a:t>
          </a:r>
        </a:p>
        <a:p>
          <a:pPr algn="ctr" rtl="0">
            <a:defRPr sz="1000"/>
          </a:pPr>
          <a:r>
            <a:rPr lang="en-GB" sz="1100" b="1" i="0" u="none" strike="noStrike" baseline="0">
              <a:solidFill>
                <a:srgbClr val="FF0000"/>
              </a:solidFill>
              <a:latin typeface="Arial"/>
              <a:cs typeface="Arial"/>
            </a:rPr>
            <a:t>This Cannot be Undone!</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790575</xdr:colOff>
          <xdr:row>8</xdr:row>
          <xdr:rowOff>200025</xdr:rowOff>
        </xdr:from>
        <xdr:to>
          <xdr:col>7</xdr:col>
          <xdr:colOff>866775</xdr:colOff>
          <xdr:row>11</xdr:row>
          <xdr:rowOff>209550</xdr:rowOff>
        </xdr:to>
        <xdr:sp macro="" textlink="">
          <xdr:nvSpPr>
            <xdr:cNvPr id="1027" name="Button 3" descr="Click button to clear all editable cells in&#10;Canopy Calculator&#10;This Cannot be Undone!" hidden="1">
              <a:extLst>
                <a:ext uri="{63B3BB69-23CF-44E3-9099-C40C66FF867C}">
                  <a14:compatExt spid="_x0000_s102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GB" sz="1100" b="1" i="0" u="none" strike="noStrike" baseline="0">
                  <a:solidFill>
                    <a:srgbClr val="FF0000"/>
                  </a:solidFill>
                  <a:latin typeface="Arial"/>
                  <a:cs typeface="Arial"/>
                </a:rPr>
                <a:t>Click button to clear all editable cells in Canopy Calculator.</a:t>
              </a:r>
            </a:p>
            <a:p>
              <a:pPr algn="ctr" rtl="0">
                <a:defRPr sz="1000"/>
              </a:pPr>
              <a:r>
                <a:rPr lang="en-GB" sz="1100" b="1" i="0" u="none" strike="noStrike" baseline="0">
                  <a:solidFill>
                    <a:srgbClr val="FF0000"/>
                  </a:solidFill>
                  <a:latin typeface="Arial"/>
                  <a:cs typeface="Arial"/>
                </a:rPr>
                <a:t>This cannot be undone!</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dag.org.uk/species-selection-for-green-infrastructure.html"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www.tdag.org.uk/species-selection-for-green-infrastructure.html"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1:O44"/>
  <sheetViews>
    <sheetView tabSelected="1" zoomScale="85" zoomScaleNormal="85" workbookViewId="0"/>
  </sheetViews>
  <sheetFormatPr defaultColWidth="8.88671875" defaultRowHeight="15.75" x14ac:dyDescent="0.25"/>
  <cols>
    <col min="1" max="1" width="2.88671875" style="1" customWidth="1"/>
    <col min="2" max="2" width="14.21875" style="1" customWidth="1"/>
    <col min="3" max="3" width="4.5546875" style="1" customWidth="1"/>
    <col min="4" max="4" width="8.88671875" style="1"/>
    <col min="5" max="5" width="9.77734375" style="1" customWidth="1"/>
    <col min="6" max="7" width="8.88671875" style="1"/>
    <col min="8" max="8" width="10.21875" style="1" customWidth="1"/>
    <col min="9" max="9" width="8.88671875" style="1"/>
    <col min="10" max="10" width="12.5546875" style="1" customWidth="1"/>
    <col min="11" max="11" width="15.6640625" style="1" customWidth="1"/>
    <col min="12" max="12" width="7.77734375" style="1" customWidth="1"/>
    <col min="13" max="16384" width="8.88671875" style="1"/>
  </cols>
  <sheetData>
    <row r="1" spans="2:11" ht="18.75" x14ac:dyDescent="0.3">
      <c r="B1" s="60" t="s">
        <v>0</v>
      </c>
    </row>
    <row r="2" spans="2:11" ht="13.5" customHeight="1" x14ac:dyDescent="0.25"/>
    <row r="3" spans="2:11" ht="18.75" x14ac:dyDescent="0.3">
      <c r="B3" s="60" t="s">
        <v>1</v>
      </c>
    </row>
    <row r="4" spans="2:11" ht="3" customHeight="1" x14ac:dyDescent="0.3">
      <c r="B4" s="200"/>
    </row>
    <row r="5" spans="2:11" x14ac:dyDescent="0.25">
      <c r="B5" s="1" t="s">
        <v>2</v>
      </c>
    </row>
    <row r="6" spans="2:11" ht="3.75" customHeight="1" x14ac:dyDescent="0.25"/>
    <row r="7" spans="2:11" x14ac:dyDescent="0.25">
      <c r="B7" s="1" t="s">
        <v>3</v>
      </c>
      <c r="J7" s="246" t="s">
        <v>4</v>
      </c>
      <c r="K7" s="246"/>
    </row>
    <row r="8" spans="2:11" ht="15" customHeight="1" thickBot="1" x14ac:dyDescent="0.3">
      <c r="B8" s="1" t="s">
        <v>5</v>
      </c>
      <c r="J8" s="248"/>
      <c r="K8" s="248"/>
    </row>
    <row r="9" spans="2:11" ht="16.5" thickBot="1" x14ac:dyDescent="0.3">
      <c r="B9" s="1" t="s">
        <v>6</v>
      </c>
      <c r="J9" s="187" t="s">
        <v>7</v>
      </c>
      <c r="K9" s="188"/>
    </row>
    <row r="10" spans="2:11" ht="15.75" customHeight="1" x14ac:dyDescent="0.25">
      <c r="B10" s="249" t="s">
        <v>8</v>
      </c>
      <c r="C10" s="250"/>
      <c r="D10" s="250"/>
      <c r="E10" s="250"/>
      <c r="F10" s="223"/>
      <c r="G10" s="223"/>
      <c r="H10" s="224"/>
      <c r="I10" s="222"/>
      <c r="J10" s="192" t="s">
        <v>9</v>
      </c>
      <c r="K10" s="193"/>
    </row>
    <row r="11" spans="2:11" x14ac:dyDescent="0.25">
      <c r="B11" s="251"/>
      <c r="C11" s="244"/>
      <c r="D11" s="244"/>
      <c r="E11" s="244"/>
      <c r="F11" s="225"/>
      <c r="G11" s="225"/>
      <c r="H11" s="222"/>
      <c r="I11" s="222"/>
      <c r="J11" s="192" t="s">
        <v>10</v>
      </c>
      <c r="K11" s="195"/>
    </row>
    <row r="12" spans="2:11" ht="16.5" thickBot="1" x14ac:dyDescent="0.3">
      <c r="B12" s="252"/>
      <c r="C12" s="253"/>
      <c r="D12" s="253"/>
      <c r="E12" s="253"/>
      <c r="F12" s="226"/>
      <c r="G12" s="226"/>
      <c r="H12" s="227"/>
      <c r="I12" s="222"/>
      <c r="J12" s="192" t="s">
        <v>11</v>
      </c>
      <c r="K12" s="196"/>
    </row>
    <row r="13" spans="2:11" x14ac:dyDescent="0.25">
      <c r="B13" s="1" t="s">
        <v>12</v>
      </c>
      <c r="J13" s="192" t="s">
        <v>13</v>
      </c>
      <c r="K13" s="197"/>
    </row>
    <row r="14" spans="2:11" ht="16.5" thickBot="1" x14ac:dyDescent="0.3">
      <c r="B14" s="1" t="s">
        <v>14</v>
      </c>
      <c r="J14" s="198" t="s">
        <v>15</v>
      </c>
      <c r="K14" s="199"/>
    </row>
    <row r="15" spans="2:11" x14ac:dyDescent="0.25">
      <c r="B15" s="1" t="s">
        <v>16</v>
      </c>
      <c r="J15" s="201"/>
      <c r="K15" s="189"/>
    </row>
    <row r="16" spans="2:11" ht="3" customHeight="1" x14ac:dyDescent="0.25"/>
    <row r="17" spans="2:12" x14ac:dyDescent="0.25">
      <c r="B17" s="1" t="s">
        <v>17</v>
      </c>
    </row>
    <row r="18" spans="2:12" ht="3" customHeight="1" x14ac:dyDescent="0.25"/>
    <row r="19" spans="2:12" x14ac:dyDescent="0.25">
      <c r="B19" s="1" t="s">
        <v>18</v>
      </c>
    </row>
    <row r="20" spans="2:12" ht="3" customHeight="1" x14ac:dyDescent="0.25"/>
    <row r="22" spans="2:12" ht="3" customHeight="1" x14ac:dyDescent="0.25"/>
    <row r="23" spans="2:12" x14ac:dyDescent="0.25">
      <c r="D23" s="246" t="s">
        <v>19</v>
      </c>
      <c r="E23" s="246"/>
      <c r="F23" s="246"/>
      <c r="G23" s="246"/>
      <c r="H23" s="246"/>
      <c r="I23" s="246"/>
      <c r="J23" s="246"/>
      <c r="K23" s="246"/>
      <c r="L23" s="246"/>
    </row>
    <row r="24" spans="2:12" x14ac:dyDescent="0.25">
      <c r="D24" s="246"/>
      <c r="E24" s="246"/>
      <c r="F24" s="246"/>
      <c r="G24" s="246"/>
      <c r="H24" s="246"/>
      <c r="I24" s="246"/>
      <c r="J24" s="246"/>
      <c r="K24" s="246"/>
      <c r="L24" s="246"/>
    </row>
    <row r="25" spans="2:12" ht="12.75" customHeight="1" x14ac:dyDescent="0.25">
      <c r="D25" s="228"/>
      <c r="E25" s="228"/>
      <c r="F25" s="228"/>
      <c r="G25" s="228"/>
      <c r="H25" s="228"/>
      <c r="I25" s="228"/>
      <c r="J25" s="228"/>
      <c r="K25" s="228"/>
      <c r="L25" s="228"/>
    </row>
    <row r="26" spans="2:12" x14ac:dyDescent="0.25">
      <c r="D26" s="246" t="s">
        <v>20</v>
      </c>
      <c r="E26" s="246"/>
      <c r="F26" s="246"/>
      <c r="G26" s="246"/>
      <c r="H26" s="246"/>
      <c r="I26" s="246"/>
      <c r="J26" s="246"/>
      <c r="K26" s="246"/>
      <c r="L26" s="246"/>
    </row>
    <row r="27" spans="2:12" ht="12.75" customHeight="1" x14ac:dyDescent="0.25">
      <c r="D27" s="246"/>
      <c r="E27" s="246"/>
      <c r="F27" s="246"/>
      <c r="G27" s="246"/>
      <c r="H27" s="246"/>
      <c r="I27" s="246"/>
      <c r="J27" s="246"/>
      <c r="K27" s="246"/>
      <c r="L27" s="246"/>
    </row>
    <row r="28" spans="2:12" x14ac:dyDescent="0.25">
      <c r="D28" s="246" t="s">
        <v>21</v>
      </c>
      <c r="E28" s="246"/>
      <c r="F28" s="246"/>
      <c r="G28" s="246"/>
      <c r="H28" s="246"/>
      <c r="I28" s="246"/>
      <c r="J28" s="246"/>
      <c r="K28" s="246"/>
      <c r="L28" s="246"/>
    </row>
    <row r="29" spans="2:12" x14ac:dyDescent="0.25">
      <c r="D29" s="246"/>
      <c r="E29" s="246"/>
      <c r="F29" s="246"/>
      <c r="G29" s="246"/>
      <c r="H29" s="246"/>
      <c r="I29" s="246"/>
      <c r="J29" s="246"/>
      <c r="K29" s="246"/>
      <c r="L29" s="246"/>
    </row>
    <row r="30" spans="2:12" ht="12.75" customHeight="1" x14ac:dyDescent="0.25">
      <c r="D30" s="228"/>
      <c r="E30" s="228"/>
      <c r="F30" s="228"/>
      <c r="G30" s="228"/>
      <c r="H30" s="228"/>
      <c r="I30" s="228"/>
      <c r="J30" s="228"/>
      <c r="K30" s="228"/>
      <c r="L30" s="228"/>
    </row>
    <row r="31" spans="2:12" x14ac:dyDescent="0.25">
      <c r="D31" s="246" t="s">
        <v>22</v>
      </c>
      <c r="E31" s="246"/>
      <c r="F31" s="246"/>
      <c r="G31" s="246"/>
      <c r="H31" s="246"/>
      <c r="I31" s="246"/>
      <c r="J31" s="246"/>
      <c r="K31" s="246"/>
      <c r="L31" s="246"/>
    </row>
    <row r="32" spans="2:12" x14ac:dyDescent="0.25">
      <c r="D32" s="246"/>
      <c r="E32" s="246"/>
      <c r="F32" s="246"/>
      <c r="G32" s="246"/>
      <c r="H32" s="246"/>
      <c r="I32" s="246"/>
      <c r="J32" s="246"/>
      <c r="K32" s="246"/>
      <c r="L32" s="246"/>
    </row>
    <row r="33" spans="2:15" ht="12.75" customHeight="1" x14ac:dyDescent="0.25">
      <c r="D33" s="228"/>
      <c r="E33" s="228"/>
      <c r="F33" s="228"/>
      <c r="G33" s="228"/>
      <c r="H33" s="228"/>
      <c r="I33" s="228"/>
      <c r="J33" s="228"/>
      <c r="K33" s="228"/>
      <c r="L33" s="228"/>
    </row>
    <row r="34" spans="2:15" x14ac:dyDescent="0.25">
      <c r="D34" s="247" t="s">
        <v>23</v>
      </c>
      <c r="E34" s="247"/>
      <c r="F34" s="247"/>
      <c r="G34" s="247"/>
      <c r="H34" s="247"/>
      <c r="I34" s="247"/>
      <c r="J34" s="247"/>
      <c r="K34" s="247"/>
      <c r="L34" s="247"/>
    </row>
    <row r="35" spans="2:15" x14ac:dyDescent="0.25">
      <c r="D35" s="247"/>
      <c r="E35" s="247"/>
      <c r="F35" s="247"/>
      <c r="G35" s="247"/>
      <c r="H35" s="247"/>
      <c r="I35" s="247"/>
      <c r="J35" s="247"/>
      <c r="K35" s="247"/>
      <c r="L35" s="247"/>
    </row>
    <row r="36" spans="2:15" ht="12.75" customHeight="1" x14ac:dyDescent="0.25">
      <c r="D36" s="229"/>
      <c r="E36" s="229"/>
      <c r="F36" s="229"/>
      <c r="G36" s="229"/>
      <c r="H36" s="229"/>
      <c r="I36" s="229"/>
      <c r="J36" s="229"/>
      <c r="K36" s="229"/>
      <c r="L36" s="229"/>
    </row>
    <row r="37" spans="2:15" x14ac:dyDescent="0.25">
      <c r="D37" s="246" t="s">
        <v>24</v>
      </c>
      <c r="E37" s="246"/>
      <c r="F37" s="246"/>
      <c r="G37" s="246"/>
      <c r="H37" s="246"/>
      <c r="I37" s="246"/>
      <c r="J37" s="246"/>
      <c r="K37" s="246"/>
      <c r="L37" s="246"/>
    </row>
    <row r="38" spans="2:15" ht="16.5" thickBot="1" x14ac:dyDescent="0.3">
      <c r="D38" s="246"/>
      <c r="E38" s="246"/>
      <c r="F38" s="246"/>
      <c r="G38" s="246"/>
      <c r="H38" s="246"/>
      <c r="I38" s="246"/>
      <c r="J38" s="246"/>
      <c r="K38" s="246"/>
      <c r="L38" s="246"/>
    </row>
    <row r="39" spans="2:15" x14ac:dyDescent="0.25">
      <c r="B39" s="237" t="s">
        <v>700</v>
      </c>
      <c r="C39" s="233"/>
      <c r="D39" s="238"/>
      <c r="E39" s="238"/>
      <c r="F39" s="238"/>
      <c r="G39" s="238"/>
      <c r="H39" s="238"/>
      <c r="I39" s="238"/>
      <c r="J39" s="238"/>
      <c r="K39" s="238"/>
      <c r="L39" s="239"/>
    </row>
    <row r="40" spans="2:15" x14ac:dyDescent="0.25">
      <c r="B40" s="234" t="s">
        <v>697</v>
      </c>
      <c r="C40" s="3" t="s">
        <v>701</v>
      </c>
      <c r="D40" s="3"/>
      <c r="E40" s="242">
        <v>43907</v>
      </c>
      <c r="F40" s="3" t="s">
        <v>698</v>
      </c>
      <c r="G40" s="3"/>
      <c r="H40" s="3"/>
      <c r="I40" s="3"/>
      <c r="J40" s="3"/>
      <c r="K40" s="3"/>
      <c r="L40" s="240"/>
      <c r="M40" s="3"/>
      <c r="N40" s="3"/>
      <c r="O40" s="3"/>
    </row>
    <row r="41" spans="2:15" ht="15.75" customHeight="1" x14ac:dyDescent="0.25">
      <c r="B41" s="234" t="s">
        <v>695</v>
      </c>
      <c r="C41" s="3" t="s">
        <v>702</v>
      </c>
      <c r="D41" s="3"/>
      <c r="E41" s="242">
        <v>44005</v>
      </c>
      <c r="F41" s="244" t="s">
        <v>699</v>
      </c>
      <c r="G41" s="244"/>
      <c r="H41" s="244"/>
      <c r="I41" s="244"/>
      <c r="J41" s="244"/>
      <c r="K41" s="244"/>
      <c r="L41" s="245"/>
      <c r="M41" s="232"/>
      <c r="N41" s="225"/>
      <c r="O41" s="225"/>
    </row>
    <row r="42" spans="2:15" x14ac:dyDescent="0.25">
      <c r="B42" s="234"/>
      <c r="C42" s="3"/>
      <c r="D42" s="3"/>
      <c r="E42" s="3"/>
      <c r="F42" s="244"/>
      <c r="G42" s="244"/>
      <c r="H42" s="244"/>
      <c r="I42" s="244"/>
      <c r="J42" s="244"/>
      <c r="K42" s="244"/>
      <c r="L42" s="245"/>
      <c r="M42" s="232"/>
      <c r="N42" s="225"/>
      <c r="O42" s="225"/>
    </row>
    <row r="43" spans="2:15" x14ac:dyDescent="0.25">
      <c r="B43" s="234"/>
      <c r="C43" s="3"/>
      <c r="D43" s="3"/>
      <c r="E43" s="3"/>
      <c r="F43" s="244"/>
      <c r="G43" s="244"/>
      <c r="H43" s="244"/>
      <c r="I43" s="244"/>
      <c r="J43" s="244"/>
      <c r="K43" s="244"/>
      <c r="L43" s="245"/>
      <c r="M43" s="232"/>
    </row>
    <row r="44" spans="2:15" ht="16.5" thickBot="1" x14ac:dyDescent="0.3">
      <c r="B44" s="235"/>
      <c r="C44" s="236"/>
      <c r="D44" s="236"/>
      <c r="E44" s="236"/>
      <c r="F44" s="236"/>
      <c r="G44" s="236"/>
      <c r="H44" s="236"/>
      <c r="I44" s="236"/>
      <c r="J44" s="236"/>
      <c r="K44" s="236"/>
      <c r="L44" s="241"/>
    </row>
  </sheetData>
  <sheetProtection algorithmName="SHA-512" hashValue="qVohssuxMM56ptes3woeBLo4lQ4V+FmyTLeWHzcQQceCQNVboDXNgGR6kzbjffuYDnBP7quQ1ON0Oe8OAlMJqQ==" saltValue="Q7hx9PVEI/7ZosUrfpM0Kg==" spinCount="100000" sheet="1" objects="1" scenarios="1" selectLockedCells="1"/>
  <mergeCells count="9">
    <mergeCell ref="F41:L43"/>
    <mergeCell ref="D31:L32"/>
    <mergeCell ref="D34:L35"/>
    <mergeCell ref="D37:L38"/>
    <mergeCell ref="J7:K8"/>
    <mergeCell ref="D23:L24"/>
    <mergeCell ref="D26:L27"/>
    <mergeCell ref="D28:L29"/>
    <mergeCell ref="B10:E12"/>
  </mergeCells>
  <hyperlinks>
    <hyperlink ref="D34:L35" r:id="rId1" display="This is a useful reference tool for understanding how to use tree species in design. It also acts as a look up table for calculations. WDC expresses its gratitude to TDAG for allowing adaption of the Tree Species Selection Guide."/>
  </hyperlinks>
  <pageMargins left="0.7" right="0.7" top="0.75" bottom="0.75" header="0.3" footer="0.3"/>
  <pageSetup paperSize="9"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7" r:id="rId5" name="Button 3">
              <controlPr defaultSize="0" print="0" autoFill="0" autoPict="0" macro="[0]!Erase_All_Button_Click" altText="Click button to clear all editable cells in_x000a_Canopy Calculator_x000a_This Cannot be Undone!">
                <anchor moveWithCells="1">
                  <from>
                    <xdr:col>4</xdr:col>
                    <xdr:colOff>790575</xdr:colOff>
                    <xdr:row>8</xdr:row>
                    <xdr:rowOff>200025</xdr:rowOff>
                  </from>
                  <to>
                    <xdr:col>7</xdr:col>
                    <xdr:colOff>866775</xdr:colOff>
                    <xdr:row>11</xdr:row>
                    <xdr:rowOff>209550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92D050"/>
  </sheetPr>
  <dimension ref="B1:I25"/>
  <sheetViews>
    <sheetView zoomScale="80" zoomScaleNormal="80" workbookViewId="0">
      <selection activeCell="C4" sqref="C4:D4"/>
    </sheetView>
  </sheetViews>
  <sheetFormatPr defaultColWidth="8.88671875" defaultRowHeight="12.75" x14ac:dyDescent="0.2"/>
  <cols>
    <col min="1" max="1" width="2.6640625" style="161" customWidth="1"/>
    <col min="2" max="2" width="22.77734375" style="161" customWidth="1"/>
    <col min="3" max="3" width="13.88671875" style="161" customWidth="1"/>
    <col min="4" max="4" width="11.44140625" style="161" customWidth="1"/>
    <col min="5" max="5" width="2" style="161" customWidth="1"/>
    <col min="6" max="6" width="15.77734375" style="161" customWidth="1"/>
    <col min="7" max="7" width="61" style="161" customWidth="1"/>
    <col min="8" max="8" width="2.109375" style="161" customWidth="1"/>
    <col min="9" max="9" width="3" style="161" customWidth="1"/>
    <col min="10" max="16384" width="8.88671875" style="161"/>
  </cols>
  <sheetData>
    <row r="1" spans="2:8" ht="18.75" customHeight="1" x14ac:dyDescent="0.3">
      <c r="B1" s="60" t="s">
        <v>0</v>
      </c>
      <c r="H1" s="162"/>
    </row>
    <row r="2" spans="2:8" ht="18.75" x14ac:dyDescent="0.3">
      <c r="B2" s="163" t="s">
        <v>25</v>
      </c>
      <c r="C2" s="89" t="str">
        <f>'0. User Instructions'!B41</f>
        <v>Version 1.2</v>
      </c>
      <c r="D2" s="163"/>
      <c r="E2" s="163"/>
      <c r="F2" s="163"/>
      <c r="G2" s="163"/>
      <c r="H2" s="164"/>
    </row>
    <row r="3" spans="2:8" ht="13.5" thickBot="1" x14ac:dyDescent="0.25">
      <c r="H3" s="162"/>
    </row>
    <row r="4" spans="2:8" ht="25.5" customHeight="1" x14ac:dyDescent="0.2">
      <c r="B4" s="165" t="s">
        <v>26</v>
      </c>
      <c r="C4" s="254" t="s">
        <v>27</v>
      </c>
      <c r="D4" s="255"/>
      <c r="E4" s="166"/>
      <c r="F4" s="165" t="s">
        <v>28</v>
      </c>
      <c r="G4" s="167" t="s">
        <v>29</v>
      </c>
      <c r="H4" s="168"/>
    </row>
    <row r="5" spans="2:8" ht="14.25" customHeight="1" thickBot="1" x14ac:dyDescent="0.25">
      <c r="B5" s="169" t="s">
        <v>30</v>
      </c>
      <c r="C5" s="256">
        <v>43922</v>
      </c>
      <c r="D5" s="257"/>
      <c r="E5" s="166"/>
      <c r="F5" s="170" t="s">
        <v>31</v>
      </c>
      <c r="G5" s="171" t="s">
        <v>32</v>
      </c>
      <c r="H5" s="168"/>
    </row>
    <row r="6" spans="2:8" ht="13.5" thickBot="1" x14ac:dyDescent="0.25">
      <c r="E6" s="166"/>
      <c r="H6" s="162"/>
    </row>
    <row r="7" spans="2:8" ht="30" x14ac:dyDescent="0.2">
      <c r="B7" s="147"/>
      <c r="C7" s="172" t="s">
        <v>33</v>
      </c>
      <c r="D7" s="173" t="s">
        <v>34</v>
      </c>
      <c r="E7" s="174"/>
      <c r="F7" s="262" t="s">
        <v>35</v>
      </c>
      <c r="G7" s="263"/>
      <c r="H7" s="174"/>
    </row>
    <row r="8" spans="2:8" ht="26.25" customHeight="1" x14ac:dyDescent="0.2">
      <c r="B8" s="175" t="s">
        <v>36</v>
      </c>
      <c r="C8" s="176">
        <v>15000</v>
      </c>
      <c r="D8" s="218"/>
      <c r="E8" s="162"/>
      <c r="F8" s="260"/>
      <c r="G8" s="261"/>
      <c r="H8" s="177"/>
    </row>
    <row r="9" spans="2:8" ht="25.5" x14ac:dyDescent="0.2">
      <c r="B9" s="175" t="s">
        <v>37</v>
      </c>
      <c r="C9" s="176">
        <v>4000</v>
      </c>
      <c r="D9" s="219"/>
      <c r="E9" s="162"/>
      <c r="F9" s="260"/>
      <c r="G9" s="261"/>
      <c r="H9" s="177"/>
    </row>
    <row r="10" spans="2:8" ht="26.25" customHeight="1" x14ac:dyDescent="0.2">
      <c r="B10" s="175" t="s">
        <v>38</v>
      </c>
      <c r="C10" s="176">
        <v>300</v>
      </c>
      <c r="D10" s="220"/>
      <c r="E10" s="162"/>
      <c r="F10" s="260"/>
      <c r="G10" s="261"/>
      <c r="H10" s="177"/>
    </row>
    <row r="11" spans="2:8" ht="26.25" customHeight="1" x14ac:dyDescent="0.2">
      <c r="B11" s="175" t="s">
        <v>39</v>
      </c>
      <c r="C11" s="178">
        <f>SUM(C8-(C9+C10))</f>
        <v>10700</v>
      </c>
      <c r="D11" s="179">
        <v>1</v>
      </c>
      <c r="E11" s="162"/>
      <c r="F11" s="260"/>
      <c r="G11" s="261"/>
      <c r="H11" s="177"/>
    </row>
    <row r="12" spans="2:8" ht="26.25" customHeight="1" x14ac:dyDescent="0.2">
      <c r="B12" s="175" t="s">
        <v>40</v>
      </c>
      <c r="C12" s="178">
        <f>SUM(C11*0.25)</f>
        <v>2675</v>
      </c>
      <c r="D12" s="179">
        <v>0.25</v>
      </c>
      <c r="E12" s="162"/>
      <c r="F12" s="260"/>
      <c r="G12" s="261"/>
      <c r="H12" s="177"/>
    </row>
    <row r="13" spans="2:8" ht="26.25" customHeight="1" x14ac:dyDescent="0.2">
      <c r="B13" s="175" t="s">
        <v>41</v>
      </c>
      <c r="C13" s="180">
        <f>'2. Retained Canopy'!Q6</f>
        <v>605.22894018548868</v>
      </c>
      <c r="D13" s="179">
        <f>C13/$C$11</f>
        <v>5.6563452353783988E-2</v>
      </c>
      <c r="E13" s="181"/>
      <c r="F13" s="260"/>
      <c r="G13" s="261"/>
      <c r="H13" s="177"/>
    </row>
    <row r="14" spans="2:8" ht="26.25" customHeight="1" x14ac:dyDescent="0.2">
      <c r="B14" s="175" t="s">
        <v>42</v>
      </c>
      <c r="C14" s="180">
        <f>'3. New Canopy'!I9</f>
        <v>1229.5118364744062</v>
      </c>
      <c r="D14" s="179">
        <f>C14/$C$11</f>
        <v>0.1149076482686361</v>
      </c>
      <c r="E14" s="181"/>
      <c r="F14" s="260"/>
      <c r="G14" s="261"/>
      <c r="H14" s="177"/>
    </row>
    <row r="15" spans="2:8" ht="26.25" customHeight="1" x14ac:dyDescent="0.2">
      <c r="B15" s="175" t="s">
        <v>43</v>
      </c>
      <c r="C15" s="180">
        <f>'4. New GI Elements'!C10</f>
        <v>1382.5</v>
      </c>
      <c r="D15" s="179">
        <f>C15/$C$11</f>
        <v>0.12920560747663551</v>
      </c>
      <c r="E15" s="162"/>
      <c r="F15" s="260"/>
      <c r="G15" s="261"/>
      <c r="H15" s="177"/>
    </row>
    <row r="16" spans="2:8" ht="26.25" customHeight="1" x14ac:dyDescent="0.2">
      <c r="B16" s="175" t="s">
        <v>44</v>
      </c>
      <c r="C16" s="182">
        <f>SUM(C13:C15)</f>
        <v>3217.2407766598949</v>
      </c>
      <c r="D16" s="183">
        <f>C16/$C$11</f>
        <v>0.30067670809905561</v>
      </c>
      <c r="E16" s="184"/>
      <c r="F16" s="260"/>
      <c r="G16" s="261"/>
      <c r="H16" s="177"/>
    </row>
    <row r="17" spans="2:9" ht="26.25" customHeight="1" thickBot="1" x14ac:dyDescent="0.25">
      <c r="B17" s="135" t="s">
        <v>45</v>
      </c>
      <c r="C17" s="185">
        <f>SUM(C16-C12)</f>
        <v>542.24077665989489</v>
      </c>
      <c r="D17" s="186">
        <f>C17/$C$11</f>
        <v>5.0676708099055598E-2</v>
      </c>
      <c r="E17" s="181"/>
      <c r="F17" s="258"/>
      <c r="G17" s="259"/>
      <c r="H17" s="177"/>
    </row>
    <row r="18" spans="2:9" ht="13.5" thickBot="1" x14ac:dyDescent="0.25">
      <c r="H18" s="162"/>
    </row>
    <row r="19" spans="2:9" x14ac:dyDescent="0.2">
      <c r="B19" s="187" t="s">
        <v>7</v>
      </c>
      <c r="C19" s="188"/>
      <c r="D19" s="189"/>
      <c r="E19" s="190"/>
      <c r="G19" s="89"/>
      <c r="H19" s="191"/>
      <c r="I19" s="88"/>
    </row>
    <row r="20" spans="2:9" x14ac:dyDescent="0.2">
      <c r="B20" s="192" t="s">
        <v>9</v>
      </c>
      <c r="C20" s="193"/>
      <c r="D20" s="189"/>
      <c r="E20" s="190"/>
      <c r="F20" s="194"/>
      <c r="G20" s="92"/>
      <c r="H20" s="92"/>
      <c r="I20" s="92"/>
    </row>
    <row r="21" spans="2:9" ht="12.75" customHeight="1" x14ac:dyDescent="0.2">
      <c r="B21" s="192" t="s">
        <v>10</v>
      </c>
      <c r="C21" s="195"/>
      <c r="D21" s="189"/>
      <c r="E21" s="190"/>
      <c r="G21" s="194"/>
      <c r="H21" s="194"/>
      <c r="I21" s="230"/>
    </row>
    <row r="22" spans="2:9" ht="12.75" customHeight="1" x14ac:dyDescent="0.2">
      <c r="B22" s="192" t="s">
        <v>11</v>
      </c>
      <c r="C22" s="196"/>
      <c r="D22" s="189"/>
      <c r="E22" s="190"/>
      <c r="F22" s="194"/>
      <c r="G22" s="152"/>
      <c r="H22" s="152"/>
      <c r="I22" s="230"/>
    </row>
    <row r="23" spans="2:9" ht="12.75" customHeight="1" x14ac:dyDescent="0.2">
      <c r="B23" s="192" t="s">
        <v>13</v>
      </c>
      <c r="C23" s="197"/>
      <c r="D23" s="189"/>
      <c r="F23" s="152"/>
      <c r="G23" s="152"/>
      <c r="H23" s="152"/>
      <c r="I23" s="152"/>
    </row>
    <row r="24" spans="2:9" ht="13.5" thickBot="1" x14ac:dyDescent="0.25">
      <c r="B24" s="198" t="s">
        <v>15</v>
      </c>
      <c r="C24" s="199"/>
      <c r="D24" s="189"/>
      <c r="I24" s="152"/>
    </row>
    <row r="25" spans="2:9" x14ac:dyDescent="0.2">
      <c r="F25" s="152"/>
      <c r="G25" s="152"/>
      <c r="H25" s="152"/>
      <c r="I25" s="152"/>
    </row>
  </sheetData>
  <sheetProtection algorithmName="SHA-512" hashValue="OWy7wWTWNHNcG6ZXQuEDbWJTQrS5BxrIkSzhrokjOkYDW7xoGNYxGP8sfPOdUl7Q0gTAjIA4GziguopZdel5CQ==" saltValue="tyKejhN1vElhgb1i9WHIQw==" spinCount="100000" sheet="1" objects="1" scenarios="1" selectLockedCells="1"/>
  <mergeCells count="13">
    <mergeCell ref="C4:D4"/>
    <mergeCell ref="C5:D5"/>
    <mergeCell ref="F17:G17"/>
    <mergeCell ref="F12:G12"/>
    <mergeCell ref="F13:G13"/>
    <mergeCell ref="F14:G14"/>
    <mergeCell ref="F15:G15"/>
    <mergeCell ref="F16:G16"/>
    <mergeCell ref="F7:G7"/>
    <mergeCell ref="F8:G8"/>
    <mergeCell ref="F9:G9"/>
    <mergeCell ref="F10:G10"/>
    <mergeCell ref="F11:G11"/>
  </mergeCells>
  <conditionalFormatting sqref="C17 E17">
    <cfRule type="cellIs" dxfId="45" priority="1" operator="greaterThanOrEqual">
      <formula>0.0000000000001</formula>
    </cfRule>
    <cfRule type="cellIs" dxfId="44" priority="2" operator="lessThan">
      <formula>0</formula>
    </cfRule>
  </conditionalFormatting>
  <pageMargins left="0.25" right="0.25" top="0.75" bottom="0.75" header="0.3" footer="0.3"/>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B1:R5000"/>
  <sheetViews>
    <sheetView zoomScale="80" zoomScaleNormal="80" workbookViewId="0">
      <pane ySplit="11" topLeftCell="A12" activePane="bottomLeft" state="frozen"/>
      <selection pane="bottomLeft" activeCell="B12" sqref="B12"/>
    </sheetView>
  </sheetViews>
  <sheetFormatPr defaultColWidth="8.88671875" defaultRowHeight="12.75" x14ac:dyDescent="0.2"/>
  <cols>
    <col min="1" max="1" width="2.21875" style="88" customWidth="1"/>
    <col min="2" max="2" width="8.77734375" style="221" bestFit="1" customWidth="1"/>
    <col min="3" max="3" width="8.5546875" style="221" customWidth="1"/>
    <col min="4" max="4" width="34.33203125" style="221" bestFit="1" customWidth="1"/>
    <col min="5" max="8" width="6.109375" style="221" customWidth="1"/>
    <col min="9" max="9" width="8.44140625" style="88" customWidth="1"/>
    <col min="10" max="10" width="9.6640625" style="221" customWidth="1"/>
    <col min="11" max="11" width="7.6640625" style="221" customWidth="1"/>
    <col min="12" max="12" width="7.33203125" style="221" customWidth="1"/>
    <col min="13" max="13" width="7.77734375" style="221" customWidth="1"/>
    <col min="14" max="14" width="9.6640625" style="221" customWidth="1"/>
    <col min="15" max="15" width="10.77734375" style="221" customWidth="1"/>
    <col min="16" max="16" width="7.109375" style="221" customWidth="1"/>
    <col min="17" max="17" width="8.109375" style="88" customWidth="1"/>
    <col min="18" max="18" width="51.21875" style="221" customWidth="1"/>
    <col min="19" max="16384" width="8.88671875" style="88"/>
  </cols>
  <sheetData>
    <row r="1" spans="2:18" ht="18.75" x14ac:dyDescent="0.3">
      <c r="B1" s="60" t="s">
        <v>0</v>
      </c>
      <c r="C1" s="88"/>
      <c r="D1" s="88"/>
      <c r="E1" s="88"/>
      <c r="F1" s="88"/>
      <c r="G1" s="88"/>
      <c r="H1" s="88"/>
      <c r="J1" s="88"/>
      <c r="K1" s="88"/>
      <c r="L1" s="88"/>
      <c r="M1" s="88"/>
      <c r="N1" s="88"/>
      <c r="O1" s="88"/>
      <c r="P1" s="88"/>
      <c r="R1" s="88"/>
    </row>
    <row r="2" spans="2:18" ht="19.5" thickBot="1" x14ac:dyDescent="0.35">
      <c r="B2" s="60" t="s">
        <v>46</v>
      </c>
      <c r="C2" s="88"/>
      <c r="D2" s="88"/>
      <c r="E2" s="88"/>
      <c r="F2" s="88"/>
      <c r="G2" s="88"/>
      <c r="H2" s="88"/>
      <c r="J2" s="88"/>
      <c r="K2" s="88"/>
      <c r="L2" s="88"/>
      <c r="M2" s="89"/>
      <c r="N2" s="89"/>
      <c r="O2" s="88"/>
      <c r="P2" s="88"/>
      <c r="R2" s="88"/>
    </row>
    <row r="3" spans="2:18" ht="15.75" thickBot="1" x14ac:dyDescent="0.25">
      <c r="B3" s="88"/>
      <c r="C3" s="88"/>
      <c r="D3" s="88"/>
      <c r="E3" s="88"/>
      <c r="F3" s="144" t="s">
        <v>7</v>
      </c>
      <c r="G3" s="285"/>
      <c r="H3" s="286"/>
      <c r="J3" s="266" t="s">
        <v>47</v>
      </c>
      <c r="K3" s="267"/>
      <c r="L3" s="211">
        <f>'1. Site Summary'!$D$16</f>
        <v>0.30067670809905561</v>
      </c>
      <c r="M3" s="91"/>
      <c r="N3" s="91"/>
      <c r="O3" s="88"/>
      <c r="P3" s="88"/>
      <c r="Q3" s="145" t="s">
        <v>48</v>
      </c>
      <c r="R3" s="88"/>
    </row>
    <row r="4" spans="2:18" ht="12.75" customHeight="1" thickBot="1" x14ac:dyDescent="0.25">
      <c r="B4" s="268" t="str">
        <f>'1. Site Summary'!B4</f>
        <v>Site Name/ Address:</v>
      </c>
      <c r="C4" s="269"/>
      <c r="D4" s="274" t="str">
        <f>'1. Site Summary'!C4</f>
        <v>Site, Development Road, New Town, Buckinghamshire</v>
      </c>
      <c r="E4" s="88"/>
      <c r="F4" s="146"/>
      <c r="G4" s="287" t="s">
        <v>9</v>
      </c>
      <c r="H4" s="288"/>
      <c r="J4" s="214" t="s">
        <v>49</v>
      </c>
      <c r="K4" s="215" t="s">
        <v>50</v>
      </c>
      <c r="L4" s="214" t="s">
        <v>51</v>
      </c>
      <c r="M4" s="91"/>
      <c r="N4" s="91"/>
      <c r="O4" s="88"/>
      <c r="P4" s="147" t="s">
        <v>52</v>
      </c>
      <c r="Q4" s="148">
        <f>SUM(Q12:Q5000)</f>
        <v>683.76875652523358</v>
      </c>
      <c r="R4" s="88"/>
    </row>
    <row r="5" spans="2:18" ht="13.5" thickBot="1" x14ac:dyDescent="0.25">
      <c r="B5" s="270"/>
      <c r="C5" s="271"/>
      <c r="D5" s="275"/>
      <c r="E5" s="88"/>
      <c r="F5" s="149"/>
      <c r="G5" s="287" t="s">
        <v>10</v>
      </c>
      <c r="H5" s="288"/>
      <c r="J5" s="216">
        <f>'1. Site Summary'!$D$13</f>
        <v>5.6563452353783988E-2</v>
      </c>
      <c r="K5" s="217">
        <f>'1. Site Summary'!$D$14</f>
        <v>0.1149076482686361</v>
      </c>
      <c r="L5" s="216">
        <f>'1. Site Summary'!$D$15</f>
        <v>0.12920560747663551</v>
      </c>
      <c r="M5" s="91"/>
      <c r="N5" s="91"/>
      <c r="O5" s="88"/>
      <c r="P5" s="101" t="s">
        <v>53</v>
      </c>
      <c r="Q5" s="150">
        <f>SUMIF(P12:P5000,"Remove",Q12:Q5000)</f>
        <v>78.539816339744831</v>
      </c>
      <c r="R5" s="88"/>
    </row>
    <row r="6" spans="2:18" ht="13.5" customHeight="1" thickBot="1" x14ac:dyDescent="0.25">
      <c r="B6" s="272" t="str">
        <f>'1. Site Summary'!F4</f>
        <v>Applicant:</v>
      </c>
      <c r="C6" s="273"/>
      <c r="D6" s="212" t="str">
        <f>'1. Site Summary'!G4</f>
        <v>Mr A. P. Plicant</v>
      </c>
      <c r="E6" s="88"/>
      <c r="F6" s="151"/>
      <c r="G6" s="287" t="s">
        <v>11</v>
      </c>
      <c r="H6" s="288"/>
      <c r="J6" s="88"/>
      <c r="K6" s="152"/>
      <c r="L6" s="279"/>
      <c r="M6" s="279"/>
      <c r="N6" s="279"/>
      <c r="O6" s="279"/>
      <c r="P6" s="106" t="s">
        <v>54</v>
      </c>
      <c r="Q6" s="153">
        <f>SUMIF(P12:P5000,"Retain",Q12:Q5000)</f>
        <v>605.22894018548868</v>
      </c>
      <c r="R6" s="88"/>
    </row>
    <row r="7" spans="2:18" ht="15" customHeight="1" x14ac:dyDescent="0.2">
      <c r="B7" s="272" t="str">
        <f>'1. Site Summary'!F5</f>
        <v>Assessor:</v>
      </c>
      <c r="C7" s="273"/>
      <c r="D7" s="212" t="str">
        <f>'1. Site Summary'!G5</f>
        <v>Sir Veyor</v>
      </c>
      <c r="E7" s="88"/>
      <c r="F7" s="154"/>
      <c r="G7" s="287" t="s">
        <v>13</v>
      </c>
      <c r="H7" s="288"/>
      <c r="J7" s="88"/>
      <c r="K7" s="152"/>
      <c r="L7" s="279"/>
      <c r="M7" s="279"/>
      <c r="N7" s="279"/>
      <c r="O7" s="279"/>
      <c r="P7" s="88"/>
      <c r="R7" s="88"/>
    </row>
    <row r="8" spans="2:18" ht="15.75" customHeight="1" thickBot="1" x14ac:dyDescent="0.25">
      <c r="B8" s="264" t="str">
        <f>'1. Site Summary'!B5</f>
        <v>Date:</v>
      </c>
      <c r="C8" s="265"/>
      <c r="D8" s="213">
        <f>'1. Site Summary'!C5</f>
        <v>43922</v>
      </c>
      <c r="E8" s="88"/>
      <c r="F8" s="155"/>
      <c r="G8" s="283" t="s">
        <v>15</v>
      </c>
      <c r="H8" s="284"/>
      <c r="J8" s="88"/>
      <c r="K8" s="152"/>
      <c r="L8" s="279"/>
      <c r="M8" s="279"/>
      <c r="N8" s="279"/>
      <c r="O8" s="279"/>
      <c r="P8" s="88"/>
      <c r="R8" s="88"/>
    </row>
    <row r="9" spans="2:18" ht="13.5" thickBot="1" x14ac:dyDescent="0.25">
      <c r="B9" s="90"/>
      <c r="C9" s="88"/>
      <c r="D9" s="88"/>
      <c r="E9" s="88"/>
      <c r="F9" s="88"/>
      <c r="G9" s="88"/>
      <c r="H9" s="88"/>
      <c r="J9" s="88"/>
      <c r="K9" s="88"/>
      <c r="L9" s="88"/>
      <c r="M9" s="88"/>
      <c r="N9" s="88"/>
      <c r="O9" s="88"/>
      <c r="P9" s="88"/>
      <c r="R9" s="88"/>
    </row>
    <row r="10" spans="2:18" ht="25.5" customHeight="1" thickBot="1" x14ac:dyDescent="0.25">
      <c r="B10" s="89" t="str">
        <f>'1. Site Summary'!C2</f>
        <v>Version 1.2</v>
      </c>
      <c r="C10" s="88"/>
      <c r="D10" s="88"/>
      <c r="E10" s="280" t="s">
        <v>55</v>
      </c>
      <c r="F10" s="281"/>
      <c r="G10" s="281"/>
      <c r="H10" s="282"/>
      <c r="J10" s="88"/>
      <c r="K10" s="156"/>
      <c r="L10" s="276" t="s">
        <v>56</v>
      </c>
      <c r="M10" s="277"/>
      <c r="N10" s="277"/>
      <c r="O10" s="278"/>
      <c r="P10" s="157"/>
      <c r="R10" s="88"/>
    </row>
    <row r="11" spans="2:18" ht="54" customHeight="1" thickBot="1" x14ac:dyDescent="0.25">
      <c r="B11" s="117" t="s">
        <v>57</v>
      </c>
      <c r="C11" s="118" t="s">
        <v>58</v>
      </c>
      <c r="D11" s="118" t="s">
        <v>59</v>
      </c>
      <c r="E11" s="118" t="s">
        <v>60</v>
      </c>
      <c r="F11" s="118" t="s">
        <v>61</v>
      </c>
      <c r="G11" s="118" t="s">
        <v>62</v>
      </c>
      <c r="H11" s="118" t="s">
        <v>63</v>
      </c>
      <c r="I11" s="118" t="s">
        <v>64</v>
      </c>
      <c r="J11" s="118" t="s">
        <v>65</v>
      </c>
      <c r="K11" s="118" t="s">
        <v>66</v>
      </c>
      <c r="L11" s="118" t="s">
        <v>67</v>
      </c>
      <c r="M11" s="118" t="s">
        <v>68</v>
      </c>
      <c r="N11" s="118" t="s">
        <v>69</v>
      </c>
      <c r="O11" s="118" t="s">
        <v>70</v>
      </c>
      <c r="P11" s="118" t="s">
        <v>71</v>
      </c>
      <c r="Q11" s="118" t="s">
        <v>72</v>
      </c>
      <c r="R11" s="203" t="s">
        <v>73</v>
      </c>
    </row>
    <row r="12" spans="2:18" x14ac:dyDescent="0.2">
      <c r="B12" s="120" t="s">
        <v>74</v>
      </c>
      <c r="C12" s="119" t="s">
        <v>75</v>
      </c>
      <c r="D12" s="120" t="s">
        <v>76</v>
      </c>
      <c r="E12" s="119">
        <v>5</v>
      </c>
      <c r="F12" s="119">
        <v>5</v>
      </c>
      <c r="G12" s="119">
        <v>5</v>
      </c>
      <c r="H12" s="119">
        <v>5</v>
      </c>
      <c r="I12" s="158">
        <f t="shared" ref="I12:I75" si="0">IF(J12&gt;0,J12,SUM((PI()*E12*F12/4)+(PI()*F12*G12/4)+(PI()*G12*H12/4)+(PI()*H12*E12/4)))</f>
        <v>78.539816339744831</v>
      </c>
      <c r="J12" s="119"/>
      <c r="K12" s="119"/>
      <c r="L12" s="119"/>
      <c r="M12" s="119"/>
      <c r="N12" s="119"/>
      <c r="O12" s="159"/>
      <c r="P12" s="160" t="s">
        <v>77</v>
      </c>
      <c r="Q12" s="122">
        <f>IF(I12&lt;1,SUM((J12-(L12+M12+N12))*(1-O12)),SUM((I12-(L12+M12+N12))*(1-O12)))</f>
        <v>78.539816339744831</v>
      </c>
      <c r="R12" s="143"/>
    </row>
    <row r="13" spans="2:18" x14ac:dyDescent="0.2">
      <c r="B13" s="120" t="s">
        <v>74</v>
      </c>
      <c r="C13" s="119" t="s">
        <v>78</v>
      </c>
      <c r="D13" s="120" t="s">
        <v>79</v>
      </c>
      <c r="E13" s="119">
        <v>3</v>
      </c>
      <c r="F13" s="119">
        <v>4</v>
      </c>
      <c r="G13" s="119">
        <v>3</v>
      </c>
      <c r="H13" s="119">
        <v>4</v>
      </c>
      <c r="I13" s="158">
        <f t="shared" si="0"/>
        <v>37.699111843077517</v>
      </c>
      <c r="J13" s="119"/>
      <c r="K13" s="119"/>
      <c r="L13" s="119"/>
      <c r="M13" s="119"/>
      <c r="N13" s="119"/>
      <c r="O13" s="159"/>
      <c r="P13" s="160" t="s">
        <v>80</v>
      </c>
      <c r="Q13" s="122">
        <f>IF(I13&lt;1,SUM((J13-(L13+M13+N13))*(1-O13)),SUM((I13-(L13+M13+N13))*(1-O13)))</f>
        <v>37.699111843077517</v>
      </c>
      <c r="R13" s="143"/>
    </row>
    <row r="14" spans="2:18" x14ac:dyDescent="0.2">
      <c r="B14" s="120" t="s">
        <v>74</v>
      </c>
      <c r="C14" s="119" t="s">
        <v>81</v>
      </c>
      <c r="D14" s="120" t="s">
        <v>82</v>
      </c>
      <c r="E14" s="119">
        <v>4</v>
      </c>
      <c r="F14" s="119">
        <v>5</v>
      </c>
      <c r="G14" s="119">
        <v>4</v>
      </c>
      <c r="H14" s="119">
        <v>3</v>
      </c>
      <c r="I14" s="158">
        <f t="shared" si="0"/>
        <v>50.26548245743669</v>
      </c>
      <c r="J14" s="119"/>
      <c r="K14" s="119"/>
      <c r="L14" s="119"/>
      <c r="M14" s="119"/>
      <c r="N14" s="119">
        <v>5</v>
      </c>
      <c r="O14" s="159"/>
      <c r="P14" s="160" t="s">
        <v>80</v>
      </c>
      <c r="Q14" s="122">
        <f t="shared" ref="Q14:Q22" si="1">IF(I14&lt;1,SUM((J14-(L14+M14+N14))*(1-O14)),SUM((I14-(L14+M14+N14))*(1-O14)))</f>
        <v>45.26548245743669</v>
      </c>
      <c r="R14" s="143"/>
    </row>
    <row r="15" spans="2:18" x14ac:dyDescent="0.2">
      <c r="B15" s="120" t="s">
        <v>74</v>
      </c>
      <c r="C15" s="119" t="s">
        <v>83</v>
      </c>
      <c r="D15" s="120" t="s">
        <v>79</v>
      </c>
      <c r="E15" s="119">
        <v>5</v>
      </c>
      <c r="F15" s="119">
        <v>5</v>
      </c>
      <c r="G15" s="119">
        <v>5</v>
      </c>
      <c r="H15" s="119">
        <v>5</v>
      </c>
      <c r="I15" s="158">
        <f t="shared" si="0"/>
        <v>78.539816339744831</v>
      </c>
      <c r="J15" s="119"/>
      <c r="K15" s="119"/>
      <c r="L15" s="119">
        <v>65</v>
      </c>
      <c r="M15" s="119"/>
      <c r="N15" s="119"/>
      <c r="O15" s="159"/>
      <c r="P15" s="160" t="s">
        <v>80</v>
      </c>
      <c r="Q15" s="122">
        <f t="shared" si="1"/>
        <v>13.539816339744831</v>
      </c>
      <c r="R15" s="143"/>
    </row>
    <row r="16" spans="2:18" x14ac:dyDescent="0.2">
      <c r="B16" s="120" t="s">
        <v>74</v>
      </c>
      <c r="C16" s="119" t="s">
        <v>84</v>
      </c>
      <c r="D16" s="120" t="s">
        <v>85</v>
      </c>
      <c r="E16" s="119">
        <v>5</v>
      </c>
      <c r="F16" s="119">
        <v>5</v>
      </c>
      <c r="G16" s="119">
        <v>5</v>
      </c>
      <c r="H16" s="119">
        <v>5</v>
      </c>
      <c r="I16" s="158">
        <f t="shared" si="0"/>
        <v>78.539816339744831</v>
      </c>
      <c r="J16" s="119"/>
      <c r="K16" s="119"/>
      <c r="L16" s="119">
        <v>16</v>
      </c>
      <c r="M16" s="119"/>
      <c r="N16" s="119"/>
      <c r="O16" s="159"/>
      <c r="P16" s="160" t="s">
        <v>80</v>
      </c>
      <c r="Q16" s="122">
        <f t="shared" si="1"/>
        <v>62.539816339744831</v>
      </c>
      <c r="R16" s="143"/>
    </row>
    <row r="17" spans="2:18" x14ac:dyDescent="0.2">
      <c r="B17" s="120" t="s">
        <v>86</v>
      </c>
      <c r="C17" s="119" t="s">
        <v>87</v>
      </c>
      <c r="D17" s="120" t="s">
        <v>88</v>
      </c>
      <c r="E17" s="119"/>
      <c r="F17" s="119"/>
      <c r="G17" s="119"/>
      <c r="H17" s="119"/>
      <c r="I17" s="158">
        <f t="shared" si="0"/>
        <v>220</v>
      </c>
      <c r="J17" s="119">
        <v>220</v>
      </c>
      <c r="K17" s="119"/>
      <c r="L17" s="119"/>
      <c r="M17" s="119"/>
      <c r="N17" s="119"/>
      <c r="O17" s="159"/>
      <c r="P17" s="160" t="s">
        <v>80</v>
      </c>
      <c r="Q17" s="122">
        <f t="shared" si="1"/>
        <v>220</v>
      </c>
      <c r="R17" s="143"/>
    </row>
    <row r="18" spans="2:18" x14ac:dyDescent="0.2">
      <c r="B18" s="120" t="s">
        <v>74</v>
      </c>
      <c r="C18" s="119" t="s">
        <v>89</v>
      </c>
      <c r="D18" s="120" t="s">
        <v>90</v>
      </c>
      <c r="E18" s="119">
        <v>2.5</v>
      </c>
      <c r="F18" s="119">
        <v>4</v>
      </c>
      <c r="G18" s="119">
        <v>2.5</v>
      </c>
      <c r="H18" s="119">
        <v>4</v>
      </c>
      <c r="I18" s="158">
        <f t="shared" si="0"/>
        <v>31.415926535897931</v>
      </c>
      <c r="J18" s="119"/>
      <c r="K18" s="119"/>
      <c r="L18" s="119"/>
      <c r="M18" s="119">
        <v>5</v>
      </c>
      <c r="N18" s="119"/>
      <c r="O18" s="159">
        <v>0.05</v>
      </c>
      <c r="P18" s="160" t="s">
        <v>80</v>
      </c>
      <c r="Q18" s="122">
        <f t="shared" si="1"/>
        <v>25.095130209103033</v>
      </c>
      <c r="R18" s="143"/>
    </row>
    <row r="19" spans="2:18" x14ac:dyDescent="0.2">
      <c r="B19" s="120" t="s">
        <v>74</v>
      </c>
      <c r="C19" s="119" t="s">
        <v>91</v>
      </c>
      <c r="D19" s="120" t="s">
        <v>90</v>
      </c>
      <c r="E19" s="119">
        <v>4.5</v>
      </c>
      <c r="F19" s="119">
        <v>3.5</v>
      </c>
      <c r="G19" s="119">
        <v>5.5</v>
      </c>
      <c r="H19" s="119">
        <v>3</v>
      </c>
      <c r="I19" s="158">
        <f t="shared" si="0"/>
        <v>51.050880620834135</v>
      </c>
      <c r="J19" s="119"/>
      <c r="K19" s="119"/>
      <c r="L19" s="119"/>
      <c r="M19" s="119">
        <v>5</v>
      </c>
      <c r="N19" s="119"/>
      <c r="O19" s="159"/>
      <c r="P19" s="160" t="s">
        <v>80</v>
      </c>
      <c r="Q19" s="122">
        <f t="shared" si="1"/>
        <v>46.050880620834135</v>
      </c>
      <c r="R19" s="143"/>
    </row>
    <row r="20" spans="2:18" x14ac:dyDescent="0.2">
      <c r="B20" s="120" t="s">
        <v>74</v>
      </c>
      <c r="C20" s="119" t="s">
        <v>92</v>
      </c>
      <c r="D20" s="120" t="s">
        <v>76</v>
      </c>
      <c r="E20" s="119">
        <v>4</v>
      </c>
      <c r="F20" s="119">
        <v>4</v>
      </c>
      <c r="G20" s="119">
        <v>4.5</v>
      </c>
      <c r="H20" s="119">
        <v>4.5</v>
      </c>
      <c r="I20" s="158">
        <f t="shared" si="0"/>
        <v>56.745017305465645</v>
      </c>
      <c r="J20" s="119"/>
      <c r="K20" s="119"/>
      <c r="L20" s="119"/>
      <c r="M20" s="119">
        <v>5</v>
      </c>
      <c r="N20" s="119"/>
      <c r="O20" s="159"/>
      <c r="P20" s="160" t="s">
        <v>80</v>
      </c>
      <c r="Q20" s="122">
        <f t="shared" si="1"/>
        <v>51.745017305465645</v>
      </c>
      <c r="R20" s="143"/>
    </row>
    <row r="21" spans="2:18" x14ac:dyDescent="0.2">
      <c r="B21" s="120" t="s">
        <v>74</v>
      </c>
      <c r="C21" s="119" t="s">
        <v>93</v>
      </c>
      <c r="D21" s="120" t="s">
        <v>90</v>
      </c>
      <c r="E21" s="119">
        <v>4.5</v>
      </c>
      <c r="F21" s="119">
        <v>4</v>
      </c>
      <c r="G21" s="119">
        <v>4</v>
      </c>
      <c r="H21" s="119">
        <v>4.5</v>
      </c>
      <c r="I21" s="158">
        <f t="shared" si="0"/>
        <v>56.745017305465637</v>
      </c>
      <c r="J21" s="119"/>
      <c r="K21" s="119"/>
      <c r="L21" s="119"/>
      <c r="M21" s="119">
        <v>5</v>
      </c>
      <c r="N21" s="119"/>
      <c r="O21" s="159"/>
      <c r="P21" s="160" t="s">
        <v>80</v>
      </c>
      <c r="Q21" s="122">
        <f t="shared" si="1"/>
        <v>51.745017305465637</v>
      </c>
      <c r="R21" s="143"/>
    </row>
    <row r="22" spans="2:18" x14ac:dyDescent="0.2">
      <c r="B22" s="120" t="s">
        <v>74</v>
      </c>
      <c r="C22" s="119" t="s">
        <v>94</v>
      </c>
      <c r="D22" s="120" t="s">
        <v>82</v>
      </c>
      <c r="E22" s="119">
        <v>4.5</v>
      </c>
      <c r="F22" s="119">
        <v>4</v>
      </c>
      <c r="G22" s="119">
        <v>4.5</v>
      </c>
      <c r="H22" s="119">
        <v>4</v>
      </c>
      <c r="I22" s="158">
        <f t="shared" si="0"/>
        <v>56.548667764616276</v>
      </c>
      <c r="J22" s="119"/>
      <c r="K22" s="119"/>
      <c r="L22" s="119"/>
      <c r="M22" s="119">
        <v>5</v>
      </c>
      <c r="N22" s="119"/>
      <c r="O22" s="159"/>
      <c r="P22" s="160" t="s">
        <v>80</v>
      </c>
      <c r="Q22" s="122">
        <f t="shared" si="1"/>
        <v>51.548667764616276</v>
      </c>
      <c r="R22" s="143"/>
    </row>
    <row r="23" spans="2:18" x14ac:dyDescent="0.2">
      <c r="B23" s="120"/>
      <c r="C23" s="119"/>
      <c r="D23" s="120"/>
      <c r="E23" s="119"/>
      <c r="F23" s="119"/>
      <c r="G23" s="119"/>
      <c r="H23" s="119"/>
      <c r="I23" s="158">
        <f t="shared" si="0"/>
        <v>0</v>
      </c>
      <c r="J23" s="119"/>
      <c r="K23" s="119"/>
      <c r="L23" s="119"/>
      <c r="M23" s="119"/>
      <c r="N23" s="119"/>
      <c r="O23" s="159"/>
      <c r="P23" s="160" t="s">
        <v>80</v>
      </c>
      <c r="Q23" s="122">
        <f t="shared" ref="Q23:Q75" si="2">SUM((I23-(L23+M23+N23))*(1-O23))</f>
        <v>0</v>
      </c>
      <c r="R23" s="143"/>
    </row>
    <row r="24" spans="2:18" x14ac:dyDescent="0.2">
      <c r="B24" s="120"/>
      <c r="C24" s="119"/>
      <c r="D24" s="120"/>
      <c r="E24" s="119"/>
      <c r="F24" s="119"/>
      <c r="G24" s="119"/>
      <c r="H24" s="119"/>
      <c r="I24" s="158">
        <f t="shared" si="0"/>
        <v>0</v>
      </c>
      <c r="J24" s="119"/>
      <c r="K24" s="119"/>
      <c r="L24" s="119"/>
      <c r="M24" s="119"/>
      <c r="N24" s="119"/>
      <c r="O24" s="159"/>
      <c r="P24" s="160" t="s">
        <v>80</v>
      </c>
      <c r="Q24" s="122">
        <f t="shared" si="2"/>
        <v>0</v>
      </c>
      <c r="R24" s="143"/>
    </row>
    <row r="25" spans="2:18" x14ac:dyDescent="0.2">
      <c r="B25" s="120"/>
      <c r="C25" s="119"/>
      <c r="D25" s="120"/>
      <c r="E25" s="119"/>
      <c r="F25" s="119"/>
      <c r="G25" s="119"/>
      <c r="H25" s="119"/>
      <c r="I25" s="158">
        <f t="shared" si="0"/>
        <v>0</v>
      </c>
      <c r="J25" s="119"/>
      <c r="K25" s="119"/>
      <c r="L25" s="119"/>
      <c r="M25" s="119"/>
      <c r="N25" s="119"/>
      <c r="O25" s="159"/>
      <c r="P25" s="160" t="s">
        <v>80</v>
      </c>
      <c r="Q25" s="122">
        <f t="shared" si="2"/>
        <v>0</v>
      </c>
      <c r="R25" s="143"/>
    </row>
    <row r="26" spans="2:18" x14ac:dyDescent="0.2">
      <c r="B26" s="120"/>
      <c r="C26" s="119"/>
      <c r="D26" s="120"/>
      <c r="E26" s="119"/>
      <c r="F26" s="119"/>
      <c r="G26" s="119"/>
      <c r="H26" s="119"/>
      <c r="I26" s="158">
        <f t="shared" si="0"/>
        <v>0</v>
      </c>
      <c r="J26" s="119"/>
      <c r="K26" s="119"/>
      <c r="L26" s="119"/>
      <c r="M26" s="119"/>
      <c r="N26" s="119"/>
      <c r="O26" s="159"/>
      <c r="P26" s="160" t="s">
        <v>80</v>
      </c>
      <c r="Q26" s="122">
        <f t="shared" si="2"/>
        <v>0</v>
      </c>
      <c r="R26" s="143"/>
    </row>
    <row r="27" spans="2:18" x14ac:dyDescent="0.2">
      <c r="B27" s="120"/>
      <c r="C27" s="119"/>
      <c r="D27" s="120"/>
      <c r="E27" s="119"/>
      <c r="F27" s="119"/>
      <c r="G27" s="119"/>
      <c r="H27" s="119"/>
      <c r="I27" s="158">
        <f t="shared" si="0"/>
        <v>0</v>
      </c>
      <c r="J27" s="119"/>
      <c r="K27" s="119"/>
      <c r="L27" s="119"/>
      <c r="M27" s="119"/>
      <c r="N27" s="119"/>
      <c r="O27" s="159"/>
      <c r="P27" s="160" t="s">
        <v>80</v>
      </c>
      <c r="Q27" s="122">
        <f t="shared" si="2"/>
        <v>0</v>
      </c>
      <c r="R27" s="143"/>
    </row>
    <row r="28" spans="2:18" x14ac:dyDescent="0.2">
      <c r="B28" s="120"/>
      <c r="C28" s="119"/>
      <c r="D28" s="120"/>
      <c r="E28" s="119"/>
      <c r="F28" s="119"/>
      <c r="G28" s="119"/>
      <c r="H28" s="119"/>
      <c r="I28" s="158">
        <f t="shared" si="0"/>
        <v>0</v>
      </c>
      <c r="J28" s="119"/>
      <c r="K28" s="119"/>
      <c r="L28" s="119"/>
      <c r="M28" s="119"/>
      <c r="N28" s="119"/>
      <c r="O28" s="159"/>
      <c r="P28" s="160" t="s">
        <v>80</v>
      </c>
      <c r="Q28" s="122">
        <f t="shared" si="2"/>
        <v>0</v>
      </c>
      <c r="R28" s="143"/>
    </row>
    <row r="29" spans="2:18" x14ac:dyDescent="0.2">
      <c r="B29" s="120"/>
      <c r="C29" s="119"/>
      <c r="D29" s="120"/>
      <c r="E29" s="119"/>
      <c r="F29" s="119"/>
      <c r="G29" s="119"/>
      <c r="H29" s="119"/>
      <c r="I29" s="158">
        <f t="shared" si="0"/>
        <v>0</v>
      </c>
      <c r="J29" s="119"/>
      <c r="K29" s="119"/>
      <c r="L29" s="119"/>
      <c r="M29" s="119"/>
      <c r="N29" s="119"/>
      <c r="O29" s="159"/>
      <c r="P29" s="160" t="s">
        <v>80</v>
      </c>
      <c r="Q29" s="122">
        <f t="shared" si="2"/>
        <v>0</v>
      </c>
      <c r="R29" s="143"/>
    </row>
    <row r="30" spans="2:18" x14ac:dyDescent="0.2">
      <c r="B30" s="120"/>
      <c r="C30" s="119"/>
      <c r="D30" s="120"/>
      <c r="E30" s="119"/>
      <c r="F30" s="119"/>
      <c r="G30" s="119"/>
      <c r="H30" s="119"/>
      <c r="I30" s="158">
        <f t="shared" si="0"/>
        <v>0</v>
      </c>
      <c r="J30" s="119"/>
      <c r="K30" s="119"/>
      <c r="L30" s="119"/>
      <c r="M30" s="119"/>
      <c r="N30" s="119"/>
      <c r="O30" s="159"/>
      <c r="P30" s="160" t="s">
        <v>80</v>
      </c>
      <c r="Q30" s="122">
        <f t="shared" si="2"/>
        <v>0</v>
      </c>
      <c r="R30" s="143"/>
    </row>
    <row r="31" spans="2:18" x14ac:dyDescent="0.2">
      <c r="B31" s="120"/>
      <c r="C31" s="119"/>
      <c r="D31" s="120"/>
      <c r="E31" s="119"/>
      <c r="F31" s="119"/>
      <c r="G31" s="119"/>
      <c r="H31" s="119"/>
      <c r="I31" s="158">
        <f t="shared" si="0"/>
        <v>0</v>
      </c>
      <c r="J31" s="119"/>
      <c r="K31" s="119"/>
      <c r="L31" s="119"/>
      <c r="M31" s="119"/>
      <c r="N31" s="119"/>
      <c r="O31" s="159"/>
      <c r="P31" s="160" t="s">
        <v>80</v>
      </c>
      <c r="Q31" s="122">
        <f t="shared" si="2"/>
        <v>0</v>
      </c>
      <c r="R31" s="143"/>
    </row>
    <row r="32" spans="2:18" x14ac:dyDescent="0.2">
      <c r="B32" s="120"/>
      <c r="C32" s="119"/>
      <c r="D32" s="120"/>
      <c r="E32" s="119"/>
      <c r="F32" s="119"/>
      <c r="G32" s="119"/>
      <c r="H32" s="119"/>
      <c r="I32" s="158">
        <f t="shared" si="0"/>
        <v>0</v>
      </c>
      <c r="J32" s="119"/>
      <c r="K32" s="119"/>
      <c r="L32" s="119"/>
      <c r="M32" s="119"/>
      <c r="N32" s="119"/>
      <c r="O32" s="159"/>
      <c r="P32" s="160" t="s">
        <v>80</v>
      </c>
      <c r="Q32" s="122">
        <f t="shared" si="2"/>
        <v>0</v>
      </c>
      <c r="R32" s="143"/>
    </row>
    <row r="33" spans="2:18" x14ac:dyDescent="0.2">
      <c r="B33" s="120"/>
      <c r="C33" s="119"/>
      <c r="D33" s="120"/>
      <c r="E33" s="119"/>
      <c r="F33" s="119"/>
      <c r="G33" s="119"/>
      <c r="H33" s="119"/>
      <c r="I33" s="158">
        <f t="shared" si="0"/>
        <v>0</v>
      </c>
      <c r="J33" s="119"/>
      <c r="K33" s="119"/>
      <c r="L33" s="119"/>
      <c r="M33" s="119"/>
      <c r="N33" s="119"/>
      <c r="O33" s="159"/>
      <c r="P33" s="160" t="s">
        <v>80</v>
      </c>
      <c r="Q33" s="122">
        <f t="shared" si="2"/>
        <v>0</v>
      </c>
      <c r="R33" s="143"/>
    </row>
    <row r="34" spans="2:18" x14ac:dyDescent="0.2">
      <c r="B34" s="120"/>
      <c r="C34" s="119"/>
      <c r="D34" s="120"/>
      <c r="E34" s="119"/>
      <c r="F34" s="119"/>
      <c r="G34" s="119"/>
      <c r="H34" s="119"/>
      <c r="I34" s="158">
        <f t="shared" si="0"/>
        <v>0</v>
      </c>
      <c r="J34" s="119"/>
      <c r="K34" s="119"/>
      <c r="L34" s="119"/>
      <c r="M34" s="119"/>
      <c r="N34" s="119"/>
      <c r="O34" s="159"/>
      <c r="P34" s="160" t="s">
        <v>80</v>
      </c>
      <c r="Q34" s="122">
        <f t="shared" si="2"/>
        <v>0</v>
      </c>
      <c r="R34" s="143"/>
    </row>
    <row r="35" spans="2:18" x14ac:dyDescent="0.2">
      <c r="B35" s="120"/>
      <c r="C35" s="119"/>
      <c r="D35" s="120"/>
      <c r="E35" s="119"/>
      <c r="F35" s="119"/>
      <c r="G35" s="119"/>
      <c r="H35" s="119"/>
      <c r="I35" s="158">
        <f t="shared" si="0"/>
        <v>0</v>
      </c>
      <c r="J35" s="119"/>
      <c r="K35" s="119"/>
      <c r="L35" s="119"/>
      <c r="M35" s="119"/>
      <c r="N35" s="119"/>
      <c r="O35" s="159"/>
      <c r="P35" s="160" t="s">
        <v>80</v>
      </c>
      <c r="Q35" s="122">
        <f t="shared" si="2"/>
        <v>0</v>
      </c>
      <c r="R35" s="143"/>
    </row>
    <row r="36" spans="2:18" x14ac:dyDescent="0.2">
      <c r="B36" s="120"/>
      <c r="C36" s="119"/>
      <c r="D36" s="120"/>
      <c r="E36" s="119"/>
      <c r="F36" s="119"/>
      <c r="G36" s="119"/>
      <c r="H36" s="119"/>
      <c r="I36" s="158">
        <f t="shared" si="0"/>
        <v>0</v>
      </c>
      <c r="J36" s="119"/>
      <c r="K36" s="119"/>
      <c r="L36" s="119"/>
      <c r="M36" s="119"/>
      <c r="N36" s="119"/>
      <c r="O36" s="159"/>
      <c r="P36" s="160" t="s">
        <v>80</v>
      </c>
      <c r="Q36" s="122">
        <f t="shared" si="2"/>
        <v>0</v>
      </c>
      <c r="R36" s="143"/>
    </row>
    <row r="37" spans="2:18" x14ac:dyDescent="0.2">
      <c r="B37" s="120"/>
      <c r="C37" s="119"/>
      <c r="D37" s="120"/>
      <c r="E37" s="119"/>
      <c r="F37" s="119"/>
      <c r="G37" s="119"/>
      <c r="H37" s="119"/>
      <c r="I37" s="158">
        <f t="shared" si="0"/>
        <v>0</v>
      </c>
      <c r="J37" s="119"/>
      <c r="K37" s="119"/>
      <c r="L37" s="119"/>
      <c r="M37" s="119"/>
      <c r="N37" s="119"/>
      <c r="O37" s="159"/>
      <c r="P37" s="160" t="s">
        <v>80</v>
      </c>
      <c r="Q37" s="122">
        <f t="shared" si="2"/>
        <v>0</v>
      </c>
      <c r="R37" s="143"/>
    </row>
    <row r="38" spans="2:18" x14ac:dyDescent="0.2">
      <c r="B38" s="120"/>
      <c r="C38" s="119"/>
      <c r="D38" s="120"/>
      <c r="E38" s="119"/>
      <c r="F38" s="119"/>
      <c r="G38" s="119"/>
      <c r="H38" s="119"/>
      <c r="I38" s="158">
        <f t="shared" si="0"/>
        <v>0</v>
      </c>
      <c r="J38" s="119"/>
      <c r="K38" s="119"/>
      <c r="L38" s="119"/>
      <c r="M38" s="119"/>
      <c r="N38" s="119"/>
      <c r="O38" s="159"/>
      <c r="P38" s="160" t="s">
        <v>80</v>
      </c>
      <c r="Q38" s="122">
        <f t="shared" si="2"/>
        <v>0</v>
      </c>
      <c r="R38" s="143"/>
    </row>
    <row r="39" spans="2:18" x14ac:dyDescent="0.2">
      <c r="B39" s="120"/>
      <c r="C39" s="119"/>
      <c r="D39" s="120"/>
      <c r="E39" s="119"/>
      <c r="F39" s="119"/>
      <c r="G39" s="119"/>
      <c r="H39" s="119"/>
      <c r="I39" s="158">
        <f t="shared" si="0"/>
        <v>0</v>
      </c>
      <c r="J39" s="119"/>
      <c r="K39" s="119"/>
      <c r="L39" s="119"/>
      <c r="M39" s="119"/>
      <c r="N39" s="119"/>
      <c r="O39" s="159"/>
      <c r="P39" s="160" t="s">
        <v>80</v>
      </c>
      <c r="Q39" s="122">
        <f t="shared" si="2"/>
        <v>0</v>
      </c>
      <c r="R39" s="143"/>
    </row>
    <row r="40" spans="2:18" x14ac:dyDescent="0.2">
      <c r="B40" s="120"/>
      <c r="C40" s="119"/>
      <c r="D40" s="120"/>
      <c r="E40" s="119"/>
      <c r="F40" s="119"/>
      <c r="G40" s="119"/>
      <c r="H40" s="119"/>
      <c r="I40" s="158">
        <f t="shared" si="0"/>
        <v>0</v>
      </c>
      <c r="J40" s="119"/>
      <c r="K40" s="119"/>
      <c r="L40" s="119"/>
      <c r="M40" s="119"/>
      <c r="N40" s="119"/>
      <c r="O40" s="159"/>
      <c r="P40" s="160" t="s">
        <v>80</v>
      </c>
      <c r="Q40" s="122">
        <f t="shared" si="2"/>
        <v>0</v>
      </c>
      <c r="R40" s="143"/>
    </row>
    <row r="41" spans="2:18" x14ac:dyDescent="0.2">
      <c r="B41" s="120"/>
      <c r="C41" s="119"/>
      <c r="D41" s="120"/>
      <c r="E41" s="119"/>
      <c r="F41" s="119"/>
      <c r="G41" s="119"/>
      <c r="H41" s="119"/>
      <c r="I41" s="158">
        <f t="shared" si="0"/>
        <v>0</v>
      </c>
      <c r="J41" s="119"/>
      <c r="K41" s="119"/>
      <c r="L41" s="119"/>
      <c r="M41" s="119"/>
      <c r="N41" s="119"/>
      <c r="O41" s="159"/>
      <c r="P41" s="160" t="s">
        <v>80</v>
      </c>
      <c r="Q41" s="122">
        <f t="shared" si="2"/>
        <v>0</v>
      </c>
      <c r="R41" s="143"/>
    </row>
    <row r="42" spans="2:18" x14ac:dyDescent="0.2">
      <c r="B42" s="120"/>
      <c r="C42" s="119"/>
      <c r="D42" s="120"/>
      <c r="E42" s="119"/>
      <c r="F42" s="119"/>
      <c r="G42" s="119"/>
      <c r="H42" s="119"/>
      <c r="I42" s="158">
        <f t="shared" si="0"/>
        <v>0</v>
      </c>
      <c r="J42" s="119"/>
      <c r="K42" s="119"/>
      <c r="L42" s="119"/>
      <c r="M42" s="119"/>
      <c r="N42" s="119"/>
      <c r="O42" s="159"/>
      <c r="P42" s="160" t="s">
        <v>80</v>
      </c>
      <c r="Q42" s="122">
        <f t="shared" si="2"/>
        <v>0</v>
      </c>
      <c r="R42" s="143"/>
    </row>
    <row r="43" spans="2:18" x14ac:dyDescent="0.2">
      <c r="B43" s="120"/>
      <c r="C43" s="119"/>
      <c r="D43" s="120"/>
      <c r="E43" s="119"/>
      <c r="F43" s="119"/>
      <c r="G43" s="119"/>
      <c r="H43" s="119"/>
      <c r="I43" s="158">
        <f t="shared" si="0"/>
        <v>0</v>
      </c>
      <c r="J43" s="119"/>
      <c r="K43" s="119"/>
      <c r="L43" s="119"/>
      <c r="M43" s="119"/>
      <c r="N43" s="119"/>
      <c r="O43" s="159"/>
      <c r="P43" s="160" t="s">
        <v>80</v>
      </c>
      <c r="Q43" s="122">
        <f t="shared" si="2"/>
        <v>0</v>
      </c>
      <c r="R43" s="143"/>
    </row>
    <row r="44" spans="2:18" x14ac:dyDescent="0.2">
      <c r="B44" s="120"/>
      <c r="C44" s="119"/>
      <c r="D44" s="120"/>
      <c r="E44" s="119"/>
      <c r="F44" s="119"/>
      <c r="G44" s="119"/>
      <c r="H44" s="119"/>
      <c r="I44" s="158">
        <f t="shared" si="0"/>
        <v>0</v>
      </c>
      <c r="J44" s="119"/>
      <c r="K44" s="119"/>
      <c r="L44" s="119"/>
      <c r="M44" s="119"/>
      <c r="N44" s="119"/>
      <c r="O44" s="159"/>
      <c r="P44" s="160" t="s">
        <v>80</v>
      </c>
      <c r="Q44" s="122">
        <f t="shared" si="2"/>
        <v>0</v>
      </c>
      <c r="R44" s="143"/>
    </row>
    <row r="45" spans="2:18" x14ac:dyDescent="0.2">
      <c r="B45" s="120"/>
      <c r="C45" s="119"/>
      <c r="D45" s="120"/>
      <c r="E45" s="119"/>
      <c r="F45" s="119"/>
      <c r="G45" s="119"/>
      <c r="H45" s="119"/>
      <c r="I45" s="158">
        <f t="shared" si="0"/>
        <v>0</v>
      </c>
      <c r="J45" s="119"/>
      <c r="K45" s="119"/>
      <c r="L45" s="119"/>
      <c r="M45" s="119"/>
      <c r="N45" s="119"/>
      <c r="O45" s="159"/>
      <c r="P45" s="160" t="s">
        <v>80</v>
      </c>
      <c r="Q45" s="122">
        <f t="shared" si="2"/>
        <v>0</v>
      </c>
      <c r="R45" s="143"/>
    </row>
    <row r="46" spans="2:18" x14ac:dyDescent="0.2">
      <c r="B46" s="120"/>
      <c r="C46" s="119"/>
      <c r="D46" s="120"/>
      <c r="E46" s="119"/>
      <c r="F46" s="119"/>
      <c r="G46" s="119"/>
      <c r="H46" s="119"/>
      <c r="I46" s="158">
        <f t="shared" si="0"/>
        <v>0</v>
      </c>
      <c r="J46" s="119"/>
      <c r="K46" s="119"/>
      <c r="L46" s="119"/>
      <c r="M46" s="119"/>
      <c r="N46" s="119"/>
      <c r="O46" s="159"/>
      <c r="P46" s="160" t="s">
        <v>80</v>
      </c>
      <c r="Q46" s="122">
        <f t="shared" si="2"/>
        <v>0</v>
      </c>
      <c r="R46" s="143"/>
    </row>
    <row r="47" spans="2:18" x14ac:dyDescent="0.2">
      <c r="B47" s="120"/>
      <c r="C47" s="119"/>
      <c r="D47" s="120"/>
      <c r="E47" s="119"/>
      <c r="F47" s="119"/>
      <c r="G47" s="119"/>
      <c r="H47" s="119"/>
      <c r="I47" s="158">
        <f t="shared" si="0"/>
        <v>0</v>
      </c>
      <c r="J47" s="119"/>
      <c r="K47" s="119"/>
      <c r="L47" s="119"/>
      <c r="M47" s="119"/>
      <c r="N47" s="119"/>
      <c r="O47" s="159"/>
      <c r="P47" s="160" t="s">
        <v>80</v>
      </c>
      <c r="Q47" s="122">
        <f t="shared" si="2"/>
        <v>0</v>
      </c>
      <c r="R47" s="143"/>
    </row>
    <row r="48" spans="2:18" x14ac:dyDescent="0.2">
      <c r="B48" s="120"/>
      <c r="C48" s="119"/>
      <c r="D48" s="120"/>
      <c r="E48" s="119"/>
      <c r="F48" s="119"/>
      <c r="G48" s="119"/>
      <c r="H48" s="119"/>
      <c r="I48" s="158">
        <f t="shared" si="0"/>
        <v>0</v>
      </c>
      <c r="J48" s="119"/>
      <c r="K48" s="119"/>
      <c r="L48" s="119"/>
      <c r="M48" s="119"/>
      <c r="N48" s="119"/>
      <c r="O48" s="159"/>
      <c r="P48" s="160" t="s">
        <v>80</v>
      </c>
      <c r="Q48" s="122">
        <f t="shared" si="2"/>
        <v>0</v>
      </c>
      <c r="R48" s="143"/>
    </row>
    <row r="49" spans="2:18" x14ac:dyDescent="0.2">
      <c r="B49" s="120"/>
      <c r="C49" s="119"/>
      <c r="D49" s="120"/>
      <c r="E49" s="119"/>
      <c r="F49" s="119"/>
      <c r="G49" s="119"/>
      <c r="H49" s="119"/>
      <c r="I49" s="158">
        <f t="shared" si="0"/>
        <v>0</v>
      </c>
      <c r="J49" s="119"/>
      <c r="K49" s="119"/>
      <c r="L49" s="119"/>
      <c r="M49" s="119"/>
      <c r="N49" s="119"/>
      <c r="O49" s="159"/>
      <c r="P49" s="160" t="s">
        <v>80</v>
      </c>
      <c r="Q49" s="122">
        <f t="shared" si="2"/>
        <v>0</v>
      </c>
      <c r="R49" s="143"/>
    </row>
    <row r="50" spans="2:18" x14ac:dyDescent="0.2">
      <c r="B50" s="120"/>
      <c r="C50" s="119"/>
      <c r="D50" s="120"/>
      <c r="E50" s="119"/>
      <c r="F50" s="119"/>
      <c r="G50" s="119"/>
      <c r="H50" s="119"/>
      <c r="I50" s="158">
        <f t="shared" si="0"/>
        <v>0</v>
      </c>
      <c r="J50" s="119"/>
      <c r="K50" s="119"/>
      <c r="L50" s="119"/>
      <c r="M50" s="119"/>
      <c r="N50" s="119"/>
      <c r="O50" s="159"/>
      <c r="P50" s="160" t="s">
        <v>80</v>
      </c>
      <c r="Q50" s="122">
        <f t="shared" si="2"/>
        <v>0</v>
      </c>
      <c r="R50" s="143"/>
    </row>
    <row r="51" spans="2:18" x14ac:dyDescent="0.2">
      <c r="B51" s="120"/>
      <c r="C51" s="119"/>
      <c r="D51" s="120"/>
      <c r="E51" s="119"/>
      <c r="F51" s="119"/>
      <c r="G51" s="119"/>
      <c r="H51" s="119"/>
      <c r="I51" s="158">
        <f t="shared" si="0"/>
        <v>0</v>
      </c>
      <c r="J51" s="119"/>
      <c r="K51" s="119"/>
      <c r="L51" s="119"/>
      <c r="M51" s="119"/>
      <c r="N51" s="119"/>
      <c r="O51" s="159"/>
      <c r="P51" s="160" t="s">
        <v>80</v>
      </c>
      <c r="Q51" s="122">
        <f t="shared" si="2"/>
        <v>0</v>
      </c>
      <c r="R51" s="143"/>
    </row>
    <row r="52" spans="2:18" x14ac:dyDescent="0.2">
      <c r="B52" s="120"/>
      <c r="C52" s="119"/>
      <c r="D52" s="120"/>
      <c r="E52" s="119"/>
      <c r="F52" s="119"/>
      <c r="G52" s="119"/>
      <c r="H52" s="119"/>
      <c r="I52" s="158">
        <f t="shared" si="0"/>
        <v>0</v>
      </c>
      <c r="J52" s="119"/>
      <c r="K52" s="119"/>
      <c r="L52" s="119"/>
      <c r="M52" s="119"/>
      <c r="N52" s="119"/>
      <c r="O52" s="159"/>
      <c r="P52" s="160" t="s">
        <v>80</v>
      </c>
      <c r="Q52" s="122">
        <f t="shared" si="2"/>
        <v>0</v>
      </c>
      <c r="R52" s="143"/>
    </row>
    <row r="53" spans="2:18" x14ac:dyDescent="0.2">
      <c r="B53" s="120"/>
      <c r="C53" s="119"/>
      <c r="D53" s="120"/>
      <c r="E53" s="119"/>
      <c r="F53" s="119"/>
      <c r="G53" s="119"/>
      <c r="H53" s="119"/>
      <c r="I53" s="158">
        <f t="shared" si="0"/>
        <v>0</v>
      </c>
      <c r="J53" s="119"/>
      <c r="K53" s="119"/>
      <c r="L53" s="119"/>
      <c r="M53" s="119"/>
      <c r="N53" s="119"/>
      <c r="O53" s="159"/>
      <c r="P53" s="160" t="s">
        <v>80</v>
      </c>
      <c r="Q53" s="122">
        <f t="shared" si="2"/>
        <v>0</v>
      </c>
      <c r="R53" s="143"/>
    </row>
    <row r="54" spans="2:18" x14ac:dyDescent="0.2">
      <c r="B54" s="120"/>
      <c r="C54" s="119"/>
      <c r="D54" s="120"/>
      <c r="E54" s="119"/>
      <c r="F54" s="119"/>
      <c r="G54" s="119"/>
      <c r="H54" s="119"/>
      <c r="I54" s="158">
        <f t="shared" si="0"/>
        <v>0</v>
      </c>
      <c r="J54" s="119"/>
      <c r="K54" s="119"/>
      <c r="L54" s="119"/>
      <c r="M54" s="119"/>
      <c r="N54" s="119"/>
      <c r="O54" s="159"/>
      <c r="P54" s="160" t="s">
        <v>80</v>
      </c>
      <c r="Q54" s="122">
        <f t="shared" si="2"/>
        <v>0</v>
      </c>
      <c r="R54" s="143"/>
    </row>
    <row r="55" spans="2:18" x14ac:dyDescent="0.2">
      <c r="B55" s="120"/>
      <c r="C55" s="119"/>
      <c r="D55" s="120"/>
      <c r="E55" s="119"/>
      <c r="F55" s="119"/>
      <c r="G55" s="119"/>
      <c r="H55" s="119"/>
      <c r="I55" s="158">
        <f t="shared" si="0"/>
        <v>0</v>
      </c>
      <c r="J55" s="119"/>
      <c r="K55" s="119"/>
      <c r="L55" s="119"/>
      <c r="M55" s="119"/>
      <c r="N55" s="119"/>
      <c r="O55" s="159"/>
      <c r="P55" s="160" t="s">
        <v>80</v>
      </c>
      <c r="Q55" s="122">
        <f t="shared" si="2"/>
        <v>0</v>
      </c>
      <c r="R55" s="143"/>
    </row>
    <row r="56" spans="2:18" x14ac:dyDescent="0.2">
      <c r="B56" s="120"/>
      <c r="C56" s="119"/>
      <c r="D56" s="120"/>
      <c r="E56" s="119"/>
      <c r="F56" s="119"/>
      <c r="G56" s="119"/>
      <c r="H56" s="119"/>
      <c r="I56" s="158">
        <f t="shared" si="0"/>
        <v>0</v>
      </c>
      <c r="J56" s="119"/>
      <c r="K56" s="119"/>
      <c r="L56" s="119"/>
      <c r="M56" s="119"/>
      <c r="N56" s="119"/>
      <c r="O56" s="159"/>
      <c r="P56" s="160" t="s">
        <v>80</v>
      </c>
      <c r="Q56" s="122">
        <f t="shared" si="2"/>
        <v>0</v>
      </c>
      <c r="R56" s="143"/>
    </row>
    <row r="57" spans="2:18" x14ac:dyDescent="0.2">
      <c r="B57" s="120"/>
      <c r="C57" s="119"/>
      <c r="D57" s="120"/>
      <c r="E57" s="119"/>
      <c r="F57" s="119"/>
      <c r="G57" s="119"/>
      <c r="H57" s="119"/>
      <c r="I57" s="158">
        <f t="shared" si="0"/>
        <v>0</v>
      </c>
      <c r="J57" s="119"/>
      <c r="K57" s="119"/>
      <c r="L57" s="119"/>
      <c r="M57" s="119"/>
      <c r="N57" s="119"/>
      <c r="O57" s="159"/>
      <c r="P57" s="160" t="s">
        <v>80</v>
      </c>
      <c r="Q57" s="122">
        <f t="shared" si="2"/>
        <v>0</v>
      </c>
      <c r="R57" s="143"/>
    </row>
    <row r="58" spans="2:18" x14ac:dyDescent="0.2">
      <c r="B58" s="120"/>
      <c r="C58" s="119"/>
      <c r="D58" s="120"/>
      <c r="E58" s="119"/>
      <c r="F58" s="119"/>
      <c r="G58" s="119"/>
      <c r="H58" s="119"/>
      <c r="I58" s="158">
        <f t="shared" si="0"/>
        <v>0</v>
      </c>
      <c r="J58" s="119"/>
      <c r="K58" s="119"/>
      <c r="L58" s="119"/>
      <c r="M58" s="119"/>
      <c r="N58" s="119"/>
      <c r="O58" s="159"/>
      <c r="P58" s="160" t="s">
        <v>80</v>
      </c>
      <c r="Q58" s="122">
        <f t="shared" si="2"/>
        <v>0</v>
      </c>
      <c r="R58" s="143"/>
    </row>
    <row r="59" spans="2:18" x14ac:dyDescent="0.2">
      <c r="B59" s="120"/>
      <c r="C59" s="119"/>
      <c r="D59" s="120"/>
      <c r="E59" s="119"/>
      <c r="F59" s="119"/>
      <c r="G59" s="119"/>
      <c r="H59" s="119"/>
      <c r="I59" s="158">
        <f t="shared" si="0"/>
        <v>0</v>
      </c>
      <c r="J59" s="119"/>
      <c r="K59" s="119"/>
      <c r="L59" s="119"/>
      <c r="M59" s="119"/>
      <c r="N59" s="119"/>
      <c r="O59" s="159"/>
      <c r="P59" s="160" t="s">
        <v>80</v>
      </c>
      <c r="Q59" s="122">
        <f t="shared" si="2"/>
        <v>0</v>
      </c>
      <c r="R59" s="143"/>
    </row>
    <row r="60" spans="2:18" x14ac:dyDescent="0.2">
      <c r="B60" s="120"/>
      <c r="C60" s="119"/>
      <c r="D60" s="120"/>
      <c r="E60" s="119"/>
      <c r="F60" s="119"/>
      <c r="G60" s="119"/>
      <c r="H60" s="119"/>
      <c r="I60" s="158">
        <f t="shared" si="0"/>
        <v>0</v>
      </c>
      <c r="J60" s="119"/>
      <c r="K60" s="119"/>
      <c r="L60" s="119"/>
      <c r="M60" s="119"/>
      <c r="N60" s="119"/>
      <c r="O60" s="159"/>
      <c r="P60" s="160" t="s">
        <v>80</v>
      </c>
      <c r="Q60" s="122">
        <f t="shared" si="2"/>
        <v>0</v>
      </c>
      <c r="R60" s="143"/>
    </row>
    <row r="61" spans="2:18" x14ac:dyDescent="0.2">
      <c r="B61" s="120"/>
      <c r="C61" s="119"/>
      <c r="D61" s="120"/>
      <c r="E61" s="119"/>
      <c r="F61" s="119"/>
      <c r="G61" s="119"/>
      <c r="H61" s="119"/>
      <c r="I61" s="158">
        <f t="shared" si="0"/>
        <v>0</v>
      </c>
      <c r="J61" s="119"/>
      <c r="K61" s="119"/>
      <c r="L61" s="119"/>
      <c r="M61" s="119"/>
      <c r="N61" s="119"/>
      <c r="O61" s="159"/>
      <c r="P61" s="160" t="s">
        <v>80</v>
      </c>
      <c r="Q61" s="122">
        <f t="shared" si="2"/>
        <v>0</v>
      </c>
      <c r="R61" s="143"/>
    </row>
    <row r="62" spans="2:18" x14ac:dyDescent="0.2">
      <c r="B62" s="120"/>
      <c r="C62" s="119"/>
      <c r="D62" s="120"/>
      <c r="E62" s="119"/>
      <c r="F62" s="119"/>
      <c r="G62" s="119"/>
      <c r="H62" s="119"/>
      <c r="I62" s="158">
        <f t="shared" si="0"/>
        <v>0</v>
      </c>
      <c r="J62" s="119"/>
      <c r="K62" s="119"/>
      <c r="L62" s="119"/>
      <c r="M62" s="119"/>
      <c r="N62" s="119"/>
      <c r="O62" s="159"/>
      <c r="P62" s="160" t="s">
        <v>80</v>
      </c>
      <c r="Q62" s="122">
        <f t="shared" si="2"/>
        <v>0</v>
      </c>
      <c r="R62" s="143"/>
    </row>
    <row r="63" spans="2:18" x14ac:dyDescent="0.2">
      <c r="B63" s="120"/>
      <c r="C63" s="119"/>
      <c r="D63" s="120"/>
      <c r="E63" s="119"/>
      <c r="F63" s="119"/>
      <c r="G63" s="119"/>
      <c r="H63" s="119"/>
      <c r="I63" s="158">
        <f t="shared" si="0"/>
        <v>0</v>
      </c>
      <c r="J63" s="119"/>
      <c r="K63" s="119"/>
      <c r="L63" s="119"/>
      <c r="M63" s="119"/>
      <c r="N63" s="119"/>
      <c r="O63" s="159"/>
      <c r="P63" s="160" t="s">
        <v>80</v>
      </c>
      <c r="Q63" s="122">
        <f t="shared" si="2"/>
        <v>0</v>
      </c>
      <c r="R63" s="143"/>
    </row>
    <row r="64" spans="2:18" x14ac:dyDescent="0.2">
      <c r="B64" s="120"/>
      <c r="C64" s="119"/>
      <c r="D64" s="120"/>
      <c r="E64" s="119"/>
      <c r="F64" s="119"/>
      <c r="G64" s="119"/>
      <c r="H64" s="119"/>
      <c r="I64" s="158">
        <f t="shared" si="0"/>
        <v>0</v>
      </c>
      <c r="J64" s="119"/>
      <c r="K64" s="119"/>
      <c r="L64" s="119"/>
      <c r="M64" s="119"/>
      <c r="N64" s="119"/>
      <c r="O64" s="159"/>
      <c r="P64" s="160" t="s">
        <v>80</v>
      </c>
      <c r="Q64" s="122">
        <f t="shared" si="2"/>
        <v>0</v>
      </c>
      <c r="R64" s="143"/>
    </row>
    <row r="65" spans="2:18" x14ac:dyDescent="0.2">
      <c r="B65" s="120"/>
      <c r="C65" s="119"/>
      <c r="D65" s="120"/>
      <c r="E65" s="119"/>
      <c r="F65" s="119"/>
      <c r="G65" s="119"/>
      <c r="H65" s="119"/>
      <c r="I65" s="158">
        <f t="shared" si="0"/>
        <v>0</v>
      </c>
      <c r="J65" s="119"/>
      <c r="K65" s="119"/>
      <c r="L65" s="119"/>
      <c r="M65" s="119"/>
      <c r="N65" s="119"/>
      <c r="O65" s="159"/>
      <c r="P65" s="160" t="s">
        <v>80</v>
      </c>
      <c r="Q65" s="122">
        <f t="shared" si="2"/>
        <v>0</v>
      </c>
      <c r="R65" s="143"/>
    </row>
    <row r="66" spans="2:18" x14ac:dyDescent="0.2">
      <c r="B66" s="120"/>
      <c r="C66" s="119"/>
      <c r="D66" s="120"/>
      <c r="E66" s="119"/>
      <c r="F66" s="119"/>
      <c r="G66" s="119"/>
      <c r="H66" s="119"/>
      <c r="I66" s="158">
        <f t="shared" si="0"/>
        <v>0</v>
      </c>
      <c r="J66" s="119"/>
      <c r="K66" s="119"/>
      <c r="L66" s="119"/>
      <c r="M66" s="119"/>
      <c r="N66" s="119"/>
      <c r="O66" s="159"/>
      <c r="P66" s="160" t="s">
        <v>80</v>
      </c>
      <c r="Q66" s="122">
        <f t="shared" si="2"/>
        <v>0</v>
      </c>
      <c r="R66" s="143"/>
    </row>
    <row r="67" spans="2:18" x14ac:dyDescent="0.2">
      <c r="B67" s="120"/>
      <c r="C67" s="119"/>
      <c r="D67" s="120"/>
      <c r="E67" s="119"/>
      <c r="F67" s="119"/>
      <c r="G67" s="119"/>
      <c r="H67" s="119"/>
      <c r="I67" s="158">
        <f t="shared" si="0"/>
        <v>0</v>
      </c>
      <c r="J67" s="119"/>
      <c r="K67" s="119"/>
      <c r="L67" s="119"/>
      <c r="M67" s="119"/>
      <c r="N67" s="119"/>
      <c r="O67" s="159"/>
      <c r="P67" s="160" t="s">
        <v>80</v>
      </c>
      <c r="Q67" s="122">
        <f t="shared" si="2"/>
        <v>0</v>
      </c>
      <c r="R67" s="143"/>
    </row>
    <row r="68" spans="2:18" x14ac:dyDescent="0.2">
      <c r="B68" s="120"/>
      <c r="C68" s="119"/>
      <c r="D68" s="120"/>
      <c r="E68" s="119"/>
      <c r="F68" s="119"/>
      <c r="G68" s="119"/>
      <c r="H68" s="119"/>
      <c r="I68" s="158">
        <f t="shared" si="0"/>
        <v>0</v>
      </c>
      <c r="J68" s="119"/>
      <c r="K68" s="119"/>
      <c r="L68" s="119"/>
      <c r="M68" s="119"/>
      <c r="N68" s="119"/>
      <c r="O68" s="159"/>
      <c r="P68" s="160" t="s">
        <v>80</v>
      </c>
      <c r="Q68" s="122">
        <f t="shared" si="2"/>
        <v>0</v>
      </c>
      <c r="R68" s="143"/>
    </row>
    <row r="69" spans="2:18" x14ac:dyDescent="0.2">
      <c r="B69" s="120"/>
      <c r="C69" s="119"/>
      <c r="D69" s="120"/>
      <c r="E69" s="119"/>
      <c r="F69" s="119"/>
      <c r="G69" s="119"/>
      <c r="H69" s="119"/>
      <c r="I69" s="158">
        <f t="shared" si="0"/>
        <v>0</v>
      </c>
      <c r="J69" s="119"/>
      <c r="K69" s="119"/>
      <c r="L69" s="119"/>
      <c r="M69" s="119"/>
      <c r="N69" s="119"/>
      <c r="O69" s="159"/>
      <c r="P69" s="160" t="s">
        <v>80</v>
      </c>
      <c r="Q69" s="122">
        <f t="shared" si="2"/>
        <v>0</v>
      </c>
      <c r="R69" s="143"/>
    </row>
    <row r="70" spans="2:18" x14ac:dyDescent="0.2">
      <c r="B70" s="120"/>
      <c r="C70" s="119"/>
      <c r="D70" s="120"/>
      <c r="E70" s="119"/>
      <c r="F70" s="119"/>
      <c r="G70" s="119"/>
      <c r="H70" s="119"/>
      <c r="I70" s="158">
        <f t="shared" si="0"/>
        <v>0</v>
      </c>
      <c r="J70" s="119"/>
      <c r="K70" s="119"/>
      <c r="L70" s="119"/>
      <c r="M70" s="119"/>
      <c r="N70" s="119"/>
      <c r="O70" s="159"/>
      <c r="P70" s="160" t="s">
        <v>80</v>
      </c>
      <c r="Q70" s="122">
        <f t="shared" si="2"/>
        <v>0</v>
      </c>
      <c r="R70" s="143"/>
    </row>
    <row r="71" spans="2:18" x14ac:dyDescent="0.2">
      <c r="B71" s="120"/>
      <c r="C71" s="119"/>
      <c r="D71" s="120"/>
      <c r="E71" s="119"/>
      <c r="F71" s="119"/>
      <c r="G71" s="119"/>
      <c r="H71" s="119"/>
      <c r="I71" s="158">
        <f t="shared" si="0"/>
        <v>0</v>
      </c>
      <c r="J71" s="119"/>
      <c r="K71" s="119"/>
      <c r="L71" s="119"/>
      <c r="M71" s="119"/>
      <c r="N71" s="119"/>
      <c r="O71" s="159"/>
      <c r="P71" s="160" t="s">
        <v>80</v>
      </c>
      <c r="Q71" s="122">
        <f t="shared" si="2"/>
        <v>0</v>
      </c>
      <c r="R71" s="143"/>
    </row>
    <row r="72" spans="2:18" x14ac:dyDescent="0.2">
      <c r="B72" s="120"/>
      <c r="C72" s="119"/>
      <c r="D72" s="120"/>
      <c r="E72" s="119"/>
      <c r="F72" s="119"/>
      <c r="G72" s="119"/>
      <c r="H72" s="119"/>
      <c r="I72" s="158">
        <f t="shared" si="0"/>
        <v>0</v>
      </c>
      <c r="J72" s="119"/>
      <c r="K72" s="119"/>
      <c r="L72" s="119"/>
      <c r="M72" s="119"/>
      <c r="N72" s="119"/>
      <c r="O72" s="159"/>
      <c r="P72" s="160" t="s">
        <v>80</v>
      </c>
      <c r="Q72" s="122">
        <f t="shared" si="2"/>
        <v>0</v>
      </c>
      <c r="R72" s="143"/>
    </row>
    <row r="73" spans="2:18" x14ac:dyDescent="0.2">
      <c r="B73" s="120"/>
      <c r="C73" s="119"/>
      <c r="D73" s="120"/>
      <c r="E73" s="119"/>
      <c r="F73" s="119"/>
      <c r="G73" s="119"/>
      <c r="H73" s="119"/>
      <c r="I73" s="158">
        <f t="shared" si="0"/>
        <v>0</v>
      </c>
      <c r="J73" s="119"/>
      <c r="K73" s="119"/>
      <c r="L73" s="119"/>
      <c r="M73" s="119"/>
      <c r="N73" s="119"/>
      <c r="O73" s="159"/>
      <c r="P73" s="160" t="s">
        <v>80</v>
      </c>
      <c r="Q73" s="122">
        <f t="shared" si="2"/>
        <v>0</v>
      </c>
      <c r="R73" s="143"/>
    </row>
    <row r="74" spans="2:18" x14ac:dyDescent="0.2">
      <c r="B74" s="120"/>
      <c r="C74" s="119"/>
      <c r="D74" s="120"/>
      <c r="E74" s="119"/>
      <c r="F74" s="119"/>
      <c r="G74" s="119"/>
      <c r="H74" s="119"/>
      <c r="I74" s="158">
        <f t="shared" si="0"/>
        <v>0</v>
      </c>
      <c r="J74" s="119"/>
      <c r="K74" s="119"/>
      <c r="L74" s="119"/>
      <c r="M74" s="119"/>
      <c r="N74" s="119"/>
      <c r="O74" s="159"/>
      <c r="P74" s="160" t="s">
        <v>80</v>
      </c>
      <c r="Q74" s="122">
        <f t="shared" si="2"/>
        <v>0</v>
      </c>
      <c r="R74" s="143"/>
    </row>
    <row r="75" spans="2:18" x14ac:dyDescent="0.2">
      <c r="B75" s="120"/>
      <c r="C75" s="119"/>
      <c r="D75" s="120"/>
      <c r="E75" s="119"/>
      <c r="F75" s="119"/>
      <c r="G75" s="119"/>
      <c r="H75" s="119"/>
      <c r="I75" s="158">
        <f t="shared" si="0"/>
        <v>0</v>
      </c>
      <c r="J75" s="119"/>
      <c r="K75" s="119"/>
      <c r="L75" s="119"/>
      <c r="M75" s="119"/>
      <c r="N75" s="119"/>
      <c r="O75" s="159"/>
      <c r="P75" s="160" t="s">
        <v>80</v>
      </c>
      <c r="Q75" s="122">
        <f t="shared" si="2"/>
        <v>0</v>
      </c>
      <c r="R75" s="143"/>
    </row>
    <row r="76" spans="2:18" x14ac:dyDescent="0.2">
      <c r="B76" s="120"/>
      <c r="C76" s="119"/>
      <c r="D76" s="120"/>
      <c r="E76" s="119"/>
      <c r="F76" s="119"/>
      <c r="G76" s="119"/>
      <c r="H76" s="119"/>
      <c r="I76" s="158">
        <f t="shared" ref="I76:I139" si="3">IF(J76&gt;0,J76,SUM((PI()*E76*F76/4)+(PI()*F76*G76/4)+(PI()*G76*H76/4)+(PI()*H76*E76/4)))</f>
        <v>0</v>
      </c>
      <c r="J76" s="119"/>
      <c r="K76" s="119"/>
      <c r="L76" s="119"/>
      <c r="M76" s="119"/>
      <c r="N76" s="119"/>
      <c r="O76" s="159"/>
      <c r="P76" s="160" t="s">
        <v>80</v>
      </c>
      <c r="Q76" s="122">
        <f t="shared" ref="Q76:Q139" si="4">SUM((I76-(L76+M76+N76))*(1-O76))</f>
        <v>0</v>
      </c>
      <c r="R76" s="143"/>
    </row>
    <row r="77" spans="2:18" x14ac:dyDescent="0.2">
      <c r="B77" s="120"/>
      <c r="C77" s="119"/>
      <c r="D77" s="120"/>
      <c r="E77" s="119"/>
      <c r="F77" s="119"/>
      <c r="G77" s="119"/>
      <c r="H77" s="119"/>
      <c r="I77" s="158">
        <f t="shared" si="3"/>
        <v>0</v>
      </c>
      <c r="J77" s="119"/>
      <c r="K77" s="119"/>
      <c r="L77" s="119"/>
      <c r="M77" s="119"/>
      <c r="N77" s="119"/>
      <c r="O77" s="159"/>
      <c r="P77" s="160" t="s">
        <v>80</v>
      </c>
      <c r="Q77" s="122">
        <f t="shared" si="4"/>
        <v>0</v>
      </c>
      <c r="R77" s="143"/>
    </row>
    <row r="78" spans="2:18" x14ac:dyDescent="0.2">
      <c r="B78" s="120"/>
      <c r="C78" s="119"/>
      <c r="D78" s="120"/>
      <c r="E78" s="119"/>
      <c r="F78" s="119"/>
      <c r="G78" s="119"/>
      <c r="H78" s="119"/>
      <c r="I78" s="158">
        <f t="shared" si="3"/>
        <v>0</v>
      </c>
      <c r="J78" s="119"/>
      <c r="K78" s="119"/>
      <c r="L78" s="119"/>
      <c r="M78" s="119"/>
      <c r="N78" s="119"/>
      <c r="O78" s="159"/>
      <c r="P78" s="160" t="s">
        <v>80</v>
      </c>
      <c r="Q78" s="122">
        <f t="shared" si="4"/>
        <v>0</v>
      </c>
      <c r="R78" s="143"/>
    </row>
    <row r="79" spans="2:18" x14ac:dyDescent="0.2">
      <c r="B79" s="120"/>
      <c r="C79" s="119"/>
      <c r="D79" s="120"/>
      <c r="E79" s="119"/>
      <c r="F79" s="119"/>
      <c r="G79" s="119"/>
      <c r="H79" s="119"/>
      <c r="I79" s="158">
        <f t="shared" si="3"/>
        <v>0</v>
      </c>
      <c r="J79" s="119"/>
      <c r="K79" s="119"/>
      <c r="L79" s="119"/>
      <c r="M79" s="119"/>
      <c r="N79" s="119"/>
      <c r="O79" s="159"/>
      <c r="P79" s="160" t="s">
        <v>80</v>
      </c>
      <c r="Q79" s="122">
        <f t="shared" si="4"/>
        <v>0</v>
      </c>
      <c r="R79" s="143"/>
    </row>
    <row r="80" spans="2:18" x14ac:dyDescent="0.2">
      <c r="B80" s="120"/>
      <c r="C80" s="119"/>
      <c r="D80" s="120"/>
      <c r="E80" s="119"/>
      <c r="F80" s="119"/>
      <c r="G80" s="119"/>
      <c r="H80" s="119"/>
      <c r="I80" s="158">
        <f t="shared" si="3"/>
        <v>0</v>
      </c>
      <c r="J80" s="119"/>
      <c r="K80" s="119"/>
      <c r="L80" s="119"/>
      <c r="M80" s="119"/>
      <c r="N80" s="119"/>
      <c r="O80" s="159"/>
      <c r="P80" s="160" t="s">
        <v>80</v>
      </c>
      <c r="Q80" s="122">
        <f t="shared" si="4"/>
        <v>0</v>
      </c>
      <c r="R80" s="143"/>
    </row>
    <row r="81" spans="2:18" x14ac:dyDescent="0.2">
      <c r="B81" s="120"/>
      <c r="C81" s="119"/>
      <c r="D81" s="120"/>
      <c r="E81" s="119"/>
      <c r="F81" s="119"/>
      <c r="G81" s="119"/>
      <c r="H81" s="119"/>
      <c r="I81" s="158">
        <f t="shared" si="3"/>
        <v>0</v>
      </c>
      <c r="J81" s="119"/>
      <c r="K81" s="119"/>
      <c r="L81" s="119"/>
      <c r="M81" s="119"/>
      <c r="N81" s="119"/>
      <c r="O81" s="159"/>
      <c r="P81" s="160" t="s">
        <v>80</v>
      </c>
      <c r="Q81" s="122">
        <f t="shared" si="4"/>
        <v>0</v>
      </c>
      <c r="R81" s="143"/>
    </row>
    <row r="82" spans="2:18" x14ac:dyDescent="0.2">
      <c r="B82" s="120"/>
      <c r="C82" s="119"/>
      <c r="D82" s="120"/>
      <c r="E82" s="119"/>
      <c r="F82" s="119"/>
      <c r="G82" s="119"/>
      <c r="H82" s="119"/>
      <c r="I82" s="158">
        <f t="shared" si="3"/>
        <v>0</v>
      </c>
      <c r="J82" s="119"/>
      <c r="K82" s="119"/>
      <c r="L82" s="119"/>
      <c r="M82" s="119"/>
      <c r="N82" s="119"/>
      <c r="O82" s="159"/>
      <c r="P82" s="160" t="s">
        <v>80</v>
      </c>
      <c r="Q82" s="122">
        <f t="shared" si="4"/>
        <v>0</v>
      </c>
      <c r="R82" s="143"/>
    </row>
    <row r="83" spans="2:18" x14ac:dyDescent="0.2">
      <c r="B83" s="120"/>
      <c r="C83" s="119"/>
      <c r="D83" s="120"/>
      <c r="E83" s="119"/>
      <c r="F83" s="119"/>
      <c r="G83" s="119"/>
      <c r="H83" s="119"/>
      <c r="I83" s="158">
        <f t="shared" si="3"/>
        <v>0</v>
      </c>
      <c r="J83" s="119"/>
      <c r="K83" s="119"/>
      <c r="L83" s="119"/>
      <c r="M83" s="119"/>
      <c r="N83" s="119"/>
      <c r="O83" s="159"/>
      <c r="P83" s="160" t="s">
        <v>80</v>
      </c>
      <c r="Q83" s="122">
        <f t="shared" si="4"/>
        <v>0</v>
      </c>
      <c r="R83" s="143"/>
    </row>
    <row r="84" spans="2:18" x14ac:dyDescent="0.2">
      <c r="B84" s="120"/>
      <c r="C84" s="119"/>
      <c r="D84" s="120"/>
      <c r="E84" s="119"/>
      <c r="F84" s="119"/>
      <c r="G84" s="119"/>
      <c r="H84" s="119"/>
      <c r="I84" s="158">
        <f t="shared" si="3"/>
        <v>0</v>
      </c>
      <c r="J84" s="119"/>
      <c r="K84" s="119"/>
      <c r="L84" s="119"/>
      <c r="M84" s="119"/>
      <c r="N84" s="119"/>
      <c r="O84" s="159"/>
      <c r="P84" s="160" t="s">
        <v>80</v>
      </c>
      <c r="Q84" s="122">
        <f t="shared" si="4"/>
        <v>0</v>
      </c>
      <c r="R84" s="143"/>
    </row>
    <row r="85" spans="2:18" x14ac:dyDescent="0.2">
      <c r="B85" s="120"/>
      <c r="C85" s="119"/>
      <c r="D85" s="120"/>
      <c r="E85" s="119"/>
      <c r="F85" s="119"/>
      <c r="G85" s="119"/>
      <c r="H85" s="119"/>
      <c r="I85" s="158">
        <f t="shared" si="3"/>
        <v>0</v>
      </c>
      <c r="J85" s="119"/>
      <c r="K85" s="119"/>
      <c r="L85" s="119"/>
      <c r="M85" s="119"/>
      <c r="N85" s="119"/>
      <c r="O85" s="159"/>
      <c r="P85" s="160" t="s">
        <v>80</v>
      </c>
      <c r="Q85" s="122">
        <f t="shared" si="4"/>
        <v>0</v>
      </c>
      <c r="R85" s="143"/>
    </row>
    <row r="86" spans="2:18" x14ac:dyDescent="0.2">
      <c r="B86" s="120"/>
      <c r="C86" s="119"/>
      <c r="D86" s="120"/>
      <c r="E86" s="119"/>
      <c r="F86" s="119"/>
      <c r="G86" s="119"/>
      <c r="H86" s="119"/>
      <c r="I86" s="158">
        <f t="shared" si="3"/>
        <v>0</v>
      </c>
      <c r="J86" s="119"/>
      <c r="K86" s="119"/>
      <c r="L86" s="119"/>
      <c r="M86" s="119"/>
      <c r="N86" s="119"/>
      <c r="O86" s="159"/>
      <c r="P86" s="160" t="s">
        <v>80</v>
      </c>
      <c r="Q86" s="122">
        <f t="shared" si="4"/>
        <v>0</v>
      </c>
      <c r="R86" s="143"/>
    </row>
    <row r="87" spans="2:18" x14ac:dyDescent="0.2">
      <c r="B87" s="120"/>
      <c r="C87" s="119"/>
      <c r="D87" s="120"/>
      <c r="E87" s="119"/>
      <c r="F87" s="119"/>
      <c r="G87" s="119"/>
      <c r="H87" s="119"/>
      <c r="I87" s="158">
        <f t="shared" si="3"/>
        <v>0</v>
      </c>
      <c r="J87" s="119"/>
      <c r="K87" s="119"/>
      <c r="L87" s="119"/>
      <c r="M87" s="119"/>
      <c r="N87" s="119"/>
      <c r="O87" s="159"/>
      <c r="P87" s="160" t="s">
        <v>80</v>
      </c>
      <c r="Q87" s="122">
        <f t="shared" si="4"/>
        <v>0</v>
      </c>
      <c r="R87" s="143"/>
    </row>
    <row r="88" spans="2:18" x14ac:dyDescent="0.2">
      <c r="B88" s="120"/>
      <c r="C88" s="119"/>
      <c r="D88" s="120"/>
      <c r="E88" s="119"/>
      <c r="F88" s="119"/>
      <c r="G88" s="119"/>
      <c r="H88" s="119"/>
      <c r="I88" s="158">
        <f t="shared" si="3"/>
        <v>0</v>
      </c>
      <c r="J88" s="119"/>
      <c r="K88" s="119"/>
      <c r="L88" s="119"/>
      <c r="M88" s="119"/>
      <c r="N88" s="119"/>
      <c r="O88" s="159"/>
      <c r="P88" s="160" t="s">
        <v>80</v>
      </c>
      <c r="Q88" s="122">
        <f t="shared" si="4"/>
        <v>0</v>
      </c>
      <c r="R88" s="143"/>
    </row>
    <row r="89" spans="2:18" x14ac:dyDescent="0.2">
      <c r="B89" s="120"/>
      <c r="C89" s="119"/>
      <c r="D89" s="120"/>
      <c r="E89" s="119"/>
      <c r="F89" s="119"/>
      <c r="G89" s="119"/>
      <c r="H89" s="119"/>
      <c r="I89" s="158">
        <f t="shared" si="3"/>
        <v>0</v>
      </c>
      <c r="J89" s="119"/>
      <c r="K89" s="119"/>
      <c r="L89" s="119"/>
      <c r="M89" s="119"/>
      <c r="N89" s="119"/>
      <c r="O89" s="159"/>
      <c r="P89" s="160" t="s">
        <v>80</v>
      </c>
      <c r="Q89" s="122">
        <f t="shared" si="4"/>
        <v>0</v>
      </c>
      <c r="R89" s="143"/>
    </row>
    <row r="90" spans="2:18" x14ac:dyDescent="0.2">
      <c r="B90" s="120"/>
      <c r="C90" s="119"/>
      <c r="D90" s="120"/>
      <c r="E90" s="119"/>
      <c r="F90" s="119"/>
      <c r="G90" s="119"/>
      <c r="H90" s="119"/>
      <c r="I90" s="158">
        <f t="shared" si="3"/>
        <v>0</v>
      </c>
      <c r="J90" s="119"/>
      <c r="K90" s="119"/>
      <c r="L90" s="119"/>
      <c r="M90" s="119"/>
      <c r="N90" s="119"/>
      <c r="O90" s="159"/>
      <c r="P90" s="160" t="s">
        <v>80</v>
      </c>
      <c r="Q90" s="122">
        <f t="shared" si="4"/>
        <v>0</v>
      </c>
      <c r="R90" s="143"/>
    </row>
    <row r="91" spans="2:18" x14ac:dyDescent="0.2">
      <c r="B91" s="120"/>
      <c r="C91" s="119"/>
      <c r="D91" s="120"/>
      <c r="E91" s="119"/>
      <c r="F91" s="119"/>
      <c r="G91" s="119"/>
      <c r="H91" s="119"/>
      <c r="I91" s="158">
        <f t="shared" si="3"/>
        <v>0</v>
      </c>
      <c r="J91" s="119"/>
      <c r="K91" s="119"/>
      <c r="L91" s="119"/>
      <c r="M91" s="119"/>
      <c r="N91" s="119"/>
      <c r="O91" s="159"/>
      <c r="P91" s="160" t="s">
        <v>80</v>
      </c>
      <c r="Q91" s="122">
        <f t="shared" si="4"/>
        <v>0</v>
      </c>
      <c r="R91" s="143"/>
    </row>
    <row r="92" spans="2:18" x14ac:dyDescent="0.2">
      <c r="B92" s="120"/>
      <c r="C92" s="119"/>
      <c r="D92" s="120"/>
      <c r="E92" s="119"/>
      <c r="F92" s="119"/>
      <c r="G92" s="119"/>
      <c r="H92" s="119"/>
      <c r="I92" s="158">
        <f t="shared" si="3"/>
        <v>0</v>
      </c>
      <c r="J92" s="119"/>
      <c r="K92" s="119"/>
      <c r="L92" s="119"/>
      <c r="M92" s="119"/>
      <c r="N92" s="119"/>
      <c r="O92" s="159"/>
      <c r="P92" s="160" t="s">
        <v>80</v>
      </c>
      <c r="Q92" s="122">
        <f t="shared" si="4"/>
        <v>0</v>
      </c>
      <c r="R92" s="143"/>
    </row>
    <row r="93" spans="2:18" x14ac:dyDescent="0.2">
      <c r="B93" s="120"/>
      <c r="C93" s="119"/>
      <c r="D93" s="120"/>
      <c r="E93" s="119"/>
      <c r="F93" s="119"/>
      <c r="G93" s="119"/>
      <c r="H93" s="119"/>
      <c r="I93" s="158">
        <f t="shared" si="3"/>
        <v>0</v>
      </c>
      <c r="J93" s="119"/>
      <c r="K93" s="119"/>
      <c r="L93" s="119"/>
      <c r="M93" s="119"/>
      <c r="N93" s="119"/>
      <c r="O93" s="159"/>
      <c r="P93" s="160" t="s">
        <v>80</v>
      </c>
      <c r="Q93" s="122">
        <f t="shared" si="4"/>
        <v>0</v>
      </c>
      <c r="R93" s="143"/>
    </row>
    <row r="94" spans="2:18" x14ac:dyDescent="0.2">
      <c r="B94" s="120"/>
      <c r="C94" s="119"/>
      <c r="D94" s="120"/>
      <c r="E94" s="119"/>
      <c r="F94" s="119"/>
      <c r="G94" s="119"/>
      <c r="H94" s="119"/>
      <c r="I94" s="158">
        <f t="shared" si="3"/>
        <v>0</v>
      </c>
      <c r="J94" s="119"/>
      <c r="K94" s="119"/>
      <c r="L94" s="119"/>
      <c r="M94" s="119"/>
      <c r="N94" s="119"/>
      <c r="O94" s="159"/>
      <c r="P94" s="160" t="s">
        <v>80</v>
      </c>
      <c r="Q94" s="122">
        <f t="shared" si="4"/>
        <v>0</v>
      </c>
      <c r="R94" s="143"/>
    </row>
    <row r="95" spans="2:18" x14ac:dyDescent="0.2">
      <c r="B95" s="120"/>
      <c r="C95" s="119"/>
      <c r="D95" s="120"/>
      <c r="E95" s="119"/>
      <c r="F95" s="119"/>
      <c r="G95" s="119"/>
      <c r="H95" s="119"/>
      <c r="I95" s="158">
        <f t="shared" si="3"/>
        <v>0</v>
      </c>
      <c r="J95" s="119"/>
      <c r="K95" s="119"/>
      <c r="L95" s="119"/>
      <c r="M95" s="119"/>
      <c r="N95" s="119"/>
      <c r="O95" s="159"/>
      <c r="P95" s="160" t="s">
        <v>80</v>
      </c>
      <c r="Q95" s="122">
        <f t="shared" si="4"/>
        <v>0</v>
      </c>
      <c r="R95" s="143"/>
    </row>
    <row r="96" spans="2:18" x14ac:dyDescent="0.2">
      <c r="B96" s="120"/>
      <c r="C96" s="119"/>
      <c r="D96" s="120"/>
      <c r="E96" s="119"/>
      <c r="F96" s="119"/>
      <c r="G96" s="119"/>
      <c r="H96" s="119"/>
      <c r="I96" s="158">
        <f t="shared" si="3"/>
        <v>0</v>
      </c>
      <c r="J96" s="119"/>
      <c r="K96" s="119"/>
      <c r="L96" s="119"/>
      <c r="M96" s="119"/>
      <c r="N96" s="119"/>
      <c r="O96" s="159"/>
      <c r="P96" s="160" t="s">
        <v>80</v>
      </c>
      <c r="Q96" s="122">
        <f t="shared" si="4"/>
        <v>0</v>
      </c>
      <c r="R96" s="143"/>
    </row>
    <row r="97" spans="2:18" x14ac:dyDescent="0.2">
      <c r="B97" s="120"/>
      <c r="C97" s="119"/>
      <c r="D97" s="120"/>
      <c r="E97" s="119"/>
      <c r="F97" s="119"/>
      <c r="G97" s="119"/>
      <c r="H97" s="119"/>
      <c r="I97" s="158">
        <f t="shared" si="3"/>
        <v>0</v>
      </c>
      <c r="J97" s="119"/>
      <c r="K97" s="119"/>
      <c r="L97" s="119"/>
      <c r="M97" s="119"/>
      <c r="N97" s="119"/>
      <c r="O97" s="159"/>
      <c r="P97" s="160" t="s">
        <v>80</v>
      </c>
      <c r="Q97" s="122">
        <f t="shared" si="4"/>
        <v>0</v>
      </c>
      <c r="R97" s="143"/>
    </row>
    <row r="98" spans="2:18" x14ac:dyDescent="0.2">
      <c r="B98" s="120"/>
      <c r="C98" s="119"/>
      <c r="D98" s="120"/>
      <c r="E98" s="119"/>
      <c r="F98" s="119"/>
      <c r="G98" s="119"/>
      <c r="H98" s="119"/>
      <c r="I98" s="158">
        <f t="shared" si="3"/>
        <v>0</v>
      </c>
      <c r="J98" s="119"/>
      <c r="K98" s="119"/>
      <c r="L98" s="119"/>
      <c r="M98" s="119"/>
      <c r="N98" s="119"/>
      <c r="O98" s="159"/>
      <c r="P98" s="160" t="s">
        <v>80</v>
      </c>
      <c r="Q98" s="122">
        <f t="shared" si="4"/>
        <v>0</v>
      </c>
      <c r="R98" s="143"/>
    </row>
    <row r="99" spans="2:18" x14ac:dyDescent="0.2">
      <c r="B99" s="120"/>
      <c r="C99" s="119"/>
      <c r="D99" s="120"/>
      <c r="E99" s="119"/>
      <c r="F99" s="119"/>
      <c r="G99" s="119"/>
      <c r="H99" s="119"/>
      <c r="I99" s="158">
        <f t="shared" si="3"/>
        <v>0</v>
      </c>
      <c r="J99" s="119"/>
      <c r="K99" s="119"/>
      <c r="L99" s="119"/>
      <c r="M99" s="119"/>
      <c r="N99" s="119"/>
      <c r="O99" s="159"/>
      <c r="P99" s="160" t="s">
        <v>80</v>
      </c>
      <c r="Q99" s="122">
        <f t="shared" si="4"/>
        <v>0</v>
      </c>
      <c r="R99" s="143"/>
    </row>
    <row r="100" spans="2:18" x14ac:dyDescent="0.2">
      <c r="B100" s="120"/>
      <c r="C100" s="119"/>
      <c r="D100" s="120"/>
      <c r="E100" s="119"/>
      <c r="F100" s="119"/>
      <c r="G100" s="119"/>
      <c r="H100" s="119"/>
      <c r="I100" s="158">
        <f t="shared" si="3"/>
        <v>0</v>
      </c>
      <c r="J100" s="119"/>
      <c r="K100" s="119"/>
      <c r="L100" s="119"/>
      <c r="M100" s="119"/>
      <c r="N100" s="119"/>
      <c r="O100" s="159"/>
      <c r="P100" s="160" t="s">
        <v>80</v>
      </c>
      <c r="Q100" s="122">
        <f t="shared" si="4"/>
        <v>0</v>
      </c>
      <c r="R100" s="143"/>
    </row>
    <row r="101" spans="2:18" x14ac:dyDescent="0.2">
      <c r="B101" s="120"/>
      <c r="C101" s="119"/>
      <c r="D101" s="120"/>
      <c r="E101" s="119"/>
      <c r="F101" s="119"/>
      <c r="G101" s="119"/>
      <c r="H101" s="119"/>
      <c r="I101" s="158">
        <f t="shared" si="3"/>
        <v>0</v>
      </c>
      <c r="J101" s="119"/>
      <c r="K101" s="119"/>
      <c r="L101" s="119"/>
      <c r="M101" s="119"/>
      <c r="N101" s="119"/>
      <c r="O101" s="159"/>
      <c r="P101" s="160" t="s">
        <v>80</v>
      </c>
      <c r="Q101" s="122">
        <f t="shared" si="4"/>
        <v>0</v>
      </c>
      <c r="R101" s="143"/>
    </row>
    <row r="102" spans="2:18" x14ac:dyDescent="0.2">
      <c r="B102" s="120"/>
      <c r="C102" s="119"/>
      <c r="D102" s="120"/>
      <c r="E102" s="119"/>
      <c r="F102" s="119"/>
      <c r="G102" s="119"/>
      <c r="H102" s="119"/>
      <c r="I102" s="158">
        <f t="shared" si="3"/>
        <v>0</v>
      </c>
      <c r="J102" s="119"/>
      <c r="K102" s="119"/>
      <c r="L102" s="119"/>
      <c r="M102" s="119"/>
      <c r="N102" s="119"/>
      <c r="O102" s="159"/>
      <c r="P102" s="160" t="s">
        <v>80</v>
      </c>
      <c r="Q102" s="122">
        <f t="shared" si="4"/>
        <v>0</v>
      </c>
      <c r="R102" s="143"/>
    </row>
    <row r="103" spans="2:18" x14ac:dyDescent="0.2">
      <c r="B103" s="120"/>
      <c r="C103" s="119"/>
      <c r="D103" s="120"/>
      <c r="E103" s="119"/>
      <c r="F103" s="119"/>
      <c r="G103" s="119"/>
      <c r="H103" s="119"/>
      <c r="I103" s="158">
        <f t="shared" si="3"/>
        <v>0</v>
      </c>
      <c r="J103" s="119"/>
      <c r="K103" s="119"/>
      <c r="L103" s="119"/>
      <c r="M103" s="119"/>
      <c r="N103" s="119"/>
      <c r="O103" s="159"/>
      <c r="P103" s="160" t="s">
        <v>80</v>
      </c>
      <c r="Q103" s="122">
        <f t="shared" si="4"/>
        <v>0</v>
      </c>
      <c r="R103" s="143"/>
    </row>
    <row r="104" spans="2:18" x14ac:dyDescent="0.2">
      <c r="B104" s="120"/>
      <c r="C104" s="119"/>
      <c r="D104" s="120"/>
      <c r="E104" s="119"/>
      <c r="F104" s="119"/>
      <c r="G104" s="119"/>
      <c r="H104" s="119"/>
      <c r="I104" s="158">
        <f t="shared" si="3"/>
        <v>0</v>
      </c>
      <c r="J104" s="119"/>
      <c r="K104" s="119"/>
      <c r="L104" s="119"/>
      <c r="M104" s="119"/>
      <c r="N104" s="119"/>
      <c r="O104" s="159"/>
      <c r="P104" s="160" t="s">
        <v>80</v>
      </c>
      <c r="Q104" s="122">
        <f t="shared" si="4"/>
        <v>0</v>
      </c>
      <c r="R104" s="143"/>
    </row>
    <row r="105" spans="2:18" x14ac:dyDescent="0.2">
      <c r="B105" s="120"/>
      <c r="C105" s="119"/>
      <c r="D105" s="120"/>
      <c r="E105" s="119"/>
      <c r="F105" s="119"/>
      <c r="G105" s="119"/>
      <c r="H105" s="119"/>
      <c r="I105" s="158">
        <f t="shared" si="3"/>
        <v>0</v>
      </c>
      <c r="J105" s="119"/>
      <c r="K105" s="119"/>
      <c r="L105" s="119"/>
      <c r="M105" s="119"/>
      <c r="N105" s="119"/>
      <c r="O105" s="159"/>
      <c r="P105" s="160" t="s">
        <v>80</v>
      </c>
      <c r="Q105" s="122">
        <f t="shared" si="4"/>
        <v>0</v>
      </c>
      <c r="R105" s="143"/>
    </row>
    <row r="106" spans="2:18" x14ac:dyDescent="0.2">
      <c r="B106" s="120"/>
      <c r="C106" s="119"/>
      <c r="D106" s="120"/>
      <c r="E106" s="119"/>
      <c r="F106" s="119"/>
      <c r="G106" s="119"/>
      <c r="H106" s="119"/>
      <c r="I106" s="158">
        <f t="shared" si="3"/>
        <v>0</v>
      </c>
      <c r="J106" s="119"/>
      <c r="K106" s="119"/>
      <c r="L106" s="119"/>
      <c r="M106" s="119"/>
      <c r="N106" s="119"/>
      <c r="O106" s="159"/>
      <c r="P106" s="160" t="s">
        <v>80</v>
      </c>
      <c r="Q106" s="122">
        <f t="shared" si="4"/>
        <v>0</v>
      </c>
      <c r="R106" s="143"/>
    </row>
    <row r="107" spans="2:18" x14ac:dyDescent="0.2">
      <c r="B107" s="120"/>
      <c r="C107" s="119"/>
      <c r="D107" s="120"/>
      <c r="E107" s="119"/>
      <c r="F107" s="119"/>
      <c r="G107" s="119"/>
      <c r="H107" s="119"/>
      <c r="I107" s="158">
        <f t="shared" si="3"/>
        <v>0</v>
      </c>
      <c r="J107" s="119"/>
      <c r="K107" s="119"/>
      <c r="L107" s="119"/>
      <c r="M107" s="119"/>
      <c r="N107" s="119"/>
      <c r="O107" s="159"/>
      <c r="P107" s="160" t="s">
        <v>80</v>
      </c>
      <c r="Q107" s="122">
        <f t="shared" si="4"/>
        <v>0</v>
      </c>
      <c r="R107" s="143"/>
    </row>
    <row r="108" spans="2:18" x14ac:dyDescent="0.2">
      <c r="B108" s="120"/>
      <c r="C108" s="119"/>
      <c r="D108" s="120"/>
      <c r="E108" s="119"/>
      <c r="F108" s="119"/>
      <c r="G108" s="119"/>
      <c r="H108" s="119"/>
      <c r="I108" s="158">
        <f t="shared" si="3"/>
        <v>0</v>
      </c>
      <c r="J108" s="119"/>
      <c r="K108" s="119"/>
      <c r="L108" s="119"/>
      <c r="M108" s="119"/>
      <c r="N108" s="119"/>
      <c r="O108" s="159"/>
      <c r="P108" s="160" t="s">
        <v>80</v>
      </c>
      <c r="Q108" s="122">
        <f t="shared" si="4"/>
        <v>0</v>
      </c>
      <c r="R108" s="143"/>
    </row>
    <row r="109" spans="2:18" x14ac:dyDescent="0.2">
      <c r="B109" s="120"/>
      <c r="C109" s="119"/>
      <c r="D109" s="120"/>
      <c r="E109" s="119"/>
      <c r="F109" s="119"/>
      <c r="G109" s="119"/>
      <c r="H109" s="119"/>
      <c r="I109" s="158">
        <f t="shared" si="3"/>
        <v>0</v>
      </c>
      <c r="J109" s="119"/>
      <c r="K109" s="119"/>
      <c r="L109" s="119"/>
      <c r="M109" s="119"/>
      <c r="N109" s="119"/>
      <c r="O109" s="159"/>
      <c r="P109" s="160" t="s">
        <v>80</v>
      </c>
      <c r="Q109" s="122">
        <f t="shared" si="4"/>
        <v>0</v>
      </c>
      <c r="R109" s="143"/>
    </row>
    <row r="110" spans="2:18" x14ac:dyDescent="0.2">
      <c r="B110" s="120"/>
      <c r="C110" s="119"/>
      <c r="D110" s="120"/>
      <c r="E110" s="119"/>
      <c r="F110" s="119"/>
      <c r="G110" s="119"/>
      <c r="H110" s="119"/>
      <c r="I110" s="158">
        <f t="shared" si="3"/>
        <v>0</v>
      </c>
      <c r="J110" s="119"/>
      <c r="K110" s="119"/>
      <c r="L110" s="119"/>
      <c r="M110" s="119"/>
      <c r="N110" s="119"/>
      <c r="O110" s="159"/>
      <c r="P110" s="160" t="s">
        <v>80</v>
      </c>
      <c r="Q110" s="122">
        <f t="shared" si="4"/>
        <v>0</v>
      </c>
      <c r="R110" s="143"/>
    </row>
    <row r="111" spans="2:18" x14ac:dyDescent="0.2">
      <c r="B111" s="120"/>
      <c r="C111" s="119"/>
      <c r="D111" s="120"/>
      <c r="E111" s="119"/>
      <c r="F111" s="119"/>
      <c r="G111" s="119"/>
      <c r="H111" s="119"/>
      <c r="I111" s="158">
        <f t="shared" si="3"/>
        <v>0</v>
      </c>
      <c r="J111" s="119"/>
      <c r="K111" s="119"/>
      <c r="L111" s="119"/>
      <c r="M111" s="119"/>
      <c r="N111" s="119"/>
      <c r="O111" s="159"/>
      <c r="P111" s="160" t="s">
        <v>80</v>
      </c>
      <c r="Q111" s="122">
        <f t="shared" si="4"/>
        <v>0</v>
      </c>
      <c r="R111" s="143"/>
    </row>
    <row r="112" spans="2:18" x14ac:dyDescent="0.2">
      <c r="B112" s="120"/>
      <c r="C112" s="119"/>
      <c r="D112" s="120"/>
      <c r="E112" s="119"/>
      <c r="F112" s="119"/>
      <c r="G112" s="119"/>
      <c r="H112" s="119"/>
      <c r="I112" s="158">
        <f t="shared" si="3"/>
        <v>0</v>
      </c>
      <c r="J112" s="119"/>
      <c r="K112" s="119"/>
      <c r="L112" s="119"/>
      <c r="M112" s="119"/>
      <c r="N112" s="119"/>
      <c r="O112" s="159"/>
      <c r="P112" s="160" t="s">
        <v>80</v>
      </c>
      <c r="Q112" s="122">
        <f t="shared" si="4"/>
        <v>0</v>
      </c>
      <c r="R112" s="143"/>
    </row>
    <row r="113" spans="2:18" x14ac:dyDescent="0.2">
      <c r="B113" s="120"/>
      <c r="C113" s="119"/>
      <c r="D113" s="120"/>
      <c r="E113" s="119"/>
      <c r="F113" s="119"/>
      <c r="G113" s="119"/>
      <c r="H113" s="119"/>
      <c r="I113" s="158">
        <f t="shared" si="3"/>
        <v>0</v>
      </c>
      <c r="J113" s="119"/>
      <c r="K113" s="119"/>
      <c r="L113" s="119"/>
      <c r="M113" s="119"/>
      <c r="N113" s="119"/>
      <c r="O113" s="159"/>
      <c r="P113" s="160" t="s">
        <v>80</v>
      </c>
      <c r="Q113" s="122">
        <f t="shared" si="4"/>
        <v>0</v>
      </c>
      <c r="R113" s="143"/>
    </row>
    <row r="114" spans="2:18" x14ac:dyDescent="0.2">
      <c r="B114" s="120"/>
      <c r="C114" s="119"/>
      <c r="D114" s="120"/>
      <c r="E114" s="119"/>
      <c r="F114" s="119"/>
      <c r="G114" s="119"/>
      <c r="H114" s="119"/>
      <c r="I114" s="158">
        <f t="shared" si="3"/>
        <v>0</v>
      </c>
      <c r="J114" s="119"/>
      <c r="K114" s="119"/>
      <c r="L114" s="119"/>
      <c r="M114" s="119"/>
      <c r="N114" s="119"/>
      <c r="O114" s="159"/>
      <c r="P114" s="160" t="s">
        <v>80</v>
      </c>
      <c r="Q114" s="122">
        <f t="shared" si="4"/>
        <v>0</v>
      </c>
      <c r="R114" s="143"/>
    </row>
    <row r="115" spans="2:18" x14ac:dyDescent="0.2">
      <c r="B115" s="120"/>
      <c r="C115" s="119"/>
      <c r="D115" s="120"/>
      <c r="E115" s="119"/>
      <c r="F115" s="119"/>
      <c r="G115" s="119"/>
      <c r="H115" s="119"/>
      <c r="I115" s="158">
        <f t="shared" si="3"/>
        <v>0</v>
      </c>
      <c r="J115" s="119"/>
      <c r="K115" s="119"/>
      <c r="L115" s="119"/>
      <c r="M115" s="119"/>
      <c r="N115" s="119"/>
      <c r="O115" s="159"/>
      <c r="P115" s="160" t="s">
        <v>80</v>
      </c>
      <c r="Q115" s="122">
        <f t="shared" si="4"/>
        <v>0</v>
      </c>
      <c r="R115" s="143"/>
    </row>
    <row r="116" spans="2:18" x14ac:dyDescent="0.2">
      <c r="B116" s="120"/>
      <c r="C116" s="119"/>
      <c r="D116" s="120"/>
      <c r="E116" s="119"/>
      <c r="F116" s="119"/>
      <c r="G116" s="119"/>
      <c r="H116" s="119"/>
      <c r="I116" s="158">
        <f t="shared" si="3"/>
        <v>0</v>
      </c>
      <c r="J116" s="119"/>
      <c r="K116" s="119"/>
      <c r="L116" s="119"/>
      <c r="M116" s="119"/>
      <c r="N116" s="119"/>
      <c r="O116" s="159"/>
      <c r="P116" s="160" t="s">
        <v>80</v>
      </c>
      <c r="Q116" s="122">
        <f t="shared" si="4"/>
        <v>0</v>
      </c>
      <c r="R116" s="143"/>
    </row>
    <row r="117" spans="2:18" x14ac:dyDescent="0.2">
      <c r="B117" s="120"/>
      <c r="C117" s="119"/>
      <c r="D117" s="120"/>
      <c r="E117" s="119"/>
      <c r="F117" s="119"/>
      <c r="G117" s="119"/>
      <c r="H117" s="119"/>
      <c r="I117" s="158">
        <f t="shared" si="3"/>
        <v>0</v>
      </c>
      <c r="J117" s="119"/>
      <c r="K117" s="119"/>
      <c r="L117" s="119"/>
      <c r="M117" s="119"/>
      <c r="N117" s="119"/>
      <c r="O117" s="159"/>
      <c r="P117" s="160" t="s">
        <v>80</v>
      </c>
      <c r="Q117" s="122">
        <f t="shared" si="4"/>
        <v>0</v>
      </c>
      <c r="R117" s="143"/>
    </row>
    <row r="118" spans="2:18" x14ac:dyDescent="0.2">
      <c r="B118" s="120"/>
      <c r="C118" s="119"/>
      <c r="D118" s="120"/>
      <c r="E118" s="119"/>
      <c r="F118" s="119"/>
      <c r="G118" s="119"/>
      <c r="H118" s="119"/>
      <c r="I118" s="158">
        <f t="shared" si="3"/>
        <v>0</v>
      </c>
      <c r="J118" s="119"/>
      <c r="K118" s="119"/>
      <c r="L118" s="119"/>
      <c r="M118" s="119"/>
      <c r="N118" s="119"/>
      <c r="O118" s="159"/>
      <c r="P118" s="160" t="s">
        <v>80</v>
      </c>
      <c r="Q118" s="122">
        <f t="shared" si="4"/>
        <v>0</v>
      </c>
      <c r="R118" s="143"/>
    </row>
    <row r="119" spans="2:18" x14ac:dyDescent="0.2">
      <c r="B119" s="120"/>
      <c r="C119" s="119"/>
      <c r="D119" s="120"/>
      <c r="E119" s="119"/>
      <c r="F119" s="119"/>
      <c r="G119" s="119"/>
      <c r="H119" s="119"/>
      <c r="I119" s="158">
        <f t="shared" si="3"/>
        <v>0</v>
      </c>
      <c r="J119" s="119"/>
      <c r="K119" s="119"/>
      <c r="L119" s="119"/>
      <c r="M119" s="119"/>
      <c r="N119" s="119"/>
      <c r="O119" s="159"/>
      <c r="P119" s="160" t="s">
        <v>80</v>
      </c>
      <c r="Q119" s="122">
        <f t="shared" si="4"/>
        <v>0</v>
      </c>
      <c r="R119" s="143"/>
    </row>
    <row r="120" spans="2:18" x14ac:dyDescent="0.2">
      <c r="B120" s="120"/>
      <c r="C120" s="119"/>
      <c r="D120" s="120"/>
      <c r="E120" s="119"/>
      <c r="F120" s="119"/>
      <c r="G120" s="119"/>
      <c r="H120" s="119"/>
      <c r="I120" s="158">
        <f t="shared" si="3"/>
        <v>0</v>
      </c>
      <c r="J120" s="119"/>
      <c r="K120" s="119"/>
      <c r="L120" s="119"/>
      <c r="M120" s="119"/>
      <c r="N120" s="119"/>
      <c r="O120" s="159"/>
      <c r="P120" s="160" t="s">
        <v>80</v>
      </c>
      <c r="Q120" s="122">
        <f t="shared" si="4"/>
        <v>0</v>
      </c>
      <c r="R120" s="143"/>
    </row>
    <row r="121" spans="2:18" x14ac:dyDescent="0.2">
      <c r="B121" s="120"/>
      <c r="C121" s="119"/>
      <c r="D121" s="120"/>
      <c r="E121" s="119"/>
      <c r="F121" s="119"/>
      <c r="G121" s="119"/>
      <c r="H121" s="119"/>
      <c r="I121" s="158">
        <f t="shared" si="3"/>
        <v>0</v>
      </c>
      <c r="J121" s="119"/>
      <c r="K121" s="119"/>
      <c r="L121" s="119"/>
      <c r="M121" s="119"/>
      <c r="N121" s="119"/>
      <c r="O121" s="159"/>
      <c r="P121" s="160" t="s">
        <v>80</v>
      </c>
      <c r="Q121" s="122">
        <f t="shared" si="4"/>
        <v>0</v>
      </c>
      <c r="R121" s="143"/>
    </row>
    <row r="122" spans="2:18" x14ac:dyDescent="0.2">
      <c r="B122" s="120"/>
      <c r="C122" s="119"/>
      <c r="D122" s="120"/>
      <c r="E122" s="119"/>
      <c r="F122" s="119"/>
      <c r="G122" s="119"/>
      <c r="H122" s="119"/>
      <c r="I122" s="158">
        <f t="shared" si="3"/>
        <v>0</v>
      </c>
      <c r="J122" s="119"/>
      <c r="K122" s="119"/>
      <c r="L122" s="119"/>
      <c r="M122" s="119"/>
      <c r="N122" s="119"/>
      <c r="O122" s="159"/>
      <c r="P122" s="160" t="s">
        <v>80</v>
      </c>
      <c r="Q122" s="122">
        <f t="shared" si="4"/>
        <v>0</v>
      </c>
      <c r="R122" s="143"/>
    </row>
    <row r="123" spans="2:18" x14ac:dyDescent="0.2">
      <c r="B123" s="120"/>
      <c r="C123" s="119"/>
      <c r="D123" s="120"/>
      <c r="E123" s="119"/>
      <c r="F123" s="119"/>
      <c r="G123" s="119"/>
      <c r="H123" s="119"/>
      <c r="I123" s="158">
        <f t="shared" si="3"/>
        <v>0</v>
      </c>
      <c r="J123" s="119"/>
      <c r="K123" s="119"/>
      <c r="L123" s="119"/>
      <c r="M123" s="119"/>
      <c r="N123" s="119"/>
      <c r="O123" s="159"/>
      <c r="P123" s="160" t="s">
        <v>80</v>
      </c>
      <c r="Q123" s="122">
        <f t="shared" si="4"/>
        <v>0</v>
      </c>
      <c r="R123" s="143"/>
    </row>
    <row r="124" spans="2:18" x14ac:dyDescent="0.2">
      <c r="B124" s="120"/>
      <c r="C124" s="119"/>
      <c r="D124" s="120"/>
      <c r="E124" s="119"/>
      <c r="F124" s="119"/>
      <c r="G124" s="119"/>
      <c r="H124" s="119"/>
      <c r="I124" s="158">
        <f t="shared" si="3"/>
        <v>0</v>
      </c>
      <c r="J124" s="119"/>
      <c r="K124" s="119"/>
      <c r="L124" s="119"/>
      <c r="M124" s="119"/>
      <c r="N124" s="119"/>
      <c r="O124" s="159"/>
      <c r="P124" s="160" t="s">
        <v>80</v>
      </c>
      <c r="Q124" s="122">
        <f t="shared" si="4"/>
        <v>0</v>
      </c>
      <c r="R124" s="143"/>
    </row>
    <row r="125" spans="2:18" x14ac:dyDescent="0.2">
      <c r="B125" s="120"/>
      <c r="C125" s="119"/>
      <c r="D125" s="120"/>
      <c r="E125" s="119"/>
      <c r="F125" s="119"/>
      <c r="G125" s="119"/>
      <c r="H125" s="119"/>
      <c r="I125" s="158">
        <f t="shared" si="3"/>
        <v>0</v>
      </c>
      <c r="J125" s="119"/>
      <c r="K125" s="119"/>
      <c r="L125" s="119"/>
      <c r="M125" s="119"/>
      <c r="N125" s="119"/>
      <c r="O125" s="159"/>
      <c r="P125" s="160" t="s">
        <v>80</v>
      </c>
      <c r="Q125" s="122">
        <f t="shared" si="4"/>
        <v>0</v>
      </c>
      <c r="R125" s="143"/>
    </row>
    <row r="126" spans="2:18" x14ac:dyDescent="0.2">
      <c r="B126" s="120"/>
      <c r="C126" s="119"/>
      <c r="D126" s="120"/>
      <c r="E126" s="119"/>
      <c r="F126" s="119"/>
      <c r="G126" s="119"/>
      <c r="H126" s="119"/>
      <c r="I126" s="158">
        <f t="shared" si="3"/>
        <v>0</v>
      </c>
      <c r="J126" s="119"/>
      <c r="K126" s="119"/>
      <c r="L126" s="119"/>
      <c r="M126" s="119"/>
      <c r="N126" s="119"/>
      <c r="O126" s="159"/>
      <c r="P126" s="160" t="s">
        <v>80</v>
      </c>
      <c r="Q126" s="122">
        <f t="shared" si="4"/>
        <v>0</v>
      </c>
      <c r="R126" s="143"/>
    </row>
    <row r="127" spans="2:18" x14ac:dyDescent="0.2">
      <c r="B127" s="120"/>
      <c r="C127" s="119"/>
      <c r="D127" s="120"/>
      <c r="E127" s="119"/>
      <c r="F127" s="119"/>
      <c r="G127" s="119"/>
      <c r="H127" s="119"/>
      <c r="I127" s="158">
        <f t="shared" si="3"/>
        <v>0</v>
      </c>
      <c r="J127" s="119"/>
      <c r="K127" s="119"/>
      <c r="L127" s="119"/>
      <c r="M127" s="119"/>
      <c r="N127" s="119"/>
      <c r="O127" s="159"/>
      <c r="P127" s="160" t="s">
        <v>80</v>
      </c>
      <c r="Q127" s="122">
        <f t="shared" si="4"/>
        <v>0</v>
      </c>
      <c r="R127" s="143"/>
    </row>
    <row r="128" spans="2:18" x14ac:dyDescent="0.2">
      <c r="B128" s="120"/>
      <c r="C128" s="119"/>
      <c r="D128" s="120"/>
      <c r="E128" s="119"/>
      <c r="F128" s="119"/>
      <c r="G128" s="119"/>
      <c r="H128" s="119"/>
      <c r="I128" s="158">
        <f t="shared" si="3"/>
        <v>0</v>
      </c>
      <c r="J128" s="119"/>
      <c r="K128" s="119"/>
      <c r="L128" s="119"/>
      <c r="M128" s="119"/>
      <c r="N128" s="119"/>
      <c r="O128" s="159"/>
      <c r="P128" s="160" t="s">
        <v>80</v>
      </c>
      <c r="Q128" s="122">
        <f t="shared" si="4"/>
        <v>0</v>
      </c>
      <c r="R128" s="143"/>
    </row>
    <row r="129" spans="2:18" x14ac:dyDescent="0.2">
      <c r="B129" s="120"/>
      <c r="C129" s="119"/>
      <c r="D129" s="120"/>
      <c r="E129" s="119"/>
      <c r="F129" s="119"/>
      <c r="G129" s="119"/>
      <c r="H129" s="119"/>
      <c r="I129" s="158">
        <f t="shared" si="3"/>
        <v>0</v>
      </c>
      <c r="J129" s="119"/>
      <c r="K129" s="119"/>
      <c r="L129" s="119"/>
      <c r="M129" s="119"/>
      <c r="N129" s="119"/>
      <c r="O129" s="159"/>
      <c r="P129" s="160" t="s">
        <v>80</v>
      </c>
      <c r="Q129" s="122">
        <f t="shared" si="4"/>
        <v>0</v>
      </c>
      <c r="R129" s="143"/>
    </row>
    <row r="130" spans="2:18" x14ac:dyDescent="0.2">
      <c r="B130" s="120"/>
      <c r="C130" s="119"/>
      <c r="D130" s="120"/>
      <c r="E130" s="119"/>
      <c r="F130" s="119"/>
      <c r="G130" s="119"/>
      <c r="H130" s="119"/>
      <c r="I130" s="158">
        <f t="shared" si="3"/>
        <v>0</v>
      </c>
      <c r="J130" s="119"/>
      <c r="K130" s="119"/>
      <c r="L130" s="119"/>
      <c r="M130" s="119"/>
      <c r="N130" s="119"/>
      <c r="O130" s="159"/>
      <c r="P130" s="160" t="s">
        <v>80</v>
      </c>
      <c r="Q130" s="122">
        <f t="shared" si="4"/>
        <v>0</v>
      </c>
      <c r="R130" s="143"/>
    </row>
    <row r="131" spans="2:18" x14ac:dyDescent="0.2">
      <c r="B131" s="120"/>
      <c r="C131" s="119"/>
      <c r="D131" s="120"/>
      <c r="E131" s="119"/>
      <c r="F131" s="119"/>
      <c r="G131" s="119"/>
      <c r="H131" s="119"/>
      <c r="I131" s="158">
        <f t="shared" si="3"/>
        <v>0</v>
      </c>
      <c r="J131" s="119"/>
      <c r="K131" s="119"/>
      <c r="L131" s="119"/>
      <c r="M131" s="119"/>
      <c r="N131" s="119"/>
      <c r="O131" s="159"/>
      <c r="P131" s="160" t="s">
        <v>80</v>
      </c>
      <c r="Q131" s="122">
        <f t="shared" si="4"/>
        <v>0</v>
      </c>
      <c r="R131" s="143"/>
    </row>
    <row r="132" spans="2:18" x14ac:dyDescent="0.2">
      <c r="B132" s="120"/>
      <c r="C132" s="119"/>
      <c r="D132" s="120"/>
      <c r="E132" s="119"/>
      <c r="F132" s="119"/>
      <c r="G132" s="119"/>
      <c r="H132" s="119"/>
      <c r="I132" s="158">
        <f t="shared" si="3"/>
        <v>0</v>
      </c>
      <c r="J132" s="119"/>
      <c r="K132" s="119"/>
      <c r="L132" s="119"/>
      <c r="M132" s="119"/>
      <c r="N132" s="119"/>
      <c r="O132" s="159"/>
      <c r="P132" s="160" t="s">
        <v>80</v>
      </c>
      <c r="Q132" s="122">
        <f t="shared" si="4"/>
        <v>0</v>
      </c>
      <c r="R132" s="143"/>
    </row>
    <row r="133" spans="2:18" x14ac:dyDescent="0.2">
      <c r="B133" s="120"/>
      <c r="C133" s="119"/>
      <c r="D133" s="120"/>
      <c r="E133" s="119"/>
      <c r="F133" s="119"/>
      <c r="G133" s="119"/>
      <c r="H133" s="119"/>
      <c r="I133" s="158">
        <f t="shared" si="3"/>
        <v>0</v>
      </c>
      <c r="J133" s="119"/>
      <c r="K133" s="119"/>
      <c r="L133" s="119"/>
      <c r="M133" s="119"/>
      <c r="N133" s="119"/>
      <c r="O133" s="159"/>
      <c r="P133" s="160" t="s">
        <v>80</v>
      </c>
      <c r="Q133" s="122">
        <f t="shared" si="4"/>
        <v>0</v>
      </c>
      <c r="R133" s="143"/>
    </row>
    <row r="134" spans="2:18" x14ac:dyDescent="0.2">
      <c r="B134" s="120"/>
      <c r="C134" s="119"/>
      <c r="D134" s="120"/>
      <c r="E134" s="119"/>
      <c r="F134" s="119"/>
      <c r="G134" s="119"/>
      <c r="H134" s="119"/>
      <c r="I134" s="158">
        <f t="shared" si="3"/>
        <v>0</v>
      </c>
      <c r="J134" s="119"/>
      <c r="K134" s="119"/>
      <c r="L134" s="119"/>
      <c r="M134" s="119"/>
      <c r="N134" s="119"/>
      <c r="O134" s="159"/>
      <c r="P134" s="160" t="s">
        <v>80</v>
      </c>
      <c r="Q134" s="122">
        <f t="shared" si="4"/>
        <v>0</v>
      </c>
      <c r="R134" s="143"/>
    </row>
    <row r="135" spans="2:18" x14ac:dyDescent="0.2">
      <c r="B135" s="120"/>
      <c r="C135" s="119"/>
      <c r="D135" s="120"/>
      <c r="E135" s="119"/>
      <c r="F135" s="119"/>
      <c r="G135" s="119"/>
      <c r="H135" s="119"/>
      <c r="I135" s="158">
        <f t="shared" si="3"/>
        <v>0</v>
      </c>
      <c r="J135" s="119"/>
      <c r="K135" s="119"/>
      <c r="L135" s="119"/>
      <c r="M135" s="119"/>
      <c r="N135" s="119"/>
      <c r="O135" s="159"/>
      <c r="P135" s="160" t="s">
        <v>80</v>
      </c>
      <c r="Q135" s="122">
        <f t="shared" si="4"/>
        <v>0</v>
      </c>
      <c r="R135" s="143"/>
    </row>
    <row r="136" spans="2:18" x14ac:dyDescent="0.2">
      <c r="B136" s="120"/>
      <c r="C136" s="119"/>
      <c r="D136" s="120"/>
      <c r="E136" s="119"/>
      <c r="F136" s="119"/>
      <c r="G136" s="119"/>
      <c r="H136" s="119"/>
      <c r="I136" s="158">
        <f t="shared" si="3"/>
        <v>0</v>
      </c>
      <c r="J136" s="119"/>
      <c r="K136" s="119"/>
      <c r="L136" s="119"/>
      <c r="M136" s="119"/>
      <c r="N136" s="119"/>
      <c r="O136" s="159"/>
      <c r="P136" s="160" t="s">
        <v>80</v>
      </c>
      <c r="Q136" s="122">
        <f t="shared" si="4"/>
        <v>0</v>
      </c>
      <c r="R136" s="143"/>
    </row>
    <row r="137" spans="2:18" x14ac:dyDescent="0.2">
      <c r="B137" s="120"/>
      <c r="C137" s="119"/>
      <c r="D137" s="120"/>
      <c r="E137" s="119"/>
      <c r="F137" s="119"/>
      <c r="G137" s="119"/>
      <c r="H137" s="119"/>
      <c r="I137" s="158">
        <f t="shared" si="3"/>
        <v>0</v>
      </c>
      <c r="J137" s="119"/>
      <c r="K137" s="119"/>
      <c r="L137" s="119"/>
      <c r="M137" s="119"/>
      <c r="N137" s="119"/>
      <c r="O137" s="159"/>
      <c r="P137" s="160" t="s">
        <v>80</v>
      </c>
      <c r="Q137" s="122">
        <f t="shared" si="4"/>
        <v>0</v>
      </c>
      <c r="R137" s="143"/>
    </row>
    <row r="138" spans="2:18" x14ac:dyDescent="0.2">
      <c r="B138" s="120"/>
      <c r="C138" s="119"/>
      <c r="D138" s="120"/>
      <c r="E138" s="119"/>
      <c r="F138" s="119"/>
      <c r="G138" s="119"/>
      <c r="H138" s="119"/>
      <c r="I138" s="158">
        <f t="shared" si="3"/>
        <v>0</v>
      </c>
      <c r="J138" s="119"/>
      <c r="K138" s="119"/>
      <c r="L138" s="119"/>
      <c r="M138" s="119"/>
      <c r="N138" s="119"/>
      <c r="O138" s="159"/>
      <c r="P138" s="160" t="s">
        <v>80</v>
      </c>
      <c r="Q138" s="122">
        <f t="shared" si="4"/>
        <v>0</v>
      </c>
      <c r="R138" s="143"/>
    </row>
    <row r="139" spans="2:18" x14ac:dyDescent="0.2">
      <c r="B139" s="120"/>
      <c r="C139" s="119"/>
      <c r="D139" s="120"/>
      <c r="E139" s="119"/>
      <c r="F139" s="119"/>
      <c r="G139" s="119"/>
      <c r="H139" s="119"/>
      <c r="I139" s="158">
        <f t="shared" si="3"/>
        <v>0</v>
      </c>
      <c r="J139" s="119"/>
      <c r="K139" s="119"/>
      <c r="L139" s="119"/>
      <c r="M139" s="119"/>
      <c r="N139" s="119"/>
      <c r="O139" s="159"/>
      <c r="P139" s="160" t="s">
        <v>80</v>
      </c>
      <c r="Q139" s="122">
        <f t="shared" si="4"/>
        <v>0</v>
      </c>
      <c r="R139" s="143"/>
    </row>
    <row r="140" spans="2:18" x14ac:dyDescent="0.2">
      <c r="B140" s="120"/>
      <c r="C140" s="119"/>
      <c r="D140" s="120"/>
      <c r="E140" s="119"/>
      <c r="F140" s="119"/>
      <c r="G140" s="119"/>
      <c r="H140" s="119"/>
      <c r="I140" s="158">
        <f t="shared" ref="I140:I203" si="5">IF(J140&gt;0,J140,SUM((PI()*E140*F140/4)+(PI()*F140*G140/4)+(PI()*G140*H140/4)+(PI()*H140*E140/4)))</f>
        <v>0</v>
      </c>
      <c r="J140" s="119"/>
      <c r="K140" s="119"/>
      <c r="L140" s="119"/>
      <c r="M140" s="119"/>
      <c r="N140" s="119"/>
      <c r="O140" s="159"/>
      <c r="P140" s="160" t="s">
        <v>80</v>
      </c>
      <c r="Q140" s="122">
        <f t="shared" ref="Q140:Q203" si="6">SUM((I140-(L140+M140+N140))*(1-O140))</f>
        <v>0</v>
      </c>
      <c r="R140" s="143"/>
    </row>
    <row r="141" spans="2:18" x14ac:dyDescent="0.2">
      <c r="B141" s="120"/>
      <c r="C141" s="119"/>
      <c r="D141" s="120"/>
      <c r="E141" s="119"/>
      <c r="F141" s="119"/>
      <c r="G141" s="119"/>
      <c r="H141" s="119"/>
      <c r="I141" s="158">
        <f t="shared" si="5"/>
        <v>0</v>
      </c>
      <c r="J141" s="119"/>
      <c r="K141" s="119"/>
      <c r="L141" s="119"/>
      <c r="M141" s="119"/>
      <c r="N141" s="119"/>
      <c r="O141" s="159"/>
      <c r="P141" s="160" t="s">
        <v>80</v>
      </c>
      <c r="Q141" s="122">
        <f t="shared" si="6"/>
        <v>0</v>
      </c>
      <c r="R141" s="143"/>
    </row>
    <row r="142" spans="2:18" x14ac:dyDescent="0.2">
      <c r="B142" s="120"/>
      <c r="C142" s="119"/>
      <c r="D142" s="120"/>
      <c r="E142" s="119"/>
      <c r="F142" s="119"/>
      <c r="G142" s="119"/>
      <c r="H142" s="119"/>
      <c r="I142" s="158">
        <f t="shared" si="5"/>
        <v>0</v>
      </c>
      <c r="J142" s="119"/>
      <c r="K142" s="119"/>
      <c r="L142" s="119"/>
      <c r="M142" s="119"/>
      <c r="N142" s="119"/>
      <c r="O142" s="159"/>
      <c r="P142" s="160" t="s">
        <v>80</v>
      </c>
      <c r="Q142" s="122">
        <f t="shared" si="6"/>
        <v>0</v>
      </c>
      <c r="R142" s="143"/>
    </row>
    <row r="143" spans="2:18" x14ac:dyDescent="0.2">
      <c r="B143" s="120"/>
      <c r="C143" s="119"/>
      <c r="D143" s="120"/>
      <c r="E143" s="119"/>
      <c r="F143" s="119"/>
      <c r="G143" s="119"/>
      <c r="H143" s="119"/>
      <c r="I143" s="158">
        <f t="shared" si="5"/>
        <v>0</v>
      </c>
      <c r="J143" s="119"/>
      <c r="K143" s="119"/>
      <c r="L143" s="119"/>
      <c r="M143" s="119"/>
      <c r="N143" s="119"/>
      <c r="O143" s="159"/>
      <c r="P143" s="160" t="s">
        <v>80</v>
      </c>
      <c r="Q143" s="122">
        <f t="shared" si="6"/>
        <v>0</v>
      </c>
      <c r="R143" s="143"/>
    </row>
    <row r="144" spans="2:18" x14ac:dyDescent="0.2">
      <c r="B144" s="120"/>
      <c r="C144" s="119"/>
      <c r="D144" s="120"/>
      <c r="E144" s="119"/>
      <c r="F144" s="119"/>
      <c r="G144" s="119"/>
      <c r="H144" s="119"/>
      <c r="I144" s="158">
        <f t="shared" si="5"/>
        <v>0</v>
      </c>
      <c r="J144" s="119"/>
      <c r="K144" s="119"/>
      <c r="L144" s="119"/>
      <c r="M144" s="119"/>
      <c r="N144" s="119"/>
      <c r="O144" s="159"/>
      <c r="P144" s="160" t="s">
        <v>80</v>
      </c>
      <c r="Q144" s="122">
        <f t="shared" si="6"/>
        <v>0</v>
      </c>
      <c r="R144" s="143"/>
    </row>
    <row r="145" spans="2:18" x14ac:dyDescent="0.2">
      <c r="B145" s="120"/>
      <c r="C145" s="119"/>
      <c r="D145" s="120"/>
      <c r="E145" s="119"/>
      <c r="F145" s="119"/>
      <c r="G145" s="119"/>
      <c r="H145" s="119"/>
      <c r="I145" s="158">
        <f t="shared" si="5"/>
        <v>0</v>
      </c>
      <c r="J145" s="119"/>
      <c r="K145" s="119"/>
      <c r="L145" s="119"/>
      <c r="M145" s="119"/>
      <c r="N145" s="119"/>
      <c r="O145" s="159"/>
      <c r="P145" s="160" t="s">
        <v>80</v>
      </c>
      <c r="Q145" s="122">
        <f t="shared" si="6"/>
        <v>0</v>
      </c>
      <c r="R145" s="143"/>
    </row>
    <row r="146" spans="2:18" x14ac:dyDescent="0.2">
      <c r="B146" s="120"/>
      <c r="C146" s="119"/>
      <c r="D146" s="120"/>
      <c r="E146" s="119"/>
      <c r="F146" s="119"/>
      <c r="G146" s="119"/>
      <c r="H146" s="119"/>
      <c r="I146" s="158">
        <f t="shared" si="5"/>
        <v>0</v>
      </c>
      <c r="J146" s="119"/>
      <c r="K146" s="119"/>
      <c r="L146" s="119"/>
      <c r="M146" s="119"/>
      <c r="N146" s="119"/>
      <c r="O146" s="159"/>
      <c r="P146" s="160" t="s">
        <v>80</v>
      </c>
      <c r="Q146" s="122">
        <f t="shared" si="6"/>
        <v>0</v>
      </c>
      <c r="R146" s="143"/>
    </row>
    <row r="147" spans="2:18" x14ac:dyDescent="0.2">
      <c r="B147" s="120"/>
      <c r="C147" s="119"/>
      <c r="D147" s="120"/>
      <c r="E147" s="119"/>
      <c r="F147" s="119"/>
      <c r="G147" s="119"/>
      <c r="H147" s="119"/>
      <c r="I147" s="158">
        <f t="shared" si="5"/>
        <v>0</v>
      </c>
      <c r="J147" s="119"/>
      <c r="K147" s="119"/>
      <c r="L147" s="119"/>
      <c r="M147" s="119"/>
      <c r="N147" s="119"/>
      <c r="O147" s="159"/>
      <c r="P147" s="160" t="s">
        <v>80</v>
      </c>
      <c r="Q147" s="122">
        <f t="shared" si="6"/>
        <v>0</v>
      </c>
      <c r="R147" s="143"/>
    </row>
    <row r="148" spans="2:18" x14ac:dyDescent="0.2">
      <c r="B148" s="120"/>
      <c r="C148" s="119"/>
      <c r="D148" s="120"/>
      <c r="E148" s="119"/>
      <c r="F148" s="119"/>
      <c r="G148" s="119"/>
      <c r="H148" s="119"/>
      <c r="I148" s="158">
        <f t="shared" si="5"/>
        <v>0</v>
      </c>
      <c r="J148" s="119"/>
      <c r="K148" s="119"/>
      <c r="L148" s="119"/>
      <c r="M148" s="119"/>
      <c r="N148" s="119"/>
      <c r="O148" s="159"/>
      <c r="P148" s="160" t="s">
        <v>80</v>
      </c>
      <c r="Q148" s="122">
        <f t="shared" si="6"/>
        <v>0</v>
      </c>
      <c r="R148" s="143"/>
    </row>
    <row r="149" spans="2:18" x14ac:dyDescent="0.2">
      <c r="B149" s="120"/>
      <c r="C149" s="119"/>
      <c r="D149" s="120"/>
      <c r="E149" s="119"/>
      <c r="F149" s="119"/>
      <c r="G149" s="119"/>
      <c r="H149" s="119"/>
      <c r="I149" s="158">
        <f t="shared" si="5"/>
        <v>0</v>
      </c>
      <c r="J149" s="119"/>
      <c r="K149" s="119"/>
      <c r="L149" s="119"/>
      <c r="M149" s="119"/>
      <c r="N149" s="119"/>
      <c r="O149" s="159"/>
      <c r="P149" s="160" t="s">
        <v>80</v>
      </c>
      <c r="Q149" s="122">
        <f t="shared" si="6"/>
        <v>0</v>
      </c>
      <c r="R149" s="143"/>
    </row>
    <row r="150" spans="2:18" x14ac:dyDescent="0.2">
      <c r="B150" s="120"/>
      <c r="C150" s="119"/>
      <c r="D150" s="120"/>
      <c r="E150" s="119"/>
      <c r="F150" s="119"/>
      <c r="G150" s="119"/>
      <c r="H150" s="119"/>
      <c r="I150" s="158">
        <f t="shared" si="5"/>
        <v>0</v>
      </c>
      <c r="J150" s="119"/>
      <c r="K150" s="119"/>
      <c r="L150" s="119"/>
      <c r="M150" s="119"/>
      <c r="N150" s="119"/>
      <c r="O150" s="159"/>
      <c r="P150" s="160" t="s">
        <v>80</v>
      </c>
      <c r="Q150" s="122">
        <f t="shared" si="6"/>
        <v>0</v>
      </c>
      <c r="R150" s="143"/>
    </row>
    <row r="151" spans="2:18" x14ac:dyDescent="0.2">
      <c r="B151" s="120"/>
      <c r="C151" s="119"/>
      <c r="D151" s="120"/>
      <c r="E151" s="119"/>
      <c r="F151" s="119"/>
      <c r="G151" s="119"/>
      <c r="H151" s="119"/>
      <c r="I151" s="158">
        <f t="shared" si="5"/>
        <v>0</v>
      </c>
      <c r="J151" s="119"/>
      <c r="K151" s="119"/>
      <c r="L151" s="119"/>
      <c r="M151" s="119"/>
      <c r="N151" s="119"/>
      <c r="O151" s="159"/>
      <c r="P151" s="160" t="s">
        <v>80</v>
      </c>
      <c r="Q151" s="122">
        <f t="shared" si="6"/>
        <v>0</v>
      </c>
      <c r="R151" s="143"/>
    </row>
    <row r="152" spans="2:18" x14ac:dyDescent="0.2">
      <c r="B152" s="120"/>
      <c r="C152" s="119"/>
      <c r="D152" s="120"/>
      <c r="E152" s="119"/>
      <c r="F152" s="119"/>
      <c r="G152" s="119"/>
      <c r="H152" s="119"/>
      <c r="I152" s="158">
        <f t="shared" si="5"/>
        <v>0</v>
      </c>
      <c r="J152" s="119"/>
      <c r="K152" s="119"/>
      <c r="L152" s="119"/>
      <c r="M152" s="119"/>
      <c r="N152" s="119"/>
      <c r="O152" s="159"/>
      <c r="P152" s="160" t="s">
        <v>80</v>
      </c>
      <c r="Q152" s="122">
        <f t="shared" si="6"/>
        <v>0</v>
      </c>
      <c r="R152" s="143"/>
    </row>
    <row r="153" spans="2:18" x14ac:dyDescent="0.2">
      <c r="B153" s="120"/>
      <c r="C153" s="119"/>
      <c r="D153" s="120"/>
      <c r="E153" s="119"/>
      <c r="F153" s="119"/>
      <c r="G153" s="119"/>
      <c r="H153" s="119"/>
      <c r="I153" s="158">
        <f t="shared" si="5"/>
        <v>0</v>
      </c>
      <c r="J153" s="119"/>
      <c r="K153" s="119"/>
      <c r="L153" s="119"/>
      <c r="M153" s="119"/>
      <c r="N153" s="119"/>
      <c r="O153" s="159"/>
      <c r="P153" s="160" t="s">
        <v>80</v>
      </c>
      <c r="Q153" s="122">
        <f t="shared" si="6"/>
        <v>0</v>
      </c>
      <c r="R153" s="143"/>
    </row>
    <row r="154" spans="2:18" x14ac:dyDescent="0.2">
      <c r="B154" s="120"/>
      <c r="C154" s="119"/>
      <c r="D154" s="120"/>
      <c r="E154" s="119"/>
      <c r="F154" s="119"/>
      <c r="G154" s="119"/>
      <c r="H154" s="119"/>
      <c r="I154" s="158">
        <f t="shared" si="5"/>
        <v>0</v>
      </c>
      <c r="J154" s="119"/>
      <c r="K154" s="119"/>
      <c r="L154" s="119"/>
      <c r="M154" s="119"/>
      <c r="N154" s="119"/>
      <c r="O154" s="159"/>
      <c r="P154" s="160" t="s">
        <v>80</v>
      </c>
      <c r="Q154" s="122">
        <f t="shared" si="6"/>
        <v>0</v>
      </c>
      <c r="R154" s="143"/>
    </row>
    <row r="155" spans="2:18" x14ac:dyDescent="0.2">
      <c r="B155" s="120"/>
      <c r="C155" s="119"/>
      <c r="D155" s="120"/>
      <c r="E155" s="119"/>
      <c r="F155" s="119"/>
      <c r="G155" s="119"/>
      <c r="H155" s="119"/>
      <c r="I155" s="158">
        <f t="shared" si="5"/>
        <v>0</v>
      </c>
      <c r="J155" s="119"/>
      <c r="K155" s="119"/>
      <c r="L155" s="119"/>
      <c r="M155" s="119"/>
      <c r="N155" s="119"/>
      <c r="O155" s="159"/>
      <c r="P155" s="160" t="s">
        <v>80</v>
      </c>
      <c r="Q155" s="122">
        <f t="shared" si="6"/>
        <v>0</v>
      </c>
      <c r="R155" s="143"/>
    </row>
    <row r="156" spans="2:18" x14ac:dyDescent="0.2">
      <c r="B156" s="120"/>
      <c r="C156" s="119"/>
      <c r="D156" s="120"/>
      <c r="E156" s="119"/>
      <c r="F156" s="119"/>
      <c r="G156" s="119"/>
      <c r="H156" s="119"/>
      <c r="I156" s="158">
        <f t="shared" si="5"/>
        <v>0</v>
      </c>
      <c r="J156" s="119"/>
      <c r="K156" s="119"/>
      <c r="L156" s="119"/>
      <c r="M156" s="119"/>
      <c r="N156" s="119"/>
      <c r="O156" s="159"/>
      <c r="P156" s="160" t="s">
        <v>80</v>
      </c>
      <c r="Q156" s="122">
        <f t="shared" si="6"/>
        <v>0</v>
      </c>
      <c r="R156" s="143"/>
    </row>
    <row r="157" spans="2:18" x14ac:dyDescent="0.2">
      <c r="B157" s="120"/>
      <c r="C157" s="119"/>
      <c r="D157" s="120"/>
      <c r="E157" s="119"/>
      <c r="F157" s="119"/>
      <c r="G157" s="119"/>
      <c r="H157" s="119"/>
      <c r="I157" s="158">
        <f t="shared" si="5"/>
        <v>0</v>
      </c>
      <c r="J157" s="119"/>
      <c r="K157" s="119"/>
      <c r="L157" s="119"/>
      <c r="M157" s="119"/>
      <c r="N157" s="119"/>
      <c r="O157" s="159"/>
      <c r="P157" s="160" t="s">
        <v>80</v>
      </c>
      <c r="Q157" s="122">
        <f t="shared" si="6"/>
        <v>0</v>
      </c>
      <c r="R157" s="143"/>
    </row>
    <row r="158" spans="2:18" x14ac:dyDescent="0.2">
      <c r="B158" s="120"/>
      <c r="C158" s="119"/>
      <c r="D158" s="120"/>
      <c r="E158" s="119"/>
      <c r="F158" s="119"/>
      <c r="G158" s="119"/>
      <c r="H158" s="119"/>
      <c r="I158" s="158">
        <f t="shared" si="5"/>
        <v>0</v>
      </c>
      <c r="J158" s="119"/>
      <c r="K158" s="119"/>
      <c r="L158" s="119"/>
      <c r="M158" s="119"/>
      <c r="N158" s="119"/>
      <c r="O158" s="159"/>
      <c r="P158" s="160" t="s">
        <v>80</v>
      </c>
      <c r="Q158" s="122">
        <f t="shared" si="6"/>
        <v>0</v>
      </c>
      <c r="R158" s="143"/>
    </row>
    <row r="159" spans="2:18" x14ac:dyDescent="0.2">
      <c r="B159" s="120"/>
      <c r="C159" s="119"/>
      <c r="D159" s="120"/>
      <c r="E159" s="119"/>
      <c r="F159" s="119"/>
      <c r="G159" s="119"/>
      <c r="H159" s="119"/>
      <c r="I159" s="158">
        <f t="shared" si="5"/>
        <v>0</v>
      </c>
      <c r="J159" s="119"/>
      <c r="K159" s="119"/>
      <c r="L159" s="119"/>
      <c r="M159" s="119"/>
      <c r="N159" s="119"/>
      <c r="O159" s="159"/>
      <c r="P159" s="160" t="s">
        <v>80</v>
      </c>
      <c r="Q159" s="122">
        <f t="shared" si="6"/>
        <v>0</v>
      </c>
      <c r="R159" s="143"/>
    </row>
    <row r="160" spans="2:18" x14ac:dyDescent="0.2">
      <c r="B160" s="120"/>
      <c r="C160" s="119"/>
      <c r="D160" s="120"/>
      <c r="E160" s="119"/>
      <c r="F160" s="119"/>
      <c r="G160" s="119"/>
      <c r="H160" s="119"/>
      <c r="I160" s="158">
        <f t="shared" si="5"/>
        <v>0</v>
      </c>
      <c r="J160" s="119"/>
      <c r="K160" s="119"/>
      <c r="L160" s="119"/>
      <c r="M160" s="119"/>
      <c r="N160" s="119"/>
      <c r="O160" s="159"/>
      <c r="P160" s="160" t="s">
        <v>80</v>
      </c>
      <c r="Q160" s="122">
        <f t="shared" si="6"/>
        <v>0</v>
      </c>
      <c r="R160" s="143"/>
    </row>
    <row r="161" spans="2:18" x14ac:dyDescent="0.2">
      <c r="B161" s="120"/>
      <c r="C161" s="119"/>
      <c r="D161" s="120"/>
      <c r="E161" s="119"/>
      <c r="F161" s="119"/>
      <c r="G161" s="119"/>
      <c r="H161" s="119"/>
      <c r="I161" s="158">
        <f t="shared" si="5"/>
        <v>0</v>
      </c>
      <c r="J161" s="119"/>
      <c r="K161" s="119"/>
      <c r="L161" s="119"/>
      <c r="M161" s="119"/>
      <c r="N161" s="119"/>
      <c r="O161" s="159"/>
      <c r="P161" s="160" t="s">
        <v>80</v>
      </c>
      <c r="Q161" s="122">
        <f t="shared" si="6"/>
        <v>0</v>
      </c>
      <c r="R161" s="143"/>
    </row>
    <row r="162" spans="2:18" x14ac:dyDescent="0.2">
      <c r="B162" s="120"/>
      <c r="C162" s="119"/>
      <c r="D162" s="120"/>
      <c r="E162" s="119"/>
      <c r="F162" s="119"/>
      <c r="G162" s="119"/>
      <c r="H162" s="119"/>
      <c r="I162" s="158">
        <f t="shared" si="5"/>
        <v>0</v>
      </c>
      <c r="J162" s="119"/>
      <c r="K162" s="119"/>
      <c r="L162" s="119"/>
      <c r="M162" s="119"/>
      <c r="N162" s="119"/>
      <c r="O162" s="159"/>
      <c r="P162" s="160" t="s">
        <v>80</v>
      </c>
      <c r="Q162" s="122">
        <f t="shared" si="6"/>
        <v>0</v>
      </c>
      <c r="R162" s="143"/>
    </row>
    <row r="163" spans="2:18" x14ac:dyDescent="0.2">
      <c r="B163" s="120"/>
      <c r="C163" s="119"/>
      <c r="D163" s="120"/>
      <c r="E163" s="119"/>
      <c r="F163" s="119"/>
      <c r="G163" s="119"/>
      <c r="H163" s="119"/>
      <c r="I163" s="158">
        <f t="shared" si="5"/>
        <v>0</v>
      </c>
      <c r="J163" s="119"/>
      <c r="K163" s="119"/>
      <c r="L163" s="119"/>
      <c r="M163" s="119"/>
      <c r="N163" s="119"/>
      <c r="O163" s="159"/>
      <c r="P163" s="160" t="s">
        <v>80</v>
      </c>
      <c r="Q163" s="122">
        <f t="shared" si="6"/>
        <v>0</v>
      </c>
      <c r="R163" s="143"/>
    </row>
    <row r="164" spans="2:18" x14ac:dyDescent="0.2">
      <c r="B164" s="120"/>
      <c r="C164" s="119"/>
      <c r="D164" s="120"/>
      <c r="E164" s="119"/>
      <c r="F164" s="119"/>
      <c r="G164" s="119"/>
      <c r="H164" s="119"/>
      <c r="I164" s="158">
        <f t="shared" si="5"/>
        <v>0</v>
      </c>
      <c r="J164" s="119"/>
      <c r="K164" s="119"/>
      <c r="L164" s="119"/>
      <c r="M164" s="119"/>
      <c r="N164" s="119"/>
      <c r="O164" s="159"/>
      <c r="P164" s="160" t="s">
        <v>80</v>
      </c>
      <c r="Q164" s="122">
        <f t="shared" si="6"/>
        <v>0</v>
      </c>
      <c r="R164" s="143"/>
    </row>
    <row r="165" spans="2:18" x14ac:dyDescent="0.2">
      <c r="B165" s="120"/>
      <c r="C165" s="119"/>
      <c r="D165" s="120"/>
      <c r="E165" s="119"/>
      <c r="F165" s="119"/>
      <c r="G165" s="119"/>
      <c r="H165" s="119"/>
      <c r="I165" s="158">
        <f t="shared" si="5"/>
        <v>0</v>
      </c>
      <c r="J165" s="119"/>
      <c r="K165" s="119"/>
      <c r="L165" s="119"/>
      <c r="M165" s="119"/>
      <c r="N165" s="119"/>
      <c r="O165" s="159"/>
      <c r="P165" s="160" t="s">
        <v>80</v>
      </c>
      <c r="Q165" s="122">
        <f t="shared" si="6"/>
        <v>0</v>
      </c>
      <c r="R165" s="143"/>
    </row>
    <row r="166" spans="2:18" x14ac:dyDescent="0.2">
      <c r="B166" s="120"/>
      <c r="C166" s="119"/>
      <c r="D166" s="120"/>
      <c r="E166" s="119"/>
      <c r="F166" s="119"/>
      <c r="G166" s="119"/>
      <c r="H166" s="119"/>
      <c r="I166" s="158">
        <f t="shared" si="5"/>
        <v>0</v>
      </c>
      <c r="J166" s="119"/>
      <c r="K166" s="119"/>
      <c r="L166" s="119"/>
      <c r="M166" s="119"/>
      <c r="N166" s="119"/>
      <c r="O166" s="159"/>
      <c r="P166" s="160" t="s">
        <v>80</v>
      </c>
      <c r="Q166" s="122">
        <f t="shared" si="6"/>
        <v>0</v>
      </c>
      <c r="R166" s="143"/>
    </row>
    <row r="167" spans="2:18" x14ac:dyDescent="0.2">
      <c r="B167" s="120"/>
      <c r="C167" s="119"/>
      <c r="D167" s="120"/>
      <c r="E167" s="119"/>
      <c r="F167" s="119"/>
      <c r="G167" s="119"/>
      <c r="H167" s="119"/>
      <c r="I167" s="158">
        <f t="shared" si="5"/>
        <v>0</v>
      </c>
      <c r="J167" s="119"/>
      <c r="K167" s="119"/>
      <c r="L167" s="119"/>
      <c r="M167" s="119"/>
      <c r="N167" s="119"/>
      <c r="O167" s="159"/>
      <c r="P167" s="160" t="s">
        <v>80</v>
      </c>
      <c r="Q167" s="122">
        <f t="shared" si="6"/>
        <v>0</v>
      </c>
      <c r="R167" s="143"/>
    </row>
    <row r="168" spans="2:18" x14ac:dyDescent="0.2">
      <c r="B168" s="120"/>
      <c r="C168" s="119"/>
      <c r="D168" s="120"/>
      <c r="E168" s="119"/>
      <c r="F168" s="119"/>
      <c r="G168" s="119"/>
      <c r="H168" s="119"/>
      <c r="I168" s="158">
        <f t="shared" si="5"/>
        <v>0</v>
      </c>
      <c r="J168" s="119"/>
      <c r="K168" s="119"/>
      <c r="L168" s="119"/>
      <c r="M168" s="119"/>
      <c r="N168" s="119"/>
      <c r="O168" s="159"/>
      <c r="P168" s="160" t="s">
        <v>80</v>
      </c>
      <c r="Q168" s="122">
        <f t="shared" si="6"/>
        <v>0</v>
      </c>
      <c r="R168" s="143"/>
    </row>
    <row r="169" spans="2:18" x14ac:dyDescent="0.2">
      <c r="B169" s="120"/>
      <c r="C169" s="119"/>
      <c r="D169" s="120"/>
      <c r="E169" s="119"/>
      <c r="F169" s="119"/>
      <c r="G169" s="119"/>
      <c r="H169" s="119"/>
      <c r="I169" s="158">
        <f t="shared" si="5"/>
        <v>0</v>
      </c>
      <c r="J169" s="119"/>
      <c r="K169" s="119"/>
      <c r="L169" s="119"/>
      <c r="M169" s="119"/>
      <c r="N169" s="119"/>
      <c r="O169" s="159"/>
      <c r="P169" s="160" t="s">
        <v>80</v>
      </c>
      <c r="Q169" s="122">
        <f t="shared" si="6"/>
        <v>0</v>
      </c>
      <c r="R169" s="143"/>
    </row>
    <row r="170" spans="2:18" x14ac:dyDescent="0.2">
      <c r="B170" s="120"/>
      <c r="C170" s="119"/>
      <c r="D170" s="120"/>
      <c r="E170" s="119"/>
      <c r="F170" s="119"/>
      <c r="G170" s="119"/>
      <c r="H170" s="119"/>
      <c r="I170" s="158">
        <f t="shared" si="5"/>
        <v>0</v>
      </c>
      <c r="J170" s="119"/>
      <c r="K170" s="119"/>
      <c r="L170" s="119"/>
      <c r="M170" s="119"/>
      <c r="N170" s="119"/>
      <c r="O170" s="159"/>
      <c r="P170" s="160" t="s">
        <v>80</v>
      </c>
      <c r="Q170" s="122">
        <f t="shared" si="6"/>
        <v>0</v>
      </c>
      <c r="R170" s="143"/>
    </row>
    <row r="171" spans="2:18" x14ac:dyDescent="0.2">
      <c r="B171" s="120"/>
      <c r="C171" s="119"/>
      <c r="D171" s="120"/>
      <c r="E171" s="119"/>
      <c r="F171" s="119"/>
      <c r="G171" s="119"/>
      <c r="H171" s="119"/>
      <c r="I171" s="158">
        <f t="shared" si="5"/>
        <v>0</v>
      </c>
      <c r="J171" s="119"/>
      <c r="K171" s="119"/>
      <c r="L171" s="119"/>
      <c r="M171" s="119"/>
      <c r="N171" s="119"/>
      <c r="O171" s="159"/>
      <c r="P171" s="160" t="s">
        <v>80</v>
      </c>
      <c r="Q171" s="122">
        <f t="shared" si="6"/>
        <v>0</v>
      </c>
      <c r="R171" s="143"/>
    </row>
    <row r="172" spans="2:18" x14ac:dyDescent="0.2">
      <c r="B172" s="120"/>
      <c r="C172" s="119"/>
      <c r="D172" s="120"/>
      <c r="E172" s="119"/>
      <c r="F172" s="119"/>
      <c r="G172" s="119"/>
      <c r="H172" s="119"/>
      <c r="I172" s="158">
        <f t="shared" si="5"/>
        <v>0</v>
      </c>
      <c r="J172" s="119"/>
      <c r="K172" s="119"/>
      <c r="L172" s="119"/>
      <c r="M172" s="119"/>
      <c r="N172" s="119"/>
      <c r="O172" s="159"/>
      <c r="P172" s="160" t="s">
        <v>80</v>
      </c>
      <c r="Q172" s="122">
        <f t="shared" si="6"/>
        <v>0</v>
      </c>
      <c r="R172" s="143"/>
    </row>
    <row r="173" spans="2:18" x14ac:dyDescent="0.2">
      <c r="B173" s="120"/>
      <c r="C173" s="119"/>
      <c r="D173" s="120"/>
      <c r="E173" s="119"/>
      <c r="F173" s="119"/>
      <c r="G173" s="119"/>
      <c r="H173" s="119"/>
      <c r="I173" s="158">
        <f t="shared" si="5"/>
        <v>0</v>
      </c>
      <c r="J173" s="119"/>
      <c r="K173" s="119"/>
      <c r="L173" s="119"/>
      <c r="M173" s="119"/>
      <c r="N173" s="119"/>
      <c r="O173" s="159"/>
      <c r="P173" s="160" t="s">
        <v>80</v>
      </c>
      <c r="Q173" s="122">
        <f t="shared" si="6"/>
        <v>0</v>
      </c>
      <c r="R173" s="143"/>
    </row>
    <row r="174" spans="2:18" x14ac:dyDescent="0.2">
      <c r="B174" s="120"/>
      <c r="C174" s="119"/>
      <c r="D174" s="120"/>
      <c r="E174" s="119"/>
      <c r="F174" s="119"/>
      <c r="G174" s="119"/>
      <c r="H174" s="119"/>
      <c r="I174" s="158">
        <f t="shared" si="5"/>
        <v>0</v>
      </c>
      <c r="J174" s="119"/>
      <c r="K174" s="119"/>
      <c r="L174" s="119"/>
      <c r="M174" s="119"/>
      <c r="N174" s="119"/>
      <c r="O174" s="159"/>
      <c r="P174" s="160" t="s">
        <v>80</v>
      </c>
      <c r="Q174" s="122">
        <f t="shared" si="6"/>
        <v>0</v>
      </c>
      <c r="R174" s="143"/>
    </row>
    <row r="175" spans="2:18" x14ac:dyDescent="0.2">
      <c r="B175" s="120"/>
      <c r="C175" s="119"/>
      <c r="D175" s="120"/>
      <c r="E175" s="119"/>
      <c r="F175" s="119"/>
      <c r="G175" s="119"/>
      <c r="H175" s="119"/>
      <c r="I175" s="158">
        <f t="shared" si="5"/>
        <v>0</v>
      </c>
      <c r="J175" s="119"/>
      <c r="K175" s="119"/>
      <c r="L175" s="119"/>
      <c r="M175" s="119"/>
      <c r="N175" s="119"/>
      <c r="O175" s="159"/>
      <c r="P175" s="160" t="s">
        <v>80</v>
      </c>
      <c r="Q175" s="122">
        <f t="shared" si="6"/>
        <v>0</v>
      </c>
      <c r="R175" s="143"/>
    </row>
    <row r="176" spans="2:18" x14ac:dyDescent="0.2">
      <c r="B176" s="120"/>
      <c r="C176" s="119"/>
      <c r="D176" s="120"/>
      <c r="E176" s="119"/>
      <c r="F176" s="119"/>
      <c r="G176" s="119"/>
      <c r="H176" s="119"/>
      <c r="I176" s="158">
        <f t="shared" si="5"/>
        <v>0</v>
      </c>
      <c r="J176" s="119"/>
      <c r="K176" s="119"/>
      <c r="L176" s="119"/>
      <c r="M176" s="119"/>
      <c r="N176" s="119"/>
      <c r="O176" s="159"/>
      <c r="P176" s="160" t="s">
        <v>80</v>
      </c>
      <c r="Q176" s="122">
        <f t="shared" si="6"/>
        <v>0</v>
      </c>
      <c r="R176" s="143"/>
    </row>
    <row r="177" spans="2:18" x14ac:dyDescent="0.2">
      <c r="B177" s="120"/>
      <c r="C177" s="119"/>
      <c r="D177" s="120"/>
      <c r="E177" s="119"/>
      <c r="F177" s="119"/>
      <c r="G177" s="119"/>
      <c r="H177" s="119"/>
      <c r="I177" s="158">
        <f t="shared" si="5"/>
        <v>0</v>
      </c>
      <c r="J177" s="119"/>
      <c r="K177" s="119"/>
      <c r="L177" s="119"/>
      <c r="M177" s="119"/>
      <c r="N177" s="119"/>
      <c r="O177" s="159"/>
      <c r="P177" s="160" t="s">
        <v>80</v>
      </c>
      <c r="Q177" s="122">
        <f t="shared" si="6"/>
        <v>0</v>
      </c>
      <c r="R177" s="143"/>
    </row>
    <row r="178" spans="2:18" x14ac:dyDescent="0.2">
      <c r="B178" s="120"/>
      <c r="C178" s="119"/>
      <c r="D178" s="120"/>
      <c r="E178" s="119"/>
      <c r="F178" s="119"/>
      <c r="G178" s="119"/>
      <c r="H178" s="119"/>
      <c r="I178" s="158">
        <f t="shared" si="5"/>
        <v>0</v>
      </c>
      <c r="J178" s="119"/>
      <c r="K178" s="119"/>
      <c r="L178" s="119"/>
      <c r="M178" s="119"/>
      <c r="N178" s="119"/>
      <c r="O178" s="159"/>
      <c r="P178" s="160" t="s">
        <v>80</v>
      </c>
      <c r="Q178" s="122">
        <f t="shared" si="6"/>
        <v>0</v>
      </c>
      <c r="R178" s="143"/>
    </row>
    <row r="179" spans="2:18" x14ac:dyDescent="0.2">
      <c r="B179" s="120"/>
      <c r="C179" s="119"/>
      <c r="D179" s="120"/>
      <c r="E179" s="119"/>
      <c r="F179" s="119"/>
      <c r="G179" s="119"/>
      <c r="H179" s="119"/>
      <c r="I179" s="158">
        <f t="shared" si="5"/>
        <v>0</v>
      </c>
      <c r="J179" s="119"/>
      <c r="K179" s="119"/>
      <c r="L179" s="119"/>
      <c r="M179" s="119"/>
      <c r="N179" s="119"/>
      <c r="O179" s="159"/>
      <c r="P179" s="160" t="s">
        <v>80</v>
      </c>
      <c r="Q179" s="122">
        <f t="shared" si="6"/>
        <v>0</v>
      </c>
      <c r="R179" s="143"/>
    </row>
    <row r="180" spans="2:18" x14ac:dyDescent="0.2">
      <c r="B180" s="120"/>
      <c r="C180" s="119"/>
      <c r="D180" s="120"/>
      <c r="E180" s="119"/>
      <c r="F180" s="119"/>
      <c r="G180" s="119"/>
      <c r="H180" s="119"/>
      <c r="I180" s="158">
        <f t="shared" si="5"/>
        <v>0</v>
      </c>
      <c r="J180" s="119"/>
      <c r="K180" s="119"/>
      <c r="L180" s="119"/>
      <c r="M180" s="119"/>
      <c r="N180" s="119"/>
      <c r="O180" s="159"/>
      <c r="P180" s="160" t="s">
        <v>80</v>
      </c>
      <c r="Q180" s="122">
        <f t="shared" si="6"/>
        <v>0</v>
      </c>
      <c r="R180" s="143"/>
    </row>
    <row r="181" spans="2:18" x14ac:dyDescent="0.2">
      <c r="B181" s="120"/>
      <c r="C181" s="119"/>
      <c r="D181" s="120"/>
      <c r="E181" s="119"/>
      <c r="F181" s="119"/>
      <c r="G181" s="119"/>
      <c r="H181" s="119"/>
      <c r="I181" s="158">
        <f t="shared" si="5"/>
        <v>0</v>
      </c>
      <c r="J181" s="119"/>
      <c r="K181" s="119"/>
      <c r="L181" s="119"/>
      <c r="M181" s="119"/>
      <c r="N181" s="119"/>
      <c r="O181" s="159"/>
      <c r="P181" s="160" t="s">
        <v>80</v>
      </c>
      <c r="Q181" s="122">
        <f t="shared" si="6"/>
        <v>0</v>
      </c>
      <c r="R181" s="143"/>
    </row>
    <row r="182" spans="2:18" x14ac:dyDescent="0.2">
      <c r="B182" s="120"/>
      <c r="C182" s="119"/>
      <c r="D182" s="120"/>
      <c r="E182" s="119"/>
      <c r="F182" s="119"/>
      <c r="G182" s="119"/>
      <c r="H182" s="119"/>
      <c r="I182" s="158">
        <f t="shared" si="5"/>
        <v>0</v>
      </c>
      <c r="J182" s="119"/>
      <c r="K182" s="119"/>
      <c r="L182" s="119"/>
      <c r="M182" s="119"/>
      <c r="N182" s="119"/>
      <c r="O182" s="159"/>
      <c r="P182" s="160" t="s">
        <v>80</v>
      </c>
      <c r="Q182" s="122">
        <f t="shared" si="6"/>
        <v>0</v>
      </c>
      <c r="R182" s="143"/>
    </row>
    <row r="183" spans="2:18" x14ac:dyDescent="0.2">
      <c r="B183" s="120"/>
      <c r="C183" s="119"/>
      <c r="D183" s="120"/>
      <c r="E183" s="119"/>
      <c r="F183" s="119"/>
      <c r="G183" s="119"/>
      <c r="H183" s="119"/>
      <c r="I183" s="158">
        <f t="shared" si="5"/>
        <v>0</v>
      </c>
      <c r="J183" s="119"/>
      <c r="K183" s="119"/>
      <c r="L183" s="119"/>
      <c r="M183" s="119"/>
      <c r="N183" s="119"/>
      <c r="O183" s="159"/>
      <c r="P183" s="160" t="s">
        <v>80</v>
      </c>
      <c r="Q183" s="122">
        <f t="shared" si="6"/>
        <v>0</v>
      </c>
      <c r="R183" s="143"/>
    </row>
    <row r="184" spans="2:18" x14ac:dyDescent="0.2">
      <c r="B184" s="120"/>
      <c r="C184" s="119"/>
      <c r="D184" s="120"/>
      <c r="E184" s="119"/>
      <c r="F184" s="119"/>
      <c r="G184" s="119"/>
      <c r="H184" s="119"/>
      <c r="I184" s="158">
        <f t="shared" si="5"/>
        <v>0</v>
      </c>
      <c r="J184" s="119"/>
      <c r="K184" s="119"/>
      <c r="L184" s="119"/>
      <c r="M184" s="119"/>
      <c r="N184" s="119"/>
      <c r="O184" s="159"/>
      <c r="P184" s="160" t="s">
        <v>80</v>
      </c>
      <c r="Q184" s="122">
        <f t="shared" si="6"/>
        <v>0</v>
      </c>
      <c r="R184" s="143"/>
    </row>
    <row r="185" spans="2:18" x14ac:dyDescent="0.2">
      <c r="B185" s="120"/>
      <c r="C185" s="119"/>
      <c r="D185" s="120"/>
      <c r="E185" s="119"/>
      <c r="F185" s="119"/>
      <c r="G185" s="119"/>
      <c r="H185" s="119"/>
      <c r="I185" s="158">
        <f t="shared" si="5"/>
        <v>0</v>
      </c>
      <c r="J185" s="119"/>
      <c r="K185" s="119"/>
      <c r="L185" s="119"/>
      <c r="M185" s="119"/>
      <c r="N185" s="119"/>
      <c r="O185" s="159"/>
      <c r="P185" s="160" t="s">
        <v>80</v>
      </c>
      <c r="Q185" s="122">
        <f t="shared" si="6"/>
        <v>0</v>
      </c>
      <c r="R185" s="143"/>
    </row>
    <row r="186" spans="2:18" x14ac:dyDescent="0.2">
      <c r="B186" s="120"/>
      <c r="C186" s="119"/>
      <c r="D186" s="120"/>
      <c r="E186" s="119"/>
      <c r="F186" s="119"/>
      <c r="G186" s="119"/>
      <c r="H186" s="119"/>
      <c r="I186" s="158">
        <f t="shared" si="5"/>
        <v>0</v>
      </c>
      <c r="J186" s="119"/>
      <c r="K186" s="119"/>
      <c r="L186" s="119"/>
      <c r="M186" s="119"/>
      <c r="N186" s="119"/>
      <c r="O186" s="159"/>
      <c r="P186" s="160" t="s">
        <v>80</v>
      </c>
      <c r="Q186" s="122">
        <f t="shared" si="6"/>
        <v>0</v>
      </c>
      <c r="R186" s="143"/>
    </row>
    <row r="187" spans="2:18" x14ac:dyDescent="0.2">
      <c r="B187" s="120"/>
      <c r="C187" s="119"/>
      <c r="D187" s="120"/>
      <c r="E187" s="119"/>
      <c r="F187" s="119"/>
      <c r="G187" s="119"/>
      <c r="H187" s="119"/>
      <c r="I187" s="158">
        <f t="shared" si="5"/>
        <v>0</v>
      </c>
      <c r="J187" s="119"/>
      <c r="K187" s="119"/>
      <c r="L187" s="119"/>
      <c r="M187" s="119"/>
      <c r="N187" s="119"/>
      <c r="O187" s="159"/>
      <c r="P187" s="160" t="s">
        <v>80</v>
      </c>
      <c r="Q187" s="122">
        <f t="shared" si="6"/>
        <v>0</v>
      </c>
      <c r="R187" s="143"/>
    </row>
    <row r="188" spans="2:18" x14ac:dyDescent="0.2">
      <c r="B188" s="120"/>
      <c r="C188" s="119"/>
      <c r="D188" s="120"/>
      <c r="E188" s="119"/>
      <c r="F188" s="119"/>
      <c r="G188" s="119"/>
      <c r="H188" s="119"/>
      <c r="I188" s="158">
        <f t="shared" si="5"/>
        <v>0</v>
      </c>
      <c r="J188" s="119"/>
      <c r="K188" s="119"/>
      <c r="L188" s="119"/>
      <c r="M188" s="119"/>
      <c r="N188" s="119"/>
      <c r="O188" s="159"/>
      <c r="P188" s="160" t="s">
        <v>80</v>
      </c>
      <c r="Q188" s="122">
        <f t="shared" si="6"/>
        <v>0</v>
      </c>
      <c r="R188" s="143"/>
    </row>
    <row r="189" spans="2:18" x14ac:dyDescent="0.2">
      <c r="B189" s="120"/>
      <c r="C189" s="119"/>
      <c r="D189" s="120"/>
      <c r="E189" s="119"/>
      <c r="F189" s="119"/>
      <c r="G189" s="119"/>
      <c r="H189" s="119"/>
      <c r="I189" s="158">
        <f t="shared" si="5"/>
        <v>0</v>
      </c>
      <c r="J189" s="119"/>
      <c r="K189" s="119"/>
      <c r="L189" s="119"/>
      <c r="M189" s="119"/>
      <c r="N189" s="119"/>
      <c r="O189" s="159"/>
      <c r="P189" s="160" t="s">
        <v>80</v>
      </c>
      <c r="Q189" s="122">
        <f t="shared" si="6"/>
        <v>0</v>
      </c>
      <c r="R189" s="143"/>
    </row>
    <row r="190" spans="2:18" x14ac:dyDescent="0.2">
      <c r="B190" s="120"/>
      <c r="C190" s="119"/>
      <c r="D190" s="120"/>
      <c r="E190" s="119"/>
      <c r="F190" s="119"/>
      <c r="G190" s="119"/>
      <c r="H190" s="119"/>
      <c r="I190" s="158">
        <f t="shared" si="5"/>
        <v>0</v>
      </c>
      <c r="J190" s="119"/>
      <c r="K190" s="119"/>
      <c r="L190" s="119"/>
      <c r="M190" s="119"/>
      <c r="N190" s="119"/>
      <c r="O190" s="159"/>
      <c r="P190" s="160" t="s">
        <v>80</v>
      </c>
      <c r="Q190" s="122">
        <f t="shared" si="6"/>
        <v>0</v>
      </c>
      <c r="R190" s="143"/>
    </row>
    <row r="191" spans="2:18" x14ac:dyDescent="0.2">
      <c r="B191" s="120"/>
      <c r="C191" s="119"/>
      <c r="D191" s="120"/>
      <c r="E191" s="119"/>
      <c r="F191" s="119"/>
      <c r="G191" s="119"/>
      <c r="H191" s="119"/>
      <c r="I191" s="158">
        <f t="shared" si="5"/>
        <v>0</v>
      </c>
      <c r="J191" s="119"/>
      <c r="K191" s="119"/>
      <c r="L191" s="119"/>
      <c r="M191" s="119"/>
      <c r="N191" s="119"/>
      <c r="O191" s="159"/>
      <c r="P191" s="160" t="s">
        <v>80</v>
      </c>
      <c r="Q191" s="122">
        <f t="shared" si="6"/>
        <v>0</v>
      </c>
      <c r="R191" s="143"/>
    </row>
    <row r="192" spans="2:18" x14ac:dyDescent="0.2">
      <c r="B192" s="120"/>
      <c r="C192" s="119"/>
      <c r="D192" s="120"/>
      <c r="E192" s="119"/>
      <c r="F192" s="119"/>
      <c r="G192" s="119"/>
      <c r="H192" s="119"/>
      <c r="I192" s="158">
        <f t="shared" si="5"/>
        <v>0</v>
      </c>
      <c r="J192" s="119"/>
      <c r="K192" s="119"/>
      <c r="L192" s="119"/>
      <c r="M192" s="119"/>
      <c r="N192" s="119"/>
      <c r="O192" s="159"/>
      <c r="P192" s="160" t="s">
        <v>80</v>
      </c>
      <c r="Q192" s="122">
        <f t="shared" si="6"/>
        <v>0</v>
      </c>
      <c r="R192" s="143"/>
    </row>
    <row r="193" spans="2:18" x14ac:dyDescent="0.2">
      <c r="B193" s="120"/>
      <c r="C193" s="119"/>
      <c r="D193" s="120"/>
      <c r="E193" s="119"/>
      <c r="F193" s="119"/>
      <c r="G193" s="119"/>
      <c r="H193" s="119"/>
      <c r="I193" s="158">
        <f t="shared" si="5"/>
        <v>0</v>
      </c>
      <c r="J193" s="119"/>
      <c r="K193" s="119"/>
      <c r="L193" s="119"/>
      <c r="M193" s="119"/>
      <c r="N193" s="119"/>
      <c r="O193" s="159"/>
      <c r="P193" s="160" t="s">
        <v>80</v>
      </c>
      <c r="Q193" s="122">
        <f t="shared" si="6"/>
        <v>0</v>
      </c>
      <c r="R193" s="143"/>
    </row>
    <row r="194" spans="2:18" x14ac:dyDescent="0.2">
      <c r="B194" s="120"/>
      <c r="C194" s="119"/>
      <c r="D194" s="120"/>
      <c r="E194" s="119"/>
      <c r="F194" s="119"/>
      <c r="G194" s="119"/>
      <c r="H194" s="119"/>
      <c r="I194" s="158">
        <f t="shared" si="5"/>
        <v>0</v>
      </c>
      <c r="J194" s="119"/>
      <c r="K194" s="119"/>
      <c r="L194" s="119"/>
      <c r="M194" s="119"/>
      <c r="N194" s="119"/>
      <c r="O194" s="159"/>
      <c r="P194" s="160" t="s">
        <v>80</v>
      </c>
      <c r="Q194" s="122">
        <f t="shared" si="6"/>
        <v>0</v>
      </c>
      <c r="R194" s="143"/>
    </row>
    <row r="195" spans="2:18" x14ac:dyDescent="0.2">
      <c r="B195" s="120"/>
      <c r="C195" s="119"/>
      <c r="D195" s="120"/>
      <c r="E195" s="119"/>
      <c r="F195" s="119"/>
      <c r="G195" s="119"/>
      <c r="H195" s="119"/>
      <c r="I195" s="158">
        <f t="shared" si="5"/>
        <v>0</v>
      </c>
      <c r="J195" s="119"/>
      <c r="K195" s="119"/>
      <c r="L195" s="119"/>
      <c r="M195" s="119"/>
      <c r="N195" s="119"/>
      <c r="O195" s="159"/>
      <c r="P195" s="160" t="s">
        <v>80</v>
      </c>
      <c r="Q195" s="122">
        <f t="shared" si="6"/>
        <v>0</v>
      </c>
      <c r="R195" s="143"/>
    </row>
    <row r="196" spans="2:18" x14ac:dyDescent="0.2">
      <c r="B196" s="120"/>
      <c r="C196" s="119"/>
      <c r="D196" s="120"/>
      <c r="E196" s="119"/>
      <c r="F196" s="119"/>
      <c r="G196" s="119"/>
      <c r="H196" s="119"/>
      <c r="I196" s="158">
        <f t="shared" si="5"/>
        <v>0</v>
      </c>
      <c r="J196" s="119"/>
      <c r="K196" s="119"/>
      <c r="L196" s="119"/>
      <c r="M196" s="119"/>
      <c r="N196" s="119"/>
      <c r="O196" s="159"/>
      <c r="P196" s="160" t="s">
        <v>80</v>
      </c>
      <c r="Q196" s="122">
        <f t="shared" si="6"/>
        <v>0</v>
      </c>
      <c r="R196" s="143"/>
    </row>
    <row r="197" spans="2:18" x14ac:dyDescent="0.2">
      <c r="B197" s="120"/>
      <c r="C197" s="119"/>
      <c r="D197" s="120"/>
      <c r="E197" s="119"/>
      <c r="F197" s="119"/>
      <c r="G197" s="119"/>
      <c r="H197" s="119"/>
      <c r="I197" s="158">
        <f t="shared" si="5"/>
        <v>0</v>
      </c>
      <c r="J197" s="119"/>
      <c r="K197" s="119"/>
      <c r="L197" s="119"/>
      <c r="M197" s="119"/>
      <c r="N197" s="119"/>
      <c r="O197" s="159"/>
      <c r="P197" s="160" t="s">
        <v>80</v>
      </c>
      <c r="Q197" s="122">
        <f t="shared" si="6"/>
        <v>0</v>
      </c>
      <c r="R197" s="143"/>
    </row>
    <row r="198" spans="2:18" x14ac:dyDescent="0.2">
      <c r="B198" s="120"/>
      <c r="C198" s="119"/>
      <c r="D198" s="120"/>
      <c r="E198" s="119"/>
      <c r="F198" s="119"/>
      <c r="G198" s="119"/>
      <c r="H198" s="119"/>
      <c r="I198" s="158">
        <f t="shared" si="5"/>
        <v>0</v>
      </c>
      <c r="J198" s="119"/>
      <c r="K198" s="119"/>
      <c r="L198" s="119"/>
      <c r="M198" s="119"/>
      <c r="N198" s="119"/>
      <c r="O198" s="159"/>
      <c r="P198" s="160" t="s">
        <v>80</v>
      </c>
      <c r="Q198" s="122">
        <f t="shared" si="6"/>
        <v>0</v>
      </c>
      <c r="R198" s="143"/>
    </row>
    <row r="199" spans="2:18" x14ac:dyDescent="0.2">
      <c r="B199" s="120"/>
      <c r="C199" s="119"/>
      <c r="D199" s="120"/>
      <c r="E199" s="119"/>
      <c r="F199" s="119"/>
      <c r="G199" s="119"/>
      <c r="H199" s="119"/>
      <c r="I199" s="158">
        <f t="shared" si="5"/>
        <v>0</v>
      </c>
      <c r="J199" s="119"/>
      <c r="K199" s="119"/>
      <c r="L199" s="119"/>
      <c r="M199" s="119"/>
      <c r="N199" s="119"/>
      <c r="O199" s="159"/>
      <c r="P199" s="160" t="s">
        <v>80</v>
      </c>
      <c r="Q199" s="122">
        <f t="shared" si="6"/>
        <v>0</v>
      </c>
      <c r="R199" s="143"/>
    </row>
    <row r="200" spans="2:18" x14ac:dyDescent="0.2">
      <c r="B200" s="120"/>
      <c r="C200" s="119"/>
      <c r="D200" s="120"/>
      <c r="E200" s="119"/>
      <c r="F200" s="119"/>
      <c r="G200" s="119"/>
      <c r="H200" s="119"/>
      <c r="I200" s="158">
        <f t="shared" si="5"/>
        <v>0</v>
      </c>
      <c r="J200" s="119"/>
      <c r="K200" s="119"/>
      <c r="L200" s="119"/>
      <c r="M200" s="119"/>
      <c r="N200" s="119"/>
      <c r="O200" s="159"/>
      <c r="P200" s="160" t="s">
        <v>80</v>
      </c>
      <c r="Q200" s="122">
        <f t="shared" si="6"/>
        <v>0</v>
      </c>
      <c r="R200" s="143"/>
    </row>
    <row r="201" spans="2:18" x14ac:dyDescent="0.2">
      <c r="B201" s="120"/>
      <c r="C201" s="119"/>
      <c r="D201" s="120"/>
      <c r="E201" s="119"/>
      <c r="F201" s="119"/>
      <c r="G201" s="119"/>
      <c r="H201" s="119"/>
      <c r="I201" s="158">
        <f t="shared" si="5"/>
        <v>0</v>
      </c>
      <c r="J201" s="119"/>
      <c r="K201" s="119"/>
      <c r="L201" s="119"/>
      <c r="M201" s="119"/>
      <c r="N201" s="119"/>
      <c r="O201" s="159"/>
      <c r="P201" s="160" t="s">
        <v>80</v>
      </c>
      <c r="Q201" s="122">
        <f t="shared" si="6"/>
        <v>0</v>
      </c>
      <c r="R201" s="143"/>
    </row>
    <row r="202" spans="2:18" x14ac:dyDescent="0.2">
      <c r="B202" s="120"/>
      <c r="C202" s="119"/>
      <c r="D202" s="120"/>
      <c r="E202" s="119"/>
      <c r="F202" s="119"/>
      <c r="G202" s="119"/>
      <c r="H202" s="119"/>
      <c r="I202" s="158">
        <f t="shared" si="5"/>
        <v>0</v>
      </c>
      <c r="J202" s="119"/>
      <c r="K202" s="119"/>
      <c r="L202" s="119"/>
      <c r="M202" s="119"/>
      <c r="N202" s="119"/>
      <c r="O202" s="159"/>
      <c r="P202" s="160" t="s">
        <v>80</v>
      </c>
      <c r="Q202" s="122">
        <f t="shared" si="6"/>
        <v>0</v>
      </c>
      <c r="R202" s="143"/>
    </row>
    <row r="203" spans="2:18" x14ac:dyDescent="0.2">
      <c r="B203" s="120"/>
      <c r="C203" s="119"/>
      <c r="D203" s="120"/>
      <c r="E203" s="119"/>
      <c r="F203" s="119"/>
      <c r="G203" s="119"/>
      <c r="H203" s="119"/>
      <c r="I203" s="158">
        <f t="shared" si="5"/>
        <v>0</v>
      </c>
      <c r="J203" s="119"/>
      <c r="K203" s="119"/>
      <c r="L203" s="119"/>
      <c r="M203" s="119"/>
      <c r="N203" s="119"/>
      <c r="O203" s="159"/>
      <c r="P203" s="160" t="s">
        <v>80</v>
      </c>
      <c r="Q203" s="122">
        <f t="shared" si="6"/>
        <v>0</v>
      </c>
      <c r="R203" s="143"/>
    </row>
    <row r="204" spans="2:18" x14ac:dyDescent="0.2">
      <c r="B204" s="120"/>
      <c r="C204" s="119"/>
      <c r="D204" s="120"/>
      <c r="E204" s="119"/>
      <c r="F204" s="119"/>
      <c r="G204" s="119"/>
      <c r="H204" s="119"/>
      <c r="I204" s="158">
        <f t="shared" ref="I204:I267" si="7">IF(J204&gt;0,J204,SUM((PI()*E204*F204/4)+(PI()*F204*G204/4)+(PI()*G204*H204/4)+(PI()*H204*E204/4)))</f>
        <v>0</v>
      </c>
      <c r="J204" s="119"/>
      <c r="K204" s="119"/>
      <c r="L204" s="119"/>
      <c r="M204" s="119"/>
      <c r="N204" s="119"/>
      <c r="O204" s="159"/>
      <c r="P204" s="160" t="s">
        <v>80</v>
      </c>
      <c r="Q204" s="122">
        <f t="shared" ref="Q204:Q267" si="8">SUM((I204-(L204+M204+N204))*(1-O204))</f>
        <v>0</v>
      </c>
      <c r="R204" s="143"/>
    </row>
    <row r="205" spans="2:18" x14ac:dyDescent="0.2">
      <c r="B205" s="120"/>
      <c r="C205" s="119"/>
      <c r="D205" s="120"/>
      <c r="E205" s="119"/>
      <c r="F205" s="119"/>
      <c r="G205" s="119"/>
      <c r="H205" s="119"/>
      <c r="I205" s="158">
        <f t="shared" si="7"/>
        <v>0</v>
      </c>
      <c r="J205" s="119"/>
      <c r="K205" s="119"/>
      <c r="L205" s="119"/>
      <c r="M205" s="119"/>
      <c r="N205" s="119"/>
      <c r="O205" s="159"/>
      <c r="P205" s="160" t="s">
        <v>80</v>
      </c>
      <c r="Q205" s="122">
        <f t="shared" si="8"/>
        <v>0</v>
      </c>
      <c r="R205" s="143"/>
    </row>
    <row r="206" spans="2:18" x14ac:dyDescent="0.2">
      <c r="B206" s="120"/>
      <c r="C206" s="119"/>
      <c r="D206" s="120"/>
      <c r="E206" s="119"/>
      <c r="F206" s="119"/>
      <c r="G206" s="119"/>
      <c r="H206" s="119"/>
      <c r="I206" s="158">
        <f t="shared" si="7"/>
        <v>0</v>
      </c>
      <c r="J206" s="119"/>
      <c r="K206" s="119"/>
      <c r="L206" s="119"/>
      <c r="M206" s="119"/>
      <c r="N206" s="119"/>
      <c r="O206" s="159"/>
      <c r="P206" s="160" t="s">
        <v>80</v>
      </c>
      <c r="Q206" s="122">
        <f t="shared" si="8"/>
        <v>0</v>
      </c>
      <c r="R206" s="143"/>
    </row>
    <row r="207" spans="2:18" x14ac:dyDescent="0.2">
      <c r="B207" s="120"/>
      <c r="C207" s="119"/>
      <c r="D207" s="120"/>
      <c r="E207" s="119"/>
      <c r="F207" s="119"/>
      <c r="G207" s="119"/>
      <c r="H207" s="119"/>
      <c r="I207" s="158">
        <f t="shared" si="7"/>
        <v>0</v>
      </c>
      <c r="J207" s="119"/>
      <c r="K207" s="119"/>
      <c r="L207" s="119"/>
      <c r="M207" s="119"/>
      <c r="N207" s="119"/>
      <c r="O207" s="159"/>
      <c r="P207" s="160" t="s">
        <v>80</v>
      </c>
      <c r="Q207" s="122">
        <f t="shared" si="8"/>
        <v>0</v>
      </c>
      <c r="R207" s="143"/>
    </row>
    <row r="208" spans="2:18" x14ac:dyDescent="0.2">
      <c r="B208" s="120"/>
      <c r="C208" s="119"/>
      <c r="D208" s="120"/>
      <c r="E208" s="119"/>
      <c r="F208" s="119"/>
      <c r="G208" s="119"/>
      <c r="H208" s="119"/>
      <c r="I208" s="158">
        <f t="shared" si="7"/>
        <v>0</v>
      </c>
      <c r="J208" s="119"/>
      <c r="K208" s="119"/>
      <c r="L208" s="119"/>
      <c r="M208" s="119"/>
      <c r="N208" s="119"/>
      <c r="O208" s="159"/>
      <c r="P208" s="160" t="s">
        <v>80</v>
      </c>
      <c r="Q208" s="122">
        <f t="shared" si="8"/>
        <v>0</v>
      </c>
      <c r="R208" s="143"/>
    </row>
    <row r="209" spans="2:18" x14ac:dyDescent="0.2">
      <c r="B209" s="120"/>
      <c r="C209" s="119"/>
      <c r="D209" s="120"/>
      <c r="E209" s="119"/>
      <c r="F209" s="119"/>
      <c r="G209" s="119"/>
      <c r="H209" s="119"/>
      <c r="I209" s="158">
        <f t="shared" si="7"/>
        <v>0</v>
      </c>
      <c r="J209" s="119"/>
      <c r="K209" s="119"/>
      <c r="L209" s="119"/>
      <c r="M209" s="119"/>
      <c r="N209" s="119"/>
      <c r="O209" s="159"/>
      <c r="P209" s="160" t="s">
        <v>80</v>
      </c>
      <c r="Q209" s="122">
        <f t="shared" si="8"/>
        <v>0</v>
      </c>
      <c r="R209" s="143"/>
    </row>
    <row r="210" spans="2:18" x14ac:dyDescent="0.2">
      <c r="B210" s="120"/>
      <c r="C210" s="119"/>
      <c r="D210" s="120"/>
      <c r="E210" s="119"/>
      <c r="F210" s="119"/>
      <c r="G210" s="119"/>
      <c r="H210" s="119"/>
      <c r="I210" s="158">
        <f t="shared" si="7"/>
        <v>0</v>
      </c>
      <c r="J210" s="119"/>
      <c r="K210" s="119"/>
      <c r="L210" s="119"/>
      <c r="M210" s="119"/>
      <c r="N210" s="119"/>
      <c r="O210" s="159"/>
      <c r="P210" s="160" t="s">
        <v>80</v>
      </c>
      <c r="Q210" s="122">
        <f t="shared" si="8"/>
        <v>0</v>
      </c>
      <c r="R210" s="143"/>
    </row>
    <row r="211" spans="2:18" x14ac:dyDescent="0.2">
      <c r="B211" s="120"/>
      <c r="C211" s="119"/>
      <c r="D211" s="120"/>
      <c r="E211" s="119"/>
      <c r="F211" s="119"/>
      <c r="G211" s="119"/>
      <c r="H211" s="119"/>
      <c r="I211" s="158">
        <f t="shared" si="7"/>
        <v>0</v>
      </c>
      <c r="J211" s="119"/>
      <c r="K211" s="119"/>
      <c r="L211" s="119"/>
      <c r="M211" s="119"/>
      <c r="N211" s="119"/>
      <c r="O211" s="159"/>
      <c r="P211" s="160" t="s">
        <v>80</v>
      </c>
      <c r="Q211" s="122">
        <f t="shared" si="8"/>
        <v>0</v>
      </c>
      <c r="R211" s="143"/>
    </row>
    <row r="212" spans="2:18" x14ac:dyDescent="0.2">
      <c r="B212" s="120"/>
      <c r="C212" s="119"/>
      <c r="D212" s="120"/>
      <c r="E212" s="119"/>
      <c r="F212" s="119"/>
      <c r="G212" s="119"/>
      <c r="H212" s="119"/>
      <c r="I212" s="158">
        <f t="shared" si="7"/>
        <v>0</v>
      </c>
      <c r="J212" s="119"/>
      <c r="K212" s="119"/>
      <c r="L212" s="119"/>
      <c r="M212" s="119"/>
      <c r="N212" s="119"/>
      <c r="O212" s="159"/>
      <c r="P212" s="160" t="s">
        <v>80</v>
      </c>
      <c r="Q212" s="122">
        <f t="shared" si="8"/>
        <v>0</v>
      </c>
      <c r="R212" s="143"/>
    </row>
    <row r="213" spans="2:18" x14ac:dyDescent="0.2">
      <c r="B213" s="120"/>
      <c r="C213" s="119"/>
      <c r="D213" s="120"/>
      <c r="E213" s="119"/>
      <c r="F213" s="119"/>
      <c r="G213" s="119"/>
      <c r="H213" s="119"/>
      <c r="I213" s="158">
        <f t="shared" si="7"/>
        <v>0</v>
      </c>
      <c r="J213" s="119"/>
      <c r="K213" s="119"/>
      <c r="L213" s="119"/>
      <c r="M213" s="119"/>
      <c r="N213" s="119"/>
      <c r="O213" s="159"/>
      <c r="P213" s="160" t="s">
        <v>80</v>
      </c>
      <c r="Q213" s="122">
        <f t="shared" si="8"/>
        <v>0</v>
      </c>
      <c r="R213" s="143"/>
    </row>
    <row r="214" spans="2:18" x14ac:dyDescent="0.2">
      <c r="B214" s="120"/>
      <c r="C214" s="119"/>
      <c r="D214" s="120"/>
      <c r="E214" s="119"/>
      <c r="F214" s="119"/>
      <c r="G214" s="119"/>
      <c r="H214" s="119"/>
      <c r="I214" s="158">
        <f t="shared" si="7"/>
        <v>0</v>
      </c>
      <c r="J214" s="119"/>
      <c r="K214" s="119"/>
      <c r="L214" s="119"/>
      <c r="M214" s="119"/>
      <c r="N214" s="119"/>
      <c r="O214" s="159"/>
      <c r="P214" s="160" t="s">
        <v>80</v>
      </c>
      <c r="Q214" s="122">
        <f t="shared" si="8"/>
        <v>0</v>
      </c>
      <c r="R214" s="143"/>
    </row>
    <row r="215" spans="2:18" x14ac:dyDescent="0.2">
      <c r="B215" s="120"/>
      <c r="C215" s="119"/>
      <c r="D215" s="120"/>
      <c r="E215" s="119"/>
      <c r="F215" s="119"/>
      <c r="G215" s="119"/>
      <c r="H215" s="119"/>
      <c r="I215" s="158">
        <f t="shared" si="7"/>
        <v>0</v>
      </c>
      <c r="J215" s="119"/>
      <c r="K215" s="119"/>
      <c r="L215" s="119"/>
      <c r="M215" s="119"/>
      <c r="N215" s="119"/>
      <c r="O215" s="159"/>
      <c r="P215" s="160" t="s">
        <v>80</v>
      </c>
      <c r="Q215" s="122">
        <f t="shared" si="8"/>
        <v>0</v>
      </c>
      <c r="R215" s="143"/>
    </row>
    <row r="216" spans="2:18" x14ac:dyDescent="0.2">
      <c r="B216" s="120"/>
      <c r="C216" s="119"/>
      <c r="D216" s="120"/>
      <c r="E216" s="119"/>
      <c r="F216" s="119"/>
      <c r="G216" s="119"/>
      <c r="H216" s="119"/>
      <c r="I216" s="158">
        <f t="shared" si="7"/>
        <v>0</v>
      </c>
      <c r="J216" s="119"/>
      <c r="K216" s="119"/>
      <c r="L216" s="119"/>
      <c r="M216" s="119"/>
      <c r="N216" s="119"/>
      <c r="O216" s="159"/>
      <c r="P216" s="160" t="s">
        <v>80</v>
      </c>
      <c r="Q216" s="122">
        <f t="shared" si="8"/>
        <v>0</v>
      </c>
      <c r="R216" s="143"/>
    </row>
    <row r="217" spans="2:18" x14ac:dyDescent="0.2">
      <c r="B217" s="120"/>
      <c r="C217" s="119"/>
      <c r="D217" s="120"/>
      <c r="E217" s="119"/>
      <c r="F217" s="119"/>
      <c r="G217" s="119"/>
      <c r="H217" s="119"/>
      <c r="I217" s="158">
        <f t="shared" si="7"/>
        <v>0</v>
      </c>
      <c r="J217" s="119"/>
      <c r="K217" s="119"/>
      <c r="L217" s="119"/>
      <c r="M217" s="119"/>
      <c r="N217" s="119"/>
      <c r="O217" s="159"/>
      <c r="P217" s="160" t="s">
        <v>80</v>
      </c>
      <c r="Q217" s="122">
        <f t="shared" si="8"/>
        <v>0</v>
      </c>
      <c r="R217" s="143"/>
    </row>
    <row r="218" spans="2:18" x14ac:dyDescent="0.2">
      <c r="B218" s="120"/>
      <c r="C218" s="119"/>
      <c r="D218" s="120"/>
      <c r="E218" s="119"/>
      <c r="F218" s="119"/>
      <c r="G218" s="119"/>
      <c r="H218" s="119"/>
      <c r="I218" s="158">
        <f t="shared" si="7"/>
        <v>0</v>
      </c>
      <c r="J218" s="119"/>
      <c r="K218" s="119"/>
      <c r="L218" s="119"/>
      <c r="M218" s="119"/>
      <c r="N218" s="119"/>
      <c r="O218" s="159"/>
      <c r="P218" s="160" t="s">
        <v>80</v>
      </c>
      <c r="Q218" s="122">
        <f t="shared" si="8"/>
        <v>0</v>
      </c>
      <c r="R218" s="143"/>
    </row>
    <row r="219" spans="2:18" x14ac:dyDescent="0.2">
      <c r="B219" s="120"/>
      <c r="C219" s="119"/>
      <c r="D219" s="120"/>
      <c r="E219" s="119"/>
      <c r="F219" s="119"/>
      <c r="G219" s="119"/>
      <c r="H219" s="119"/>
      <c r="I219" s="158">
        <f t="shared" si="7"/>
        <v>0</v>
      </c>
      <c r="J219" s="119"/>
      <c r="K219" s="119"/>
      <c r="L219" s="119"/>
      <c r="M219" s="119"/>
      <c r="N219" s="119"/>
      <c r="O219" s="159"/>
      <c r="P219" s="160" t="s">
        <v>80</v>
      </c>
      <c r="Q219" s="122">
        <f t="shared" si="8"/>
        <v>0</v>
      </c>
      <c r="R219" s="143"/>
    </row>
    <row r="220" spans="2:18" x14ac:dyDescent="0.2">
      <c r="B220" s="120"/>
      <c r="C220" s="119"/>
      <c r="D220" s="120"/>
      <c r="E220" s="119"/>
      <c r="F220" s="119"/>
      <c r="G220" s="119"/>
      <c r="H220" s="119"/>
      <c r="I220" s="158">
        <f t="shared" si="7"/>
        <v>0</v>
      </c>
      <c r="J220" s="119"/>
      <c r="K220" s="119"/>
      <c r="L220" s="119"/>
      <c r="M220" s="119"/>
      <c r="N220" s="119"/>
      <c r="O220" s="159"/>
      <c r="P220" s="160" t="s">
        <v>80</v>
      </c>
      <c r="Q220" s="122">
        <f t="shared" si="8"/>
        <v>0</v>
      </c>
      <c r="R220" s="143"/>
    </row>
    <row r="221" spans="2:18" x14ac:dyDescent="0.2">
      <c r="B221" s="120"/>
      <c r="C221" s="119"/>
      <c r="D221" s="120"/>
      <c r="E221" s="119"/>
      <c r="F221" s="119"/>
      <c r="G221" s="119"/>
      <c r="H221" s="119"/>
      <c r="I221" s="158">
        <f t="shared" si="7"/>
        <v>0</v>
      </c>
      <c r="J221" s="119"/>
      <c r="K221" s="119"/>
      <c r="L221" s="119"/>
      <c r="M221" s="119"/>
      <c r="N221" s="119"/>
      <c r="O221" s="159"/>
      <c r="P221" s="160" t="s">
        <v>80</v>
      </c>
      <c r="Q221" s="122">
        <f t="shared" si="8"/>
        <v>0</v>
      </c>
      <c r="R221" s="143"/>
    </row>
    <row r="222" spans="2:18" x14ac:dyDescent="0.2">
      <c r="B222" s="120"/>
      <c r="C222" s="119"/>
      <c r="D222" s="120"/>
      <c r="E222" s="119"/>
      <c r="F222" s="119"/>
      <c r="G222" s="119"/>
      <c r="H222" s="119"/>
      <c r="I222" s="158">
        <f t="shared" si="7"/>
        <v>0</v>
      </c>
      <c r="J222" s="119"/>
      <c r="K222" s="119"/>
      <c r="L222" s="119"/>
      <c r="M222" s="119"/>
      <c r="N222" s="119"/>
      <c r="O222" s="159"/>
      <c r="P222" s="160" t="s">
        <v>80</v>
      </c>
      <c r="Q222" s="122">
        <f t="shared" si="8"/>
        <v>0</v>
      </c>
      <c r="R222" s="143"/>
    </row>
    <row r="223" spans="2:18" x14ac:dyDescent="0.2">
      <c r="B223" s="120"/>
      <c r="C223" s="119"/>
      <c r="D223" s="120"/>
      <c r="E223" s="119"/>
      <c r="F223" s="119"/>
      <c r="G223" s="119"/>
      <c r="H223" s="119"/>
      <c r="I223" s="158">
        <f t="shared" si="7"/>
        <v>0</v>
      </c>
      <c r="J223" s="119"/>
      <c r="K223" s="119"/>
      <c r="L223" s="119"/>
      <c r="M223" s="119"/>
      <c r="N223" s="119"/>
      <c r="O223" s="159"/>
      <c r="P223" s="160" t="s">
        <v>80</v>
      </c>
      <c r="Q223" s="122">
        <f t="shared" si="8"/>
        <v>0</v>
      </c>
      <c r="R223" s="143"/>
    </row>
    <row r="224" spans="2:18" x14ac:dyDescent="0.2">
      <c r="B224" s="120"/>
      <c r="C224" s="119"/>
      <c r="D224" s="120"/>
      <c r="E224" s="119"/>
      <c r="F224" s="119"/>
      <c r="G224" s="119"/>
      <c r="H224" s="119"/>
      <c r="I224" s="158">
        <f t="shared" si="7"/>
        <v>0</v>
      </c>
      <c r="J224" s="119"/>
      <c r="K224" s="119"/>
      <c r="L224" s="119"/>
      <c r="M224" s="119"/>
      <c r="N224" s="119"/>
      <c r="O224" s="159"/>
      <c r="P224" s="160" t="s">
        <v>80</v>
      </c>
      <c r="Q224" s="122">
        <f t="shared" si="8"/>
        <v>0</v>
      </c>
      <c r="R224" s="143"/>
    </row>
    <row r="225" spans="2:18" x14ac:dyDescent="0.2">
      <c r="B225" s="120"/>
      <c r="C225" s="119"/>
      <c r="D225" s="120"/>
      <c r="E225" s="119"/>
      <c r="F225" s="119"/>
      <c r="G225" s="119"/>
      <c r="H225" s="119"/>
      <c r="I225" s="158">
        <f t="shared" si="7"/>
        <v>0</v>
      </c>
      <c r="J225" s="119"/>
      <c r="K225" s="119"/>
      <c r="L225" s="119"/>
      <c r="M225" s="119"/>
      <c r="N225" s="119"/>
      <c r="O225" s="159"/>
      <c r="P225" s="160" t="s">
        <v>80</v>
      </c>
      <c r="Q225" s="122">
        <f t="shared" si="8"/>
        <v>0</v>
      </c>
      <c r="R225" s="143"/>
    </row>
    <row r="226" spans="2:18" x14ac:dyDescent="0.2">
      <c r="B226" s="120"/>
      <c r="C226" s="119"/>
      <c r="D226" s="120"/>
      <c r="E226" s="119"/>
      <c r="F226" s="119"/>
      <c r="G226" s="119"/>
      <c r="H226" s="119"/>
      <c r="I226" s="158">
        <f t="shared" si="7"/>
        <v>0</v>
      </c>
      <c r="J226" s="119"/>
      <c r="K226" s="119"/>
      <c r="L226" s="119"/>
      <c r="M226" s="119"/>
      <c r="N226" s="119"/>
      <c r="O226" s="159"/>
      <c r="P226" s="160" t="s">
        <v>80</v>
      </c>
      <c r="Q226" s="122">
        <f t="shared" si="8"/>
        <v>0</v>
      </c>
      <c r="R226" s="143"/>
    </row>
    <row r="227" spans="2:18" x14ac:dyDescent="0.2">
      <c r="B227" s="120"/>
      <c r="C227" s="119"/>
      <c r="D227" s="120"/>
      <c r="E227" s="119"/>
      <c r="F227" s="119"/>
      <c r="G227" s="119"/>
      <c r="H227" s="119"/>
      <c r="I227" s="158">
        <f t="shared" si="7"/>
        <v>0</v>
      </c>
      <c r="J227" s="119"/>
      <c r="K227" s="119"/>
      <c r="L227" s="119"/>
      <c r="M227" s="119"/>
      <c r="N227" s="119"/>
      <c r="O227" s="159"/>
      <c r="P227" s="160" t="s">
        <v>80</v>
      </c>
      <c r="Q227" s="122">
        <f t="shared" si="8"/>
        <v>0</v>
      </c>
      <c r="R227" s="143"/>
    </row>
    <row r="228" spans="2:18" x14ac:dyDescent="0.2">
      <c r="B228" s="120"/>
      <c r="C228" s="119"/>
      <c r="D228" s="120"/>
      <c r="E228" s="119"/>
      <c r="F228" s="119"/>
      <c r="G228" s="119"/>
      <c r="H228" s="119"/>
      <c r="I228" s="158">
        <f t="shared" si="7"/>
        <v>0</v>
      </c>
      <c r="J228" s="119"/>
      <c r="K228" s="119"/>
      <c r="L228" s="119"/>
      <c r="M228" s="119"/>
      <c r="N228" s="119"/>
      <c r="O228" s="159"/>
      <c r="P228" s="160" t="s">
        <v>80</v>
      </c>
      <c r="Q228" s="122">
        <f t="shared" si="8"/>
        <v>0</v>
      </c>
      <c r="R228" s="143"/>
    </row>
    <row r="229" spans="2:18" x14ac:dyDescent="0.2">
      <c r="B229" s="120"/>
      <c r="C229" s="119"/>
      <c r="D229" s="120"/>
      <c r="E229" s="119"/>
      <c r="F229" s="119"/>
      <c r="G229" s="119"/>
      <c r="H229" s="119"/>
      <c r="I229" s="158">
        <f t="shared" si="7"/>
        <v>0</v>
      </c>
      <c r="J229" s="119"/>
      <c r="K229" s="119"/>
      <c r="L229" s="119"/>
      <c r="M229" s="119"/>
      <c r="N229" s="119"/>
      <c r="O229" s="159"/>
      <c r="P229" s="160" t="s">
        <v>80</v>
      </c>
      <c r="Q229" s="122">
        <f t="shared" si="8"/>
        <v>0</v>
      </c>
      <c r="R229" s="143"/>
    </row>
    <row r="230" spans="2:18" x14ac:dyDescent="0.2">
      <c r="B230" s="120"/>
      <c r="C230" s="119"/>
      <c r="D230" s="120"/>
      <c r="E230" s="119"/>
      <c r="F230" s="119"/>
      <c r="G230" s="119"/>
      <c r="H230" s="119"/>
      <c r="I230" s="158">
        <f t="shared" si="7"/>
        <v>0</v>
      </c>
      <c r="J230" s="119"/>
      <c r="K230" s="119"/>
      <c r="L230" s="119"/>
      <c r="M230" s="119"/>
      <c r="N230" s="119"/>
      <c r="O230" s="159"/>
      <c r="P230" s="160" t="s">
        <v>80</v>
      </c>
      <c r="Q230" s="122">
        <f t="shared" si="8"/>
        <v>0</v>
      </c>
      <c r="R230" s="143"/>
    </row>
    <row r="231" spans="2:18" x14ac:dyDescent="0.2">
      <c r="B231" s="120"/>
      <c r="C231" s="119"/>
      <c r="D231" s="120"/>
      <c r="E231" s="119"/>
      <c r="F231" s="119"/>
      <c r="G231" s="119"/>
      <c r="H231" s="119"/>
      <c r="I231" s="158">
        <f t="shared" si="7"/>
        <v>0</v>
      </c>
      <c r="J231" s="119"/>
      <c r="K231" s="119"/>
      <c r="L231" s="119"/>
      <c r="M231" s="119"/>
      <c r="N231" s="119"/>
      <c r="O231" s="159"/>
      <c r="P231" s="160" t="s">
        <v>80</v>
      </c>
      <c r="Q231" s="122">
        <f t="shared" si="8"/>
        <v>0</v>
      </c>
      <c r="R231" s="143"/>
    </row>
    <row r="232" spans="2:18" x14ac:dyDescent="0.2">
      <c r="B232" s="120"/>
      <c r="C232" s="119"/>
      <c r="D232" s="120"/>
      <c r="E232" s="119"/>
      <c r="F232" s="119"/>
      <c r="G232" s="119"/>
      <c r="H232" s="119"/>
      <c r="I232" s="158">
        <f t="shared" si="7"/>
        <v>0</v>
      </c>
      <c r="J232" s="119"/>
      <c r="K232" s="119"/>
      <c r="L232" s="119"/>
      <c r="M232" s="119"/>
      <c r="N232" s="119"/>
      <c r="O232" s="159"/>
      <c r="P232" s="160" t="s">
        <v>80</v>
      </c>
      <c r="Q232" s="122">
        <f t="shared" si="8"/>
        <v>0</v>
      </c>
      <c r="R232" s="143"/>
    </row>
    <row r="233" spans="2:18" x14ac:dyDescent="0.2">
      <c r="B233" s="120"/>
      <c r="C233" s="119"/>
      <c r="D233" s="120"/>
      <c r="E233" s="119"/>
      <c r="F233" s="119"/>
      <c r="G233" s="119"/>
      <c r="H233" s="119"/>
      <c r="I233" s="158">
        <f t="shared" si="7"/>
        <v>0</v>
      </c>
      <c r="J233" s="119"/>
      <c r="K233" s="119"/>
      <c r="L233" s="119"/>
      <c r="M233" s="119"/>
      <c r="N233" s="119"/>
      <c r="O233" s="159"/>
      <c r="P233" s="160" t="s">
        <v>80</v>
      </c>
      <c r="Q233" s="122">
        <f t="shared" si="8"/>
        <v>0</v>
      </c>
      <c r="R233" s="143"/>
    </row>
    <row r="234" spans="2:18" x14ac:dyDescent="0.2">
      <c r="B234" s="120"/>
      <c r="C234" s="119"/>
      <c r="D234" s="120"/>
      <c r="E234" s="119"/>
      <c r="F234" s="119"/>
      <c r="G234" s="119"/>
      <c r="H234" s="119"/>
      <c r="I234" s="158">
        <f t="shared" si="7"/>
        <v>0</v>
      </c>
      <c r="J234" s="119"/>
      <c r="K234" s="119"/>
      <c r="L234" s="119"/>
      <c r="M234" s="119"/>
      <c r="N234" s="119"/>
      <c r="O234" s="159"/>
      <c r="P234" s="160" t="s">
        <v>80</v>
      </c>
      <c r="Q234" s="122">
        <f t="shared" si="8"/>
        <v>0</v>
      </c>
      <c r="R234" s="143"/>
    </row>
    <row r="235" spans="2:18" x14ac:dyDescent="0.2">
      <c r="B235" s="120"/>
      <c r="C235" s="119"/>
      <c r="D235" s="120"/>
      <c r="E235" s="119"/>
      <c r="F235" s="119"/>
      <c r="G235" s="119"/>
      <c r="H235" s="119"/>
      <c r="I235" s="158">
        <f t="shared" si="7"/>
        <v>0</v>
      </c>
      <c r="J235" s="119"/>
      <c r="K235" s="119"/>
      <c r="L235" s="119"/>
      <c r="M235" s="119"/>
      <c r="N235" s="119"/>
      <c r="O235" s="159"/>
      <c r="P235" s="160" t="s">
        <v>80</v>
      </c>
      <c r="Q235" s="122">
        <f t="shared" si="8"/>
        <v>0</v>
      </c>
      <c r="R235" s="143"/>
    </row>
    <row r="236" spans="2:18" x14ac:dyDescent="0.2">
      <c r="B236" s="120"/>
      <c r="C236" s="119"/>
      <c r="D236" s="120"/>
      <c r="E236" s="119"/>
      <c r="F236" s="119"/>
      <c r="G236" s="119"/>
      <c r="H236" s="119"/>
      <c r="I236" s="158">
        <f t="shared" si="7"/>
        <v>0</v>
      </c>
      <c r="J236" s="119"/>
      <c r="K236" s="119"/>
      <c r="L236" s="119"/>
      <c r="M236" s="119"/>
      <c r="N236" s="119"/>
      <c r="O236" s="159"/>
      <c r="P236" s="160" t="s">
        <v>80</v>
      </c>
      <c r="Q236" s="122">
        <f t="shared" si="8"/>
        <v>0</v>
      </c>
      <c r="R236" s="143"/>
    </row>
    <row r="237" spans="2:18" x14ac:dyDescent="0.2">
      <c r="B237" s="120"/>
      <c r="C237" s="119"/>
      <c r="D237" s="120"/>
      <c r="E237" s="119"/>
      <c r="F237" s="119"/>
      <c r="G237" s="119"/>
      <c r="H237" s="119"/>
      <c r="I237" s="158">
        <f t="shared" si="7"/>
        <v>0</v>
      </c>
      <c r="J237" s="119"/>
      <c r="K237" s="119"/>
      <c r="L237" s="119"/>
      <c r="M237" s="119"/>
      <c r="N237" s="119"/>
      <c r="O237" s="159"/>
      <c r="P237" s="160" t="s">
        <v>80</v>
      </c>
      <c r="Q237" s="122">
        <f t="shared" si="8"/>
        <v>0</v>
      </c>
      <c r="R237" s="143"/>
    </row>
    <row r="238" spans="2:18" x14ac:dyDescent="0.2">
      <c r="B238" s="120"/>
      <c r="C238" s="119"/>
      <c r="D238" s="120"/>
      <c r="E238" s="119"/>
      <c r="F238" s="119"/>
      <c r="G238" s="119"/>
      <c r="H238" s="119"/>
      <c r="I238" s="158">
        <f t="shared" si="7"/>
        <v>0</v>
      </c>
      <c r="J238" s="119"/>
      <c r="K238" s="119"/>
      <c r="L238" s="119"/>
      <c r="M238" s="119"/>
      <c r="N238" s="119"/>
      <c r="O238" s="159"/>
      <c r="P238" s="160" t="s">
        <v>80</v>
      </c>
      <c r="Q238" s="122">
        <f t="shared" si="8"/>
        <v>0</v>
      </c>
      <c r="R238" s="143"/>
    </row>
    <row r="239" spans="2:18" x14ac:dyDescent="0.2">
      <c r="B239" s="120"/>
      <c r="C239" s="119"/>
      <c r="D239" s="120"/>
      <c r="E239" s="119"/>
      <c r="F239" s="119"/>
      <c r="G239" s="119"/>
      <c r="H239" s="119"/>
      <c r="I239" s="158">
        <f t="shared" si="7"/>
        <v>0</v>
      </c>
      <c r="J239" s="119"/>
      <c r="K239" s="119"/>
      <c r="L239" s="119"/>
      <c r="M239" s="119"/>
      <c r="N239" s="119"/>
      <c r="O239" s="159"/>
      <c r="P239" s="160" t="s">
        <v>80</v>
      </c>
      <c r="Q239" s="122">
        <f t="shared" si="8"/>
        <v>0</v>
      </c>
      <c r="R239" s="143"/>
    </row>
    <row r="240" spans="2:18" x14ac:dyDescent="0.2">
      <c r="B240" s="120"/>
      <c r="C240" s="119"/>
      <c r="D240" s="120"/>
      <c r="E240" s="119"/>
      <c r="F240" s="119"/>
      <c r="G240" s="119"/>
      <c r="H240" s="119"/>
      <c r="I240" s="158">
        <f t="shared" si="7"/>
        <v>0</v>
      </c>
      <c r="J240" s="119"/>
      <c r="K240" s="119"/>
      <c r="L240" s="119"/>
      <c r="M240" s="119"/>
      <c r="N240" s="119"/>
      <c r="O240" s="159"/>
      <c r="P240" s="160" t="s">
        <v>80</v>
      </c>
      <c r="Q240" s="122">
        <f t="shared" si="8"/>
        <v>0</v>
      </c>
      <c r="R240" s="143"/>
    </row>
    <row r="241" spans="2:18" x14ac:dyDescent="0.2">
      <c r="B241" s="120"/>
      <c r="C241" s="119"/>
      <c r="D241" s="120"/>
      <c r="E241" s="119"/>
      <c r="F241" s="119"/>
      <c r="G241" s="119"/>
      <c r="H241" s="119"/>
      <c r="I241" s="158">
        <f t="shared" si="7"/>
        <v>0</v>
      </c>
      <c r="J241" s="119"/>
      <c r="K241" s="119"/>
      <c r="L241" s="119"/>
      <c r="M241" s="119"/>
      <c r="N241" s="119"/>
      <c r="O241" s="159"/>
      <c r="P241" s="160" t="s">
        <v>80</v>
      </c>
      <c r="Q241" s="122">
        <f t="shared" si="8"/>
        <v>0</v>
      </c>
      <c r="R241" s="143"/>
    </row>
    <row r="242" spans="2:18" x14ac:dyDescent="0.2">
      <c r="B242" s="120"/>
      <c r="C242" s="119"/>
      <c r="D242" s="120"/>
      <c r="E242" s="119"/>
      <c r="F242" s="119"/>
      <c r="G242" s="119"/>
      <c r="H242" s="119"/>
      <c r="I242" s="158">
        <f t="shared" si="7"/>
        <v>0</v>
      </c>
      <c r="J242" s="119"/>
      <c r="K242" s="119"/>
      <c r="L242" s="119"/>
      <c r="M242" s="119"/>
      <c r="N242" s="119"/>
      <c r="O242" s="159"/>
      <c r="P242" s="160" t="s">
        <v>80</v>
      </c>
      <c r="Q242" s="122">
        <f t="shared" si="8"/>
        <v>0</v>
      </c>
      <c r="R242" s="143"/>
    </row>
    <row r="243" spans="2:18" x14ac:dyDescent="0.2">
      <c r="B243" s="120"/>
      <c r="C243" s="119"/>
      <c r="D243" s="120"/>
      <c r="E243" s="119"/>
      <c r="F243" s="119"/>
      <c r="G243" s="119"/>
      <c r="H243" s="119"/>
      <c r="I243" s="158">
        <f t="shared" si="7"/>
        <v>0</v>
      </c>
      <c r="J243" s="119"/>
      <c r="K243" s="119"/>
      <c r="L243" s="119"/>
      <c r="M243" s="119"/>
      <c r="N243" s="119"/>
      <c r="O243" s="159"/>
      <c r="P243" s="160" t="s">
        <v>80</v>
      </c>
      <c r="Q243" s="122">
        <f t="shared" si="8"/>
        <v>0</v>
      </c>
      <c r="R243" s="143"/>
    </row>
    <row r="244" spans="2:18" x14ac:dyDescent="0.2">
      <c r="B244" s="120"/>
      <c r="C244" s="119"/>
      <c r="D244" s="120"/>
      <c r="E244" s="119"/>
      <c r="F244" s="119"/>
      <c r="G244" s="119"/>
      <c r="H244" s="119"/>
      <c r="I244" s="158">
        <f t="shared" si="7"/>
        <v>0</v>
      </c>
      <c r="J244" s="119"/>
      <c r="K244" s="119"/>
      <c r="L244" s="119"/>
      <c r="M244" s="119"/>
      <c r="N244" s="119"/>
      <c r="O244" s="159"/>
      <c r="P244" s="160" t="s">
        <v>80</v>
      </c>
      <c r="Q244" s="122">
        <f t="shared" si="8"/>
        <v>0</v>
      </c>
      <c r="R244" s="143"/>
    </row>
    <row r="245" spans="2:18" x14ac:dyDescent="0.2">
      <c r="B245" s="120"/>
      <c r="C245" s="119"/>
      <c r="D245" s="120"/>
      <c r="E245" s="119"/>
      <c r="F245" s="119"/>
      <c r="G245" s="119"/>
      <c r="H245" s="119"/>
      <c r="I245" s="158">
        <f t="shared" si="7"/>
        <v>0</v>
      </c>
      <c r="J245" s="119"/>
      <c r="K245" s="119"/>
      <c r="L245" s="119"/>
      <c r="M245" s="119"/>
      <c r="N245" s="119"/>
      <c r="O245" s="159"/>
      <c r="P245" s="160" t="s">
        <v>80</v>
      </c>
      <c r="Q245" s="122">
        <f t="shared" si="8"/>
        <v>0</v>
      </c>
      <c r="R245" s="143"/>
    </row>
    <row r="246" spans="2:18" x14ac:dyDescent="0.2">
      <c r="B246" s="120"/>
      <c r="C246" s="119"/>
      <c r="D246" s="120"/>
      <c r="E246" s="119"/>
      <c r="F246" s="119"/>
      <c r="G246" s="119"/>
      <c r="H246" s="119"/>
      <c r="I246" s="158">
        <f t="shared" si="7"/>
        <v>0</v>
      </c>
      <c r="J246" s="119"/>
      <c r="K246" s="119"/>
      <c r="L246" s="119"/>
      <c r="M246" s="119"/>
      <c r="N246" s="119"/>
      <c r="O246" s="159"/>
      <c r="P246" s="160" t="s">
        <v>80</v>
      </c>
      <c r="Q246" s="122">
        <f t="shared" si="8"/>
        <v>0</v>
      </c>
      <c r="R246" s="143"/>
    </row>
    <row r="247" spans="2:18" x14ac:dyDescent="0.2">
      <c r="B247" s="120"/>
      <c r="C247" s="119"/>
      <c r="D247" s="120"/>
      <c r="E247" s="119"/>
      <c r="F247" s="119"/>
      <c r="G247" s="119"/>
      <c r="H247" s="119"/>
      <c r="I247" s="158">
        <f t="shared" si="7"/>
        <v>0</v>
      </c>
      <c r="J247" s="119"/>
      <c r="K247" s="119"/>
      <c r="L247" s="119"/>
      <c r="M247" s="119"/>
      <c r="N247" s="119"/>
      <c r="O247" s="159"/>
      <c r="P247" s="160" t="s">
        <v>80</v>
      </c>
      <c r="Q247" s="122">
        <f t="shared" si="8"/>
        <v>0</v>
      </c>
      <c r="R247" s="143"/>
    </row>
    <row r="248" spans="2:18" x14ac:dyDescent="0.2">
      <c r="B248" s="120"/>
      <c r="C248" s="119"/>
      <c r="D248" s="120"/>
      <c r="E248" s="119"/>
      <c r="F248" s="119"/>
      <c r="G248" s="119"/>
      <c r="H248" s="119"/>
      <c r="I248" s="158">
        <f t="shared" si="7"/>
        <v>0</v>
      </c>
      <c r="J248" s="119"/>
      <c r="K248" s="119"/>
      <c r="L248" s="119"/>
      <c r="M248" s="119"/>
      <c r="N248" s="119"/>
      <c r="O248" s="159"/>
      <c r="P248" s="160" t="s">
        <v>80</v>
      </c>
      <c r="Q248" s="122">
        <f t="shared" si="8"/>
        <v>0</v>
      </c>
      <c r="R248" s="143"/>
    </row>
    <row r="249" spans="2:18" x14ac:dyDescent="0.2">
      <c r="B249" s="120"/>
      <c r="C249" s="119"/>
      <c r="D249" s="120"/>
      <c r="E249" s="119"/>
      <c r="F249" s="119"/>
      <c r="G249" s="119"/>
      <c r="H249" s="119"/>
      <c r="I249" s="158">
        <f t="shared" si="7"/>
        <v>0</v>
      </c>
      <c r="J249" s="119"/>
      <c r="K249" s="119"/>
      <c r="L249" s="119"/>
      <c r="M249" s="119"/>
      <c r="N249" s="119"/>
      <c r="O249" s="159"/>
      <c r="P249" s="160" t="s">
        <v>80</v>
      </c>
      <c r="Q249" s="122">
        <f t="shared" si="8"/>
        <v>0</v>
      </c>
      <c r="R249" s="143"/>
    </row>
    <row r="250" spans="2:18" x14ac:dyDescent="0.2">
      <c r="B250" s="120"/>
      <c r="C250" s="119"/>
      <c r="D250" s="120"/>
      <c r="E250" s="119"/>
      <c r="F250" s="119"/>
      <c r="G250" s="119"/>
      <c r="H250" s="119"/>
      <c r="I250" s="158">
        <f t="shared" si="7"/>
        <v>0</v>
      </c>
      <c r="J250" s="119"/>
      <c r="K250" s="119"/>
      <c r="L250" s="119"/>
      <c r="M250" s="119"/>
      <c r="N250" s="119"/>
      <c r="O250" s="159"/>
      <c r="P250" s="160" t="s">
        <v>80</v>
      </c>
      <c r="Q250" s="122">
        <f t="shared" si="8"/>
        <v>0</v>
      </c>
      <c r="R250" s="143"/>
    </row>
    <row r="251" spans="2:18" x14ac:dyDescent="0.2">
      <c r="B251" s="120"/>
      <c r="C251" s="119"/>
      <c r="D251" s="120"/>
      <c r="E251" s="119"/>
      <c r="F251" s="119"/>
      <c r="G251" s="119"/>
      <c r="H251" s="119"/>
      <c r="I251" s="158">
        <f t="shared" si="7"/>
        <v>0</v>
      </c>
      <c r="J251" s="119"/>
      <c r="K251" s="119"/>
      <c r="L251" s="119"/>
      <c r="M251" s="119"/>
      <c r="N251" s="119"/>
      <c r="O251" s="159"/>
      <c r="P251" s="160" t="s">
        <v>80</v>
      </c>
      <c r="Q251" s="122">
        <f t="shared" si="8"/>
        <v>0</v>
      </c>
      <c r="R251" s="143"/>
    </row>
    <row r="252" spans="2:18" x14ac:dyDescent="0.2">
      <c r="B252" s="120"/>
      <c r="C252" s="119"/>
      <c r="D252" s="120"/>
      <c r="E252" s="119"/>
      <c r="F252" s="119"/>
      <c r="G252" s="119"/>
      <c r="H252" s="119"/>
      <c r="I252" s="158">
        <f t="shared" si="7"/>
        <v>0</v>
      </c>
      <c r="J252" s="119"/>
      <c r="K252" s="119"/>
      <c r="L252" s="119"/>
      <c r="M252" s="119"/>
      <c r="N252" s="119"/>
      <c r="O252" s="159"/>
      <c r="P252" s="160" t="s">
        <v>80</v>
      </c>
      <c r="Q252" s="122">
        <f t="shared" si="8"/>
        <v>0</v>
      </c>
      <c r="R252" s="143"/>
    </row>
    <row r="253" spans="2:18" x14ac:dyDescent="0.2">
      <c r="B253" s="120"/>
      <c r="C253" s="119"/>
      <c r="D253" s="120"/>
      <c r="E253" s="119"/>
      <c r="F253" s="119"/>
      <c r="G253" s="119"/>
      <c r="H253" s="119"/>
      <c r="I253" s="158">
        <f t="shared" si="7"/>
        <v>0</v>
      </c>
      <c r="J253" s="119"/>
      <c r="K253" s="119"/>
      <c r="L253" s="119"/>
      <c r="M253" s="119"/>
      <c r="N253" s="119"/>
      <c r="O253" s="159"/>
      <c r="P253" s="160" t="s">
        <v>80</v>
      </c>
      <c r="Q253" s="122">
        <f t="shared" si="8"/>
        <v>0</v>
      </c>
      <c r="R253" s="143"/>
    </row>
    <row r="254" spans="2:18" x14ac:dyDescent="0.2">
      <c r="B254" s="120"/>
      <c r="C254" s="119"/>
      <c r="D254" s="120"/>
      <c r="E254" s="119"/>
      <c r="F254" s="119"/>
      <c r="G254" s="119"/>
      <c r="H254" s="119"/>
      <c r="I254" s="158">
        <f t="shared" si="7"/>
        <v>0</v>
      </c>
      <c r="J254" s="119"/>
      <c r="K254" s="119"/>
      <c r="L254" s="119"/>
      <c r="M254" s="119"/>
      <c r="N254" s="119"/>
      <c r="O254" s="159"/>
      <c r="P254" s="160" t="s">
        <v>80</v>
      </c>
      <c r="Q254" s="122">
        <f t="shared" si="8"/>
        <v>0</v>
      </c>
      <c r="R254" s="143"/>
    </row>
    <row r="255" spans="2:18" x14ac:dyDescent="0.2">
      <c r="B255" s="120"/>
      <c r="C255" s="119"/>
      <c r="D255" s="120"/>
      <c r="E255" s="119"/>
      <c r="F255" s="119"/>
      <c r="G255" s="119"/>
      <c r="H255" s="119"/>
      <c r="I255" s="158">
        <f t="shared" si="7"/>
        <v>0</v>
      </c>
      <c r="J255" s="119"/>
      <c r="K255" s="119"/>
      <c r="L255" s="119"/>
      <c r="M255" s="119"/>
      <c r="N255" s="119"/>
      <c r="O255" s="159"/>
      <c r="P255" s="160" t="s">
        <v>80</v>
      </c>
      <c r="Q255" s="122">
        <f t="shared" si="8"/>
        <v>0</v>
      </c>
      <c r="R255" s="143"/>
    </row>
    <row r="256" spans="2:18" x14ac:dyDescent="0.2">
      <c r="B256" s="120"/>
      <c r="C256" s="119"/>
      <c r="D256" s="120"/>
      <c r="E256" s="119"/>
      <c r="F256" s="119"/>
      <c r="G256" s="119"/>
      <c r="H256" s="119"/>
      <c r="I256" s="158">
        <f t="shared" si="7"/>
        <v>0</v>
      </c>
      <c r="J256" s="119"/>
      <c r="K256" s="119"/>
      <c r="L256" s="119"/>
      <c r="M256" s="119"/>
      <c r="N256" s="119"/>
      <c r="O256" s="159"/>
      <c r="P256" s="160" t="s">
        <v>80</v>
      </c>
      <c r="Q256" s="122">
        <f t="shared" si="8"/>
        <v>0</v>
      </c>
      <c r="R256" s="143"/>
    </row>
    <row r="257" spans="2:18" x14ac:dyDescent="0.2">
      <c r="B257" s="120"/>
      <c r="C257" s="119"/>
      <c r="D257" s="120"/>
      <c r="E257" s="119"/>
      <c r="F257" s="119"/>
      <c r="G257" s="119"/>
      <c r="H257" s="119"/>
      <c r="I257" s="158">
        <f t="shared" si="7"/>
        <v>0</v>
      </c>
      <c r="J257" s="119"/>
      <c r="K257" s="119"/>
      <c r="L257" s="119"/>
      <c r="M257" s="119"/>
      <c r="N257" s="119"/>
      <c r="O257" s="159"/>
      <c r="P257" s="160" t="s">
        <v>80</v>
      </c>
      <c r="Q257" s="122">
        <f t="shared" si="8"/>
        <v>0</v>
      </c>
      <c r="R257" s="143"/>
    </row>
    <row r="258" spans="2:18" x14ac:dyDescent="0.2">
      <c r="B258" s="120"/>
      <c r="C258" s="119"/>
      <c r="D258" s="120"/>
      <c r="E258" s="119"/>
      <c r="F258" s="119"/>
      <c r="G258" s="119"/>
      <c r="H258" s="119"/>
      <c r="I258" s="158">
        <f t="shared" si="7"/>
        <v>0</v>
      </c>
      <c r="J258" s="119"/>
      <c r="K258" s="119"/>
      <c r="L258" s="119"/>
      <c r="M258" s="119"/>
      <c r="N258" s="119"/>
      <c r="O258" s="159"/>
      <c r="P258" s="160" t="s">
        <v>80</v>
      </c>
      <c r="Q258" s="122">
        <f t="shared" si="8"/>
        <v>0</v>
      </c>
      <c r="R258" s="143"/>
    </row>
    <row r="259" spans="2:18" x14ac:dyDescent="0.2">
      <c r="B259" s="120"/>
      <c r="C259" s="119"/>
      <c r="D259" s="120"/>
      <c r="E259" s="119"/>
      <c r="F259" s="119"/>
      <c r="G259" s="119"/>
      <c r="H259" s="119"/>
      <c r="I259" s="158">
        <f t="shared" si="7"/>
        <v>0</v>
      </c>
      <c r="J259" s="119"/>
      <c r="K259" s="119"/>
      <c r="L259" s="119"/>
      <c r="M259" s="119"/>
      <c r="N259" s="119"/>
      <c r="O259" s="159"/>
      <c r="P259" s="160" t="s">
        <v>80</v>
      </c>
      <c r="Q259" s="122">
        <f t="shared" si="8"/>
        <v>0</v>
      </c>
      <c r="R259" s="143"/>
    </row>
    <row r="260" spans="2:18" x14ac:dyDescent="0.2">
      <c r="B260" s="120"/>
      <c r="C260" s="119"/>
      <c r="D260" s="120"/>
      <c r="E260" s="119"/>
      <c r="F260" s="119"/>
      <c r="G260" s="119"/>
      <c r="H260" s="119"/>
      <c r="I260" s="158">
        <f t="shared" si="7"/>
        <v>0</v>
      </c>
      <c r="J260" s="119"/>
      <c r="K260" s="119"/>
      <c r="L260" s="119"/>
      <c r="M260" s="119"/>
      <c r="N260" s="119"/>
      <c r="O260" s="159"/>
      <c r="P260" s="160" t="s">
        <v>80</v>
      </c>
      <c r="Q260" s="122">
        <f t="shared" si="8"/>
        <v>0</v>
      </c>
      <c r="R260" s="143"/>
    </row>
    <row r="261" spans="2:18" x14ac:dyDescent="0.2">
      <c r="B261" s="120"/>
      <c r="C261" s="119"/>
      <c r="D261" s="120"/>
      <c r="E261" s="119"/>
      <c r="F261" s="119"/>
      <c r="G261" s="119"/>
      <c r="H261" s="119"/>
      <c r="I261" s="158">
        <f t="shared" si="7"/>
        <v>0</v>
      </c>
      <c r="J261" s="119"/>
      <c r="K261" s="119"/>
      <c r="L261" s="119"/>
      <c r="M261" s="119"/>
      <c r="N261" s="119"/>
      <c r="O261" s="159"/>
      <c r="P261" s="160" t="s">
        <v>80</v>
      </c>
      <c r="Q261" s="122">
        <f t="shared" si="8"/>
        <v>0</v>
      </c>
      <c r="R261" s="143"/>
    </row>
    <row r="262" spans="2:18" x14ac:dyDescent="0.2">
      <c r="B262" s="120"/>
      <c r="C262" s="119"/>
      <c r="D262" s="120"/>
      <c r="E262" s="119"/>
      <c r="F262" s="119"/>
      <c r="G262" s="119"/>
      <c r="H262" s="119"/>
      <c r="I262" s="158">
        <f t="shared" si="7"/>
        <v>0</v>
      </c>
      <c r="J262" s="119"/>
      <c r="K262" s="119"/>
      <c r="L262" s="119"/>
      <c r="M262" s="119"/>
      <c r="N262" s="119"/>
      <c r="O262" s="159"/>
      <c r="P262" s="160" t="s">
        <v>80</v>
      </c>
      <c r="Q262" s="122">
        <f t="shared" si="8"/>
        <v>0</v>
      </c>
      <c r="R262" s="143"/>
    </row>
    <row r="263" spans="2:18" x14ac:dyDescent="0.2">
      <c r="B263" s="120"/>
      <c r="C263" s="119"/>
      <c r="D263" s="120"/>
      <c r="E263" s="119"/>
      <c r="F263" s="119"/>
      <c r="G263" s="119"/>
      <c r="H263" s="119"/>
      <c r="I263" s="158">
        <f t="shared" si="7"/>
        <v>0</v>
      </c>
      <c r="J263" s="119"/>
      <c r="K263" s="119"/>
      <c r="L263" s="119"/>
      <c r="M263" s="119"/>
      <c r="N263" s="119"/>
      <c r="O263" s="159"/>
      <c r="P263" s="160" t="s">
        <v>80</v>
      </c>
      <c r="Q263" s="122">
        <f t="shared" si="8"/>
        <v>0</v>
      </c>
      <c r="R263" s="143"/>
    </row>
    <row r="264" spans="2:18" x14ac:dyDescent="0.2">
      <c r="B264" s="120"/>
      <c r="C264" s="119"/>
      <c r="D264" s="120"/>
      <c r="E264" s="119"/>
      <c r="F264" s="119"/>
      <c r="G264" s="119"/>
      <c r="H264" s="119"/>
      <c r="I264" s="158">
        <f t="shared" si="7"/>
        <v>0</v>
      </c>
      <c r="J264" s="119"/>
      <c r="K264" s="119"/>
      <c r="L264" s="119"/>
      <c r="M264" s="119"/>
      <c r="N264" s="119"/>
      <c r="O264" s="159"/>
      <c r="P264" s="160" t="s">
        <v>80</v>
      </c>
      <c r="Q264" s="122">
        <f t="shared" si="8"/>
        <v>0</v>
      </c>
      <c r="R264" s="143"/>
    </row>
    <row r="265" spans="2:18" x14ac:dyDescent="0.2">
      <c r="B265" s="120"/>
      <c r="C265" s="119"/>
      <c r="D265" s="120"/>
      <c r="E265" s="119"/>
      <c r="F265" s="119"/>
      <c r="G265" s="119"/>
      <c r="H265" s="119"/>
      <c r="I265" s="158">
        <f t="shared" si="7"/>
        <v>0</v>
      </c>
      <c r="J265" s="119"/>
      <c r="K265" s="119"/>
      <c r="L265" s="119"/>
      <c r="M265" s="119"/>
      <c r="N265" s="119"/>
      <c r="O265" s="159"/>
      <c r="P265" s="160" t="s">
        <v>80</v>
      </c>
      <c r="Q265" s="122">
        <f t="shared" si="8"/>
        <v>0</v>
      </c>
      <c r="R265" s="143"/>
    </row>
    <row r="266" spans="2:18" x14ac:dyDescent="0.2">
      <c r="B266" s="120"/>
      <c r="C266" s="119"/>
      <c r="D266" s="120"/>
      <c r="E266" s="119"/>
      <c r="F266" s="119"/>
      <c r="G266" s="119"/>
      <c r="H266" s="119"/>
      <c r="I266" s="158">
        <f t="shared" si="7"/>
        <v>0</v>
      </c>
      <c r="J266" s="119"/>
      <c r="K266" s="119"/>
      <c r="L266" s="119"/>
      <c r="M266" s="119"/>
      <c r="N266" s="119"/>
      <c r="O266" s="159"/>
      <c r="P266" s="160" t="s">
        <v>80</v>
      </c>
      <c r="Q266" s="122">
        <f t="shared" si="8"/>
        <v>0</v>
      </c>
      <c r="R266" s="143"/>
    </row>
    <row r="267" spans="2:18" x14ac:dyDescent="0.2">
      <c r="B267" s="120"/>
      <c r="C267" s="119"/>
      <c r="D267" s="120"/>
      <c r="E267" s="119"/>
      <c r="F267" s="119"/>
      <c r="G267" s="119"/>
      <c r="H267" s="119"/>
      <c r="I267" s="158">
        <f t="shared" si="7"/>
        <v>0</v>
      </c>
      <c r="J267" s="119"/>
      <c r="K267" s="119"/>
      <c r="L267" s="119"/>
      <c r="M267" s="119"/>
      <c r="N267" s="119"/>
      <c r="O267" s="159"/>
      <c r="P267" s="160" t="s">
        <v>80</v>
      </c>
      <c r="Q267" s="122">
        <f t="shared" si="8"/>
        <v>0</v>
      </c>
      <c r="R267" s="143"/>
    </row>
    <row r="268" spans="2:18" x14ac:dyDescent="0.2">
      <c r="B268" s="120"/>
      <c r="C268" s="119"/>
      <c r="D268" s="120"/>
      <c r="E268" s="119"/>
      <c r="F268" s="119"/>
      <c r="G268" s="119"/>
      <c r="H268" s="119"/>
      <c r="I268" s="158">
        <f t="shared" ref="I268:I331" si="9">IF(J268&gt;0,J268,SUM((PI()*E268*F268/4)+(PI()*F268*G268/4)+(PI()*G268*H268/4)+(PI()*H268*E268/4)))</f>
        <v>0</v>
      </c>
      <c r="J268" s="119"/>
      <c r="K268" s="119"/>
      <c r="L268" s="119"/>
      <c r="M268" s="119"/>
      <c r="N268" s="119"/>
      <c r="O268" s="159"/>
      <c r="P268" s="160" t="s">
        <v>80</v>
      </c>
      <c r="Q268" s="122">
        <f t="shared" ref="Q268:Q331" si="10">SUM((I268-(L268+M268+N268))*(1-O268))</f>
        <v>0</v>
      </c>
      <c r="R268" s="143"/>
    </row>
    <row r="269" spans="2:18" x14ac:dyDescent="0.2">
      <c r="B269" s="120"/>
      <c r="C269" s="119"/>
      <c r="D269" s="120"/>
      <c r="E269" s="119"/>
      <c r="F269" s="119"/>
      <c r="G269" s="119"/>
      <c r="H269" s="119"/>
      <c r="I269" s="158">
        <f t="shared" si="9"/>
        <v>0</v>
      </c>
      <c r="J269" s="119"/>
      <c r="K269" s="119"/>
      <c r="L269" s="119"/>
      <c r="M269" s="119"/>
      <c r="N269" s="119"/>
      <c r="O269" s="159"/>
      <c r="P269" s="160" t="s">
        <v>80</v>
      </c>
      <c r="Q269" s="122">
        <f t="shared" si="10"/>
        <v>0</v>
      </c>
      <c r="R269" s="143"/>
    </row>
    <row r="270" spans="2:18" x14ac:dyDescent="0.2">
      <c r="B270" s="120"/>
      <c r="C270" s="119"/>
      <c r="D270" s="120"/>
      <c r="E270" s="119"/>
      <c r="F270" s="119"/>
      <c r="G270" s="119"/>
      <c r="H270" s="119"/>
      <c r="I270" s="158">
        <f t="shared" si="9"/>
        <v>0</v>
      </c>
      <c r="J270" s="119"/>
      <c r="K270" s="119"/>
      <c r="L270" s="119"/>
      <c r="M270" s="119"/>
      <c r="N270" s="119"/>
      <c r="O270" s="159"/>
      <c r="P270" s="160" t="s">
        <v>80</v>
      </c>
      <c r="Q270" s="122">
        <f t="shared" si="10"/>
        <v>0</v>
      </c>
      <c r="R270" s="143"/>
    </row>
    <row r="271" spans="2:18" x14ac:dyDescent="0.2">
      <c r="B271" s="120"/>
      <c r="C271" s="119"/>
      <c r="D271" s="120"/>
      <c r="E271" s="119"/>
      <c r="F271" s="119"/>
      <c r="G271" s="119"/>
      <c r="H271" s="119"/>
      <c r="I271" s="158">
        <f t="shared" si="9"/>
        <v>0</v>
      </c>
      <c r="J271" s="119"/>
      <c r="K271" s="119"/>
      <c r="L271" s="119"/>
      <c r="M271" s="119"/>
      <c r="N271" s="119"/>
      <c r="O271" s="159"/>
      <c r="P271" s="160" t="s">
        <v>80</v>
      </c>
      <c r="Q271" s="122">
        <f t="shared" si="10"/>
        <v>0</v>
      </c>
      <c r="R271" s="143"/>
    </row>
    <row r="272" spans="2:18" x14ac:dyDescent="0.2">
      <c r="B272" s="120"/>
      <c r="C272" s="119"/>
      <c r="D272" s="120"/>
      <c r="E272" s="119"/>
      <c r="F272" s="119"/>
      <c r="G272" s="119"/>
      <c r="H272" s="119"/>
      <c r="I272" s="158">
        <f t="shared" si="9"/>
        <v>0</v>
      </c>
      <c r="J272" s="119"/>
      <c r="K272" s="119"/>
      <c r="L272" s="119"/>
      <c r="M272" s="119"/>
      <c r="N272" s="119"/>
      <c r="O272" s="159"/>
      <c r="P272" s="160" t="s">
        <v>80</v>
      </c>
      <c r="Q272" s="122">
        <f t="shared" si="10"/>
        <v>0</v>
      </c>
      <c r="R272" s="143"/>
    </row>
    <row r="273" spans="2:18" x14ac:dyDescent="0.2">
      <c r="B273" s="120"/>
      <c r="C273" s="119"/>
      <c r="D273" s="120"/>
      <c r="E273" s="119"/>
      <c r="F273" s="119"/>
      <c r="G273" s="119"/>
      <c r="H273" s="119"/>
      <c r="I273" s="158">
        <f t="shared" si="9"/>
        <v>0</v>
      </c>
      <c r="J273" s="119"/>
      <c r="K273" s="119"/>
      <c r="L273" s="119"/>
      <c r="M273" s="119"/>
      <c r="N273" s="119"/>
      <c r="O273" s="159"/>
      <c r="P273" s="160" t="s">
        <v>80</v>
      </c>
      <c r="Q273" s="122">
        <f t="shared" si="10"/>
        <v>0</v>
      </c>
      <c r="R273" s="143"/>
    </row>
    <row r="274" spans="2:18" x14ac:dyDescent="0.2">
      <c r="B274" s="120"/>
      <c r="C274" s="119"/>
      <c r="D274" s="120"/>
      <c r="E274" s="119"/>
      <c r="F274" s="119"/>
      <c r="G274" s="119"/>
      <c r="H274" s="119"/>
      <c r="I274" s="158">
        <f t="shared" si="9"/>
        <v>0</v>
      </c>
      <c r="J274" s="119"/>
      <c r="K274" s="119"/>
      <c r="L274" s="119"/>
      <c r="M274" s="119"/>
      <c r="N274" s="119"/>
      <c r="O274" s="159"/>
      <c r="P274" s="160" t="s">
        <v>80</v>
      </c>
      <c r="Q274" s="122">
        <f t="shared" si="10"/>
        <v>0</v>
      </c>
      <c r="R274" s="143"/>
    </row>
    <row r="275" spans="2:18" x14ac:dyDescent="0.2">
      <c r="B275" s="120"/>
      <c r="C275" s="119"/>
      <c r="D275" s="120"/>
      <c r="E275" s="119"/>
      <c r="F275" s="119"/>
      <c r="G275" s="119"/>
      <c r="H275" s="119"/>
      <c r="I275" s="158">
        <f t="shared" si="9"/>
        <v>0</v>
      </c>
      <c r="J275" s="119"/>
      <c r="K275" s="119"/>
      <c r="L275" s="119"/>
      <c r="M275" s="119"/>
      <c r="N275" s="119"/>
      <c r="O275" s="159"/>
      <c r="P275" s="160" t="s">
        <v>80</v>
      </c>
      <c r="Q275" s="122">
        <f t="shared" si="10"/>
        <v>0</v>
      </c>
      <c r="R275" s="143"/>
    </row>
    <row r="276" spans="2:18" x14ac:dyDescent="0.2">
      <c r="B276" s="120"/>
      <c r="C276" s="119"/>
      <c r="D276" s="120"/>
      <c r="E276" s="119"/>
      <c r="F276" s="119"/>
      <c r="G276" s="119"/>
      <c r="H276" s="119"/>
      <c r="I276" s="158">
        <f t="shared" si="9"/>
        <v>0</v>
      </c>
      <c r="J276" s="119"/>
      <c r="K276" s="119"/>
      <c r="L276" s="119"/>
      <c r="M276" s="119"/>
      <c r="N276" s="119"/>
      <c r="O276" s="159"/>
      <c r="P276" s="160" t="s">
        <v>80</v>
      </c>
      <c r="Q276" s="122">
        <f t="shared" si="10"/>
        <v>0</v>
      </c>
      <c r="R276" s="143"/>
    </row>
    <row r="277" spans="2:18" x14ac:dyDescent="0.2">
      <c r="B277" s="120"/>
      <c r="C277" s="119"/>
      <c r="D277" s="120"/>
      <c r="E277" s="119"/>
      <c r="F277" s="119"/>
      <c r="G277" s="119"/>
      <c r="H277" s="119"/>
      <c r="I277" s="158">
        <f t="shared" si="9"/>
        <v>0</v>
      </c>
      <c r="J277" s="119"/>
      <c r="K277" s="119"/>
      <c r="L277" s="119"/>
      <c r="M277" s="119"/>
      <c r="N277" s="119"/>
      <c r="O277" s="159"/>
      <c r="P277" s="160" t="s">
        <v>80</v>
      </c>
      <c r="Q277" s="122">
        <f t="shared" si="10"/>
        <v>0</v>
      </c>
      <c r="R277" s="143"/>
    </row>
    <row r="278" spans="2:18" x14ac:dyDescent="0.2">
      <c r="B278" s="120"/>
      <c r="C278" s="119"/>
      <c r="D278" s="120"/>
      <c r="E278" s="119"/>
      <c r="F278" s="119"/>
      <c r="G278" s="119"/>
      <c r="H278" s="119"/>
      <c r="I278" s="158">
        <f t="shared" si="9"/>
        <v>0</v>
      </c>
      <c r="J278" s="119"/>
      <c r="K278" s="119"/>
      <c r="L278" s="119"/>
      <c r="M278" s="119"/>
      <c r="N278" s="119"/>
      <c r="O278" s="159"/>
      <c r="P278" s="160" t="s">
        <v>80</v>
      </c>
      <c r="Q278" s="122">
        <f t="shared" si="10"/>
        <v>0</v>
      </c>
      <c r="R278" s="143"/>
    </row>
    <row r="279" spans="2:18" x14ac:dyDescent="0.2">
      <c r="B279" s="120"/>
      <c r="C279" s="119"/>
      <c r="D279" s="120"/>
      <c r="E279" s="119"/>
      <c r="F279" s="119"/>
      <c r="G279" s="119"/>
      <c r="H279" s="119"/>
      <c r="I279" s="158">
        <f t="shared" si="9"/>
        <v>0</v>
      </c>
      <c r="J279" s="119"/>
      <c r="K279" s="119"/>
      <c r="L279" s="119"/>
      <c r="M279" s="119"/>
      <c r="N279" s="119"/>
      <c r="O279" s="159"/>
      <c r="P279" s="160" t="s">
        <v>80</v>
      </c>
      <c r="Q279" s="122">
        <f t="shared" si="10"/>
        <v>0</v>
      </c>
      <c r="R279" s="143"/>
    </row>
    <row r="280" spans="2:18" x14ac:dyDescent="0.2">
      <c r="B280" s="120"/>
      <c r="C280" s="119"/>
      <c r="D280" s="120"/>
      <c r="E280" s="119"/>
      <c r="F280" s="119"/>
      <c r="G280" s="119"/>
      <c r="H280" s="119"/>
      <c r="I280" s="158">
        <f t="shared" si="9"/>
        <v>0</v>
      </c>
      <c r="J280" s="119"/>
      <c r="K280" s="119"/>
      <c r="L280" s="119"/>
      <c r="M280" s="119"/>
      <c r="N280" s="119"/>
      <c r="O280" s="159"/>
      <c r="P280" s="160" t="s">
        <v>80</v>
      </c>
      <c r="Q280" s="122">
        <f t="shared" si="10"/>
        <v>0</v>
      </c>
      <c r="R280" s="143"/>
    </row>
    <row r="281" spans="2:18" x14ac:dyDescent="0.2">
      <c r="B281" s="120"/>
      <c r="C281" s="119"/>
      <c r="D281" s="120"/>
      <c r="E281" s="119"/>
      <c r="F281" s="119"/>
      <c r="G281" s="119"/>
      <c r="H281" s="119"/>
      <c r="I281" s="158">
        <f t="shared" si="9"/>
        <v>0</v>
      </c>
      <c r="J281" s="119"/>
      <c r="K281" s="119"/>
      <c r="L281" s="119"/>
      <c r="M281" s="119"/>
      <c r="N281" s="119"/>
      <c r="O281" s="159"/>
      <c r="P281" s="160" t="s">
        <v>80</v>
      </c>
      <c r="Q281" s="122">
        <f t="shared" si="10"/>
        <v>0</v>
      </c>
      <c r="R281" s="143"/>
    </row>
    <row r="282" spans="2:18" x14ac:dyDescent="0.2">
      <c r="B282" s="120"/>
      <c r="C282" s="119"/>
      <c r="D282" s="120"/>
      <c r="E282" s="119"/>
      <c r="F282" s="119"/>
      <c r="G282" s="119"/>
      <c r="H282" s="119"/>
      <c r="I282" s="158">
        <f t="shared" si="9"/>
        <v>0</v>
      </c>
      <c r="J282" s="119"/>
      <c r="K282" s="119"/>
      <c r="L282" s="119"/>
      <c r="M282" s="119"/>
      <c r="N282" s="119"/>
      <c r="O282" s="159"/>
      <c r="P282" s="160" t="s">
        <v>80</v>
      </c>
      <c r="Q282" s="122">
        <f t="shared" si="10"/>
        <v>0</v>
      </c>
      <c r="R282" s="143"/>
    </row>
    <row r="283" spans="2:18" x14ac:dyDescent="0.2">
      <c r="B283" s="120"/>
      <c r="C283" s="119"/>
      <c r="D283" s="120"/>
      <c r="E283" s="119"/>
      <c r="F283" s="119"/>
      <c r="G283" s="119"/>
      <c r="H283" s="119"/>
      <c r="I283" s="158">
        <f t="shared" si="9"/>
        <v>0</v>
      </c>
      <c r="J283" s="119"/>
      <c r="K283" s="119"/>
      <c r="L283" s="119"/>
      <c r="M283" s="119"/>
      <c r="N283" s="119"/>
      <c r="O283" s="159"/>
      <c r="P283" s="160" t="s">
        <v>80</v>
      </c>
      <c r="Q283" s="122">
        <f t="shared" si="10"/>
        <v>0</v>
      </c>
      <c r="R283" s="143"/>
    </row>
    <row r="284" spans="2:18" x14ac:dyDescent="0.2">
      <c r="B284" s="120"/>
      <c r="C284" s="119"/>
      <c r="D284" s="120"/>
      <c r="E284" s="119"/>
      <c r="F284" s="119"/>
      <c r="G284" s="119"/>
      <c r="H284" s="119"/>
      <c r="I284" s="158">
        <f t="shared" si="9"/>
        <v>0</v>
      </c>
      <c r="J284" s="119"/>
      <c r="K284" s="119"/>
      <c r="L284" s="119"/>
      <c r="M284" s="119"/>
      <c r="N284" s="119"/>
      <c r="O284" s="159"/>
      <c r="P284" s="160" t="s">
        <v>80</v>
      </c>
      <c r="Q284" s="122">
        <f t="shared" si="10"/>
        <v>0</v>
      </c>
      <c r="R284" s="143"/>
    </row>
    <row r="285" spans="2:18" x14ac:dyDescent="0.2">
      <c r="B285" s="120"/>
      <c r="C285" s="119"/>
      <c r="D285" s="120"/>
      <c r="E285" s="119"/>
      <c r="F285" s="119"/>
      <c r="G285" s="119"/>
      <c r="H285" s="119"/>
      <c r="I285" s="158">
        <f t="shared" si="9"/>
        <v>0</v>
      </c>
      <c r="J285" s="119"/>
      <c r="K285" s="119"/>
      <c r="L285" s="119"/>
      <c r="M285" s="119"/>
      <c r="N285" s="119"/>
      <c r="O285" s="159"/>
      <c r="P285" s="160" t="s">
        <v>80</v>
      </c>
      <c r="Q285" s="122">
        <f t="shared" si="10"/>
        <v>0</v>
      </c>
      <c r="R285" s="143"/>
    </row>
    <row r="286" spans="2:18" x14ac:dyDescent="0.2">
      <c r="B286" s="120"/>
      <c r="C286" s="119"/>
      <c r="D286" s="120"/>
      <c r="E286" s="119"/>
      <c r="F286" s="119"/>
      <c r="G286" s="119"/>
      <c r="H286" s="119"/>
      <c r="I286" s="158">
        <f t="shared" si="9"/>
        <v>0</v>
      </c>
      <c r="J286" s="119"/>
      <c r="K286" s="119"/>
      <c r="L286" s="119"/>
      <c r="M286" s="119"/>
      <c r="N286" s="119"/>
      <c r="O286" s="159"/>
      <c r="P286" s="160" t="s">
        <v>80</v>
      </c>
      <c r="Q286" s="122">
        <f t="shared" si="10"/>
        <v>0</v>
      </c>
      <c r="R286" s="143"/>
    </row>
    <row r="287" spans="2:18" x14ac:dyDescent="0.2">
      <c r="B287" s="120"/>
      <c r="C287" s="119"/>
      <c r="D287" s="120"/>
      <c r="E287" s="119"/>
      <c r="F287" s="119"/>
      <c r="G287" s="119"/>
      <c r="H287" s="119"/>
      <c r="I287" s="158">
        <f t="shared" si="9"/>
        <v>0</v>
      </c>
      <c r="J287" s="119"/>
      <c r="K287" s="119"/>
      <c r="L287" s="119"/>
      <c r="M287" s="119"/>
      <c r="N287" s="119"/>
      <c r="O287" s="159"/>
      <c r="P287" s="160" t="s">
        <v>80</v>
      </c>
      <c r="Q287" s="122">
        <f t="shared" si="10"/>
        <v>0</v>
      </c>
      <c r="R287" s="143"/>
    </row>
    <row r="288" spans="2:18" x14ac:dyDescent="0.2">
      <c r="B288" s="120"/>
      <c r="C288" s="119"/>
      <c r="D288" s="120"/>
      <c r="E288" s="119"/>
      <c r="F288" s="119"/>
      <c r="G288" s="119"/>
      <c r="H288" s="119"/>
      <c r="I288" s="158">
        <f t="shared" si="9"/>
        <v>0</v>
      </c>
      <c r="J288" s="119"/>
      <c r="K288" s="119"/>
      <c r="L288" s="119"/>
      <c r="M288" s="119"/>
      <c r="N288" s="119"/>
      <c r="O288" s="159"/>
      <c r="P288" s="160" t="s">
        <v>80</v>
      </c>
      <c r="Q288" s="122">
        <f t="shared" si="10"/>
        <v>0</v>
      </c>
      <c r="R288" s="143"/>
    </row>
    <row r="289" spans="2:18" x14ac:dyDescent="0.2">
      <c r="B289" s="120"/>
      <c r="C289" s="119"/>
      <c r="D289" s="120"/>
      <c r="E289" s="119"/>
      <c r="F289" s="119"/>
      <c r="G289" s="119"/>
      <c r="H289" s="119"/>
      <c r="I289" s="158">
        <f t="shared" si="9"/>
        <v>0</v>
      </c>
      <c r="J289" s="119"/>
      <c r="K289" s="119"/>
      <c r="L289" s="119"/>
      <c r="M289" s="119"/>
      <c r="N289" s="119"/>
      <c r="O289" s="159"/>
      <c r="P289" s="160" t="s">
        <v>80</v>
      </c>
      <c r="Q289" s="122">
        <f t="shared" si="10"/>
        <v>0</v>
      </c>
      <c r="R289" s="143"/>
    </row>
    <row r="290" spans="2:18" x14ac:dyDescent="0.2">
      <c r="B290" s="120"/>
      <c r="C290" s="119"/>
      <c r="D290" s="120"/>
      <c r="E290" s="119"/>
      <c r="F290" s="119"/>
      <c r="G290" s="119"/>
      <c r="H290" s="119"/>
      <c r="I290" s="158">
        <f t="shared" si="9"/>
        <v>0</v>
      </c>
      <c r="J290" s="119"/>
      <c r="K290" s="119"/>
      <c r="L290" s="119"/>
      <c r="M290" s="119"/>
      <c r="N290" s="119"/>
      <c r="O290" s="159"/>
      <c r="P290" s="160" t="s">
        <v>80</v>
      </c>
      <c r="Q290" s="122">
        <f t="shared" si="10"/>
        <v>0</v>
      </c>
      <c r="R290" s="143"/>
    </row>
    <row r="291" spans="2:18" x14ac:dyDescent="0.2">
      <c r="B291" s="120"/>
      <c r="C291" s="119"/>
      <c r="D291" s="120"/>
      <c r="E291" s="119"/>
      <c r="F291" s="119"/>
      <c r="G291" s="119"/>
      <c r="H291" s="119"/>
      <c r="I291" s="158">
        <f t="shared" si="9"/>
        <v>0</v>
      </c>
      <c r="J291" s="119"/>
      <c r="K291" s="119"/>
      <c r="L291" s="119"/>
      <c r="M291" s="119"/>
      <c r="N291" s="119"/>
      <c r="O291" s="159"/>
      <c r="P291" s="160" t="s">
        <v>80</v>
      </c>
      <c r="Q291" s="122">
        <f t="shared" si="10"/>
        <v>0</v>
      </c>
      <c r="R291" s="143"/>
    </row>
    <row r="292" spans="2:18" x14ac:dyDescent="0.2">
      <c r="B292" s="120"/>
      <c r="C292" s="119"/>
      <c r="D292" s="120"/>
      <c r="E292" s="119"/>
      <c r="F292" s="119"/>
      <c r="G292" s="119"/>
      <c r="H292" s="119"/>
      <c r="I292" s="158">
        <f t="shared" si="9"/>
        <v>0</v>
      </c>
      <c r="J292" s="119"/>
      <c r="K292" s="119"/>
      <c r="L292" s="119"/>
      <c r="M292" s="119"/>
      <c r="N292" s="119"/>
      <c r="O292" s="159"/>
      <c r="P292" s="160" t="s">
        <v>80</v>
      </c>
      <c r="Q292" s="122">
        <f t="shared" si="10"/>
        <v>0</v>
      </c>
      <c r="R292" s="143"/>
    </row>
    <row r="293" spans="2:18" x14ac:dyDescent="0.2">
      <c r="B293" s="120"/>
      <c r="C293" s="119"/>
      <c r="D293" s="120"/>
      <c r="E293" s="119"/>
      <c r="F293" s="119"/>
      <c r="G293" s="119"/>
      <c r="H293" s="119"/>
      <c r="I293" s="158">
        <f t="shared" si="9"/>
        <v>0</v>
      </c>
      <c r="J293" s="119"/>
      <c r="K293" s="119"/>
      <c r="L293" s="119"/>
      <c r="M293" s="119"/>
      <c r="N293" s="119"/>
      <c r="O293" s="159"/>
      <c r="P293" s="160" t="s">
        <v>80</v>
      </c>
      <c r="Q293" s="122">
        <f t="shared" si="10"/>
        <v>0</v>
      </c>
      <c r="R293" s="143"/>
    </row>
    <row r="294" spans="2:18" x14ac:dyDescent="0.2">
      <c r="B294" s="120"/>
      <c r="C294" s="119"/>
      <c r="D294" s="120"/>
      <c r="E294" s="119"/>
      <c r="F294" s="119"/>
      <c r="G294" s="119"/>
      <c r="H294" s="119"/>
      <c r="I294" s="158">
        <f t="shared" si="9"/>
        <v>0</v>
      </c>
      <c r="J294" s="119"/>
      <c r="K294" s="119"/>
      <c r="L294" s="119"/>
      <c r="M294" s="119"/>
      <c r="N294" s="119"/>
      <c r="O294" s="159"/>
      <c r="P294" s="160" t="s">
        <v>80</v>
      </c>
      <c r="Q294" s="122">
        <f t="shared" si="10"/>
        <v>0</v>
      </c>
      <c r="R294" s="143"/>
    </row>
    <row r="295" spans="2:18" x14ac:dyDescent="0.2">
      <c r="B295" s="120"/>
      <c r="C295" s="119"/>
      <c r="D295" s="120"/>
      <c r="E295" s="119"/>
      <c r="F295" s="119"/>
      <c r="G295" s="119"/>
      <c r="H295" s="119"/>
      <c r="I295" s="158">
        <f t="shared" si="9"/>
        <v>0</v>
      </c>
      <c r="J295" s="119"/>
      <c r="K295" s="119"/>
      <c r="L295" s="119"/>
      <c r="M295" s="119"/>
      <c r="N295" s="119"/>
      <c r="O295" s="159"/>
      <c r="P295" s="160" t="s">
        <v>80</v>
      </c>
      <c r="Q295" s="122">
        <f t="shared" si="10"/>
        <v>0</v>
      </c>
      <c r="R295" s="143"/>
    </row>
    <row r="296" spans="2:18" x14ac:dyDescent="0.2">
      <c r="B296" s="120"/>
      <c r="C296" s="119"/>
      <c r="D296" s="120"/>
      <c r="E296" s="119"/>
      <c r="F296" s="119"/>
      <c r="G296" s="119"/>
      <c r="H296" s="119"/>
      <c r="I296" s="158">
        <f t="shared" si="9"/>
        <v>0</v>
      </c>
      <c r="J296" s="119"/>
      <c r="K296" s="119"/>
      <c r="L296" s="119"/>
      <c r="M296" s="119"/>
      <c r="N296" s="119"/>
      <c r="O296" s="159"/>
      <c r="P296" s="160" t="s">
        <v>80</v>
      </c>
      <c r="Q296" s="122">
        <f t="shared" si="10"/>
        <v>0</v>
      </c>
      <c r="R296" s="143"/>
    </row>
    <row r="297" spans="2:18" x14ac:dyDescent="0.2">
      <c r="B297" s="120"/>
      <c r="C297" s="119"/>
      <c r="D297" s="120"/>
      <c r="E297" s="119"/>
      <c r="F297" s="119"/>
      <c r="G297" s="119"/>
      <c r="H297" s="119"/>
      <c r="I297" s="158">
        <f t="shared" si="9"/>
        <v>0</v>
      </c>
      <c r="J297" s="119"/>
      <c r="K297" s="119"/>
      <c r="L297" s="119"/>
      <c r="M297" s="119"/>
      <c r="N297" s="119"/>
      <c r="O297" s="159"/>
      <c r="P297" s="160" t="s">
        <v>80</v>
      </c>
      <c r="Q297" s="122">
        <f t="shared" si="10"/>
        <v>0</v>
      </c>
      <c r="R297" s="143"/>
    </row>
    <row r="298" spans="2:18" x14ac:dyDescent="0.2">
      <c r="B298" s="120"/>
      <c r="C298" s="119"/>
      <c r="D298" s="120"/>
      <c r="E298" s="119"/>
      <c r="F298" s="119"/>
      <c r="G298" s="119"/>
      <c r="H298" s="119"/>
      <c r="I298" s="158">
        <f t="shared" si="9"/>
        <v>0</v>
      </c>
      <c r="J298" s="119"/>
      <c r="K298" s="119"/>
      <c r="L298" s="119"/>
      <c r="M298" s="119"/>
      <c r="N298" s="119"/>
      <c r="O298" s="159"/>
      <c r="P298" s="160" t="s">
        <v>80</v>
      </c>
      <c r="Q298" s="122">
        <f t="shared" si="10"/>
        <v>0</v>
      </c>
      <c r="R298" s="143"/>
    </row>
    <row r="299" spans="2:18" x14ac:dyDescent="0.2">
      <c r="B299" s="120"/>
      <c r="C299" s="119"/>
      <c r="D299" s="120"/>
      <c r="E299" s="119"/>
      <c r="F299" s="119"/>
      <c r="G299" s="119"/>
      <c r="H299" s="119"/>
      <c r="I299" s="158">
        <f t="shared" si="9"/>
        <v>0</v>
      </c>
      <c r="J299" s="119"/>
      <c r="K299" s="119"/>
      <c r="L299" s="119"/>
      <c r="M299" s="119"/>
      <c r="N299" s="119"/>
      <c r="O299" s="159"/>
      <c r="P299" s="160" t="s">
        <v>80</v>
      </c>
      <c r="Q299" s="122">
        <f t="shared" si="10"/>
        <v>0</v>
      </c>
      <c r="R299" s="143"/>
    </row>
    <row r="300" spans="2:18" x14ac:dyDescent="0.2">
      <c r="B300" s="120"/>
      <c r="C300" s="119"/>
      <c r="D300" s="120"/>
      <c r="E300" s="119"/>
      <c r="F300" s="119"/>
      <c r="G300" s="119"/>
      <c r="H300" s="119"/>
      <c r="I300" s="158">
        <f t="shared" si="9"/>
        <v>0</v>
      </c>
      <c r="J300" s="119"/>
      <c r="K300" s="119"/>
      <c r="L300" s="119"/>
      <c r="M300" s="119"/>
      <c r="N300" s="119"/>
      <c r="O300" s="159"/>
      <c r="P300" s="160" t="s">
        <v>80</v>
      </c>
      <c r="Q300" s="122">
        <f t="shared" si="10"/>
        <v>0</v>
      </c>
      <c r="R300" s="143"/>
    </row>
    <row r="301" spans="2:18" x14ac:dyDescent="0.2">
      <c r="B301" s="120"/>
      <c r="C301" s="119"/>
      <c r="D301" s="120"/>
      <c r="E301" s="119"/>
      <c r="F301" s="119"/>
      <c r="G301" s="119"/>
      <c r="H301" s="119"/>
      <c r="I301" s="158">
        <f t="shared" si="9"/>
        <v>0</v>
      </c>
      <c r="J301" s="119"/>
      <c r="K301" s="119"/>
      <c r="L301" s="119"/>
      <c r="M301" s="119"/>
      <c r="N301" s="119"/>
      <c r="O301" s="159"/>
      <c r="P301" s="160" t="s">
        <v>80</v>
      </c>
      <c r="Q301" s="122">
        <f t="shared" si="10"/>
        <v>0</v>
      </c>
      <c r="R301" s="143"/>
    </row>
    <row r="302" spans="2:18" x14ac:dyDescent="0.2">
      <c r="B302" s="120"/>
      <c r="C302" s="119"/>
      <c r="D302" s="120"/>
      <c r="E302" s="119"/>
      <c r="F302" s="119"/>
      <c r="G302" s="119"/>
      <c r="H302" s="119"/>
      <c r="I302" s="158">
        <f t="shared" si="9"/>
        <v>0</v>
      </c>
      <c r="J302" s="119"/>
      <c r="K302" s="119"/>
      <c r="L302" s="119"/>
      <c r="M302" s="119"/>
      <c r="N302" s="119"/>
      <c r="O302" s="159"/>
      <c r="P302" s="160" t="s">
        <v>80</v>
      </c>
      <c r="Q302" s="122">
        <f t="shared" si="10"/>
        <v>0</v>
      </c>
      <c r="R302" s="143"/>
    </row>
    <row r="303" spans="2:18" x14ac:dyDescent="0.2">
      <c r="B303" s="120"/>
      <c r="C303" s="119"/>
      <c r="D303" s="120"/>
      <c r="E303" s="119"/>
      <c r="F303" s="119"/>
      <c r="G303" s="119"/>
      <c r="H303" s="119"/>
      <c r="I303" s="158">
        <f t="shared" si="9"/>
        <v>0</v>
      </c>
      <c r="J303" s="119"/>
      <c r="K303" s="119"/>
      <c r="L303" s="119"/>
      <c r="M303" s="119"/>
      <c r="N303" s="119"/>
      <c r="O303" s="159"/>
      <c r="P303" s="160" t="s">
        <v>80</v>
      </c>
      <c r="Q303" s="122">
        <f t="shared" si="10"/>
        <v>0</v>
      </c>
      <c r="R303" s="143"/>
    </row>
    <row r="304" spans="2:18" x14ac:dyDescent="0.2">
      <c r="B304" s="120"/>
      <c r="C304" s="119"/>
      <c r="D304" s="120"/>
      <c r="E304" s="119"/>
      <c r="F304" s="119"/>
      <c r="G304" s="119"/>
      <c r="H304" s="119"/>
      <c r="I304" s="158">
        <f t="shared" si="9"/>
        <v>0</v>
      </c>
      <c r="J304" s="119"/>
      <c r="K304" s="119"/>
      <c r="L304" s="119"/>
      <c r="M304" s="119"/>
      <c r="N304" s="119"/>
      <c r="O304" s="159"/>
      <c r="P304" s="160" t="s">
        <v>80</v>
      </c>
      <c r="Q304" s="122">
        <f t="shared" si="10"/>
        <v>0</v>
      </c>
      <c r="R304" s="143"/>
    </row>
    <row r="305" spans="2:18" x14ac:dyDescent="0.2">
      <c r="B305" s="120"/>
      <c r="C305" s="119"/>
      <c r="D305" s="120"/>
      <c r="E305" s="119"/>
      <c r="F305" s="119"/>
      <c r="G305" s="119"/>
      <c r="H305" s="119"/>
      <c r="I305" s="158">
        <f t="shared" si="9"/>
        <v>0</v>
      </c>
      <c r="J305" s="119"/>
      <c r="K305" s="119"/>
      <c r="L305" s="119"/>
      <c r="M305" s="119"/>
      <c r="N305" s="119"/>
      <c r="O305" s="159"/>
      <c r="P305" s="160" t="s">
        <v>80</v>
      </c>
      <c r="Q305" s="122">
        <f t="shared" si="10"/>
        <v>0</v>
      </c>
      <c r="R305" s="143"/>
    </row>
    <row r="306" spans="2:18" x14ac:dyDescent="0.2">
      <c r="B306" s="120"/>
      <c r="C306" s="119"/>
      <c r="D306" s="120"/>
      <c r="E306" s="119"/>
      <c r="F306" s="119"/>
      <c r="G306" s="119"/>
      <c r="H306" s="119"/>
      <c r="I306" s="158">
        <f t="shared" si="9"/>
        <v>0</v>
      </c>
      <c r="J306" s="119"/>
      <c r="K306" s="119"/>
      <c r="L306" s="119"/>
      <c r="M306" s="119"/>
      <c r="N306" s="119"/>
      <c r="O306" s="159"/>
      <c r="P306" s="160" t="s">
        <v>80</v>
      </c>
      <c r="Q306" s="122">
        <f t="shared" si="10"/>
        <v>0</v>
      </c>
      <c r="R306" s="143"/>
    </row>
    <row r="307" spans="2:18" x14ac:dyDescent="0.2">
      <c r="B307" s="120"/>
      <c r="C307" s="119"/>
      <c r="D307" s="120"/>
      <c r="E307" s="119"/>
      <c r="F307" s="119"/>
      <c r="G307" s="119"/>
      <c r="H307" s="119"/>
      <c r="I307" s="158">
        <f t="shared" si="9"/>
        <v>0</v>
      </c>
      <c r="J307" s="119"/>
      <c r="K307" s="119"/>
      <c r="L307" s="119"/>
      <c r="M307" s="119"/>
      <c r="N307" s="119"/>
      <c r="O307" s="159"/>
      <c r="P307" s="160" t="s">
        <v>80</v>
      </c>
      <c r="Q307" s="122">
        <f t="shared" si="10"/>
        <v>0</v>
      </c>
      <c r="R307" s="143"/>
    </row>
    <row r="308" spans="2:18" x14ac:dyDescent="0.2">
      <c r="B308" s="120"/>
      <c r="C308" s="119"/>
      <c r="D308" s="120"/>
      <c r="E308" s="119"/>
      <c r="F308" s="119"/>
      <c r="G308" s="119"/>
      <c r="H308" s="119"/>
      <c r="I308" s="158">
        <f t="shared" si="9"/>
        <v>0</v>
      </c>
      <c r="J308" s="119"/>
      <c r="K308" s="119"/>
      <c r="L308" s="119"/>
      <c r="M308" s="119"/>
      <c r="N308" s="119"/>
      <c r="O308" s="159"/>
      <c r="P308" s="160" t="s">
        <v>80</v>
      </c>
      <c r="Q308" s="122">
        <f t="shared" si="10"/>
        <v>0</v>
      </c>
      <c r="R308" s="143"/>
    </row>
    <row r="309" spans="2:18" x14ac:dyDescent="0.2">
      <c r="B309" s="120"/>
      <c r="C309" s="119"/>
      <c r="D309" s="120"/>
      <c r="E309" s="119"/>
      <c r="F309" s="119"/>
      <c r="G309" s="119"/>
      <c r="H309" s="119"/>
      <c r="I309" s="158">
        <f t="shared" si="9"/>
        <v>0</v>
      </c>
      <c r="J309" s="119"/>
      <c r="K309" s="119"/>
      <c r="L309" s="119"/>
      <c r="M309" s="119"/>
      <c r="N309" s="119"/>
      <c r="O309" s="159"/>
      <c r="P309" s="160" t="s">
        <v>80</v>
      </c>
      <c r="Q309" s="122">
        <f t="shared" si="10"/>
        <v>0</v>
      </c>
      <c r="R309" s="143"/>
    </row>
    <row r="310" spans="2:18" x14ac:dyDescent="0.2">
      <c r="B310" s="120"/>
      <c r="C310" s="119"/>
      <c r="D310" s="120"/>
      <c r="E310" s="119"/>
      <c r="F310" s="119"/>
      <c r="G310" s="119"/>
      <c r="H310" s="119"/>
      <c r="I310" s="158">
        <f t="shared" si="9"/>
        <v>0</v>
      </c>
      <c r="J310" s="119"/>
      <c r="K310" s="119"/>
      <c r="L310" s="119"/>
      <c r="M310" s="119"/>
      <c r="N310" s="119"/>
      <c r="O310" s="159"/>
      <c r="P310" s="160" t="s">
        <v>80</v>
      </c>
      <c r="Q310" s="122">
        <f t="shared" si="10"/>
        <v>0</v>
      </c>
      <c r="R310" s="143"/>
    </row>
    <row r="311" spans="2:18" x14ac:dyDescent="0.2">
      <c r="B311" s="120"/>
      <c r="C311" s="119"/>
      <c r="D311" s="120"/>
      <c r="E311" s="119"/>
      <c r="F311" s="119"/>
      <c r="G311" s="119"/>
      <c r="H311" s="119"/>
      <c r="I311" s="158">
        <f t="shared" si="9"/>
        <v>0</v>
      </c>
      <c r="J311" s="119"/>
      <c r="K311" s="119"/>
      <c r="L311" s="119"/>
      <c r="M311" s="119"/>
      <c r="N311" s="119"/>
      <c r="O311" s="159"/>
      <c r="P311" s="160" t="s">
        <v>80</v>
      </c>
      <c r="Q311" s="122">
        <f t="shared" si="10"/>
        <v>0</v>
      </c>
      <c r="R311" s="143"/>
    </row>
    <row r="312" spans="2:18" x14ac:dyDescent="0.2">
      <c r="B312" s="120"/>
      <c r="C312" s="119"/>
      <c r="D312" s="120"/>
      <c r="E312" s="119"/>
      <c r="F312" s="119"/>
      <c r="G312" s="119"/>
      <c r="H312" s="119"/>
      <c r="I312" s="158">
        <f t="shared" si="9"/>
        <v>0</v>
      </c>
      <c r="J312" s="119"/>
      <c r="K312" s="119"/>
      <c r="L312" s="119"/>
      <c r="M312" s="119"/>
      <c r="N312" s="119"/>
      <c r="O312" s="159"/>
      <c r="P312" s="160" t="s">
        <v>80</v>
      </c>
      <c r="Q312" s="122">
        <f t="shared" si="10"/>
        <v>0</v>
      </c>
      <c r="R312" s="143"/>
    </row>
    <row r="313" spans="2:18" x14ac:dyDescent="0.2">
      <c r="B313" s="120"/>
      <c r="C313" s="119"/>
      <c r="D313" s="120"/>
      <c r="E313" s="119"/>
      <c r="F313" s="119"/>
      <c r="G313" s="119"/>
      <c r="H313" s="119"/>
      <c r="I313" s="158">
        <f t="shared" si="9"/>
        <v>0</v>
      </c>
      <c r="J313" s="119"/>
      <c r="K313" s="119"/>
      <c r="L313" s="119"/>
      <c r="M313" s="119"/>
      <c r="N313" s="119"/>
      <c r="O313" s="159"/>
      <c r="P313" s="160" t="s">
        <v>80</v>
      </c>
      <c r="Q313" s="122">
        <f t="shared" si="10"/>
        <v>0</v>
      </c>
      <c r="R313" s="143"/>
    </row>
    <row r="314" spans="2:18" x14ac:dyDescent="0.2">
      <c r="B314" s="120"/>
      <c r="C314" s="119"/>
      <c r="D314" s="120"/>
      <c r="E314" s="119"/>
      <c r="F314" s="119"/>
      <c r="G314" s="119"/>
      <c r="H314" s="119"/>
      <c r="I314" s="158">
        <f t="shared" si="9"/>
        <v>0</v>
      </c>
      <c r="J314" s="119"/>
      <c r="K314" s="119"/>
      <c r="L314" s="119"/>
      <c r="M314" s="119"/>
      <c r="N314" s="119"/>
      <c r="O314" s="159"/>
      <c r="P314" s="160" t="s">
        <v>80</v>
      </c>
      <c r="Q314" s="122">
        <f t="shared" si="10"/>
        <v>0</v>
      </c>
      <c r="R314" s="143"/>
    </row>
    <row r="315" spans="2:18" x14ac:dyDescent="0.2">
      <c r="B315" s="120"/>
      <c r="C315" s="119"/>
      <c r="D315" s="120"/>
      <c r="E315" s="119"/>
      <c r="F315" s="119"/>
      <c r="G315" s="119"/>
      <c r="H315" s="119"/>
      <c r="I315" s="158">
        <f t="shared" si="9"/>
        <v>0</v>
      </c>
      <c r="J315" s="119"/>
      <c r="K315" s="119"/>
      <c r="L315" s="119"/>
      <c r="M315" s="119"/>
      <c r="N315" s="119"/>
      <c r="O315" s="159"/>
      <c r="P315" s="160" t="s">
        <v>80</v>
      </c>
      <c r="Q315" s="122">
        <f t="shared" si="10"/>
        <v>0</v>
      </c>
      <c r="R315" s="143"/>
    </row>
    <row r="316" spans="2:18" x14ac:dyDescent="0.2">
      <c r="B316" s="120"/>
      <c r="C316" s="119"/>
      <c r="D316" s="120"/>
      <c r="E316" s="119"/>
      <c r="F316" s="119"/>
      <c r="G316" s="119"/>
      <c r="H316" s="119"/>
      <c r="I316" s="158">
        <f t="shared" si="9"/>
        <v>0</v>
      </c>
      <c r="J316" s="119"/>
      <c r="K316" s="119"/>
      <c r="L316" s="119"/>
      <c r="M316" s="119"/>
      <c r="N316" s="119"/>
      <c r="O316" s="159"/>
      <c r="P316" s="160" t="s">
        <v>80</v>
      </c>
      <c r="Q316" s="122">
        <f t="shared" si="10"/>
        <v>0</v>
      </c>
      <c r="R316" s="143"/>
    </row>
    <row r="317" spans="2:18" x14ac:dyDescent="0.2">
      <c r="B317" s="120"/>
      <c r="C317" s="119"/>
      <c r="D317" s="120"/>
      <c r="E317" s="119"/>
      <c r="F317" s="119"/>
      <c r="G317" s="119"/>
      <c r="H317" s="119"/>
      <c r="I317" s="158">
        <f t="shared" si="9"/>
        <v>0</v>
      </c>
      <c r="J317" s="119"/>
      <c r="K317" s="119"/>
      <c r="L317" s="119"/>
      <c r="M317" s="119"/>
      <c r="N317" s="119"/>
      <c r="O317" s="159"/>
      <c r="P317" s="160" t="s">
        <v>80</v>
      </c>
      <c r="Q317" s="122">
        <f t="shared" si="10"/>
        <v>0</v>
      </c>
      <c r="R317" s="143"/>
    </row>
    <row r="318" spans="2:18" x14ac:dyDescent="0.2">
      <c r="B318" s="120"/>
      <c r="C318" s="119"/>
      <c r="D318" s="120"/>
      <c r="E318" s="119"/>
      <c r="F318" s="119"/>
      <c r="G318" s="119"/>
      <c r="H318" s="119"/>
      <c r="I318" s="158">
        <f t="shared" si="9"/>
        <v>0</v>
      </c>
      <c r="J318" s="119"/>
      <c r="K318" s="119"/>
      <c r="L318" s="119"/>
      <c r="M318" s="119"/>
      <c r="N318" s="119"/>
      <c r="O318" s="159"/>
      <c r="P318" s="160" t="s">
        <v>80</v>
      </c>
      <c r="Q318" s="122">
        <f t="shared" si="10"/>
        <v>0</v>
      </c>
      <c r="R318" s="143"/>
    </row>
    <row r="319" spans="2:18" x14ac:dyDescent="0.2">
      <c r="B319" s="120"/>
      <c r="C319" s="119"/>
      <c r="D319" s="120"/>
      <c r="E319" s="119"/>
      <c r="F319" s="119"/>
      <c r="G319" s="119"/>
      <c r="H319" s="119"/>
      <c r="I319" s="158">
        <f t="shared" si="9"/>
        <v>0</v>
      </c>
      <c r="J319" s="119"/>
      <c r="K319" s="119"/>
      <c r="L319" s="119"/>
      <c r="M319" s="119"/>
      <c r="N319" s="119"/>
      <c r="O319" s="159"/>
      <c r="P319" s="160" t="s">
        <v>80</v>
      </c>
      <c r="Q319" s="122">
        <f t="shared" si="10"/>
        <v>0</v>
      </c>
      <c r="R319" s="143"/>
    </row>
    <row r="320" spans="2:18" x14ac:dyDescent="0.2">
      <c r="B320" s="120"/>
      <c r="C320" s="119"/>
      <c r="D320" s="120"/>
      <c r="E320" s="119"/>
      <c r="F320" s="119"/>
      <c r="G320" s="119"/>
      <c r="H320" s="119"/>
      <c r="I320" s="158">
        <f t="shared" si="9"/>
        <v>0</v>
      </c>
      <c r="J320" s="119"/>
      <c r="K320" s="119"/>
      <c r="L320" s="119"/>
      <c r="M320" s="119"/>
      <c r="N320" s="119"/>
      <c r="O320" s="159"/>
      <c r="P320" s="160" t="s">
        <v>80</v>
      </c>
      <c r="Q320" s="122">
        <f t="shared" si="10"/>
        <v>0</v>
      </c>
      <c r="R320" s="143"/>
    </row>
    <row r="321" spans="2:18" x14ac:dyDescent="0.2">
      <c r="B321" s="120"/>
      <c r="C321" s="119"/>
      <c r="D321" s="120"/>
      <c r="E321" s="119"/>
      <c r="F321" s="119"/>
      <c r="G321" s="119"/>
      <c r="H321" s="119"/>
      <c r="I321" s="158">
        <f t="shared" si="9"/>
        <v>0</v>
      </c>
      <c r="J321" s="119"/>
      <c r="K321" s="119"/>
      <c r="L321" s="119"/>
      <c r="M321" s="119"/>
      <c r="N321" s="119"/>
      <c r="O321" s="159"/>
      <c r="P321" s="160" t="s">
        <v>80</v>
      </c>
      <c r="Q321" s="122">
        <f t="shared" si="10"/>
        <v>0</v>
      </c>
      <c r="R321" s="143"/>
    </row>
    <row r="322" spans="2:18" x14ac:dyDescent="0.2">
      <c r="B322" s="120"/>
      <c r="C322" s="119"/>
      <c r="D322" s="120"/>
      <c r="E322" s="119"/>
      <c r="F322" s="119"/>
      <c r="G322" s="119"/>
      <c r="H322" s="119"/>
      <c r="I322" s="158">
        <f t="shared" si="9"/>
        <v>0</v>
      </c>
      <c r="J322" s="119"/>
      <c r="K322" s="119"/>
      <c r="L322" s="119"/>
      <c r="M322" s="119"/>
      <c r="N322" s="119"/>
      <c r="O322" s="159"/>
      <c r="P322" s="160" t="s">
        <v>80</v>
      </c>
      <c r="Q322" s="122">
        <f t="shared" si="10"/>
        <v>0</v>
      </c>
      <c r="R322" s="143"/>
    </row>
    <row r="323" spans="2:18" x14ac:dyDescent="0.2">
      <c r="B323" s="120"/>
      <c r="C323" s="119"/>
      <c r="D323" s="120"/>
      <c r="E323" s="119"/>
      <c r="F323" s="119"/>
      <c r="G323" s="119"/>
      <c r="H323" s="119"/>
      <c r="I323" s="158">
        <f t="shared" si="9"/>
        <v>0</v>
      </c>
      <c r="J323" s="119"/>
      <c r="K323" s="119"/>
      <c r="L323" s="119"/>
      <c r="M323" s="119"/>
      <c r="N323" s="119"/>
      <c r="O323" s="159"/>
      <c r="P323" s="160" t="s">
        <v>80</v>
      </c>
      <c r="Q323" s="122">
        <f t="shared" si="10"/>
        <v>0</v>
      </c>
      <c r="R323" s="143"/>
    </row>
    <row r="324" spans="2:18" x14ac:dyDescent="0.2">
      <c r="B324" s="120"/>
      <c r="C324" s="119"/>
      <c r="D324" s="120"/>
      <c r="E324" s="119"/>
      <c r="F324" s="119"/>
      <c r="G324" s="119"/>
      <c r="H324" s="119"/>
      <c r="I324" s="158">
        <f t="shared" si="9"/>
        <v>0</v>
      </c>
      <c r="J324" s="119"/>
      <c r="K324" s="119"/>
      <c r="L324" s="119"/>
      <c r="M324" s="119"/>
      <c r="N324" s="119"/>
      <c r="O324" s="159"/>
      <c r="P324" s="160" t="s">
        <v>80</v>
      </c>
      <c r="Q324" s="122">
        <f t="shared" si="10"/>
        <v>0</v>
      </c>
      <c r="R324" s="143"/>
    </row>
    <row r="325" spans="2:18" x14ac:dyDescent="0.2">
      <c r="B325" s="120"/>
      <c r="C325" s="119"/>
      <c r="D325" s="120"/>
      <c r="E325" s="119"/>
      <c r="F325" s="119"/>
      <c r="G325" s="119"/>
      <c r="H325" s="119"/>
      <c r="I325" s="158">
        <f t="shared" si="9"/>
        <v>0</v>
      </c>
      <c r="J325" s="119"/>
      <c r="K325" s="119"/>
      <c r="L325" s="119"/>
      <c r="M325" s="119"/>
      <c r="N325" s="119"/>
      <c r="O325" s="159"/>
      <c r="P325" s="160" t="s">
        <v>80</v>
      </c>
      <c r="Q325" s="122">
        <f t="shared" si="10"/>
        <v>0</v>
      </c>
      <c r="R325" s="143"/>
    </row>
    <row r="326" spans="2:18" x14ac:dyDescent="0.2">
      <c r="B326" s="120"/>
      <c r="C326" s="119"/>
      <c r="D326" s="120"/>
      <c r="E326" s="119"/>
      <c r="F326" s="119"/>
      <c r="G326" s="119"/>
      <c r="H326" s="119"/>
      <c r="I326" s="158">
        <f t="shared" si="9"/>
        <v>0</v>
      </c>
      <c r="J326" s="119"/>
      <c r="K326" s="119"/>
      <c r="L326" s="119"/>
      <c r="M326" s="119"/>
      <c r="N326" s="119"/>
      <c r="O326" s="159"/>
      <c r="P326" s="160" t="s">
        <v>80</v>
      </c>
      <c r="Q326" s="122">
        <f t="shared" si="10"/>
        <v>0</v>
      </c>
      <c r="R326" s="143"/>
    </row>
    <row r="327" spans="2:18" x14ac:dyDescent="0.2">
      <c r="B327" s="120"/>
      <c r="C327" s="119"/>
      <c r="D327" s="120"/>
      <c r="E327" s="119"/>
      <c r="F327" s="119"/>
      <c r="G327" s="119"/>
      <c r="H327" s="119"/>
      <c r="I327" s="158">
        <f t="shared" si="9"/>
        <v>0</v>
      </c>
      <c r="J327" s="119"/>
      <c r="K327" s="119"/>
      <c r="L327" s="119"/>
      <c r="M327" s="119"/>
      <c r="N327" s="119"/>
      <c r="O327" s="159"/>
      <c r="P327" s="160" t="s">
        <v>80</v>
      </c>
      <c r="Q327" s="122">
        <f t="shared" si="10"/>
        <v>0</v>
      </c>
      <c r="R327" s="143"/>
    </row>
    <row r="328" spans="2:18" x14ac:dyDescent="0.2">
      <c r="B328" s="120"/>
      <c r="C328" s="119"/>
      <c r="D328" s="120"/>
      <c r="E328" s="119"/>
      <c r="F328" s="119"/>
      <c r="G328" s="119"/>
      <c r="H328" s="119"/>
      <c r="I328" s="158">
        <f t="shared" si="9"/>
        <v>0</v>
      </c>
      <c r="J328" s="119"/>
      <c r="K328" s="119"/>
      <c r="L328" s="119"/>
      <c r="M328" s="119"/>
      <c r="N328" s="119"/>
      <c r="O328" s="159"/>
      <c r="P328" s="160" t="s">
        <v>80</v>
      </c>
      <c r="Q328" s="122">
        <f t="shared" si="10"/>
        <v>0</v>
      </c>
      <c r="R328" s="143"/>
    </row>
    <row r="329" spans="2:18" x14ac:dyDescent="0.2">
      <c r="B329" s="120"/>
      <c r="C329" s="119"/>
      <c r="D329" s="120"/>
      <c r="E329" s="119"/>
      <c r="F329" s="119"/>
      <c r="G329" s="119"/>
      <c r="H329" s="119"/>
      <c r="I329" s="158">
        <f t="shared" si="9"/>
        <v>0</v>
      </c>
      <c r="J329" s="119"/>
      <c r="K329" s="119"/>
      <c r="L329" s="119"/>
      <c r="M329" s="119"/>
      <c r="N329" s="119"/>
      <c r="O329" s="159"/>
      <c r="P329" s="160" t="s">
        <v>80</v>
      </c>
      <c r="Q329" s="122">
        <f t="shared" si="10"/>
        <v>0</v>
      </c>
      <c r="R329" s="143"/>
    </row>
    <row r="330" spans="2:18" x14ac:dyDescent="0.2">
      <c r="B330" s="120"/>
      <c r="C330" s="119"/>
      <c r="D330" s="120"/>
      <c r="E330" s="119"/>
      <c r="F330" s="119"/>
      <c r="G330" s="119"/>
      <c r="H330" s="119"/>
      <c r="I330" s="158">
        <f t="shared" si="9"/>
        <v>0</v>
      </c>
      <c r="J330" s="119"/>
      <c r="K330" s="119"/>
      <c r="L330" s="119"/>
      <c r="M330" s="119"/>
      <c r="N330" s="119"/>
      <c r="O330" s="159"/>
      <c r="P330" s="160" t="s">
        <v>80</v>
      </c>
      <c r="Q330" s="122">
        <f t="shared" si="10"/>
        <v>0</v>
      </c>
      <c r="R330" s="143"/>
    </row>
    <row r="331" spans="2:18" x14ac:dyDescent="0.2">
      <c r="B331" s="120"/>
      <c r="C331" s="119"/>
      <c r="D331" s="120"/>
      <c r="E331" s="119"/>
      <c r="F331" s="119"/>
      <c r="G331" s="119"/>
      <c r="H331" s="119"/>
      <c r="I331" s="158">
        <f t="shared" si="9"/>
        <v>0</v>
      </c>
      <c r="J331" s="119"/>
      <c r="K331" s="119"/>
      <c r="L331" s="119"/>
      <c r="M331" s="119"/>
      <c r="N331" s="119"/>
      <c r="O331" s="159"/>
      <c r="P331" s="160" t="s">
        <v>80</v>
      </c>
      <c r="Q331" s="122">
        <f t="shared" si="10"/>
        <v>0</v>
      </c>
      <c r="R331" s="143"/>
    </row>
    <row r="332" spans="2:18" x14ac:dyDescent="0.2">
      <c r="B332" s="120"/>
      <c r="C332" s="119"/>
      <c r="D332" s="120"/>
      <c r="E332" s="119"/>
      <c r="F332" s="119"/>
      <c r="G332" s="119"/>
      <c r="H332" s="119"/>
      <c r="I332" s="158">
        <f t="shared" ref="I332:I395" si="11">IF(J332&gt;0,J332,SUM((PI()*E332*F332/4)+(PI()*F332*G332/4)+(PI()*G332*H332/4)+(PI()*H332*E332/4)))</f>
        <v>0</v>
      </c>
      <c r="J332" s="119"/>
      <c r="K332" s="119"/>
      <c r="L332" s="119"/>
      <c r="M332" s="119"/>
      <c r="N332" s="119"/>
      <c r="O332" s="159"/>
      <c r="P332" s="160" t="s">
        <v>80</v>
      </c>
      <c r="Q332" s="122">
        <f t="shared" ref="Q332:Q395" si="12">SUM((I332-(L332+M332+N332))*(1-O332))</f>
        <v>0</v>
      </c>
      <c r="R332" s="143"/>
    </row>
    <row r="333" spans="2:18" x14ac:dyDescent="0.2">
      <c r="B333" s="120"/>
      <c r="C333" s="119"/>
      <c r="D333" s="120"/>
      <c r="E333" s="119"/>
      <c r="F333" s="119"/>
      <c r="G333" s="119"/>
      <c r="H333" s="119"/>
      <c r="I333" s="158">
        <f t="shared" si="11"/>
        <v>0</v>
      </c>
      <c r="J333" s="119"/>
      <c r="K333" s="119"/>
      <c r="L333" s="119"/>
      <c r="M333" s="119"/>
      <c r="N333" s="119"/>
      <c r="O333" s="159"/>
      <c r="P333" s="160" t="s">
        <v>80</v>
      </c>
      <c r="Q333" s="122">
        <f t="shared" si="12"/>
        <v>0</v>
      </c>
      <c r="R333" s="143"/>
    </row>
    <row r="334" spans="2:18" x14ac:dyDescent="0.2">
      <c r="B334" s="120"/>
      <c r="C334" s="119"/>
      <c r="D334" s="120"/>
      <c r="E334" s="119"/>
      <c r="F334" s="119"/>
      <c r="G334" s="119"/>
      <c r="H334" s="119"/>
      <c r="I334" s="158">
        <f t="shared" si="11"/>
        <v>0</v>
      </c>
      <c r="J334" s="119"/>
      <c r="K334" s="119"/>
      <c r="L334" s="119"/>
      <c r="M334" s="119"/>
      <c r="N334" s="119"/>
      <c r="O334" s="159"/>
      <c r="P334" s="160" t="s">
        <v>80</v>
      </c>
      <c r="Q334" s="122">
        <f t="shared" si="12"/>
        <v>0</v>
      </c>
      <c r="R334" s="143"/>
    </row>
    <row r="335" spans="2:18" x14ac:dyDescent="0.2">
      <c r="B335" s="120"/>
      <c r="C335" s="119"/>
      <c r="D335" s="120"/>
      <c r="E335" s="119"/>
      <c r="F335" s="119"/>
      <c r="G335" s="119"/>
      <c r="H335" s="119"/>
      <c r="I335" s="158">
        <f t="shared" si="11"/>
        <v>0</v>
      </c>
      <c r="J335" s="119"/>
      <c r="K335" s="119"/>
      <c r="L335" s="119"/>
      <c r="M335" s="119"/>
      <c r="N335" s="119"/>
      <c r="O335" s="159"/>
      <c r="P335" s="160" t="s">
        <v>80</v>
      </c>
      <c r="Q335" s="122">
        <f t="shared" si="12"/>
        <v>0</v>
      </c>
      <c r="R335" s="143"/>
    </row>
    <row r="336" spans="2:18" x14ac:dyDescent="0.2">
      <c r="B336" s="120"/>
      <c r="C336" s="119"/>
      <c r="D336" s="120"/>
      <c r="E336" s="119"/>
      <c r="F336" s="119"/>
      <c r="G336" s="119"/>
      <c r="H336" s="119"/>
      <c r="I336" s="158">
        <f t="shared" si="11"/>
        <v>0</v>
      </c>
      <c r="J336" s="119"/>
      <c r="K336" s="119"/>
      <c r="L336" s="119"/>
      <c r="M336" s="119"/>
      <c r="N336" s="119"/>
      <c r="O336" s="159"/>
      <c r="P336" s="160" t="s">
        <v>80</v>
      </c>
      <c r="Q336" s="122">
        <f t="shared" si="12"/>
        <v>0</v>
      </c>
      <c r="R336" s="143"/>
    </row>
    <row r="337" spans="2:18" x14ac:dyDescent="0.2">
      <c r="B337" s="120"/>
      <c r="C337" s="119"/>
      <c r="D337" s="120"/>
      <c r="E337" s="119"/>
      <c r="F337" s="119"/>
      <c r="G337" s="119"/>
      <c r="H337" s="119"/>
      <c r="I337" s="158">
        <f t="shared" si="11"/>
        <v>0</v>
      </c>
      <c r="J337" s="119"/>
      <c r="K337" s="119"/>
      <c r="L337" s="119"/>
      <c r="M337" s="119"/>
      <c r="N337" s="119"/>
      <c r="O337" s="159"/>
      <c r="P337" s="160" t="s">
        <v>80</v>
      </c>
      <c r="Q337" s="122">
        <f t="shared" si="12"/>
        <v>0</v>
      </c>
      <c r="R337" s="143"/>
    </row>
    <row r="338" spans="2:18" x14ac:dyDescent="0.2">
      <c r="B338" s="120"/>
      <c r="C338" s="119"/>
      <c r="D338" s="120"/>
      <c r="E338" s="119"/>
      <c r="F338" s="119"/>
      <c r="G338" s="119"/>
      <c r="H338" s="119"/>
      <c r="I338" s="158">
        <f t="shared" si="11"/>
        <v>0</v>
      </c>
      <c r="J338" s="119"/>
      <c r="K338" s="119"/>
      <c r="L338" s="119"/>
      <c r="M338" s="119"/>
      <c r="N338" s="119"/>
      <c r="O338" s="159"/>
      <c r="P338" s="160" t="s">
        <v>80</v>
      </c>
      <c r="Q338" s="122">
        <f t="shared" si="12"/>
        <v>0</v>
      </c>
      <c r="R338" s="143"/>
    </row>
    <row r="339" spans="2:18" x14ac:dyDescent="0.2">
      <c r="B339" s="120"/>
      <c r="C339" s="119"/>
      <c r="D339" s="120"/>
      <c r="E339" s="119"/>
      <c r="F339" s="119"/>
      <c r="G339" s="119"/>
      <c r="H339" s="119"/>
      <c r="I339" s="158">
        <f t="shared" si="11"/>
        <v>0</v>
      </c>
      <c r="J339" s="119"/>
      <c r="K339" s="119"/>
      <c r="L339" s="119"/>
      <c r="M339" s="119"/>
      <c r="N339" s="119"/>
      <c r="O339" s="159"/>
      <c r="P339" s="160" t="s">
        <v>80</v>
      </c>
      <c r="Q339" s="122">
        <f t="shared" si="12"/>
        <v>0</v>
      </c>
      <c r="R339" s="143"/>
    </row>
    <row r="340" spans="2:18" x14ac:dyDescent="0.2">
      <c r="B340" s="120"/>
      <c r="C340" s="119"/>
      <c r="D340" s="120"/>
      <c r="E340" s="119"/>
      <c r="F340" s="119"/>
      <c r="G340" s="119"/>
      <c r="H340" s="119"/>
      <c r="I340" s="158">
        <f t="shared" si="11"/>
        <v>0</v>
      </c>
      <c r="J340" s="119"/>
      <c r="K340" s="119"/>
      <c r="L340" s="119"/>
      <c r="M340" s="119"/>
      <c r="N340" s="119"/>
      <c r="O340" s="159"/>
      <c r="P340" s="160" t="s">
        <v>80</v>
      </c>
      <c r="Q340" s="122">
        <f t="shared" si="12"/>
        <v>0</v>
      </c>
      <c r="R340" s="143"/>
    </row>
    <row r="341" spans="2:18" x14ac:dyDescent="0.2">
      <c r="B341" s="120"/>
      <c r="C341" s="119"/>
      <c r="D341" s="120"/>
      <c r="E341" s="119"/>
      <c r="F341" s="119"/>
      <c r="G341" s="119"/>
      <c r="H341" s="119"/>
      <c r="I341" s="158">
        <f t="shared" si="11"/>
        <v>0</v>
      </c>
      <c r="J341" s="119"/>
      <c r="K341" s="119"/>
      <c r="L341" s="119"/>
      <c r="M341" s="119"/>
      <c r="N341" s="119"/>
      <c r="O341" s="159"/>
      <c r="P341" s="160" t="s">
        <v>80</v>
      </c>
      <c r="Q341" s="122">
        <f t="shared" si="12"/>
        <v>0</v>
      </c>
      <c r="R341" s="143"/>
    </row>
    <row r="342" spans="2:18" x14ac:dyDescent="0.2">
      <c r="B342" s="120"/>
      <c r="C342" s="119"/>
      <c r="D342" s="120"/>
      <c r="E342" s="119"/>
      <c r="F342" s="119"/>
      <c r="G342" s="119"/>
      <c r="H342" s="119"/>
      <c r="I342" s="158">
        <f t="shared" si="11"/>
        <v>0</v>
      </c>
      <c r="J342" s="119"/>
      <c r="K342" s="119"/>
      <c r="L342" s="119"/>
      <c r="M342" s="119"/>
      <c r="N342" s="119"/>
      <c r="O342" s="159"/>
      <c r="P342" s="160" t="s">
        <v>80</v>
      </c>
      <c r="Q342" s="122">
        <f t="shared" si="12"/>
        <v>0</v>
      </c>
      <c r="R342" s="143"/>
    </row>
    <row r="343" spans="2:18" x14ac:dyDescent="0.2">
      <c r="B343" s="120"/>
      <c r="C343" s="119"/>
      <c r="D343" s="120"/>
      <c r="E343" s="119"/>
      <c r="F343" s="119"/>
      <c r="G343" s="119"/>
      <c r="H343" s="119"/>
      <c r="I343" s="158">
        <f t="shared" si="11"/>
        <v>0</v>
      </c>
      <c r="J343" s="119"/>
      <c r="K343" s="119"/>
      <c r="L343" s="119"/>
      <c r="M343" s="119"/>
      <c r="N343" s="119"/>
      <c r="O343" s="159"/>
      <c r="P343" s="160" t="s">
        <v>80</v>
      </c>
      <c r="Q343" s="122">
        <f t="shared" si="12"/>
        <v>0</v>
      </c>
      <c r="R343" s="143"/>
    </row>
    <row r="344" spans="2:18" x14ac:dyDescent="0.2">
      <c r="B344" s="120"/>
      <c r="C344" s="119"/>
      <c r="D344" s="120"/>
      <c r="E344" s="119"/>
      <c r="F344" s="119"/>
      <c r="G344" s="119"/>
      <c r="H344" s="119"/>
      <c r="I344" s="158">
        <f t="shared" si="11"/>
        <v>0</v>
      </c>
      <c r="J344" s="119"/>
      <c r="K344" s="119"/>
      <c r="L344" s="119"/>
      <c r="M344" s="119"/>
      <c r="N344" s="119"/>
      <c r="O344" s="159"/>
      <c r="P344" s="160" t="s">
        <v>80</v>
      </c>
      <c r="Q344" s="122">
        <f t="shared" si="12"/>
        <v>0</v>
      </c>
      <c r="R344" s="143"/>
    </row>
    <row r="345" spans="2:18" x14ac:dyDescent="0.2">
      <c r="B345" s="120"/>
      <c r="C345" s="119"/>
      <c r="D345" s="120"/>
      <c r="E345" s="119"/>
      <c r="F345" s="119"/>
      <c r="G345" s="119"/>
      <c r="H345" s="119"/>
      <c r="I345" s="158">
        <f t="shared" si="11"/>
        <v>0</v>
      </c>
      <c r="J345" s="119"/>
      <c r="K345" s="119"/>
      <c r="L345" s="119"/>
      <c r="M345" s="119"/>
      <c r="N345" s="119"/>
      <c r="O345" s="159"/>
      <c r="P345" s="160" t="s">
        <v>80</v>
      </c>
      <c r="Q345" s="122">
        <f t="shared" si="12"/>
        <v>0</v>
      </c>
      <c r="R345" s="143"/>
    </row>
    <row r="346" spans="2:18" x14ac:dyDescent="0.2">
      <c r="B346" s="120"/>
      <c r="C346" s="119"/>
      <c r="D346" s="120"/>
      <c r="E346" s="119"/>
      <c r="F346" s="119"/>
      <c r="G346" s="119"/>
      <c r="H346" s="119"/>
      <c r="I346" s="158">
        <f t="shared" si="11"/>
        <v>0</v>
      </c>
      <c r="J346" s="119"/>
      <c r="K346" s="119"/>
      <c r="L346" s="119"/>
      <c r="M346" s="119"/>
      <c r="N346" s="119"/>
      <c r="O346" s="159"/>
      <c r="P346" s="160" t="s">
        <v>80</v>
      </c>
      <c r="Q346" s="122">
        <f t="shared" si="12"/>
        <v>0</v>
      </c>
      <c r="R346" s="143"/>
    </row>
    <row r="347" spans="2:18" x14ac:dyDescent="0.2">
      <c r="B347" s="120"/>
      <c r="C347" s="119"/>
      <c r="D347" s="120"/>
      <c r="E347" s="119"/>
      <c r="F347" s="119"/>
      <c r="G347" s="119"/>
      <c r="H347" s="119"/>
      <c r="I347" s="158">
        <f t="shared" si="11"/>
        <v>0</v>
      </c>
      <c r="J347" s="119"/>
      <c r="K347" s="119"/>
      <c r="L347" s="119"/>
      <c r="M347" s="119"/>
      <c r="N347" s="119"/>
      <c r="O347" s="159"/>
      <c r="P347" s="160" t="s">
        <v>80</v>
      </c>
      <c r="Q347" s="122">
        <f t="shared" si="12"/>
        <v>0</v>
      </c>
      <c r="R347" s="143"/>
    </row>
    <row r="348" spans="2:18" x14ac:dyDescent="0.2">
      <c r="B348" s="120"/>
      <c r="C348" s="119"/>
      <c r="D348" s="120"/>
      <c r="E348" s="119"/>
      <c r="F348" s="119"/>
      <c r="G348" s="119"/>
      <c r="H348" s="119"/>
      <c r="I348" s="158">
        <f t="shared" si="11"/>
        <v>0</v>
      </c>
      <c r="J348" s="119"/>
      <c r="K348" s="119"/>
      <c r="L348" s="119"/>
      <c r="M348" s="119"/>
      <c r="N348" s="119"/>
      <c r="O348" s="159"/>
      <c r="P348" s="160" t="s">
        <v>80</v>
      </c>
      <c r="Q348" s="122">
        <f t="shared" si="12"/>
        <v>0</v>
      </c>
      <c r="R348" s="143"/>
    </row>
    <row r="349" spans="2:18" x14ac:dyDescent="0.2">
      <c r="B349" s="120"/>
      <c r="C349" s="119"/>
      <c r="D349" s="120"/>
      <c r="E349" s="119"/>
      <c r="F349" s="119"/>
      <c r="G349" s="119"/>
      <c r="H349" s="119"/>
      <c r="I349" s="158">
        <f t="shared" si="11"/>
        <v>0</v>
      </c>
      <c r="J349" s="119"/>
      <c r="K349" s="119"/>
      <c r="L349" s="119"/>
      <c r="M349" s="119"/>
      <c r="N349" s="119"/>
      <c r="O349" s="159"/>
      <c r="P349" s="160" t="s">
        <v>80</v>
      </c>
      <c r="Q349" s="122">
        <f t="shared" si="12"/>
        <v>0</v>
      </c>
      <c r="R349" s="143"/>
    </row>
    <row r="350" spans="2:18" x14ac:dyDescent="0.2">
      <c r="B350" s="120"/>
      <c r="C350" s="119"/>
      <c r="D350" s="120"/>
      <c r="E350" s="119"/>
      <c r="F350" s="119"/>
      <c r="G350" s="119"/>
      <c r="H350" s="119"/>
      <c r="I350" s="158">
        <f t="shared" si="11"/>
        <v>0</v>
      </c>
      <c r="J350" s="119"/>
      <c r="K350" s="119"/>
      <c r="L350" s="119"/>
      <c r="M350" s="119"/>
      <c r="N350" s="119"/>
      <c r="O350" s="159"/>
      <c r="P350" s="160" t="s">
        <v>80</v>
      </c>
      <c r="Q350" s="122">
        <f t="shared" si="12"/>
        <v>0</v>
      </c>
      <c r="R350" s="143"/>
    </row>
    <row r="351" spans="2:18" x14ac:dyDescent="0.2">
      <c r="B351" s="120"/>
      <c r="C351" s="119"/>
      <c r="D351" s="120"/>
      <c r="E351" s="119"/>
      <c r="F351" s="119"/>
      <c r="G351" s="119"/>
      <c r="H351" s="119"/>
      <c r="I351" s="158">
        <f t="shared" si="11"/>
        <v>0</v>
      </c>
      <c r="J351" s="119"/>
      <c r="K351" s="119"/>
      <c r="L351" s="119"/>
      <c r="M351" s="119"/>
      <c r="N351" s="119"/>
      <c r="O351" s="159"/>
      <c r="P351" s="160" t="s">
        <v>80</v>
      </c>
      <c r="Q351" s="122">
        <f t="shared" si="12"/>
        <v>0</v>
      </c>
      <c r="R351" s="143"/>
    </row>
    <row r="352" spans="2:18" x14ac:dyDescent="0.2">
      <c r="B352" s="120"/>
      <c r="C352" s="119"/>
      <c r="D352" s="120"/>
      <c r="E352" s="119"/>
      <c r="F352" s="119"/>
      <c r="G352" s="119"/>
      <c r="H352" s="119"/>
      <c r="I352" s="158">
        <f t="shared" si="11"/>
        <v>0</v>
      </c>
      <c r="J352" s="119"/>
      <c r="K352" s="119"/>
      <c r="L352" s="119"/>
      <c r="M352" s="119"/>
      <c r="N352" s="119"/>
      <c r="O352" s="159"/>
      <c r="P352" s="160" t="s">
        <v>80</v>
      </c>
      <c r="Q352" s="122">
        <f t="shared" si="12"/>
        <v>0</v>
      </c>
      <c r="R352" s="143"/>
    </row>
    <row r="353" spans="2:18" x14ac:dyDescent="0.2">
      <c r="B353" s="120"/>
      <c r="C353" s="119"/>
      <c r="D353" s="120"/>
      <c r="E353" s="119"/>
      <c r="F353" s="119"/>
      <c r="G353" s="119"/>
      <c r="H353" s="119"/>
      <c r="I353" s="158">
        <f t="shared" si="11"/>
        <v>0</v>
      </c>
      <c r="J353" s="119"/>
      <c r="K353" s="119"/>
      <c r="L353" s="119"/>
      <c r="M353" s="119"/>
      <c r="N353" s="119"/>
      <c r="O353" s="159"/>
      <c r="P353" s="160" t="s">
        <v>80</v>
      </c>
      <c r="Q353" s="122">
        <f t="shared" si="12"/>
        <v>0</v>
      </c>
      <c r="R353" s="143"/>
    </row>
    <row r="354" spans="2:18" x14ac:dyDescent="0.2">
      <c r="B354" s="120"/>
      <c r="C354" s="119"/>
      <c r="D354" s="120"/>
      <c r="E354" s="119"/>
      <c r="F354" s="119"/>
      <c r="G354" s="119"/>
      <c r="H354" s="119"/>
      <c r="I354" s="158">
        <f t="shared" si="11"/>
        <v>0</v>
      </c>
      <c r="J354" s="119"/>
      <c r="K354" s="119"/>
      <c r="L354" s="119"/>
      <c r="M354" s="119"/>
      <c r="N354" s="119"/>
      <c r="O354" s="159"/>
      <c r="P354" s="160" t="s">
        <v>80</v>
      </c>
      <c r="Q354" s="122">
        <f t="shared" si="12"/>
        <v>0</v>
      </c>
      <c r="R354" s="143"/>
    </row>
    <row r="355" spans="2:18" x14ac:dyDescent="0.2">
      <c r="B355" s="120"/>
      <c r="C355" s="119"/>
      <c r="D355" s="120"/>
      <c r="E355" s="119"/>
      <c r="F355" s="119"/>
      <c r="G355" s="119"/>
      <c r="H355" s="119"/>
      <c r="I355" s="158">
        <f t="shared" si="11"/>
        <v>0</v>
      </c>
      <c r="J355" s="119"/>
      <c r="K355" s="119"/>
      <c r="L355" s="119"/>
      <c r="M355" s="119"/>
      <c r="N355" s="119"/>
      <c r="O355" s="159"/>
      <c r="P355" s="160" t="s">
        <v>80</v>
      </c>
      <c r="Q355" s="122">
        <f t="shared" si="12"/>
        <v>0</v>
      </c>
      <c r="R355" s="143"/>
    </row>
    <row r="356" spans="2:18" x14ac:dyDescent="0.2">
      <c r="B356" s="120"/>
      <c r="C356" s="119"/>
      <c r="D356" s="120"/>
      <c r="E356" s="119"/>
      <c r="F356" s="119"/>
      <c r="G356" s="119"/>
      <c r="H356" s="119"/>
      <c r="I356" s="158">
        <f t="shared" si="11"/>
        <v>0</v>
      </c>
      <c r="J356" s="119"/>
      <c r="K356" s="119"/>
      <c r="L356" s="119"/>
      <c r="M356" s="119"/>
      <c r="N356" s="119"/>
      <c r="O356" s="159"/>
      <c r="P356" s="160" t="s">
        <v>80</v>
      </c>
      <c r="Q356" s="122">
        <f t="shared" si="12"/>
        <v>0</v>
      </c>
      <c r="R356" s="143"/>
    </row>
    <row r="357" spans="2:18" x14ac:dyDescent="0.2">
      <c r="B357" s="120"/>
      <c r="C357" s="119"/>
      <c r="D357" s="120"/>
      <c r="E357" s="119"/>
      <c r="F357" s="119"/>
      <c r="G357" s="119"/>
      <c r="H357" s="119"/>
      <c r="I357" s="158">
        <f t="shared" si="11"/>
        <v>0</v>
      </c>
      <c r="J357" s="119"/>
      <c r="K357" s="119"/>
      <c r="L357" s="119"/>
      <c r="M357" s="119"/>
      <c r="N357" s="119"/>
      <c r="O357" s="159"/>
      <c r="P357" s="160" t="s">
        <v>80</v>
      </c>
      <c r="Q357" s="122">
        <f t="shared" si="12"/>
        <v>0</v>
      </c>
      <c r="R357" s="143"/>
    </row>
    <row r="358" spans="2:18" x14ac:dyDescent="0.2">
      <c r="B358" s="120"/>
      <c r="C358" s="119"/>
      <c r="D358" s="120"/>
      <c r="E358" s="119"/>
      <c r="F358" s="119"/>
      <c r="G358" s="119"/>
      <c r="H358" s="119"/>
      <c r="I358" s="158">
        <f t="shared" si="11"/>
        <v>0</v>
      </c>
      <c r="J358" s="119"/>
      <c r="K358" s="119"/>
      <c r="L358" s="119"/>
      <c r="M358" s="119"/>
      <c r="N358" s="119"/>
      <c r="O358" s="159"/>
      <c r="P358" s="160" t="s">
        <v>80</v>
      </c>
      <c r="Q358" s="122">
        <f t="shared" si="12"/>
        <v>0</v>
      </c>
      <c r="R358" s="143"/>
    </row>
    <row r="359" spans="2:18" x14ac:dyDescent="0.2">
      <c r="B359" s="120"/>
      <c r="C359" s="119"/>
      <c r="D359" s="120"/>
      <c r="E359" s="119"/>
      <c r="F359" s="119"/>
      <c r="G359" s="119"/>
      <c r="H359" s="119"/>
      <c r="I359" s="158">
        <f t="shared" si="11"/>
        <v>0</v>
      </c>
      <c r="J359" s="119"/>
      <c r="K359" s="119"/>
      <c r="L359" s="119"/>
      <c r="M359" s="119"/>
      <c r="N359" s="119"/>
      <c r="O359" s="159"/>
      <c r="P359" s="160" t="s">
        <v>80</v>
      </c>
      <c r="Q359" s="122">
        <f t="shared" si="12"/>
        <v>0</v>
      </c>
      <c r="R359" s="143"/>
    </row>
    <row r="360" spans="2:18" x14ac:dyDescent="0.2">
      <c r="B360" s="120"/>
      <c r="C360" s="119"/>
      <c r="D360" s="120"/>
      <c r="E360" s="119"/>
      <c r="F360" s="119"/>
      <c r="G360" s="119"/>
      <c r="H360" s="119"/>
      <c r="I360" s="158">
        <f t="shared" si="11"/>
        <v>0</v>
      </c>
      <c r="J360" s="119"/>
      <c r="K360" s="119"/>
      <c r="L360" s="119"/>
      <c r="M360" s="119"/>
      <c r="N360" s="119"/>
      <c r="O360" s="159"/>
      <c r="P360" s="160" t="s">
        <v>80</v>
      </c>
      <c r="Q360" s="122">
        <f t="shared" si="12"/>
        <v>0</v>
      </c>
      <c r="R360" s="143"/>
    </row>
    <row r="361" spans="2:18" x14ac:dyDescent="0.2">
      <c r="B361" s="120"/>
      <c r="C361" s="119"/>
      <c r="D361" s="120"/>
      <c r="E361" s="119"/>
      <c r="F361" s="119"/>
      <c r="G361" s="119"/>
      <c r="H361" s="119"/>
      <c r="I361" s="158">
        <f t="shared" si="11"/>
        <v>0</v>
      </c>
      <c r="J361" s="119"/>
      <c r="K361" s="119"/>
      <c r="L361" s="119"/>
      <c r="M361" s="119"/>
      <c r="N361" s="119"/>
      <c r="O361" s="159"/>
      <c r="P361" s="160" t="s">
        <v>80</v>
      </c>
      <c r="Q361" s="122">
        <f t="shared" si="12"/>
        <v>0</v>
      </c>
      <c r="R361" s="143"/>
    </row>
    <row r="362" spans="2:18" x14ac:dyDescent="0.2">
      <c r="B362" s="120"/>
      <c r="C362" s="119"/>
      <c r="D362" s="120"/>
      <c r="E362" s="119"/>
      <c r="F362" s="119"/>
      <c r="G362" s="119"/>
      <c r="H362" s="119"/>
      <c r="I362" s="158">
        <f t="shared" si="11"/>
        <v>0</v>
      </c>
      <c r="J362" s="119"/>
      <c r="K362" s="119"/>
      <c r="L362" s="119"/>
      <c r="M362" s="119"/>
      <c r="N362" s="119"/>
      <c r="O362" s="159"/>
      <c r="P362" s="160" t="s">
        <v>80</v>
      </c>
      <c r="Q362" s="122">
        <f t="shared" si="12"/>
        <v>0</v>
      </c>
      <c r="R362" s="143"/>
    </row>
    <row r="363" spans="2:18" x14ac:dyDescent="0.2">
      <c r="B363" s="120"/>
      <c r="C363" s="119"/>
      <c r="D363" s="120"/>
      <c r="E363" s="119"/>
      <c r="F363" s="119"/>
      <c r="G363" s="119"/>
      <c r="H363" s="119"/>
      <c r="I363" s="158">
        <f t="shared" si="11"/>
        <v>0</v>
      </c>
      <c r="J363" s="119"/>
      <c r="K363" s="119"/>
      <c r="L363" s="119"/>
      <c r="M363" s="119"/>
      <c r="N363" s="119"/>
      <c r="O363" s="159"/>
      <c r="P363" s="160" t="s">
        <v>80</v>
      </c>
      <c r="Q363" s="122">
        <f t="shared" si="12"/>
        <v>0</v>
      </c>
      <c r="R363" s="143"/>
    </row>
    <row r="364" spans="2:18" x14ac:dyDescent="0.2">
      <c r="B364" s="120"/>
      <c r="C364" s="119"/>
      <c r="D364" s="120"/>
      <c r="E364" s="119"/>
      <c r="F364" s="119"/>
      <c r="G364" s="119"/>
      <c r="H364" s="119"/>
      <c r="I364" s="158">
        <f t="shared" si="11"/>
        <v>0</v>
      </c>
      <c r="J364" s="119"/>
      <c r="K364" s="119"/>
      <c r="L364" s="119"/>
      <c r="M364" s="119"/>
      <c r="N364" s="119"/>
      <c r="O364" s="159"/>
      <c r="P364" s="160" t="s">
        <v>80</v>
      </c>
      <c r="Q364" s="122">
        <f t="shared" si="12"/>
        <v>0</v>
      </c>
      <c r="R364" s="143"/>
    </row>
    <row r="365" spans="2:18" x14ac:dyDescent="0.2">
      <c r="B365" s="120"/>
      <c r="C365" s="119"/>
      <c r="D365" s="120"/>
      <c r="E365" s="119"/>
      <c r="F365" s="119"/>
      <c r="G365" s="119"/>
      <c r="H365" s="119"/>
      <c r="I365" s="158">
        <f t="shared" si="11"/>
        <v>0</v>
      </c>
      <c r="J365" s="119"/>
      <c r="K365" s="119"/>
      <c r="L365" s="119"/>
      <c r="M365" s="119"/>
      <c r="N365" s="119"/>
      <c r="O365" s="159"/>
      <c r="P365" s="160" t="s">
        <v>80</v>
      </c>
      <c r="Q365" s="122">
        <f t="shared" si="12"/>
        <v>0</v>
      </c>
      <c r="R365" s="143"/>
    </row>
    <row r="366" spans="2:18" x14ac:dyDescent="0.2">
      <c r="B366" s="120"/>
      <c r="C366" s="119"/>
      <c r="D366" s="120"/>
      <c r="E366" s="119"/>
      <c r="F366" s="119"/>
      <c r="G366" s="119"/>
      <c r="H366" s="119"/>
      <c r="I366" s="158">
        <f t="shared" si="11"/>
        <v>0</v>
      </c>
      <c r="J366" s="119"/>
      <c r="K366" s="119"/>
      <c r="L366" s="119"/>
      <c r="M366" s="119"/>
      <c r="N366" s="119"/>
      <c r="O366" s="159"/>
      <c r="P366" s="160" t="s">
        <v>80</v>
      </c>
      <c r="Q366" s="122">
        <f t="shared" si="12"/>
        <v>0</v>
      </c>
      <c r="R366" s="143"/>
    </row>
    <row r="367" spans="2:18" x14ac:dyDescent="0.2">
      <c r="B367" s="120"/>
      <c r="C367" s="119"/>
      <c r="D367" s="120"/>
      <c r="E367" s="119"/>
      <c r="F367" s="119"/>
      <c r="G367" s="119"/>
      <c r="H367" s="119"/>
      <c r="I367" s="158">
        <f t="shared" si="11"/>
        <v>0</v>
      </c>
      <c r="J367" s="119"/>
      <c r="K367" s="119"/>
      <c r="L367" s="119"/>
      <c r="M367" s="119"/>
      <c r="N367" s="119"/>
      <c r="O367" s="159"/>
      <c r="P367" s="160" t="s">
        <v>80</v>
      </c>
      <c r="Q367" s="122">
        <f t="shared" si="12"/>
        <v>0</v>
      </c>
      <c r="R367" s="143"/>
    </row>
    <row r="368" spans="2:18" x14ac:dyDescent="0.2">
      <c r="B368" s="120"/>
      <c r="C368" s="119"/>
      <c r="D368" s="120"/>
      <c r="E368" s="119"/>
      <c r="F368" s="119"/>
      <c r="G368" s="119"/>
      <c r="H368" s="119"/>
      <c r="I368" s="158">
        <f t="shared" si="11"/>
        <v>0</v>
      </c>
      <c r="J368" s="119"/>
      <c r="K368" s="119"/>
      <c r="L368" s="119"/>
      <c r="M368" s="119"/>
      <c r="N368" s="119"/>
      <c r="O368" s="159"/>
      <c r="P368" s="160" t="s">
        <v>80</v>
      </c>
      <c r="Q368" s="122">
        <f t="shared" si="12"/>
        <v>0</v>
      </c>
      <c r="R368" s="143"/>
    </row>
    <row r="369" spans="2:18" x14ac:dyDescent="0.2">
      <c r="B369" s="120"/>
      <c r="C369" s="119"/>
      <c r="D369" s="120"/>
      <c r="E369" s="119"/>
      <c r="F369" s="119"/>
      <c r="G369" s="119"/>
      <c r="H369" s="119"/>
      <c r="I369" s="158">
        <f t="shared" si="11"/>
        <v>0</v>
      </c>
      <c r="J369" s="119"/>
      <c r="K369" s="119"/>
      <c r="L369" s="119"/>
      <c r="M369" s="119"/>
      <c r="N369" s="119"/>
      <c r="O369" s="159"/>
      <c r="P369" s="160" t="s">
        <v>80</v>
      </c>
      <c r="Q369" s="122">
        <f t="shared" si="12"/>
        <v>0</v>
      </c>
      <c r="R369" s="143"/>
    </row>
    <row r="370" spans="2:18" x14ac:dyDescent="0.2">
      <c r="B370" s="120"/>
      <c r="C370" s="119"/>
      <c r="D370" s="120"/>
      <c r="E370" s="119"/>
      <c r="F370" s="119"/>
      <c r="G370" s="119"/>
      <c r="H370" s="119"/>
      <c r="I370" s="158">
        <f t="shared" si="11"/>
        <v>0</v>
      </c>
      <c r="J370" s="119"/>
      <c r="K370" s="119"/>
      <c r="L370" s="119"/>
      <c r="M370" s="119"/>
      <c r="N370" s="119"/>
      <c r="O370" s="159"/>
      <c r="P370" s="160" t="s">
        <v>80</v>
      </c>
      <c r="Q370" s="122">
        <f t="shared" si="12"/>
        <v>0</v>
      </c>
      <c r="R370" s="143"/>
    </row>
    <row r="371" spans="2:18" x14ac:dyDescent="0.2">
      <c r="B371" s="120"/>
      <c r="C371" s="119"/>
      <c r="D371" s="120"/>
      <c r="E371" s="119"/>
      <c r="F371" s="119"/>
      <c r="G371" s="119"/>
      <c r="H371" s="119"/>
      <c r="I371" s="158">
        <f t="shared" si="11"/>
        <v>0</v>
      </c>
      <c r="J371" s="119"/>
      <c r="K371" s="119"/>
      <c r="L371" s="119"/>
      <c r="M371" s="119"/>
      <c r="N371" s="119"/>
      <c r="O371" s="159"/>
      <c r="P371" s="160" t="s">
        <v>80</v>
      </c>
      <c r="Q371" s="122">
        <f t="shared" si="12"/>
        <v>0</v>
      </c>
      <c r="R371" s="143"/>
    </row>
    <row r="372" spans="2:18" x14ac:dyDescent="0.2">
      <c r="B372" s="120"/>
      <c r="C372" s="119"/>
      <c r="D372" s="120"/>
      <c r="E372" s="119"/>
      <c r="F372" s="119"/>
      <c r="G372" s="119"/>
      <c r="H372" s="119"/>
      <c r="I372" s="158">
        <f t="shared" si="11"/>
        <v>0</v>
      </c>
      <c r="J372" s="119"/>
      <c r="K372" s="119"/>
      <c r="L372" s="119"/>
      <c r="M372" s="119"/>
      <c r="N372" s="119"/>
      <c r="O372" s="159"/>
      <c r="P372" s="160" t="s">
        <v>80</v>
      </c>
      <c r="Q372" s="122">
        <f t="shared" si="12"/>
        <v>0</v>
      </c>
      <c r="R372" s="143"/>
    </row>
    <row r="373" spans="2:18" x14ac:dyDescent="0.2">
      <c r="B373" s="120"/>
      <c r="C373" s="119"/>
      <c r="D373" s="120"/>
      <c r="E373" s="119"/>
      <c r="F373" s="119"/>
      <c r="G373" s="119"/>
      <c r="H373" s="119"/>
      <c r="I373" s="158">
        <f t="shared" si="11"/>
        <v>0</v>
      </c>
      <c r="J373" s="119"/>
      <c r="K373" s="119"/>
      <c r="L373" s="119"/>
      <c r="M373" s="119"/>
      <c r="N373" s="119"/>
      <c r="O373" s="159"/>
      <c r="P373" s="160" t="s">
        <v>80</v>
      </c>
      <c r="Q373" s="122">
        <f t="shared" si="12"/>
        <v>0</v>
      </c>
      <c r="R373" s="143"/>
    </row>
    <row r="374" spans="2:18" x14ac:dyDescent="0.2">
      <c r="B374" s="120"/>
      <c r="C374" s="119"/>
      <c r="D374" s="120"/>
      <c r="E374" s="119"/>
      <c r="F374" s="119"/>
      <c r="G374" s="119"/>
      <c r="H374" s="119"/>
      <c r="I374" s="158">
        <f t="shared" si="11"/>
        <v>0</v>
      </c>
      <c r="J374" s="119"/>
      <c r="K374" s="119"/>
      <c r="L374" s="119"/>
      <c r="M374" s="119"/>
      <c r="N374" s="119"/>
      <c r="O374" s="159"/>
      <c r="P374" s="160" t="s">
        <v>80</v>
      </c>
      <c r="Q374" s="122">
        <f t="shared" si="12"/>
        <v>0</v>
      </c>
      <c r="R374" s="143"/>
    </row>
    <row r="375" spans="2:18" x14ac:dyDescent="0.2">
      <c r="B375" s="120"/>
      <c r="C375" s="119"/>
      <c r="D375" s="120"/>
      <c r="E375" s="119"/>
      <c r="F375" s="119"/>
      <c r="G375" s="119"/>
      <c r="H375" s="119"/>
      <c r="I375" s="158">
        <f t="shared" si="11"/>
        <v>0</v>
      </c>
      <c r="J375" s="119"/>
      <c r="K375" s="119"/>
      <c r="L375" s="119"/>
      <c r="M375" s="119"/>
      <c r="N375" s="119"/>
      <c r="O375" s="159"/>
      <c r="P375" s="160" t="s">
        <v>80</v>
      </c>
      <c r="Q375" s="122">
        <f t="shared" si="12"/>
        <v>0</v>
      </c>
      <c r="R375" s="143"/>
    </row>
    <row r="376" spans="2:18" x14ac:dyDescent="0.2">
      <c r="B376" s="120"/>
      <c r="C376" s="119"/>
      <c r="D376" s="120"/>
      <c r="E376" s="119"/>
      <c r="F376" s="119"/>
      <c r="G376" s="119"/>
      <c r="H376" s="119"/>
      <c r="I376" s="158">
        <f t="shared" si="11"/>
        <v>0</v>
      </c>
      <c r="J376" s="119"/>
      <c r="K376" s="119"/>
      <c r="L376" s="119"/>
      <c r="M376" s="119"/>
      <c r="N376" s="119"/>
      <c r="O376" s="159"/>
      <c r="P376" s="160" t="s">
        <v>80</v>
      </c>
      <c r="Q376" s="122">
        <f t="shared" si="12"/>
        <v>0</v>
      </c>
      <c r="R376" s="143"/>
    </row>
    <row r="377" spans="2:18" x14ac:dyDescent="0.2">
      <c r="B377" s="120"/>
      <c r="C377" s="119"/>
      <c r="D377" s="120"/>
      <c r="E377" s="119"/>
      <c r="F377" s="119"/>
      <c r="G377" s="119"/>
      <c r="H377" s="119"/>
      <c r="I377" s="158">
        <f t="shared" si="11"/>
        <v>0</v>
      </c>
      <c r="J377" s="119"/>
      <c r="K377" s="119"/>
      <c r="L377" s="119"/>
      <c r="M377" s="119"/>
      <c r="N377" s="119"/>
      <c r="O377" s="159"/>
      <c r="P377" s="160" t="s">
        <v>80</v>
      </c>
      <c r="Q377" s="122">
        <f t="shared" si="12"/>
        <v>0</v>
      </c>
      <c r="R377" s="143"/>
    </row>
    <row r="378" spans="2:18" x14ac:dyDescent="0.2">
      <c r="B378" s="120"/>
      <c r="C378" s="119"/>
      <c r="D378" s="120"/>
      <c r="E378" s="119"/>
      <c r="F378" s="119"/>
      <c r="G378" s="119"/>
      <c r="H378" s="119"/>
      <c r="I378" s="158">
        <f t="shared" si="11"/>
        <v>0</v>
      </c>
      <c r="J378" s="119"/>
      <c r="K378" s="119"/>
      <c r="L378" s="119"/>
      <c r="M378" s="119"/>
      <c r="N378" s="119"/>
      <c r="O378" s="159"/>
      <c r="P378" s="160" t="s">
        <v>80</v>
      </c>
      <c r="Q378" s="122">
        <f t="shared" si="12"/>
        <v>0</v>
      </c>
      <c r="R378" s="143"/>
    </row>
    <row r="379" spans="2:18" x14ac:dyDescent="0.2">
      <c r="B379" s="120"/>
      <c r="C379" s="119"/>
      <c r="D379" s="120"/>
      <c r="E379" s="119"/>
      <c r="F379" s="119"/>
      <c r="G379" s="119"/>
      <c r="H379" s="119"/>
      <c r="I379" s="158">
        <f t="shared" si="11"/>
        <v>0</v>
      </c>
      <c r="J379" s="119"/>
      <c r="K379" s="119"/>
      <c r="L379" s="119"/>
      <c r="M379" s="119"/>
      <c r="N379" s="119"/>
      <c r="O379" s="159"/>
      <c r="P379" s="160" t="s">
        <v>80</v>
      </c>
      <c r="Q379" s="122">
        <f t="shared" si="12"/>
        <v>0</v>
      </c>
      <c r="R379" s="143"/>
    </row>
    <row r="380" spans="2:18" x14ac:dyDescent="0.2">
      <c r="B380" s="120"/>
      <c r="C380" s="119"/>
      <c r="D380" s="120"/>
      <c r="E380" s="119"/>
      <c r="F380" s="119"/>
      <c r="G380" s="119"/>
      <c r="H380" s="119"/>
      <c r="I380" s="158">
        <f t="shared" si="11"/>
        <v>0</v>
      </c>
      <c r="J380" s="119"/>
      <c r="K380" s="119"/>
      <c r="L380" s="119"/>
      <c r="M380" s="119"/>
      <c r="N380" s="119"/>
      <c r="O380" s="159"/>
      <c r="P380" s="160" t="s">
        <v>80</v>
      </c>
      <c r="Q380" s="122">
        <f t="shared" si="12"/>
        <v>0</v>
      </c>
      <c r="R380" s="143"/>
    </row>
    <row r="381" spans="2:18" x14ac:dyDescent="0.2">
      <c r="B381" s="120"/>
      <c r="C381" s="119"/>
      <c r="D381" s="120"/>
      <c r="E381" s="119"/>
      <c r="F381" s="119"/>
      <c r="G381" s="119"/>
      <c r="H381" s="119"/>
      <c r="I381" s="158">
        <f t="shared" si="11"/>
        <v>0</v>
      </c>
      <c r="J381" s="119"/>
      <c r="K381" s="119"/>
      <c r="L381" s="119"/>
      <c r="M381" s="119"/>
      <c r="N381" s="119"/>
      <c r="O381" s="159"/>
      <c r="P381" s="160" t="s">
        <v>80</v>
      </c>
      <c r="Q381" s="122">
        <f t="shared" si="12"/>
        <v>0</v>
      </c>
      <c r="R381" s="143"/>
    </row>
    <row r="382" spans="2:18" x14ac:dyDescent="0.2">
      <c r="B382" s="120"/>
      <c r="C382" s="119"/>
      <c r="D382" s="120"/>
      <c r="E382" s="119"/>
      <c r="F382" s="119"/>
      <c r="G382" s="119"/>
      <c r="H382" s="119"/>
      <c r="I382" s="158">
        <f t="shared" si="11"/>
        <v>0</v>
      </c>
      <c r="J382" s="119"/>
      <c r="K382" s="119"/>
      <c r="L382" s="119"/>
      <c r="M382" s="119"/>
      <c r="N382" s="119"/>
      <c r="O382" s="159"/>
      <c r="P382" s="160" t="s">
        <v>80</v>
      </c>
      <c r="Q382" s="122">
        <f t="shared" si="12"/>
        <v>0</v>
      </c>
      <c r="R382" s="143"/>
    </row>
    <row r="383" spans="2:18" x14ac:dyDescent="0.2">
      <c r="B383" s="120"/>
      <c r="C383" s="119"/>
      <c r="D383" s="120"/>
      <c r="E383" s="119"/>
      <c r="F383" s="119"/>
      <c r="G383" s="119"/>
      <c r="H383" s="119"/>
      <c r="I383" s="158">
        <f t="shared" si="11"/>
        <v>0</v>
      </c>
      <c r="J383" s="119"/>
      <c r="K383" s="119"/>
      <c r="L383" s="119"/>
      <c r="M383" s="119"/>
      <c r="N383" s="119"/>
      <c r="O383" s="159"/>
      <c r="P383" s="160" t="s">
        <v>80</v>
      </c>
      <c r="Q383" s="122">
        <f t="shared" si="12"/>
        <v>0</v>
      </c>
      <c r="R383" s="143"/>
    </row>
    <row r="384" spans="2:18" x14ac:dyDescent="0.2">
      <c r="B384" s="120"/>
      <c r="C384" s="119"/>
      <c r="D384" s="120"/>
      <c r="E384" s="119"/>
      <c r="F384" s="119"/>
      <c r="G384" s="119"/>
      <c r="H384" s="119"/>
      <c r="I384" s="158">
        <f t="shared" si="11"/>
        <v>0</v>
      </c>
      <c r="J384" s="119"/>
      <c r="K384" s="119"/>
      <c r="L384" s="119"/>
      <c r="M384" s="119"/>
      <c r="N384" s="119"/>
      <c r="O384" s="159"/>
      <c r="P384" s="160" t="s">
        <v>80</v>
      </c>
      <c r="Q384" s="122">
        <f t="shared" si="12"/>
        <v>0</v>
      </c>
      <c r="R384" s="143"/>
    </row>
    <row r="385" spans="2:18" x14ac:dyDescent="0.2">
      <c r="B385" s="120"/>
      <c r="C385" s="119"/>
      <c r="D385" s="120"/>
      <c r="E385" s="119"/>
      <c r="F385" s="119"/>
      <c r="G385" s="119"/>
      <c r="H385" s="119"/>
      <c r="I385" s="158">
        <f t="shared" si="11"/>
        <v>0</v>
      </c>
      <c r="J385" s="119"/>
      <c r="K385" s="119"/>
      <c r="L385" s="119"/>
      <c r="M385" s="119"/>
      <c r="N385" s="119"/>
      <c r="O385" s="159"/>
      <c r="P385" s="160" t="s">
        <v>80</v>
      </c>
      <c r="Q385" s="122">
        <f t="shared" si="12"/>
        <v>0</v>
      </c>
      <c r="R385" s="143"/>
    </row>
    <row r="386" spans="2:18" x14ac:dyDescent="0.2">
      <c r="B386" s="120"/>
      <c r="C386" s="119"/>
      <c r="D386" s="120"/>
      <c r="E386" s="119"/>
      <c r="F386" s="119"/>
      <c r="G386" s="119"/>
      <c r="H386" s="119"/>
      <c r="I386" s="158">
        <f t="shared" si="11"/>
        <v>0</v>
      </c>
      <c r="J386" s="119"/>
      <c r="K386" s="119"/>
      <c r="L386" s="119"/>
      <c r="M386" s="119"/>
      <c r="N386" s="119"/>
      <c r="O386" s="159"/>
      <c r="P386" s="160" t="s">
        <v>80</v>
      </c>
      <c r="Q386" s="122">
        <f t="shared" si="12"/>
        <v>0</v>
      </c>
      <c r="R386" s="143"/>
    </row>
    <row r="387" spans="2:18" x14ac:dyDescent="0.2">
      <c r="B387" s="120"/>
      <c r="C387" s="119"/>
      <c r="D387" s="120"/>
      <c r="E387" s="119"/>
      <c r="F387" s="119"/>
      <c r="G387" s="119"/>
      <c r="H387" s="119"/>
      <c r="I387" s="158">
        <f t="shared" si="11"/>
        <v>0</v>
      </c>
      <c r="J387" s="119"/>
      <c r="K387" s="119"/>
      <c r="L387" s="119"/>
      <c r="M387" s="119"/>
      <c r="N387" s="119"/>
      <c r="O387" s="159"/>
      <c r="P387" s="160" t="s">
        <v>80</v>
      </c>
      <c r="Q387" s="122">
        <f t="shared" si="12"/>
        <v>0</v>
      </c>
      <c r="R387" s="143"/>
    </row>
    <row r="388" spans="2:18" x14ac:dyDescent="0.2">
      <c r="B388" s="120"/>
      <c r="C388" s="119"/>
      <c r="D388" s="120"/>
      <c r="E388" s="119"/>
      <c r="F388" s="119"/>
      <c r="G388" s="119"/>
      <c r="H388" s="119"/>
      <c r="I388" s="158">
        <f t="shared" si="11"/>
        <v>0</v>
      </c>
      <c r="J388" s="119"/>
      <c r="K388" s="119"/>
      <c r="L388" s="119"/>
      <c r="M388" s="119"/>
      <c r="N388" s="119"/>
      <c r="O388" s="159"/>
      <c r="P388" s="160" t="s">
        <v>80</v>
      </c>
      <c r="Q388" s="122">
        <f t="shared" si="12"/>
        <v>0</v>
      </c>
      <c r="R388" s="143"/>
    </row>
    <row r="389" spans="2:18" x14ac:dyDescent="0.2">
      <c r="B389" s="120"/>
      <c r="C389" s="119"/>
      <c r="D389" s="120"/>
      <c r="E389" s="119"/>
      <c r="F389" s="119"/>
      <c r="G389" s="119"/>
      <c r="H389" s="119"/>
      <c r="I389" s="158">
        <f t="shared" si="11"/>
        <v>0</v>
      </c>
      <c r="J389" s="119"/>
      <c r="K389" s="119"/>
      <c r="L389" s="119"/>
      <c r="M389" s="119"/>
      <c r="N389" s="119"/>
      <c r="O389" s="159"/>
      <c r="P389" s="160" t="s">
        <v>80</v>
      </c>
      <c r="Q389" s="122">
        <f t="shared" si="12"/>
        <v>0</v>
      </c>
      <c r="R389" s="143"/>
    </row>
    <row r="390" spans="2:18" x14ac:dyDescent="0.2">
      <c r="B390" s="120"/>
      <c r="C390" s="119"/>
      <c r="D390" s="120"/>
      <c r="E390" s="119"/>
      <c r="F390" s="119"/>
      <c r="G390" s="119"/>
      <c r="H390" s="119"/>
      <c r="I390" s="158">
        <f t="shared" si="11"/>
        <v>0</v>
      </c>
      <c r="J390" s="119"/>
      <c r="K390" s="119"/>
      <c r="L390" s="119"/>
      <c r="M390" s="119"/>
      <c r="N390" s="119"/>
      <c r="O390" s="159"/>
      <c r="P390" s="160" t="s">
        <v>80</v>
      </c>
      <c r="Q390" s="122">
        <f t="shared" si="12"/>
        <v>0</v>
      </c>
      <c r="R390" s="143"/>
    </row>
    <row r="391" spans="2:18" x14ac:dyDescent="0.2">
      <c r="B391" s="120"/>
      <c r="C391" s="119"/>
      <c r="D391" s="120"/>
      <c r="E391" s="119"/>
      <c r="F391" s="119"/>
      <c r="G391" s="119"/>
      <c r="H391" s="119"/>
      <c r="I391" s="158">
        <f t="shared" si="11"/>
        <v>0</v>
      </c>
      <c r="J391" s="119"/>
      <c r="K391" s="119"/>
      <c r="L391" s="119"/>
      <c r="M391" s="119"/>
      <c r="N391" s="119"/>
      <c r="O391" s="159"/>
      <c r="P391" s="160" t="s">
        <v>80</v>
      </c>
      <c r="Q391" s="122">
        <f t="shared" si="12"/>
        <v>0</v>
      </c>
      <c r="R391" s="143"/>
    </row>
    <row r="392" spans="2:18" x14ac:dyDescent="0.2">
      <c r="B392" s="120"/>
      <c r="C392" s="119"/>
      <c r="D392" s="120"/>
      <c r="E392" s="119"/>
      <c r="F392" s="119"/>
      <c r="G392" s="119"/>
      <c r="H392" s="119"/>
      <c r="I392" s="158">
        <f t="shared" si="11"/>
        <v>0</v>
      </c>
      <c r="J392" s="119"/>
      <c r="K392" s="119"/>
      <c r="L392" s="119"/>
      <c r="M392" s="119"/>
      <c r="N392" s="119"/>
      <c r="O392" s="159"/>
      <c r="P392" s="160" t="s">
        <v>80</v>
      </c>
      <c r="Q392" s="122">
        <f t="shared" si="12"/>
        <v>0</v>
      </c>
      <c r="R392" s="143"/>
    </row>
    <row r="393" spans="2:18" x14ac:dyDescent="0.2">
      <c r="B393" s="120"/>
      <c r="C393" s="119"/>
      <c r="D393" s="120"/>
      <c r="E393" s="119"/>
      <c r="F393" s="119"/>
      <c r="G393" s="119"/>
      <c r="H393" s="119"/>
      <c r="I393" s="158">
        <f t="shared" si="11"/>
        <v>0</v>
      </c>
      <c r="J393" s="119"/>
      <c r="K393" s="119"/>
      <c r="L393" s="119"/>
      <c r="M393" s="119"/>
      <c r="N393" s="119"/>
      <c r="O393" s="159"/>
      <c r="P393" s="160" t="s">
        <v>80</v>
      </c>
      <c r="Q393" s="122">
        <f t="shared" si="12"/>
        <v>0</v>
      </c>
      <c r="R393" s="143"/>
    </row>
    <row r="394" spans="2:18" x14ac:dyDescent="0.2">
      <c r="B394" s="120"/>
      <c r="C394" s="119"/>
      <c r="D394" s="120"/>
      <c r="E394" s="119"/>
      <c r="F394" s="119"/>
      <c r="G394" s="119"/>
      <c r="H394" s="119"/>
      <c r="I394" s="158">
        <f t="shared" si="11"/>
        <v>0</v>
      </c>
      <c r="J394" s="119"/>
      <c r="K394" s="119"/>
      <c r="L394" s="119"/>
      <c r="M394" s="119"/>
      <c r="N394" s="119"/>
      <c r="O394" s="159"/>
      <c r="P394" s="160" t="s">
        <v>80</v>
      </c>
      <c r="Q394" s="122">
        <f t="shared" si="12"/>
        <v>0</v>
      </c>
      <c r="R394" s="143"/>
    </row>
    <row r="395" spans="2:18" x14ac:dyDescent="0.2">
      <c r="B395" s="120"/>
      <c r="C395" s="119"/>
      <c r="D395" s="120"/>
      <c r="E395" s="119"/>
      <c r="F395" s="119"/>
      <c r="G395" s="119"/>
      <c r="H395" s="119"/>
      <c r="I395" s="158">
        <f t="shared" si="11"/>
        <v>0</v>
      </c>
      <c r="J395" s="119"/>
      <c r="K395" s="119"/>
      <c r="L395" s="119"/>
      <c r="M395" s="119"/>
      <c r="N395" s="119"/>
      <c r="O395" s="159"/>
      <c r="P395" s="160" t="s">
        <v>80</v>
      </c>
      <c r="Q395" s="122">
        <f t="shared" si="12"/>
        <v>0</v>
      </c>
      <c r="R395" s="143"/>
    </row>
    <row r="396" spans="2:18" x14ac:dyDescent="0.2">
      <c r="B396" s="120"/>
      <c r="C396" s="119"/>
      <c r="D396" s="120"/>
      <c r="E396" s="119"/>
      <c r="F396" s="119"/>
      <c r="G396" s="119"/>
      <c r="H396" s="119"/>
      <c r="I396" s="158">
        <f t="shared" ref="I396:I459" si="13">IF(J396&gt;0,J396,SUM((PI()*E396*F396/4)+(PI()*F396*G396/4)+(PI()*G396*H396/4)+(PI()*H396*E396/4)))</f>
        <v>0</v>
      </c>
      <c r="J396" s="119"/>
      <c r="K396" s="119"/>
      <c r="L396" s="119"/>
      <c r="M396" s="119"/>
      <c r="N396" s="119"/>
      <c r="O396" s="159"/>
      <c r="P396" s="160" t="s">
        <v>80</v>
      </c>
      <c r="Q396" s="122">
        <f t="shared" ref="Q396:Q459" si="14">SUM((I396-(L396+M396+N396))*(1-O396))</f>
        <v>0</v>
      </c>
      <c r="R396" s="143"/>
    </row>
    <row r="397" spans="2:18" x14ac:dyDescent="0.2">
      <c r="B397" s="120"/>
      <c r="C397" s="119"/>
      <c r="D397" s="120"/>
      <c r="E397" s="119"/>
      <c r="F397" s="119"/>
      <c r="G397" s="119"/>
      <c r="H397" s="119"/>
      <c r="I397" s="158">
        <f t="shared" si="13"/>
        <v>0</v>
      </c>
      <c r="J397" s="119"/>
      <c r="K397" s="119"/>
      <c r="L397" s="119"/>
      <c r="M397" s="119"/>
      <c r="N397" s="119"/>
      <c r="O397" s="159"/>
      <c r="P397" s="160" t="s">
        <v>80</v>
      </c>
      <c r="Q397" s="122">
        <f t="shared" si="14"/>
        <v>0</v>
      </c>
      <c r="R397" s="143"/>
    </row>
    <row r="398" spans="2:18" x14ac:dyDescent="0.2">
      <c r="B398" s="120"/>
      <c r="C398" s="119"/>
      <c r="D398" s="120"/>
      <c r="E398" s="119"/>
      <c r="F398" s="119"/>
      <c r="G398" s="119"/>
      <c r="H398" s="119"/>
      <c r="I398" s="158">
        <f t="shared" si="13"/>
        <v>0</v>
      </c>
      <c r="J398" s="119"/>
      <c r="K398" s="119"/>
      <c r="L398" s="119"/>
      <c r="M398" s="119"/>
      <c r="N398" s="119"/>
      <c r="O398" s="159"/>
      <c r="P398" s="160" t="s">
        <v>80</v>
      </c>
      <c r="Q398" s="122">
        <f t="shared" si="14"/>
        <v>0</v>
      </c>
      <c r="R398" s="143"/>
    </row>
    <row r="399" spans="2:18" x14ac:dyDescent="0.2">
      <c r="B399" s="120"/>
      <c r="C399" s="119"/>
      <c r="D399" s="120"/>
      <c r="E399" s="119"/>
      <c r="F399" s="119"/>
      <c r="G399" s="119"/>
      <c r="H399" s="119"/>
      <c r="I399" s="158">
        <f t="shared" si="13"/>
        <v>0</v>
      </c>
      <c r="J399" s="119"/>
      <c r="K399" s="119"/>
      <c r="L399" s="119"/>
      <c r="M399" s="119"/>
      <c r="N399" s="119"/>
      <c r="O399" s="159"/>
      <c r="P399" s="160" t="s">
        <v>80</v>
      </c>
      <c r="Q399" s="122">
        <f t="shared" si="14"/>
        <v>0</v>
      </c>
      <c r="R399" s="143"/>
    </row>
    <row r="400" spans="2:18" x14ac:dyDescent="0.2">
      <c r="B400" s="120"/>
      <c r="C400" s="119"/>
      <c r="D400" s="120"/>
      <c r="E400" s="119"/>
      <c r="F400" s="119"/>
      <c r="G400" s="119"/>
      <c r="H400" s="119"/>
      <c r="I400" s="158">
        <f t="shared" si="13"/>
        <v>0</v>
      </c>
      <c r="J400" s="119"/>
      <c r="K400" s="119"/>
      <c r="L400" s="119"/>
      <c r="M400" s="119"/>
      <c r="N400" s="119"/>
      <c r="O400" s="159"/>
      <c r="P400" s="160" t="s">
        <v>80</v>
      </c>
      <c r="Q400" s="122">
        <f t="shared" si="14"/>
        <v>0</v>
      </c>
      <c r="R400" s="143"/>
    </row>
    <row r="401" spans="2:18" x14ac:dyDescent="0.2">
      <c r="B401" s="120"/>
      <c r="C401" s="119"/>
      <c r="D401" s="120"/>
      <c r="E401" s="119"/>
      <c r="F401" s="119"/>
      <c r="G401" s="119"/>
      <c r="H401" s="119"/>
      <c r="I401" s="158">
        <f t="shared" si="13"/>
        <v>0</v>
      </c>
      <c r="J401" s="119"/>
      <c r="K401" s="119"/>
      <c r="L401" s="119"/>
      <c r="M401" s="119"/>
      <c r="N401" s="119"/>
      <c r="O401" s="159"/>
      <c r="P401" s="160" t="s">
        <v>80</v>
      </c>
      <c r="Q401" s="122">
        <f t="shared" si="14"/>
        <v>0</v>
      </c>
      <c r="R401" s="143"/>
    </row>
    <row r="402" spans="2:18" x14ac:dyDescent="0.2">
      <c r="B402" s="120"/>
      <c r="C402" s="119"/>
      <c r="D402" s="120"/>
      <c r="E402" s="119"/>
      <c r="F402" s="119"/>
      <c r="G402" s="119"/>
      <c r="H402" s="119"/>
      <c r="I402" s="158">
        <f t="shared" si="13"/>
        <v>0</v>
      </c>
      <c r="J402" s="119"/>
      <c r="K402" s="119"/>
      <c r="L402" s="119"/>
      <c r="M402" s="119"/>
      <c r="N402" s="119"/>
      <c r="O402" s="159"/>
      <c r="P402" s="160" t="s">
        <v>80</v>
      </c>
      <c r="Q402" s="122">
        <f t="shared" si="14"/>
        <v>0</v>
      </c>
      <c r="R402" s="143"/>
    </row>
    <row r="403" spans="2:18" x14ac:dyDescent="0.2">
      <c r="B403" s="120"/>
      <c r="C403" s="119"/>
      <c r="D403" s="120"/>
      <c r="E403" s="119"/>
      <c r="F403" s="119"/>
      <c r="G403" s="119"/>
      <c r="H403" s="119"/>
      <c r="I403" s="158">
        <f t="shared" si="13"/>
        <v>0</v>
      </c>
      <c r="J403" s="119"/>
      <c r="K403" s="119"/>
      <c r="L403" s="119"/>
      <c r="M403" s="119"/>
      <c r="N403" s="119"/>
      <c r="O403" s="159"/>
      <c r="P403" s="160" t="s">
        <v>80</v>
      </c>
      <c r="Q403" s="122">
        <f t="shared" si="14"/>
        <v>0</v>
      </c>
      <c r="R403" s="143"/>
    </row>
    <row r="404" spans="2:18" x14ac:dyDescent="0.2">
      <c r="B404" s="120"/>
      <c r="C404" s="119"/>
      <c r="D404" s="120"/>
      <c r="E404" s="119"/>
      <c r="F404" s="119"/>
      <c r="G404" s="119"/>
      <c r="H404" s="119"/>
      <c r="I404" s="158">
        <f t="shared" si="13"/>
        <v>0</v>
      </c>
      <c r="J404" s="119"/>
      <c r="K404" s="119"/>
      <c r="L404" s="119"/>
      <c r="M404" s="119"/>
      <c r="N404" s="119"/>
      <c r="O404" s="159"/>
      <c r="P404" s="160" t="s">
        <v>80</v>
      </c>
      <c r="Q404" s="122">
        <f t="shared" si="14"/>
        <v>0</v>
      </c>
      <c r="R404" s="143"/>
    </row>
    <row r="405" spans="2:18" x14ac:dyDescent="0.2">
      <c r="B405" s="120"/>
      <c r="C405" s="119"/>
      <c r="D405" s="120"/>
      <c r="E405" s="119"/>
      <c r="F405" s="119"/>
      <c r="G405" s="119"/>
      <c r="H405" s="119"/>
      <c r="I405" s="158">
        <f t="shared" si="13"/>
        <v>0</v>
      </c>
      <c r="J405" s="119"/>
      <c r="K405" s="119"/>
      <c r="L405" s="119"/>
      <c r="M405" s="119"/>
      <c r="N405" s="119"/>
      <c r="O405" s="159"/>
      <c r="P405" s="160" t="s">
        <v>80</v>
      </c>
      <c r="Q405" s="122">
        <f t="shared" si="14"/>
        <v>0</v>
      </c>
      <c r="R405" s="143"/>
    </row>
    <row r="406" spans="2:18" x14ac:dyDescent="0.2">
      <c r="B406" s="120"/>
      <c r="C406" s="119"/>
      <c r="D406" s="120"/>
      <c r="E406" s="119"/>
      <c r="F406" s="119"/>
      <c r="G406" s="119"/>
      <c r="H406" s="119"/>
      <c r="I406" s="158">
        <f t="shared" si="13"/>
        <v>0</v>
      </c>
      <c r="J406" s="119"/>
      <c r="K406" s="119"/>
      <c r="L406" s="119"/>
      <c r="M406" s="119"/>
      <c r="N406" s="119"/>
      <c r="O406" s="159"/>
      <c r="P406" s="160" t="s">
        <v>80</v>
      </c>
      <c r="Q406" s="122">
        <f t="shared" si="14"/>
        <v>0</v>
      </c>
      <c r="R406" s="143"/>
    </row>
    <row r="407" spans="2:18" x14ac:dyDescent="0.2">
      <c r="B407" s="120"/>
      <c r="C407" s="119"/>
      <c r="D407" s="120"/>
      <c r="E407" s="119"/>
      <c r="F407" s="119"/>
      <c r="G407" s="119"/>
      <c r="H407" s="119"/>
      <c r="I407" s="158">
        <f t="shared" si="13"/>
        <v>0</v>
      </c>
      <c r="J407" s="119"/>
      <c r="K407" s="119"/>
      <c r="L407" s="119"/>
      <c r="M407" s="119"/>
      <c r="N407" s="119"/>
      <c r="O407" s="159"/>
      <c r="P407" s="160" t="s">
        <v>80</v>
      </c>
      <c r="Q407" s="122">
        <f t="shared" si="14"/>
        <v>0</v>
      </c>
      <c r="R407" s="143"/>
    </row>
    <row r="408" spans="2:18" x14ac:dyDescent="0.2">
      <c r="B408" s="120"/>
      <c r="C408" s="119"/>
      <c r="D408" s="120"/>
      <c r="E408" s="119"/>
      <c r="F408" s="119"/>
      <c r="G408" s="119"/>
      <c r="H408" s="119"/>
      <c r="I408" s="158">
        <f t="shared" si="13"/>
        <v>0</v>
      </c>
      <c r="J408" s="119"/>
      <c r="K408" s="119"/>
      <c r="L408" s="119"/>
      <c r="M408" s="119"/>
      <c r="N408" s="119"/>
      <c r="O408" s="159"/>
      <c r="P408" s="160" t="s">
        <v>80</v>
      </c>
      <c r="Q408" s="122">
        <f t="shared" si="14"/>
        <v>0</v>
      </c>
      <c r="R408" s="143"/>
    </row>
    <row r="409" spans="2:18" x14ac:dyDescent="0.2">
      <c r="B409" s="120"/>
      <c r="C409" s="119"/>
      <c r="D409" s="120"/>
      <c r="E409" s="119"/>
      <c r="F409" s="119"/>
      <c r="G409" s="119"/>
      <c r="H409" s="119"/>
      <c r="I409" s="158">
        <f t="shared" si="13"/>
        <v>0</v>
      </c>
      <c r="J409" s="119"/>
      <c r="K409" s="119"/>
      <c r="L409" s="119"/>
      <c r="M409" s="119"/>
      <c r="N409" s="119"/>
      <c r="O409" s="159"/>
      <c r="P409" s="160" t="s">
        <v>80</v>
      </c>
      <c r="Q409" s="122">
        <f t="shared" si="14"/>
        <v>0</v>
      </c>
      <c r="R409" s="143"/>
    </row>
    <row r="410" spans="2:18" x14ac:dyDescent="0.2">
      <c r="B410" s="120"/>
      <c r="C410" s="119"/>
      <c r="D410" s="120"/>
      <c r="E410" s="119"/>
      <c r="F410" s="119"/>
      <c r="G410" s="119"/>
      <c r="H410" s="119"/>
      <c r="I410" s="158">
        <f t="shared" si="13"/>
        <v>0</v>
      </c>
      <c r="J410" s="119"/>
      <c r="K410" s="119"/>
      <c r="L410" s="119"/>
      <c r="M410" s="119"/>
      <c r="N410" s="119"/>
      <c r="O410" s="159"/>
      <c r="P410" s="160" t="s">
        <v>80</v>
      </c>
      <c r="Q410" s="122">
        <f t="shared" si="14"/>
        <v>0</v>
      </c>
      <c r="R410" s="143"/>
    </row>
    <row r="411" spans="2:18" x14ac:dyDescent="0.2">
      <c r="B411" s="120"/>
      <c r="C411" s="119"/>
      <c r="D411" s="120"/>
      <c r="E411" s="119"/>
      <c r="F411" s="119"/>
      <c r="G411" s="119"/>
      <c r="H411" s="119"/>
      <c r="I411" s="158">
        <f t="shared" si="13"/>
        <v>0</v>
      </c>
      <c r="J411" s="119"/>
      <c r="K411" s="119"/>
      <c r="L411" s="119"/>
      <c r="M411" s="119"/>
      <c r="N411" s="119"/>
      <c r="O411" s="159"/>
      <c r="P411" s="160" t="s">
        <v>80</v>
      </c>
      <c r="Q411" s="122">
        <f t="shared" si="14"/>
        <v>0</v>
      </c>
      <c r="R411" s="143"/>
    </row>
    <row r="412" spans="2:18" x14ac:dyDescent="0.2">
      <c r="B412" s="120"/>
      <c r="C412" s="119"/>
      <c r="D412" s="120"/>
      <c r="E412" s="119"/>
      <c r="F412" s="119"/>
      <c r="G412" s="119"/>
      <c r="H412" s="119"/>
      <c r="I412" s="158">
        <f t="shared" si="13"/>
        <v>0</v>
      </c>
      <c r="J412" s="119"/>
      <c r="K412" s="119"/>
      <c r="L412" s="119"/>
      <c r="M412" s="119"/>
      <c r="N412" s="119"/>
      <c r="O412" s="159"/>
      <c r="P412" s="160" t="s">
        <v>80</v>
      </c>
      <c r="Q412" s="122">
        <f t="shared" si="14"/>
        <v>0</v>
      </c>
      <c r="R412" s="143"/>
    </row>
    <row r="413" spans="2:18" x14ac:dyDescent="0.2">
      <c r="B413" s="120"/>
      <c r="C413" s="119"/>
      <c r="D413" s="120"/>
      <c r="E413" s="119"/>
      <c r="F413" s="119"/>
      <c r="G413" s="119"/>
      <c r="H413" s="119"/>
      <c r="I413" s="158">
        <f t="shared" si="13"/>
        <v>0</v>
      </c>
      <c r="J413" s="119"/>
      <c r="K413" s="119"/>
      <c r="L413" s="119"/>
      <c r="M413" s="119"/>
      <c r="N413" s="119"/>
      <c r="O413" s="159"/>
      <c r="P413" s="160" t="s">
        <v>80</v>
      </c>
      <c r="Q413" s="122">
        <f t="shared" si="14"/>
        <v>0</v>
      </c>
      <c r="R413" s="143"/>
    </row>
    <row r="414" spans="2:18" x14ac:dyDescent="0.2">
      <c r="B414" s="120"/>
      <c r="C414" s="119"/>
      <c r="D414" s="120"/>
      <c r="E414" s="119"/>
      <c r="F414" s="119"/>
      <c r="G414" s="119"/>
      <c r="H414" s="119"/>
      <c r="I414" s="158">
        <f t="shared" si="13"/>
        <v>0</v>
      </c>
      <c r="J414" s="119"/>
      <c r="K414" s="119"/>
      <c r="L414" s="119"/>
      <c r="M414" s="119"/>
      <c r="N414" s="119"/>
      <c r="O414" s="159"/>
      <c r="P414" s="160" t="s">
        <v>80</v>
      </c>
      <c r="Q414" s="122">
        <f t="shared" si="14"/>
        <v>0</v>
      </c>
      <c r="R414" s="143"/>
    </row>
    <row r="415" spans="2:18" x14ac:dyDescent="0.2">
      <c r="B415" s="120"/>
      <c r="C415" s="119"/>
      <c r="D415" s="120"/>
      <c r="E415" s="119"/>
      <c r="F415" s="119"/>
      <c r="G415" s="119"/>
      <c r="H415" s="119"/>
      <c r="I415" s="158">
        <f t="shared" si="13"/>
        <v>0</v>
      </c>
      <c r="J415" s="119"/>
      <c r="K415" s="119"/>
      <c r="L415" s="119"/>
      <c r="M415" s="119"/>
      <c r="N415" s="119"/>
      <c r="O415" s="159"/>
      <c r="P415" s="160" t="s">
        <v>80</v>
      </c>
      <c r="Q415" s="122">
        <f t="shared" si="14"/>
        <v>0</v>
      </c>
      <c r="R415" s="143"/>
    </row>
    <row r="416" spans="2:18" x14ac:dyDescent="0.2">
      <c r="B416" s="120"/>
      <c r="C416" s="119"/>
      <c r="D416" s="120"/>
      <c r="E416" s="119"/>
      <c r="F416" s="119"/>
      <c r="G416" s="119"/>
      <c r="H416" s="119"/>
      <c r="I416" s="158">
        <f t="shared" si="13"/>
        <v>0</v>
      </c>
      <c r="J416" s="119"/>
      <c r="K416" s="119"/>
      <c r="L416" s="119"/>
      <c r="M416" s="119"/>
      <c r="N416" s="119"/>
      <c r="O416" s="159"/>
      <c r="P416" s="160" t="s">
        <v>80</v>
      </c>
      <c r="Q416" s="122">
        <f t="shared" si="14"/>
        <v>0</v>
      </c>
      <c r="R416" s="143"/>
    </row>
    <row r="417" spans="2:18" x14ac:dyDescent="0.2">
      <c r="B417" s="120"/>
      <c r="C417" s="119"/>
      <c r="D417" s="120"/>
      <c r="E417" s="119"/>
      <c r="F417" s="119"/>
      <c r="G417" s="119"/>
      <c r="H417" s="119"/>
      <c r="I417" s="158">
        <f t="shared" si="13"/>
        <v>0</v>
      </c>
      <c r="J417" s="119"/>
      <c r="K417" s="119"/>
      <c r="L417" s="119"/>
      <c r="M417" s="119"/>
      <c r="N417" s="119"/>
      <c r="O417" s="159"/>
      <c r="P417" s="160" t="s">
        <v>80</v>
      </c>
      <c r="Q417" s="122">
        <f t="shared" si="14"/>
        <v>0</v>
      </c>
      <c r="R417" s="143"/>
    </row>
    <row r="418" spans="2:18" x14ac:dyDescent="0.2">
      <c r="B418" s="120"/>
      <c r="C418" s="119"/>
      <c r="D418" s="120"/>
      <c r="E418" s="119"/>
      <c r="F418" s="119"/>
      <c r="G418" s="119"/>
      <c r="H418" s="119"/>
      <c r="I418" s="158">
        <f t="shared" si="13"/>
        <v>0</v>
      </c>
      <c r="J418" s="119"/>
      <c r="K418" s="119"/>
      <c r="L418" s="119"/>
      <c r="M418" s="119"/>
      <c r="N418" s="119"/>
      <c r="O418" s="159"/>
      <c r="P418" s="160" t="s">
        <v>80</v>
      </c>
      <c r="Q418" s="122">
        <f t="shared" si="14"/>
        <v>0</v>
      </c>
      <c r="R418" s="143"/>
    </row>
    <row r="419" spans="2:18" x14ac:dyDescent="0.2">
      <c r="B419" s="120"/>
      <c r="C419" s="119"/>
      <c r="D419" s="120"/>
      <c r="E419" s="119"/>
      <c r="F419" s="119"/>
      <c r="G419" s="119"/>
      <c r="H419" s="119"/>
      <c r="I419" s="158">
        <f t="shared" si="13"/>
        <v>0</v>
      </c>
      <c r="J419" s="119"/>
      <c r="K419" s="119"/>
      <c r="L419" s="119"/>
      <c r="M419" s="119"/>
      <c r="N419" s="119"/>
      <c r="O419" s="159"/>
      <c r="P419" s="160" t="s">
        <v>80</v>
      </c>
      <c r="Q419" s="122">
        <f t="shared" si="14"/>
        <v>0</v>
      </c>
      <c r="R419" s="143"/>
    </row>
    <row r="420" spans="2:18" x14ac:dyDescent="0.2">
      <c r="B420" s="120"/>
      <c r="C420" s="119"/>
      <c r="D420" s="120"/>
      <c r="E420" s="119"/>
      <c r="F420" s="119"/>
      <c r="G420" s="119"/>
      <c r="H420" s="119"/>
      <c r="I420" s="158">
        <f t="shared" si="13"/>
        <v>0</v>
      </c>
      <c r="J420" s="119"/>
      <c r="K420" s="119"/>
      <c r="L420" s="119"/>
      <c r="M420" s="119"/>
      <c r="N420" s="119"/>
      <c r="O420" s="159"/>
      <c r="P420" s="160" t="s">
        <v>80</v>
      </c>
      <c r="Q420" s="122">
        <f t="shared" si="14"/>
        <v>0</v>
      </c>
      <c r="R420" s="143"/>
    </row>
    <row r="421" spans="2:18" x14ac:dyDescent="0.2">
      <c r="B421" s="120"/>
      <c r="C421" s="119"/>
      <c r="D421" s="120"/>
      <c r="E421" s="119"/>
      <c r="F421" s="119"/>
      <c r="G421" s="119"/>
      <c r="H421" s="119"/>
      <c r="I421" s="158">
        <f t="shared" si="13"/>
        <v>0</v>
      </c>
      <c r="J421" s="119"/>
      <c r="K421" s="119"/>
      <c r="L421" s="119"/>
      <c r="M421" s="119"/>
      <c r="N421" s="119"/>
      <c r="O421" s="159"/>
      <c r="P421" s="160" t="s">
        <v>80</v>
      </c>
      <c r="Q421" s="122">
        <f t="shared" si="14"/>
        <v>0</v>
      </c>
      <c r="R421" s="143"/>
    </row>
    <row r="422" spans="2:18" x14ac:dyDescent="0.2">
      <c r="B422" s="120"/>
      <c r="C422" s="119"/>
      <c r="D422" s="120"/>
      <c r="E422" s="119"/>
      <c r="F422" s="119"/>
      <c r="G422" s="119"/>
      <c r="H422" s="119"/>
      <c r="I422" s="158">
        <f t="shared" si="13"/>
        <v>0</v>
      </c>
      <c r="J422" s="119"/>
      <c r="K422" s="119"/>
      <c r="L422" s="119"/>
      <c r="M422" s="119"/>
      <c r="N422" s="119"/>
      <c r="O422" s="159"/>
      <c r="P422" s="160" t="s">
        <v>80</v>
      </c>
      <c r="Q422" s="122">
        <f t="shared" si="14"/>
        <v>0</v>
      </c>
      <c r="R422" s="143"/>
    </row>
    <row r="423" spans="2:18" x14ac:dyDescent="0.2">
      <c r="B423" s="120"/>
      <c r="C423" s="119"/>
      <c r="D423" s="120"/>
      <c r="E423" s="119"/>
      <c r="F423" s="119"/>
      <c r="G423" s="119"/>
      <c r="H423" s="119"/>
      <c r="I423" s="158">
        <f t="shared" si="13"/>
        <v>0</v>
      </c>
      <c r="J423" s="119"/>
      <c r="K423" s="119"/>
      <c r="L423" s="119"/>
      <c r="M423" s="119"/>
      <c r="N423" s="119"/>
      <c r="O423" s="159"/>
      <c r="P423" s="160" t="s">
        <v>80</v>
      </c>
      <c r="Q423" s="122">
        <f t="shared" si="14"/>
        <v>0</v>
      </c>
      <c r="R423" s="143"/>
    </row>
    <row r="424" spans="2:18" x14ac:dyDescent="0.2">
      <c r="B424" s="120"/>
      <c r="C424" s="119"/>
      <c r="D424" s="120"/>
      <c r="E424" s="119"/>
      <c r="F424" s="119"/>
      <c r="G424" s="119"/>
      <c r="H424" s="119"/>
      <c r="I424" s="158">
        <f t="shared" si="13"/>
        <v>0</v>
      </c>
      <c r="J424" s="119"/>
      <c r="K424" s="119"/>
      <c r="L424" s="119"/>
      <c r="M424" s="119"/>
      <c r="N424" s="119"/>
      <c r="O424" s="159"/>
      <c r="P424" s="160" t="s">
        <v>80</v>
      </c>
      <c r="Q424" s="122">
        <f t="shared" si="14"/>
        <v>0</v>
      </c>
      <c r="R424" s="143"/>
    </row>
    <row r="425" spans="2:18" x14ac:dyDescent="0.2">
      <c r="B425" s="120"/>
      <c r="C425" s="119"/>
      <c r="D425" s="120"/>
      <c r="E425" s="119"/>
      <c r="F425" s="119"/>
      <c r="G425" s="119"/>
      <c r="H425" s="119"/>
      <c r="I425" s="158">
        <f t="shared" si="13"/>
        <v>0</v>
      </c>
      <c r="J425" s="119"/>
      <c r="K425" s="119"/>
      <c r="L425" s="119"/>
      <c r="M425" s="119"/>
      <c r="N425" s="119"/>
      <c r="O425" s="159"/>
      <c r="P425" s="160" t="s">
        <v>80</v>
      </c>
      <c r="Q425" s="122">
        <f t="shared" si="14"/>
        <v>0</v>
      </c>
      <c r="R425" s="143"/>
    </row>
    <row r="426" spans="2:18" x14ac:dyDescent="0.2">
      <c r="B426" s="120"/>
      <c r="C426" s="119"/>
      <c r="D426" s="120"/>
      <c r="E426" s="119"/>
      <c r="F426" s="119"/>
      <c r="G426" s="119"/>
      <c r="H426" s="119"/>
      <c r="I426" s="158">
        <f t="shared" si="13"/>
        <v>0</v>
      </c>
      <c r="J426" s="119"/>
      <c r="K426" s="119"/>
      <c r="L426" s="119"/>
      <c r="M426" s="119"/>
      <c r="N426" s="119"/>
      <c r="O426" s="159"/>
      <c r="P426" s="160" t="s">
        <v>80</v>
      </c>
      <c r="Q426" s="122">
        <f t="shared" si="14"/>
        <v>0</v>
      </c>
      <c r="R426" s="143"/>
    </row>
    <row r="427" spans="2:18" x14ac:dyDescent="0.2">
      <c r="B427" s="120"/>
      <c r="C427" s="119"/>
      <c r="D427" s="120"/>
      <c r="E427" s="119"/>
      <c r="F427" s="119"/>
      <c r="G427" s="119"/>
      <c r="H427" s="119"/>
      <c r="I427" s="158">
        <f t="shared" si="13"/>
        <v>0</v>
      </c>
      <c r="J427" s="119"/>
      <c r="K427" s="119"/>
      <c r="L427" s="119"/>
      <c r="M427" s="119"/>
      <c r="N427" s="119"/>
      <c r="O427" s="159"/>
      <c r="P427" s="160" t="s">
        <v>80</v>
      </c>
      <c r="Q427" s="122">
        <f t="shared" si="14"/>
        <v>0</v>
      </c>
      <c r="R427" s="143"/>
    </row>
    <row r="428" spans="2:18" x14ac:dyDescent="0.2">
      <c r="B428" s="120"/>
      <c r="C428" s="119"/>
      <c r="D428" s="120"/>
      <c r="E428" s="119"/>
      <c r="F428" s="119"/>
      <c r="G428" s="119"/>
      <c r="H428" s="119"/>
      <c r="I428" s="158">
        <f t="shared" si="13"/>
        <v>0</v>
      </c>
      <c r="J428" s="119"/>
      <c r="K428" s="119"/>
      <c r="L428" s="119"/>
      <c r="M428" s="119"/>
      <c r="N428" s="119"/>
      <c r="O428" s="159"/>
      <c r="P428" s="160" t="s">
        <v>80</v>
      </c>
      <c r="Q428" s="122">
        <f t="shared" si="14"/>
        <v>0</v>
      </c>
      <c r="R428" s="143"/>
    </row>
    <row r="429" spans="2:18" x14ac:dyDescent="0.2">
      <c r="B429" s="120"/>
      <c r="C429" s="119"/>
      <c r="D429" s="120"/>
      <c r="E429" s="119"/>
      <c r="F429" s="119"/>
      <c r="G429" s="119"/>
      <c r="H429" s="119"/>
      <c r="I429" s="158">
        <f t="shared" si="13"/>
        <v>0</v>
      </c>
      <c r="J429" s="119"/>
      <c r="K429" s="119"/>
      <c r="L429" s="119"/>
      <c r="M429" s="119"/>
      <c r="N429" s="119"/>
      <c r="O429" s="159"/>
      <c r="P429" s="160" t="s">
        <v>80</v>
      </c>
      <c r="Q429" s="122">
        <f t="shared" si="14"/>
        <v>0</v>
      </c>
      <c r="R429" s="143"/>
    </row>
    <row r="430" spans="2:18" x14ac:dyDescent="0.2">
      <c r="B430" s="120"/>
      <c r="C430" s="119"/>
      <c r="D430" s="120"/>
      <c r="E430" s="119"/>
      <c r="F430" s="119"/>
      <c r="G430" s="119"/>
      <c r="H430" s="119"/>
      <c r="I430" s="158">
        <f t="shared" si="13"/>
        <v>0</v>
      </c>
      <c r="J430" s="119"/>
      <c r="K430" s="119"/>
      <c r="L430" s="119"/>
      <c r="M430" s="119"/>
      <c r="N430" s="119"/>
      <c r="O430" s="159"/>
      <c r="P430" s="160" t="s">
        <v>80</v>
      </c>
      <c r="Q430" s="122">
        <f t="shared" si="14"/>
        <v>0</v>
      </c>
      <c r="R430" s="143"/>
    </row>
    <row r="431" spans="2:18" x14ac:dyDescent="0.2">
      <c r="B431" s="120"/>
      <c r="C431" s="119"/>
      <c r="D431" s="120"/>
      <c r="E431" s="119"/>
      <c r="F431" s="119"/>
      <c r="G431" s="119"/>
      <c r="H431" s="119"/>
      <c r="I431" s="158">
        <f t="shared" si="13"/>
        <v>0</v>
      </c>
      <c r="J431" s="119"/>
      <c r="K431" s="119"/>
      <c r="L431" s="119"/>
      <c r="M431" s="119"/>
      <c r="N431" s="119"/>
      <c r="O431" s="159"/>
      <c r="P431" s="160" t="s">
        <v>80</v>
      </c>
      <c r="Q431" s="122">
        <f t="shared" si="14"/>
        <v>0</v>
      </c>
      <c r="R431" s="143"/>
    </row>
    <row r="432" spans="2:18" x14ac:dyDescent="0.2">
      <c r="B432" s="120"/>
      <c r="C432" s="119"/>
      <c r="D432" s="120"/>
      <c r="E432" s="119"/>
      <c r="F432" s="119"/>
      <c r="G432" s="119"/>
      <c r="H432" s="119"/>
      <c r="I432" s="158">
        <f t="shared" si="13"/>
        <v>0</v>
      </c>
      <c r="J432" s="119"/>
      <c r="K432" s="119"/>
      <c r="L432" s="119"/>
      <c r="M432" s="119"/>
      <c r="N432" s="119"/>
      <c r="O432" s="159"/>
      <c r="P432" s="160" t="s">
        <v>80</v>
      </c>
      <c r="Q432" s="122">
        <f t="shared" si="14"/>
        <v>0</v>
      </c>
      <c r="R432" s="143"/>
    </row>
    <row r="433" spans="2:18" x14ac:dyDescent="0.2">
      <c r="B433" s="120"/>
      <c r="C433" s="119"/>
      <c r="D433" s="120"/>
      <c r="E433" s="119"/>
      <c r="F433" s="119"/>
      <c r="G433" s="119"/>
      <c r="H433" s="119"/>
      <c r="I433" s="158">
        <f t="shared" si="13"/>
        <v>0</v>
      </c>
      <c r="J433" s="119"/>
      <c r="K433" s="119"/>
      <c r="L433" s="119"/>
      <c r="M433" s="119"/>
      <c r="N433" s="119"/>
      <c r="O433" s="159"/>
      <c r="P433" s="160" t="s">
        <v>80</v>
      </c>
      <c r="Q433" s="122">
        <f t="shared" si="14"/>
        <v>0</v>
      </c>
      <c r="R433" s="143"/>
    </row>
    <row r="434" spans="2:18" x14ac:dyDescent="0.2">
      <c r="B434" s="120"/>
      <c r="C434" s="119"/>
      <c r="D434" s="120"/>
      <c r="E434" s="119"/>
      <c r="F434" s="119"/>
      <c r="G434" s="119"/>
      <c r="H434" s="119"/>
      <c r="I434" s="158">
        <f t="shared" si="13"/>
        <v>0</v>
      </c>
      <c r="J434" s="119"/>
      <c r="K434" s="119"/>
      <c r="L434" s="119"/>
      <c r="M434" s="119"/>
      <c r="N434" s="119"/>
      <c r="O434" s="159"/>
      <c r="P434" s="160" t="s">
        <v>80</v>
      </c>
      <c r="Q434" s="122">
        <f t="shared" si="14"/>
        <v>0</v>
      </c>
      <c r="R434" s="143"/>
    </row>
    <row r="435" spans="2:18" x14ac:dyDescent="0.2">
      <c r="B435" s="120"/>
      <c r="C435" s="119"/>
      <c r="D435" s="120"/>
      <c r="E435" s="119"/>
      <c r="F435" s="119"/>
      <c r="G435" s="119"/>
      <c r="H435" s="119"/>
      <c r="I435" s="158">
        <f t="shared" si="13"/>
        <v>0</v>
      </c>
      <c r="J435" s="119"/>
      <c r="K435" s="119"/>
      <c r="L435" s="119"/>
      <c r="M435" s="119"/>
      <c r="N435" s="119"/>
      <c r="O435" s="159"/>
      <c r="P435" s="160" t="s">
        <v>80</v>
      </c>
      <c r="Q435" s="122">
        <f t="shared" si="14"/>
        <v>0</v>
      </c>
      <c r="R435" s="143"/>
    </row>
    <row r="436" spans="2:18" x14ac:dyDescent="0.2">
      <c r="B436" s="120"/>
      <c r="C436" s="119"/>
      <c r="D436" s="120"/>
      <c r="E436" s="119"/>
      <c r="F436" s="119"/>
      <c r="G436" s="119"/>
      <c r="H436" s="119"/>
      <c r="I436" s="158">
        <f t="shared" si="13"/>
        <v>0</v>
      </c>
      <c r="J436" s="119"/>
      <c r="K436" s="119"/>
      <c r="L436" s="119"/>
      <c r="M436" s="119"/>
      <c r="N436" s="119"/>
      <c r="O436" s="159"/>
      <c r="P436" s="160" t="s">
        <v>80</v>
      </c>
      <c r="Q436" s="122">
        <f t="shared" si="14"/>
        <v>0</v>
      </c>
      <c r="R436" s="143"/>
    </row>
    <row r="437" spans="2:18" x14ac:dyDescent="0.2">
      <c r="B437" s="120"/>
      <c r="C437" s="119"/>
      <c r="D437" s="120"/>
      <c r="E437" s="119"/>
      <c r="F437" s="119"/>
      <c r="G437" s="119"/>
      <c r="H437" s="119"/>
      <c r="I437" s="158">
        <f t="shared" si="13"/>
        <v>0</v>
      </c>
      <c r="J437" s="119"/>
      <c r="K437" s="119"/>
      <c r="L437" s="119"/>
      <c r="M437" s="119"/>
      <c r="N437" s="119"/>
      <c r="O437" s="159"/>
      <c r="P437" s="160" t="s">
        <v>80</v>
      </c>
      <c r="Q437" s="122">
        <f t="shared" si="14"/>
        <v>0</v>
      </c>
      <c r="R437" s="143"/>
    </row>
    <row r="438" spans="2:18" x14ac:dyDescent="0.2">
      <c r="B438" s="120"/>
      <c r="C438" s="119"/>
      <c r="D438" s="120"/>
      <c r="E438" s="119"/>
      <c r="F438" s="119"/>
      <c r="G438" s="119"/>
      <c r="H438" s="119"/>
      <c r="I438" s="158">
        <f t="shared" si="13"/>
        <v>0</v>
      </c>
      <c r="J438" s="119"/>
      <c r="K438" s="119"/>
      <c r="L438" s="119"/>
      <c r="M438" s="119"/>
      <c r="N438" s="119"/>
      <c r="O438" s="159"/>
      <c r="P438" s="160" t="s">
        <v>80</v>
      </c>
      <c r="Q438" s="122">
        <f t="shared" si="14"/>
        <v>0</v>
      </c>
      <c r="R438" s="143"/>
    </row>
    <row r="439" spans="2:18" x14ac:dyDescent="0.2">
      <c r="B439" s="120"/>
      <c r="C439" s="119"/>
      <c r="D439" s="120"/>
      <c r="E439" s="119"/>
      <c r="F439" s="119"/>
      <c r="G439" s="119"/>
      <c r="H439" s="119"/>
      <c r="I439" s="158">
        <f t="shared" si="13"/>
        <v>0</v>
      </c>
      <c r="J439" s="119"/>
      <c r="K439" s="119"/>
      <c r="L439" s="119"/>
      <c r="M439" s="119"/>
      <c r="N439" s="119"/>
      <c r="O439" s="159"/>
      <c r="P439" s="160" t="s">
        <v>80</v>
      </c>
      <c r="Q439" s="122">
        <f t="shared" si="14"/>
        <v>0</v>
      </c>
      <c r="R439" s="143"/>
    </row>
    <row r="440" spans="2:18" x14ac:dyDescent="0.2">
      <c r="B440" s="120"/>
      <c r="C440" s="119"/>
      <c r="D440" s="120"/>
      <c r="E440" s="119"/>
      <c r="F440" s="119"/>
      <c r="G440" s="119"/>
      <c r="H440" s="119"/>
      <c r="I440" s="158">
        <f t="shared" si="13"/>
        <v>0</v>
      </c>
      <c r="J440" s="119"/>
      <c r="K440" s="119"/>
      <c r="L440" s="119"/>
      <c r="M440" s="119"/>
      <c r="N440" s="119"/>
      <c r="O440" s="159"/>
      <c r="P440" s="160" t="s">
        <v>80</v>
      </c>
      <c r="Q440" s="122">
        <f t="shared" si="14"/>
        <v>0</v>
      </c>
      <c r="R440" s="143"/>
    </row>
    <row r="441" spans="2:18" x14ac:dyDescent="0.2">
      <c r="B441" s="120"/>
      <c r="C441" s="119"/>
      <c r="D441" s="120"/>
      <c r="E441" s="119"/>
      <c r="F441" s="119"/>
      <c r="G441" s="119"/>
      <c r="H441" s="119"/>
      <c r="I441" s="158">
        <f t="shared" si="13"/>
        <v>0</v>
      </c>
      <c r="J441" s="119"/>
      <c r="K441" s="119"/>
      <c r="L441" s="119"/>
      <c r="M441" s="119"/>
      <c r="N441" s="119"/>
      <c r="O441" s="159"/>
      <c r="P441" s="160" t="s">
        <v>80</v>
      </c>
      <c r="Q441" s="122">
        <f t="shared" si="14"/>
        <v>0</v>
      </c>
      <c r="R441" s="143"/>
    </row>
    <row r="442" spans="2:18" x14ac:dyDescent="0.2">
      <c r="B442" s="120"/>
      <c r="C442" s="119"/>
      <c r="D442" s="120"/>
      <c r="E442" s="119"/>
      <c r="F442" s="119"/>
      <c r="G442" s="119"/>
      <c r="H442" s="119"/>
      <c r="I442" s="158">
        <f t="shared" si="13"/>
        <v>0</v>
      </c>
      <c r="J442" s="119"/>
      <c r="K442" s="119"/>
      <c r="L442" s="119"/>
      <c r="M442" s="119"/>
      <c r="N442" s="119"/>
      <c r="O442" s="159"/>
      <c r="P442" s="160" t="s">
        <v>80</v>
      </c>
      <c r="Q442" s="122">
        <f t="shared" si="14"/>
        <v>0</v>
      </c>
      <c r="R442" s="143"/>
    </row>
    <row r="443" spans="2:18" x14ac:dyDescent="0.2">
      <c r="B443" s="120"/>
      <c r="C443" s="119"/>
      <c r="D443" s="120"/>
      <c r="E443" s="119"/>
      <c r="F443" s="119"/>
      <c r="G443" s="119"/>
      <c r="H443" s="119"/>
      <c r="I443" s="158">
        <f t="shared" si="13"/>
        <v>0</v>
      </c>
      <c r="J443" s="119"/>
      <c r="K443" s="119"/>
      <c r="L443" s="119"/>
      <c r="M443" s="119"/>
      <c r="N443" s="119"/>
      <c r="O443" s="159"/>
      <c r="P443" s="160" t="s">
        <v>80</v>
      </c>
      <c r="Q443" s="122">
        <f t="shared" si="14"/>
        <v>0</v>
      </c>
      <c r="R443" s="143"/>
    </row>
    <row r="444" spans="2:18" x14ac:dyDescent="0.2">
      <c r="B444" s="120"/>
      <c r="C444" s="119"/>
      <c r="D444" s="120"/>
      <c r="E444" s="119"/>
      <c r="F444" s="119"/>
      <c r="G444" s="119"/>
      <c r="H444" s="119"/>
      <c r="I444" s="158">
        <f t="shared" si="13"/>
        <v>0</v>
      </c>
      <c r="J444" s="119"/>
      <c r="K444" s="119"/>
      <c r="L444" s="119"/>
      <c r="M444" s="119"/>
      <c r="N444" s="119"/>
      <c r="O444" s="159"/>
      <c r="P444" s="160" t="s">
        <v>80</v>
      </c>
      <c r="Q444" s="122">
        <f t="shared" si="14"/>
        <v>0</v>
      </c>
      <c r="R444" s="143"/>
    </row>
    <row r="445" spans="2:18" x14ac:dyDescent="0.2">
      <c r="B445" s="120"/>
      <c r="C445" s="119"/>
      <c r="D445" s="120"/>
      <c r="E445" s="119"/>
      <c r="F445" s="119"/>
      <c r="G445" s="119"/>
      <c r="H445" s="119"/>
      <c r="I445" s="158">
        <f t="shared" si="13"/>
        <v>0</v>
      </c>
      <c r="J445" s="119"/>
      <c r="K445" s="119"/>
      <c r="L445" s="119"/>
      <c r="M445" s="119"/>
      <c r="N445" s="119"/>
      <c r="O445" s="159"/>
      <c r="P445" s="160" t="s">
        <v>80</v>
      </c>
      <c r="Q445" s="122">
        <f t="shared" si="14"/>
        <v>0</v>
      </c>
      <c r="R445" s="143"/>
    </row>
    <row r="446" spans="2:18" x14ac:dyDescent="0.2">
      <c r="B446" s="120"/>
      <c r="C446" s="119"/>
      <c r="D446" s="120"/>
      <c r="E446" s="119"/>
      <c r="F446" s="119"/>
      <c r="G446" s="119"/>
      <c r="H446" s="119"/>
      <c r="I446" s="158">
        <f t="shared" si="13"/>
        <v>0</v>
      </c>
      <c r="J446" s="119"/>
      <c r="K446" s="119"/>
      <c r="L446" s="119"/>
      <c r="M446" s="119"/>
      <c r="N446" s="119"/>
      <c r="O446" s="159"/>
      <c r="P446" s="160" t="s">
        <v>80</v>
      </c>
      <c r="Q446" s="122">
        <f t="shared" si="14"/>
        <v>0</v>
      </c>
      <c r="R446" s="143"/>
    </row>
    <row r="447" spans="2:18" x14ac:dyDescent="0.2">
      <c r="B447" s="120"/>
      <c r="C447" s="119"/>
      <c r="D447" s="120"/>
      <c r="E447" s="119"/>
      <c r="F447" s="119"/>
      <c r="G447" s="119"/>
      <c r="H447" s="119"/>
      <c r="I447" s="158">
        <f t="shared" si="13"/>
        <v>0</v>
      </c>
      <c r="J447" s="119"/>
      <c r="K447" s="119"/>
      <c r="L447" s="119"/>
      <c r="M447" s="119"/>
      <c r="N447" s="119"/>
      <c r="O447" s="159"/>
      <c r="P447" s="160" t="s">
        <v>80</v>
      </c>
      <c r="Q447" s="122">
        <f t="shared" si="14"/>
        <v>0</v>
      </c>
      <c r="R447" s="143"/>
    </row>
    <row r="448" spans="2:18" x14ac:dyDescent="0.2">
      <c r="B448" s="120"/>
      <c r="C448" s="119"/>
      <c r="D448" s="120"/>
      <c r="E448" s="119"/>
      <c r="F448" s="119"/>
      <c r="G448" s="119"/>
      <c r="H448" s="119"/>
      <c r="I448" s="158">
        <f t="shared" si="13"/>
        <v>0</v>
      </c>
      <c r="J448" s="119"/>
      <c r="K448" s="119"/>
      <c r="L448" s="119"/>
      <c r="M448" s="119"/>
      <c r="N448" s="119"/>
      <c r="O448" s="159"/>
      <c r="P448" s="160" t="s">
        <v>80</v>
      </c>
      <c r="Q448" s="122">
        <f t="shared" si="14"/>
        <v>0</v>
      </c>
      <c r="R448" s="143"/>
    </row>
    <row r="449" spans="2:18" x14ac:dyDescent="0.2">
      <c r="B449" s="120"/>
      <c r="C449" s="119"/>
      <c r="D449" s="120"/>
      <c r="E449" s="119"/>
      <c r="F449" s="119"/>
      <c r="G449" s="119"/>
      <c r="H449" s="119"/>
      <c r="I449" s="158">
        <f t="shared" si="13"/>
        <v>0</v>
      </c>
      <c r="J449" s="119"/>
      <c r="K449" s="119"/>
      <c r="L449" s="119"/>
      <c r="M449" s="119"/>
      <c r="N449" s="119"/>
      <c r="O449" s="159"/>
      <c r="P449" s="160" t="s">
        <v>80</v>
      </c>
      <c r="Q449" s="122">
        <f t="shared" si="14"/>
        <v>0</v>
      </c>
      <c r="R449" s="143"/>
    </row>
    <row r="450" spans="2:18" x14ac:dyDescent="0.2">
      <c r="B450" s="120"/>
      <c r="C450" s="119"/>
      <c r="D450" s="120"/>
      <c r="E450" s="119"/>
      <c r="F450" s="119"/>
      <c r="G450" s="119"/>
      <c r="H450" s="119"/>
      <c r="I450" s="158">
        <f t="shared" si="13"/>
        <v>0</v>
      </c>
      <c r="J450" s="119"/>
      <c r="K450" s="119"/>
      <c r="L450" s="119"/>
      <c r="M450" s="119"/>
      <c r="N450" s="119"/>
      <c r="O450" s="159"/>
      <c r="P450" s="160" t="s">
        <v>80</v>
      </c>
      <c r="Q450" s="122">
        <f t="shared" si="14"/>
        <v>0</v>
      </c>
      <c r="R450" s="143"/>
    </row>
    <row r="451" spans="2:18" x14ac:dyDescent="0.2">
      <c r="B451" s="120"/>
      <c r="C451" s="119"/>
      <c r="D451" s="120"/>
      <c r="E451" s="119"/>
      <c r="F451" s="119"/>
      <c r="G451" s="119"/>
      <c r="H451" s="119"/>
      <c r="I451" s="158">
        <f t="shared" si="13"/>
        <v>0</v>
      </c>
      <c r="J451" s="119"/>
      <c r="K451" s="119"/>
      <c r="L451" s="119"/>
      <c r="M451" s="119"/>
      <c r="N451" s="119"/>
      <c r="O451" s="159"/>
      <c r="P451" s="160" t="s">
        <v>80</v>
      </c>
      <c r="Q451" s="122">
        <f t="shared" si="14"/>
        <v>0</v>
      </c>
      <c r="R451" s="143"/>
    </row>
    <row r="452" spans="2:18" x14ac:dyDescent="0.2">
      <c r="B452" s="120"/>
      <c r="C452" s="119"/>
      <c r="D452" s="120"/>
      <c r="E452" s="119"/>
      <c r="F452" s="119"/>
      <c r="G452" s="119"/>
      <c r="H452" s="119"/>
      <c r="I452" s="158">
        <f t="shared" si="13"/>
        <v>0</v>
      </c>
      <c r="J452" s="119"/>
      <c r="K452" s="119"/>
      <c r="L452" s="119"/>
      <c r="M452" s="119"/>
      <c r="N452" s="119"/>
      <c r="O452" s="159"/>
      <c r="P452" s="160" t="s">
        <v>80</v>
      </c>
      <c r="Q452" s="122">
        <f t="shared" si="14"/>
        <v>0</v>
      </c>
      <c r="R452" s="143"/>
    </row>
    <row r="453" spans="2:18" x14ac:dyDescent="0.2">
      <c r="B453" s="120"/>
      <c r="C453" s="119"/>
      <c r="D453" s="120"/>
      <c r="E453" s="119"/>
      <c r="F453" s="119"/>
      <c r="G453" s="119"/>
      <c r="H453" s="119"/>
      <c r="I453" s="158">
        <f t="shared" si="13"/>
        <v>0</v>
      </c>
      <c r="J453" s="119"/>
      <c r="K453" s="119"/>
      <c r="L453" s="119"/>
      <c r="M453" s="119"/>
      <c r="N453" s="119"/>
      <c r="O453" s="159"/>
      <c r="P453" s="160" t="s">
        <v>80</v>
      </c>
      <c r="Q453" s="122">
        <f t="shared" si="14"/>
        <v>0</v>
      </c>
      <c r="R453" s="143"/>
    </row>
    <row r="454" spans="2:18" x14ac:dyDescent="0.2">
      <c r="B454" s="120"/>
      <c r="C454" s="119"/>
      <c r="D454" s="120"/>
      <c r="E454" s="119"/>
      <c r="F454" s="119"/>
      <c r="G454" s="119"/>
      <c r="H454" s="119"/>
      <c r="I454" s="158">
        <f t="shared" si="13"/>
        <v>0</v>
      </c>
      <c r="J454" s="119"/>
      <c r="K454" s="119"/>
      <c r="L454" s="119"/>
      <c r="M454" s="119"/>
      <c r="N454" s="119"/>
      <c r="O454" s="159"/>
      <c r="P454" s="160" t="s">
        <v>80</v>
      </c>
      <c r="Q454" s="122">
        <f t="shared" si="14"/>
        <v>0</v>
      </c>
      <c r="R454" s="143"/>
    </row>
    <row r="455" spans="2:18" x14ac:dyDescent="0.2">
      <c r="B455" s="120"/>
      <c r="C455" s="119"/>
      <c r="D455" s="120"/>
      <c r="E455" s="119"/>
      <c r="F455" s="119"/>
      <c r="G455" s="119"/>
      <c r="H455" s="119"/>
      <c r="I455" s="158">
        <f t="shared" si="13"/>
        <v>0</v>
      </c>
      <c r="J455" s="119"/>
      <c r="K455" s="119"/>
      <c r="L455" s="119"/>
      <c r="M455" s="119"/>
      <c r="N455" s="119"/>
      <c r="O455" s="159"/>
      <c r="P455" s="160" t="s">
        <v>80</v>
      </c>
      <c r="Q455" s="122">
        <f t="shared" si="14"/>
        <v>0</v>
      </c>
      <c r="R455" s="143"/>
    </row>
    <row r="456" spans="2:18" x14ac:dyDescent="0.2">
      <c r="B456" s="120"/>
      <c r="C456" s="119"/>
      <c r="D456" s="120"/>
      <c r="E456" s="119"/>
      <c r="F456" s="119"/>
      <c r="G456" s="119"/>
      <c r="H456" s="119"/>
      <c r="I456" s="158">
        <f t="shared" si="13"/>
        <v>0</v>
      </c>
      <c r="J456" s="119"/>
      <c r="K456" s="119"/>
      <c r="L456" s="119"/>
      <c r="M456" s="119"/>
      <c r="N456" s="119"/>
      <c r="O456" s="159"/>
      <c r="P456" s="160" t="s">
        <v>80</v>
      </c>
      <c r="Q456" s="122">
        <f t="shared" si="14"/>
        <v>0</v>
      </c>
      <c r="R456" s="143"/>
    </row>
    <row r="457" spans="2:18" x14ac:dyDescent="0.2">
      <c r="B457" s="120"/>
      <c r="C457" s="119"/>
      <c r="D457" s="120"/>
      <c r="E457" s="119"/>
      <c r="F457" s="119"/>
      <c r="G457" s="119"/>
      <c r="H457" s="119"/>
      <c r="I457" s="158">
        <f t="shared" si="13"/>
        <v>0</v>
      </c>
      <c r="J457" s="119"/>
      <c r="K457" s="119"/>
      <c r="L457" s="119"/>
      <c r="M457" s="119"/>
      <c r="N457" s="119"/>
      <c r="O457" s="159"/>
      <c r="P457" s="160" t="s">
        <v>80</v>
      </c>
      <c r="Q457" s="122">
        <f t="shared" si="14"/>
        <v>0</v>
      </c>
      <c r="R457" s="143"/>
    </row>
    <row r="458" spans="2:18" x14ac:dyDescent="0.2">
      <c r="B458" s="120"/>
      <c r="C458" s="119"/>
      <c r="D458" s="120"/>
      <c r="E458" s="119"/>
      <c r="F458" s="119"/>
      <c r="G458" s="119"/>
      <c r="H458" s="119"/>
      <c r="I458" s="158">
        <f t="shared" si="13"/>
        <v>0</v>
      </c>
      <c r="J458" s="119"/>
      <c r="K458" s="119"/>
      <c r="L458" s="119"/>
      <c r="M458" s="119"/>
      <c r="N458" s="119"/>
      <c r="O458" s="159"/>
      <c r="P458" s="160" t="s">
        <v>80</v>
      </c>
      <c r="Q458" s="122">
        <f t="shared" si="14"/>
        <v>0</v>
      </c>
      <c r="R458" s="143"/>
    </row>
    <row r="459" spans="2:18" x14ac:dyDescent="0.2">
      <c r="B459" s="120"/>
      <c r="C459" s="119"/>
      <c r="D459" s="120"/>
      <c r="E459" s="119"/>
      <c r="F459" s="119"/>
      <c r="G459" s="119"/>
      <c r="H459" s="119"/>
      <c r="I459" s="158">
        <f t="shared" si="13"/>
        <v>0</v>
      </c>
      <c r="J459" s="119"/>
      <c r="K459" s="119"/>
      <c r="L459" s="119"/>
      <c r="M459" s="119"/>
      <c r="N459" s="119"/>
      <c r="O459" s="159"/>
      <c r="P459" s="160" t="s">
        <v>80</v>
      </c>
      <c r="Q459" s="122">
        <f t="shared" si="14"/>
        <v>0</v>
      </c>
      <c r="R459" s="143"/>
    </row>
    <row r="460" spans="2:18" x14ac:dyDescent="0.2">
      <c r="B460" s="120"/>
      <c r="C460" s="119"/>
      <c r="D460" s="120"/>
      <c r="E460" s="119"/>
      <c r="F460" s="119"/>
      <c r="G460" s="119"/>
      <c r="H460" s="119"/>
      <c r="I460" s="158">
        <f t="shared" ref="I460:I499" si="15">IF(J460&gt;0,J460,SUM((PI()*E460*F460/4)+(PI()*F460*G460/4)+(PI()*G460*H460/4)+(PI()*H460*E460/4)))</f>
        <v>0</v>
      </c>
      <c r="J460" s="119"/>
      <c r="K460" s="119"/>
      <c r="L460" s="119"/>
      <c r="M460" s="119"/>
      <c r="N460" s="119"/>
      <c r="O460" s="159"/>
      <c r="P460" s="160" t="s">
        <v>80</v>
      </c>
      <c r="Q460" s="122">
        <f t="shared" ref="Q460:Q499" si="16">SUM((I460-(L460+M460+N460))*(1-O460))</f>
        <v>0</v>
      </c>
      <c r="R460" s="143"/>
    </row>
    <row r="461" spans="2:18" x14ac:dyDescent="0.2">
      <c r="B461" s="120"/>
      <c r="C461" s="119"/>
      <c r="D461" s="120"/>
      <c r="E461" s="119"/>
      <c r="F461" s="119"/>
      <c r="G461" s="119"/>
      <c r="H461" s="119"/>
      <c r="I461" s="158">
        <f t="shared" si="15"/>
        <v>0</v>
      </c>
      <c r="J461" s="119"/>
      <c r="K461" s="119"/>
      <c r="L461" s="119"/>
      <c r="M461" s="119"/>
      <c r="N461" s="119"/>
      <c r="O461" s="159"/>
      <c r="P461" s="160" t="s">
        <v>80</v>
      </c>
      <c r="Q461" s="122">
        <f t="shared" si="16"/>
        <v>0</v>
      </c>
      <c r="R461" s="143"/>
    </row>
    <row r="462" spans="2:18" x14ac:dyDescent="0.2">
      <c r="B462" s="120"/>
      <c r="C462" s="119"/>
      <c r="D462" s="120"/>
      <c r="E462" s="119"/>
      <c r="F462" s="119"/>
      <c r="G462" s="119"/>
      <c r="H462" s="119"/>
      <c r="I462" s="158">
        <f t="shared" si="15"/>
        <v>0</v>
      </c>
      <c r="J462" s="119"/>
      <c r="K462" s="119"/>
      <c r="L462" s="119"/>
      <c r="M462" s="119"/>
      <c r="N462" s="119"/>
      <c r="O462" s="159"/>
      <c r="P462" s="160" t="s">
        <v>80</v>
      </c>
      <c r="Q462" s="122">
        <f t="shared" si="16"/>
        <v>0</v>
      </c>
      <c r="R462" s="143"/>
    </row>
    <row r="463" spans="2:18" x14ac:dyDescent="0.2">
      <c r="B463" s="120"/>
      <c r="C463" s="119"/>
      <c r="D463" s="120"/>
      <c r="E463" s="119"/>
      <c r="F463" s="119"/>
      <c r="G463" s="119"/>
      <c r="H463" s="119"/>
      <c r="I463" s="158">
        <f t="shared" si="15"/>
        <v>0</v>
      </c>
      <c r="J463" s="119"/>
      <c r="K463" s="119"/>
      <c r="L463" s="119"/>
      <c r="M463" s="119"/>
      <c r="N463" s="119"/>
      <c r="O463" s="159"/>
      <c r="P463" s="160" t="s">
        <v>80</v>
      </c>
      <c r="Q463" s="122">
        <f t="shared" si="16"/>
        <v>0</v>
      </c>
      <c r="R463" s="143"/>
    </row>
    <row r="464" spans="2:18" x14ac:dyDescent="0.2">
      <c r="B464" s="120"/>
      <c r="C464" s="119"/>
      <c r="D464" s="120"/>
      <c r="E464" s="119"/>
      <c r="F464" s="119"/>
      <c r="G464" s="119"/>
      <c r="H464" s="119"/>
      <c r="I464" s="158">
        <f t="shared" si="15"/>
        <v>0</v>
      </c>
      <c r="J464" s="119"/>
      <c r="K464" s="119"/>
      <c r="L464" s="119"/>
      <c r="M464" s="119"/>
      <c r="N464" s="119"/>
      <c r="O464" s="159"/>
      <c r="P464" s="160" t="s">
        <v>80</v>
      </c>
      <c r="Q464" s="122">
        <f t="shared" si="16"/>
        <v>0</v>
      </c>
      <c r="R464" s="143"/>
    </row>
    <row r="465" spans="2:18" x14ac:dyDescent="0.2">
      <c r="B465" s="120"/>
      <c r="C465" s="119"/>
      <c r="D465" s="120"/>
      <c r="E465" s="119"/>
      <c r="F465" s="119"/>
      <c r="G465" s="119"/>
      <c r="H465" s="119"/>
      <c r="I465" s="158">
        <f t="shared" si="15"/>
        <v>0</v>
      </c>
      <c r="J465" s="119"/>
      <c r="K465" s="119"/>
      <c r="L465" s="119"/>
      <c r="M465" s="119"/>
      <c r="N465" s="119"/>
      <c r="O465" s="159"/>
      <c r="P465" s="160" t="s">
        <v>80</v>
      </c>
      <c r="Q465" s="122">
        <f t="shared" si="16"/>
        <v>0</v>
      </c>
      <c r="R465" s="143"/>
    </row>
    <row r="466" spans="2:18" x14ac:dyDescent="0.2">
      <c r="B466" s="120"/>
      <c r="C466" s="119"/>
      <c r="D466" s="120"/>
      <c r="E466" s="119"/>
      <c r="F466" s="119"/>
      <c r="G466" s="119"/>
      <c r="H466" s="119"/>
      <c r="I466" s="158">
        <f t="shared" si="15"/>
        <v>0</v>
      </c>
      <c r="J466" s="119"/>
      <c r="K466" s="119"/>
      <c r="L466" s="119"/>
      <c r="M466" s="119"/>
      <c r="N466" s="119"/>
      <c r="O466" s="159"/>
      <c r="P466" s="160" t="s">
        <v>80</v>
      </c>
      <c r="Q466" s="122">
        <f t="shared" si="16"/>
        <v>0</v>
      </c>
      <c r="R466" s="143"/>
    </row>
    <row r="467" spans="2:18" x14ac:dyDescent="0.2">
      <c r="B467" s="120"/>
      <c r="C467" s="119"/>
      <c r="D467" s="120"/>
      <c r="E467" s="119"/>
      <c r="F467" s="119"/>
      <c r="G467" s="119"/>
      <c r="H467" s="119"/>
      <c r="I467" s="158">
        <f t="shared" si="15"/>
        <v>0</v>
      </c>
      <c r="J467" s="119"/>
      <c r="K467" s="119"/>
      <c r="L467" s="119"/>
      <c r="M467" s="119"/>
      <c r="N467" s="119"/>
      <c r="O467" s="159"/>
      <c r="P467" s="160" t="s">
        <v>80</v>
      </c>
      <c r="Q467" s="122">
        <f t="shared" si="16"/>
        <v>0</v>
      </c>
      <c r="R467" s="143"/>
    </row>
    <row r="468" spans="2:18" x14ac:dyDescent="0.2">
      <c r="B468" s="120"/>
      <c r="C468" s="119"/>
      <c r="D468" s="120"/>
      <c r="E468" s="119"/>
      <c r="F468" s="119"/>
      <c r="G468" s="119"/>
      <c r="H468" s="119"/>
      <c r="I468" s="158">
        <f t="shared" si="15"/>
        <v>0</v>
      </c>
      <c r="J468" s="119"/>
      <c r="K468" s="119"/>
      <c r="L468" s="119"/>
      <c r="M468" s="119"/>
      <c r="N468" s="119"/>
      <c r="O468" s="159"/>
      <c r="P468" s="160" t="s">
        <v>80</v>
      </c>
      <c r="Q468" s="122">
        <f t="shared" si="16"/>
        <v>0</v>
      </c>
      <c r="R468" s="143"/>
    </row>
    <row r="469" spans="2:18" x14ac:dyDescent="0.2">
      <c r="B469" s="120"/>
      <c r="C469" s="119"/>
      <c r="D469" s="120"/>
      <c r="E469" s="119"/>
      <c r="F469" s="119"/>
      <c r="G469" s="119"/>
      <c r="H469" s="119"/>
      <c r="I469" s="158">
        <f t="shared" si="15"/>
        <v>0</v>
      </c>
      <c r="J469" s="119"/>
      <c r="K469" s="119"/>
      <c r="L469" s="119"/>
      <c r="M469" s="119"/>
      <c r="N469" s="119"/>
      <c r="O469" s="159"/>
      <c r="P469" s="160" t="s">
        <v>80</v>
      </c>
      <c r="Q469" s="122">
        <f t="shared" si="16"/>
        <v>0</v>
      </c>
      <c r="R469" s="143"/>
    </row>
    <row r="470" spans="2:18" x14ac:dyDescent="0.2">
      <c r="B470" s="120"/>
      <c r="C470" s="119"/>
      <c r="D470" s="120"/>
      <c r="E470" s="119"/>
      <c r="F470" s="119"/>
      <c r="G470" s="119"/>
      <c r="H470" s="119"/>
      <c r="I470" s="158">
        <f t="shared" si="15"/>
        <v>0</v>
      </c>
      <c r="J470" s="119"/>
      <c r="K470" s="119"/>
      <c r="L470" s="119"/>
      <c r="M470" s="119"/>
      <c r="N470" s="119"/>
      <c r="O470" s="159"/>
      <c r="P470" s="160" t="s">
        <v>80</v>
      </c>
      <c r="Q470" s="122">
        <f t="shared" si="16"/>
        <v>0</v>
      </c>
      <c r="R470" s="143"/>
    </row>
    <row r="471" spans="2:18" x14ac:dyDescent="0.2">
      <c r="B471" s="120"/>
      <c r="C471" s="119"/>
      <c r="D471" s="120"/>
      <c r="E471" s="119"/>
      <c r="F471" s="119"/>
      <c r="G471" s="119"/>
      <c r="H471" s="119"/>
      <c r="I471" s="158">
        <f t="shared" si="15"/>
        <v>0</v>
      </c>
      <c r="J471" s="119"/>
      <c r="K471" s="119"/>
      <c r="L471" s="119"/>
      <c r="M471" s="119"/>
      <c r="N471" s="119"/>
      <c r="O471" s="159"/>
      <c r="P471" s="160" t="s">
        <v>80</v>
      </c>
      <c r="Q471" s="122">
        <f t="shared" si="16"/>
        <v>0</v>
      </c>
      <c r="R471" s="143"/>
    </row>
    <row r="472" spans="2:18" x14ac:dyDescent="0.2">
      <c r="B472" s="120"/>
      <c r="C472" s="119"/>
      <c r="D472" s="120"/>
      <c r="E472" s="119"/>
      <c r="F472" s="119"/>
      <c r="G472" s="119"/>
      <c r="H472" s="119"/>
      <c r="I472" s="158">
        <f t="shared" si="15"/>
        <v>0</v>
      </c>
      <c r="J472" s="119"/>
      <c r="K472" s="119"/>
      <c r="L472" s="119"/>
      <c r="M472" s="119"/>
      <c r="N472" s="119"/>
      <c r="O472" s="159"/>
      <c r="P472" s="160" t="s">
        <v>80</v>
      </c>
      <c r="Q472" s="122">
        <f t="shared" si="16"/>
        <v>0</v>
      </c>
      <c r="R472" s="143"/>
    </row>
    <row r="473" spans="2:18" x14ac:dyDescent="0.2">
      <c r="B473" s="120"/>
      <c r="C473" s="119"/>
      <c r="D473" s="120"/>
      <c r="E473" s="119"/>
      <c r="F473" s="119"/>
      <c r="G473" s="119"/>
      <c r="H473" s="119"/>
      <c r="I473" s="158">
        <f t="shared" si="15"/>
        <v>0</v>
      </c>
      <c r="J473" s="119"/>
      <c r="K473" s="119"/>
      <c r="L473" s="119"/>
      <c r="M473" s="119"/>
      <c r="N473" s="119"/>
      <c r="O473" s="159"/>
      <c r="P473" s="160" t="s">
        <v>80</v>
      </c>
      <c r="Q473" s="122">
        <f t="shared" si="16"/>
        <v>0</v>
      </c>
      <c r="R473" s="143"/>
    </row>
    <row r="474" spans="2:18" x14ac:dyDescent="0.2">
      <c r="B474" s="120"/>
      <c r="C474" s="119"/>
      <c r="D474" s="120"/>
      <c r="E474" s="119"/>
      <c r="F474" s="119"/>
      <c r="G474" s="119"/>
      <c r="H474" s="119"/>
      <c r="I474" s="158">
        <f t="shared" si="15"/>
        <v>0</v>
      </c>
      <c r="J474" s="119"/>
      <c r="K474" s="119"/>
      <c r="L474" s="119"/>
      <c r="M474" s="119"/>
      <c r="N474" s="119"/>
      <c r="O474" s="159"/>
      <c r="P474" s="160" t="s">
        <v>80</v>
      </c>
      <c r="Q474" s="122">
        <f t="shared" si="16"/>
        <v>0</v>
      </c>
      <c r="R474" s="143"/>
    </row>
    <row r="475" spans="2:18" x14ac:dyDescent="0.2">
      <c r="B475" s="120"/>
      <c r="C475" s="119"/>
      <c r="D475" s="120"/>
      <c r="E475" s="119"/>
      <c r="F475" s="119"/>
      <c r="G475" s="119"/>
      <c r="H475" s="119"/>
      <c r="I475" s="158">
        <f t="shared" si="15"/>
        <v>0</v>
      </c>
      <c r="J475" s="119"/>
      <c r="K475" s="119"/>
      <c r="L475" s="119"/>
      <c r="M475" s="119"/>
      <c r="N475" s="119"/>
      <c r="O475" s="159"/>
      <c r="P475" s="160" t="s">
        <v>80</v>
      </c>
      <c r="Q475" s="122">
        <f t="shared" si="16"/>
        <v>0</v>
      </c>
      <c r="R475" s="143"/>
    </row>
    <row r="476" spans="2:18" x14ac:dyDescent="0.2">
      <c r="B476" s="120"/>
      <c r="C476" s="119"/>
      <c r="D476" s="120"/>
      <c r="E476" s="119"/>
      <c r="F476" s="119"/>
      <c r="G476" s="119"/>
      <c r="H476" s="119"/>
      <c r="I476" s="158">
        <f t="shared" si="15"/>
        <v>0</v>
      </c>
      <c r="J476" s="119"/>
      <c r="K476" s="119"/>
      <c r="L476" s="119"/>
      <c r="M476" s="119"/>
      <c r="N476" s="119"/>
      <c r="O476" s="159"/>
      <c r="P476" s="160" t="s">
        <v>80</v>
      </c>
      <c r="Q476" s="122">
        <f t="shared" si="16"/>
        <v>0</v>
      </c>
      <c r="R476" s="143"/>
    </row>
    <row r="477" spans="2:18" x14ac:dyDescent="0.2">
      <c r="B477" s="120"/>
      <c r="C477" s="119"/>
      <c r="D477" s="120"/>
      <c r="E477" s="119"/>
      <c r="F477" s="119"/>
      <c r="G477" s="119"/>
      <c r="H477" s="119"/>
      <c r="I477" s="158">
        <f t="shared" si="15"/>
        <v>0</v>
      </c>
      <c r="J477" s="119"/>
      <c r="K477" s="119"/>
      <c r="L477" s="119"/>
      <c r="M477" s="119"/>
      <c r="N477" s="119"/>
      <c r="O477" s="159"/>
      <c r="P477" s="160" t="s">
        <v>80</v>
      </c>
      <c r="Q477" s="122">
        <f t="shared" si="16"/>
        <v>0</v>
      </c>
      <c r="R477" s="143"/>
    </row>
    <row r="478" spans="2:18" x14ac:dyDescent="0.2">
      <c r="B478" s="120"/>
      <c r="C478" s="119"/>
      <c r="D478" s="120"/>
      <c r="E478" s="119"/>
      <c r="F478" s="119"/>
      <c r="G478" s="119"/>
      <c r="H478" s="119"/>
      <c r="I478" s="158">
        <f t="shared" si="15"/>
        <v>0</v>
      </c>
      <c r="J478" s="119"/>
      <c r="K478" s="119"/>
      <c r="L478" s="119"/>
      <c r="M478" s="119"/>
      <c r="N478" s="119"/>
      <c r="O478" s="159"/>
      <c r="P478" s="160" t="s">
        <v>80</v>
      </c>
      <c r="Q478" s="122">
        <f t="shared" si="16"/>
        <v>0</v>
      </c>
      <c r="R478" s="143"/>
    </row>
    <row r="479" spans="2:18" x14ac:dyDescent="0.2">
      <c r="B479" s="120"/>
      <c r="C479" s="119"/>
      <c r="D479" s="120"/>
      <c r="E479" s="119"/>
      <c r="F479" s="119"/>
      <c r="G479" s="119"/>
      <c r="H479" s="119"/>
      <c r="I479" s="158">
        <f t="shared" si="15"/>
        <v>0</v>
      </c>
      <c r="J479" s="119"/>
      <c r="K479" s="119"/>
      <c r="L479" s="119"/>
      <c r="M479" s="119"/>
      <c r="N479" s="119"/>
      <c r="O479" s="159"/>
      <c r="P479" s="160" t="s">
        <v>80</v>
      </c>
      <c r="Q479" s="122">
        <f t="shared" si="16"/>
        <v>0</v>
      </c>
      <c r="R479" s="143"/>
    </row>
    <row r="480" spans="2:18" x14ac:dyDescent="0.2">
      <c r="B480" s="120"/>
      <c r="C480" s="119"/>
      <c r="D480" s="120"/>
      <c r="E480" s="119"/>
      <c r="F480" s="119"/>
      <c r="G480" s="119"/>
      <c r="H480" s="119"/>
      <c r="I480" s="158">
        <f t="shared" si="15"/>
        <v>0</v>
      </c>
      <c r="J480" s="119"/>
      <c r="K480" s="119"/>
      <c r="L480" s="119"/>
      <c r="M480" s="119"/>
      <c r="N480" s="119"/>
      <c r="O480" s="159"/>
      <c r="P480" s="160" t="s">
        <v>80</v>
      </c>
      <c r="Q480" s="122">
        <f t="shared" si="16"/>
        <v>0</v>
      </c>
      <c r="R480" s="143"/>
    </row>
    <row r="481" spans="2:18" x14ac:dyDescent="0.2">
      <c r="B481" s="120"/>
      <c r="C481" s="119"/>
      <c r="D481" s="120"/>
      <c r="E481" s="119"/>
      <c r="F481" s="119"/>
      <c r="G481" s="119"/>
      <c r="H481" s="119"/>
      <c r="I481" s="158">
        <f t="shared" si="15"/>
        <v>0</v>
      </c>
      <c r="J481" s="119"/>
      <c r="K481" s="119"/>
      <c r="L481" s="119"/>
      <c r="M481" s="119"/>
      <c r="N481" s="119"/>
      <c r="O481" s="159"/>
      <c r="P481" s="160" t="s">
        <v>80</v>
      </c>
      <c r="Q481" s="122">
        <f t="shared" si="16"/>
        <v>0</v>
      </c>
      <c r="R481" s="143"/>
    </row>
    <row r="482" spans="2:18" x14ac:dyDescent="0.2">
      <c r="B482" s="120"/>
      <c r="C482" s="119"/>
      <c r="D482" s="120"/>
      <c r="E482" s="119"/>
      <c r="F482" s="119"/>
      <c r="G482" s="119"/>
      <c r="H482" s="119"/>
      <c r="I482" s="158">
        <f t="shared" si="15"/>
        <v>0</v>
      </c>
      <c r="J482" s="119"/>
      <c r="K482" s="119"/>
      <c r="L482" s="119"/>
      <c r="M482" s="119"/>
      <c r="N482" s="119"/>
      <c r="O482" s="159"/>
      <c r="P482" s="160" t="s">
        <v>80</v>
      </c>
      <c r="Q482" s="122">
        <f t="shared" si="16"/>
        <v>0</v>
      </c>
      <c r="R482" s="143"/>
    </row>
    <row r="483" spans="2:18" x14ac:dyDescent="0.2">
      <c r="B483" s="120"/>
      <c r="C483" s="119"/>
      <c r="D483" s="120"/>
      <c r="E483" s="119"/>
      <c r="F483" s="119"/>
      <c r="G483" s="119"/>
      <c r="H483" s="119"/>
      <c r="I483" s="158">
        <f t="shared" si="15"/>
        <v>0</v>
      </c>
      <c r="J483" s="119"/>
      <c r="K483" s="119"/>
      <c r="L483" s="119"/>
      <c r="M483" s="119"/>
      <c r="N483" s="119"/>
      <c r="O483" s="159"/>
      <c r="P483" s="160" t="s">
        <v>80</v>
      </c>
      <c r="Q483" s="122">
        <f t="shared" si="16"/>
        <v>0</v>
      </c>
      <c r="R483" s="143"/>
    </row>
    <row r="484" spans="2:18" x14ac:dyDescent="0.2">
      <c r="B484" s="120"/>
      <c r="C484" s="119"/>
      <c r="D484" s="120"/>
      <c r="E484" s="119"/>
      <c r="F484" s="119"/>
      <c r="G484" s="119"/>
      <c r="H484" s="119"/>
      <c r="I484" s="158">
        <f t="shared" si="15"/>
        <v>0</v>
      </c>
      <c r="J484" s="119"/>
      <c r="K484" s="119"/>
      <c r="L484" s="119"/>
      <c r="M484" s="119"/>
      <c r="N484" s="119"/>
      <c r="O484" s="159"/>
      <c r="P484" s="160" t="s">
        <v>80</v>
      </c>
      <c r="Q484" s="122">
        <f t="shared" si="16"/>
        <v>0</v>
      </c>
      <c r="R484" s="143"/>
    </row>
    <row r="485" spans="2:18" x14ac:dyDescent="0.2">
      <c r="B485" s="120"/>
      <c r="C485" s="119"/>
      <c r="D485" s="120"/>
      <c r="E485" s="119"/>
      <c r="F485" s="119"/>
      <c r="G485" s="119"/>
      <c r="H485" s="119"/>
      <c r="I485" s="158">
        <f t="shared" si="15"/>
        <v>0</v>
      </c>
      <c r="J485" s="119"/>
      <c r="K485" s="119"/>
      <c r="L485" s="119"/>
      <c r="M485" s="119"/>
      <c r="N485" s="119"/>
      <c r="O485" s="159"/>
      <c r="P485" s="160" t="s">
        <v>80</v>
      </c>
      <c r="Q485" s="122">
        <f t="shared" si="16"/>
        <v>0</v>
      </c>
      <c r="R485" s="143"/>
    </row>
    <row r="486" spans="2:18" x14ac:dyDescent="0.2">
      <c r="B486" s="120"/>
      <c r="C486" s="119"/>
      <c r="D486" s="120"/>
      <c r="E486" s="119"/>
      <c r="F486" s="119"/>
      <c r="G486" s="119"/>
      <c r="H486" s="119"/>
      <c r="I486" s="158">
        <f t="shared" si="15"/>
        <v>0</v>
      </c>
      <c r="J486" s="119"/>
      <c r="K486" s="119"/>
      <c r="L486" s="119"/>
      <c r="M486" s="119"/>
      <c r="N486" s="119"/>
      <c r="O486" s="159"/>
      <c r="P486" s="160" t="s">
        <v>80</v>
      </c>
      <c r="Q486" s="122">
        <f t="shared" si="16"/>
        <v>0</v>
      </c>
      <c r="R486" s="143"/>
    </row>
    <row r="487" spans="2:18" x14ac:dyDescent="0.2">
      <c r="B487" s="120"/>
      <c r="C487" s="119"/>
      <c r="D487" s="120"/>
      <c r="E487" s="119"/>
      <c r="F487" s="119"/>
      <c r="G487" s="119"/>
      <c r="H487" s="119"/>
      <c r="I487" s="158">
        <f t="shared" si="15"/>
        <v>0</v>
      </c>
      <c r="J487" s="119"/>
      <c r="K487" s="119"/>
      <c r="L487" s="119"/>
      <c r="M487" s="119"/>
      <c r="N487" s="119"/>
      <c r="O487" s="159"/>
      <c r="P487" s="160" t="s">
        <v>80</v>
      </c>
      <c r="Q487" s="122">
        <f t="shared" si="16"/>
        <v>0</v>
      </c>
      <c r="R487" s="143"/>
    </row>
    <row r="488" spans="2:18" x14ac:dyDescent="0.2">
      <c r="B488" s="120"/>
      <c r="C488" s="119"/>
      <c r="D488" s="120"/>
      <c r="E488" s="119"/>
      <c r="F488" s="119"/>
      <c r="G488" s="119"/>
      <c r="H488" s="119"/>
      <c r="I488" s="158">
        <f t="shared" si="15"/>
        <v>0</v>
      </c>
      <c r="J488" s="119"/>
      <c r="K488" s="119"/>
      <c r="L488" s="119"/>
      <c r="M488" s="119"/>
      <c r="N488" s="119"/>
      <c r="O488" s="159"/>
      <c r="P488" s="160" t="s">
        <v>80</v>
      </c>
      <c r="Q488" s="122">
        <f t="shared" si="16"/>
        <v>0</v>
      </c>
      <c r="R488" s="143"/>
    </row>
    <row r="489" spans="2:18" x14ac:dyDescent="0.2">
      <c r="B489" s="120"/>
      <c r="C489" s="119"/>
      <c r="D489" s="120"/>
      <c r="E489" s="119"/>
      <c r="F489" s="119"/>
      <c r="G489" s="119"/>
      <c r="H489" s="119"/>
      <c r="I489" s="158">
        <f t="shared" si="15"/>
        <v>0</v>
      </c>
      <c r="J489" s="119"/>
      <c r="K489" s="119"/>
      <c r="L489" s="119"/>
      <c r="M489" s="119"/>
      <c r="N489" s="119"/>
      <c r="O489" s="159"/>
      <c r="P489" s="160" t="s">
        <v>80</v>
      </c>
      <c r="Q489" s="122">
        <f t="shared" si="16"/>
        <v>0</v>
      </c>
      <c r="R489" s="143"/>
    </row>
    <row r="490" spans="2:18" x14ac:dyDescent="0.2">
      <c r="B490" s="120"/>
      <c r="C490" s="119"/>
      <c r="D490" s="120"/>
      <c r="E490" s="119"/>
      <c r="F490" s="119"/>
      <c r="G490" s="119"/>
      <c r="H490" s="119"/>
      <c r="I490" s="158">
        <f t="shared" si="15"/>
        <v>0</v>
      </c>
      <c r="J490" s="119"/>
      <c r="K490" s="119"/>
      <c r="L490" s="119"/>
      <c r="M490" s="119"/>
      <c r="N490" s="119"/>
      <c r="O490" s="159"/>
      <c r="P490" s="160" t="s">
        <v>80</v>
      </c>
      <c r="Q490" s="122">
        <f t="shared" si="16"/>
        <v>0</v>
      </c>
      <c r="R490" s="143"/>
    </row>
    <row r="491" spans="2:18" x14ac:dyDescent="0.2">
      <c r="B491" s="120"/>
      <c r="C491" s="119"/>
      <c r="D491" s="120"/>
      <c r="E491" s="119"/>
      <c r="F491" s="119"/>
      <c r="G491" s="119"/>
      <c r="H491" s="119"/>
      <c r="I491" s="158">
        <f t="shared" si="15"/>
        <v>0</v>
      </c>
      <c r="J491" s="119"/>
      <c r="K491" s="119"/>
      <c r="L491" s="119"/>
      <c r="M491" s="119"/>
      <c r="N491" s="119"/>
      <c r="O491" s="159"/>
      <c r="P491" s="160" t="s">
        <v>80</v>
      </c>
      <c r="Q491" s="122">
        <f t="shared" si="16"/>
        <v>0</v>
      </c>
      <c r="R491" s="143"/>
    </row>
    <row r="492" spans="2:18" x14ac:dyDescent="0.2">
      <c r="B492" s="120"/>
      <c r="C492" s="119"/>
      <c r="D492" s="120"/>
      <c r="E492" s="119"/>
      <c r="F492" s="119"/>
      <c r="G492" s="119"/>
      <c r="H492" s="119"/>
      <c r="I492" s="158">
        <f t="shared" si="15"/>
        <v>0</v>
      </c>
      <c r="J492" s="119"/>
      <c r="K492" s="119"/>
      <c r="L492" s="119"/>
      <c r="M492" s="119"/>
      <c r="N492" s="119"/>
      <c r="O492" s="159"/>
      <c r="P492" s="160" t="s">
        <v>80</v>
      </c>
      <c r="Q492" s="122">
        <f t="shared" si="16"/>
        <v>0</v>
      </c>
      <c r="R492" s="143"/>
    </row>
    <row r="493" spans="2:18" x14ac:dyDescent="0.2">
      <c r="B493" s="120"/>
      <c r="C493" s="119"/>
      <c r="D493" s="120"/>
      <c r="E493" s="119"/>
      <c r="F493" s="119"/>
      <c r="G493" s="119"/>
      <c r="H493" s="119"/>
      <c r="I493" s="158">
        <f t="shared" si="15"/>
        <v>0</v>
      </c>
      <c r="J493" s="119"/>
      <c r="K493" s="119"/>
      <c r="L493" s="119"/>
      <c r="M493" s="119"/>
      <c r="N493" s="119"/>
      <c r="O493" s="159"/>
      <c r="P493" s="160" t="s">
        <v>80</v>
      </c>
      <c r="Q493" s="122">
        <f t="shared" si="16"/>
        <v>0</v>
      </c>
      <c r="R493" s="143"/>
    </row>
    <row r="494" spans="2:18" x14ac:dyDescent="0.2">
      <c r="B494" s="120"/>
      <c r="C494" s="119"/>
      <c r="D494" s="120"/>
      <c r="E494" s="119"/>
      <c r="F494" s="119"/>
      <c r="G494" s="119"/>
      <c r="H494" s="119"/>
      <c r="I494" s="158">
        <f t="shared" si="15"/>
        <v>0</v>
      </c>
      <c r="J494" s="119"/>
      <c r="K494" s="119"/>
      <c r="L494" s="119"/>
      <c r="M494" s="119"/>
      <c r="N494" s="119"/>
      <c r="O494" s="159"/>
      <c r="P494" s="160" t="s">
        <v>80</v>
      </c>
      <c r="Q494" s="122">
        <f t="shared" si="16"/>
        <v>0</v>
      </c>
      <c r="R494" s="143"/>
    </row>
    <row r="495" spans="2:18" x14ac:dyDescent="0.2">
      <c r="B495" s="120"/>
      <c r="C495" s="119"/>
      <c r="D495" s="120"/>
      <c r="E495" s="119"/>
      <c r="F495" s="119"/>
      <c r="G495" s="119"/>
      <c r="H495" s="119"/>
      <c r="I495" s="158">
        <f t="shared" si="15"/>
        <v>0</v>
      </c>
      <c r="J495" s="119"/>
      <c r="K495" s="119"/>
      <c r="L495" s="119"/>
      <c r="M495" s="119"/>
      <c r="N495" s="119"/>
      <c r="O495" s="159"/>
      <c r="P495" s="160" t="s">
        <v>80</v>
      </c>
      <c r="Q495" s="122">
        <f t="shared" si="16"/>
        <v>0</v>
      </c>
      <c r="R495" s="143"/>
    </row>
    <row r="496" spans="2:18" x14ac:dyDescent="0.2">
      <c r="B496" s="120"/>
      <c r="C496" s="119"/>
      <c r="D496" s="120"/>
      <c r="E496" s="119"/>
      <c r="F496" s="119"/>
      <c r="G496" s="119"/>
      <c r="H496" s="119"/>
      <c r="I496" s="158">
        <f t="shared" si="15"/>
        <v>0</v>
      </c>
      <c r="J496" s="119"/>
      <c r="K496" s="119"/>
      <c r="L496" s="119"/>
      <c r="M496" s="119"/>
      <c r="N496" s="119"/>
      <c r="O496" s="159"/>
      <c r="P496" s="160" t="s">
        <v>80</v>
      </c>
      <c r="Q496" s="122">
        <f t="shared" si="16"/>
        <v>0</v>
      </c>
      <c r="R496" s="143"/>
    </row>
    <row r="497" spans="2:18" x14ac:dyDescent="0.2">
      <c r="B497" s="120"/>
      <c r="C497" s="119"/>
      <c r="D497" s="120"/>
      <c r="E497" s="119"/>
      <c r="F497" s="119"/>
      <c r="G497" s="119"/>
      <c r="H497" s="119"/>
      <c r="I497" s="158">
        <f t="shared" si="15"/>
        <v>0</v>
      </c>
      <c r="J497" s="119"/>
      <c r="K497" s="119"/>
      <c r="L497" s="119"/>
      <c r="M497" s="119"/>
      <c r="N497" s="119"/>
      <c r="O497" s="159"/>
      <c r="P497" s="160" t="s">
        <v>80</v>
      </c>
      <c r="Q497" s="122">
        <f t="shared" si="16"/>
        <v>0</v>
      </c>
      <c r="R497" s="143"/>
    </row>
    <row r="498" spans="2:18" x14ac:dyDescent="0.2">
      <c r="B498" s="120"/>
      <c r="C498" s="119"/>
      <c r="D498" s="120"/>
      <c r="E498" s="119"/>
      <c r="F498" s="119"/>
      <c r="G498" s="119"/>
      <c r="H498" s="119"/>
      <c r="I498" s="158">
        <f t="shared" si="15"/>
        <v>0</v>
      </c>
      <c r="J498" s="119"/>
      <c r="K498" s="119"/>
      <c r="L498" s="119"/>
      <c r="M498" s="119"/>
      <c r="N498" s="119"/>
      <c r="O498" s="159"/>
      <c r="P498" s="160" t="s">
        <v>80</v>
      </c>
      <c r="Q498" s="122">
        <f t="shared" si="16"/>
        <v>0</v>
      </c>
      <c r="R498" s="143"/>
    </row>
    <row r="499" spans="2:18" x14ac:dyDescent="0.2">
      <c r="B499" s="120"/>
      <c r="C499" s="119"/>
      <c r="D499" s="120"/>
      <c r="E499" s="119"/>
      <c r="F499" s="119"/>
      <c r="G499" s="119"/>
      <c r="H499" s="119"/>
      <c r="I499" s="158">
        <f t="shared" si="15"/>
        <v>0</v>
      </c>
      <c r="J499" s="119"/>
      <c r="K499" s="119"/>
      <c r="L499" s="119"/>
      <c r="M499" s="119"/>
      <c r="N499" s="119"/>
      <c r="O499" s="159"/>
      <c r="P499" s="160" t="s">
        <v>80</v>
      </c>
      <c r="Q499" s="122">
        <f t="shared" si="16"/>
        <v>0</v>
      </c>
      <c r="R499" s="143"/>
    </row>
    <row r="500" spans="2:18" x14ac:dyDescent="0.2">
      <c r="B500" s="120"/>
      <c r="C500" s="119"/>
      <c r="D500" s="120"/>
      <c r="E500" s="119"/>
      <c r="F500" s="119"/>
      <c r="G500" s="119"/>
      <c r="H500" s="119"/>
      <c r="I500" s="158">
        <f t="shared" ref="I500:I563" si="17">IF(J500&gt;0,J500,SUM((PI()*E500*F500/4)+(PI()*F500*G500/4)+(PI()*G500*H500/4)+(PI()*H500*E500/4)))</f>
        <v>0</v>
      </c>
      <c r="J500" s="119"/>
      <c r="K500" s="119"/>
      <c r="L500" s="119"/>
      <c r="M500" s="119"/>
      <c r="N500" s="119"/>
      <c r="O500" s="159"/>
      <c r="P500" s="160" t="s">
        <v>80</v>
      </c>
      <c r="Q500" s="122">
        <f t="shared" ref="Q500:Q563" si="18">SUM((I500-(L500+M500+N500))*(1-O500))</f>
        <v>0</v>
      </c>
      <c r="R500" s="143"/>
    </row>
    <row r="501" spans="2:18" x14ac:dyDescent="0.2">
      <c r="B501" s="120"/>
      <c r="C501" s="119"/>
      <c r="D501" s="120"/>
      <c r="E501" s="119"/>
      <c r="F501" s="119"/>
      <c r="G501" s="119"/>
      <c r="H501" s="119"/>
      <c r="I501" s="158">
        <f t="shared" si="17"/>
        <v>0</v>
      </c>
      <c r="J501" s="119"/>
      <c r="K501" s="119"/>
      <c r="L501" s="119"/>
      <c r="M501" s="119"/>
      <c r="N501" s="119"/>
      <c r="O501" s="159"/>
      <c r="P501" s="160" t="s">
        <v>80</v>
      </c>
      <c r="Q501" s="122">
        <f t="shared" si="18"/>
        <v>0</v>
      </c>
      <c r="R501" s="143"/>
    </row>
    <row r="502" spans="2:18" x14ac:dyDescent="0.2">
      <c r="B502" s="120"/>
      <c r="C502" s="119"/>
      <c r="D502" s="120"/>
      <c r="E502" s="119"/>
      <c r="F502" s="119"/>
      <c r="G502" s="119"/>
      <c r="H502" s="119"/>
      <c r="I502" s="158">
        <f t="shared" si="17"/>
        <v>0</v>
      </c>
      <c r="J502" s="119"/>
      <c r="K502" s="119"/>
      <c r="L502" s="119"/>
      <c r="M502" s="119"/>
      <c r="N502" s="119"/>
      <c r="O502" s="159"/>
      <c r="P502" s="160" t="s">
        <v>80</v>
      </c>
      <c r="Q502" s="122">
        <f t="shared" si="18"/>
        <v>0</v>
      </c>
      <c r="R502" s="143"/>
    </row>
    <row r="503" spans="2:18" x14ac:dyDescent="0.2">
      <c r="B503" s="120"/>
      <c r="C503" s="119"/>
      <c r="D503" s="120"/>
      <c r="E503" s="119"/>
      <c r="F503" s="119"/>
      <c r="G503" s="119"/>
      <c r="H503" s="119"/>
      <c r="I503" s="158">
        <f t="shared" si="17"/>
        <v>0</v>
      </c>
      <c r="J503" s="119"/>
      <c r="K503" s="119"/>
      <c r="L503" s="119"/>
      <c r="M503" s="119"/>
      <c r="N503" s="119"/>
      <c r="O503" s="159"/>
      <c r="P503" s="160" t="s">
        <v>80</v>
      </c>
      <c r="Q503" s="122">
        <f t="shared" si="18"/>
        <v>0</v>
      </c>
      <c r="R503" s="143"/>
    </row>
    <row r="504" spans="2:18" x14ac:dyDescent="0.2">
      <c r="B504" s="120"/>
      <c r="C504" s="119"/>
      <c r="D504" s="120"/>
      <c r="E504" s="119"/>
      <c r="F504" s="119"/>
      <c r="G504" s="119"/>
      <c r="H504" s="119"/>
      <c r="I504" s="158">
        <f t="shared" si="17"/>
        <v>0</v>
      </c>
      <c r="J504" s="119"/>
      <c r="K504" s="119"/>
      <c r="L504" s="119"/>
      <c r="M504" s="119"/>
      <c r="N504" s="119"/>
      <c r="O504" s="159"/>
      <c r="P504" s="160" t="s">
        <v>80</v>
      </c>
      <c r="Q504" s="122">
        <f t="shared" si="18"/>
        <v>0</v>
      </c>
      <c r="R504" s="143"/>
    </row>
    <row r="505" spans="2:18" x14ac:dyDescent="0.2">
      <c r="B505" s="120"/>
      <c r="C505" s="119"/>
      <c r="D505" s="120"/>
      <c r="E505" s="119"/>
      <c r="F505" s="119"/>
      <c r="G505" s="119"/>
      <c r="H505" s="119"/>
      <c r="I505" s="158">
        <f t="shared" si="17"/>
        <v>0</v>
      </c>
      <c r="J505" s="119"/>
      <c r="K505" s="119"/>
      <c r="L505" s="119"/>
      <c r="M505" s="119"/>
      <c r="N505" s="119"/>
      <c r="O505" s="159"/>
      <c r="P505" s="160" t="s">
        <v>80</v>
      </c>
      <c r="Q505" s="122">
        <f t="shared" si="18"/>
        <v>0</v>
      </c>
      <c r="R505" s="143"/>
    </row>
    <row r="506" spans="2:18" x14ac:dyDescent="0.2">
      <c r="B506" s="120"/>
      <c r="C506" s="119"/>
      <c r="D506" s="120"/>
      <c r="E506" s="119"/>
      <c r="F506" s="119"/>
      <c r="G506" s="119"/>
      <c r="H506" s="119"/>
      <c r="I506" s="158">
        <f t="shared" si="17"/>
        <v>0</v>
      </c>
      <c r="J506" s="119"/>
      <c r="K506" s="119"/>
      <c r="L506" s="119"/>
      <c r="M506" s="119"/>
      <c r="N506" s="119"/>
      <c r="O506" s="159"/>
      <c r="P506" s="160" t="s">
        <v>80</v>
      </c>
      <c r="Q506" s="122">
        <f t="shared" si="18"/>
        <v>0</v>
      </c>
      <c r="R506" s="143"/>
    </row>
    <row r="507" spans="2:18" x14ac:dyDescent="0.2">
      <c r="B507" s="120"/>
      <c r="C507" s="119"/>
      <c r="D507" s="120"/>
      <c r="E507" s="119"/>
      <c r="F507" s="119"/>
      <c r="G507" s="119"/>
      <c r="H507" s="119"/>
      <c r="I507" s="158">
        <f t="shared" si="17"/>
        <v>0</v>
      </c>
      <c r="J507" s="119"/>
      <c r="K507" s="119"/>
      <c r="L507" s="119"/>
      <c r="M507" s="119"/>
      <c r="N507" s="119"/>
      <c r="O507" s="159"/>
      <c r="P507" s="160" t="s">
        <v>80</v>
      </c>
      <c r="Q507" s="122">
        <f t="shared" si="18"/>
        <v>0</v>
      </c>
      <c r="R507" s="143"/>
    </row>
    <row r="508" spans="2:18" x14ac:dyDescent="0.2">
      <c r="B508" s="120"/>
      <c r="C508" s="119"/>
      <c r="D508" s="120"/>
      <c r="E508" s="119"/>
      <c r="F508" s="119"/>
      <c r="G508" s="119"/>
      <c r="H508" s="119"/>
      <c r="I508" s="158">
        <f t="shared" si="17"/>
        <v>0</v>
      </c>
      <c r="J508" s="119"/>
      <c r="K508" s="119"/>
      <c r="L508" s="119"/>
      <c r="M508" s="119"/>
      <c r="N508" s="119"/>
      <c r="O508" s="159"/>
      <c r="P508" s="160" t="s">
        <v>80</v>
      </c>
      <c r="Q508" s="122">
        <f t="shared" si="18"/>
        <v>0</v>
      </c>
      <c r="R508" s="143"/>
    </row>
    <row r="509" spans="2:18" x14ac:dyDescent="0.2">
      <c r="B509" s="120"/>
      <c r="C509" s="119"/>
      <c r="D509" s="120"/>
      <c r="E509" s="119"/>
      <c r="F509" s="119"/>
      <c r="G509" s="119"/>
      <c r="H509" s="119"/>
      <c r="I509" s="158">
        <f t="shared" si="17"/>
        <v>0</v>
      </c>
      <c r="J509" s="119"/>
      <c r="K509" s="119"/>
      <c r="L509" s="119"/>
      <c r="M509" s="119"/>
      <c r="N509" s="119"/>
      <c r="O509" s="159"/>
      <c r="P509" s="160" t="s">
        <v>80</v>
      </c>
      <c r="Q509" s="122">
        <f t="shared" si="18"/>
        <v>0</v>
      </c>
      <c r="R509" s="143"/>
    </row>
    <row r="510" spans="2:18" x14ac:dyDescent="0.2">
      <c r="B510" s="120"/>
      <c r="C510" s="119"/>
      <c r="D510" s="120"/>
      <c r="E510" s="119"/>
      <c r="F510" s="119"/>
      <c r="G510" s="119"/>
      <c r="H510" s="119"/>
      <c r="I510" s="158">
        <f t="shared" si="17"/>
        <v>0</v>
      </c>
      <c r="J510" s="119"/>
      <c r="K510" s="119"/>
      <c r="L510" s="119"/>
      <c r="M510" s="119"/>
      <c r="N510" s="119"/>
      <c r="O510" s="159"/>
      <c r="P510" s="160" t="s">
        <v>80</v>
      </c>
      <c r="Q510" s="122">
        <f t="shared" si="18"/>
        <v>0</v>
      </c>
      <c r="R510" s="143"/>
    </row>
    <row r="511" spans="2:18" x14ac:dyDescent="0.2">
      <c r="B511" s="120"/>
      <c r="C511" s="119"/>
      <c r="D511" s="120"/>
      <c r="E511" s="119"/>
      <c r="F511" s="119"/>
      <c r="G511" s="119"/>
      <c r="H511" s="119"/>
      <c r="I511" s="158">
        <f t="shared" si="17"/>
        <v>0</v>
      </c>
      <c r="J511" s="119"/>
      <c r="K511" s="119"/>
      <c r="L511" s="119"/>
      <c r="M511" s="119"/>
      <c r="N511" s="119"/>
      <c r="O511" s="159"/>
      <c r="P511" s="160" t="s">
        <v>80</v>
      </c>
      <c r="Q511" s="122">
        <f t="shared" si="18"/>
        <v>0</v>
      </c>
      <c r="R511" s="143"/>
    </row>
    <row r="512" spans="2:18" x14ac:dyDescent="0.2">
      <c r="B512" s="120"/>
      <c r="C512" s="119"/>
      <c r="D512" s="120"/>
      <c r="E512" s="119"/>
      <c r="F512" s="119"/>
      <c r="G512" s="119"/>
      <c r="H512" s="119"/>
      <c r="I512" s="158">
        <f t="shared" si="17"/>
        <v>0</v>
      </c>
      <c r="J512" s="119"/>
      <c r="K512" s="119"/>
      <c r="L512" s="119"/>
      <c r="M512" s="119"/>
      <c r="N512" s="119"/>
      <c r="O512" s="159"/>
      <c r="P512" s="160" t="s">
        <v>80</v>
      </c>
      <c r="Q512" s="122">
        <f t="shared" si="18"/>
        <v>0</v>
      </c>
      <c r="R512" s="143"/>
    </row>
    <row r="513" spans="2:18" x14ac:dyDescent="0.2">
      <c r="B513" s="120"/>
      <c r="C513" s="119"/>
      <c r="D513" s="120"/>
      <c r="E513" s="119"/>
      <c r="F513" s="119"/>
      <c r="G513" s="119"/>
      <c r="H513" s="119"/>
      <c r="I513" s="158">
        <f t="shared" si="17"/>
        <v>0</v>
      </c>
      <c r="J513" s="119"/>
      <c r="K513" s="119"/>
      <c r="L513" s="119"/>
      <c r="M513" s="119"/>
      <c r="N513" s="119"/>
      <c r="O513" s="159"/>
      <c r="P513" s="160" t="s">
        <v>80</v>
      </c>
      <c r="Q513" s="122">
        <f t="shared" si="18"/>
        <v>0</v>
      </c>
      <c r="R513" s="143"/>
    </row>
    <row r="514" spans="2:18" x14ac:dyDescent="0.2">
      <c r="B514" s="120"/>
      <c r="C514" s="119"/>
      <c r="D514" s="120"/>
      <c r="E514" s="119"/>
      <c r="F514" s="119"/>
      <c r="G514" s="119"/>
      <c r="H514" s="119"/>
      <c r="I514" s="158">
        <f t="shared" si="17"/>
        <v>0</v>
      </c>
      <c r="J514" s="119"/>
      <c r="K514" s="119"/>
      <c r="L514" s="119"/>
      <c r="M514" s="119"/>
      <c r="N514" s="119"/>
      <c r="O514" s="159"/>
      <c r="P514" s="160" t="s">
        <v>80</v>
      </c>
      <c r="Q514" s="122">
        <f t="shared" si="18"/>
        <v>0</v>
      </c>
      <c r="R514" s="143"/>
    </row>
    <row r="515" spans="2:18" x14ac:dyDescent="0.2">
      <c r="B515" s="120"/>
      <c r="C515" s="119"/>
      <c r="D515" s="120"/>
      <c r="E515" s="119"/>
      <c r="F515" s="119"/>
      <c r="G515" s="119"/>
      <c r="H515" s="119"/>
      <c r="I515" s="158">
        <f t="shared" si="17"/>
        <v>0</v>
      </c>
      <c r="J515" s="119"/>
      <c r="K515" s="119"/>
      <c r="L515" s="119"/>
      <c r="M515" s="119"/>
      <c r="N515" s="119"/>
      <c r="O515" s="159"/>
      <c r="P515" s="160" t="s">
        <v>80</v>
      </c>
      <c r="Q515" s="122">
        <f t="shared" si="18"/>
        <v>0</v>
      </c>
      <c r="R515" s="143"/>
    </row>
    <row r="516" spans="2:18" x14ac:dyDescent="0.2">
      <c r="B516" s="120"/>
      <c r="C516" s="119"/>
      <c r="D516" s="120"/>
      <c r="E516" s="119"/>
      <c r="F516" s="119"/>
      <c r="G516" s="119"/>
      <c r="H516" s="119"/>
      <c r="I516" s="158">
        <f t="shared" si="17"/>
        <v>0</v>
      </c>
      <c r="J516" s="119"/>
      <c r="K516" s="119"/>
      <c r="L516" s="119"/>
      <c r="M516" s="119"/>
      <c r="N516" s="119"/>
      <c r="O516" s="159"/>
      <c r="P516" s="160" t="s">
        <v>80</v>
      </c>
      <c r="Q516" s="122">
        <f t="shared" si="18"/>
        <v>0</v>
      </c>
      <c r="R516" s="143"/>
    </row>
    <row r="517" spans="2:18" x14ac:dyDescent="0.2">
      <c r="B517" s="120"/>
      <c r="C517" s="119"/>
      <c r="D517" s="120"/>
      <c r="E517" s="119"/>
      <c r="F517" s="119"/>
      <c r="G517" s="119"/>
      <c r="H517" s="119"/>
      <c r="I517" s="158">
        <f t="shared" si="17"/>
        <v>0</v>
      </c>
      <c r="J517" s="119"/>
      <c r="K517" s="119"/>
      <c r="L517" s="119"/>
      <c r="M517" s="119"/>
      <c r="N517" s="119"/>
      <c r="O517" s="159"/>
      <c r="P517" s="160" t="s">
        <v>80</v>
      </c>
      <c r="Q517" s="122">
        <f t="shared" si="18"/>
        <v>0</v>
      </c>
      <c r="R517" s="143"/>
    </row>
    <row r="518" spans="2:18" x14ac:dyDescent="0.2">
      <c r="B518" s="120"/>
      <c r="C518" s="119"/>
      <c r="D518" s="120"/>
      <c r="E518" s="119"/>
      <c r="F518" s="119"/>
      <c r="G518" s="119"/>
      <c r="H518" s="119"/>
      <c r="I518" s="158">
        <f t="shared" si="17"/>
        <v>0</v>
      </c>
      <c r="J518" s="119"/>
      <c r="K518" s="119"/>
      <c r="L518" s="119"/>
      <c r="M518" s="119"/>
      <c r="N518" s="119"/>
      <c r="O518" s="159"/>
      <c r="P518" s="160" t="s">
        <v>80</v>
      </c>
      <c r="Q518" s="122">
        <f t="shared" si="18"/>
        <v>0</v>
      </c>
      <c r="R518" s="143"/>
    </row>
    <row r="519" spans="2:18" x14ac:dyDescent="0.2">
      <c r="B519" s="120"/>
      <c r="C519" s="119"/>
      <c r="D519" s="120"/>
      <c r="E519" s="119"/>
      <c r="F519" s="119"/>
      <c r="G519" s="119"/>
      <c r="H519" s="119"/>
      <c r="I519" s="158">
        <f t="shared" si="17"/>
        <v>0</v>
      </c>
      <c r="J519" s="119"/>
      <c r="K519" s="119"/>
      <c r="L519" s="119"/>
      <c r="M519" s="119"/>
      <c r="N519" s="119"/>
      <c r="O519" s="159"/>
      <c r="P519" s="160" t="s">
        <v>80</v>
      </c>
      <c r="Q519" s="122">
        <f t="shared" si="18"/>
        <v>0</v>
      </c>
      <c r="R519" s="143"/>
    </row>
    <row r="520" spans="2:18" x14ac:dyDescent="0.2">
      <c r="B520" s="120"/>
      <c r="C520" s="119"/>
      <c r="D520" s="120"/>
      <c r="E520" s="119"/>
      <c r="F520" s="119"/>
      <c r="G520" s="119"/>
      <c r="H520" s="119"/>
      <c r="I520" s="158">
        <f t="shared" si="17"/>
        <v>0</v>
      </c>
      <c r="J520" s="119"/>
      <c r="K520" s="119"/>
      <c r="L520" s="119"/>
      <c r="M520" s="119"/>
      <c r="N520" s="119"/>
      <c r="O520" s="159"/>
      <c r="P520" s="160" t="s">
        <v>80</v>
      </c>
      <c r="Q520" s="122">
        <f t="shared" si="18"/>
        <v>0</v>
      </c>
      <c r="R520" s="143"/>
    </row>
    <row r="521" spans="2:18" x14ac:dyDescent="0.2">
      <c r="B521" s="120"/>
      <c r="C521" s="119"/>
      <c r="D521" s="120"/>
      <c r="E521" s="119"/>
      <c r="F521" s="119"/>
      <c r="G521" s="119"/>
      <c r="H521" s="119"/>
      <c r="I521" s="158">
        <f t="shared" si="17"/>
        <v>0</v>
      </c>
      <c r="J521" s="119"/>
      <c r="K521" s="119"/>
      <c r="L521" s="119"/>
      <c r="M521" s="119"/>
      <c r="N521" s="119"/>
      <c r="O521" s="159"/>
      <c r="P521" s="160" t="s">
        <v>80</v>
      </c>
      <c r="Q521" s="122">
        <f t="shared" si="18"/>
        <v>0</v>
      </c>
      <c r="R521" s="143"/>
    </row>
    <row r="522" spans="2:18" x14ac:dyDescent="0.2">
      <c r="B522" s="120"/>
      <c r="C522" s="119"/>
      <c r="D522" s="120"/>
      <c r="E522" s="119"/>
      <c r="F522" s="119"/>
      <c r="G522" s="119"/>
      <c r="H522" s="119"/>
      <c r="I522" s="158">
        <f t="shared" si="17"/>
        <v>0</v>
      </c>
      <c r="J522" s="119"/>
      <c r="K522" s="119"/>
      <c r="L522" s="119"/>
      <c r="M522" s="119"/>
      <c r="N522" s="119"/>
      <c r="O522" s="159"/>
      <c r="P522" s="160" t="s">
        <v>80</v>
      </c>
      <c r="Q522" s="122">
        <f t="shared" si="18"/>
        <v>0</v>
      </c>
      <c r="R522" s="143"/>
    </row>
    <row r="523" spans="2:18" x14ac:dyDescent="0.2">
      <c r="B523" s="120"/>
      <c r="C523" s="119"/>
      <c r="D523" s="120"/>
      <c r="E523" s="119"/>
      <c r="F523" s="119"/>
      <c r="G523" s="119"/>
      <c r="H523" s="119"/>
      <c r="I523" s="158">
        <f t="shared" si="17"/>
        <v>0</v>
      </c>
      <c r="J523" s="119"/>
      <c r="K523" s="119"/>
      <c r="L523" s="119"/>
      <c r="M523" s="119"/>
      <c r="N523" s="119"/>
      <c r="O523" s="159"/>
      <c r="P523" s="160" t="s">
        <v>80</v>
      </c>
      <c r="Q523" s="122">
        <f t="shared" si="18"/>
        <v>0</v>
      </c>
      <c r="R523" s="143"/>
    </row>
    <row r="524" spans="2:18" x14ac:dyDescent="0.2">
      <c r="B524" s="120"/>
      <c r="C524" s="119"/>
      <c r="D524" s="120"/>
      <c r="E524" s="119"/>
      <c r="F524" s="119"/>
      <c r="G524" s="119"/>
      <c r="H524" s="119"/>
      <c r="I524" s="158">
        <f t="shared" si="17"/>
        <v>0</v>
      </c>
      <c r="J524" s="119"/>
      <c r="K524" s="119"/>
      <c r="L524" s="119"/>
      <c r="M524" s="119"/>
      <c r="N524" s="119"/>
      <c r="O524" s="159"/>
      <c r="P524" s="160" t="s">
        <v>80</v>
      </c>
      <c r="Q524" s="122">
        <f t="shared" si="18"/>
        <v>0</v>
      </c>
      <c r="R524" s="143"/>
    </row>
    <row r="525" spans="2:18" x14ac:dyDescent="0.2">
      <c r="B525" s="120"/>
      <c r="C525" s="119"/>
      <c r="D525" s="120"/>
      <c r="E525" s="119"/>
      <c r="F525" s="119"/>
      <c r="G525" s="119"/>
      <c r="H525" s="119"/>
      <c r="I525" s="158">
        <f t="shared" si="17"/>
        <v>0</v>
      </c>
      <c r="J525" s="119"/>
      <c r="K525" s="119"/>
      <c r="L525" s="119"/>
      <c r="M525" s="119"/>
      <c r="N525" s="119"/>
      <c r="O525" s="159"/>
      <c r="P525" s="160" t="s">
        <v>80</v>
      </c>
      <c r="Q525" s="122">
        <f t="shared" si="18"/>
        <v>0</v>
      </c>
      <c r="R525" s="143"/>
    </row>
    <row r="526" spans="2:18" x14ac:dyDescent="0.2">
      <c r="B526" s="120"/>
      <c r="C526" s="119"/>
      <c r="D526" s="120"/>
      <c r="E526" s="119"/>
      <c r="F526" s="119"/>
      <c r="G526" s="119"/>
      <c r="H526" s="119"/>
      <c r="I526" s="158">
        <f t="shared" si="17"/>
        <v>0</v>
      </c>
      <c r="J526" s="119"/>
      <c r="K526" s="119"/>
      <c r="L526" s="119"/>
      <c r="M526" s="119"/>
      <c r="N526" s="119"/>
      <c r="O526" s="159"/>
      <c r="P526" s="160" t="s">
        <v>80</v>
      </c>
      <c r="Q526" s="122">
        <f t="shared" si="18"/>
        <v>0</v>
      </c>
      <c r="R526" s="143"/>
    </row>
    <row r="527" spans="2:18" x14ac:dyDescent="0.2">
      <c r="B527" s="120"/>
      <c r="C527" s="119"/>
      <c r="D527" s="120"/>
      <c r="E527" s="119"/>
      <c r="F527" s="119"/>
      <c r="G527" s="119"/>
      <c r="H527" s="119"/>
      <c r="I527" s="158">
        <f t="shared" si="17"/>
        <v>0</v>
      </c>
      <c r="J527" s="119"/>
      <c r="K527" s="119"/>
      <c r="L527" s="119"/>
      <c r="M527" s="119"/>
      <c r="N527" s="119"/>
      <c r="O527" s="159"/>
      <c r="P527" s="160" t="s">
        <v>80</v>
      </c>
      <c r="Q527" s="122">
        <f t="shared" si="18"/>
        <v>0</v>
      </c>
      <c r="R527" s="143"/>
    </row>
    <row r="528" spans="2:18" x14ac:dyDescent="0.2">
      <c r="B528" s="120"/>
      <c r="C528" s="119"/>
      <c r="D528" s="120"/>
      <c r="E528" s="119"/>
      <c r="F528" s="119"/>
      <c r="G528" s="119"/>
      <c r="H528" s="119"/>
      <c r="I528" s="158">
        <f t="shared" si="17"/>
        <v>0</v>
      </c>
      <c r="J528" s="119"/>
      <c r="K528" s="119"/>
      <c r="L528" s="119"/>
      <c r="M528" s="119"/>
      <c r="N528" s="119"/>
      <c r="O528" s="159"/>
      <c r="P528" s="160" t="s">
        <v>80</v>
      </c>
      <c r="Q528" s="122">
        <f t="shared" si="18"/>
        <v>0</v>
      </c>
      <c r="R528" s="143"/>
    </row>
    <row r="529" spans="2:18" x14ac:dyDescent="0.2">
      <c r="B529" s="120"/>
      <c r="C529" s="119"/>
      <c r="D529" s="120"/>
      <c r="E529" s="119"/>
      <c r="F529" s="119"/>
      <c r="G529" s="119"/>
      <c r="H529" s="119"/>
      <c r="I529" s="158">
        <f t="shared" si="17"/>
        <v>0</v>
      </c>
      <c r="J529" s="119"/>
      <c r="K529" s="119"/>
      <c r="L529" s="119"/>
      <c r="M529" s="119"/>
      <c r="N529" s="119"/>
      <c r="O529" s="159"/>
      <c r="P529" s="160" t="s">
        <v>80</v>
      </c>
      <c r="Q529" s="122">
        <f t="shared" si="18"/>
        <v>0</v>
      </c>
      <c r="R529" s="143"/>
    </row>
    <row r="530" spans="2:18" x14ac:dyDescent="0.2">
      <c r="B530" s="120"/>
      <c r="C530" s="119"/>
      <c r="D530" s="120"/>
      <c r="E530" s="119"/>
      <c r="F530" s="119"/>
      <c r="G530" s="119"/>
      <c r="H530" s="119"/>
      <c r="I530" s="158">
        <f t="shared" si="17"/>
        <v>0</v>
      </c>
      <c r="J530" s="119"/>
      <c r="K530" s="119"/>
      <c r="L530" s="119"/>
      <c r="M530" s="119"/>
      <c r="N530" s="119"/>
      <c r="O530" s="159"/>
      <c r="P530" s="160" t="s">
        <v>80</v>
      </c>
      <c r="Q530" s="122">
        <f t="shared" si="18"/>
        <v>0</v>
      </c>
      <c r="R530" s="143"/>
    </row>
    <row r="531" spans="2:18" x14ac:dyDescent="0.2">
      <c r="B531" s="120"/>
      <c r="C531" s="119"/>
      <c r="D531" s="120"/>
      <c r="E531" s="119"/>
      <c r="F531" s="119"/>
      <c r="G531" s="119"/>
      <c r="H531" s="119"/>
      <c r="I531" s="158">
        <f t="shared" si="17"/>
        <v>0</v>
      </c>
      <c r="J531" s="119"/>
      <c r="K531" s="119"/>
      <c r="L531" s="119"/>
      <c r="M531" s="119"/>
      <c r="N531" s="119"/>
      <c r="O531" s="159"/>
      <c r="P531" s="160" t="s">
        <v>80</v>
      </c>
      <c r="Q531" s="122">
        <f t="shared" si="18"/>
        <v>0</v>
      </c>
      <c r="R531" s="143"/>
    </row>
    <row r="532" spans="2:18" x14ac:dyDescent="0.2">
      <c r="B532" s="120"/>
      <c r="C532" s="119"/>
      <c r="D532" s="120"/>
      <c r="E532" s="119"/>
      <c r="F532" s="119"/>
      <c r="G532" s="119"/>
      <c r="H532" s="119"/>
      <c r="I532" s="158">
        <f t="shared" si="17"/>
        <v>0</v>
      </c>
      <c r="J532" s="119"/>
      <c r="K532" s="119"/>
      <c r="L532" s="119"/>
      <c r="M532" s="119"/>
      <c r="N532" s="119"/>
      <c r="O532" s="159"/>
      <c r="P532" s="160" t="s">
        <v>80</v>
      </c>
      <c r="Q532" s="122">
        <f t="shared" si="18"/>
        <v>0</v>
      </c>
      <c r="R532" s="143"/>
    </row>
    <row r="533" spans="2:18" x14ac:dyDescent="0.2">
      <c r="B533" s="120"/>
      <c r="C533" s="119"/>
      <c r="D533" s="120"/>
      <c r="E533" s="119"/>
      <c r="F533" s="119"/>
      <c r="G533" s="119"/>
      <c r="H533" s="119"/>
      <c r="I533" s="158">
        <f t="shared" si="17"/>
        <v>0</v>
      </c>
      <c r="J533" s="119"/>
      <c r="K533" s="119"/>
      <c r="L533" s="119"/>
      <c r="M533" s="119"/>
      <c r="N533" s="119"/>
      <c r="O533" s="159"/>
      <c r="P533" s="160" t="s">
        <v>80</v>
      </c>
      <c r="Q533" s="122">
        <f t="shared" si="18"/>
        <v>0</v>
      </c>
      <c r="R533" s="143"/>
    </row>
    <row r="534" spans="2:18" x14ac:dyDescent="0.2">
      <c r="B534" s="120"/>
      <c r="C534" s="119"/>
      <c r="D534" s="120"/>
      <c r="E534" s="119"/>
      <c r="F534" s="119"/>
      <c r="G534" s="119"/>
      <c r="H534" s="119"/>
      <c r="I534" s="158">
        <f t="shared" si="17"/>
        <v>0</v>
      </c>
      <c r="J534" s="119"/>
      <c r="K534" s="119"/>
      <c r="L534" s="119"/>
      <c r="M534" s="119"/>
      <c r="N534" s="119"/>
      <c r="O534" s="159"/>
      <c r="P534" s="160" t="s">
        <v>80</v>
      </c>
      <c r="Q534" s="122">
        <f t="shared" si="18"/>
        <v>0</v>
      </c>
      <c r="R534" s="143"/>
    </row>
    <row r="535" spans="2:18" x14ac:dyDescent="0.2">
      <c r="B535" s="120"/>
      <c r="C535" s="119"/>
      <c r="D535" s="120"/>
      <c r="E535" s="119"/>
      <c r="F535" s="119"/>
      <c r="G535" s="119"/>
      <c r="H535" s="119"/>
      <c r="I535" s="158">
        <f t="shared" si="17"/>
        <v>0</v>
      </c>
      <c r="J535" s="119"/>
      <c r="K535" s="119"/>
      <c r="L535" s="119"/>
      <c r="M535" s="119"/>
      <c r="N535" s="119"/>
      <c r="O535" s="159"/>
      <c r="P535" s="160" t="s">
        <v>80</v>
      </c>
      <c r="Q535" s="122">
        <f t="shared" si="18"/>
        <v>0</v>
      </c>
      <c r="R535" s="143"/>
    </row>
    <row r="536" spans="2:18" x14ac:dyDescent="0.2">
      <c r="B536" s="120"/>
      <c r="C536" s="119"/>
      <c r="D536" s="120"/>
      <c r="E536" s="119"/>
      <c r="F536" s="119"/>
      <c r="G536" s="119"/>
      <c r="H536" s="119"/>
      <c r="I536" s="158">
        <f t="shared" si="17"/>
        <v>0</v>
      </c>
      <c r="J536" s="119"/>
      <c r="K536" s="119"/>
      <c r="L536" s="119"/>
      <c r="M536" s="119"/>
      <c r="N536" s="119"/>
      <c r="O536" s="159"/>
      <c r="P536" s="160" t="s">
        <v>80</v>
      </c>
      <c r="Q536" s="122">
        <f t="shared" si="18"/>
        <v>0</v>
      </c>
      <c r="R536" s="143"/>
    </row>
    <row r="537" spans="2:18" x14ac:dyDescent="0.2">
      <c r="B537" s="120"/>
      <c r="C537" s="119"/>
      <c r="D537" s="120"/>
      <c r="E537" s="119"/>
      <c r="F537" s="119"/>
      <c r="G537" s="119"/>
      <c r="H537" s="119"/>
      <c r="I537" s="158">
        <f t="shared" si="17"/>
        <v>0</v>
      </c>
      <c r="J537" s="119"/>
      <c r="K537" s="119"/>
      <c r="L537" s="119"/>
      <c r="M537" s="119"/>
      <c r="N537" s="119"/>
      <c r="O537" s="159"/>
      <c r="P537" s="160" t="s">
        <v>80</v>
      </c>
      <c r="Q537" s="122">
        <f t="shared" si="18"/>
        <v>0</v>
      </c>
      <c r="R537" s="143"/>
    </row>
    <row r="538" spans="2:18" x14ac:dyDescent="0.2">
      <c r="B538" s="120"/>
      <c r="C538" s="119"/>
      <c r="D538" s="120"/>
      <c r="E538" s="119"/>
      <c r="F538" s="119"/>
      <c r="G538" s="119"/>
      <c r="H538" s="119"/>
      <c r="I538" s="158">
        <f t="shared" si="17"/>
        <v>0</v>
      </c>
      <c r="J538" s="119"/>
      <c r="K538" s="119"/>
      <c r="L538" s="119"/>
      <c r="M538" s="119"/>
      <c r="N538" s="119"/>
      <c r="O538" s="159"/>
      <c r="P538" s="160" t="s">
        <v>80</v>
      </c>
      <c r="Q538" s="122">
        <f t="shared" si="18"/>
        <v>0</v>
      </c>
      <c r="R538" s="143"/>
    </row>
    <row r="539" spans="2:18" x14ac:dyDescent="0.2">
      <c r="B539" s="120"/>
      <c r="C539" s="119"/>
      <c r="D539" s="120"/>
      <c r="E539" s="119"/>
      <c r="F539" s="119"/>
      <c r="G539" s="119"/>
      <c r="H539" s="119"/>
      <c r="I539" s="158">
        <f t="shared" si="17"/>
        <v>0</v>
      </c>
      <c r="J539" s="119"/>
      <c r="K539" s="119"/>
      <c r="L539" s="119"/>
      <c r="M539" s="119"/>
      <c r="N539" s="119"/>
      <c r="O539" s="159"/>
      <c r="P539" s="160" t="s">
        <v>80</v>
      </c>
      <c r="Q539" s="122">
        <f t="shared" si="18"/>
        <v>0</v>
      </c>
      <c r="R539" s="143"/>
    </row>
    <row r="540" spans="2:18" x14ac:dyDescent="0.2">
      <c r="B540" s="120"/>
      <c r="C540" s="119"/>
      <c r="D540" s="120"/>
      <c r="E540" s="119"/>
      <c r="F540" s="119"/>
      <c r="G540" s="119"/>
      <c r="H540" s="119"/>
      <c r="I540" s="158">
        <f t="shared" si="17"/>
        <v>0</v>
      </c>
      <c r="J540" s="119"/>
      <c r="K540" s="119"/>
      <c r="L540" s="119"/>
      <c r="M540" s="119"/>
      <c r="N540" s="119"/>
      <c r="O540" s="159"/>
      <c r="P540" s="160" t="s">
        <v>80</v>
      </c>
      <c r="Q540" s="122">
        <f t="shared" si="18"/>
        <v>0</v>
      </c>
      <c r="R540" s="143"/>
    </row>
    <row r="541" spans="2:18" x14ac:dyDescent="0.2">
      <c r="B541" s="120"/>
      <c r="C541" s="119"/>
      <c r="D541" s="120"/>
      <c r="E541" s="119"/>
      <c r="F541" s="119"/>
      <c r="G541" s="119"/>
      <c r="H541" s="119"/>
      <c r="I541" s="158">
        <f t="shared" si="17"/>
        <v>0</v>
      </c>
      <c r="J541" s="119"/>
      <c r="K541" s="119"/>
      <c r="L541" s="119"/>
      <c r="M541" s="119"/>
      <c r="N541" s="119"/>
      <c r="O541" s="159"/>
      <c r="P541" s="160" t="s">
        <v>80</v>
      </c>
      <c r="Q541" s="122">
        <f t="shared" si="18"/>
        <v>0</v>
      </c>
      <c r="R541" s="143"/>
    </row>
    <row r="542" spans="2:18" x14ac:dyDescent="0.2">
      <c r="B542" s="120"/>
      <c r="C542" s="119"/>
      <c r="D542" s="120"/>
      <c r="E542" s="119"/>
      <c r="F542" s="119"/>
      <c r="G542" s="119"/>
      <c r="H542" s="119"/>
      <c r="I542" s="158">
        <f t="shared" si="17"/>
        <v>0</v>
      </c>
      <c r="J542" s="119"/>
      <c r="K542" s="119"/>
      <c r="L542" s="119"/>
      <c r="M542" s="119"/>
      <c r="N542" s="119"/>
      <c r="O542" s="159"/>
      <c r="P542" s="160" t="s">
        <v>80</v>
      </c>
      <c r="Q542" s="122">
        <f t="shared" si="18"/>
        <v>0</v>
      </c>
      <c r="R542" s="143"/>
    </row>
    <row r="543" spans="2:18" x14ac:dyDescent="0.2">
      <c r="B543" s="120"/>
      <c r="C543" s="119"/>
      <c r="D543" s="120"/>
      <c r="E543" s="119"/>
      <c r="F543" s="119"/>
      <c r="G543" s="119"/>
      <c r="H543" s="119"/>
      <c r="I543" s="158">
        <f t="shared" si="17"/>
        <v>0</v>
      </c>
      <c r="J543" s="119"/>
      <c r="K543" s="119"/>
      <c r="L543" s="119"/>
      <c r="M543" s="119"/>
      <c r="N543" s="119"/>
      <c r="O543" s="159"/>
      <c r="P543" s="160" t="s">
        <v>80</v>
      </c>
      <c r="Q543" s="122">
        <f t="shared" si="18"/>
        <v>0</v>
      </c>
      <c r="R543" s="143"/>
    </row>
    <row r="544" spans="2:18" x14ac:dyDescent="0.2">
      <c r="B544" s="120"/>
      <c r="C544" s="119"/>
      <c r="D544" s="120"/>
      <c r="E544" s="119"/>
      <c r="F544" s="119"/>
      <c r="G544" s="119"/>
      <c r="H544" s="119"/>
      <c r="I544" s="158">
        <f t="shared" si="17"/>
        <v>0</v>
      </c>
      <c r="J544" s="119"/>
      <c r="K544" s="119"/>
      <c r="L544" s="119"/>
      <c r="M544" s="119"/>
      <c r="N544" s="119"/>
      <c r="O544" s="159"/>
      <c r="P544" s="160" t="s">
        <v>80</v>
      </c>
      <c r="Q544" s="122">
        <f t="shared" si="18"/>
        <v>0</v>
      </c>
      <c r="R544" s="143"/>
    </row>
    <row r="545" spans="2:18" x14ac:dyDescent="0.2">
      <c r="B545" s="120"/>
      <c r="C545" s="119"/>
      <c r="D545" s="120"/>
      <c r="E545" s="119"/>
      <c r="F545" s="119"/>
      <c r="G545" s="119"/>
      <c r="H545" s="119"/>
      <c r="I545" s="158">
        <f t="shared" si="17"/>
        <v>0</v>
      </c>
      <c r="J545" s="119"/>
      <c r="K545" s="119"/>
      <c r="L545" s="119"/>
      <c r="M545" s="119"/>
      <c r="N545" s="119"/>
      <c r="O545" s="159"/>
      <c r="P545" s="160" t="s">
        <v>80</v>
      </c>
      <c r="Q545" s="122">
        <f t="shared" si="18"/>
        <v>0</v>
      </c>
      <c r="R545" s="143"/>
    </row>
    <row r="546" spans="2:18" x14ac:dyDescent="0.2">
      <c r="B546" s="120"/>
      <c r="C546" s="119"/>
      <c r="D546" s="120"/>
      <c r="E546" s="119"/>
      <c r="F546" s="119"/>
      <c r="G546" s="119"/>
      <c r="H546" s="119"/>
      <c r="I546" s="158">
        <f t="shared" si="17"/>
        <v>0</v>
      </c>
      <c r="J546" s="119"/>
      <c r="K546" s="119"/>
      <c r="L546" s="119"/>
      <c r="M546" s="119"/>
      <c r="N546" s="119"/>
      <c r="O546" s="159"/>
      <c r="P546" s="160" t="s">
        <v>80</v>
      </c>
      <c r="Q546" s="122">
        <f t="shared" si="18"/>
        <v>0</v>
      </c>
      <c r="R546" s="143"/>
    </row>
    <row r="547" spans="2:18" x14ac:dyDescent="0.2">
      <c r="B547" s="120"/>
      <c r="C547" s="119"/>
      <c r="D547" s="120"/>
      <c r="E547" s="119"/>
      <c r="F547" s="119"/>
      <c r="G547" s="119"/>
      <c r="H547" s="119"/>
      <c r="I547" s="158">
        <f t="shared" si="17"/>
        <v>0</v>
      </c>
      <c r="J547" s="119"/>
      <c r="K547" s="119"/>
      <c r="L547" s="119"/>
      <c r="M547" s="119"/>
      <c r="N547" s="119"/>
      <c r="O547" s="159"/>
      <c r="P547" s="160" t="s">
        <v>80</v>
      </c>
      <c r="Q547" s="122">
        <f t="shared" si="18"/>
        <v>0</v>
      </c>
      <c r="R547" s="143"/>
    </row>
    <row r="548" spans="2:18" x14ac:dyDescent="0.2">
      <c r="B548" s="120"/>
      <c r="C548" s="119"/>
      <c r="D548" s="120"/>
      <c r="E548" s="119"/>
      <c r="F548" s="119"/>
      <c r="G548" s="119"/>
      <c r="H548" s="119"/>
      <c r="I548" s="158">
        <f t="shared" si="17"/>
        <v>0</v>
      </c>
      <c r="J548" s="119"/>
      <c r="K548" s="119"/>
      <c r="L548" s="119"/>
      <c r="M548" s="119"/>
      <c r="N548" s="119"/>
      <c r="O548" s="159"/>
      <c r="P548" s="160" t="s">
        <v>80</v>
      </c>
      <c r="Q548" s="122">
        <f t="shared" si="18"/>
        <v>0</v>
      </c>
      <c r="R548" s="143"/>
    </row>
    <row r="549" spans="2:18" x14ac:dyDescent="0.2">
      <c r="B549" s="120"/>
      <c r="C549" s="119"/>
      <c r="D549" s="120"/>
      <c r="E549" s="119"/>
      <c r="F549" s="119"/>
      <c r="G549" s="119"/>
      <c r="H549" s="119"/>
      <c r="I549" s="158">
        <f t="shared" si="17"/>
        <v>0</v>
      </c>
      <c r="J549" s="119"/>
      <c r="K549" s="119"/>
      <c r="L549" s="119"/>
      <c r="M549" s="119"/>
      <c r="N549" s="119"/>
      <c r="O549" s="159"/>
      <c r="P549" s="160" t="s">
        <v>80</v>
      </c>
      <c r="Q549" s="122">
        <f t="shared" si="18"/>
        <v>0</v>
      </c>
      <c r="R549" s="143"/>
    </row>
    <row r="550" spans="2:18" x14ac:dyDescent="0.2">
      <c r="B550" s="120"/>
      <c r="C550" s="119"/>
      <c r="D550" s="120"/>
      <c r="E550" s="119"/>
      <c r="F550" s="119"/>
      <c r="G550" s="119"/>
      <c r="H550" s="119"/>
      <c r="I550" s="158">
        <f t="shared" si="17"/>
        <v>0</v>
      </c>
      <c r="J550" s="119"/>
      <c r="K550" s="119"/>
      <c r="L550" s="119"/>
      <c r="M550" s="119"/>
      <c r="N550" s="119"/>
      <c r="O550" s="159"/>
      <c r="P550" s="160" t="s">
        <v>80</v>
      </c>
      <c r="Q550" s="122">
        <f t="shared" si="18"/>
        <v>0</v>
      </c>
      <c r="R550" s="143"/>
    </row>
    <row r="551" spans="2:18" x14ac:dyDescent="0.2">
      <c r="B551" s="120"/>
      <c r="C551" s="119"/>
      <c r="D551" s="120"/>
      <c r="E551" s="119"/>
      <c r="F551" s="119"/>
      <c r="G551" s="119"/>
      <c r="H551" s="119"/>
      <c r="I551" s="158">
        <f t="shared" si="17"/>
        <v>0</v>
      </c>
      <c r="J551" s="119"/>
      <c r="K551" s="119"/>
      <c r="L551" s="119"/>
      <c r="M551" s="119"/>
      <c r="N551" s="119"/>
      <c r="O551" s="159"/>
      <c r="P551" s="160" t="s">
        <v>80</v>
      </c>
      <c r="Q551" s="122">
        <f t="shared" si="18"/>
        <v>0</v>
      </c>
      <c r="R551" s="143"/>
    </row>
    <row r="552" spans="2:18" x14ac:dyDescent="0.2">
      <c r="B552" s="120"/>
      <c r="C552" s="119"/>
      <c r="D552" s="120"/>
      <c r="E552" s="119"/>
      <c r="F552" s="119"/>
      <c r="G552" s="119"/>
      <c r="H552" s="119"/>
      <c r="I552" s="158">
        <f t="shared" si="17"/>
        <v>0</v>
      </c>
      <c r="J552" s="119"/>
      <c r="K552" s="119"/>
      <c r="L552" s="119"/>
      <c r="M552" s="119"/>
      <c r="N552" s="119"/>
      <c r="O552" s="159"/>
      <c r="P552" s="160" t="s">
        <v>80</v>
      </c>
      <c r="Q552" s="122">
        <f t="shared" si="18"/>
        <v>0</v>
      </c>
      <c r="R552" s="143"/>
    </row>
    <row r="553" spans="2:18" x14ac:dyDescent="0.2">
      <c r="B553" s="120"/>
      <c r="C553" s="119"/>
      <c r="D553" s="120"/>
      <c r="E553" s="119"/>
      <c r="F553" s="119"/>
      <c r="G553" s="119"/>
      <c r="H553" s="119"/>
      <c r="I553" s="158">
        <f t="shared" si="17"/>
        <v>0</v>
      </c>
      <c r="J553" s="119"/>
      <c r="K553" s="119"/>
      <c r="L553" s="119"/>
      <c r="M553" s="119"/>
      <c r="N553" s="119"/>
      <c r="O553" s="159"/>
      <c r="P553" s="160" t="s">
        <v>80</v>
      </c>
      <c r="Q553" s="122">
        <f t="shared" si="18"/>
        <v>0</v>
      </c>
      <c r="R553" s="143"/>
    </row>
    <row r="554" spans="2:18" x14ac:dyDescent="0.2">
      <c r="B554" s="120"/>
      <c r="C554" s="119"/>
      <c r="D554" s="120"/>
      <c r="E554" s="119"/>
      <c r="F554" s="119"/>
      <c r="G554" s="119"/>
      <c r="H554" s="119"/>
      <c r="I554" s="158">
        <f t="shared" si="17"/>
        <v>0</v>
      </c>
      <c r="J554" s="119"/>
      <c r="K554" s="119"/>
      <c r="L554" s="119"/>
      <c r="M554" s="119"/>
      <c r="N554" s="119"/>
      <c r="O554" s="159"/>
      <c r="P554" s="160" t="s">
        <v>80</v>
      </c>
      <c r="Q554" s="122">
        <f t="shared" si="18"/>
        <v>0</v>
      </c>
      <c r="R554" s="143"/>
    </row>
    <row r="555" spans="2:18" x14ac:dyDescent="0.2">
      <c r="B555" s="120"/>
      <c r="C555" s="119"/>
      <c r="D555" s="120"/>
      <c r="E555" s="119"/>
      <c r="F555" s="119"/>
      <c r="G555" s="119"/>
      <c r="H555" s="119"/>
      <c r="I555" s="158">
        <f t="shared" si="17"/>
        <v>0</v>
      </c>
      <c r="J555" s="119"/>
      <c r="K555" s="119"/>
      <c r="L555" s="119"/>
      <c r="M555" s="119"/>
      <c r="N555" s="119"/>
      <c r="O555" s="159"/>
      <c r="P555" s="160" t="s">
        <v>80</v>
      </c>
      <c r="Q555" s="122">
        <f t="shared" si="18"/>
        <v>0</v>
      </c>
      <c r="R555" s="143"/>
    </row>
    <row r="556" spans="2:18" x14ac:dyDescent="0.2">
      <c r="B556" s="120"/>
      <c r="C556" s="119"/>
      <c r="D556" s="120"/>
      <c r="E556" s="119"/>
      <c r="F556" s="119"/>
      <c r="G556" s="119"/>
      <c r="H556" s="119"/>
      <c r="I556" s="158">
        <f t="shared" si="17"/>
        <v>0</v>
      </c>
      <c r="J556" s="119"/>
      <c r="K556" s="119"/>
      <c r="L556" s="119"/>
      <c r="M556" s="119"/>
      <c r="N556" s="119"/>
      <c r="O556" s="159"/>
      <c r="P556" s="160" t="s">
        <v>80</v>
      </c>
      <c r="Q556" s="122">
        <f t="shared" si="18"/>
        <v>0</v>
      </c>
      <c r="R556" s="143"/>
    </row>
    <row r="557" spans="2:18" x14ac:dyDescent="0.2">
      <c r="B557" s="120"/>
      <c r="C557" s="119"/>
      <c r="D557" s="120"/>
      <c r="E557" s="119"/>
      <c r="F557" s="119"/>
      <c r="G557" s="119"/>
      <c r="H557" s="119"/>
      <c r="I557" s="158">
        <f t="shared" si="17"/>
        <v>0</v>
      </c>
      <c r="J557" s="119"/>
      <c r="K557" s="119"/>
      <c r="L557" s="119"/>
      <c r="M557" s="119"/>
      <c r="N557" s="119"/>
      <c r="O557" s="159"/>
      <c r="P557" s="160" t="s">
        <v>80</v>
      </c>
      <c r="Q557" s="122">
        <f t="shared" si="18"/>
        <v>0</v>
      </c>
      <c r="R557" s="143"/>
    </row>
    <row r="558" spans="2:18" x14ac:dyDescent="0.2">
      <c r="B558" s="120"/>
      <c r="C558" s="119"/>
      <c r="D558" s="120"/>
      <c r="E558" s="119"/>
      <c r="F558" s="119"/>
      <c r="G558" s="119"/>
      <c r="H558" s="119"/>
      <c r="I558" s="158">
        <f t="shared" si="17"/>
        <v>0</v>
      </c>
      <c r="J558" s="119"/>
      <c r="K558" s="119"/>
      <c r="L558" s="119"/>
      <c r="M558" s="119"/>
      <c r="N558" s="119"/>
      <c r="O558" s="159"/>
      <c r="P558" s="160" t="s">
        <v>80</v>
      </c>
      <c r="Q558" s="122">
        <f t="shared" si="18"/>
        <v>0</v>
      </c>
      <c r="R558" s="143"/>
    </row>
    <row r="559" spans="2:18" x14ac:dyDescent="0.2">
      <c r="B559" s="120"/>
      <c r="C559" s="119"/>
      <c r="D559" s="120"/>
      <c r="E559" s="119"/>
      <c r="F559" s="119"/>
      <c r="G559" s="119"/>
      <c r="H559" s="119"/>
      <c r="I559" s="158">
        <f t="shared" si="17"/>
        <v>0</v>
      </c>
      <c r="J559" s="119"/>
      <c r="K559" s="119"/>
      <c r="L559" s="119"/>
      <c r="M559" s="119"/>
      <c r="N559" s="119"/>
      <c r="O559" s="159"/>
      <c r="P559" s="160" t="s">
        <v>80</v>
      </c>
      <c r="Q559" s="122">
        <f t="shared" si="18"/>
        <v>0</v>
      </c>
      <c r="R559" s="143"/>
    </row>
    <row r="560" spans="2:18" x14ac:dyDescent="0.2">
      <c r="B560" s="120"/>
      <c r="C560" s="119"/>
      <c r="D560" s="120"/>
      <c r="E560" s="119"/>
      <c r="F560" s="119"/>
      <c r="G560" s="119"/>
      <c r="H560" s="119"/>
      <c r="I560" s="158">
        <f t="shared" si="17"/>
        <v>0</v>
      </c>
      <c r="J560" s="119"/>
      <c r="K560" s="119"/>
      <c r="L560" s="119"/>
      <c r="M560" s="119"/>
      <c r="N560" s="119"/>
      <c r="O560" s="159"/>
      <c r="P560" s="160" t="s">
        <v>80</v>
      </c>
      <c r="Q560" s="122">
        <f t="shared" si="18"/>
        <v>0</v>
      </c>
      <c r="R560" s="143"/>
    </row>
    <row r="561" spans="2:18" x14ac:dyDescent="0.2">
      <c r="B561" s="120"/>
      <c r="C561" s="119"/>
      <c r="D561" s="120"/>
      <c r="E561" s="119"/>
      <c r="F561" s="119"/>
      <c r="G561" s="119"/>
      <c r="H561" s="119"/>
      <c r="I561" s="158">
        <f t="shared" si="17"/>
        <v>0</v>
      </c>
      <c r="J561" s="119"/>
      <c r="K561" s="119"/>
      <c r="L561" s="119"/>
      <c r="M561" s="119"/>
      <c r="N561" s="119"/>
      <c r="O561" s="159"/>
      <c r="P561" s="160" t="s">
        <v>80</v>
      </c>
      <c r="Q561" s="122">
        <f t="shared" si="18"/>
        <v>0</v>
      </c>
      <c r="R561" s="143"/>
    </row>
    <row r="562" spans="2:18" x14ac:dyDescent="0.2">
      <c r="B562" s="120"/>
      <c r="C562" s="119"/>
      <c r="D562" s="120"/>
      <c r="E562" s="119"/>
      <c r="F562" s="119"/>
      <c r="G562" s="119"/>
      <c r="H562" s="119"/>
      <c r="I562" s="158">
        <f t="shared" si="17"/>
        <v>0</v>
      </c>
      <c r="J562" s="119"/>
      <c r="K562" s="119"/>
      <c r="L562" s="119"/>
      <c r="M562" s="119"/>
      <c r="N562" s="119"/>
      <c r="O562" s="159"/>
      <c r="P562" s="160" t="s">
        <v>80</v>
      </c>
      <c r="Q562" s="122">
        <f t="shared" si="18"/>
        <v>0</v>
      </c>
      <c r="R562" s="143"/>
    </row>
    <row r="563" spans="2:18" x14ac:dyDescent="0.2">
      <c r="B563" s="120"/>
      <c r="C563" s="119"/>
      <c r="D563" s="120"/>
      <c r="E563" s="119"/>
      <c r="F563" s="119"/>
      <c r="G563" s="119"/>
      <c r="H563" s="119"/>
      <c r="I563" s="158">
        <f t="shared" si="17"/>
        <v>0</v>
      </c>
      <c r="J563" s="119"/>
      <c r="K563" s="119"/>
      <c r="L563" s="119"/>
      <c r="M563" s="119"/>
      <c r="N563" s="119"/>
      <c r="O563" s="159"/>
      <c r="P563" s="160" t="s">
        <v>80</v>
      </c>
      <c r="Q563" s="122">
        <f t="shared" si="18"/>
        <v>0</v>
      </c>
      <c r="R563" s="143"/>
    </row>
    <row r="564" spans="2:18" x14ac:dyDescent="0.2">
      <c r="B564" s="120"/>
      <c r="C564" s="119"/>
      <c r="D564" s="120"/>
      <c r="E564" s="119"/>
      <c r="F564" s="119"/>
      <c r="G564" s="119"/>
      <c r="H564" s="119"/>
      <c r="I564" s="158">
        <f t="shared" ref="I564:I627" si="19">IF(J564&gt;0,J564,SUM((PI()*E564*F564/4)+(PI()*F564*G564/4)+(PI()*G564*H564/4)+(PI()*H564*E564/4)))</f>
        <v>0</v>
      </c>
      <c r="J564" s="119"/>
      <c r="K564" s="119"/>
      <c r="L564" s="119"/>
      <c r="M564" s="119"/>
      <c r="N564" s="119"/>
      <c r="O564" s="159"/>
      <c r="P564" s="160" t="s">
        <v>80</v>
      </c>
      <c r="Q564" s="122">
        <f t="shared" ref="Q564:Q627" si="20">SUM((I564-(L564+M564+N564))*(1-O564))</f>
        <v>0</v>
      </c>
      <c r="R564" s="143"/>
    </row>
    <row r="565" spans="2:18" x14ac:dyDescent="0.2">
      <c r="B565" s="120"/>
      <c r="C565" s="119"/>
      <c r="D565" s="120"/>
      <c r="E565" s="119"/>
      <c r="F565" s="119"/>
      <c r="G565" s="119"/>
      <c r="H565" s="119"/>
      <c r="I565" s="158">
        <f t="shared" si="19"/>
        <v>0</v>
      </c>
      <c r="J565" s="119"/>
      <c r="K565" s="119"/>
      <c r="L565" s="119"/>
      <c r="M565" s="119"/>
      <c r="N565" s="119"/>
      <c r="O565" s="159"/>
      <c r="P565" s="160" t="s">
        <v>80</v>
      </c>
      <c r="Q565" s="122">
        <f t="shared" si="20"/>
        <v>0</v>
      </c>
      <c r="R565" s="143"/>
    </row>
    <row r="566" spans="2:18" x14ac:dyDescent="0.2">
      <c r="B566" s="120"/>
      <c r="C566" s="119"/>
      <c r="D566" s="120"/>
      <c r="E566" s="119"/>
      <c r="F566" s="119"/>
      <c r="G566" s="119"/>
      <c r="H566" s="119"/>
      <c r="I566" s="158">
        <f t="shared" si="19"/>
        <v>0</v>
      </c>
      <c r="J566" s="119"/>
      <c r="K566" s="119"/>
      <c r="L566" s="119"/>
      <c r="M566" s="119"/>
      <c r="N566" s="119"/>
      <c r="O566" s="159"/>
      <c r="P566" s="160" t="s">
        <v>80</v>
      </c>
      <c r="Q566" s="122">
        <f t="shared" si="20"/>
        <v>0</v>
      </c>
      <c r="R566" s="143"/>
    </row>
    <row r="567" spans="2:18" x14ac:dyDescent="0.2">
      <c r="B567" s="120"/>
      <c r="C567" s="119"/>
      <c r="D567" s="120"/>
      <c r="E567" s="119"/>
      <c r="F567" s="119"/>
      <c r="G567" s="119"/>
      <c r="H567" s="119"/>
      <c r="I567" s="158">
        <f t="shared" si="19"/>
        <v>0</v>
      </c>
      <c r="J567" s="119"/>
      <c r="K567" s="119"/>
      <c r="L567" s="119"/>
      <c r="M567" s="119"/>
      <c r="N567" s="119"/>
      <c r="O567" s="159"/>
      <c r="P567" s="160" t="s">
        <v>80</v>
      </c>
      <c r="Q567" s="122">
        <f t="shared" si="20"/>
        <v>0</v>
      </c>
      <c r="R567" s="143"/>
    </row>
    <row r="568" spans="2:18" x14ac:dyDescent="0.2">
      <c r="B568" s="120"/>
      <c r="C568" s="119"/>
      <c r="D568" s="120"/>
      <c r="E568" s="119"/>
      <c r="F568" s="119"/>
      <c r="G568" s="119"/>
      <c r="H568" s="119"/>
      <c r="I568" s="158">
        <f t="shared" si="19"/>
        <v>0</v>
      </c>
      <c r="J568" s="119"/>
      <c r="K568" s="119"/>
      <c r="L568" s="119"/>
      <c r="M568" s="119"/>
      <c r="N568" s="119"/>
      <c r="O568" s="159"/>
      <c r="P568" s="160" t="s">
        <v>80</v>
      </c>
      <c r="Q568" s="122">
        <f t="shared" si="20"/>
        <v>0</v>
      </c>
      <c r="R568" s="143"/>
    </row>
    <row r="569" spans="2:18" x14ac:dyDescent="0.2">
      <c r="B569" s="120"/>
      <c r="C569" s="119"/>
      <c r="D569" s="120"/>
      <c r="E569" s="119"/>
      <c r="F569" s="119"/>
      <c r="G569" s="119"/>
      <c r="H569" s="119"/>
      <c r="I569" s="158">
        <f t="shared" si="19"/>
        <v>0</v>
      </c>
      <c r="J569" s="119"/>
      <c r="K569" s="119"/>
      <c r="L569" s="119"/>
      <c r="M569" s="119"/>
      <c r="N569" s="119"/>
      <c r="O569" s="159"/>
      <c r="P569" s="160" t="s">
        <v>80</v>
      </c>
      <c r="Q569" s="122">
        <f t="shared" si="20"/>
        <v>0</v>
      </c>
      <c r="R569" s="143"/>
    </row>
    <row r="570" spans="2:18" x14ac:dyDescent="0.2">
      <c r="B570" s="120"/>
      <c r="C570" s="119"/>
      <c r="D570" s="120"/>
      <c r="E570" s="119"/>
      <c r="F570" s="119"/>
      <c r="G570" s="119"/>
      <c r="H570" s="119"/>
      <c r="I570" s="158">
        <f t="shared" si="19"/>
        <v>0</v>
      </c>
      <c r="J570" s="119"/>
      <c r="K570" s="119"/>
      <c r="L570" s="119"/>
      <c r="M570" s="119"/>
      <c r="N570" s="119"/>
      <c r="O570" s="159"/>
      <c r="P570" s="160" t="s">
        <v>80</v>
      </c>
      <c r="Q570" s="122">
        <f t="shared" si="20"/>
        <v>0</v>
      </c>
      <c r="R570" s="143"/>
    </row>
    <row r="571" spans="2:18" x14ac:dyDescent="0.2">
      <c r="B571" s="120"/>
      <c r="C571" s="119"/>
      <c r="D571" s="120"/>
      <c r="E571" s="119"/>
      <c r="F571" s="119"/>
      <c r="G571" s="119"/>
      <c r="H571" s="119"/>
      <c r="I571" s="158">
        <f t="shared" si="19"/>
        <v>0</v>
      </c>
      <c r="J571" s="119"/>
      <c r="K571" s="119"/>
      <c r="L571" s="119"/>
      <c r="M571" s="119"/>
      <c r="N571" s="119"/>
      <c r="O571" s="159"/>
      <c r="P571" s="160" t="s">
        <v>80</v>
      </c>
      <c r="Q571" s="122">
        <f t="shared" si="20"/>
        <v>0</v>
      </c>
      <c r="R571" s="143"/>
    </row>
    <row r="572" spans="2:18" x14ac:dyDescent="0.2">
      <c r="B572" s="120"/>
      <c r="C572" s="119"/>
      <c r="D572" s="120"/>
      <c r="E572" s="119"/>
      <c r="F572" s="119"/>
      <c r="G572" s="119"/>
      <c r="H572" s="119"/>
      <c r="I572" s="158">
        <f t="shared" si="19"/>
        <v>0</v>
      </c>
      <c r="J572" s="119"/>
      <c r="K572" s="119"/>
      <c r="L572" s="119"/>
      <c r="M572" s="119"/>
      <c r="N572" s="119"/>
      <c r="O572" s="159"/>
      <c r="P572" s="160" t="s">
        <v>80</v>
      </c>
      <c r="Q572" s="122">
        <f t="shared" si="20"/>
        <v>0</v>
      </c>
      <c r="R572" s="143"/>
    </row>
    <row r="573" spans="2:18" x14ac:dyDescent="0.2">
      <c r="B573" s="120"/>
      <c r="C573" s="119"/>
      <c r="D573" s="120"/>
      <c r="E573" s="119"/>
      <c r="F573" s="119"/>
      <c r="G573" s="119"/>
      <c r="H573" s="119"/>
      <c r="I573" s="158">
        <f t="shared" si="19"/>
        <v>0</v>
      </c>
      <c r="J573" s="119"/>
      <c r="K573" s="119"/>
      <c r="L573" s="119"/>
      <c r="M573" s="119"/>
      <c r="N573" s="119"/>
      <c r="O573" s="159"/>
      <c r="P573" s="160" t="s">
        <v>80</v>
      </c>
      <c r="Q573" s="122">
        <f t="shared" si="20"/>
        <v>0</v>
      </c>
      <c r="R573" s="143"/>
    </row>
    <row r="574" spans="2:18" x14ac:dyDescent="0.2">
      <c r="B574" s="120"/>
      <c r="C574" s="119"/>
      <c r="D574" s="120"/>
      <c r="E574" s="119"/>
      <c r="F574" s="119"/>
      <c r="G574" s="119"/>
      <c r="H574" s="119"/>
      <c r="I574" s="158">
        <f t="shared" si="19"/>
        <v>0</v>
      </c>
      <c r="J574" s="119"/>
      <c r="K574" s="119"/>
      <c r="L574" s="119"/>
      <c r="M574" s="119"/>
      <c r="N574" s="119"/>
      <c r="O574" s="159"/>
      <c r="P574" s="160" t="s">
        <v>80</v>
      </c>
      <c r="Q574" s="122">
        <f t="shared" si="20"/>
        <v>0</v>
      </c>
      <c r="R574" s="143"/>
    </row>
    <row r="575" spans="2:18" x14ac:dyDescent="0.2">
      <c r="B575" s="120"/>
      <c r="C575" s="119"/>
      <c r="D575" s="120"/>
      <c r="E575" s="119"/>
      <c r="F575" s="119"/>
      <c r="G575" s="119"/>
      <c r="H575" s="119"/>
      <c r="I575" s="158">
        <f t="shared" si="19"/>
        <v>0</v>
      </c>
      <c r="J575" s="119"/>
      <c r="K575" s="119"/>
      <c r="L575" s="119"/>
      <c r="M575" s="119"/>
      <c r="N575" s="119"/>
      <c r="O575" s="159"/>
      <c r="P575" s="160" t="s">
        <v>80</v>
      </c>
      <c r="Q575" s="122">
        <f t="shared" si="20"/>
        <v>0</v>
      </c>
      <c r="R575" s="143"/>
    </row>
    <row r="576" spans="2:18" x14ac:dyDescent="0.2">
      <c r="B576" s="120"/>
      <c r="C576" s="119"/>
      <c r="D576" s="120"/>
      <c r="E576" s="119"/>
      <c r="F576" s="119"/>
      <c r="G576" s="119"/>
      <c r="H576" s="119"/>
      <c r="I576" s="158">
        <f t="shared" si="19"/>
        <v>0</v>
      </c>
      <c r="J576" s="119"/>
      <c r="K576" s="119"/>
      <c r="L576" s="119"/>
      <c r="M576" s="119"/>
      <c r="N576" s="119"/>
      <c r="O576" s="159"/>
      <c r="P576" s="160" t="s">
        <v>80</v>
      </c>
      <c r="Q576" s="122">
        <f t="shared" si="20"/>
        <v>0</v>
      </c>
      <c r="R576" s="143"/>
    </row>
    <row r="577" spans="2:18" x14ac:dyDescent="0.2">
      <c r="B577" s="120"/>
      <c r="C577" s="119"/>
      <c r="D577" s="120"/>
      <c r="E577" s="119"/>
      <c r="F577" s="119"/>
      <c r="G577" s="119"/>
      <c r="H577" s="119"/>
      <c r="I577" s="158">
        <f t="shared" si="19"/>
        <v>0</v>
      </c>
      <c r="J577" s="119"/>
      <c r="K577" s="119"/>
      <c r="L577" s="119"/>
      <c r="M577" s="119"/>
      <c r="N577" s="119"/>
      <c r="O577" s="159"/>
      <c r="P577" s="160" t="s">
        <v>80</v>
      </c>
      <c r="Q577" s="122">
        <f t="shared" si="20"/>
        <v>0</v>
      </c>
      <c r="R577" s="143"/>
    </row>
    <row r="578" spans="2:18" x14ac:dyDescent="0.2">
      <c r="B578" s="120"/>
      <c r="C578" s="119"/>
      <c r="D578" s="120"/>
      <c r="E578" s="119"/>
      <c r="F578" s="119"/>
      <c r="G578" s="119"/>
      <c r="H578" s="119"/>
      <c r="I578" s="158">
        <f t="shared" si="19"/>
        <v>0</v>
      </c>
      <c r="J578" s="119"/>
      <c r="K578" s="119"/>
      <c r="L578" s="119"/>
      <c r="M578" s="119"/>
      <c r="N578" s="119"/>
      <c r="O578" s="159"/>
      <c r="P578" s="160" t="s">
        <v>80</v>
      </c>
      <c r="Q578" s="122">
        <f t="shared" si="20"/>
        <v>0</v>
      </c>
      <c r="R578" s="143"/>
    </row>
    <row r="579" spans="2:18" x14ac:dyDescent="0.2">
      <c r="B579" s="120"/>
      <c r="C579" s="119"/>
      <c r="D579" s="120"/>
      <c r="E579" s="119"/>
      <c r="F579" s="119"/>
      <c r="G579" s="119"/>
      <c r="H579" s="119"/>
      <c r="I579" s="158">
        <f t="shared" si="19"/>
        <v>0</v>
      </c>
      <c r="J579" s="119"/>
      <c r="K579" s="119"/>
      <c r="L579" s="119"/>
      <c r="M579" s="119"/>
      <c r="N579" s="119"/>
      <c r="O579" s="159"/>
      <c r="P579" s="160" t="s">
        <v>80</v>
      </c>
      <c r="Q579" s="122">
        <f t="shared" si="20"/>
        <v>0</v>
      </c>
      <c r="R579" s="143"/>
    </row>
    <row r="580" spans="2:18" x14ac:dyDescent="0.2">
      <c r="B580" s="120"/>
      <c r="C580" s="119"/>
      <c r="D580" s="120"/>
      <c r="E580" s="119"/>
      <c r="F580" s="119"/>
      <c r="G580" s="119"/>
      <c r="H580" s="119"/>
      <c r="I580" s="158">
        <f t="shared" si="19"/>
        <v>0</v>
      </c>
      <c r="J580" s="119"/>
      <c r="K580" s="119"/>
      <c r="L580" s="119"/>
      <c r="M580" s="119"/>
      <c r="N580" s="119"/>
      <c r="O580" s="159"/>
      <c r="P580" s="160" t="s">
        <v>80</v>
      </c>
      <c r="Q580" s="122">
        <f t="shared" si="20"/>
        <v>0</v>
      </c>
      <c r="R580" s="143"/>
    </row>
    <row r="581" spans="2:18" x14ac:dyDescent="0.2">
      <c r="B581" s="120"/>
      <c r="C581" s="119"/>
      <c r="D581" s="120"/>
      <c r="E581" s="119"/>
      <c r="F581" s="119"/>
      <c r="G581" s="119"/>
      <c r="H581" s="119"/>
      <c r="I581" s="158">
        <f t="shared" si="19"/>
        <v>0</v>
      </c>
      <c r="J581" s="119"/>
      <c r="K581" s="119"/>
      <c r="L581" s="119"/>
      <c r="M581" s="119"/>
      <c r="N581" s="119"/>
      <c r="O581" s="159"/>
      <c r="P581" s="160" t="s">
        <v>80</v>
      </c>
      <c r="Q581" s="122">
        <f t="shared" si="20"/>
        <v>0</v>
      </c>
      <c r="R581" s="143"/>
    </row>
    <row r="582" spans="2:18" x14ac:dyDescent="0.2">
      <c r="B582" s="120"/>
      <c r="C582" s="119"/>
      <c r="D582" s="120"/>
      <c r="E582" s="119"/>
      <c r="F582" s="119"/>
      <c r="G582" s="119"/>
      <c r="H582" s="119"/>
      <c r="I582" s="158">
        <f t="shared" si="19"/>
        <v>0</v>
      </c>
      <c r="J582" s="119"/>
      <c r="K582" s="119"/>
      <c r="L582" s="119"/>
      <c r="M582" s="119"/>
      <c r="N582" s="119"/>
      <c r="O582" s="159"/>
      <c r="P582" s="160" t="s">
        <v>80</v>
      </c>
      <c r="Q582" s="122">
        <f t="shared" si="20"/>
        <v>0</v>
      </c>
      <c r="R582" s="143"/>
    </row>
    <row r="583" spans="2:18" x14ac:dyDescent="0.2">
      <c r="B583" s="120"/>
      <c r="C583" s="119"/>
      <c r="D583" s="120"/>
      <c r="E583" s="119"/>
      <c r="F583" s="119"/>
      <c r="G583" s="119"/>
      <c r="H583" s="119"/>
      <c r="I583" s="158">
        <f t="shared" si="19"/>
        <v>0</v>
      </c>
      <c r="J583" s="119"/>
      <c r="K583" s="119"/>
      <c r="L583" s="119"/>
      <c r="M583" s="119"/>
      <c r="N583" s="119"/>
      <c r="O583" s="159"/>
      <c r="P583" s="160" t="s">
        <v>80</v>
      </c>
      <c r="Q583" s="122">
        <f t="shared" si="20"/>
        <v>0</v>
      </c>
      <c r="R583" s="143"/>
    </row>
    <row r="584" spans="2:18" x14ac:dyDescent="0.2">
      <c r="B584" s="120"/>
      <c r="C584" s="119"/>
      <c r="D584" s="120"/>
      <c r="E584" s="119"/>
      <c r="F584" s="119"/>
      <c r="G584" s="119"/>
      <c r="H584" s="119"/>
      <c r="I584" s="158">
        <f t="shared" si="19"/>
        <v>0</v>
      </c>
      <c r="J584" s="119"/>
      <c r="K584" s="119"/>
      <c r="L584" s="119"/>
      <c r="M584" s="119"/>
      <c r="N584" s="119"/>
      <c r="O584" s="159"/>
      <c r="P584" s="160" t="s">
        <v>80</v>
      </c>
      <c r="Q584" s="122">
        <f t="shared" si="20"/>
        <v>0</v>
      </c>
      <c r="R584" s="143"/>
    </row>
    <row r="585" spans="2:18" x14ac:dyDescent="0.2">
      <c r="B585" s="120"/>
      <c r="C585" s="119"/>
      <c r="D585" s="120"/>
      <c r="E585" s="119"/>
      <c r="F585" s="119"/>
      <c r="G585" s="119"/>
      <c r="H585" s="119"/>
      <c r="I585" s="158">
        <f t="shared" si="19"/>
        <v>0</v>
      </c>
      <c r="J585" s="119"/>
      <c r="K585" s="119"/>
      <c r="L585" s="119"/>
      <c r="M585" s="119"/>
      <c r="N585" s="119"/>
      <c r="O585" s="159"/>
      <c r="P585" s="160" t="s">
        <v>80</v>
      </c>
      <c r="Q585" s="122">
        <f t="shared" si="20"/>
        <v>0</v>
      </c>
      <c r="R585" s="143"/>
    </row>
    <row r="586" spans="2:18" x14ac:dyDescent="0.2">
      <c r="B586" s="120"/>
      <c r="C586" s="119"/>
      <c r="D586" s="120"/>
      <c r="E586" s="119"/>
      <c r="F586" s="119"/>
      <c r="G586" s="119"/>
      <c r="H586" s="119"/>
      <c r="I586" s="158">
        <f t="shared" si="19"/>
        <v>0</v>
      </c>
      <c r="J586" s="119"/>
      <c r="K586" s="119"/>
      <c r="L586" s="119"/>
      <c r="M586" s="119"/>
      <c r="N586" s="119"/>
      <c r="O586" s="159"/>
      <c r="P586" s="160" t="s">
        <v>80</v>
      </c>
      <c r="Q586" s="122">
        <f t="shared" si="20"/>
        <v>0</v>
      </c>
      <c r="R586" s="143"/>
    </row>
    <row r="587" spans="2:18" x14ac:dyDescent="0.2">
      <c r="B587" s="120"/>
      <c r="C587" s="119"/>
      <c r="D587" s="120"/>
      <c r="E587" s="119"/>
      <c r="F587" s="119"/>
      <c r="G587" s="119"/>
      <c r="H587" s="119"/>
      <c r="I587" s="158">
        <f t="shared" si="19"/>
        <v>0</v>
      </c>
      <c r="J587" s="119"/>
      <c r="K587" s="119"/>
      <c r="L587" s="119"/>
      <c r="M587" s="119"/>
      <c r="N587" s="119"/>
      <c r="O587" s="159"/>
      <c r="P587" s="160" t="s">
        <v>80</v>
      </c>
      <c r="Q587" s="122">
        <f t="shared" si="20"/>
        <v>0</v>
      </c>
      <c r="R587" s="143"/>
    </row>
    <row r="588" spans="2:18" x14ac:dyDescent="0.2">
      <c r="B588" s="120"/>
      <c r="C588" s="119"/>
      <c r="D588" s="120"/>
      <c r="E588" s="119"/>
      <c r="F588" s="119"/>
      <c r="G588" s="119"/>
      <c r="H588" s="119"/>
      <c r="I588" s="158">
        <f t="shared" si="19"/>
        <v>0</v>
      </c>
      <c r="J588" s="119"/>
      <c r="K588" s="119"/>
      <c r="L588" s="119"/>
      <c r="M588" s="119"/>
      <c r="N588" s="119"/>
      <c r="O588" s="159"/>
      <c r="P588" s="160" t="s">
        <v>80</v>
      </c>
      <c r="Q588" s="122">
        <f t="shared" si="20"/>
        <v>0</v>
      </c>
      <c r="R588" s="143"/>
    </row>
    <row r="589" spans="2:18" x14ac:dyDescent="0.2">
      <c r="B589" s="120"/>
      <c r="C589" s="119"/>
      <c r="D589" s="120"/>
      <c r="E589" s="119"/>
      <c r="F589" s="119"/>
      <c r="G589" s="119"/>
      <c r="H589" s="119"/>
      <c r="I589" s="158">
        <f t="shared" si="19"/>
        <v>0</v>
      </c>
      <c r="J589" s="119"/>
      <c r="K589" s="119"/>
      <c r="L589" s="119"/>
      <c r="M589" s="119"/>
      <c r="N589" s="119"/>
      <c r="O589" s="159"/>
      <c r="P589" s="160" t="s">
        <v>80</v>
      </c>
      <c r="Q589" s="122">
        <f t="shared" si="20"/>
        <v>0</v>
      </c>
      <c r="R589" s="143"/>
    </row>
    <row r="590" spans="2:18" x14ac:dyDescent="0.2">
      <c r="B590" s="120"/>
      <c r="C590" s="119"/>
      <c r="D590" s="120"/>
      <c r="E590" s="119"/>
      <c r="F590" s="119"/>
      <c r="G590" s="119"/>
      <c r="H590" s="119"/>
      <c r="I590" s="158">
        <f t="shared" si="19"/>
        <v>0</v>
      </c>
      <c r="J590" s="119"/>
      <c r="K590" s="119"/>
      <c r="L590" s="119"/>
      <c r="M590" s="119"/>
      <c r="N590" s="119"/>
      <c r="O590" s="159"/>
      <c r="P590" s="160" t="s">
        <v>80</v>
      </c>
      <c r="Q590" s="122">
        <f t="shared" si="20"/>
        <v>0</v>
      </c>
      <c r="R590" s="143"/>
    </row>
    <row r="591" spans="2:18" x14ac:dyDescent="0.2">
      <c r="B591" s="120"/>
      <c r="C591" s="119"/>
      <c r="D591" s="120"/>
      <c r="E591" s="119"/>
      <c r="F591" s="119"/>
      <c r="G591" s="119"/>
      <c r="H591" s="119"/>
      <c r="I591" s="158">
        <f t="shared" si="19"/>
        <v>0</v>
      </c>
      <c r="J591" s="119"/>
      <c r="K591" s="119"/>
      <c r="L591" s="119"/>
      <c r="M591" s="119"/>
      <c r="N591" s="119"/>
      <c r="O591" s="159"/>
      <c r="P591" s="160" t="s">
        <v>80</v>
      </c>
      <c r="Q591" s="122">
        <f t="shared" si="20"/>
        <v>0</v>
      </c>
      <c r="R591" s="143"/>
    </row>
    <row r="592" spans="2:18" x14ac:dyDescent="0.2">
      <c r="B592" s="120"/>
      <c r="C592" s="119"/>
      <c r="D592" s="120"/>
      <c r="E592" s="119"/>
      <c r="F592" s="119"/>
      <c r="G592" s="119"/>
      <c r="H592" s="119"/>
      <c r="I592" s="158">
        <f t="shared" si="19"/>
        <v>0</v>
      </c>
      <c r="J592" s="119"/>
      <c r="K592" s="119"/>
      <c r="L592" s="119"/>
      <c r="M592" s="119"/>
      <c r="N592" s="119"/>
      <c r="O592" s="159"/>
      <c r="P592" s="160" t="s">
        <v>80</v>
      </c>
      <c r="Q592" s="122">
        <f t="shared" si="20"/>
        <v>0</v>
      </c>
      <c r="R592" s="143"/>
    </row>
    <row r="593" spans="2:18" x14ac:dyDescent="0.2">
      <c r="B593" s="120"/>
      <c r="C593" s="119"/>
      <c r="D593" s="120"/>
      <c r="E593" s="119"/>
      <c r="F593" s="119"/>
      <c r="G593" s="119"/>
      <c r="H593" s="119"/>
      <c r="I593" s="158">
        <f t="shared" si="19"/>
        <v>0</v>
      </c>
      <c r="J593" s="119"/>
      <c r="K593" s="119"/>
      <c r="L593" s="119"/>
      <c r="M593" s="119"/>
      <c r="N593" s="119"/>
      <c r="O593" s="159"/>
      <c r="P593" s="160" t="s">
        <v>80</v>
      </c>
      <c r="Q593" s="122">
        <f t="shared" si="20"/>
        <v>0</v>
      </c>
      <c r="R593" s="143"/>
    </row>
    <row r="594" spans="2:18" x14ac:dyDescent="0.2">
      <c r="B594" s="120"/>
      <c r="C594" s="119"/>
      <c r="D594" s="120"/>
      <c r="E594" s="119"/>
      <c r="F594" s="119"/>
      <c r="G594" s="119"/>
      <c r="H594" s="119"/>
      <c r="I594" s="158">
        <f t="shared" si="19"/>
        <v>0</v>
      </c>
      <c r="J594" s="119"/>
      <c r="K594" s="119"/>
      <c r="L594" s="119"/>
      <c r="M594" s="119"/>
      <c r="N594" s="119"/>
      <c r="O594" s="159"/>
      <c r="P594" s="160" t="s">
        <v>80</v>
      </c>
      <c r="Q594" s="122">
        <f t="shared" si="20"/>
        <v>0</v>
      </c>
      <c r="R594" s="143"/>
    </row>
    <row r="595" spans="2:18" x14ac:dyDescent="0.2">
      <c r="B595" s="120"/>
      <c r="C595" s="119"/>
      <c r="D595" s="120"/>
      <c r="E595" s="119"/>
      <c r="F595" s="119"/>
      <c r="G595" s="119"/>
      <c r="H595" s="119"/>
      <c r="I595" s="158">
        <f t="shared" si="19"/>
        <v>0</v>
      </c>
      <c r="J595" s="119"/>
      <c r="K595" s="119"/>
      <c r="L595" s="119"/>
      <c r="M595" s="119"/>
      <c r="N595" s="119"/>
      <c r="O595" s="159"/>
      <c r="P595" s="160" t="s">
        <v>80</v>
      </c>
      <c r="Q595" s="122">
        <f t="shared" si="20"/>
        <v>0</v>
      </c>
      <c r="R595" s="143"/>
    </row>
    <row r="596" spans="2:18" x14ac:dyDescent="0.2">
      <c r="B596" s="120"/>
      <c r="C596" s="119"/>
      <c r="D596" s="120"/>
      <c r="E596" s="119"/>
      <c r="F596" s="119"/>
      <c r="G596" s="119"/>
      <c r="H596" s="119"/>
      <c r="I596" s="158">
        <f t="shared" si="19"/>
        <v>0</v>
      </c>
      <c r="J596" s="119"/>
      <c r="K596" s="119"/>
      <c r="L596" s="119"/>
      <c r="M596" s="119"/>
      <c r="N596" s="119"/>
      <c r="O596" s="159"/>
      <c r="P596" s="160" t="s">
        <v>80</v>
      </c>
      <c r="Q596" s="122">
        <f t="shared" si="20"/>
        <v>0</v>
      </c>
      <c r="R596" s="143"/>
    </row>
    <row r="597" spans="2:18" x14ac:dyDescent="0.2">
      <c r="B597" s="120"/>
      <c r="C597" s="119"/>
      <c r="D597" s="120"/>
      <c r="E597" s="119"/>
      <c r="F597" s="119"/>
      <c r="G597" s="119"/>
      <c r="H597" s="119"/>
      <c r="I597" s="158">
        <f t="shared" si="19"/>
        <v>0</v>
      </c>
      <c r="J597" s="119"/>
      <c r="K597" s="119"/>
      <c r="L597" s="119"/>
      <c r="M597" s="119"/>
      <c r="N597" s="119"/>
      <c r="O597" s="159"/>
      <c r="P597" s="160" t="s">
        <v>80</v>
      </c>
      <c r="Q597" s="122">
        <f t="shared" si="20"/>
        <v>0</v>
      </c>
      <c r="R597" s="143"/>
    </row>
    <row r="598" spans="2:18" x14ac:dyDescent="0.2">
      <c r="B598" s="120"/>
      <c r="C598" s="119"/>
      <c r="D598" s="120"/>
      <c r="E598" s="119"/>
      <c r="F598" s="119"/>
      <c r="G598" s="119"/>
      <c r="H598" s="119"/>
      <c r="I598" s="158">
        <f t="shared" si="19"/>
        <v>0</v>
      </c>
      <c r="J598" s="119"/>
      <c r="K598" s="119"/>
      <c r="L598" s="119"/>
      <c r="M598" s="119"/>
      <c r="N598" s="119"/>
      <c r="O598" s="159"/>
      <c r="P598" s="160" t="s">
        <v>80</v>
      </c>
      <c r="Q598" s="122">
        <f t="shared" si="20"/>
        <v>0</v>
      </c>
      <c r="R598" s="143"/>
    </row>
    <row r="599" spans="2:18" x14ac:dyDescent="0.2">
      <c r="B599" s="120"/>
      <c r="C599" s="119"/>
      <c r="D599" s="120"/>
      <c r="E599" s="119"/>
      <c r="F599" s="119"/>
      <c r="G599" s="119"/>
      <c r="H599" s="119"/>
      <c r="I599" s="158">
        <f t="shared" si="19"/>
        <v>0</v>
      </c>
      <c r="J599" s="119"/>
      <c r="K599" s="119"/>
      <c r="L599" s="119"/>
      <c r="M599" s="119"/>
      <c r="N599" s="119"/>
      <c r="O599" s="159"/>
      <c r="P599" s="160" t="s">
        <v>80</v>
      </c>
      <c r="Q599" s="122">
        <f t="shared" si="20"/>
        <v>0</v>
      </c>
      <c r="R599" s="143"/>
    </row>
    <row r="600" spans="2:18" x14ac:dyDescent="0.2">
      <c r="B600" s="120"/>
      <c r="C600" s="119"/>
      <c r="D600" s="120"/>
      <c r="E600" s="119"/>
      <c r="F600" s="119"/>
      <c r="G600" s="119"/>
      <c r="H600" s="119"/>
      <c r="I600" s="158">
        <f t="shared" si="19"/>
        <v>0</v>
      </c>
      <c r="J600" s="119"/>
      <c r="K600" s="119"/>
      <c r="L600" s="119"/>
      <c r="M600" s="119"/>
      <c r="N600" s="119"/>
      <c r="O600" s="159"/>
      <c r="P600" s="160" t="s">
        <v>80</v>
      </c>
      <c r="Q600" s="122">
        <f t="shared" si="20"/>
        <v>0</v>
      </c>
      <c r="R600" s="143"/>
    </row>
    <row r="601" spans="2:18" x14ac:dyDescent="0.2">
      <c r="B601" s="120"/>
      <c r="C601" s="119"/>
      <c r="D601" s="120"/>
      <c r="E601" s="119"/>
      <c r="F601" s="119"/>
      <c r="G601" s="119"/>
      <c r="H601" s="119"/>
      <c r="I601" s="158">
        <f t="shared" si="19"/>
        <v>0</v>
      </c>
      <c r="J601" s="119"/>
      <c r="K601" s="119"/>
      <c r="L601" s="119"/>
      <c r="M601" s="119"/>
      <c r="N601" s="119"/>
      <c r="O601" s="159"/>
      <c r="P601" s="160" t="s">
        <v>80</v>
      </c>
      <c r="Q601" s="122">
        <f t="shared" si="20"/>
        <v>0</v>
      </c>
      <c r="R601" s="143"/>
    </row>
    <row r="602" spans="2:18" x14ac:dyDescent="0.2">
      <c r="B602" s="120"/>
      <c r="C602" s="119"/>
      <c r="D602" s="120"/>
      <c r="E602" s="119"/>
      <c r="F602" s="119"/>
      <c r="G602" s="119"/>
      <c r="H602" s="119"/>
      <c r="I602" s="158">
        <f t="shared" si="19"/>
        <v>0</v>
      </c>
      <c r="J602" s="119"/>
      <c r="K602" s="119"/>
      <c r="L602" s="119"/>
      <c r="M602" s="119"/>
      <c r="N602" s="119"/>
      <c r="O602" s="159"/>
      <c r="P602" s="160" t="s">
        <v>80</v>
      </c>
      <c r="Q602" s="122">
        <f t="shared" si="20"/>
        <v>0</v>
      </c>
      <c r="R602" s="143"/>
    </row>
    <row r="603" spans="2:18" x14ac:dyDescent="0.2">
      <c r="B603" s="120"/>
      <c r="C603" s="119"/>
      <c r="D603" s="120"/>
      <c r="E603" s="119"/>
      <c r="F603" s="119"/>
      <c r="G603" s="119"/>
      <c r="H603" s="119"/>
      <c r="I603" s="158">
        <f t="shared" si="19"/>
        <v>0</v>
      </c>
      <c r="J603" s="119"/>
      <c r="K603" s="119"/>
      <c r="L603" s="119"/>
      <c r="M603" s="119"/>
      <c r="N603" s="119"/>
      <c r="O603" s="159"/>
      <c r="P603" s="160" t="s">
        <v>80</v>
      </c>
      <c r="Q603" s="122">
        <f t="shared" si="20"/>
        <v>0</v>
      </c>
      <c r="R603" s="143"/>
    </row>
    <row r="604" spans="2:18" x14ac:dyDescent="0.2">
      <c r="B604" s="120"/>
      <c r="C604" s="119"/>
      <c r="D604" s="120"/>
      <c r="E604" s="119"/>
      <c r="F604" s="119"/>
      <c r="G604" s="119"/>
      <c r="H604" s="119"/>
      <c r="I604" s="158">
        <f t="shared" si="19"/>
        <v>0</v>
      </c>
      <c r="J604" s="119"/>
      <c r="K604" s="119"/>
      <c r="L604" s="119"/>
      <c r="M604" s="119"/>
      <c r="N604" s="119"/>
      <c r="O604" s="159"/>
      <c r="P604" s="160" t="s">
        <v>80</v>
      </c>
      <c r="Q604" s="122">
        <f t="shared" si="20"/>
        <v>0</v>
      </c>
      <c r="R604" s="143"/>
    </row>
    <row r="605" spans="2:18" x14ac:dyDescent="0.2">
      <c r="B605" s="120"/>
      <c r="C605" s="119"/>
      <c r="D605" s="120"/>
      <c r="E605" s="119"/>
      <c r="F605" s="119"/>
      <c r="G605" s="119"/>
      <c r="H605" s="119"/>
      <c r="I605" s="158">
        <f t="shared" si="19"/>
        <v>0</v>
      </c>
      <c r="J605" s="119"/>
      <c r="K605" s="119"/>
      <c r="L605" s="119"/>
      <c r="M605" s="119"/>
      <c r="N605" s="119"/>
      <c r="O605" s="159"/>
      <c r="P605" s="160" t="s">
        <v>80</v>
      </c>
      <c r="Q605" s="122">
        <f t="shared" si="20"/>
        <v>0</v>
      </c>
      <c r="R605" s="143"/>
    </row>
    <row r="606" spans="2:18" x14ac:dyDescent="0.2">
      <c r="B606" s="120"/>
      <c r="C606" s="119"/>
      <c r="D606" s="120"/>
      <c r="E606" s="119"/>
      <c r="F606" s="119"/>
      <c r="G606" s="119"/>
      <c r="H606" s="119"/>
      <c r="I606" s="158">
        <f t="shared" si="19"/>
        <v>0</v>
      </c>
      <c r="J606" s="119"/>
      <c r="K606" s="119"/>
      <c r="L606" s="119"/>
      <c r="M606" s="119"/>
      <c r="N606" s="119"/>
      <c r="O606" s="159"/>
      <c r="P606" s="160" t="s">
        <v>80</v>
      </c>
      <c r="Q606" s="122">
        <f t="shared" si="20"/>
        <v>0</v>
      </c>
      <c r="R606" s="143"/>
    </row>
    <row r="607" spans="2:18" x14ac:dyDescent="0.2">
      <c r="B607" s="120"/>
      <c r="C607" s="119"/>
      <c r="D607" s="120"/>
      <c r="E607" s="119"/>
      <c r="F607" s="119"/>
      <c r="G607" s="119"/>
      <c r="H607" s="119"/>
      <c r="I607" s="158">
        <f t="shared" si="19"/>
        <v>0</v>
      </c>
      <c r="J607" s="119"/>
      <c r="K607" s="119"/>
      <c r="L607" s="119"/>
      <c r="M607" s="119"/>
      <c r="N607" s="119"/>
      <c r="O607" s="159"/>
      <c r="P607" s="160" t="s">
        <v>80</v>
      </c>
      <c r="Q607" s="122">
        <f t="shared" si="20"/>
        <v>0</v>
      </c>
      <c r="R607" s="143"/>
    </row>
    <row r="608" spans="2:18" x14ac:dyDescent="0.2">
      <c r="B608" s="120"/>
      <c r="C608" s="119"/>
      <c r="D608" s="120"/>
      <c r="E608" s="119"/>
      <c r="F608" s="119"/>
      <c r="G608" s="119"/>
      <c r="H608" s="119"/>
      <c r="I608" s="158">
        <f t="shared" si="19"/>
        <v>0</v>
      </c>
      <c r="J608" s="119"/>
      <c r="K608" s="119"/>
      <c r="L608" s="119"/>
      <c r="M608" s="119"/>
      <c r="N608" s="119"/>
      <c r="O608" s="159"/>
      <c r="P608" s="160" t="s">
        <v>80</v>
      </c>
      <c r="Q608" s="122">
        <f t="shared" si="20"/>
        <v>0</v>
      </c>
      <c r="R608" s="143"/>
    </row>
    <row r="609" spans="2:18" x14ac:dyDescent="0.2">
      <c r="B609" s="120"/>
      <c r="C609" s="119"/>
      <c r="D609" s="120"/>
      <c r="E609" s="119"/>
      <c r="F609" s="119"/>
      <c r="G609" s="119"/>
      <c r="H609" s="119"/>
      <c r="I609" s="158">
        <f t="shared" si="19"/>
        <v>0</v>
      </c>
      <c r="J609" s="119"/>
      <c r="K609" s="119"/>
      <c r="L609" s="119"/>
      <c r="M609" s="119"/>
      <c r="N609" s="119"/>
      <c r="O609" s="159"/>
      <c r="P609" s="160" t="s">
        <v>80</v>
      </c>
      <c r="Q609" s="122">
        <f t="shared" si="20"/>
        <v>0</v>
      </c>
      <c r="R609" s="143"/>
    </row>
    <row r="610" spans="2:18" x14ac:dyDescent="0.2">
      <c r="B610" s="120"/>
      <c r="C610" s="119"/>
      <c r="D610" s="120"/>
      <c r="E610" s="119"/>
      <c r="F610" s="119"/>
      <c r="G610" s="119"/>
      <c r="H610" s="119"/>
      <c r="I610" s="158">
        <f t="shared" si="19"/>
        <v>0</v>
      </c>
      <c r="J610" s="119"/>
      <c r="K610" s="119"/>
      <c r="L610" s="119"/>
      <c r="M610" s="119"/>
      <c r="N610" s="119"/>
      <c r="O610" s="159"/>
      <c r="P610" s="160" t="s">
        <v>80</v>
      </c>
      <c r="Q610" s="122">
        <f t="shared" si="20"/>
        <v>0</v>
      </c>
      <c r="R610" s="143"/>
    </row>
    <row r="611" spans="2:18" x14ac:dyDescent="0.2">
      <c r="B611" s="120"/>
      <c r="C611" s="119"/>
      <c r="D611" s="120"/>
      <c r="E611" s="119"/>
      <c r="F611" s="119"/>
      <c r="G611" s="119"/>
      <c r="H611" s="119"/>
      <c r="I611" s="158">
        <f t="shared" si="19"/>
        <v>0</v>
      </c>
      <c r="J611" s="119"/>
      <c r="K611" s="119"/>
      <c r="L611" s="119"/>
      <c r="M611" s="119"/>
      <c r="N611" s="119"/>
      <c r="O611" s="159"/>
      <c r="P611" s="160" t="s">
        <v>80</v>
      </c>
      <c r="Q611" s="122">
        <f t="shared" si="20"/>
        <v>0</v>
      </c>
      <c r="R611" s="143"/>
    </row>
    <row r="612" spans="2:18" x14ac:dyDescent="0.2">
      <c r="B612" s="120"/>
      <c r="C612" s="119"/>
      <c r="D612" s="120"/>
      <c r="E612" s="119"/>
      <c r="F612" s="119"/>
      <c r="G612" s="119"/>
      <c r="H612" s="119"/>
      <c r="I612" s="158">
        <f t="shared" si="19"/>
        <v>0</v>
      </c>
      <c r="J612" s="119"/>
      <c r="K612" s="119"/>
      <c r="L612" s="119"/>
      <c r="M612" s="119"/>
      <c r="N612" s="119"/>
      <c r="O612" s="159"/>
      <c r="P612" s="160" t="s">
        <v>80</v>
      </c>
      <c r="Q612" s="122">
        <f t="shared" si="20"/>
        <v>0</v>
      </c>
      <c r="R612" s="143"/>
    </row>
    <row r="613" spans="2:18" x14ac:dyDescent="0.2">
      <c r="B613" s="120"/>
      <c r="C613" s="119"/>
      <c r="D613" s="120"/>
      <c r="E613" s="119"/>
      <c r="F613" s="119"/>
      <c r="G613" s="119"/>
      <c r="H613" s="119"/>
      <c r="I613" s="158">
        <f t="shared" si="19"/>
        <v>0</v>
      </c>
      <c r="J613" s="119"/>
      <c r="K613" s="119"/>
      <c r="L613" s="119"/>
      <c r="M613" s="119"/>
      <c r="N613" s="119"/>
      <c r="O613" s="159"/>
      <c r="P613" s="160" t="s">
        <v>80</v>
      </c>
      <c r="Q613" s="122">
        <f t="shared" si="20"/>
        <v>0</v>
      </c>
      <c r="R613" s="143"/>
    </row>
    <row r="614" spans="2:18" x14ac:dyDescent="0.2">
      <c r="B614" s="120"/>
      <c r="C614" s="119"/>
      <c r="D614" s="120"/>
      <c r="E614" s="119"/>
      <c r="F614" s="119"/>
      <c r="G614" s="119"/>
      <c r="H614" s="119"/>
      <c r="I614" s="158">
        <f t="shared" si="19"/>
        <v>0</v>
      </c>
      <c r="J614" s="119"/>
      <c r="K614" s="119"/>
      <c r="L614" s="119"/>
      <c r="M614" s="119"/>
      <c r="N614" s="119"/>
      <c r="O614" s="159"/>
      <c r="P614" s="160" t="s">
        <v>80</v>
      </c>
      <c r="Q614" s="122">
        <f t="shared" si="20"/>
        <v>0</v>
      </c>
      <c r="R614" s="143"/>
    </row>
    <row r="615" spans="2:18" x14ac:dyDescent="0.2">
      <c r="B615" s="120"/>
      <c r="C615" s="119"/>
      <c r="D615" s="120"/>
      <c r="E615" s="119"/>
      <c r="F615" s="119"/>
      <c r="G615" s="119"/>
      <c r="H615" s="119"/>
      <c r="I615" s="158">
        <f t="shared" si="19"/>
        <v>0</v>
      </c>
      <c r="J615" s="119"/>
      <c r="K615" s="119"/>
      <c r="L615" s="119"/>
      <c r="M615" s="119"/>
      <c r="N615" s="119"/>
      <c r="O615" s="159"/>
      <c r="P615" s="160" t="s">
        <v>80</v>
      </c>
      <c r="Q615" s="122">
        <f t="shared" si="20"/>
        <v>0</v>
      </c>
      <c r="R615" s="143"/>
    </row>
    <row r="616" spans="2:18" x14ac:dyDescent="0.2">
      <c r="B616" s="120"/>
      <c r="C616" s="119"/>
      <c r="D616" s="120"/>
      <c r="E616" s="119"/>
      <c r="F616" s="119"/>
      <c r="G616" s="119"/>
      <c r="H616" s="119"/>
      <c r="I616" s="158">
        <f t="shared" si="19"/>
        <v>0</v>
      </c>
      <c r="J616" s="119"/>
      <c r="K616" s="119"/>
      <c r="L616" s="119"/>
      <c r="M616" s="119"/>
      <c r="N616" s="119"/>
      <c r="O616" s="159"/>
      <c r="P616" s="160" t="s">
        <v>80</v>
      </c>
      <c r="Q616" s="122">
        <f t="shared" si="20"/>
        <v>0</v>
      </c>
      <c r="R616" s="143"/>
    </row>
    <row r="617" spans="2:18" x14ac:dyDescent="0.2">
      <c r="B617" s="120"/>
      <c r="C617" s="119"/>
      <c r="D617" s="120"/>
      <c r="E617" s="119"/>
      <c r="F617" s="119"/>
      <c r="G617" s="119"/>
      <c r="H617" s="119"/>
      <c r="I617" s="158">
        <f t="shared" si="19"/>
        <v>0</v>
      </c>
      <c r="J617" s="119"/>
      <c r="K617" s="119"/>
      <c r="L617" s="119"/>
      <c r="M617" s="119"/>
      <c r="N617" s="119"/>
      <c r="O617" s="159"/>
      <c r="P617" s="160" t="s">
        <v>80</v>
      </c>
      <c r="Q617" s="122">
        <f t="shared" si="20"/>
        <v>0</v>
      </c>
      <c r="R617" s="143"/>
    </row>
    <row r="618" spans="2:18" x14ac:dyDescent="0.2">
      <c r="B618" s="120"/>
      <c r="C618" s="119"/>
      <c r="D618" s="120"/>
      <c r="E618" s="119"/>
      <c r="F618" s="119"/>
      <c r="G618" s="119"/>
      <c r="H618" s="119"/>
      <c r="I618" s="158">
        <f t="shared" si="19"/>
        <v>0</v>
      </c>
      <c r="J618" s="119"/>
      <c r="K618" s="119"/>
      <c r="L618" s="119"/>
      <c r="M618" s="119"/>
      <c r="N618" s="119"/>
      <c r="O618" s="159"/>
      <c r="P618" s="160" t="s">
        <v>80</v>
      </c>
      <c r="Q618" s="122">
        <f t="shared" si="20"/>
        <v>0</v>
      </c>
      <c r="R618" s="143"/>
    </row>
    <row r="619" spans="2:18" x14ac:dyDescent="0.2">
      <c r="B619" s="120"/>
      <c r="C619" s="119"/>
      <c r="D619" s="120"/>
      <c r="E619" s="119"/>
      <c r="F619" s="119"/>
      <c r="G619" s="119"/>
      <c r="H619" s="119"/>
      <c r="I619" s="158">
        <f t="shared" si="19"/>
        <v>0</v>
      </c>
      <c r="J619" s="119"/>
      <c r="K619" s="119"/>
      <c r="L619" s="119"/>
      <c r="M619" s="119"/>
      <c r="N619" s="119"/>
      <c r="O619" s="159"/>
      <c r="P619" s="160" t="s">
        <v>80</v>
      </c>
      <c r="Q619" s="122">
        <f t="shared" si="20"/>
        <v>0</v>
      </c>
      <c r="R619" s="143"/>
    </row>
    <row r="620" spans="2:18" x14ac:dyDescent="0.2">
      <c r="B620" s="120"/>
      <c r="C620" s="119"/>
      <c r="D620" s="120"/>
      <c r="E620" s="119"/>
      <c r="F620" s="119"/>
      <c r="G620" s="119"/>
      <c r="H620" s="119"/>
      <c r="I620" s="158">
        <f t="shared" si="19"/>
        <v>0</v>
      </c>
      <c r="J620" s="119"/>
      <c r="K620" s="119"/>
      <c r="L620" s="119"/>
      <c r="M620" s="119"/>
      <c r="N620" s="119"/>
      <c r="O620" s="159"/>
      <c r="P620" s="160" t="s">
        <v>80</v>
      </c>
      <c r="Q620" s="122">
        <f t="shared" si="20"/>
        <v>0</v>
      </c>
      <c r="R620" s="143"/>
    </row>
    <row r="621" spans="2:18" x14ac:dyDescent="0.2">
      <c r="B621" s="120"/>
      <c r="C621" s="119"/>
      <c r="D621" s="120"/>
      <c r="E621" s="119"/>
      <c r="F621" s="119"/>
      <c r="G621" s="119"/>
      <c r="H621" s="119"/>
      <c r="I621" s="158">
        <f t="shared" si="19"/>
        <v>0</v>
      </c>
      <c r="J621" s="119"/>
      <c r="K621" s="119"/>
      <c r="L621" s="119"/>
      <c r="M621" s="119"/>
      <c r="N621" s="119"/>
      <c r="O621" s="159"/>
      <c r="P621" s="160" t="s">
        <v>80</v>
      </c>
      <c r="Q621" s="122">
        <f t="shared" si="20"/>
        <v>0</v>
      </c>
      <c r="R621" s="143"/>
    </row>
    <row r="622" spans="2:18" x14ac:dyDescent="0.2">
      <c r="B622" s="120"/>
      <c r="C622" s="119"/>
      <c r="D622" s="120"/>
      <c r="E622" s="119"/>
      <c r="F622" s="119"/>
      <c r="G622" s="119"/>
      <c r="H622" s="119"/>
      <c r="I622" s="158">
        <f t="shared" si="19"/>
        <v>0</v>
      </c>
      <c r="J622" s="119"/>
      <c r="K622" s="119"/>
      <c r="L622" s="119"/>
      <c r="M622" s="119"/>
      <c r="N622" s="119"/>
      <c r="O622" s="159"/>
      <c r="P622" s="160" t="s">
        <v>80</v>
      </c>
      <c r="Q622" s="122">
        <f t="shared" si="20"/>
        <v>0</v>
      </c>
      <c r="R622" s="143"/>
    </row>
    <row r="623" spans="2:18" x14ac:dyDescent="0.2">
      <c r="B623" s="120"/>
      <c r="C623" s="119"/>
      <c r="D623" s="120"/>
      <c r="E623" s="119"/>
      <c r="F623" s="119"/>
      <c r="G623" s="119"/>
      <c r="H623" s="119"/>
      <c r="I623" s="158">
        <f t="shared" si="19"/>
        <v>0</v>
      </c>
      <c r="J623" s="119"/>
      <c r="K623" s="119"/>
      <c r="L623" s="119"/>
      <c r="M623" s="119"/>
      <c r="N623" s="119"/>
      <c r="O623" s="159"/>
      <c r="P623" s="160" t="s">
        <v>80</v>
      </c>
      <c r="Q623" s="122">
        <f t="shared" si="20"/>
        <v>0</v>
      </c>
      <c r="R623" s="143"/>
    </row>
    <row r="624" spans="2:18" x14ac:dyDescent="0.2">
      <c r="B624" s="120"/>
      <c r="C624" s="119"/>
      <c r="D624" s="120"/>
      <c r="E624" s="119"/>
      <c r="F624" s="119"/>
      <c r="G624" s="119"/>
      <c r="H624" s="119"/>
      <c r="I624" s="158">
        <f t="shared" si="19"/>
        <v>0</v>
      </c>
      <c r="J624" s="119"/>
      <c r="K624" s="119"/>
      <c r="L624" s="119"/>
      <c r="M624" s="119"/>
      <c r="N624" s="119"/>
      <c r="O624" s="159"/>
      <c r="P624" s="160" t="s">
        <v>80</v>
      </c>
      <c r="Q624" s="122">
        <f t="shared" si="20"/>
        <v>0</v>
      </c>
      <c r="R624" s="143"/>
    </row>
    <row r="625" spans="2:18" x14ac:dyDescent="0.2">
      <c r="B625" s="120"/>
      <c r="C625" s="119"/>
      <c r="D625" s="120"/>
      <c r="E625" s="119"/>
      <c r="F625" s="119"/>
      <c r="G625" s="119"/>
      <c r="H625" s="119"/>
      <c r="I625" s="158">
        <f t="shared" si="19"/>
        <v>0</v>
      </c>
      <c r="J625" s="119"/>
      <c r="K625" s="119"/>
      <c r="L625" s="119"/>
      <c r="M625" s="119"/>
      <c r="N625" s="119"/>
      <c r="O625" s="159"/>
      <c r="P625" s="160" t="s">
        <v>80</v>
      </c>
      <c r="Q625" s="122">
        <f t="shared" si="20"/>
        <v>0</v>
      </c>
      <c r="R625" s="143"/>
    </row>
    <row r="626" spans="2:18" x14ac:dyDescent="0.2">
      <c r="B626" s="120"/>
      <c r="C626" s="119"/>
      <c r="D626" s="120"/>
      <c r="E626" s="119"/>
      <c r="F626" s="119"/>
      <c r="G626" s="119"/>
      <c r="H626" s="119"/>
      <c r="I626" s="158">
        <f t="shared" si="19"/>
        <v>0</v>
      </c>
      <c r="J626" s="119"/>
      <c r="K626" s="119"/>
      <c r="L626" s="119"/>
      <c r="M626" s="119"/>
      <c r="N626" s="119"/>
      <c r="O626" s="159"/>
      <c r="P626" s="160" t="s">
        <v>80</v>
      </c>
      <c r="Q626" s="122">
        <f t="shared" si="20"/>
        <v>0</v>
      </c>
      <c r="R626" s="143"/>
    </row>
    <row r="627" spans="2:18" x14ac:dyDescent="0.2">
      <c r="B627" s="120"/>
      <c r="C627" s="119"/>
      <c r="D627" s="120"/>
      <c r="E627" s="119"/>
      <c r="F627" s="119"/>
      <c r="G627" s="119"/>
      <c r="H627" s="119"/>
      <c r="I627" s="158">
        <f t="shared" si="19"/>
        <v>0</v>
      </c>
      <c r="J627" s="119"/>
      <c r="K627" s="119"/>
      <c r="L627" s="119"/>
      <c r="M627" s="119"/>
      <c r="N627" s="119"/>
      <c r="O627" s="159"/>
      <c r="P627" s="160" t="s">
        <v>80</v>
      </c>
      <c r="Q627" s="122">
        <f t="shared" si="20"/>
        <v>0</v>
      </c>
      <c r="R627" s="143"/>
    </row>
    <row r="628" spans="2:18" x14ac:dyDescent="0.2">
      <c r="B628" s="120"/>
      <c r="C628" s="119"/>
      <c r="D628" s="120"/>
      <c r="E628" s="119"/>
      <c r="F628" s="119"/>
      <c r="G628" s="119"/>
      <c r="H628" s="119"/>
      <c r="I628" s="158">
        <f t="shared" ref="I628:I691" si="21">IF(J628&gt;0,J628,SUM((PI()*E628*F628/4)+(PI()*F628*G628/4)+(PI()*G628*H628/4)+(PI()*H628*E628/4)))</f>
        <v>0</v>
      </c>
      <c r="J628" s="119"/>
      <c r="K628" s="119"/>
      <c r="L628" s="119"/>
      <c r="M628" s="119"/>
      <c r="N628" s="119"/>
      <c r="O628" s="159"/>
      <c r="P628" s="160" t="s">
        <v>80</v>
      </c>
      <c r="Q628" s="122">
        <f t="shared" ref="Q628:Q691" si="22">SUM((I628-(L628+M628+N628))*(1-O628))</f>
        <v>0</v>
      </c>
      <c r="R628" s="143"/>
    </row>
    <row r="629" spans="2:18" x14ac:dyDescent="0.2">
      <c r="B629" s="120"/>
      <c r="C629" s="119"/>
      <c r="D629" s="120"/>
      <c r="E629" s="119"/>
      <c r="F629" s="119"/>
      <c r="G629" s="119"/>
      <c r="H629" s="119"/>
      <c r="I629" s="158">
        <f t="shared" si="21"/>
        <v>0</v>
      </c>
      <c r="J629" s="119"/>
      <c r="K629" s="119"/>
      <c r="L629" s="119"/>
      <c r="M629" s="119"/>
      <c r="N629" s="119"/>
      <c r="O629" s="159"/>
      <c r="P629" s="160" t="s">
        <v>80</v>
      </c>
      <c r="Q629" s="122">
        <f t="shared" si="22"/>
        <v>0</v>
      </c>
      <c r="R629" s="143"/>
    </row>
    <row r="630" spans="2:18" x14ac:dyDescent="0.2">
      <c r="B630" s="120"/>
      <c r="C630" s="119"/>
      <c r="D630" s="120"/>
      <c r="E630" s="119"/>
      <c r="F630" s="119"/>
      <c r="G630" s="119"/>
      <c r="H630" s="119"/>
      <c r="I630" s="158">
        <f t="shared" si="21"/>
        <v>0</v>
      </c>
      <c r="J630" s="119"/>
      <c r="K630" s="119"/>
      <c r="L630" s="119"/>
      <c r="M630" s="119"/>
      <c r="N630" s="119"/>
      <c r="O630" s="159"/>
      <c r="P630" s="160" t="s">
        <v>80</v>
      </c>
      <c r="Q630" s="122">
        <f t="shared" si="22"/>
        <v>0</v>
      </c>
      <c r="R630" s="143"/>
    </row>
    <row r="631" spans="2:18" x14ac:dyDescent="0.2">
      <c r="B631" s="120"/>
      <c r="C631" s="119"/>
      <c r="D631" s="120"/>
      <c r="E631" s="119"/>
      <c r="F631" s="119"/>
      <c r="G631" s="119"/>
      <c r="H631" s="119"/>
      <c r="I631" s="158">
        <f t="shared" si="21"/>
        <v>0</v>
      </c>
      <c r="J631" s="119"/>
      <c r="K631" s="119"/>
      <c r="L631" s="119"/>
      <c r="M631" s="119"/>
      <c r="N631" s="119"/>
      <c r="O631" s="159"/>
      <c r="P631" s="160" t="s">
        <v>80</v>
      </c>
      <c r="Q631" s="122">
        <f t="shared" si="22"/>
        <v>0</v>
      </c>
      <c r="R631" s="143"/>
    </row>
    <row r="632" spans="2:18" x14ac:dyDescent="0.2">
      <c r="B632" s="120"/>
      <c r="C632" s="119"/>
      <c r="D632" s="120"/>
      <c r="E632" s="119"/>
      <c r="F632" s="119"/>
      <c r="G632" s="119"/>
      <c r="H632" s="119"/>
      <c r="I632" s="158">
        <f t="shared" si="21"/>
        <v>0</v>
      </c>
      <c r="J632" s="119"/>
      <c r="K632" s="119"/>
      <c r="L632" s="119"/>
      <c r="M632" s="119"/>
      <c r="N632" s="119"/>
      <c r="O632" s="159"/>
      <c r="P632" s="160" t="s">
        <v>80</v>
      </c>
      <c r="Q632" s="122">
        <f t="shared" si="22"/>
        <v>0</v>
      </c>
      <c r="R632" s="143"/>
    </row>
    <row r="633" spans="2:18" x14ac:dyDescent="0.2">
      <c r="B633" s="120"/>
      <c r="C633" s="119"/>
      <c r="D633" s="120"/>
      <c r="E633" s="119"/>
      <c r="F633" s="119"/>
      <c r="G633" s="119"/>
      <c r="H633" s="119"/>
      <c r="I633" s="158">
        <f t="shared" si="21"/>
        <v>0</v>
      </c>
      <c r="J633" s="119"/>
      <c r="K633" s="119"/>
      <c r="L633" s="119"/>
      <c r="M633" s="119"/>
      <c r="N633" s="119"/>
      <c r="O633" s="159"/>
      <c r="P633" s="160" t="s">
        <v>80</v>
      </c>
      <c r="Q633" s="122">
        <f t="shared" si="22"/>
        <v>0</v>
      </c>
      <c r="R633" s="143"/>
    </row>
    <row r="634" spans="2:18" x14ac:dyDescent="0.2">
      <c r="B634" s="120"/>
      <c r="C634" s="119"/>
      <c r="D634" s="120"/>
      <c r="E634" s="119"/>
      <c r="F634" s="119"/>
      <c r="G634" s="119"/>
      <c r="H634" s="119"/>
      <c r="I634" s="158">
        <f t="shared" si="21"/>
        <v>0</v>
      </c>
      <c r="J634" s="119"/>
      <c r="K634" s="119"/>
      <c r="L634" s="119"/>
      <c r="M634" s="119"/>
      <c r="N634" s="119"/>
      <c r="O634" s="159"/>
      <c r="P634" s="160" t="s">
        <v>80</v>
      </c>
      <c r="Q634" s="122">
        <f t="shared" si="22"/>
        <v>0</v>
      </c>
      <c r="R634" s="143"/>
    </row>
    <row r="635" spans="2:18" x14ac:dyDescent="0.2">
      <c r="B635" s="120"/>
      <c r="C635" s="119"/>
      <c r="D635" s="120"/>
      <c r="E635" s="119"/>
      <c r="F635" s="119"/>
      <c r="G635" s="119"/>
      <c r="H635" s="119"/>
      <c r="I635" s="158">
        <f t="shared" si="21"/>
        <v>0</v>
      </c>
      <c r="J635" s="119"/>
      <c r="K635" s="119"/>
      <c r="L635" s="119"/>
      <c r="M635" s="119"/>
      <c r="N635" s="119"/>
      <c r="O635" s="159"/>
      <c r="P635" s="160" t="s">
        <v>80</v>
      </c>
      <c r="Q635" s="122">
        <f t="shared" si="22"/>
        <v>0</v>
      </c>
      <c r="R635" s="143"/>
    </row>
    <row r="636" spans="2:18" x14ac:dyDescent="0.2">
      <c r="B636" s="120"/>
      <c r="C636" s="119"/>
      <c r="D636" s="120"/>
      <c r="E636" s="119"/>
      <c r="F636" s="119"/>
      <c r="G636" s="119"/>
      <c r="H636" s="119"/>
      <c r="I636" s="158">
        <f t="shared" si="21"/>
        <v>0</v>
      </c>
      <c r="J636" s="119"/>
      <c r="K636" s="119"/>
      <c r="L636" s="119"/>
      <c r="M636" s="119"/>
      <c r="N636" s="119"/>
      <c r="O636" s="159"/>
      <c r="P636" s="160" t="s">
        <v>80</v>
      </c>
      <c r="Q636" s="122">
        <f t="shared" si="22"/>
        <v>0</v>
      </c>
      <c r="R636" s="143"/>
    </row>
    <row r="637" spans="2:18" x14ac:dyDescent="0.2">
      <c r="B637" s="120"/>
      <c r="C637" s="119"/>
      <c r="D637" s="120"/>
      <c r="E637" s="119"/>
      <c r="F637" s="119"/>
      <c r="G637" s="119"/>
      <c r="H637" s="119"/>
      <c r="I637" s="158">
        <f t="shared" si="21"/>
        <v>0</v>
      </c>
      <c r="J637" s="119"/>
      <c r="K637" s="119"/>
      <c r="L637" s="119"/>
      <c r="M637" s="119"/>
      <c r="N637" s="119"/>
      <c r="O637" s="159"/>
      <c r="P637" s="160" t="s">
        <v>80</v>
      </c>
      <c r="Q637" s="122">
        <f t="shared" si="22"/>
        <v>0</v>
      </c>
      <c r="R637" s="143"/>
    </row>
    <row r="638" spans="2:18" x14ac:dyDescent="0.2">
      <c r="B638" s="120"/>
      <c r="C638" s="119"/>
      <c r="D638" s="120"/>
      <c r="E638" s="119"/>
      <c r="F638" s="119"/>
      <c r="G638" s="119"/>
      <c r="H638" s="119"/>
      <c r="I638" s="158">
        <f t="shared" si="21"/>
        <v>0</v>
      </c>
      <c r="J638" s="119"/>
      <c r="K638" s="119"/>
      <c r="L638" s="119"/>
      <c r="M638" s="119"/>
      <c r="N638" s="119"/>
      <c r="O638" s="159"/>
      <c r="P638" s="160" t="s">
        <v>80</v>
      </c>
      <c r="Q638" s="122">
        <f t="shared" si="22"/>
        <v>0</v>
      </c>
      <c r="R638" s="143"/>
    </row>
    <row r="639" spans="2:18" x14ac:dyDescent="0.2">
      <c r="B639" s="120"/>
      <c r="C639" s="119"/>
      <c r="D639" s="120"/>
      <c r="E639" s="119"/>
      <c r="F639" s="119"/>
      <c r="G639" s="119"/>
      <c r="H639" s="119"/>
      <c r="I639" s="158">
        <f t="shared" si="21"/>
        <v>0</v>
      </c>
      <c r="J639" s="119"/>
      <c r="K639" s="119"/>
      <c r="L639" s="119"/>
      <c r="M639" s="119"/>
      <c r="N639" s="119"/>
      <c r="O639" s="159"/>
      <c r="P639" s="160" t="s">
        <v>80</v>
      </c>
      <c r="Q639" s="122">
        <f t="shared" si="22"/>
        <v>0</v>
      </c>
      <c r="R639" s="143"/>
    </row>
    <row r="640" spans="2:18" x14ac:dyDescent="0.2">
      <c r="B640" s="120"/>
      <c r="C640" s="119"/>
      <c r="D640" s="120"/>
      <c r="E640" s="119"/>
      <c r="F640" s="119"/>
      <c r="G640" s="119"/>
      <c r="H640" s="119"/>
      <c r="I640" s="158">
        <f t="shared" si="21"/>
        <v>0</v>
      </c>
      <c r="J640" s="119"/>
      <c r="K640" s="119"/>
      <c r="L640" s="119"/>
      <c r="M640" s="119"/>
      <c r="N640" s="119"/>
      <c r="O640" s="159"/>
      <c r="P640" s="160" t="s">
        <v>80</v>
      </c>
      <c r="Q640" s="122">
        <f t="shared" si="22"/>
        <v>0</v>
      </c>
      <c r="R640" s="143"/>
    </row>
    <row r="641" spans="2:18" x14ac:dyDescent="0.2">
      <c r="B641" s="120"/>
      <c r="C641" s="119"/>
      <c r="D641" s="120"/>
      <c r="E641" s="119"/>
      <c r="F641" s="119"/>
      <c r="G641" s="119"/>
      <c r="H641" s="119"/>
      <c r="I641" s="158">
        <f t="shared" si="21"/>
        <v>0</v>
      </c>
      <c r="J641" s="119"/>
      <c r="K641" s="119"/>
      <c r="L641" s="119"/>
      <c r="M641" s="119"/>
      <c r="N641" s="119"/>
      <c r="O641" s="159"/>
      <c r="P641" s="160" t="s">
        <v>80</v>
      </c>
      <c r="Q641" s="122">
        <f t="shared" si="22"/>
        <v>0</v>
      </c>
      <c r="R641" s="143"/>
    </row>
    <row r="642" spans="2:18" x14ac:dyDescent="0.2">
      <c r="B642" s="120"/>
      <c r="C642" s="119"/>
      <c r="D642" s="120"/>
      <c r="E642" s="119"/>
      <c r="F642" s="119"/>
      <c r="G642" s="119"/>
      <c r="H642" s="119"/>
      <c r="I642" s="158">
        <f t="shared" si="21"/>
        <v>0</v>
      </c>
      <c r="J642" s="119"/>
      <c r="K642" s="119"/>
      <c r="L642" s="119"/>
      <c r="M642" s="119"/>
      <c r="N642" s="119"/>
      <c r="O642" s="159"/>
      <c r="P642" s="160" t="s">
        <v>80</v>
      </c>
      <c r="Q642" s="122">
        <f t="shared" si="22"/>
        <v>0</v>
      </c>
      <c r="R642" s="143"/>
    </row>
    <row r="643" spans="2:18" x14ac:dyDescent="0.2">
      <c r="B643" s="120"/>
      <c r="C643" s="119"/>
      <c r="D643" s="120"/>
      <c r="E643" s="119"/>
      <c r="F643" s="119"/>
      <c r="G643" s="119"/>
      <c r="H643" s="119"/>
      <c r="I643" s="158">
        <f t="shared" si="21"/>
        <v>0</v>
      </c>
      <c r="J643" s="119"/>
      <c r="K643" s="119"/>
      <c r="L643" s="119"/>
      <c r="M643" s="119"/>
      <c r="N643" s="119"/>
      <c r="O643" s="159"/>
      <c r="P643" s="160" t="s">
        <v>80</v>
      </c>
      <c r="Q643" s="122">
        <f t="shared" si="22"/>
        <v>0</v>
      </c>
      <c r="R643" s="143"/>
    </row>
    <row r="644" spans="2:18" x14ac:dyDescent="0.2">
      <c r="B644" s="120"/>
      <c r="C644" s="119"/>
      <c r="D644" s="120"/>
      <c r="E644" s="119"/>
      <c r="F644" s="119"/>
      <c r="G644" s="119"/>
      <c r="H644" s="119"/>
      <c r="I644" s="158">
        <f t="shared" si="21"/>
        <v>0</v>
      </c>
      <c r="J644" s="119"/>
      <c r="K644" s="119"/>
      <c r="L644" s="119"/>
      <c r="M644" s="119"/>
      <c r="N644" s="119"/>
      <c r="O644" s="159"/>
      <c r="P644" s="160" t="s">
        <v>80</v>
      </c>
      <c r="Q644" s="122">
        <f t="shared" si="22"/>
        <v>0</v>
      </c>
      <c r="R644" s="143"/>
    </row>
    <row r="645" spans="2:18" x14ac:dyDescent="0.2">
      <c r="B645" s="120"/>
      <c r="C645" s="119"/>
      <c r="D645" s="120"/>
      <c r="E645" s="119"/>
      <c r="F645" s="119"/>
      <c r="G645" s="119"/>
      <c r="H645" s="119"/>
      <c r="I645" s="158">
        <f t="shared" si="21"/>
        <v>0</v>
      </c>
      <c r="J645" s="119"/>
      <c r="K645" s="119"/>
      <c r="L645" s="119"/>
      <c r="M645" s="119"/>
      <c r="N645" s="119"/>
      <c r="O645" s="159"/>
      <c r="P645" s="160" t="s">
        <v>80</v>
      </c>
      <c r="Q645" s="122">
        <f t="shared" si="22"/>
        <v>0</v>
      </c>
      <c r="R645" s="143"/>
    </row>
    <row r="646" spans="2:18" x14ac:dyDescent="0.2">
      <c r="B646" s="120"/>
      <c r="C646" s="119"/>
      <c r="D646" s="120"/>
      <c r="E646" s="119"/>
      <c r="F646" s="119"/>
      <c r="G646" s="119"/>
      <c r="H646" s="119"/>
      <c r="I646" s="158">
        <f t="shared" si="21"/>
        <v>0</v>
      </c>
      <c r="J646" s="119"/>
      <c r="K646" s="119"/>
      <c r="L646" s="119"/>
      <c r="M646" s="119"/>
      <c r="N646" s="119"/>
      <c r="O646" s="159"/>
      <c r="P646" s="160" t="s">
        <v>80</v>
      </c>
      <c r="Q646" s="122">
        <f t="shared" si="22"/>
        <v>0</v>
      </c>
      <c r="R646" s="143"/>
    </row>
    <row r="647" spans="2:18" x14ac:dyDescent="0.2">
      <c r="B647" s="120"/>
      <c r="C647" s="119"/>
      <c r="D647" s="120"/>
      <c r="E647" s="119"/>
      <c r="F647" s="119"/>
      <c r="G647" s="119"/>
      <c r="H647" s="119"/>
      <c r="I647" s="158">
        <f t="shared" si="21"/>
        <v>0</v>
      </c>
      <c r="J647" s="119"/>
      <c r="K647" s="119"/>
      <c r="L647" s="119"/>
      <c r="M647" s="119"/>
      <c r="N647" s="119"/>
      <c r="O647" s="159"/>
      <c r="P647" s="160" t="s">
        <v>80</v>
      </c>
      <c r="Q647" s="122">
        <f t="shared" si="22"/>
        <v>0</v>
      </c>
      <c r="R647" s="143"/>
    </row>
    <row r="648" spans="2:18" x14ac:dyDescent="0.2">
      <c r="B648" s="120"/>
      <c r="C648" s="119"/>
      <c r="D648" s="120"/>
      <c r="E648" s="119"/>
      <c r="F648" s="119"/>
      <c r="G648" s="119"/>
      <c r="H648" s="119"/>
      <c r="I648" s="158">
        <f t="shared" si="21"/>
        <v>0</v>
      </c>
      <c r="J648" s="119"/>
      <c r="K648" s="119"/>
      <c r="L648" s="119"/>
      <c r="M648" s="119"/>
      <c r="N648" s="119"/>
      <c r="O648" s="159"/>
      <c r="P648" s="160" t="s">
        <v>80</v>
      </c>
      <c r="Q648" s="122">
        <f t="shared" si="22"/>
        <v>0</v>
      </c>
      <c r="R648" s="143"/>
    </row>
    <row r="649" spans="2:18" x14ac:dyDescent="0.2">
      <c r="B649" s="120"/>
      <c r="C649" s="119"/>
      <c r="D649" s="120"/>
      <c r="E649" s="119"/>
      <c r="F649" s="119"/>
      <c r="G649" s="119"/>
      <c r="H649" s="119"/>
      <c r="I649" s="158">
        <f t="shared" si="21"/>
        <v>0</v>
      </c>
      <c r="J649" s="119"/>
      <c r="K649" s="119"/>
      <c r="L649" s="119"/>
      <c r="M649" s="119"/>
      <c r="N649" s="119"/>
      <c r="O649" s="159"/>
      <c r="P649" s="160" t="s">
        <v>80</v>
      </c>
      <c r="Q649" s="122">
        <f t="shared" si="22"/>
        <v>0</v>
      </c>
      <c r="R649" s="143"/>
    </row>
    <row r="650" spans="2:18" x14ac:dyDescent="0.2">
      <c r="B650" s="120"/>
      <c r="C650" s="119"/>
      <c r="D650" s="120"/>
      <c r="E650" s="119"/>
      <c r="F650" s="119"/>
      <c r="G650" s="119"/>
      <c r="H650" s="119"/>
      <c r="I650" s="158">
        <f t="shared" si="21"/>
        <v>0</v>
      </c>
      <c r="J650" s="119"/>
      <c r="K650" s="119"/>
      <c r="L650" s="119"/>
      <c r="M650" s="119"/>
      <c r="N650" s="119"/>
      <c r="O650" s="159"/>
      <c r="P650" s="160" t="s">
        <v>80</v>
      </c>
      <c r="Q650" s="122">
        <f t="shared" si="22"/>
        <v>0</v>
      </c>
      <c r="R650" s="143"/>
    </row>
    <row r="651" spans="2:18" x14ac:dyDescent="0.2">
      <c r="B651" s="120"/>
      <c r="C651" s="119"/>
      <c r="D651" s="120"/>
      <c r="E651" s="119"/>
      <c r="F651" s="119"/>
      <c r="G651" s="119"/>
      <c r="H651" s="119"/>
      <c r="I651" s="158">
        <f t="shared" si="21"/>
        <v>0</v>
      </c>
      <c r="J651" s="119"/>
      <c r="K651" s="119"/>
      <c r="L651" s="119"/>
      <c r="M651" s="119"/>
      <c r="N651" s="119"/>
      <c r="O651" s="159"/>
      <c r="P651" s="160" t="s">
        <v>80</v>
      </c>
      <c r="Q651" s="122">
        <f t="shared" si="22"/>
        <v>0</v>
      </c>
      <c r="R651" s="143"/>
    </row>
    <row r="652" spans="2:18" x14ac:dyDescent="0.2">
      <c r="B652" s="120"/>
      <c r="C652" s="119"/>
      <c r="D652" s="120"/>
      <c r="E652" s="119"/>
      <c r="F652" s="119"/>
      <c r="G652" s="119"/>
      <c r="H652" s="119"/>
      <c r="I652" s="158">
        <f t="shared" si="21"/>
        <v>0</v>
      </c>
      <c r="J652" s="119"/>
      <c r="K652" s="119"/>
      <c r="L652" s="119"/>
      <c r="M652" s="119"/>
      <c r="N652" s="119"/>
      <c r="O652" s="159"/>
      <c r="P652" s="160" t="s">
        <v>80</v>
      </c>
      <c r="Q652" s="122">
        <f t="shared" si="22"/>
        <v>0</v>
      </c>
      <c r="R652" s="143"/>
    </row>
    <row r="653" spans="2:18" x14ac:dyDescent="0.2">
      <c r="B653" s="120"/>
      <c r="C653" s="119"/>
      <c r="D653" s="120"/>
      <c r="E653" s="119"/>
      <c r="F653" s="119"/>
      <c r="G653" s="119"/>
      <c r="H653" s="119"/>
      <c r="I653" s="158">
        <f t="shared" si="21"/>
        <v>0</v>
      </c>
      <c r="J653" s="119"/>
      <c r="K653" s="119"/>
      <c r="L653" s="119"/>
      <c r="M653" s="119"/>
      <c r="N653" s="119"/>
      <c r="O653" s="159"/>
      <c r="P653" s="160" t="s">
        <v>80</v>
      </c>
      <c r="Q653" s="122">
        <f t="shared" si="22"/>
        <v>0</v>
      </c>
      <c r="R653" s="143"/>
    </row>
    <row r="654" spans="2:18" x14ac:dyDescent="0.2">
      <c r="B654" s="120"/>
      <c r="C654" s="119"/>
      <c r="D654" s="120"/>
      <c r="E654" s="119"/>
      <c r="F654" s="119"/>
      <c r="G654" s="119"/>
      <c r="H654" s="119"/>
      <c r="I654" s="158">
        <f t="shared" si="21"/>
        <v>0</v>
      </c>
      <c r="J654" s="119"/>
      <c r="K654" s="119"/>
      <c r="L654" s="119"/>
      <c r="M654" s="119"/>
      <c r="N654" s="119"/>
      <c r="O654" s="159"/>
      <c r="P654" s="160" t="s">
        <v>80</v>
      </c>
      <c r="Q654" s="122">
        <f t="shared" si="22"/>
        <v>0</v>
      </c>
      <c r="R654" s="143"/>
    </row>
    <row r="655" spans="2:18" x14ac:dyDescent="0.2">
      <c r="B655" s="120"/>
      <c r="C655" s="119"/>
      <c r="D655" s="120"/>
      <c r="E655" s="119"/>
      <c r="F655" s="119"/>
      <c r="G655" s="119"/>
      <c r="H655" s="119"/>
      <c r="I655" s="158">
        <f t="shared" si="21"/>
        <v>0</v>
      </c>
      <c r="J655" s="119"/>
      <c r="K655" s="119"/>
      <c r="L655" s="119"/>
      <c r="M655" s="119"/>
      <c r="N655" s="119"/>
      <c r="O655" s="159"/>
      <c r="P655" s="160" t="s">
        <v>80</v>
      </c>
      <c r="Q655" s="122">
        <f t="shared" si="22"/>
        <v>0</v>
      </c>
      <c r="R655" s="143"/>
    </row>
    <row r="656" spans="2:18" x14ac:dyDescent="0.2">
      <c r="B656" s="120"/>
      <c r="C656" s="119"/>
      <c r="D656" s="120"/>
      <c r="E656" s="119"/>
      <c r="F656" s="119"/>
      <c r="G656" s="119"/>
      <c r="H656" s="119"/>
      <c r="I656" s="158">
        <f t="shared" si="21"/>
        <v>0</v>
      </c>
      <c r="J656" s="119"/>
      <c r="K656" s="119"/>
      <c r="L656" s="119"/>
      <c r="M656" s="119"/>
      <c r="N656" s="119"/>
      <c r="O656" s="159"/>
      <c r="P656" s="160" t="s">
        <v>80</v>
      </c>
      <c r="Q656" s="122">
        <f t="shared" si="22"/>
        <v>0</v>
      </c>
      <c r="R656" s="143"/>
    </row>
    <row r="657" spans="2:18" x14ac:dyDescent="0.2">
      <c r="B657" s="120"/>
      <c r="C657" s="119"/>
      <c r="D657" s="120"/>
      <c r="E657" s="119"/>
      <c r="F657" s="119"/>
      <c r="G657" s="119"/>
      <c r="H657" s="119"/>
      <c r="I657" s="158">
        <f t="shared" si="21"/>
        <v>0</v>
      </c>
      <c r="J657" s="119"/>
      <c r="K657" s="119"/>
      <c r="L657" s="119"/>
      <c r="M657" s="119"/>
      <c r="N657" s="119"/>
      <c r="O657" s="159"/>
      <c r="P657" s="160" t="s">
        <v>80</v>
      </c>
      <c r="Q657" s="122">
        <f t="shared" si="22"/>
        <v>0</v>
      </c>
      <c r="R657" s="143"/>
    </row>
    <row r="658" spans="2:18" x14ac:dyDescent="0.2">
      <c r="B658" s="120"/>
      <c r="C658" s="119"/>
      <c r="D658" s="120"/>
      <c r="E658" s="119"/>
      <c r="F658" s="119"/>
      <c r="G658" s="119"/>
      <c r="H658" s="119"/>
      <c r="I658" s="158">
        <f t="shared" si="21"/>
        <v>0</v>
      </c>
      <c r="J658" s="119"/>
      <c r="K658" s="119"/>
      <c r="L658" s="119"/>
      <c r="M658" s="119"/>
      <c r="N658" s="119"/>
      <c r="O658" s="159"/>
      <c r="P658" s="160" t="s">
        <v>80</v>
      </c>
      <c r="Q658" s="122">
        <f t="shared" si="22"/>
        <v>0</v>
      </c>
      <c r="R658" s="143"/>
    </row>
    <row r="659" spans="2:18" x14ac:dyDescent="0.2">
      <c r="B659" s="120"/>
      <c r="C659" s="119"/>
      <c r="D659" s="120"/>
      <c r="E659" s="119"/>
      <c r="F659" s="119"/>
      <c r="G659" s="119"/>
      <c r="H659" s="119"/>
      <c r="I659" s="158">
        <f t="shared" si="21"/>
        <v>0</v>
      </c>
      <c r="J659" s="119"/>
      <c r="K659" s="119"/>
      <c r="L659" s="119"/>
      <c r="M659" s="119"/>
      <c r="N659" s="119"/>
      <c r="O659" s="159"/>
      <c r="P659" s="160" t="s">
        <v>80</v>
      </c>
      <c r="Q659" s="122">
        <f t="shared" si="22"/>
        <v>0</v>
      </c>
      <c r="R659" s="143"/>
    </row>
    <row r="660" spans="2:18" x14ac:dyDescent="0.2">
      <c r="B660" s="120"/>
      <c r="C660" s="119"/>
      <c r="D660" s="120"/>
      <c r="E660" s="119"/>
      <c r="F660" s="119"/>
      <c r="G660" s="119"/>
      <c r="H660" s="119"/>
      <c r="I660" s="158">
        <f t="shared" si="21"/>
        <v>0</v>
      </c>
      <c r="J660" s="119"/>
      <c r="K660" s="119"/>
      <c r="L660" s="119"/>
      <c r="M660" s="119"/>
      <c r="N660" s="119"/>
      <c r="O660" s="159"/>
      <c r="P660" s="160" t="s">
        <v>80</v>
      </c>
      <c r="Q660" s="122">
        <f t="shared" si="22"/>
        <v>0</v>
      </c>
      <c r="R660" s="143"/>
    </row>
    <row r="661" spans="2:18" x14ac:dyDescent="0.2">
      <c r="B661" s="120"/>
      <c r="C661" s="119"/>
      <c r="D661" s="120"/>
      <c r="E661" s="119"/>
      <c r="F661" s="119"/>
      <c r="G661" s="119"/>
      <c r="H661" s="119"/>
      <c r="I661" s="158">
        <f t="shared" si="21"/>
        <v>0</v>
      </c>
      <c r="J661" s="119"/>
      <c r="K661" s="119"/>
      <c r="L661" s="119"/>
      <c r="M661" s="119"/>
      <c r="N661" s="119"/>
      <c r="O661" s="159"/>
      <c r="P661" s="160" t="s">
        <v>80</v>
      </c>
      <c r="Q661" s="122">
        <f t="shared" si="22"/>
        <v>0</v>
      </c>
      <c r="R661" s="143"/>
    </row>
    <row r="662" spans="2:18" x14ac:dyDescent="0.2">
      <c r="B662" s="120"/>
      <c r="C662" s="119"/>
      <c r="D662" s="120"/>
      <c r="E662" s="119"/>
      <c r="F662" s="119"/>
      <c r="G662" s="119"/>
      <c r="H662" s="119"/>
      <c r="I662" s="158">
        <f t="shared" si="21"/>
        <v>0</v>
      </c>
      <c r="J662" s="119"/>
      <c r="K662" s="119"/>
      <c r="L662" s="119"/>
      <c r="M662" s="119"/>
      <c r="N662" s="119"/>
      <c r="O662" s="159"/>
      <c r="P662" s="160" t="s">
        <v>80</v>
      </c>
      <c r="Q662" s="122">
        <f t="shared" si="22"/>
        <v>0</v>
      </c>
      <c r="R662" s="143"/>
    </row>
    <row r="663" spans="2:18" x14ac:dyDescent="0.2">
      <c r="B663" s="120"/>
      <c r="C663" s="119"/>
      <c r="D663" s="120"/>
      <c r="E663" s="119"/>
      <c r="F663" s="119"/>
      <c r="G663" s="119"/>
      <c r="H663" s="119"/>
      <c r="I663" s="158">
        <f t="shared" si="21"/>
        <v>0</v>
      </c>
      <c r="J663" s="119"/>
      <c r="K663" s="119"/>
      <c r="L663" s="119"/>
      <c r="M663" s="119"/>
      <c r="N663" s="119"/>
      <c r="O663" s="159"/>
      <c r="P663" s="160" t="s">
        <v>80</v>
      </c>
      <c r="Q663" s="122">
        <f t="shared" si="22"/>
        <v>0</v>
      </c>
      <c r="R663" s="143"/>
    </row>
    <row r="664" spans="2:18" x14ac:dyDescent="0.2">
      <c r="B664" s="120"/>
      <c r="C664" s="119"/>
      <c r="D664" s="120"/>
      <c r="E664" s="119"/>
      <c r="F664" s="119"/>
      <c r="G664" s="119"/>
      <c r="H664" s="119"/>
      <c r="I664" s="158">
        <f t="shared" si="21"/>
        <v>0</v>
      </c>
      <c r="J664" s="119"/>
      <c r="K664" s="119"/>
      <c r="L664" s="119"/>
      <c r="M664" s="119"/>
      <c r="N664" s="119"/>
      <c r="O664" s="159"/>
      <c r="P664" s="160" t="s">
        <v>80</v>
      </c>
      <c r="Q664" s="122">
        <f t="shared" si="22"/>
        <v>0</v>
      </c>
      <c r="R664" s="143"/>
    </row>
    <row r="665" spans="2:18" x14ac:dyDescent="0.2">
      <c r="B665" s="120"/>
      <c r="C665" s="119"/>
      <c r="D665" s="120"/>
      <c r="E665" s="119"/>
      <c r="F665" s="119"/>
      <c r="G665" s="119"/>
      <c r="H665" s="119"/>
      <c r="I665" s="158">
        <f t="shared" si="21"/>
        <v>0</v>
      </c>
      <c r="J665" s="119"/>
      <c r="K665" s="119"/>
      <c r="L665" s="119"/>
      <c r="M665" s="119"/>
      <c r="N665" s="119"/>
      <c r="O665" s="159"/>
      <c r="P665" s="160" t="s">
        <v>80</v>
      </c>
      <c r="Q665" s="122">
        <f t="shared" si="22"/>
        <v>0</v>
      </c>
      <c r="R665" s="143"/>
    </row>
    <row r="666" spans="2:18" x14ac:dyDescent="0.2">
      <c r="B666" s="120"/>
      <c r="C666" s="119"/>
      <c r="D666" s="120"/>
      <c r="E666" s="119"/>
      <c r="F666" s="119"/>
      <c r="G666" s="119"/>
      <c r="H666" s="119"/>
      <c r="I666" s="158">
        <f t="shared" si="21"/>
        <v>0</v>
      </c>
      <c r="J666" s="119"/>
      <c r="K666" s="119"/>
      <c r="L666" s="119"/>
      <c r="M666" s="119"/>
      <c r="N666" s="119"/>
      <c r="O666" s="159"/>
      <c r="P666" s="160" t="s">
        <v>80</v>
      </c>
      <c r="Q666" s="122">
        <f t="shared" si="22"/>
        <v>0</v>
      </c>
      <c r="R666" s="143"/>
    </row>
    <row r="667" spans="2:18" x14ac:dyDescent="0.2">
      <c r="B667" s="120"/>
      <c r="C667" s="119"/>
      <c r="D667" s="120"/>
      <c r="E667" s="119"/>
      <c r="F667" s="119"/>
      <c r="G667" s="119"/>
      <c r="H667" s="119"/>
      <c r="I667" s="158">
        <f t="shared" si="21"/>
        <v>0</v>
      </c>
      <c r="J667" s="119"/>
      <c r="K667" s="119"/>
      <c r="L667" s="119"/>
      <c r="M667" s="119"/>
      <c r="N667" s="119"/>
      <c r="O667" s="159"/>
      <c r="P667" s="160" t="s">
        <v>80</v>
      </c>
      <c r="Q667" s="122">
        <f t="shared" si="22"/>
        <v>0</v>
      </c>
      <c r="R667" s="143"/>
    </row>
    <row r="668" spans="2:18" x14ac:dyDescent="0.2">
      <c r="B668" s="120"/>
      <c r="C668" s="119"/>
      <c r="D668" s="120"/>
      <c r="E668" s="119"/>
      <c r="F668" s="119"/>
      <c r="G668" s="119"/>
      <c r="H668" s="119"/>
      <c r="I668" s="158">
        <f t="shared" si="21"/>
        <v>0</v>
      </c>
      <c r="J668" s="119"/>
      <c r="K668" s="119"/>
      <c r="L668" s="119"/>
      <c r="M668" s="119"/>
      <c r="N668" s="119"/>
      <c r="O668" s="159"/>
      <c r="P668" s="160" t="s">
        <v>80</v>
      </c>
      <c r="Q668" s="122">
        <f t="shared" si="22"/>
        <v>0</v>
      </c>
      <c r="R668" s="143"/>
    </row>
    <row r="669" spans="2:18" x14ac:dyDescent="0.2">
      <c r="B669" s="120"/>
      <c r="C669" s="119"/>
      <c r="D669" s="120"/>
      <c r="E669" s="119"/>
      <c r="F669" s="119"/>
      <c r="G669" s="119"/>
      <c r="H669" s="119"/>
      <c r="I669" s="158">
        <f t="shared" si="21"/>
        <v>0</v>
      </c>
      <c r="J669" s="119"/>
      <c r="K669" s="119"/>
      <c r="L669" s="119"/>
      <c r="M669" s="119"/>
      <c r="N669" s="119"/>
      <c r="O669" s="159"/>
      <c r="P669" s="160" t="s">
        <v>80</v>
      </c>
      <c r="Q669" s="122">
        <f t="shared" si="22"/>
        <v>0</v>
      </c>
      <c r="R669" s="143"/>
    </row>
    <row r="670" spans="2:18" x14ac:dyDescent="0.2">
      <c r="B670" s="120"/>
      <c r="C670" s="119"/>
      <c r="D670" s="120"/>
      <c r="E670" s="119"/>
      <c r="F670" s="119"/>
      <c r="G670" s="119"/>
      <c r="H670" s="119"/>
      <c r="I670" s="158">
        <f t="shared" si="21"/>
        <v>0</v>
      </c>
      <c r="J670" s="119"/>
      <c r="K670" s="119"/>
      <c r="L670" s="119"/>
      <c r="M670" s="119"/>
      <c r="N670" s="119"/>
      <c r="O670" s="159"/>
      <c r="P670" s="160" t="s">
        <v>80</v>
      </c>
      <c r="Q670" s="122">
        <f t="shared" si="22"/>
        <v>0</v>
      </c>
      <c r="R670" s="143"/>
    </row>
    <row r="671" spans="2:18" x14ac:dyDescent="0.2">
      <c r="B671" s="120"/>
      <c r="C671" s="119"/>
      <c r="D671" s="120"/>
      <c r="E671" s="119"/>
      <c r="F671" s="119"/>
      <c r="G671" s="119"/>
      <c r="H671" s="119"/>
      <c r="I671" s="158">
        <f t="shared" si="21"/>
        <v>0</v>
      </c>
      <c r="J671" s="119"/>
      <c r="K671" s="119"/>
      <c r="L671" s="119"/>
      <c r="M671" s="119"/>
      <c r="N671" s="119"/>
      <c r="O671" s="159"/>
      <c r="P671" s="160" t="s">
        <v>80</v>
      </c>
      <c r="Q671" s="122">
        <f t="shared" si="22"/>
        <v>0</v>
      </c>
      <c r="R671" s="143"/>
    </row>
    <row r="672" spans="2:18" x14ac:dyDescent="0.2">
      <c r="B672" s="120"/>
      <c r="C672" s="119"/>
      <c r="D672" s="120"/>
      <c r="E672" s="119"/>
      <c r="F672" s="119"/>
      <c r="G672" s="119"/>
      <c r="H672" s="119"/>
      <c r="I672" s="158">
        <f t="shared" si="21"/>
        <v>0</v>
      </c>
      <c r="J672" s="119"/>
      <c r="K672" s="119"/>
      <c r="L672" s="119"/>
      <c r="M672" s="119"/>
      <c r="N672" s="119"/>
      <c r="O672" s="159"/>
      <c r="P672" s="160" t="s">
        <v>80</v>
      </c>
      <c r="Q672" s="122">
        <f t="shared" si="22"/>
        <v>0</v>
      </c>
      <c r="R672" s="143"/>
    </row>
    <row r="673" spans="2:18" x14ac:dyDescent="0.2">
      <c r="B673" s="120"/>
      <c r="C673" s="119"/>
      <c r="D673" s="120"/>
      <c r="E673" s="119"/>
      <c r="F673" s="119"/>
      <c r="G673" s="119"/>
      <c r="H673" s="119"/>
      <c r="I673" s="158">
        <f t="shared" si="21"/>
        <v>0</v>
      </c>
      <c r="J673" s="119"/>
      <c r="K673" s="119"/>
      <c r="L673" s="119"/>
      <c r="M673" s="119"/>
      <c r="N673" s="119"/>
      <c r="O673" s="159"/>
      <c r="P673" s="160" t="s">
        <v>80</v>
      </c>
      <c r="Q673" s="122">
        <f t="shared" si="22"/>
        <v>0</v>
      </c>
      <c r="R673" s="143"/>
    </row>
    <row r="674" spans="2:18" x14ac:dyDescent="0.2">
      <c r="B674" s="120"/>
      <c r="C674" s="119"/>
      <c r="D674" s="120"/>
      <c r="E674" s="119"/>
      <c r="F674" s="119"/>
      <c r="G674" s="119"/>
      <c r="H674" s="119"/>
      <c r="I674" s="158">
        <f t="shared" si="21"/>
        <v>0</v>
      </c>
      <c r="J674" s="119"/>
      <c r="K674" s="119"/>
      <c r="L674" s="119"/>
      <c r="M674" s="119"/>
      <c r="N674" s="119"/>
      <c r="O674" s="159"/>
      <c r="P674" s="160" t="s">
        <v>80</v>
      </c>
      <c r="Q674" s="122">
        <f t="shared" si="22"/>
        <v>0</v>
      </c>
      <c r="R674" s="143"/>
    </row>
    <row r="675" spans="2:18" x14ac:dyDescent="0.2">
      <c r="B675" s="120"/>
      <c r="C675" s="119"/>
      <c r="D675" s="120"/>
      <c r="E675" s="119"/>
      <c r="F675" s="119"/>
      <c r="G675" s="119"/>
      <c r="H675" s="119"/>
      <c r="I675" s="158">
        <f t="shared" si="21"/>
        <v>0</v>
      </c>
      <c r="J675" s="119"/>
      <c r="K675" s="119"/>
      <c r="L675" s="119"/>
      <c r="M675" s="119"/>
      <c r="N675" s="119"/>
      <c r="O675" s="159"/>
      <c r="P675" s="160" t="s">
        <v>80</v>
      </c>
      <c r="Q675" s="122">
        <f t="shared" si="22"/>
        <v>0</v>
      </c>
      <c r="R675" s="143"/>
    </row>
    <row r="676" spans="2:18" x14ac:dyDescent="0.2">
      <c r="B676" s="120"/>
      <c r="C676" s="119"/>
      <c r="D676" s="120"/>
      <c r="E676" s="119"/>
      <c r="F676" s="119"/>
      <c r="G676" s="119"/>
      <c r="H676" s="119"/>
      <c r="I676" s="158">
        <f t="shared" si="21"/>
        <v>0</v>
      </c>
      <c r="J676" s="119"/>
      <c r="K676" s="119"/>
      <c r="L676" s="119"/>
      <c r="M676" s="119"/>
      <c r="N676" s="119"/>
      <c r="O676" s="159"/>
      <c r="P676" s="160" t="s">
        <v>80</v>
      </c>
      <c r="Q676" s="122">
        <f t="shared" si="22"/>
        <v>0</v>
      </c>
      <c r="R676" s="143"/>
    </row>
    <row r="677" spans="2:18" x14ac:dyDescent="0.2">
      <c r="B677" s="120"/>
      <c r="C677" s="119"/>
      <c r="D677" s="120"/>
      <c r="E677" s="119"/>
      <c r="F677" s="119"/>
      <c r="G677" s="119"/>
      <c r="H677" s="119"/>
      <c r="I677" s="158">
        <f t="shared" si="21"/>
        <v>0</v>
      </c>
      <c r="J677" s="119"/>
      <c r="K677" s="119"/>
      <c r="L677" s="119"/>
      <c r="M677" s="119"/>
      <c r="N677" s="119"/>
      <c r="O677" s="159"/>
      <c r="P677" s="160" t="s">
        <v>80</v>
      </c>
      <c r="Q677" s="122">
        <f t="shared" si="22"/>
        <v>0</v>
      </c>
      <c r="R677" s="143"/>
    </row>
    <row r="678" spans="2:18" x14ac:dyDescent="0.2">
      <c r="B678" s="120"/>
      <c r="C678" s="119"/>
      <c r="D678" s="120"/>
      <c r="E678" s="119"/>
      <c r="F678" s="119"/>
      <c r="G678" s="119"/>
      <c r="H678" s="119"/>
      <c r="I678" s="158">
        <f t="shared" si="21"/>
        <v>0</v>
      </c>
      <c r="J678" s="119"/>
      <c r="K678" s="119"/>
      <c r="L678" s="119"/>
      <c r="M678" s="119"/>
      <c r="N678" s="119"/>
      <c r="O678" s="159"/>
      <c r="P678" s="160" t="s">
        <v>80</v>
      </c>
      <c r="Q678" s="122">
        <f t="shared" si="22"/>
        <v>0</v>
      </c>
      <c r="R678" s="143"/>
    </row>
    <row r="679" spans="2:18" x14ac:dyDescent="0.2">
      <c r="B679" s="120"/>
      <c r="C679" s="119"/>
      <c r="D679" s="120"/>
      <c r="E679" s="119"/>
      <c r="F679" s="119"/>
      <c r="G679" s="119"/>
      <c r="H679" s="119"/>
      <c r="I679" s="158">
        <f t="shared" si="21"/>
        <v>0</v>
      </c>
      <c r="J679" s="119"/>
      <c r="K679" s="119"/>
      <c r="L679" s="119"/>
      <c r="M679" s="119"/>
      <c r="N679" s="119"/>
      <c r="O679" s="159"/>
      <c r="P679" s="160" t="s">
        <v>80</v>
      </c>
      <c r="Q679" s="122">
        <f t="shared" si="22"/>
        <v>0</v>
      </c>
      <c r="R679" s="143"/>
    </row>
    <row r="680" spans="2:18" x14ac:dyDescent="0.2">
      <c r="B680" s="120"/>
      <c r="C680" s="119"/>
      <c r="D680" s="120"/>
      <c r="E680" s="119"/>
      <c r="F680" s="119"/>
      <c r="G680" s="119"/>
      <c r="H680" s="119"/>
      <c r="I680" s="158">
        <f t="shared" si="21"/>
        <v>0</v>
      </c>
      <c r="J680" s="119"/>
      <c r="K680" s="119"/>
      <c r="L680" s="119"/>
      <c r="M680" s="119"/>
      <c r="N680" s="119"/>
      <c r="O680" s="159"/>
      <c r="P680" s="160" t="s">
        <v>80</v>
      </c>
      <c r="Q680" s="122">
        <f t="shared" si="22"/>
        <v>0</v>
      </c>
      <c r="R680" s="143"/>
    </row>
    <row r="681" spans="2:18" x14ac:dyDescent="0.2">
      <c r="B681" s="120"/>
      <c r="C681" s="119"/>
      <c r="D681" s="120"/>
      <c r="E681" s="119"/>
      <c r="F681" s="119"/>
      <c r="G681" s="119"/>
      <c r="H681" s="119"/>
      <c r="I681" s="158">
        <f t="shared" si="21"/>
        <v>0</v>
      </c>
      <c r="J681" s="119"/>
      <c r="K681" s="119"/>
      <c r="L681" s="119"/>
      <c r="M681" s="119"/>
      <c r="N681" s="119"/>
      <c r="O681" s="159"/>
      <c r="P681" s="160" t="s">
        <v>80</v>
      </c>
      <c r="Q681" s="122">
        <f t="shared" si="22"/>
        <v>0</v>
      </c>
      <c r="R681" s="143"/>
    </row>
    <row r="682" spans="2:18" x14ac:dyDescent="0.2">
      <c r="B682" s="120"/>
      <c r="C682" s="119"/>
      <c r="D682" s="120"/>
      <c r="E682" s="119"/>
      <c r="F682" s="119"/>
      <c r="G682" s="119"/>
      <c r="H682" s="119"/>
      <c r="I682" s="158">
        <f t="shared" si="21"/>
        <v>0</v>
      </c>
      <c r="J682" s="119"/>
      <c r="K682" s="119"/>
      <c r="L682" s="119"/>
      <c r="M682" s="119"/>
      <c r="N682" s="119"/>
      <c r="O682" s="159"/>
      <c r="P682" s="160" t="s">
        <v>80</v>
      </c>
      <c r="Q682" s="122">
        <f t="shared" si="22"/>
        <v>0</v>
      </c>
      <c r="R682" s="143"/>
    </row>
    <row r="683" spans="2:18" x14ac:dyDescent="0.2">
      <c r="B683" s="120"/>
      <c r="C683" s="119"/>
      <c r="D683" s="120"/>
      <c r="E683" s="119"/>
      <c r="F683" s="119"/>
      <c r="G683" s="119"/>
      <c r="H683" s="119"/>
      <c r="I683" s="158">
        <f t="shared" si="21"/>
        <v>0</v>
      </c>
      <c r="J683" s="119"/>
      <c r="K683" s="119"/>
      <c r="L683" s="119"/>
      <c r="M683" s="119"/>
      <c r="N683" s="119"/>
      <c r="O683" s="159"/>
      <c r="P683" s="160" t="s">
        <v>80</v>
      </c>
      <c r="Q683" s="122">
        <f t="shared" si="22"/>
        <v>0</v>
      </c>
      <c r="R683" s="143"/>
    </row>
    <row r="684" spans="2:18" x14ac:dyDescent="0.2">
      <c r="B684" s="120"/>
      <c r="C684" s="119"/>
      <c r="D684" s="120"/>
      <c r="E684" s="119"/>
      <c r="F684" s="119"/>
      <c r="G684" s="119"/>
      <c r="H684" s="119"/>
      <c r="I684" s="158">
        <f t="shared" si="21"/>
        <v>0</v>
      </c>
      <c r="J684" s="119"/>
      <c r="K684" s="119"/>
      <c r="L684" s="119"/>
      <c r="M684" s="119"/>
      <c r="N684" s="119"/>
      <c r="O684" s="159"/>
      <c r="P684" s="160" t="s">
        <v>80</v>
      </c>
      <c r="Q684" s="122">
        <f t="shared" si="22"/>
        <v>0</v>
      </c>
      <c r="R684" s="143"/>
    </row>
    <row r="685" spans="2:18" x14ac:dyDescent="0.2">
      <c r="B685" s="120"/>
      <c r="C685" s="119"/>
      <c r="D685" s="120"/>
      <c r="E685" s="119"/>
      <c r="F685" s="119"/>
      <c r="G685" s="119"/>
      <c r="H685" s="119"/>
      <c r="I685" s="158">
        <f t="shared" si="21"/>
        <v>0</v>
      </c>
      <c r="J685" s="119"/>
      <c r="K685" s="119"/>
      <c r="L685" s="119"/>
      <c r="M685" s="119"/>
      <c r="N685" s="119"/>
      <c r="O685" s="159"/>
      <c r="P685" s="160" t="s">
        <v>80</v>
      </c>
      <c r="Q685" s="122">
        <f t="shared" si="22"/>
        <v>0</v>
      </c>
      <c r="R685" s="143"/>
    </row>
    <row r="686" spans="2:18" x14ac:dyDescent="0.2">
      <c r="B686" s="120"/>
      <c r="C686" s="119"/>
      <c r="D686" s="120"/>
      <c r="E686" s="119"/>
      <c r="F686" s="119"/>
      <c r="G686" s="119"/>
      <c r="H686" s="119"/>
      <c r="I686" s="158">
        <f t="shared" si="21"/>
        <v>0</v>
      </c>
      <c r="J686" s="119"/>
      <c r="K686" s="119"/>
      <c r="L686" s="119"/>
      <c r="M686" s="119"/>
      <c r="N686" s="119"/>
      <c r="O686" s="159"/>
      <c r="P686" s="160" t="s">
        <v>80</v>
      </c>
      <c r="Q686" s="122">
        <f t="shared" si="22"/>
        <v>0</v>
      </c>
      <c r="R686" s="143"/>
    </row>
    <row r="687" spans="2:18" x14ac:dyDescent="0.2">
      <c r="B687" s="120"/>
      <c r="C687" s="119"/>
      <c r="D687" s="120"/>
      <c r="E687" s="119"/>
      <c r="F687" s="119"/>
      <c r="G687" s="119"/>
      <c r="H687" s="119"/>
      <c r="I687" s="158">
        <f t="shared" si="21"/>
        <v>0</v>
      </c>
      <c r="J687" s="119"/>
      <c r="K687" s="119"/>
      <c r="L687" s="119"/>
      <c r="M687" s="119"/>
      <c r="N687" s="119"/>
      <c r="O687" s="159"/>
      <c r="P687" s="160" t="s">
        <v>80</v>
      </c>
      <c r="Q687" s="122">
        <f t="shared" si="22"/>
        <v>0</v>
      </c>
      <c r="R687" s="143"/>
    </row>
    <row r="688" spans="2:18" x14ac:dyDescent="0.2">
      <c r="B688" s="120"/>
      <c r="C688" s="119"/>
      <c r="D688" s="120"/>
      <c r="E688" s="119"/>
      <c r="F688" s="119"/>
      <c r="G688" s="119"/>
      <c r="H688" s="119"/>
      <c r="I688" s="158">
        <f t="shared" si="21"/>
        <v>0</v>
      </c>
      <c r="J688" s="119"/>
      <c r="K688" s="119"/>
      <c r="L688" s="119"/>
      <c r="M688" s="119"/>
      <c r="N688" s="119"/>
      <c r="O688" s="159"/>
      <c r="P688" s="160" t="s">
        <v>80</v>
      </c>
      <c r="Q688" s="122">
        <f t="shared" si="22"/>
        <v>0</v>
      </c>
      <c r="R688" s="143"/>
    </row>
    <row r="689" spans="2:18" x14ac:dyDescent="0.2">
      <c r="B689" s="120"/>
      <c r="C689" s="119"/>
      <c r="D689" s="120"/>
      <c r="E689" s="119"/>
      <c r="F689" s="119"/>
      <c r="G689" s="119"/>
      <c r="H689" s="119"/>
      <c r="I689" s="158">
        <f t="shared" si="21"/>
        <v>0</v>
      </c>
      <c r="J689" s="119"/>
      <c r="K689" s="119"/>
      <c r="L689" s="119"/>
      <c r="M689" s="119"/>
      <c r="N689" s="119"/>
      <c r="O689" s="159"/>
      <c r="P689" s="160" t="s">
        <v>80</v>
      </c>
      <c r="Q689" s="122">
        <f t="shared" si="22"/>
        <v>0</v>
      </c>
      <c r="R689" s="143"/>
    </row>
    <row r="690" spans="2:18" x14ac:dyDescent="0.2">
      <c r="B690" s="120"/>
      <c r="C690" s="119"/>
      <c r="D690" s="120"/>
      <c r="E690" s="119"/>
      <c r="F690" s="119"/>
      <c r="G690" s="119"/>
      <c r="H690" s="119"/>
      <c r="I690" s="158">
        <f t="shared" si="21"/>
        <v>0</v>
      </c>
      <c r="J690" s="119"/>
      <c r="K690" s="119"/>
      <c r="L690" s="119"/>
      <c r="M690" s="119"/>
      <c r="N690" s="119"/>
      <c r="O690" s="159"/>
      <c r="P690" s="160" t="s">
        <v>80</v>
      </c>
      <c r="Q690" s="122">
        <f t="shared" si="22"/>
        <v>0</v>
      </c>
      <c r="R690" s="143"/>
    </row>
    <row r="691" spans="2:18" x14ac:dyDescent="0.2">
      <c r="B691" s="120"/>
      <c r="C691" s="119"/>
      <c r="D691" s="120"/>
      <c r="E691" s="119"/>
      <c r="F691" s="119"/>
      <c r="G691" s="119"/>
      <c r="H691" s="119"/>
      <c r="I691" s="158">
        <f t="shared" si="21"/>
        <v>0</v>
      </c>
      <c r="J691" s="119"/>
      <c r="K691" s="119"/>
      <c r="L691" s="119"/>
      <c r="M691" s="119"/>
      <c r="N691" s="119"/>
      <c r="O691" s="159"/>
      <c r="P691" s="160" t="s">
        <v>80</v>
      </c>
      <c r="Q691" s="122">
        <f t="shared" si="22"/>
        <v>0</v>
      </c>
      <c r="R691" s="143"/>
    </row>
    <row r="692" spans="2:18" x14ac:dyDescent="0.2">
      <c r="B692" s="120"/>
      <c r="C692" s="119"/>
      <c r="D692" s="120"/>
      <c r="E692" s="119"/>
      <c r="F692" s="119"/>
      <c r="G692" s="119"/>
      <c r="H692" s="119"/>
      <c r="I692" s="158">
        <f t="shared" ref="I692:I755" si="23">IF(J692&gt;0,J692,SUM((PI()*E692*F692/4)+(PI()*F692*G692/4)+(PI()*G692*H692/4)+(PI()*H692*E692/4)))</f>
        <v>0</v>
      </c>
      <c r="J692" s="119"/>
      <c r="K692" s="119"/>
      <c r="L692" s="119"/>
      <c r="M692" s="119"/>
      <c r="N692" s="119"/>
      <c r="O692" s="159"/>
      <c r="P692" s="160" t="s">
        <v>80</v>
      </c>
      <c r="Q692" s="122">
        <f t="shared" ref="Q692:Q755" si="24">SUM((I692-(L692+M692+N692))*(1-O692))</f>
        <v>0</v>
      </c>
      <c r="R692" s="143"/>
    </row>
    <row r="693" spans="2:18" x14ac:dyDescent="0.2">
      <c r="B693" s="120"/>
      <c r="C693" s="119"/>
      <c r="D693" s="120"/>
      <c r="E693" s="119"/>
      <c r="F693" s="119"/>
      <c r="G693" s="119"/>
      <c r="H693" s="119"/>
      <c r="I693" s="158">
        <f t="shared" si="23"/>
        <v>0</v>
      </c>
      <c r="J693" s="119"/>
      <c r="K693" s="119"/>
      <c r="L693" s="119"/>
      <c r="M693" s="119"/>
      <c r="N693" s="119"/>
      <c r="O693" s="159"/>
      <c r="P693" s="160" t="s">
        <v>80</v>
      </c>
      <c r="Q693" s="122">
        <f t="shared" si="24"/>
        <v>0</v>
      </c>
      <c r="R693" s="143"/>
    </row>
    <row r="694" spans="2:18" x14ac:dyDescent="0.2">
      <c r="B694" s="120"/>
      <c r="C694" s="119"/>
      <c r="D694" s="120"/>
      <c r="E694" s="119"/>
      <c r="F694" s="119"/>
      <c r="G694" s="119"/>
      <c r="H694" s="119"/>
      <c r="I694" s="158">
        <f t="shared" si="23"/>
        <v>0</v>
      </c>
      <c r="J694" s="119"/>
      <c r="K694" s="119"/>
      <c r="L694" s="119"/>
      <c r="M694" s="119"/>
      <c r="N694" s="119"/>
      <c r="O694" s="159"/>
      <c r="P694" s="160" t="s">
        <v>80</v>
      </c>
      <c r="Q694" s="122">
        <f t="shared" si="24"/>
        <v>0</v>
      </c>
      <c r="R694" s="143"/>
    </row>
    <row r="695" spans="2:18" x14ac:dyDescent="0.2">
      <c r="B695" s="120"/>
      <c r="C695" s="119"/>
      <c r="D695" s="120"/>
      <c r="E695" s="119"/>
      <c r="F695" s="119"/>
      <c r="G695" s="119"/>
      <c r="H695" s="119"/>
      <c r="I695" s="158">
        <f t="shared" si="23"/>
        <v>0</v>
      </c>
      <c r="J695" s="119"/>
      <c r="K695" s="119"/>
      <c r="L695" s="119"/>
      <c r="M695" s="119"/>
      <c r="N695" s="119"/>
      <c r="O695" s="159"/>
      <c r="P695" s="160" t="s">
        <v>80</v>
      </c>
      <c r="Q695" s="122">
        <f t="shared" si="24"/>
        <v>0</v>
      </c>
      <c r="R695" s="143"/>
    </row>
    <row r="696" spans="2:18" x14ac:dyDescent="0.2">
      <c r="B696" s="120"/>
      <c r="C696" s="119"/>
      <c r="D696" s="120"/>
      <c r="E696" s="119"/>
      <c r="F696" s="119"/>
      <c r="G696" s="119"/>
      <c r="H696" s="119"/>
      <c r="I696" s="158">
        <f t="shared" si="23"/>
        <v>0</v>
      </c>
      <c r="J696" s="119"/>
      <c r="K696" s="119"/>
      <c r="L696" s="119"/>
      <c r="M696" s="119"/>
      <c r="N696" s="119"/>
      <c r="O696" s="159"/>
      <c r="P696" s="160" t="s">
        <v>80</v>
      </c>
      <c r="Q696" s="122">
        <f t="shared" si="24"/>
        <v>0</v>
      </c>
      <c r="R696" s="143"/>
    </row>
    <row r="697" spans="2:18" x14ac:dyDescent="0.2">
      <c r="B697" s="120"/>
      <c r="C697" s="119"/>
      <c r="D697" s="120"/>
      <c r="E697" s="119"/>
      <c r="F697" s="119"/>
      <c r="G697" s="119"/>
      <c r="H697" s="119"/>
      <c r="I697" s="158">
        <f t="shared" si="23"/>
        <v>0</v>
      </c>
      <c r="J697" s="119"/>
      <c r="K697" s="119"/>
      <c r="L697" s="119"/>
      <c r="M697" s="119"/>
      <c r="N697" s="119"/>
      <c r="O697" s="159"/>
      <c r="P697" s="160" t="s">
        <v>80</v>
      </c>
      <c r="Q697" s="122">
        <f t="shared" si="24"/>
        <v>0</v>
      </c>
      <c r="R697" s="143"/>
    </row>
    <row r="698" spans="2:18" x14ac:dyDescent="0.2">
      <c r="B698" s="120"/>
      <c r="C698" s="119"/>
      <c r="D698" s="120"/>
      <c r="E698" s="119"/>
      <c r="F698" s="119"/>
      <c r="G698" s="119"/>
      <c r="H698" s="119"/>
      <c r="I698" s="158">
        <f t="shared" si="23"/>
        <v>0</v>
      </c>
      <c r="J698" s="119"/>
      <c r="K698" s="119"/>
      <c r="L698" s="119"/>
      <c r="M698" s="119"/>
      <c r="N698" s="119"/>
      <c r="O698" s="159"/>
      <c r="P698" s="160" t="s">
        <v>80</v>
      </c>
      <c r="Q698" s="122">
        <f t="shared" si="24"/>
        <v>0</v>
      </c>
      <c r="R698" s="143"/>
    </row>
    <row r="699" spans="2:18" x14ac:dyDescent="0.2">
      <c r="B699" s="120"/>
      <c r="C699" s="119"/>
      <c r="D699" s="120"/>
      <c r="E699" s="119"/>
      <c r="F699" s="119"/>
      <c r="G699" s="119"/>
      <c r="H699" s="119"/>
      <c r="I699" s="158">
        <f t="shared" si="23"/>
        <v>0</v>
      </c>
      <c r="J699" s="119"/>
      <c r="K699" s="119"/>
      <c r="L699" s="119"/>
      <c r="M699" s="119"/>
      <c r="N699" s="119"/>
      <c r="O699" s="159"/>
      <c r="P699" s="160" t="s">
        <v>80</v>
      </c>
      <c r="Q699" s="122">
        <f t="shared" si="24"/>
        <v>0</v>
      </c>
      <c r="R699" s="143"/>
    </row>
    <row r="700" spans="2:18" x14ac:dyDescent="0.2">
      <c r="B700" s="120"/>
      <c r="C700" s="119"/>
      <c r="D700" s="120"/>
      <c r="E700" s="119"/>
      <c r="F700" s="119"/>
      <c r="G700" s="119"/>
      <c r="H700" s="119"/>
      <c r="I700" s="158">
        <f t="shared" si="23"/>
        <v>0</v>
      </c>
      <c r="J700" s="119"/>
      <c r="K700" s="119"/>
      <c r="L700" s="119"/>
      <c r="M700" s="119"/>
      <c r="N700" s="119"/>
      <c r="O700" s="159"/>
      <c r="P700" s="160" t="s">
        <v>80</v>
      </c>
      <c r="Q700" s="122">
        <f t="shared" si="24"/>
        <v>0</v>
      </c>
      <c r="R700" s="143"/>
    </row>
    <row r="701" spans="2:18" x14ac:dyDescent="0.2">
      <c r="B701" s="120"/>
      <c r="C701" s="119"/>
      <c r="D701" s="120"/>
      <c r="E701" s="119"/>
      <c r="F701" s="119"/>
      <c r="G701" s="119"/>
      <c r="H701" s="119"/>
      <c r="I701" s="158">
        <f t="shared" si="23"/>
        <v>0</v>
      </c>
      <c r="J701" s="119"/>
      <c r="K701" s="119"/>
      <c r="L701" s="119"/>
      <c r="M701" s="119"/>
      <c r="N701" s="119"/>
      <c r="O701" s="159"/>
      <c r="P701" s="160" t="s">
        <v>80</v>
      </c>
      <c r="Q701" s="122">
        <f t="shared" si="24"/>
        <v>0</v>
      </c>
      <c r="R701" s="143"/>
    </row>
    <row r="702" spans="2:18" x14ac:dyDescent="0.2">
      <c r="B702" s="120"/>
      <c r="C702" s="119"/>
      <c r="D702" s="120"/>
      <c r="E702" s="119"/>
      <c r="F702" s="119"/>
      <c r="G702" s="119"/>
      <c r="H702" s="119"/>
      <c r="I702" s="158">
        <f t="shared" si="23"/>
        <v>0</v>
      </c>
      <c r="J702" s="119"/>
      <c r="K702" s="119"/>
      <c r="L702" s="119"/>
      <c r="M702" s="119"/>
      <c r="N702" s="119"/>
      <c r="O702" s="159"/>
      <c r="P702" s="160" t="s">
        <v>80</v>
      </c>
      <c r="Q702" s="122">
        <f t="shared" si="24"/>
        <v>0</v>
      </c>
      <c r="R702" s="143"/>
    </row>
    <row r="703" spans="2:18" x14ac:dyDescent="0.2">
      <c r="B703" s="120"/>
      <c r="C703" s="119"/>
      <c r="D703" s="120"/>
      <c r="E703" s="119"/>
      <c r="F703" s="119"/>
      <c r="G703" s="119"/>
      <c r="H703" s="119"/>
      <c r="I703" s="158">
        <f t="shared" si="23"/>
        <v>0</v>
      </c>
      <c r="J703" s="119"/>
      <c r="K703" s="119"/>
      <c r="L703" s="119"/>
      <c r="M703" s="119"/>
      <c r="N703" s="119"/>
      <c r="O703" s="159"/>
      <c r="P703" s="160" t="s">
        <v>80</v>
      </c>
      <c r="Q703" s="122">
        <f t="shared" si="24"/>
        <v>0</v>
      </c>
      <c r="R703" s="143"/>
    </row>
    <row r="704" spans="2:18" x14ac:dyDescent="0.2">
      <c r="B704" s="120"/>
      <c r="C704" s="119"/>
      <c r="D704" s="120"/>
      <c r="E704" s="119"/>
      <c r="F704" s="119"/>
      <c r="G704" s="119"/>
      <c r="H704" s="119"/>
      <c r="I704" s="158">
        <f t="shared" si="23"/>
        <v>0</v>
      </c>
      <c r="J704" s="119"/>
      <c r="K704" s="119"/>
      <c r="L704" s="119"/>
      <c r="M704" s="119"/>
      <c r="N704" s="119"/>
      <c r="O704" s="159"/>
      <c r="P704" s="160" t="s">
        <v>80</v>
      </c>
      <c r="Q704" s="122">
        <f t="shared" si="24"/>
        <v>0</v>
      </c>
      <c r="R704" s="143"/>
    </row>
    <row r="705" spans="2:18" x14ac:dyDescent="0.2">
      <c r="B705" s="120"/>
      <c r="C705" s="119"/>
      <c r="D705" s="120"/>
      <c r="E705" s="119"/>
      <c r="F705" s="119"/>
      <c r="G705" s="119"/>
      <c r="H705" s="119"/>
      <c r="I705" s="158">
        <f t="shared" si="23"/>
        <v>0</v>
      </c>
      <c r="J705" s="119"/>
      <c r="K705" s="119"/>
      <c r="L705" s="119"/>
      <c r="M705" s="119"/>
      <c r="N705" s="119"/>
      <c r="O705" s="159"/>
      <c r="P705" s="160" t="s">
        <v>80</v>
      </c>
      <c r="Q705" s="122">
        <f t="shared" si="24"/>
        <v>0</v>
      </c>
      <c r="R705" s="143"/>
    </row>
    <row r="706" spans="2:18" x14ac:dyDescent="0.2">
      <c r="B706" s="120"/>
      <c r="C706" s="119"/>
      <c r="D706" s="120"/>
      <c r="E706" s="119"/>
      <c r="F706" s="119"/>
      <c r="G706" s="119"/>
      <c r="H706" s="119"/>
      <c r="I706" s="158">
        <f t="shared" si="23"/>
        <v>0</v>
      </c>
      <c r="J706" s="119"/>
      <c r="K706" s="119"/>
      <c r="L706" s="119"/>
      <c r="M706" s="119"/>
      <c r="N706" s="119"/>
      <c r="O706" s="159"/>
      <c r="P706" s="160" t="s">
        <v>80</v>
      </c>
      <c r="Q706" s="122">
        <f t="shared" si="24"/>
        <v>0</v>
      </c>
      <c r="R706" s="143"/>
    </row>
    <row r="707" spans="2:18" x14ac:dyDescent="0.2">
      <c r="B707" s="120"/>
      <c r="C707" s="119"/>
      <c r="D707" s="120"/>
      <c r="E707" s="119"/>
      <c r="F707" s="119"/>
      <c r="G707" s="119"/>
      <c r="H707" s="119"/>
      <c r="I707" s="158">
        <f t="shared" si="23"/>
        <v>0</v>
      </c>
      <c r="J707" s="119"/>
      <c r="K707" s="119"/>
      <c r="L707" s="119"/>
      <c r="M707" s="119"/>
      <c r="N707" s="119"/>
      <c r="O707" s="159"/>
      <c r="P707" s="160" t="s">
        <v>80</v>
      </c>
      <c r="Q707" s="122">
        <f t="shared" si="24"/>
        <v>0</v>
      </c>
      <c r="R707" s="143"/>
    </row>
    <row r="708" spans="2:18" x14ac:dyDescent="0.2">
      <c r="B708" s="120"/>
      <c r="C708" s="119"/>
      <c r="D708" s="120"/>
      <c r="E708" s="119"/>
      <c r="F708" s="119"/>
      <c r="G708" s="119"/>
      <c r="H708" s="119"/>
      <c r="I708" s="158">
        <f t="shared" si="23"/>
        <v>0</v>
      </c>
      <c r="J708" s="119"/>
      <c r="K708" s="119"/>
      <c r="L708" s="119"/>
      <c r="M708" s="119"/>
      <c r="N708" s="119"/>
      <c r="O708" s="159"/>
      <c r="P708" s="160" t="s">
        <v>80</v>
      </c>
      <c r="Q708" s="122">
        <f t="shared" si="24"/>
        <v>0</v>
      </c>
      <c r="R708" s="143"/>
    </row>
    <row r="709" spans="2:18" x14ac:dyDescent="0.2">
      <c r="B709" s="120"/>
      <c r="C709" s="119"/>
      <c r="D709" s="120"/>
      <c r="E709" s="119"/>
      <c r="F709" s="119"/>
      <c r="G709" s="119"/>
      <c r="H709" s="119"/>
      <c r="I709" s="158">
        <f t="shared" si="23"/>
        <v>0</v>
      </c>
      <c r="J709" s="119"/>
      <c r="K709" s="119"/>
      <c r="L709" s="119"/>
      <c r="M709" s="119"/>
      <c r="N709" s="119"/>
      <c r="O709" s="159"/>
      <c r="P709" s="160" t="s">
        <v>80</v>
      </c>
      <c r="Q709" s="122">
        <f t="shared" si="24"/>
        <v>0</v>
      </c>
      <c r="R709" s="143"/>
    </row>
    <row r="710" spans="2:18" x14ac:dyDescent="0.2">
      <c r="B710" s="120"/>
      <c r="C710" s="119"/>
      <c r="D710" s="120"/>
      <c r="E710" s="119"/>
      <c r="F710" s="119"/>
      <c r="G710" s="119"/>
      <c r="H710" s="119"/>
      <c r="I710" s="158">
        <f t="shared" si="23"/>
        <v>0</v>
      </c>
      <c r="J710" s="119"/>
      <c r="K710" s="119"/>
      <c r="L710" s="119"/>
      <c r="M710" s="119"/>
      <c r="N710" s="119"/>
      <c r="O710" s="159"/>
      <c r="P710" s="160" t="s">
        <v>80</v>
      </c>
      <c r="Q710" s="122">
        <f t="shared" si="24"/>
        <v>0</v>
      </c>
      <c r="R710" s="143"/>
    </row>
    <row r="711" spans="2:18" x14ac:dyDescent="0.2">
      <c r="B711" s="120"/>
      <c r="C711" s="119"/>
      <c r="D711" s="120"/>
      <c r="E711" s="119"/>
      <c r="F711" s="119"/>
      <c r="G711" s="119"/>
      <c r="H711" s="119"/>
      <c r="I711" s="158">
        <f t="shared" si="23"/>
        <v>0</v>
      </c>
      <c r="J711" s="119"/>
      <c r="K711" s="119"/>
      <c r="L711" s="119"/>
      <c r="M711" s="119"/>
      <c r="N711" s="119"/>
      <c r="O711" s="159"/>
      <c r="P711" s="160" t="s">
        <v>80</v>
      </c>
      <c r="Q711" s="122">
        <f t="shared" si="24"/>
        <v>0</v>
      </c>
      <c r="R711" s="143"/>
    </row>
    <row r="712" spans="2:18" x14ac:dyDescent="0.2">
      <c r="B712" s="120"/>
      <c r="C712" s="119"/>
      <c r="D712" s="120"/>
      <c r="E712" s="119"/>
      <c r="F712" s="119"/>
      <c r="G712" s="119"/>
      <c r="H712" s="119"/>
      <c r="I712" s="158">
        <f t="shared" si="23"/>
        <v>0</v>
      </c>
      <c r="J712" s="119"/>
      <c r="K712" s="119"/>
      <c r="L712" s="119"/>
      <c r="M712" s="119"/>
      <c r="N712" s="119"/>
      <c r="O712" s="159"/>
      <c r="P712" s="160" t="s">
        <v>80</v>
      </c>
      <c r="Q712" s="122">
        <f t="shared" si="24"/>
        <v>0</v>
      </c>
      <c r="R712" s="143"/>
    </row>
    <row r="713" spans="2:18" x14ac:dyDescent="0.2">
      <c r="B713" s="120"/>
      <c r="C713" s="119"/>
      <c r="D713" s="120"/>
      <c r="E713" s="119"/>
      <c r="F713" s="119"/>
      <c r="G713" s="119"/>
      <c r="H713" s="119"/>
      <c r="I713" s="158">
        <f t="shared" si="23"/>
        <v>0</v>
      </c>
      <c r="J713" s="119"/>
      <c r="K713" s="119"/>
      <c r="L713" s="119"/>
      <c r="M713" s="119"/>
      <c r="N713" s="119"/>
      <c r="O713" s="159"/>
      <c r="P713" s="160" t="s">
        <v>80</v>
      </c>
      <c r="Q713" s="122">
        <f t="shared" si="24"/>
        <v>0</v>
      </c>
      <c r="R713" s="143"/>
    </row>
    <row r="714" spans="2:18" x14ac:dyDescent="0.2">
      <c r="B714" s="120"/>
      <c r="C714" s="119"/>
      <c r="D714" s="120"/>
      <c r="E714" s="119"/>
      <c r="F714" s="119"/>
      <c r="G714" s="119"/>
      <c r="H714" s="119"/>
      <c r="I714" s="158">
        <f t="shared" si="23"/>
        <v>0</v>
      </c>
      <c r="J714" s="119"/>
      <c r="K714" s="119"/>
      <c r="L714" s="119"/>
      <c r="M714" s="119"/>
      <c r="N714" s="119"/>
      <c r="O714" s="159"/>
      <c r="P714" s="160" t="s">
        <v>80</v>
      </c>
      <c r="Q714" s="122">
        <f t="shared" si="24"/>
        <v>0</v>
      </c>
      <c r="R714" s="143"/>
    </row>
    <row r="715" spans="2:18" x14ac:dyDescent="0.2">
      <c r="B715" s="120"/>
      <c r="C715" s="119"/>
      <c r="D715" s="120"/>
      <c r="E715" s="119"/>
      <c r="F715" s="119"/>
      <c r="G715" s="119"/>
      <c r="H715" s="119"/>
      <c r="I715" s="158">
        <f t="shared" si="23"/>
        <v>0</v>
      </c>
      <c r="J715" s="119"/>
      <c r="K715" s="119"/>
      <c r="L715" s="119"/>
      <c r="M715" s="119"/>
      <c r="N715" s="119"/>
      <c r="O715" s="159"/>
      <c r="P715" s="160" t="s">
        <v>80</v>
      </c>
      <c r="Q715" s="122">
        <f t="shared" si="24"/>
        <v>0</v>
      </c>
      <c r="R715" s="143"/>
    </row>
    <row r="716" spans="2:18" x14ac:dyDescent="0.2">
      <c r="B716" s="120"/>
      <c r="C716" s="119"/>
      <c r="D716" s="120"/>
      <c r="E716" s="119"/>
      <c r="F716" s="119"/>
      <c r="G716" s="119"/>
      <c r="H716" s="119"/>
      <c r="I716" s="158">
        <f t="shared" si="23"/>
        <v>0</v>
      </c>
      <c r="J716" s="119"/>
      <c r="K716" s="119"/>
      <c r="L716" s="119"/>
      <c r="M716" s="119"/>
      <c r="N716" s="119"/>
      <c r="O716" s="159"/>
      <c r="P716" s="160" t="s">
        <v>80</v>
      </c>
      <c r="Q716" s="122">
        <f t="shared" si="24"/>
        <v>0</v>
      </c>
      <c r="R716" s="143"/>
    </row>
    <row r="717" spans="2:18" x14ac:dyDescent="0.2">
      <c r="B717" s="120"/>
      <c r="C717" s="119"/>
      <c r="D717" s="120"/>
      <c r="E717" s="119"/>
      <c r="F717" s="119"/>
      <c r="G717" s="119"/>
      <c r="H717" s="119"/>
      <c r="I717" s="158">
        <f t="shared" si="23"/>
        <v>0</v>
      </c>
      <c r="J717" s="119"/>
      <c r="K717" s="119"/>
      <c r="L717" s="119"/>
      <c r="M717" s="119"/>
      <c r="N717" s="119"/>
      <c r="O717" s="159"/>
      <c r="P717" s="160" t="s">
        <v>80</v>
      </c>
      <c r="Q717" s="122">
        <f t="shared" si="24"/>
        <v>0</v>
      </c>
      <c r="R717" s="143"/>
    </row>
    <row r="718" spans="2:18" x14ac:dyDescent="0.2">
      <c r="B718" s="120"/>
      <c r="C718" s="119"/>
      <c r="D718" s="120"/>
      <c r="E718" s="119"/>
      <c r="F718" s="119"/>
      <c r="G718" s="119"/>
      <c r="H718" s="119"/>
      <c r="I718" s="158">
        <f t="shared" si="23"/>
        <v>0</v>
      </c>
      <c r="J718" s="119"/>
      <c r="K718" s="119"/>
      <c r="L718" s="119"/>
      <c r="M718" s="119"/>
      <c r="N718" s="119"/>
      <c r="O718" s="159"/>
      <c r="P718" s="160" t="s">
        <v>80</v>
      </c>
      <c r="Q718" s="122">
        <f t="shared" si="24"/>
        <v>0</v>
      </c>
      <c r="R718" s="143"/>
    </row>
    <row r="719" spans="2:18" x14ac:dyDescent="0.2">
      <c r="B719" s="120"/>
      <c r="C719" s="119"/>
      <c r="D719" s="120"/>
      <c r="E719" s="119"/>
      <c r="F719" s="119"/>
      <c r="G719" s="119"/>
      <c r="H719" s="119"/>
      <c r="I719" s="158">
        <f t="shared" si="23"/>
        <v>0</v>
      </c>
      <c r="J719" s="119"/>
      <c r="K719" s="119"/>
      <c r="L719" s="119"/>
      <c r="M719" s="119"/>
      <c r="N719" s="119"/>
      <c r="O719" s="159"/>
      <c r="P719" s="160" t="s">
        <v>80</v>
      </c>
      <c r="Q719" s="122">
        <f t="shared" si="24"/>
        <v>0</v>
      </c>
      <c r="R719" s="143"/>
    </row>
    <row r="720" spans="2:18" x14ac:dyDescent="0.2">
      <c r="B720" s="120"/>
      <c r="C720" s="119"/>
      <c r="D720" s="120"/>
      <c r="E720" s="119"/>
      <c r="F720" s="119"/>
      <c r="G720" s="119"/>
      <c r="H720" s="119"/>
      <c r="I720" s="158">
        <f t="shared" si="23"/>
        <v>0</v>
      </c>
      <c r="J720" s="119"/>
      <c r="K720" s="119"/>
      <c r="L720" s="119"/>
      <c r="M720" s="119"/>
      <c r="N720" s="119"/>
      <c r="O720" s="159"/>
      <c r="P720" s="160" t="s">
        <v>80</v>
      </c>
      <c r="Q720" s="122">
        <f t="shared" si="24"/>
        <v>0</v>
      </c>
      <c r="R720" s="143"/>
    </row>
    <row r="721" spans="2:18" x14ac:dyDescent="0.2">
      <c r="B721" s="120"/>
      <c r="C721" s="119"/>
      <c r="D721" s="120"/>
      <c r="E721" s="119"/>
      <c r="F721" s="119"/>
      <c r="G721" s="119"/>
      <c r="H721" s="119"/>
      <c r="I721" s="158">
        <f t="shared" si="23"/>
        <v>0</v>
      </c>
      <c r="J721" s="119"/>
      <c r="K721" s="119"/>
      <c r="L721" s="119"/>
      <c r="M721" s="119"/>
      <c r="N721" s="119"/>
      <c r="O721" s="159"/>
      <c r="P721" s="160" t="s">
        <v>80</v>
      </c>
      <c r="Q721" s="122">
        <f t="shared" si="24"/>
        <v>0</v>
      </c>
      <c r="R721" s="143"/>
    </row>
    <row r="722" spans="2:18" x14ac:dyDescent="0.2">
      <c r="B722" s="120"/>
      <c r="C722" s="119"/>
      <c r="D722" s="120"/>
      <c r="E722" s="119"/>
      <c r="F722" s="119"/>
      <c r="G722" s="119"/>
      <c r="H722" s="119"/>
      <c r="I722" s="158">
        <f t="shared" si="23"/>
        <v>0</v>
      </c>
      <c r="J722" s="119"/>
      <c r="K722" s="119"/>
      <c r="L722" s="119"/>
      <c r="M722" s="119"/>
      <c r="N722" s="119"/>
      <c r="O722" s="159"/>
      <c r="P722" s="160" t="s">
        <v>80</v>
      </c>
      <c r="Q722" s="122">
        <f t="shared" si="24"/>
        <v>0</v>
      </c>
      <c r="R722" s="143"/>
    </row>
    <row r="723" spans="2:18" x14ac:dyDescent="0.2">
      <c r="B723" s="120"/>
      <c r="C723" s="119"/>
      <c r="D723" s="120"/>
      <c r="E723" s="119"/>
      <c r="F723" s="119"/>
      <c r="G723" s="119"/>
      <c r="H723" s="119"/>
      <c r="I723" s="158">
        <f t="shared" si="23"/>
        <v>0</v>
      </c>
      <c r="J723" s="119"/>
      <c r="K723" s="119"/>
      <c r="L723" s="119"/>
      <c r="M723" s="119"/>
      <c r="N723" s="119"/>
      <c r="O723" s="159"/>
      <c r="P723" s="160" t="s">
        <v>80</v>
      </c>
      <c r="Q723" s="122">
        <f t="shared" si="24"/>
        <v>0</v>
      </c>
      <c r="R723" s="143"/>
    </row>
    <row r="724" spans="2:18" x14ac:dyDescent="0.2">
      <c r="B724" s="120"/>
      <c r="C724" s="119"/>
      <c r="D724" s="120"/>
      <c r="E724" s="119"/>
      <c r="F724" s="119"/>
      <c r="G724" s="119"/>
      <c r="H724" s="119"/>
      <c r="I724" s="158">
        <f t="shared" si="23"/>
        <v>0</v>
      </c>
      <c r="J724" s="119"/>
      <c r="K724" s="119"/>
      <c r="L724" s="119"/>
      <c r="M724" s="119"/>
      <c r="N724" s="119"/>
      <c r="O724" s="159"/>
      <c r="P724" s="160" t="s">
        <v>80</v>
      </c>
      <c r="Q724" s="122">
        <f t="shared" si="24"/>
        <v>0</v>
      </c>
      <c r="R724" s="143"/>
    </row>
    <row r="725" spans="2:18" x14ac:dyDescent="0.2">
      <c r="B725" s="120"/>
      <c r="C725" s="119"/>
      <c r="D725" s="120"/>
      <c r="E725" s="119"/>
      <c r="F725" s="119"/>
      <c r="G725" s="119"/>
      <c r="H725" s="119"/>
      <c r="I725" s="158">
        <f t="shared" si="23"/>
        <v>0</v>
      </c>
      <c r="J725" s="119"/>
      <c r="K725" s="119"/>
      <c r="L725" s="119"/>
      <c r="M725" s="119"/>
      <c r="N725" s="119"/>
      <c r="O725" s="159"/>
      <c r="P725" s="160" t="s">
        <v>80</v>
      </c>
      <c r="Q725" s="122">
        <f t="shared" si="24"/>
        <v>0</v>
      </c>
      <c r="R725" s="143"/>
    </row>
    <row r="726" spans="2:18" x14ac:dyDescent="0.2">
      <c r="B726" s="120"/>
      <c r="C726" s="119"/>
      <c r="D726" s="120"/>
      <c r="E726" s="119"/>
      <c r="F726" s="119"/>
      <c r="G726" s="119"/>
      <c r="H726" s="119"/>
      <c r="I726" s="158">
        <f t="shared" si="23"/>
        <v>0</v>
      </c>
      <c r="J726" s="119"/>
      <c r="K726" s="119"/>
      <c r="L726" s="119"/>
      <c r="M726" s="119"/>
      <c r="N726" s="119"/>
      <c r="O726" s="159"/>
      <c r="P726" s="160" t="s">
        <v>80</v>
      </c>
      <c r="Q726" s="122">
        <f t="shared" si="24"/>
        <v>0</v>
      </c>
      <c r="R726" s="143"/>
    </row>
    <row r="727" spans="2:18" x14ac:dyDescent="0.2">
      <c r="B727" s="120"/>
      <c r="C727" s="119"/>
      <c r="D727" s="120"/>
      <c r="E727" s="119"/>
      <c r="F727" s="119"/>
      <c r="G727" s="119"/>
      <c r="H727" s="119"/>
      <c r="I727" s="158">
        <f t="shared" si="23"/>
        <v>0</v>
      </c>
      <c r="J727" s="119"/>
      <c r="K727" s="119"/>
      <c r="L727" s="119"/>
      <c r="M727" s="119"/>
      <c r="N727" s="119"/>
      <c r="O727" s="159"/>
      <c r="P727" s="160" t="s">
        <v>80</v>
      </c>
      <c r="Q727" s="122">
        <f t="shared" si="24"/>
        <v>0</v>
      </c>
      <c r="R727" s="143"/>
    </row>
    <row r="728" spans="2:18" x14ac:dyDescent="0.2">
      <c r="B728" s="120"/>
      <c r="C728" s="119"/>
      <c r="D728" s="120"/>
      <c r="E728" s="119"/>
      <c r="F728" s="119"/>
      <c r="G728" s="119"/>
      <c r="H728" s="119"/>
      <c r="I728" s="158">
        <f t="shared" si="23"/>
        <v>0</v>
      </c>
      <c r="J728" s="119"/>
      <c r="K728" s="119"/>
      <c r="L728" s="119"/>
      <c r="M728" s="119"/>
      <c r="N728" s="119"/>
      <c r="O728" s="159"/>
      <c r="P728" s="160" t="s">
        <v>80</v>
      </c>
      <c r="Q728" s="122">
        <f t="shared" si="24"/>
        <v>0</v>
      </c>
      <c r="R728" s="143"/>
    </row>
    <row r="729" spans="2:18" x14ac:dyDescent="0.2">
      <c r="B729" s="120"/>
      <c r="C729" s="119"/>
      <c r="D729" s="120"/>
      <c r="E729" s="119"/>
      <c r="F729" s="119"/>
      <c r="G729" s="119"/>
      <c r="H729" s="119"/>
      <c r="I729" s="158">
        <f t="shared" si="23"/>
        <v>0</v>
      </c>
      <c r="J729" s="119"/>
      <c r="K729" s="119"/>
      <c r="L729" s="119"/>
      <c r="M729" s="119"/>
      <c r="N729" s="119"/>
      <c r="O729" s="159"/>
      <c r="P729" s="160" t="s">
        <v>80</v>
      </c>
      <c r="Q729" s="122">
        <f t="shared" si="24"/>
        <v>0</v>
      </c>
      <c r="R729" s="143"/>
    </row>
    <row r="730" spans="2:18" x14ac:dyDescent="0.2">
      <c r="B730" s="120"/>
      <c r="C730" s="119"/>
      <c r="D730" s="120"/>
      <c r="E730" s="119"/>
      <c r="F730" s="119"/>
      <c r="G730" s="119"/>
      <c r="H730" s="119"/>
      <c r="I730" s="158">
        <f t="shared" si="23"/>
        <v>0</v>
      </c>
      <c r="J730" s="119"/>
      <c r="K730" s="119"/>
      <c r="L730" s="119"/>
      <c r="M730" s="119"/>
      <c r="N730" s="119"/>
      <c r="O730" s="159"/>
      <c r="P730" s="160" t="s">
        <v>80</v>
      </c>
      <c r="Q730" s="122">
        <f t="shared" si="24"/>
        <v>0</v>
      </c>
      <c r="R730" s="143"/>
    </row>
    <row r="731" spans="2:18" x14ac:dyDescent="0.2">
      <c r="B731" s="120"/>
      <c r="C731" s="119"/>
      <c r="D731" s="120"/>
      <c r="E731" s="119"/>
      <c r="F731" s="119"/>
      <c r="G731" s="119"/>
      <c r="H731" s="119"/>
      <c r="I731" s="158">
        <f t="shared" si="23"/>
        <v>0</v>
      </c>
      <c r="J731" s="119"/>
      <c r="K731" s="119"/>
      <c r="L731" s="119"/>
      <c r="M731" s="119"/>
      <c r="N731" s="119"/>
      <c r="O731" s="159"/>
      <c r="P731" s="160" t="s">
        <v>80</v>
      </c>
      <c r="Q731" s="122">
        <f t="shared" si="24"/>
        <v>0</v>
      </c>
      <c r="R731" s="143"/>
    </row>
    <row r="732" spans="2:18" x14ac:dyDescent="0.2">
      <c r="B732" s="120"/>
      <c r="C732" s="119"/>
      <c r="D732" s="120"/>
      <c r="E732" s="119"/>
      <c r="F732" s="119"/>
      <c r="G732" s="119"/>
      <c r="H732" s="119"/>
      <c r="I732" s="158">
        <f t="shared" si="23"/>
        <v>0</v>
      </c>
      <c r="J732" s="119"/>
      <c r="K732" s="119"/>
      <c r="L732" s="119"/>
      <c r="M732" s="119"/>
      <c r="N732" s="119"/>
      <c r="O732" s="159"/>
      <c r="P732" s="160" t="s">
        <v>80</v>
      </c>
      <c r="Q732" s="122">
        <f t="shared" si="24"/>
        <v>0</v>
      </c>
      <c r="R732" s="143"/>
    </row>
    <row r="733" spans="2:18" x14ac:dyDescent="0.2">
      <c r="B733" s="120"/>
      <c r="C733" s="119"/>
      <c r="D733" s="120"/>
      <c r="E733" s="119"/>
      <c r="F733" s="119"/>
      <c r="G733" s="119"/>
      <c r="H733" s="119"/>
      <c r="I733" s="158">
        <f t="shared" si="23"/>
        <v>0</v>
      </c>
      <c r="J733" s="119"/>
      <c r="K733" s="119"/>
      <c r="L733" s="119"/>
      <c r="M733" s="119"/>
      <c r="N733" s="119"/>
      <c r="O733" s="159"/>
      <c r="P733" s="160" t="s">
        <v>80</v>
      </c>
      <c r="Q733" s="122">
        <f t="shared" si="24"/>
        <v>0</v>
      </c>
      <c r="R733" s="143"/>
    </row>
    <row r="734" spans="2:18" x14ac:dyDescent="0.2">
      <c r="B734" s="120"/>
      <c r="C734" s="119"/>
      <c r="D734" s="120"/>
      <c r="E734" s="119"/>
      <c r="F734" s="119"/>
      <c r="G734" s="119"/>
      <c r="H734" s="119"/>
      <c r="I734" s="158">
        <f t="shared" si="23"/>
        <v>0</v>
      </c>
      <c r="J734" s="119"/>
      <c r="K734" s="119"/>
      <c r="L734" s="119"/>
      <c r="M734" s="119"/>
      <c r="N734" s="119"/>
      <c r="O734" s="159"/>
      <c r="P734" s="160" t="s">
        <v>80</v>
      </c>
      <c r="Q734" s="122">
        <f t="shared" si="24"/>
        <v>0</v>
      </c>
      <c r="R734" s="143"/>
    </row>
    <row r="735" spans="2:18" x14ac:dyDescent="0.2">
      <c r="B735" s="120"/>
      <c r="C735" s="119"/>
      <c r="D735" s="120"/>
      <c r="E735" s="119"/>
      <c r="F735" s="119"/>
      <c r="G735" s="119"/>
      <c r="H735" s="119"/>
      <c r="I735" s="158">
        <f t="shared" si="23"/>
        <v>0</v>
      </c>
      <c r="J735" s="119"/>
      <c r="K735" s="119"/>
      <c r="L735" s="119"/>
      <c r="M735" s="119"/>
      <c r="N735" s="119"/>
      <c r="O735" s="159"/>
      <c r="P735" s="160" t="s">
        <v>80</v>
      </c>
      <c r="Q735" s="122">
        <f t="shared" si="24"/>
        <v>0</v>
      </c>
      <c r="R735" s="143"/>
    </row>
    <row r="736" spans="2:18" x14ac:dyDescent="0.2">
      <c r="B736" s="120"/>
      <c r="C736" s="119"/>
      <c r="D736" s="120"/>
      <c r="E736" s="119"/>
      <c r="F736" s="119"/>
      <c r="G736" s="119"/>
      <c r="H736" s="119"/>
      <c r="I736" s="158">
        <f t="shared" si="23"/>
        <v>0</v>
      </c>
      <c r="J736" s="119"/>
      <c r="K736" s="119"/>
      <c r="L736" s="119"/>
      <c r="M736" s="119"/>
      <c r="N736" s="119"/>
      <c r="O736" s="159"/>
      <c r="P736" s="160" t="s">
        <v>80</v>
      </c>
      <c r="Q736" s="122">
        <f t="shared" si="24"/>
        <v>0</v>
      </c>
      <c r="R736" s="143"/>
    </row>
    <row r="737" spans="2:18" x14ac:dyDescent="0.2">
      <c r="B737" s="120"/>
      <c r="C737" s="119"/>
      <c r="D737" s="120"/>
      <c r="E737" s="119"/>
      <c r="F737" s="119"/>
      <c r="G737" s="119"/>
      <c r="H737" s="119"/>
      <c r="I737" s="158">
        <f t="shared" si="23"/>
        <v>0</v>
      </c>
      <c r="J737" s="119"/>
      <c r="K737" s="119"/>
      <c r="L737" s="119"/>
      <c r="M737" s="119"/>
      <c r="N737" s="119"/>
      <c r="O737" s="159"/>
      <c r="P737" s="160" t="s">
        <v>80</v>
      </c>
      <c r="Q737" s="122">
        <f t="shared" si="24"/>
        <v>0</v>
      </c>
      <c r="R737" s="143"/>
    </row>
    <row r="738" spans="2:18" x14ac:dyDescent="0.2">
      <c r="B738" s="120"/>
      <c r="C738" s="119"/>
      <c r="D738" s="120"/>
      <c r="E738" s="119"/>
      <c r="F738" s="119"/>
      <c r="G738" s="119"/>
      <c r="H738" s="119"/>
      <c r="I738" s="158">
        <f t="shared" si="23"/>
        <v>0</v>
      </c>
      <c r="J738" s="119"/>
      <c r="K738" s="119"/>
      <c r="L738" s="119"/>
      <c r="M738" s="119"/>
      <c r="N738" s="119"/>
      <c r="O738" s="159"/>
      <c r="P738" s="160" t="s">
        <v>80</v>
      </c>
      <c r="Q738" s="122">
        <f t="shared" si="24"/>
        <v>0</v>
      </c>
      <c r="R738" s="143"/>
    </row>
    <row r="739" spans="2:18" x14ac:dyDescent="0.2">
      <c r="B739" s="120"/>
      <c r="C739" s="119"/>
      <c r="D739" s="120"/>
      <c r="E739" s="119"/>
      <c r="F739" s="119"/>
      <c r="G739" s="119"/>
      <c r="H739" s="119"/>
      <c r="I739" s="158">
        <f t="shared" si="23"/>
        <v>0</v>
      </c>
      <c r="J739" s="119"/>
      <c r="K739" s="119"/>
      <c r="L739" s="119"/>
      <c r="M739" s="119"/>
      <c r="N739" s="119"/>
      <c r="O739" s="159"/>
      <c r="P739" s="160" t="s">
        <v>80</v>
      </c>
      <c r="Q739" s="122">
        <f t="shared" si="24"/>
        <v>0</v>
      </c>
      <c r="R739" s="143"/>
    </row>
    <row r="740" spans="2:18" x14ac:dyDescent="0.2">
      <c r="B740" s="120"/>
      <c r="C740" s="119"/>
      <c r="D740" s="120"/>
      <c r="E740" s="119"/>
      <c r="F740" s="119"/>
      <c r="G740" s="119"/>
      <c r="H740" s="119"/>
      <c r="I740" s="158">
        <f t="shared" si="23"/>
        <v>0</v>
      </c>
      <c r="J740" s="119"/>
      <c r="K740" s="119"/>
      <c r="L740" s="119"/>
      <c r="M740" s="119"/>
      <c r="N740" s="119"/>
      <c r="O740" s="159"/>
      <c r="P740" s="160" t="s">
        <v>80</v>
      </c>
      <c r="Q740" s="122">
        <f t="shared" si="24"/>
        <v>0</v>
      </c>
      <c r="R740" s="143"/>
    </row>
    <row r="741" spans="2:18" x14ac:dyDescent="0.2">
      <c r="B741" s="120"/>
      <c r="C741" s="119"/>
      <c r="D741" s="120"/>
      <c r="E741" s="119"/>
      <c r="F741" s="119"/>
      <c r="G741" s="119"/>
      <c r="H741" s="119"/>
      <c r="I741" s="158">
        <f t="shared" si="23"/>
        <v>0</v>
      </c>
      <c r="J741" s="119"/>
      <c r="K741" s="119"/>
      <c r="L741" s="119"/>
      <c r="M741" s="119"/>
      <c r="N741" s="119"/>
      <c r="O741" s="159"/>
      <c r="P741" s="160" t="s">
        <v>80</v>
      </c>
      <c r="Q741" s="122">
        <f t="shared" si="24"/>
        <v>0</v>
      </c>
      <c r="R741" s="143"/>
    </row>
    <row r="742" spans="2:18" x14ac:dyDescent="0.2">
      <c r="B742" s="120"/>
      <c r="C742" s="119"/>
      <c r="D742" s="120"/>
      <c r="E742" s="119"/>
      <c r="F742" s="119"/>
      <c r="G742" s="119"/>
      <c r="H742" s="119"/>
      <c r="I742" s="158">
        <f t="shared" si="23"/>
        <v>0</v>
      </c>
      <c r="J742" s="119"/>
      <c r="K742" s="119"/>
      <c r="L742" s="119"/>
      <c r="M742" s="119"/>
      <c r="N742" s="119"/>
      <c r="O742" s="159"/>
      <c r="P742" s="160" t="s">
        <v>80</v>
      </c>
      <c r="Q742" s="122">
        <f t="shared" si="24"/>
        <v>0</v>
      </c>
      <c r="R742" s="143"/>
    </row>
    <row r="743" spans="2:18" x14ac:dyDescent="0.2">
      <c r="B743" s="120"/>
      <c r="C743" s="119"/>
      <c r="D743" s="120"/>
      <c r="E743" s="119"/>
      <c r="F743" s="119"/>
      <c r="G743" s="119"/>
      <c r="H743" s="119"/>
      <c r="I743" s="158">
        <f t="shared" si="23"/>
        <v>0</v>
      </c>
      <c r="J743" s="119"/>
      <c r="K743" s="119"/>
      <c r="L743" s="119"/>
      <c r="M743" s="119"/>
      <c r="N743" s="119"/>
      <c r="O743" s="159"/>
      <c r="P743" s="160" t="s">
        <v>80</v>
      </c>
      <c r="Q743" s="122">
        <f t="shared" si="24"/>
        <v>0</v>
      </c>
      <c r="R743" s="143"/>
    </row>
    <row r="744" spans="2:18" x14ac:dyDescent="0.2">
      <c r="B744" s="120"/>
      <c r="C744" s="119"/>
      <c r="D744" s="120"/>
      <c r="E744" s="119"/>
      <c r="F744" s="119"/>
      <c r="G744" s="119"/>
      <c r="H744" s="119"/>
      <c r="I744" s="158">
        <f t="shared" si="23"/>
        <v>0</v>
      </c>
      <c r="J744" s="119"/>
      <c r="K744" s="119"/>
      <c r="L744" s="119"/>
      <c r="M744" s="119"/>
      <c r="N744" s="119"/>
      <c r="O744" s="159"/>
      <c r="P744" s="160" t="s">
        <v>80</v>
      </c>
      <c r="Q744" s="122">
        <f t="shared" si="24"/>
        <v>0</v>
      </c>
      <c r="R744" s="143"/>
    </row>
    <row r="745" spans="2:18" x14ac:dyDescent="0.2">
      <c r="B745" s="120"/>
      <c r="C745" s="119"/>
      <c r="D745" s="120"/>
      <c r="E745" s="119"/>
      <c r="F745" s="119"/>
      <c r="G745" s="119"/>
      <c r="H745" s="119"/>
      <c r="I745" s="158">
        <f t="shared" si="23"/>
        <v>0</v>
      </c>
      <c r="J745" s="119"/>
      <c r="K745" s="119"/>
      <c r="L745" s="119"/>
      <c r="M745" s="119"/>
      <c r="N745" s="119"/>
      <c r="O745" s="159"/>
      <c r="P745" s="160" t="s">
        <v>80</v>
      </c>
      <c r="Q745" s="122">
        <f t="shared" si="24"/>
        <v>0</v>
      </c>
      <c r="R745" s="143"/>
    </row>
    <row r="746" spans="2:18" x14ac:dyDescent="0.2">
      <c r="B746" s="120"/>
      <c r="C746" s="119"/>
      <c r="D746" s="120"/>
      <c r="E746" s="119"/>
      <c r="F746" s="119"/>
      <c r="G746" s="119"/>
      <c r="H746" s="119"/>
      <c r="I746" s="158">
        <f t="shared" si="23"/>
        <v>0</v>
      </c>
      <c r="J746" s="119"/>
      <c r="K746" s="119"/>
      <c r="L746" s="119"/>
      <c r="M746" s="119"/>
      <c r="N746" s="119"/>
      <c r="O746" s="159"/>
      <c r="P746" s="160" t="s">
        <v>80</v>
      </c>
      <c r="Q746" s="122">
        <f t="shared" si="24"/>
        <v>0</v>
      </c>
      <c r="R746" s="143"/>
    </row>
    <row r="747" spans="2:18" x14ac:dyDescent="0.2">
      <c r="B747" s="120"/>
      <c r="C747" s="119"/>
      <c r="D747" s="120"/>
      <c r="E747" s="119"/>
      <c r="F747" s="119"/>
      <c r="G747" s="119"/>
      <c r="H747" s="119"/>
      <c r="I747" s="158">
        <f t="shared" si="23"/>
        <v>0</v>
      </c>
      <c r="J747" s="119"/>
      <c r="K747" s="119"/>
      <c r="L747" s="119"/>
      <c r="M747" s="119"/>
      <c r="N747" s="119"/>
      <c r="O747" s="159"/>
      <c r="P747" s="160" t="s">
        <v>80</v>
      </c>
      <c r="Q747" s="122">
        <f t="shared" si="24"/>
        <v>0</v>
      </c>
      <c r="R747" s="143"/>
    </row>
    <row r="748" spans="2:18" x14ac:dyDescent="0.2">
      <c r="B748" s="120"/>
      <c r="C748" s="119"/>
      <c r="D748" s="120"/>
      <c r="E748" s="119"/>
      <c r="F748" s="119"/>
      <c r="G748" s="119"/>
      <c r="H748" s="119"/>
      <c r="I748" s="158">
        <f t="shared" si="23"/>
        <v>0</v>
      </c>
      <c r="J748" s="119"/>
      <c r="K748" s="119"/>
      <c r="L748" s="119"/>
      <c r="M748" s="119"/>
      <c r="N748" s="119"/>
      <c r="O748" s="159"/>
      <c r="P748" s="160" t="s">
        <v>80</v>
      </c>
      <c r="Q748" s="122">
        <f t="shared" si="24"/>
        <v>0</v>
      </c>
      <c r="R748" s="143"/>
    </row>
    <row r="749" spans="2:18" x14ac:dyDescent="0.2">
      <c r="B749" s="120"/>
      <c r="C749" s="119"/>
      <c r="D749" s="120"/>
      <c r="E749" s="119"/>
      <c r="F749" s="119"/>
      <c r="G749" s="119"/>
      <c r="H749" s="119"/>
      <c r="I749" s="158">
        <f t="shared" si="23"/>
        <v>0</v>
      </c>
      <c r="J749" s="119"/>
      <c r="K749" s="119"/>
      <c r="L749" s="119"/>
      <c r="M749" s="119"/>
      <c r="N749" s="119"/>
      <c r="O749" s="159"/>
      <c r="P749" s="160" t="s">
        <v>80</v>
      </c>
      <c r="Q749" s="122">
        <f t="shared" si="24"/>
        <v>0</v>
      </c>
      <c r="R749" s="143"/>
    </row>
    <row r="750" spans="2:18" x14ac:dyDescent="0.2">
      <c r="B750" s="120"/>
      <c r="C750" s="119"/>
      <c r="D750" s="120"/>
      <c r="E750" s="119"/>
      <c r="F750" s="119"/>
      <c r="G750" s="119"/>
      <c r="H750" s="119"/>
      <c r="I750" s="158">
        <f t="shared" si="23"/>
        <v>0</v>
      </c>
      <c r="J750" s="119"/>
      <c r="K750" s="119"/>
      <c r="L750" s="119"/>
      <c r="M750" s="119"/>
      <c r="N750" s="119"/>
      <c r="O750" s="159"/>
      <c r="P750" s="160" t="s">
        <v>80</v>
      </c>
      <c r="Q750" s="122">
        <f t="shared" si="24"/>
        <v>0</v>
      </c>
      <c r="R750" s="143"/>
    </row>
    <row r="751" spans="2:18" x14ac:dyDescent="0.2">
      <c r="B751" s="120"/>
      <c r="C751" s="119"/>
      <c r="D751" s="120"/>
      <c r="E751" s="119"/>
      <c r="F751" s="119"/>
      <c r="G751" s="119"/>
      <c r="H751" s="119"/>
      <c r="I751" s="158">
        <f t="shared" si="23"/>
        <v>0</v>
      </c>
      <c r="J751" s="119"/>
      <c r="K751" s="119"/>
      <c r="L751" s="119"/>
      <c r="M751" s="119"/>
      <c r="N751" s="119"/>
      <c r="O751" s="159"/>
      <c r="P751" s="160" t="s">
        <v>80</v>
      </c>
      <c r="Q751" s="122">
        <f t="shared" si="24"/>
        <v>0</v>
      </c>
      <c r="R751" s="143"/>
    </row>
    <row r="752" spans="2:18" x14ac:dyDescent="0.2">
      <c r="B752" s="120"/>
      <c r="C752" s="119"/>
      <c r="D752" s="120"/>
      <c r="E752" s="119"/>
      <c r="F752" s="119"/>
      <c r="G752" s="119"/>
      <c r="H752" s="119"/>
      <c r="I752" s="158">
        <f t="shared" si="23"/>
        <v>0</v>
      </c>
      <c r="J752" s="119"/>
      <c r="K752" s="119"/>
      <c r="L752" s="119"/>
      <c r="M752" s="119"/>
      <c r="N752" s="119"/>
      <c r="O752" s="159"/>
      <c r="P752" s="160" t="s">
        <v>80</v>
      </c>
      <c r="Q752" s="122">
        <f t="shared" si="24"/>
        <v>0</v>
      </c>
      <c r="R752" s="143"/>
    </row>
    <row r="753" spans="2:18" x14ac:dyDescent="0.2">
      <c r="B753" s="120"/>
      <c r="C753" s="119"/>
      <c r="D753" s="120"/>
      <c r="E753" s="119"/>
      <c r="F753" s="119"/>
      <c r="G753" s="119"/>
      <c r="H753" s="119"/>
      <c r="I753" s="158">
        <f t="shared" si="23"/>
        <v>0</v>
      </c>
      <c r="J753" s="119"/>
      <c r="K753" s="119"/>
      <c r="L753" s="119"/>
      <c r="M753" s="119"/>
      <c r="N753" s="119"/>
      <c r="O753" s="159"/>
      <c r="P753" s="160" t="s">
        <v>80</v>
      </c>
      <c r="Q753" s="122">
        <f t="shared" si="24"/>
        <v>0</v>
      </c>
      <c r="R753" s="143"/>
    </row>
    <row r="754" spans="2:18" x14ac:dyDescent="0.2">
      <c r="B754" s="120"/>
      <c r="C754" s="119"/>
      <c r="D754" s="120"/>
      <c r="E754" s="119"/>
      <c r="F754" s="119"/>
      <c r="G754" s="119"/>
      <c r="H754" s="119"/>
      <c r="I754" s="158">
        <f t="shared" si="23"/>
        <v>0</v>
      </c>
      <c r="J754" s="119"/>
      <c r="K754" s="119"/>
      <c r="L754" s="119"/>
      <c r="M754" s="119"/>
      <c r="N754" s="119"/>
      <c r="O754" s="159"/>
      <c r="P754" s="160" t="s">
        <v>80</v>
      </c>
      <c r="Q754" s="122">
        <f t="shared" si="24"/>
        <v>0</v>
      </c>
      <c r="R754" s="143"/>
    </row>
    <row r="755" spans="2:18" x14ac:dyDescent="0.2">
      <c r="B755" s="120"/>
      <c r="C755" s="119"/>
      <c r="D755" s="120"/>
      <c r="E755" s="119"/>
      <c r="F755" s="119"/>
      <c r="G755" s="119"/>
      <c r="H755" s="119"/>
      <c r="I755" s="158">
        <f t="shared" si="23"/>
        <v>0</v>
      </c>
      <c r="J755" s="119"/>
      <c r="K755" s="119"/>
      <c r="L755" s="119"/>
      <c r="M755" s="119"/>
      <c r="N755" s="119"/>
      <c r="O755" s="159"/>
      <c r="P755" s="160" t="s">
        <v>80</v>
      </c>
      <c r="Q755" s="122">
        <f t="shared" si="24"/>
        <v>0</v>
      </c>
      <c r="R755" s="143"/>
    </row>
    <row r="756" spans="2:18" x14ac:dyDescent="0.2">
      <c r="B756" s="120"/>
      <c r="C756" s="119"/>
      <c r="D756" s="120"/>
      <c r="E756" s="119"/>
      <c r="F756" s="119"/>
      <c r="G756" s="119"/>
      <c r="H756" s="119"/>
      <c r="I756" s="158">
        <f t="shared" ref="I756:I819" si="25">IF(J756&gt;0,J756,SUM((PI()*E756*F756/4)+(PI()*F756*G756/4)+(PI()*G756*H756/4)+(PI()*H756*E756/4)))</f>
        <v>0</v>
      </c>
      <c r="J756" s="119"/>
      <c r="K756" s="119"/>
      <c r="L756" s="119"/>
      <c r="M756" s="119"/>
      <c r="N756" s="119"/>
      <c r="O756" s="159"/>
      <c r="P756" s="160" t="s">
        <v>80</v>
      </c>
      <c r="Q756" s="122">
        <f t="shared" ref="Q756:Q819" si="26">SUM((I756-(L756+M756+N756))*(1-O756))</f>
        <v>0</v>
      </c>
      <c r="R756" s="143"/>
    </row>
    <row r="757" spans="2:18" x14ac:dyDescent="0.2">
      <c r="B757" s="120"/>
      <c r="C757" s="119"/>
      <c r="D757" s="120"/>
      <c r="E757" s="119"/>
      <c r="F757" s="119"/>
      <c r="G757" s="119"/>
      <c r="H757" s="119"/>
      <c r="I757" s="158">
        <f t="shared" si="25"/>
        <v>0</v>
      </c>
      <c r="J757" s="119"/>
      <c r="K757" s="119"/>
      <c r="L757" s="119"/>
      <c r="M757" s="119"/>
      <c r="N757" s="119"/>
      <c r="O757" s="159"/>
      <c r="P757" s="160" t="s">
        <v>80</v>
      </c>
      <c r="Q757" s="122">
        <f t="shared" si="26"/>
        <v>0</v>
      </c>
      <c r="R757" s="143"/>
    </row>
    <row r="758" spans="2:18" x14ac:dyDescent="0.2">
      <c r="B758" s="120"/>
      <c r="C758" s="119"/>
      <c r="D758" s="120"/>
      <c r="E758" s="119"/>
      <c r="F758" s="119"/>
      <c r="G758" s="119"/>
      <c r="H758" s="119"/>
      <c r="I758" s="158">
        <f t="shared" si="25"/>
        <v>0</v>
      </c>
      <c r="J758" s="119"/>
      <c r="K758" s="119"/>
      <c r="L758" s="119"/>
      <c r="M758" s="119"/>
      <c r="N758" s="119"/>
      <c r="O758" s="159"/>
      <c r="P758" s="160" t="s">
        <v>80</v>
      </c>
      <c r="Q758" s="122">
        <f t="shared" si="26"/>
        <v>0</v>
      </c>
      <c r="R758" s="143"/>
    </row>
    <row r="759" spans="2:18" x14ac:dyDescent="0.2">
      <c r="B759" s="120"/>
      <c r="C759" s="119"/>
      <c r="D759" s="120"/>
      <c r="E759" s="119"/>
      <c r="F759" s="119"/>
      <c r="G759" s="119"/>
      <c r="H759" s="119"/>
      <c r="I759" s="158">
        <f t="shared" si="25"/>
        <v>0</v>
      </c>
      <c r="J759" s="119"/>
      <c r="K759" s="119"/>
      <c r="L759" s="119"/>
      <c r="M759" s="119"/>
      <c r="N759" s="119"/>
      <c r="O759" s="159"/>
      <c r="P759" s="160" t="s">
        <v>80</v>
      </c>
      <c r="Q759" s="122">
        <f t="shared" si="26"/>
        <v>0</v>
      </c>
      <c r="R759" s="143"/>
    </row>
    <row r="760" spans="2:18" x14ac:dyDescent="0.2">
      <c r="B760" s="120"/>
      <c r="C760" s="119"/>
      <c r="D760" s="120"/>
      <c r="E760" s="119"/>
      <c r="F760" s="119"/>
      <c r="G760" s="119"/>
      <c r="H760" s="119"/>
      <c r="I760" s="158">
        <f t="shared" si="25"/>
        <v>0</v>
      </c>
      <c r="J760" s="119"/>
      <c r="K760" s="119"/>
      <c r="L760" s="119"/>
      <c r="M760" s="119"/>
      <c r="N760" s="119"/>
      <c r="O760" s="159"/>
      <c r="P760" s="160" t="s">
        <v>80</v>
      </c>
      <c r="Q760" s="122">
        <f t="shared" si="26"/>
        <v>0</v>
      </c>
      <c r="R760" s="143"/>
    </row>
    <row r="761" spans="2:18" x14ac:dyDescent="0.2">
      <c r="B761" s="120"/>
      <c r="C761" s="119"/>
      <c r="D761" s="120"/>
      <c r="E761" s="119"/>
      <c r="F761" s="119"/>
      <c r="G761" s="119"/>
      <c r="H761" s="119"/>
      <c r="I761" s="158">
        <f t="shared" si="25"/>
        <v>0</v>
      </c>
      <c r="J761" s="119"/>
      <c r="K761" s="119"/>
      <c r="L761" s="119"/>
      <c r="M761" s="119"/>
      <c r="N761" s="119"/>
      <c r="O761" s="159"/>
      <c r="P761" s="160" t="s">
        <v>80</v>
      </c>
      <c r="Q761" s="122">
        <f t="shared" si="26"/>
        <v>0</v>
      </c>
      <c r="R761" s="143"/>
    </row>
    <row r="762" spans="2:18" x14ac:dyDescent="0.2">
      <c r="B762" s="120"/>
      <c r="C762" s="119"/>
      <c r="D762" s="120"/>
      <c r="E762" s="119"/>
      <c r="F762" s="119"/>
      <c r="G762" s="119"/>
      <c r="H762" s="119"/>
      <c r="I762" s="158">
        <f t="shared" si="25"/>
        <v>0</v>
      </c>
      <c r="J762" s="119"/>
      <c r="K762" s="119"/>
      <c r="L762" s="119"/>
      <c r="M762" s="119"/>
      <c r="N762" s="119"/>
      <c r="O762" s="159"/>
      <c r="P762" s="160" t="s">
        <v>80</v>
      </c>
      <c r="Q762" s="122">
        <f t="shared" si="26"/>
        <v>0</v>
      </c>
      <c r="R762" s="143"/>
    </row>
    <row r="763" spans="2:18" x14ac:dyDescent="0.2">
      <c r="B763" s="120"/>
      <c r="C763" s="119"/>
      <c r="D763" s="120"/>
      <c r="E763" s="119"/>
      <c r="F763" s="119"/>
      <c r="G763" s="119"/>
      <c r="H763" s="119"/>
      <c r="I763" s="158">
        <f t="shared" si="25"/>
        <v>0</v>
      </c>
      <c r="J763" s="119"/>
      <c r="K763" s="119"/>
      <c r="L763" s="119"/>
      <c r="M763" s="119"/>
      <c r="N763" s="119"/>
      <c r="O763" s="159"/>
      <c r="P763" s="160" t="s">
        <v>80</v>
      </c>
      <c r="Q763" s="122">
        <f t="shared" si="26"/>
        <v>0</v>
      </c>
      <c r="R763" s="143"/>
    </row>
    <row r="764" spans="2:18" x14ac:dyDescent="0.2">
      <c r="B764" s="120"/>
      <c r="C764" s="119"/>
      <c r="D764" s="120"/>
      <c r="E764" s="119"/>
      <c r="F764" s="119"/>
      <c r="G764" s="119"/>
      <c r="H764" s="119"/>
      <c r="I764" s="158">
        <f t="shared" si="25"/>
        <v>0</v>
      </c>
      <c r="J764" s="119"/>
      <c r="K764" s="119"/>
      <c r="L764" s="119"/>
      <c r="M764" s="119"/>
      <c r="N764" s="119"/>
      <c r="O764" s="159"/>
      <c r="P764" s="160" t="s">
        <v>80</v>
      </c>
      <c r="Q764" s="122">
        <f t="shared" si="26"/>
        <v>0</v>
      </c>
      <c r="R764" s="143"/>
    </row>
    <row r="765" spans="2:18" x14ac:dyDescent="0.2">
      <c r="B765" s="120"/>
      <c r="C765" s="119"/>
      <c r="D765" s="120"/>
      <c r="E765" s="119"/>
      <c r="F765" s="119"/>
      <c r="G765" s="119"/>
      <c r="H765" s="119"/>
      <c r="I765" s="158">
        <f t="shared" si="25"/>
        <v>0</v>
      </c>
      <c r="J765" s="119"/>
      <c r="K765" s="119"/>
      <c r="L765" s="119"/>
      <c r="M765" s="119"/>
      <c r="N765" s="119"/>
      <c r="O765" s="159"/>
      <c r="P765" s="160" t="s">
        <v>80</v>
      </c>
      <c r="Q765" s="122">
        <f t="shared" si="26"/>
        <v>0</v>
      </c>
      <c r="R765" s="143"/>
    </row>
    <row r="766" spans="2:18" x14ac:dyDescent="0.2">
      <c r="B766" s="120"/>
      <c r="C766" s="119"/>
      <c r="D766" s="120"/>
      <c r="E766" s="119"/>
      <c r="F766" s="119"/>
      <c r="G766" s="119"/>
      <c r="H766" s="119"/>
      <c r="I766" s="158">
        <f t="shared" si="25"/>
        <v>0</v>
      </c>
      <c r="J766" s="119"/>
      <c r="K766" s="119"/>
      <c r="L766" s="119"/>
      <c r="M766" s="119"/>
      <c r="N766" s="119"/>
      <c r="O766" s="159"/>
      <c r="P766" s="160" t="s">
        <v>80</v>
      </c>
      <c r="Q766" s="122">
        <f t="shared" si="26"/>
        <v>0</v>
      </c>
      <c r="R766" s="143"/>
    </row>
    <row r="767" spans="2:18" x14ac:dyDescent="0.2">
      <c r="B767" s="120"/>
      <c r="C767" s="119"/>
      <c r="D767" s="120"/>
      <c r="E767" s="119"/>
      <c r="F767" s="119"/>
      <c r="G767" s="119"/>
      <c r="H767" s="119"/>
      <c r="I767" s="158">
        <f t="shared" si="25"/>
        <v>0</v>
      </c>
      <c r="J767" s="119"/>
      <c r="K767" s="119"/>
      <c r="L767" s="119"/>
      <c r="M767" s="119"/>
      <c r="N767" s="119"/>
      <c r="O767" s="159"/>
      <c r="P767" s="160" t="s">
        <v>80</v>
      </c>
      <c r="Q767" s="122">
        <f t="shared" si="26"/>
        <v>0</v>
      </c>
      <c r="R767" s="143"/>
    </row>
    <row r="768" spans="2:18" x14ac:dyDescent="0.2">
      <c r="B768" s="120"/>
      <c r="C768" s="119"/>
      <c r="D768" s="120"/>
      <c r="E768" s="119"/>
      <c r="F768" s="119"/>
      <c r="G768" s="119"/>
      <c r="H768" s="119"/>
      <c r="I768" s="158">
        <f t="shared" si="25"/>
        <v>0</v>
      </c>
      <c r="J768" s="119"/>
      <c r="K768" s="119"/>
      <c r="L768" s="119"/>
      <c r="M768" s="119"/>
      <c r="N768" s="119"/>
      <c r="O768" s="159"/>
      <c r="P768" s="160" t="s">
        <v>80</v>
      </c>
      <c r="Q768" s="122">
        <f t="shared" si="26"/>
        <v>0</v>
      </c>
      <c r="R768" s="143"/>
    </row>
    <row r="769" spans="2:18" x14ac:dyDescent="0.2">
      <c r="B769" s="120"/>
      <c r="C769" s="119"/>
      <c r="D769" s="120"/>
      <c r="E769" s="119"/>
      <c r="F769" s="119"/>
      <c r="G769" s="119"/>
      <c r="H769" s="119"/>
      <c r="I769" s="158">
        <f t="shared" si="25"/>
        <v>0</v>
      </c>
      <c r="J769" s="119"/>
      <c r="K769" s="119"/>
      <c r="L769" s="119"/>
      <c r="M769" s="119"/>
      <c r="N769" s="119"/>
      <c r="O769" s="159"/>
      <c r="P769" s="160" t="s">
        <v>80</v>
      </c>
      <c r="Q769" s="122">
        <f t="shared" si="26"/>
        <v>0</v>
      </c>
      <c r="R769" s="143"/>
    </row>
    <row r="770" spans="2:18" x14ac:dyDescent="0.2">
      <c r="B770" s="120"/>
      <c r="C770" s="119"/>
      <c r="D770" s="120"/>
      <c r="E770" s="119"/>
      <c r="F770" s="119"/>
      <c r="G770" s="119"/>
      <c r="H770" s="119"/>
      <c r="I770" s="158">
        <f t="shared" si="25"/>
        <v>0</v>
      </c>
      <c r="J770" s="119"/>
      <c r="K770" s="119"/>
      <c r="L770" s="119"/>
      <c r="M770" s="119"/>
      <c r="N770" s="119"/>
      <c r="O770" s="159"/>
      <c r="P770" s="160" t="s">
        <v>80</v>
      </c>
      <c r="Q770" s="122">
        <f t="shared" si="26"/>
        <v>0</v>
      </c>
      <c r="R770" s="143"/>
    </row>
    <row r="771" spans="2:18" x14ac:dyDescent="0.2">
      <c r="B771" s="120"/>
      <c r="C771" s="119"/>
      <c r="D771" s="120"/>
      <c r="E771" s="119"/>
      <c r="F771" s="119"/>
      <c r="G771" s="119"/>
      <c r="H771" s="119"/>
      <c r="I771" s="158">
        <f t="shared" si="25"/>
        <v>0</v>
      </c>
      <c r="J771" s="119"/>
      <c r="K771" s="119"/>
      <c r="L771" s="119"/>
      <c r="M771" s="119"/>
      <c r="N771" s="119"/>
      <c r="O771" s="159"/>
      <c r="P771" s="160" t="s">
        <v>80</v>
      </c>
      <c r="Q771" s="122">
        <f t="shared" si="26"/>
        <v>0</v>
      </c>
      <c r="R771" s="143"/>
    </row>
    <row r="772" spans="2:18" x14ac:dyDescent="0.2">
      <c r="B772" s="120"/>
      <c r="C772" s="119"/>
      <c r="D772" s="120"/>
      <c r="E772" s="119"/>
      <c r="F772" s="119"/>
      <c r="G772" s="119"/>
      <c r="H772" s="119"/>
      <c r="I772" s="158">
        <f t="shared" si="25"/>
        <v>0</v>
      </c>
      <c r="J772" s="119"/>
      <c r="K772" s="119"/>
      <c r="L772" s="119"/>
      <c r="M772" s="119"/>
      <c r="N772" s="119"/>
      <c r="O772" s="159"/>
      <c r="P772" s="160" t="s">
        <v>80</v>
      </c>
      <c r="Q772" s="122">
        <f t="shared" si="26"/>
        <v>0</v>
      </c>
      <c r="R772" s="143"/>
    </row>
    <row r="773" spans="2:18" x14ac:dyDescent="0.2">
      <c r="B773" s="120"/>
      <c r="C773" s="119"/>
      <c r="D773" s="120"/>
      <c r="E773" s="119"/>
      <c r="F773" s="119"/>
      <c r="G773" s="119"/>
      <c r="H773" s="119"/>
      <c r="I773" s="158">
        <f t="shared" si="25"/>
        <v>0</v>
      </c>
      <c r="J773" s="119"/>
      <c r="K773" s="119"/>
      <c r="L773" s="119"/>
      <c r="M773" s="119"/>
      <c r="N773" s="119"/>
      <c r="O773" s="159"/>
      <c r="P773" s="160" t="s">
        <v>80</v>
      </c>
      <c r="Q773" s="122">
        <f t="shared" si="26"/>
        <v>0</v>
      </c>
      <c r="R773" s="143"/>
    </row>
    <row r="774" spans="2:18" x14ac:dyDescent="0.2">
      <c r="B774" s="120"/>
      <c r="C774" s="119"/>
      <c r="D774" s="120"/>
      <c r="E774" s="119"/>
      <c r="F774" s="119"/>
      <c r="G774" s="119"/>
      <c r="H774" s="119"/>
      <c r="I774" s="158">
        <f t="shared" si="25"/>
        <v>0</v>
      </c>
      <c r="J774" s="119"/>
      <c r="K774" s="119"/>
      <c r="L774" s="119"/>
      <c r="M774" s="119"/>
      <c r="N774" s="119"/>
      <c r="O774" s="159"/>
      <c r="P774" s="160" t="s">
        <v>80</v>
      </c>
      <c r="Q774" s="122">
        <f t="shared" si="26"/>
        <v>0</v>
      </c>
      <c r="R774" s="143"/>
    </row>
    <row r="775" spans="2:18" x14ac:dyDescent="0.2">
      <c r="B775" s="120"/>
      <c r="C775" s="119"/>
      <c r="D775" s="120"/>
      <c r="E775" s="119"/>
      <c r="F775" s="119"/>
      <c r="G775" s="119"/>
      <c r="H775" s="119"/>
      <c r="I775" s="158">
        <f t="shared" si="25"/>
        <v>0</v>
      </c>
      <c r="J775" s="119"/>
      <c r="K775" s="119"/>
      <c r="L775" s="119"/>
      <c r="M775" s="119"/>
      <c r="N775" s="119"/>
      <c r="O775" s="159"/>
      <c r="P775" s="160" t="s">
        <v>80</v>
      </c>
      <c r="Q775" s="122">
        <f t="shared" si="26"/>
        <v>0</v>
      </c>
      <c r="R775" s="143"/>
    </row>
    <row r="776" spans="2:18" x14ac:dyDescent="0.2">
      <c r="B776" s="120"/>
      <c r="C776" s="119"/>
      <c r="D776" s="120"/>
      <c r="E776" s="119"/>
      <c r="F776" s="119"/>
      <c r="G776" s="119"/>
      <c r="H776" s="119"/>
      <c r="I776" s="158">
        <f t="shared" si="25"/>
        <v>0</v>
      </c>
      <c r="J776" s="119"/>
      <c r="K776" s="119"/>
      <c r="L776" s="119"/>
      <c r="M776" s="119"/>
      <c r="N776" s="119"/>
      <c r="O776" s="159"/>
      <c r="P776" s="160" t="s">
        <v>80</v>
      </c>
      <c r="Q776" s="122">
        <f t="shared" si="26"/>
        <v>0</v>
      </c>
      <c r="R776" s="143"/>
    </row>
    <row r="777" spans="2:18" x14ac:dyDescent="0.2">
      <c r="B777" s="120"/>
      <c r="C777" s="119"/>
      <c r="D777" s="120"/>
      <c r="E777" s="119"/>
      <c r="F777" s="119"/>
      <c r="G777" s="119"/>
      <c r="H777" s="119"/>
      <c r="I777" s="158">
        <f t="shared" si="25"/>
        <v>0</v>
      </c>
      <c r="J777" s="119"/>
      <c r="K777" s="119"/>
      <c r="L777" s="119"/>
      <c r="M777" s="119"/>
      <c r="N777" s="119"/>
      <c r="O777" s="159"/>
      <c r="P777" s="160" t="s">
        <v>80</v>
      </c>
      <c r="Q777" s="122">
        <f t="shared" si="26"/>
        <v>0</v>
      </c>
      <c r="R777" s="143"/>
    </row>
    <row r="778" spans="2:18" x14ac:dyDescent="0.2">
      <c r="B778" s="120"/>
      <c r="C778" s="119"/>
      <c r="D778" s="120"/>
      <c r="E778" s="119"/>
      <c r="F778" s="119"/>
      <c r="G778" s="119"/>
      <c r="H778" s="119"/>
      <c r="I778" s="158">
        <f t="shared" si="25"/>
        <v>0</v>
      </c>
      <c r="J778" s="119"/>
      <c r="K778" s="119"/>
      <c r="L778" s="119"/>
      <c r="M778" s="119"/>
      <c r="N778" s="119"/>
      <c r="O778" s="159"/>
      <c r="P778" s="160" t="s">
        <v>80</v>
      </c>
      <c r="Q778" s="122">
        <f t="shared" si="26"/>
        <v>0</v>
      </c>
      <c r="R778" s="143"/>
    </row>
    <row r="779" spans="2:18" x14ac:dyDescent="0.2">
      <c r="B779" s="120"/>
      <c r="C779" s="119"/>
      <c r="D779" s="120"/>
      <c r="E779" s="119"/>
      <c r="F779" s="119"/>
      <c r="G779" s="119"/>
      <c r="H779" s="119"/>
      <c r="I779" s="158">
        <f t="shared" si="25"/>
        <v>0</v>
      </c>
      <c r="J779" s="119"/>
      <c r="K779" s="119"/>
      <c r="L779" s="119"/>
      <c r="M779" s="119"/>
      <c r="N779" s="119"/>
      <c r="O779" s="159"/>
      <c r="P779" s="160" t="s">
        <v>80</v>
      </c>
      <c r="Q779" s="122">
        <f t="shared" si="26"/>
        <v>0</v>
      </c>
      <c r="R779" s="143"/>
    </row>
    <row r="780" spans="2:18" x14ac:dyDescent="0.2">
      <c r="B780" s="120"/>
      <c r="C780" s="119"/>
      <c r="D780" s="120"/>
      <c r="E780" s="119"/>
      <c r="F780" s="119"/>
      <c r="G780" s="119"/>
      <c r="H780" s="119"/>
      <c r="I780" s="158">
        <f t="shared" si="25"/>
        <v>0</v>
      </c>
      <c r="J780" s="119"/>
      <c r="K780" s="119"/>
      <c r="L780" s="119"/>
      <c r="M780" s="119"/>
      <c r="N780" s="119"/>
      <c r="O780" s="159"/>
      <c r="P780" s="160" t="s">
        <v>80</v>
      </c>
      <c r="Q780" s="122">
        <f t="shared" si="26"/>
        <v>0</v>
      </c>
      <c r="R780" s="143"/>
    </row>
    <row r="781" spans="2:18" x14ac:dyDescent="0.2">
      <c r="B781" s="120"/>
      <c r="C781" s="119"/>
      <c r="D781" s="120"/>
      <c r="E781" s="119"/>
      <c r="F781" s="119"/>
      <c r="G781" s="119"/>
      <c r="H781" s="119"/>
      <c r="I781" s="158">
        <f t="shared" si="25"/>
        <v>0</v>
      </c>
      <c r="J781" s="119"/>
      <c r="K781" s="119"/>
      <c r="L781" s="119"/>
      <c r="M781" s="119"/>
      <c r="N781" s="119"/>
      <c r="O781" s="159"/>
      <c r="P781" s="160" t="s">
        <v>80</v>
      </c>
      <c r="Q781" s="122">
        <f t="shared" si="26"/>
        <v>0</v>
      </c>
      <c r="R781" s="143"/>
    </row>
    <row r="782" spans="2:18" x14ac:dyDescent="0.2">
      <c r="B782" s="120"/>
      <c r="C782" s="119"/>
      <c r="D782" s="120"/>
      <c r="E782" s="119"/>
      <c r="F782" s="119"/>
      <c r="G782" s="119"/>
      <c r="H782" s="119"/>
      <c r="I782" s="158">
        <f t="shared" si="25"/>
        <v>0</v>
      </c>
      <c r="J782" s="119"/>
      <c r="K782" s="119"/>
      <c r="L782" s="119"/>
      <c r="M782" s="119"/>
      <c r="N782" s="119"/>
      <c r="O782" s="159"/>
      <c r="P782" s="160" t="s">
        <v>80</v>
      </c>
      <c r="Q782" s="122">
        <f t="shared" si="26"/>
        <v>0</v>
      </c>
      <c r="R782" s="143"/>
    </row>
    <row r="783" spans="2:18" x14ac:dyDescent="0.2">
      <c r="B783" s="120"/>
      <c r="C783" s="119"/>
      <c r="D783" s="120"/>
      <c r="E783" s="119"/>
      <c r="F783" s="119"/>
      <c r="G783" s="119"/>
      <c r="H783" s="119"/>
      <c r="I783" s="158">
        <f t="shared" si="25"/>
        <v>0</v>
      </c>
      <c r="J783" s="119"/>
      <c r="K783" s="119"/>
      <c r="L783" s="119"/>
      <c r="M783" s="119"/>
      <c r="N783" s="119"/>
      <c r="O783" s="159"/>
      <c r="P783" s="160" t="s">
        <v>80</v>
      </c>
      <c r="Q783" s="122">
        <f t="shared" si="26"/>
        <v>0</v>
      </c>
      <c r="R783" s="143"/>
    </row>
    <row r="784" spans="2:18" x14ac:dyDescent="0.2">
      <c r="B784" s="120"/>
      <c r="C784" s="119"/>
      <c r="D784" s="120"/>
      <c r="E784" s="119"/>
      <c r="F784" s="119"/>
      <c r="G784" s="119"/>
      <c r="H784" s="119"/>
      <c r="I784" s="158">
        <f t="shared" si="25"/>
        <v>0</v>
      </c>
      <c r="J784" s="119"/>
      <c r="K784" s="119"/>
      <c r="L784" s="119"/>
      <c r="M784" s="119"/>
      <c r="N784" s="119"/>
      <c r="O784" s="159"/>
      <c r="P784" s="160" t="s">
        <v>80</v>
      </c>
      <c r="Q784" s="122">
        <f t="shared" si="26"/>
        <v>0</v>
      </c>
      <c r="R784" s="143"/>
    </row>
    <row r="785" spans="2:18" x14ac:dyDescent="0.2">
      <c r="B785" s="120"/>
      <c r="C785" s="119"/>
      <c r="D785" s="120"/>
      <c r="E785" s="119"/>
      <c r="F785" s="119"/>
      <c r="G785" s="119"/>
      <c r="H785" s="119"/>
      <c r="I785" s="158">
        <f t="shared" si="25"/>
        <v>0</v>
      </c>
      <c r="J785" s="119"/>
      <c r="K785" s="119"/>
      <c r="L785" s="119"/>
      <c r="M785" s="119"/>
      <c r="N785" s="119"/>
      <c r="O785" s="159"/>
      <c r="P785" s="160" t="s">
        <v>80</v>
      </c>
      <c r="Q785" s="122">
        <f t="shared" si="26"/>
        <v>0</v>
      </c>
      <c r="R785" s="143"/>
    </row>
    <row r="786" spans="2:18" x14ac:dyDescent="0.2">
      <c r="B786" s="120"/>
      <c r="C786" s="119"/>
      <c r="D786" s="120"/>
      <c r="E786" s="119"/>
      <c r="F786" s="119"/>
      <c r="G786" s="119"/>
      <c r="H786" s="119"/>
      <c r="I786" s="158">
        <f t="shared" si="25"/>
        <v>0</v>
      </c>
      <c r="J786" s="119"/>
      <c r="K786" s="119"/>
      <c r="L786" s="119"/>
      <c r="M786" s="119"/>
      <c r="N786" s="119"/>
      <c r="O786" s="159"/>
      <c r="P786" s="160" t="s">
        <v>80</v>
      </c>
      <c r="Q786" s="122">
        <f t="shared" si="26"/>
        <v>0</v>
      </c>
      <c r="R786" s="143"/>
    </row>
    <row r="787" spans="2:18" x14ac:dyDescent="0.2">
      <c r="B787" s="120"/>
      <c r="C787" s="119"/>
      <c r="D787" s="120"/>
      <c r="E787" s="119"/>
      <c r="F787" s="119"/>
      <c r="G787" s="119"/>
      <c r="H787" s="119"/>
      <c r="I787" s="158">
        <f t="shared" si="25"/>
        <v>0</v>
      </c>
      <c r="J787" s="119"/>
      <c r="K787" s="119"/>
      <c r="L787" s="119"/>
      <c r="M787" s="119"/>
      <c r="N787" s="119"/>
      <c r="O787" s="159"/>
      <c r="P787" s="160" t="s">
        <v>80</v>
      </c>
      <c r="Q787" s="122">
        <f t="shared" si="26"/>
        <v>0</v>
      </c>
      <c r="R787" s="143"/>
    </row>
    <row r="788" spans="2:18" x14ac:dyDescent="0.2">
      <c r="B788" s="120"/>
      <c r="C788" s="119"/>
      <c r="D788" s="120"/>
      <c r="E788" s="119"/>
      <c r="F788" s="119"/>
      <c r="G788" s="119"/>
      <c r="H788" s="119"/>
      <c r="I788" s="158">
        <f t="shared" si="25"/>
        <v>0</v>
      </c>
      <c r="J788" s="119"/>
      <c r="K788" s="119"/>
      <c r="L788" s="119"/>
      <c r="M788" s="119"/>
      <c r="N788" s="119"/>
      <c r="O788" s="159"/>
      <c r="P788" s="160" t="s">
        <v>80</v>
      </c>
      <c r="Q788" s="122">
        <f t="shared" si="26"/>
        <v>0</v>
      </c>
      <c r="R788" s="143"/>
    </row>
    <row r="789" spans="2:18" x14ac:dyDescent="0.2">
      <c r="B789" s="120"/>
      <c r="C789" s="119"/>
      <c r="D789" s="120"/>
      <c r="E789" s="119"/>
      <c r="F789" s="119"/>
      <c r="G789" s="119"/>
      <c r="H789" s="119"/>
      <c r="I789" s="158">
        <f t="shared" si="25"/>
        <v>0</v>
      </c>
      <c r="J789" s="119"/>
      <c r="K789" s="119"/>
      <c r="L789" s="119"/>
      <c r="M789" s="119"/>
      <c r="N789" s="119"/>
      <c r="O789" s="159"/>
      <c r="P789" s="160" t="s">
        <v>80</v>
      </c>
      <c r="Q789" s="122">
        <f t="shared" si="26"/>
        <v>0</v>
      </c>
      <c r="R789" s="143"/>
    </row>
    <row r="790" spans="2:18" x14ac:dyDescent="0.2">
      <c r="B790" s="120"/>
      <c r="C790" s="119"/>
      <c r="D790" s="120"/>
      <c r="E790" s="119"/>
      <c r="F790" s="119"/>
      <c r="G790" s="119"/>
      <c r="H790" s="119"/>
      <c r="I790" s="158">
        <f t="shared" si="25"/>
        <v>0</v>
      </c>
      <c r="J790" s="119"/>
      <c r="K790" s="119"/>
      <c r="L790" s="119"/>
      <c r="M790" s="119"/>
      <c r="N790" s="119"/>
      <c r="O790" s="159"/>
      <c r="P790" s="160" t="s">
        <v>80</v>
      </c>
      <c r="Q790" s="122">
        <f t="shared" si="26"/>
        <v>0</v>
      </c>
      <c r="R790" s="143"/>
    </row>
    <row r="791" spans="2:18" x14ac:dyDescent="0.2">
      <c r="B791" s="120"/>
      <c r="C791" s="119"/>
      <c r="D791" s="120"/>
      <c r="E791" s="119"/>
      <c r="F791" s="119"/>
      <c r="G791" s="119"/>
      <c r="H791" s="119"/>
      <c r="I791" s="158">
        <f t="shared" si="25"/>
        <v>0</v>
      </c>
      <c r="J791" s="119"/>
      <c r="K791" s="119"/>
      <c r="L791" s="119"/>
      <c r="M791" s="119"/>
      <c r="N791" s="119"/>
      <c r="O791" s="159"/>
      <c r="P791" s="160" t="s">
        <v>80</v>
      </c>
      <c r="Q791" s="122">
        <f t="shared" si="26"/>
        <v>0</v>
      </c>
      <c r="R791" s="143"/>
    </row>
    <row r="792" spans="2:18" x14ac:dyDescent="0.2">
      <c r="B792" s="120"/>
      <c r="C792" s="119"/>
      <c r="D792" s="120"/>
      <c r="E792" s="119"/>
      <c r="F792" s="119"/>
      <c r="G792" s="119"/>
      <c r="H792" s="119"/>
      <c r="I792" s="158">
        <f t="shared" si="25"/>
        <v>0</v>
      </c>
      <c r="J792" s="119"/>
      <c r="K792" s="119"/>
      <c r="L792" s="119"/>
      <c r="M792" s="119"/>
      <c r="N792" s="119"/>
      <c r="O792" s="159"/>
      <c r="P792" s="160" t="s">
        <v>80</v>
      </c>
      <c r="Q792" s="122">
        <f t="shared" si="26"/>
        <v>0</v>
      </c>
      <c r="R792" s="143"/>
    </row>
    <row r="793" spans="2:18" x14ac:dyDescent="0.2">
      <c r="B793" s="120"/>
      <c r="C793" s="119"/>
      <c r="D793" s="120"/>
      <c r="E793" s="119"/>
      <c r="F793" s="119"/>
      <c r="G793" s="119"/>
      <c r="H793" s="119"/>
      <c r="I793" s="158">
        <f t="shared" si="25"/>
        <v>0</v>
      </c>
      <c r="J793" s="119"/>
      <c r="K793" s="119"/>
      <c r="L793" s="119"/>
      <c r="M793" s="119"/>
      <c r="N793" s="119"/>
      <c r="O793" s="159"/>
      <c r="P793" s="160" t="s">
        <v>80</v>
      </c>
      <c r="Q793" s="122">
        <f t="shared" si="26"/>
        <v>0</v>
      </c>
      <c r="R793" s="143"/>
    </row>
    <row r="794" spans="2:18" x14ac:dyDescent="0.2">
      <c r="B794" s="120"/>
      <c r="C794" s="119"/>
      <c r="D794" s="120"/>
      <c r="E794" s="119"/>
      <c r="F794" s="119"/>
      <c r="G794" s="119"/>
      <c r="H794" s="119"/>
      <c r="I794" s="158">
        <f t="shared" si="25"/>
        <v>0</v>
      </c>
      <c r="J794" s="119"/>
      <c r="K794" s="119"/>
      <c r="L794" s="119"/>
      <c r="M794" s="119"/>
      <c r="N794" s="119"/>
      <c r="O794" s="159"/>
      <c r="P794" s="160" t="s">
        <v>80</v>
      </c>
      <c r="Q794" s="122">
        <f t="shared" si="26"/>
        <v>0</v>
      </c>
      <c r="R794" s="143"/>
    </row>
    <row r="795" spans="2:18" x14ac:dyDescent="0.2">
      <c r="B795" s="120"/>
      <c r="C795" s="119"/>
      <c r="D795" s="120"/>
      <c r="E795" s="119"/>
      <c r="F795" s="119"/>
      <c r="G795" s="119"/>
      <c r="H795" s="119"/>
      <c r="I795" s="158">
        <f t="shared" si="25"/>
        <v>0</v>
      </c>
      <c r="J795" s="119"/>
      <c r="K795" s="119"/>
      <c r="L795" s="119"/>
      <c r="M795" s="119"/>
      <c r="N795" s="119"/>
      <c r="O795" s="159"/>
      <c r="P795" s="160" t="s">
        <v>80</v>
      </c>
      <c r="Q795" s="122">
        <f t="shared" si="26"/>
        <v>0</v>
      </c>
      <c r="R795" s="143"/>
    </row>
    <row r="796" spans="2:18" x14ac:dyDescent="0.2">
      <c r="B796" s="120"/>
      <c r="C796" s="119"/>
      <c r="D796" s="120"/>
      <c r="E796" s="119"/>
      <c r="F796" s="119"/>
      <c r="G796" s="119"/>
      <c r="H796" s="119"/>
      <c r="I796" s="158">
        <f t="shared" si="25"/>
        <v>0</v>
      </c>
      <c r="J796" s="119"/>
      <c r="K796" s="119"/>
      <c r="L796" s="119"/>
      <c r="M796" s="119"/>
      <c r="N796" s="119"/>
      <c r="O796" s="159"/>
      <c r="P796" s="160" t="s">
        <v>80</v>
      </c>
      <c r="Q796" s="122">
        <f t="shared" si="26"/>
        <v>0</v>
      </c>
      <c r="R796" s="143"/>
    </row>
    <row r="797" spans="2:18" x14ac:dyDescent="0.2">
      <c r="B797" s="120"/>
      <c r="C797" s="119"/>
      <c r="D797" s="120"/>
      <c r="E797" s="119"/>
      <c r="F797" s="119"/>
      <c r="G797" s="119"/>
      <c r="H797" s="119"/>
      <c r="I797" s="158">
        <f t="shared" si="25"/>
        <v>0</v>
      </c>
      <c r="J797" s="119"/>
      <c r="K797" s="119"/>
      <c r="L797" s="119"/>
      <c r="M797" s="119"/>
      <c r="N797" s="119"/>
      <c r="O797" s="159"/>
      <c r="P797" s="160" t="s">
        <v>80</v>
      </c>
      <c r="Q797" s="122">
        <f t="shared" si="26"/>
        <v>0</v>
      </c>
      <c r="R797" s="143"/>
    </row>
    <row r="798" spans="2:18" x14ac:dyDescent="0.2">
      <c r="B798" s="120"/>
      <c r="C798" s="119"/>
      <c r="D798" s="120"/>
      <c r="E798" s="119"/>
      <c r="F798" s="119"/>
      <c r="G798" s="119"/>
      <c r="H798" s="119"/>
      <c r="I798" s="158">
        <f t="shared" si="25"/>
        <v>0</v>
      </c>
      <c r="J798" s="119"/>
      <c r="K798" s="119"/>
      <c r="L798" s="119"/>
      <c r="M798" s="119"/>
      <c r="N798" s="119"/>
      <c r="O798" s="159"/>
      <c r="P798" s="160" t="s">
        <v>80</v>
      </c>
      <c r="Q798" s="122">
        <f t="shared" si="26"/>
        <v>0</v>
      </c>
      <c r="R798" s="143"/>
    </row>
    <row r="799" spans="2:18" x14ac:dyDescent="0.2">
      <c r="B799" s="120"/>
      <c r="C799" s="119"/>
      <c r="D799" s="120"/>
      <c r="E799" s="119"/>
      <c r="F799" s="119"/>
      <c r="G799" s="119"/>
      <c r="H799" s="119"/>
      <c r="I799" s="158">
        <f t="shared" si="25"/>
        <v>0</v>
      </c>
      <c r="J799" s="119"/>
      <c r="K799" s="119"/>
      <c r="L799" s="119"/>
      <c r="M799" s="119"/>
      <c r="N799" s="119"/>
      <c r="O799" s="159"/>
      <c r="P799" s="160" t="s">
        <v>80</v>
      </c>
      <c r="Q799" s="122">
        <f t="shared" si="26"/>
        <v>0</v>
      </c>
      <c r="R799" s="143"/>
    </row>
    <row r="800" spans="2:18" x14ac:dyDescent="0.2">
      <c r="B800" s="120"/>
      <c r="C800" s="119"/>
      <c r="D800" s="120"/>
      <c r="E800" s="119"/>
      <c r="F800" s="119"/>
      <c r="G800" s="119"/>
      <c r="H800" s="119"/>
      <c r="I800" s="158">
        <f t="shared" si="25"/>
        <v>0</v>
      </c>
      <c r="J800" s="119"/>
      <c r="K800" s="119"/>
      <c r="L800" s="119"/>
      <c r="M800" s="119"/>
      <c r="N800" s="119"/>
      <c r="O800" s="159"/>
      <c r="P800" s="160" t="s">
        <v>80</v>
      </c>
      <c r="Q800" s="122">
        <f t="shared" si="26"/>
        <v>0</v>
      </c>
      <c r="R800" s="143"/>
    </row>
    <row r="801" spans="2:18" x14ac:dyDescent="0.2">
      <c r="B801" s="120"/>
      <c r="C801" s="119"/>
      <c r="D801" s="120"/>
      <c r="E801" s="119"/>
      <c r="F801" s="119"/>
      <c r="G801" s="119"/>
      <c r="H801" s="119"/>
      <c r="I801" s="158">
        <f t="shared" si="25"/>
        <v>0</v>
      </c>
      <c r="J801" s="119"/>
      <c r="K801" s="119"/>
      <c r="L801" s="119"/>
      <c r="M801" s="119"/>
      <c r="N801" s="119"/>
      <c r="O801" s="159"/>
      <c r="P801" s="160" t="s">
        <v>80</v>
      </c>
      <c r="Q801" s="122">
        <f t="shared" si="26"/>
        <v>0</v>
      </c>
      <c r="R801" s="143"/>
    </row>
    <row r="802" spans="2:18" x14ac:dyDescent="0.2">
      <c r="B802" s="120"/>
      <c r="C802" s="119"/>
      <c r="D802" s="120"/>
      <c r="E802" s="119"/>
      <c r="F802" s="119"/>
      <c r="G802" s="119"/>
      <c r="H802" s="119"/>
      <c r="I802" s="158">
        <f t="shared" si="25"/>
        <v>0</v>
      </c>
      <c r="J802" s="119"/>
      <c r="K802" s="119"/>
      <c r="L802" s="119"/>
      <c r="M802" s="119"/>
      <c r="N802" s="119"/>
      <c r="O802" s="159"/>
      <c r="P802" s="160" t="s">
        <v>80</v>
      </c>
      <c r="Q802" s="122">
        <f t="shared" si="26"/>
        <v>0</v>
      </c>
      <c r="R802" s="143"/>
    </row>
    <row r="803" spans="2:18" x14ac:dyDescent="0.2">
      <c r="B803" s="120"/>
      <c r="C803" s="119"/>
      <c r="D803" s="120"/>
      <c r="E803" s="119"/>
      <c r="F803" s="119"/>
      <c r="G803" s="119"/>
      <c r="H803" s="119"/>
      <c r="I803" s="158">
        <f t="shared" si="25"/>
        <v>0</v>
      </c>
      <c r="J803" s="119"/>
      <c r="K803" s="119"/>
      <c r="L803" s="119"/>
      <c r="M803" s="119"/>
      <c r="N803" s="119"/>
      <c r="O803" s="159"/>
      <c r="P803" s="160" t="s">
        <v>80</v>
      </c>
      <c r="Q803" s="122">
        <f t="shared" si="26"/>
        <v>0</v>
      </c>
      <c r="R803" s="143"/>
    </row>
    <row r="804" spans="2:18" x14ac:dyDescent="0.2">
      <c r="B804" s="120"/>
      <c r="C804" s="119"/>
      <c r="D804" s="120"/>
      <c r="E804" s="119"/>
      <c r="F804" s="119"/>
      <c r="G804" s="119"/>
      <c r="H804" s="119"/>
      <c r="I804" s="158">
        <f t="shared" si="25"/>
        <v>0</v>
      </c>
      <c r="J804" s="119"/>
      <c r="K804" s="119"/>
      <c r="L804" s="119"/>
      <c r="M804" s="119"/>
      <c r="N804" s="119"/>
      <c r="O804" s="159"/>
      <c r="P804" s="160" t="s">
        <v>80</v>
      </c>
      <c r="Q804" s="122">
        <f t="shared" si="26"/>
        <v>0</v>
      </c>
      <c r="R804" s="143"/>
    </row>
    <row r="805" spans="2:18" x14ac:dyDescent="0.2">
      <c r="B805" s="120"/>
      <c r="C805" s="119"/>
      <c r="D805" s="120"/>
      <c r="E805" s="119"/>
      <c r="F805" s="119"/>
      <c r="G805" s="119"/>
      <c r="H805" s="119"/>
      <c r="I805" s="158">
        <f t="shared" si="25"/>
        <v>0</v>
      </c>
      <c r="J805" s="119"/>
      <c r="K805" s="119"/>
      <c r="L805" s="119"/>
      <c r="M805" s="119"/>
      <c r="N805" s="119"/>
      <c r="O805" s="159"/>
      <c r="P805" s="160" t="s">
        <v>80</v>
      </c>
      <c r="Q805" s="122">
        <f t="shared" si="26"/>
        <v>0</v>
      </c>
      <c r="R805" s="143"/>
    </row>
    <row r="806" spans="2:18" x14ac:dyDescent="0.2">
      <c r="B806" s="120"/>
      <c r="C806" s="119"/>
      <c r="D806" s="120"/>
      <c r="E806" s="119"/>
      <c r="F806" s="119"/>
      <c r="G806" s="119"/>
      <c r="H806" s="119"/>
      <c r="I806" s="158">
        <f t="shared" si="25"/>
        <v>0</v>
      </c>
      <c r="J806" s="119"/>
      <c r="K806" s="119"/>
      <c r="L806" s="119"/>
      <c r="M806" s="119"/>
      <c r="N806" s="119"/>
      <c r="O806" s="159"/>
      <c r="P806" s="160" t="s">
        <v>80</v>
      </c>
      <c r="Q806" s="122">
        <f t="shared" si="26"/>
        <v>0</v>
      </c>
      <c r="R806" s="143"/>
    </row>
    <row r="807" spans="2:18" x14ac:dyDescent="0.2">
      <c r="B807" s="120"/>
      <c r="C807" s="119"/>
      <c r="D807" s="120"/>
      <c r="E807" s="119"/>
      <c r="F807" s="119"/>
      <c r="G807" s="119"/>
      <c r="H807" s="119"/>
      <c r="I807" s="158">
        <f t="shared" si="25"/>
        <v>0</v>
      </c>
      <c r="J807" s="119"/>
      <c r="K807" s="119"/>
      <c r="L807" s="119"/>
      <c r="M807" s="119"/>
      <c r="N807" s="119"/>
      <c r="O807" s="159"/>
      <c r="P807" s="160" t="s">
        <v>80</v>
      </c>
      <c r="Q807" s="122">
        <f t="shared" si="26"/>
        <v>0</v>
      </c>
      <c r="R807" s="143"/>
    </row>
    <row r="808" spans="2:18" x14ac:dyDescent="0.2">
      <c r="B808" s="120"/>
      <c r="C808" s="119"/>
      <c r="D808" s="120"/>
      <c r="E808" s="119"/>
      <c r="F808" s="119"/>
      <c r="G808" s="119"/>
      <c r="H808" s="119"/>
      <c r="I808" s="158">
        <f t="shared" si="25"/>
        <v>0</v>
      </c>
      <c r="J808" s="119"/>
      <c r="K808" s="119"/>
      <c r="L808" s="119"/>
      <c r="M808" s="119"/>
      <c r="N808" s="119"/>
      <c r="O808" s="159"/>
      <c r="P808" s="160" t="s">
        <v>80</v>
      </c>
      <c r="Q808" s="122">
        <f t="shared" si="26"/>
        <v>0</v>
      </c>
      <c r="R808" s="143"/>
    </row>
    <row r="809" spans="2:18" x14ac:dyDescent="0.2">
      <c r="B809" s="120"/>
      <c r="C809" s="119"/>
      <c r="D809" s="120"/>
      <c r="E809" s="119"/>
      <c r="F809" s="119"/>
      <c r="G809" s="119"/>
      <c r="H809" s="119"/>
      <c r="I809" s="158">
        <f t="shared" si="25"/>
        <v>0</v>
      </c>
      <c r="J809" s="119"/>
      <c r="K809" s="119"/>
      <c r="L809" s="119"/>
      <c r="M809" s="119"/>
      <c r="N809" s="119"/>
      <c r="O809" s="159"/>
      <c r="P809" s="160" t="s">
        <v>80</v>
      </c>
      <c r="Q809" s="122">
        <f t="shared" si="26"/>
        <v>0</v>
      </c>
      <c r="R809" s="143"/>
    </row>
    <row r="810" spans="2:18" x14ac:dyDescent="0.2">
      <c r="B810" s="120"/>
      <c r="C810" s="119"/>
      <c r="D810" s="120"/>
      <c r="E810" s="119"/>
      <c r="F810" s="119"/>
      <c r="G810" s="119"/>
      <c r="H810" s="119"/>
      <c r="I810" s="158">
        <f t="shared" si="25"/>
        <v>0</v>
      </c>
      <c r="J810" s="119"/>
      <c r="K810" s="119"/>
      <c r="L810" s="119"/>
      <c r="M810" s="119"/>
      <c r="N810" s="119"/>
      <c r="O810" s="159"/>
      <c r="P810" s="160" t="s">
        <v>80</v>
      </c>
      <c r="Q810" s="122">
        <f t="shared" si="26"/>
        <v>0</v>
      </c>
      <c r="R810" s="143"/>
    </row>
    <row r="811" spans="2:18" x14ac:dyDescent="0.2">
      <c r="B811" s="120"/>
      <c r="C811" s="119"/>
      <c r="D811" s="120"/>
      <c r="E811" s="119"/>
      <c r="F811" s="119"/>
      <c r="G811" s="119"/>
      <c r="H811" s="119"/>
      <c r="I811" s="158">
        <f t="shared" si="25"/>
        <v>0</v>
      </c>
      <c r="J811" s="119"/>
      <c r="K811" s="119"/>
      <c r="L811" s="119"/>
      <c r="M811" s="119"/>
      <c r="N811" s="119"/>
      <c r="O811" s="159"/>
      <c r="P811" s="160" t="s">
        <v>80</v>
      </c>
      <c r="Q811" s="122">
        <f t="shared" si="26"/>
        <v>0</v>
      </c>
      <c r="R811" s="143"/>
    </row>
    <row r="812" spans="2:18" x14ac:dyDescent="0.2">
      <c r="B812" s="120"/>
      <c r="C812" s="119"/>
      <c r="D812" s="120"/>
      <c r="E812" s="119"/>
      <c r="F812" s="119"/>
      <c r="G812" s="119"/>
      <c r="H812" s="119"/>
      <c r="I812" s="158">
        <f t="shared" si="25"/>
        <v>0</v>
      </c>
      <c r="J812" s="119"/>
      <c r="K812" s="119"/>
      <c r="L812" s="119"/>
      <c r="M812" s="119"/>
      <c r="N812" s="119"/>
      <c r="O812" s="159"/>
      <c r="P812" s="160" t="s">
        <v>80</v>
      </c>
      <c r="Q812" s="122">
        <f t="shared" si="26"/>
        <v>0</v>
      </c>
      <c r="R812" s="143"/>
    </row>
    <row r="813" spans="2:18" x14ac:dyDescent="0.2">
      <c r="B813" s="120"/>
      <c r="C813" s="119"/>
      <c r="D813" s="120"/>
      <c r="E813" s="119"/>
      <c r="F813" s="119"/>
      <c r="G813" s="119"/>
      <c r="H813" s="119"/>
      <c r="I813" s="158">
        <f t="shared" si="25"/>
        <v>0</v>
      </c>
      <c r="J813" s="119"/>
      <c r="K813" s="119"/>
      <c r="L813" s="119"/>
      <c r="M813" s="119"/>
      <c r="N813" s="119"/>
      <c r="O813" s="159"/>
      <c r="P813" s="160" t="s">
        <v>80</v>
      </c>
      <c r="Q813" s="122">
        <f t="shared" si="26"/>
        <v>0</v>
      </c>
      <c r="R813" s="143"/>
    </row>
    <row r="814" spans="2:18" x14ac:dyDescent="0.2">
      <c r="B814" s="120"/>
      <c r="C814" s="119"/>
      <c r="D814" s="120"/>
      <c r="E814" s="119"/>
      <c r="F814" s="119"/>
      <c r="G814" s="119"/>
      <c r="H814" s="119"/>
      <c r="I814" s="158">
        <f t="shared" si="25"/>
        <v>0</v>
      </c>
      <c r="J814" s="119"/>
      <c r="K814" s="119"/>
      <c r="L814" s="119"/>
      <c r="M814" s="119"/>
      <c r="N814" s="119"/>
      <c r="O814" s="159"/>
      <c r="P814" s="160" t="s">
        <v>80</v>
      </c>
      <c r="Q814" s="122">
        <f t="shared" si="26"/>
        <v>0</v>
      </c>
      <c r="R814" s="143"/>
    </row>
    <row r="815" spans="2:18" x14ac:dyDescent="0.2">
      <c r="B815" s="120"/>
      <c r="C815" s="119"/>
      <c r="D815" s="120"/>
      <c r="E815" s="119"/>
      <c r="F815" s="119"/>
      <c r="G815" s="119"/>
      <c r="H815" s="119"/>
      <c r="I815" s="158">
        <f t="shared" si="25"/>
        <v>0</v>
      </c>
      <c r="J815" s="119"/>
      <c r="K815" s="119"/>
      <c r="L815" s="119"/>
      <c r="M815" s="119"/>
      <c r="N815" s="119"/>
      <c r="O815" s="159"/>
      <c r="P815" s="160" t="s">
        <v>80</v>
      </c>
      <c r="Q815" s="122">
        <f t="shared" si="26"/>
        <v>0</v>
      </c>
      <c r="R815" s="143"/>
    </row>
    <row r="816" spans="2:18" x14ac:dyDescent="0.2">
      <c r="B816" s="120"/>
      <c r="C816" s="119"/>
      <c r="D816" s="120"/>
      <c r="E816" s="119"/>
      <c r="F816" s="119"/>
      <c r="G816" s="119"/>
      <c r="H816" s="119"/>
      <c r="I816" s="158">
        <f t="shared" si="25"/>
        <v>0</v>
      </c>
      <c r="J816" s="119"/>
      <c r="K816" s="119"/>
      <c r="L816" s="119"/>
      <c r="M816" s="119"/>
      <c r="N816" s="119"/>
      <c r="O816" s="159"/>
      <c r="P816" s="160" t="s">
        <v>80</v>
      </c>
      <c r="Q816" s="122">
        <f t="shared" si="26"/>
        <v>0</v>
      </c>
      <c r="R816" s="143"/>
    </row>
    <row r="817" spans="2:18" x14ac:dyDescent="0.2">
      <c r="B817" s="120"/>
      <c r="C817" s="119"/>
      <c r="D817" s="120"/>
      <c r="E817" s="119"/>
      <c r="F817" s="119"/>
      <c r="G817" s="119"/>
      <c r="H817" s="119"/>
      <c r="I817" s="158">
        <f t="shared" si="25"/>
        <v>0</v>
      </c>
      <c r="J817" s="119"/>
      <c r="K817" s="119"/>
      <c r="L817" s="119"/>
      <c r="M817" s="119"/>
      <c r="N817" s="119"/>
      <c r="O817" s="159"/>
      <c r="P817" s="160" t="s">
        <v>80</v>
      </c>
      <c r="Q817" s="122">
        <f t="shared" si="26"/>
        <v>0</v>
      </c>
      <c r="R817" s="143"/>
    </row>
    <row r="818" spans="2:18" x14ac:dyDescent="0.2">
      <c r="B818" s="120"/>
      <c r="C818" s="119"/>
      <c r="D818" s="120"/>
      <c r="E818" s="119"/>
      <c r="F818" s="119"/>
      <c r="G818" s="119"/>
      <c r="H818" s="119"/>
      <c r="I818" s="158">
        <f t="shared" si="25"/>
        <v>0</v>
      </c>
      <c r="J818" s="119"/>
      <c r="K818" s="119"/>
      <c r="L818" s="119"/>
      <c r="M818" s="119"/>
      <c r="N818" s="119"/>
      <c r="O818" s="159"/>
      <c r="P818" s="160" t="s">
        <v>80</v>
      </c>
      <c r="Q818" s="122">
        <f t="shared" si="26"/>
        <v>0</v>
      </c>
      <c r="R818" s="143"/>
    </row>
    <row r="819" spans="2:18" x14ac:dyDescent="0.2">
      <c r="B819" s="120"/>
      <c r="C819" s="119"/>
      <c r="D819" s="120"/>
      <c r="E819" s="119"/>
      <c r="F819" s="119"/>
      <c r="G819" s="119"/>
      <c r="H819" s="119"/>
      <c r="I819" s="158">
        <f t="shared" si="25"/>
        <v>0</v>
      </c>
      <c r="J819" s="119"/>
      <c r="K819" s="119"/>
      <c r="L819" s="119"/>
      <c r="M819" s="119"/>
      <c r="N819" s="119"/>
      <c r="O819" s="159"/>
      <c r="P819" s="160" t="s">
        <v>80</v>
      </c>
      <c r="Q819" s="122">
        <f t="shared" si="26"/>
        <v>0</v>
      </c>
      <c r="R819" s="143"/>
    </row>
    <row r="820" spans="2:18" x14ac:dyDescent="0.2">
      <c r="B820" s="120"/>
      <c r="C820" s="119"/>
      <c r="D820" s="120"/>
      <c r="E820" s="119"/>
      <c r="F820" s="119"/>
      <c r="G820" s="119"/>
      <c r="H820" s="119"/>
      <c r="I820" s="158">
        <f t="shared" ref="I820:I883" si="27">IF(J820&gt;0,J820,SUM((PI()*E820*F820/4)+(PI()*F820*G820/4)+(PI()*G820*H820/4)+(PI()*H820*E820/4)))</f>
        <v>0</v>
      </c>
      <c r="J820" s="119"/>
      <c r="K820" s="119"/>
      <c r="L820" s="119"/>
      <c r="M820" s="119"/>
      <c r="N820" s="119"/>
      <c r="O820" s="159"/>
      <c r="P820" s="160" t="s">
        <v>80</v>
      </c>
      <c r="Q820" s="122">
        <f t="shared" ref="Q820:Q883" si="28">SUM((I820-(L820+M820+N820))*(1-O820))</f>
        <v>0</v>
      </c>
      <c r="R820" s="143"/>
    </row>
    <row r="821" spans="2:18" x14ac:dyDescent="0.2">
      <c r="B821" s="120"/>
      <c r="C821" s="119"/>
      <c r="D821" s="120"/>
      <c r="E821" s="119"/>
      <c r="F821" s="119"/>
      <c r="G821" s="119"/>
      <c r="H821" s="119"/>
      <c r="I821" s="158">
        <f t="shared" si="27"/>
        <v>0</v>
      </c>
      <c r="J821" s="119"/>
      <c r="K821" s="119"/>
      <c r="L821" s="119"/>
      <c r="M821" s="119"/>
      <c r="N821" s="119"/>
      <c r="O821" s="159"/>
      <c r="P821" s="160" t="s">
        <v>80</v>
      </c>
      <c r="Q821" s="122">
        <f t="shared" si="28"/>
        <v>0</v>
      </c>
      <c r="R821" s="143"/>
    </row>
    <row r="822" spans="2:18" x14ac:dyDescent="0.2">
      <c r="B822" s="120"/>
      <c r="C822" s="119"/>
      <c r="D822" s="120"/>
      <c r="E822" s="119"/>
      <c r="F822" s="119"/>
      <c r="G822" s="119"/>
      <c r="H822" s="119"/>
      <c r="I822" s="158">
        <f t="shared" si="27"/>
        <v>0</v>
      </c>
      <c r="J822" s="119"/>
      <c r="K822" s="119"/>
      <c r="L822" s="119"/>
      <c r="M822" s="119"/>
      <c r="N822" s="119"/>
      <c r="O822" s="159"/>
      <c r="P822" s="160" t="s">
        <v>80</v>
      </c>
      <c r="Q822" s="122">
        <f t="shared" si="28"/>
        <v>0</v>
      </c>
      <c r="R822" s="143"/>
    </row>
    <row r="823" spans="2:18" x14ac:dyDescent="0.2">
      <c r="B823" s="120"/>
      <c r="C823" s="119"/>
      <c r="D823" s="120"/>
      <c r="E823" s="119"/>
      <c r="F823" s="119"/>
      <c r="G823" s="119"/>
      <c r="H823" s="119"/>
      <c r="I823" s="158">
        <f t="shared" si="27"/>
        <v>0</v>
      </c>
      <c r="J823" s="119"/>
      <c r="K823" s="119"/>
      <c r="L823" s="119"/>
      <c r="M823" s="119"/>
      <c r="N823" s="119"/>
      <c r="O823" s="159"/>
      <c r="P823" s="160" t="s">
        <v>80</v>
      </c>
      <c r="Q823" s="122">
        <f t="shared" si="28"/>
        <v>0</v>
      </c>
      <c r="R823" s="143"/>
    </row>
    <row r="824" spans="2:18" x14ac:dyDescent="0.2">
      <c r="B824" s="120"/>
      <c r="C824" s="119"/>
      <c r="D824" s="120"/>
      <c r="E824" s="119"/>
      <c r="F824" s="119"/>
      <c r="G824" s="119"/>
      <c r="H824" s="119"/>
      <c r="I824" s="158">
        <f t="shared" si="27"/>
        <v>0</v>
      </c>
      <c r="J824" s="119"/>
      <c r="K824" s="119"/>
      <c r="L824" s="119"/>
      <c r="M824" s="119"/>
      <c r="N824" s="119"/>
      <c r="O824" s="159"/>
      <c r="P824" s="160" t="s">
        <v>80</v>
      </c>
      <c r="Q824" s="122">
        <f t="shared" si="28"/>
        <v>0</v>
      </c>
      <c r="R824" s="143"/>
    </row>
    <row r="825" spans="2:18" x14ac:dyDescent="0.2">
      <c r="B825" s="120"/>
      <c r="C825" s="119"/>
      <c r="D825" s="120"/>
      <c r="E825" s="119"/>
      <c r="F825" s="119"/>
      <c r="G825" s="119"/>
      <c r="H825" s="119"/>
      <c r="I825" s="158">
        <f t="shared" si="27"/>
        <v>0</v>
      </c>
      <c r="J825" s="119"/>
      <c r="K825" s="119"/>
      <c r="L825" s="119"/>
      <c r="M825" s="119"/>
      <c r="N825" s="119"/>
      <c r="O825" s="159"/>
      <c r="P825" s="160" t="s">
        <v>80</v>
      </c>
      <c r="Q825" s="122">
        <f t="shared" si="28"/>
        <v>0</v>
      </c>
      <c r="R825" s="143"/>
    </row>
    <row r="826" spans="2:18" x14ac:dyDescent="0.2">
      <c r="B826" s="120"/>
      <c r="C826" s="119"/>
      <c r="D826" s="120"/>
      <c r="E826" s="119"/>
      <c r="F826" s="119"/>
      <c r="G826" s="119"/>
      <c r="H826" s="119"/>
      <c r="I826" s="158">
        <f t="shared" si="27"/>
        <v>0</v>
      </c>
      <c r="J826" s="119"/>
      <c r="K826" s="119"/>
      <c r="L826" s="119"/>
      <c r="M826" s="119"/>
      <c r="N826" s="119"/>
      <c r="O826" s="159"/>
      <c r="P826" s="160" t="s">
        <v>80</v>
      </c>
      <c r="Q826" s="122">
        <f t="shared" si="28"/>
        <v>0</v>
      </c>
      <c r="R826" s="143"/>
    </row>
    <row r="827" spans="2:18" x14ac:dyDescent="0.2">
      <c r="B827" s="120"/>
      <c r="C827" s="119"/>
      <c r="D827" s="120"/>
      <c r="E827" s="119"/>
      <c r="F827" s="119"/>
      <c r="G827" s="119"/>
      <c r="H827" s="119"/>
      <c r="I827" s="158">
        <f t="shared" si="27"/>
        <v>0</v>
      </c>
      <c r="J827" s="119"/>
      <c r="K827" s="119"/>
      <c r="L827" s="119"/>
      <c r="M827" s="119"/>
      <c r="N827" s="119"/>
      <c r="O827" s="159"/>
      <c r="P827" s="160" t="s">
        <v>80</v>
      </c>
      <c r="Q827" s="122">
        <f t="shared" si="28"/>
        <v>0</v>
      </c>
      <c r="R827" s="143"/>
    </row>
    <row r="828" spans="2:18" x14ac:dyDescent="0.2">
      <c r="B828" s="120"/>
      <c r="C828" s="119"/>
      <c r="D828" s="120"/>
      <c r="E828" s="119"/>
      <c r="F828" s="119"/>
      <c r="G828" s="119"/>
      <c r="H828" s="119"/>
      <c r="I828" s="158">
        <f t="shared" si="27"/>
        <v>0</v>
      </c>
      <c r="J828" s="119"/>
      <c r="K828" s="119"/>
      <c r="L828" s="119"/>
      <c r="M828" s="119"/>
      <c r="N828" s="119"/>
      <c r="O828" s="159"/>
      <c r="P828" s="160" t="s">
        <v>80</v>
      </c>
      <c r="Q828" s="122">
        <f t="shared" si="28"/>
        <v>0</v>
      </c>
      <c r="R828" s="143"/>
    </row>
    <row r="829" spans="2:18" x14ac:dyDescent="0.2">
      <c r="B829" s="120"/>
      <c r="C829" s="119"/>
      <c r="D829" s="120"/>
      <c r="E829" s="119"/>
      <c r="F829" s="119"/>
      <c r="G829" s="119"/>
      <c r="H829" s="119"/>
      <c r="I829" s="158">
        <f t="shared" si="27"/>
        <v>0</v>
      </c>
      <c r="J829" s="119"/>
      <c r="K829" s="119"/>
      <c r="L829" s="119"/>
      <c r="M829" s="119"/>
      <c r="N829" s="119"/>
      <c r="O829" s="159"/>
      <c r="P829" s="160" t="s">
        <v>80</v>
      </c>
      <c r="Q829" s="122">
        <f t="shared" si="28"/>
        <v>0</v>
      </c>
      <c r="R829" s="143"/>
    </row>
    <row r="830" spans="2:18" x14ac:dyDescent="0.2">
      <c r="B830" s="120"/>
      <c r="C830" s="119"/>
      <c r="D830" s="120"/>
      <c r="E830" s="119"/>
      <c r="F830" s="119"/>
      <c r="G830" s="119"/>
      <c r="H830" s="119"/>
      <c r="I830" s="158">
        <f t="shared" si="27"/>
        <v>0</v>
      </c>
      <c r="J830" s="119"/>
      <c r="K830" s="119"/>
      <c r="L830" s="119"/>
      <c r="M830" s="119"/>
      <c r="N830" s="119"/>
      <c r="O830" s="159"/>
      <c r="P830" s="160" t="s">
        <v>80</v>
      </c>
      <c r="Q830" s="122">
        <f t="shared" si="28"/>
        <v>0</v>
      </c>
      <c r="R830" s="143"/>
    </row>
    <row r="831" spans="2:18" x14ac:dyDescent="0.2">
      <c r="B831" s="120"/>
      <c r="C831" s="119"/>
      <c r="D831" s="120"/>
      <c r="E831" s="119"/>
      <c r="F831" s="119"/>
      <c r="G831" s="119"/>
      <c r="H831" s="119"/>
      <c r="I831" s="158">
        <f t="shared" si="27"/>
        <v>0</v>
      </c>
      <c r="J831" s="119"/>
      <c r="K831" s="119"/>
      <c r="L831" s="119"/>
      <c r="M831" s="119"/>
      <c r="N831" s="119"/>
      <c r="O831" s="159"/>
      <c r="P831" s="160" t="s">
        <v>80</v>
      </c>
      <c r="Q831" s="122">
        <f t="shared" si="28"/>
        <v>0</v>
      </c>
      <c r="R831" s="143"/>
    </row>
    <row r="832" spans="2:18" x14ac:dyDescent="0.2">
      <c r="B832" s="120"/>
      <c r="C832" s="119"/>
      <c r="D832" s="120"/>
      <c r="E832" s="119"/>
      <c r="F832" s="119"/>
      <c r="G832" s="119"/>
      <c r="H832" s="119"/>
      <c r="I832" s="158">
        <f t="shared" si="27"/>
        <v>0</v>
      </c>
      <c r="J832" s="119"/>
      <c r="K832" s="119"/>
      <c r="L832" s="119"/>
      <c r="M832" s="119"/>
      <c r="N832" s="119"/>
      <c r="O832" s="159"/>
      <c r="P832" s="160" t="s">
        <v>80</v>
      </c>
      <c r="Q832" s="122">
        <f t="shared" si="28"/>
        <v>0</v>
      </c>
      <c r="R832" s="143"/>
    </row>
    <row r="833" spans="2:18" x14ac:dyDescent="0.2">
      <c r="B833" s="120"/>
      <c r="C833" s="119"/>
      <c r="D833" s="120"/>
      <c r="E833" s="119"/>
      <c r="F833" s="119"/>
      <c r="G833" s="119"/>
      <c r="H833" s="119"/>
      <c r="I833" s="158">
        <f t="shared" si="27"/>
        <v>0</v>
      </c>
      <c r="J833" s="119"/>
      <c r="K833" s="119"/>
      <c r="L833" s="119"/>
      <c r="M833" s="119"/>
      <c r="N833" s="119"/>
      <c r="O833" s="159"/>
      <c r="P833" s="160" t="s">
        <v>80</v>
      </c>
      <c r="Q833" s="122">
        <f t="shared" si="28"/>
        <v>0</v>
      </c>
      <c r="R833" s="143"/>
    </row>
    <row r="834" spans="2:18" x14ac:dyDescent="0.2">
      <c r="B834" s="120"/>
      <c r="C834" s="119"/>
      <c r="D834" s="120"/>
      <c r="E834" s="119"/>
      <c r="F834" s="119"/>
      <c r="G834" s="119"/>
      <c r="H834" s="119"/>
      <c r="I834" s="158">
        <f t="shared" si="27"/>
        <v>0</v>
      </c>
      <c r="J834" s="119"/>
      <c r="K834" s="119"/>
      <c r="L834" s="119"/>
      <c r="M834" s="119"/>
      <c r="N834" s="119"/>
      <c r="O834" s="159"/>
      <c r="P834" s="160" t="s">
        <v>80</v>
      </c>
      <c r="Q834" s="122">
        <f t="shared" si="28"/>
        <v>0</v>
      </c>
      <c r="R834" s="143"/>
    </row>
    <row r="835" spans="2:18" x14ac:dyDescent="0.2">
      <c r="B835" s="120"/>
      <c r="C835" s="119"/>
      <c r="D835" s="120"/>
      <c r="E835" s="119"/>
      <c r="F835" s="119"/>
      <c r="G835" s="119"/>
      <c r="H835" s="119"/>
      <c r="I835" s="158">
        <f t="shared" si="27"/>
        <v>0</v>
      </c>
      <c r="J835" s="119"/>
      <c r="K835" s="119"/>
      <c r="L835" s="119"/>
      <c r="M835" s="119"/>
      <c r="N835" s="119"/>
      <c r="O835" s="159"/>
      <c r="P835" s="160" t="s">
        <v>80</v>
      </c>
      <c r="Q835" s="122">
        <f t="shared" si="28"/>
        <v>0</v>
      </c>
      <c r="R835" s="143"/>
    </row>
    <row r="836" spans="2:18" x14ac:dyDescent="0.2">
      <c r="B836" s="120"/>
      <c r="C836" s="119"/>
      <c r="D836" s="120"/>
      <c r="E836" s="119"/>
      <c r="F836" s="119"/>
      <c r="G836" s="119"/>
      <c r="H836" s="119"/>
      <c r="I836" s="158">
        <f t="shared" si="27"/>
        <v>0</v>
      </c>
      <c r="J836" s="119"/>
      <c r="K836" s="119"/>
      <c r="L836" s="119"/>
      <c r="M836" s="119"/>
      <c r="N836" s="119"/>
      <c r="O836" s="159"/>
      <c r="P836" s="160" t="s">
        <v>80</v>
      </c>
      <c r="Q836" s="122">
        <f t="shared" si="28"/>
        <v>0</v>
      </c>
      <c r="R836" s="143"/>
    </row>
    <row r="837" spans="2:18" x14ac:dyDescent="0.2">
      <c r="B837" s="120"/>
      <c r="C837" s="119"/>
      <c r="D837" s="120"/>
      <c r="E837" s="119"/>
      <c r="F837" s="119"/>
      <c r="G837" s="119"/>
      <c r="H837" s="119"/>
      <c r="I837" s="158">
        <f t="shared" si="27"/>
        <v>0</v>
      </c>
      <c r="J837" s="119"/>
      <c r="K837" s="119"/>
      <c r="L837" s="119"/>
      <c r="M837" s="119"/>
      <c r="N837" s="119"/>
      <c r="O837" s="159"/>
      <c r="P837" s="160" t="s">
        <v>80</v>
      </c>
      <c r="Q837" s="122">
        <f t="shared" si="28"/>
        <v>0</v>
      </c>
      <c r="R837" s="143"/>
    </row>
    <row r="838" spans="2:18" x14ac:dyDescent="0.2">
      <c r="B838" s="120"/>
      <c r="C838" s="119"/>
      <c r="D838" s="120"/>
      <c r="E838" s="119"/>
      <c r="F838" s="119"/>
      <c r="G838" s="119"/>
      <c r="H838" s="119"/>
      <c r="I838" s="158">
        <f t="shared" si="27"/>
        <v>0</v>
      </c>
      <c r="J838" s="119"/>
      <c r="K838" s="119"/>
      <c r="L838" s="119"/>
      <c r="M838" s="119"/>
      <c r="N838" s="119"/>
      <c r="O838" s="159"/>
      <c r="P838" s="160" t="s">
        <v>80</v>
      </c>
      <c r="Q838" s="122">
        <f t="shared" si="28"/>
        <v>0</v>
      </c>
      <c r="R838" s="143"/>
    </row>
    <row r="839" spans="2:18" x14ac:dyDescent="0.2">
      <c r="B839" s="120"/>
      <c r="C839" s="119"/>
      <c r="D839" s="120"/>
      <c r="E839" s="119"/>
      <c r="F839" s="119"/>
      <c r="G839" s="119"/>
      <c r="H839" s="119"/>
      <c r="I839" s="158">
        <f t="shared" si="27"/>
        <v>0</v>
      </c>
      <c r="J839" s="119"/>
      <c r="K839" s="119"/>
      <c r="L839" s="119"/>
      <c r="M839" s="119"/>
      <c r="N839" s="119"/>
      <c r="O839" s="159"/>
      <c r="P839" s="160" t="s">
        <v>80</v>
      </c>
      <c r="Q839" s="122">
        <f t="shared" si="28"/>
        <v>0</v>
      </c>
      <c r="R839" s="143"/>
    </row>
    <row r="840" spans="2:18" x14ac:dyDescent="0.2">
      <c r="B840" s="120"/>
      <c r="C840" s="119"/>
      <c r="D840" s="120"/>
      <c r="E840" s="119"/>
      <c r="F840" s="119"/>
      <c r="G840" s="119"/>
      <c r="H840" s="119"/>
      <c r="I840" s="158">
        <f t="shared" si="27"/>
        <v>0</v>
      </c>
      <c r="J840" s="119"/>
      <c r="K840" s="119"/>
      <c r="L840" s="119"/>
      <c r="M840" s="119"/>
      <c r="N840" s="119"/>
      <c r="O840" s="159"/>
      <c r="P840" s="160" t="s">
        <v>80</v>
      </c>
      <c r="Q840" s="122">
        <f t="shared" si="28"/>
        <v>0</v>
      </c>
      <c r="R840" s="143"/>
    </row>
    <row r="841" spans="2:18" x14ac:dyDescent="0.2">
      <c r="B841" s="120"/>
      <c r="C841" s="119"/>
      <c r="D841" s="120"/>
      <c r="E841" s="119"/>
      <c r="F841" s="119"/>
      <c r="G841" s="119"/>
      <c r="H841" s="119"/>
      <c r="I841" s="158">
        <f t="shared" si="27"/>
        <v>0</v>
      </c>
      <c r="J841" s="119"/>
      <c r="K841" s="119"/>
      <c r="L841" s="119"/>
      <c r="M841" s="119"/>
      <c r="N841" s="119"/>
      <c r="O841" s="159"/>
      <c r="P841" s="160" t="s">
        <v>80</v>
      </c>
      <c r="Q841" s="122">
        <f t="shared" si="28"/>
        <v>0</v>
      </c>
      <c r="R841" s="143"/>
    </row>
    <row r="842" spans="2:18" x14ac:dyDescent="0.2">
      <c r="B842" s="120"/>
      <c r="C842" s="119"/>
      <c r="D842" s="120"/>
      <c r="E842" s="119"/>
      <c r="F842" s="119"/>
      <c r="G842" s="119"/>
      <c r="H842" s="119"/>
      <c r="I842" s="158">
        <f t="shared" si="27"/>
        <v>0</v>
      </c>
      <c r="J842" s="119"/>
      <c r="K842" s="119"/>
      <c r="L842" s="119"/>
      <c r="M842" s="119"/>
      <c r="N842" s="119"/>
      <c r="O842" s="159"/>
      <c r="P842" s="160" t="s">
        <v>80</v>
      </c>
      <c r="Q842" s="122">
        <f t="shared" si="28"/>
        <v>0</v>
      </c>
      <c r="R842" s="143"/>
    </row>
    <row r="843" spans="2:18" x14ac:dyDescent="0.2">
      <c r="B843" s="120"/>
      <c r="C843" s="119"/>
      <c r="D843" s="120"/>
      <c r="E843" s="119"/>
      <c r="F843" s="119"/>
      <c r="G843" s="119"/>
      <c r="H843" s="119"/>
      <c r="I843" s="158">
        <f t="shared" si="27"/>
        <v>0</v>
      </c>
      <c r="J843" s="119"/>
      <c r="K843" s="119"/>
      <c r="L843" s="119"/>
      <c r="M843" s="119"/>
      <c r="N843" s="119"/>
      <c r="O843" s="159"/>
      <c r="P843" s="160" t="s">
        <v>80</v>
      </c>
      <c r="Q843" s="122">
        <f t="shared" si="28"/>
        <v>0</v>
      </c>
      <c r="R843" s="143"/>
    </row>
    <row r="844" spans="2:18" x14ac:dyDescent="0.2">
      <c r="B844" s="120"/>
      <c r="C844" s="119"/>
      <c r="D844" s="120"/>
      <c r="E844" s="119"/>
      <c r="F844" s="119"/>
      <c r="G844" s="119"/>
      <c r="H844" s="119"/>
      <c r="I844" s="158">
        <f t="shared" si="27"/>
        <v>0</v>
      </c>
      <c r="J844" s="119"/>
      <c r="K844" s="119"/>
      <c r="L844" s="119"/>
      <c r="M844" s="119"/>
      <c r="N844" s="119"/>
      <c r="O844" s="159"/>
      <c r="P844" s="160" t="s">
        <v>80</v>
      </c>
      <c r="Q844" s="122">
        <f t="shared" si="28"/>
        <v>0</v>
      </c>
      <c r="R844" s="143"/>
    </row>
    <row r="845" spans="2:18" x14ac:dyDescent="0.2">
      <c r="B845" s="120"/>
      <c r="C845" s="119"/>
      <c r="D845" s="120"/>
      <c r="E845" s="119"/>
      <c r="F845" s="119"/>
      <c r="G845" s="119"/>
      <c r="H845" s="119"/>
      <c r="I845" s="158">
        <f t="shared" si="27"/>
        <v>0</v>
      </c>
      <c r="J845" s="119"/>
      <c r="K845" s="119"/>
      <c r="L845" s="119"/>
      <c r="M845" s="119"/>
      <c r="N845" s="119"/>
      <c r="O845" s="159"/>
      <c r="P845" s="160" t="s">
        <v>80</v>
      </c>
      <c r="Q845" s="122">
        <f t="shared" si="28"/>
        <v>0</v>
      </c>
      <c r="R845" s="143"/>
    </row>
    <row r="846" spans="2:18" x14ac:dyDescent="0.2">
      <c r="B846" s="120"/>
      <c r="C846" s="119"/>
      <c r="D846" s="120"/>
      <c r="E846" s="119"/>
      <c r="F846" s="119"/>
      <c r="G846" s="119"/>
      <c r="H846" s="119"/>
      <c r="I846" s="158">
        <f t="shared" si="27"/>
        <v>0</v>
      </c>
      <c r="J846" s="119"/>
      <c r="K846" s="119"/>
      <c r="L846" s="119"/>
      <c r="M846" s="119"/>
      <c r="N846" s="119"/>
      <c r="O846" s="159"/>
      <c r="P846" s="160" t="s">
        <v>80</v>
      </c>
      <c r="Q846" s="122">
        <f t="shared" si="28"/>
        <v>0</v>
      </c>
      <c r="R846" s="143"/>
    </row>
    <row r="847" spans="2:18" x14ac:dyDescent="0.2">
      <c r="B847" s="120"/>
      <c r="C847" s="119"/>
      <c r="D847" s="120"/>
      <c r="E847" s="119"/>
      <c r="F847" s="119"/>
      <c r="G847" s="119"/>
      <c r="H847" s="119"/>
      <c r="I847" s="158">
        <f t="shared" si="27"/>
        <v>0</v>
      </c>
      <c r="J847" s="119"/>
      <c r="K847" s="119"/>
      <c r="L847" s="119"/>
      <c r="M847" s="119"/>
      <c r="N847" s="119"/>
      <c r="O847" s="159"/>
      <c r="P847" s="160" t="s">
        <v>80</v>
      </c>
      <c r="Q847" s="122">
        <f t="shared" si="28"/>
        <v>0</v>
      </c>
      <c r="R847" s="143"/>
    </row>
    <row r="848" spans="2:18" x14ac:dyDescent="0.2">
      <c r="B848" s="120"/>
      <c r="C848" s="119"/>
      <c r="D848" s="120"/>
      <c r="E848" s="119"/>
      <c r="F848" s="119"/>
      <c r="G848" s="119"/>
      <c r="H848" s="119"/>
      <c r="I848" s="158">
        <f t="shared" si="27"/>
        <v>0</v>
      </c>
      <c r="J848" s="119"/>
      <c r="K848" s="119"/>
      <c r="L848" s="119"/>
      <c r="M848" s="119"/>
      <c r="N848" s="119"/>
      <c r="O848" s="159"/>
      <c r="P848" s="160" t="s">
        <v>80</v>
      </c>
      <c r="Q848" s="122">
        <f t="shared" si="28"/>
        <v>0</v>
      </c>
      <c r="R848" s="143"/>
    </row>
    <row r="849" spans="2:18" x14ac:dyDescent="0.2">
      <c r="B849" s="120"/>
      <c r="C849" s="119"/>
      <c r="D849" s="120"/>
      <c r="E849" s="119"/>
      <c r="F849" s="119"/>
      <c r="G849" s="119"/>
      <c r="H849" s="119"/>
      <c r="I849" s="158">
        <f t="shared" si="27"/>
        <v>0</v>
      </c>
      <c r="J849" s="119"/>
      <c r="K849" s="119"/>
      <c r="L849" s="119"/>
      <c r="M849" s="119"/>
      <c r="N849" s="119"/>
      <c r="O849" s="159"/>
      <c r="P849" s="160" t="s">
        <v>80</v>
      </c>
      <c r="Q849" s="122">
        <f t="shared" si="28"/>
        <v>0</v>
      </c>
      <c r="R849" s="143"/>
    </row>
    <row r="850" spans="2:18" x14ac:dyDescent="0.2">
      <c r="B850" s="120"/>
      <c r="C850" s="119"/>
      <c r="D850" s="120"/>
      <c r="E850" s="119"/>
      <c r="F850" s="119"/>
      <c r="G850" s="119"/>
      <c r="H850" s="119"/>
      <c r="I850" s="158">
        <f t="shared" si="27"/>
        <v>0</v>
      </c>
      <c r="J850" s="119"/>
      <c r="K850" s="119"/>
      <c r="L850" s="119"/>
      <c r="M850" s="119"/>
      <c r="N850" s="119"/>
      <c r="O850" s="159"/>
      <c r="P850" s="160" t="s">
        <v>80</v>
      </c>
      <c r="Q850" s="122">
        <f t="shared" si="28"/>
        <v>0</v>
      </c>
      <c r="R850" s="143"/>
    </row>
    <row r="851" spans="2:18" x14ac:dyDescent="0.2">
      <c r="B851" s="120"/>
      <c r="C851" s="119"/>
      <c r="D851" s="120"/>
      <c r="E851" s="119"/>
      <c r="F851" s="119"/>
      <c r="G851" s="119"/>
      <c r="H851" s="119"/>
      <c r="I851" s="158">
        <f t="shared" si="27"/>
        <v>0</v>
      </c>
      <c r="J851" s="119"/>
      <c r="K851" s="119"/>
      <c r="L851" s="119"/>
      <c r="M851" s="119"/>
      <c r="N851" s="119"/>
      <c r="O851" s="159"/>
      <c r="P851" s="160" t="s">
        <v>80</v>
      </c>
      <c r="Q851" s="122">
        <f t="shared" si="28"/>
        <v>0</v>
      </c>
      <c r="R851" s="143"/>
    </row>
    <row r="852" spans="2:18" x14ac:dyDescent="0.2">
      <c r="B852" s="120"/>
      <c r="C852" s="119"/>
      <c r="D852" s="120"/>
      <c r="E852" s="119"/>
      <c r="F852" s="119"/>
      <c r="G852" s="119"/>
      <c r="H852" s="119"/>
      <c r="I852" s="158">
        <f t="shared" si="27"/>
        <v>0</v>
      </c>
      <c r="J852" s="119"/>
      <c r="K852" s="119"/>
      <c r="L852" s="119"/>
      <c r="M852" s="119"/>
      <c r="N852" s="119"/>
      <c r="O852" s="159"/>
      <c r="P852" s="160" t="s">
        <v>80</v>
      </c>
      <c r="Q852" s="122">
        <f t="shared" si="28"/>
        <v>0</v>
      </c>
      <c r="R852" s="143"/>
    </row>
    <row r="853" spans="2:18" x14ac:dyDescent="0.2">
      <c r="B853" s="120"/>
      <c r="C853" s="119"/>
      <c r="D853" s="120"/>
      <c r="E853" s="119"/>
      <c r="F853" s="119"/>
      <c r="G853" s="119"/>
      <c r="H853" s="119"/>
      <c r="I853" s="158">
        <f t="shared" si="27"/>
        <v>0</v>
      </c>
      <c r="J853" s="119"/>
      <c r="K853" s="119"/>
      <c r="L853" s="119"/>
      <c r="M853" s="119"/>
      <c r="N853" s="119"/>
      <c r="O853" s="159"/>
      <c r="P853" s="160" t="s">
        <v>80</v>
      </c>
      <c r="Q853" s="122">
        <f t="shared" si="28"/>
        <v>0</v>
      </c>
      <c r="R853" s="143"/>
    </row>
    <row r="854" spans="2:18" x14ac:dyDescent="0.2">
      <c r="B854" s="120"/>
      <c r="C854" s="119"/>
      <c r="D854" s="120"/>
      <c r="E854" s="119"/>
      <c r="F854" s="119"/>
      <c r="G854" s="119"/>
      <c r="H854" s="119"/>
      <c r="I854" s="158">
        <f t="shared" si="27"/>
        <v>0</v>
      </c>
      <c r="J854" s="119"/>
      <c r="K854" s="119"/>
      <c r="L854" s="119"/>
      <c r="M854" s="119"/>
      <c r="N854" s="119"/>
      <c r="O854" s="159"/>
      <c r="P854" s="160" t="s">
        <v>80</v>
      </c>
      <c r="Q854" s="122">
        <f t="shared" si="28"/>
        <v>0</v>
      </c>
      <c r="R854" s="143"/>
    </row>
    <row r="855" spans="2:18" x14ac:dyDescent="0.2">
      <c r="B855" s="120"/>
      <c r="C855" s="119"/>
      <c r="D855" s="120"/>
      <c r="E855" s="119"/>
      <c r="F855" s="119"/>
      <c r="G855" s="119"/>
      <c r="H855" s="119"/>
      <c r="I855" s="158">
        <f t="shared" si="27"/>
        <v>0</v>
      </c>
      <c r="J855" s="119"/>
      <c r="K855" s="119"/>
      <c r="L855" s="119"/>
      <c r="M855" s="119"/>
      <c r="N855" s="119"/>
      <c r="O855" s="159"/>
      <c r="P855" s="160" t="s">
        <v>80</v>
      </c>
      <c r="Q855" s="122">
        <f t="shared" si="28"/>
        <v>0</v>
      </c>
      <c r="R855" s="143"/>
    </row>
    <row r="856" spans="2:18" x14ac:dyDescent="0.2">
      <c r="B856" s="120"/>
      <c r="C856" s="119"/>
      <c r="D856" s="120"/>
      <c r="E856" s="119"/>
      <c r="F856" s="119"/>
      <c r="G856" s="119"/>
      <c r="H856" s="119"/>
      <c r="I856" s="158">
        <f t="shared" si="27"/>
        <v>0</v>
      </c>
      <c r="J856" s="119"/>
      <c r="K856" s="119"/>
      <c r="L856" s="119"/>
      <c r="M856" s="119"/>
      <c r="N856" s="119"/>
      <c r="O856" s="159"/>
      <c r="P856" s="160" t="s">
        <v>80</v>
      </c>
      <c r="Q856" s="122">
        <f t="shared" si="28"/>
        <v>0</v>
      </c>
      <c r="R856" s="143"/>
    </row>
    <row r="857" spans="2:18" x14ac:dyDescent="0.2">
      <c r="B857" s="120"/>
      <c r="C857" s="119"/>
      <c r="D857" s="120"/>
      <c r="E857" s="119"/>
      <c r="F857" s="119"/>
      <c r="G857" s="119"/>
      <c r="H857" s="119"/>
      <c r="I857" s="158">
        <f t="shared" si="27"/>
        <v>0</v>
      </c>
      <c r="J857" s="119"/>
      <c r="K857" s="119"/>
      <c r="L857" s="119"/>
      <c r="M857" s="119"/>
      <c r="N857" s="119"/>
      <c r="O857" s="159"/>
      <c r="P857" s="160" t="s">
        <v>80</v>
      </c>
      <c r="Q857" s="122">
        <f t="shared" si="28"/>
        <v>0</v>
      </c>
      <c r="R857" s="143"/>
    </row>
    <row r="858" spans="2:18" x14ac:dyDescent="0.2">
      <c r="B858" s="120"/>
      <c r="C858" s="119"/>
      <c r="D858" s="120"/>
      <c r="E858" s="119"/>
      <c r="F858" s="119"/>
      <c r="G858" s="119"/>
      <c r="H858" s="119"/>
      <c r="I858" s="158">
        <f t="shared" si="27"/>
        <v>0</v>
      </c>
      <c r="J858" s="119"/>
      <c r="K858" s="119"/>
      <c r="L858" s="119"/>
      <c r="M858" s="119"/>
      <c r="N858" s="119"/>
      <c r="O858" s="159"/>
      <c r="P858" s="160" t="s">
        <v>80</v>
      </c>
      <c r="Q858" s="122">
        <f t="shared" si="28"/>
        <v>0</v>
      </c>
      <c r="R858" s="143"/>
    </row>
    <row r="859" spans="2:18" x14ac:dyDescent="0.2">
      <c r="B859" s="120"/>
      <c r="C859" s="119"/>
      <c r="D859" s="120"/>
      <c r="E859" s="119"/>
      <c r="F859" s="119"/>
      <c r="G859" s="119"/>
      <c r="H859" s="119"/>
      <c r="I859" s="158">
        <f t="shared" si="27"/>
        <v>0</v>
      </c>
      <c r="J859" s="119"/>
      <c r="K859" s="119"/>
      <c r="L859" s="119"/>
      <c r="M859" s="119"/>
      <c r="N859" s="119"/>
      <c r="O859" s="159"/>
      <c r="P859" s="160" t="s">
        <v>80</v>
      </c>
      <c r="Q859" s="122">
        <f t="shared" si="28"/>
        <v>0</v>
      </c>
      <c r="R859" s="143"/>
    </row>
    <row r="860" spans="2:18" x14ac:dyDescent="0.2">
      <c r="B860" s="120"/>
      <c r="C860" s="119"/>
      <c r="D860" s="120"/>
      <c r="E860" s="119"/>
      <c r="F860" s="119"/>
      <c r="G860" s="119"/>
      <c r="H860" s="119"/>
      <c r="I860" s="158">
        <f t="shared" si="27"/>
        <v>0</v>
      </c>
      <c r="J860" s="119"/>
      <c r="K860" s="119"/>
      <c r="L860" s="119"/>
      <c r="M860" s="119"/>
      <c r="N860" s="119"/>
      <c r="O860" s="159"/>
      <c r="P860" s="160" t="s">
        <v>80</v>
      </c>
      <c r="Q860" s="122">
        <f t="shared" si="28"/>
        <v>0</v>
      </c>
      <c r="R860" s="143"/>
    </row>
    <row r="861" spans="2:18" x14ac:dyDescent="0.2">
      <c r="B861" s="120"/>
      <c r="C861" s="119"/>
      <c r="D861" s="120"/>
      <c r="E861" s="119"/>
      <c r="F861" s="119"/>
      <c r="G861" s="119"/>
      <c r="H861" s="119"/>
      <c r="I861" s="158">
        <f t="shared" si="27"/>
        <v>0</v>
      </c>
      <c r="J861" s="119"/>
      <c r="K861" s="119"/>
      <c r="L861" s="119"/>
      <c r="M861" s="119"/>
      <c r="N861" s="119"/>
      <c r="O861" s="159"/>
      <c r="P861" s="160" t="s">
        <v>80</v>
      </c>
      <c r="Q861" s="122">
        <f t="shared" si="28"/>
        <v>0</v>
      </c>
      <c r="R861" s="143"/>
    </row>
    <row r="862" spans="2:18" x14ac:dyDescent="0.2">
      <c r="B862" s="120"/>
      <c r="C862" s="119"/>
      <c r="D862" s="120"/>
      <c r="E862" s="119"/>
      <c r="F862" s="119"/>
      <c r="G862" s="119"/>
      <c r="H862" s="119"/>
      <c r="I862" s="158">
        <f t="shared" si="27"/>
        <v>0</v>
      </c>
      <c r="J862" s="119"/>
      <c r="K862" s="119"/>
      <c r="L862" s="119"/>
      <c r="M862" s="119"/>
      <c r="N862" s="119"/>
      <c r="O862" s="159"/>
      <c r="P862" s="160" t="s">
        <v>80</v>
      </c>
      <c r="Q862" s="122">
        <f t="shared" si="28"/>
        <v>0</v>
      </c>
      <c r="R862" s="143"/>
    </row>
    <row r="863" spans="2:18" x14ac:dyDescent="0.2">
      <c r="B863" s="120"/>
      <c r="C863" s="119"/>
      <c r="D863" s="120"/>
      <c r="E863" s="119"/>
      <c r="F863" s="119"/>
      <c r="G863" s="119"/>
      <c r="H863" s="119"/>
      <c r="I863" s="158">
        <f t="shared" si="27"/>
        <v>0</v>
      </c>
      <c r="J863" s="119"/>
      <c r="K863" s="119"/>
      <c r="L863" s="119"/>
      <c r="M863" s="119"/>
      <c r="N863" s="119"/>
      <c r="O863" s="159"/>
      <c r="P863" s="160" t="s">
        <v>80</v>
      </c>
      <c r="Q863" s="122">
        <f t="shared" si="28"/>
        <v>0</v>
      </c>
      <c r="R863" s="143"/>
    </row>
    <row r="864" spans="2:18" x14ac:dyDescent="0.2">
      <c r="B864" s="120"/>
      <c r="C864" s="119"/>
      <c r="D864" s="120"/>
      <c r="E864" s="119"/>
      <c r="F864" s="119"/>
      <c r="G864" s="119"/>
      <c r="H864" s="119"/>
      <c r="I864" s="158">
        <f t="shared" si="27"/>
        <v>0</v>
      </c>
      <c r="J864" s="119"/>
      <c r="K864" s="119"/>
      <c r="L864" s="119"/>
      <c r="M864" s="119"/>
      <c r="N864" s="119"/>
      <c r="O864" s="159"/>
      <c r="P864" s="160" t="s">
        <v>80</v>
      </c>
      <c r="Q864" s="122">
        <f t="shared" si="28"/>
        <v>0</v>
      </c>
      <c r="R864" s="143"/>
    </row>
    <row r="865" spans="2:18" x14ac:dyDescent="0.2">
      <c r="B865" s="120"/>
      <c r="C865" s="119"/>
      <c r="D865" s="120"/>
      <c r="E865" s="119"/>
      <c r="F865" s="119"/>
      <c r="G865" s="119"/>
      <c r="H865" s="119"/>
      <c r="I865" s="158">
        <f t="shared" si="27"/>
        <v>0</v>
      </c>
      <c r="J865" s="119"/>
      <c r="K865" s="119"/>
      <c r="L865" s="119"/>
      <c r="M865" s="119"/>
      <c r="N865" s="119"/>
      <c r="O865" s="159"/>
      <c r="P865" s="160" t="s">
        <v>80</v>
      </c>
      <c r="Q865" s="122">
        <f t="shared" si="28"/>
        <v>0</v>
      </c>
      <c r="R865" s="143"/>
    </row>
    <row r="866" spans="2:18" x14ac:dyDescent="0.2">
      <c r="B866" s="120"/>
      <c r="C866" s="119"/>
      <c r="D866" s="120"/>
      <c r="E866" s="119"/>
      <c r="F866" s="119"/>
      <c r="G866" s="119"/>
      <c r="H866" s="119"/>
      <c r="I866" s="158">
        <f t="shared" si="27"/>
        <v>0</v>
      </c>
      <c r="J866" s="119"/>
      <c r="K866" s="119"/>
      <c r="L866" s="119"/>
      <c r="M866" s="119"/>
      <c r="N866" s="119"/>
      <c r="O866" s="159"/>
      <c r="P866" s="160" t="s">
        <v>80</v>
      </c>
      <c r="Q866" s="122">
        <f t="shared" si="28"/>
        <v>0</v>
      </c>
      <c r="R866" s="143"/>
    </row>
    <row r="867" spans="2:18" x14ac:dyDescent="0.2">
      <c r="B867" s="120"/>
      <c r="C867" s="119"/>
      <c r="D867" s="120"/>
      <c r="E867" s="119"/>
      <c r="F867" s="119"/>
      <c r="G867" s="119"/>
      <c r="H867" s="119"/>
      <c r="I867" s="158">
        <f t="shared" si="27"/>
        <v>0</v>
      </c>
      <c r="J867" s="119"/>
      <c r="K867" s="119"/>
      <c r="L867" s="119"/>
      <c r="M867" s="119"/>
      <c r="N867" s="119"/>
      <c r="O867" s="159"/>
      <c r="P867" s="160" t="s">
        <v>80</v>
      </c>
      <c r="Q867" s="122">
        <f t="shared" si="28"/>
        <v>0</v>
      </c>
      <c r="R867" s="143"/>
    </row>
    <row r="868" spans="2:18" x14ac:dyDescent="0.2">
      <c r="B868" s="120"/>
      <c r="C868" s="119"/>
      <c r="D868" s="120"/>
      <c r="E868" s="119"/>
      <c r="F868" s="119"/>
      <c r="G868" s="119"/>
      <c r="H868" s="119"/>
      <c r="I868" s="158">
        <f t="shared" si="27"/>
        <v>0</v>
      </c>
      <c r="J868" s="119"/>
      <c r="K868" s="119"/>
      <c r="L868" s="119"/>
      <c r="M868" s="119"/>
      <c r="N868" s="119"/>
      <c r="O868" s="159"/>
      <c r="P868" s="160" t="s">
        <v>80</v>
      </c>
      <c r="Q868" s="122">
        <f t="shared" si="28"/>
        <v>0</v>
      </c>
      <c r="R868" s="143"/>
    </row>
    <row r="869" spans="2:18" x14ac:dyDescent="0.2">
      <c r="B869" s="120"/>
      <c r="C869" s="119"/>
      <c r="D869" s="120"/>
      <c r="E869" s="119"/>
      <c r="F869" s="119"/>
      <c r="G869" s="119"/>
      <c r="H869" s="119"/>
      <c r="I869" s="158">
        <f t="shared" si="27"/>
        <v>0</v>
      </c>
      <c r="J869" s="119"/>
      <c r="K869" s="119"/>
      <c r="L869" s="119"/>
      <c r="M869" s="119"/>
      <c r="N869" s="119"/>
      <c r="O869" s="159"/>
      <c r="P869" s="160" t="s">
        <v>80</v>
      </c>
      <c r="Q869" s="122">
        <f t="shared" si="28"/>
        <v>0</v>
      </c>
      <c r="R869" s="143"/>
    </row>
    <row r="870" spans="2:18" x14ac:dyDescent="0.2">
      <c r="B870" s="120"/>
      <c r="C870" s="119"/>
      <c r="D870" s="120"/>
      <c r="E870" s="119"/>
      <c r="F870" s="119"/>
      <c r="G870" s="119"/>
      <c r="H870" s="119"/>
      <c r="I870" s="158">
        <f t="shared" si="27"/>
        <v>0</v>
      </c>
      <c r="J870" s="119"/>
      <c r="K870" s="119"/>
      <c r="L870" s="119"/>
      <c r="M870" s="119"/>
      <c r="N870" s="119"/>
      <c r="O870" s="159"/>
      <c r="P870" s="160" t="s">
        <v>80</v>
      </c>
      <c r="Q870" s="122">
        <f t="shared" si="28"/>
        <v>0</v>
      </c>
      <c r="R870" s="143"/>
    </row>
    <row r="871" spans="2:18" x14ac:dyDescent="0.2">
      <c r="B871" s="120"/>
      <c r="C871" s="119"/>
      <c r="D871" s="120"/>
      <c r="E871" s="119"/>
      <c r="F871" s="119"/>
      <c r="G871" s="119"/>
      <c r="H871" s="119"/>
      <c r="I871" s="158">
        <f t="shared" si="27"/>
        <v>0</v>
      </c>
      <c r="J871" s="119"/>
      <c r="K871" s="119"/>
      <c r="L871" s="119"/>
      <c r="M871" s="119"/>
      <c r="N871" s="119"/>
      <c r="O871" s="159"/>
      <c r="P871" s="160" t="s">
        <v>80</v>
      </c>
      <c r="Q871" s="122">
        <f t="shared" si="28"/>
        <v>0</v>
      </c>
      <c r="R871" s="143"/>
    </row>
    <row r="872" spans="2:18" x14ac:dyDescent="0.2">
      <c r="B872" s="120"/>
      <c r="C872" s="119"/>
      <c r="D872" s="120"/>
      <c r="E872" s="119"/>
      <c r="F872" s="119"/>
      <c r="G872" s="119"/>
      <c r="H872" s="119"/>
      <c r="I872" s="158">
        <f t="shared" si="27"/>
        <v>0</v>
      </c>
      <c r="J872" s="119"/>
      <c r="K872" s="119"/>
      <c r="L872" s="119"/>
      <c r="M872" s="119"/>
      <c r="N872" s="119"/>
      <c r="O872" s="159"/>
      <c r="P872" s="160" t="s">
        <v>80</v>
      </c>
      <c r="Q872" s="122">
        <f t="shared" si="28"/>
        <v>0</v>
      </c>
      <c r="R872" s="143"/>
    </row>
    <row r="873" spans="2:18" x14ac:dyDescent="0.2">
      <c r="B873" s="120"/>
      <c r="C873" s="119"/>
      <c r="D873" s="120"/>
      <c r="E873" s="119"/>
      <c r="F873" s="119"/>
      <c r="G873" s="119"/>
      <c r="H873" s="119"/>
      <c r="I873" s="158">
        <f t="shared" si="27"/>
        <v>0</v>
      </c>
      <c r="J873" s="119"/>
      <c r="K873" s="119"/>
      <c r="L873" s="119"/>
      <c r="M873" s="119"/>
      <c r="N873" s="119"/>
      <c r="O873" s="159"/>
      <c r="P873" s="160" t="s">
        <v>80</v>
      </c>
      <c r="Q873" s="122">
        <f t="shared" si="28"/>
        <v>0</v>
      </c>
      <c r="R873" s="143"/>
    </row>
    <row r="874" spans="2:18" x14ac:dyDescent="0.2">
      <c r="B874" s="120"/>
      <c r="C874" s="119"/>
      <c r="D874" s="120"/>
      <c r="E874" s="119"/>
      <c r="F874" s="119"/>
      <c r="G874" s="119"/>
      <c r="H874" s="119"/>
      <c r="I874" s="158">
        <f t="shared" si="27"/>
        <v>0</v>
      </c>
      <c r="J874" s="119"/>
      <c r="K874" s="119"/>
      <c r="L874" s="119"/>
      <c r="M874" s="119"/>
      <c r="N874" s="119"/>
      <c r="O874" s="159"/>
      <c r="P874" s="160" t="s">
        <v>80</v>
      </c>
      <c r="Q874" s="122">
        <f t="shared" si="28"/>
        <v>0</v>
      </c>
      <c r="R874" s="143"/>
    </row>
    <row r="875" spans="2:18" x14ac:dyDescent="0.2">
      <c r="B875" s="120"/>
      <c r="C875" s="119"/>
      <c r="D875" s="120"/>
      <c r="E875" s="119"/>
      <c r="F875" s="119"/>
      <c r="G875" s="119"/>
      <c r="H875" s="119"/>
      <c r="I875" s="158">
        <f t="shared" si="27"/>
        <v>0</v>
      </c>
      <c r="J875" s="119"/>
      <c r="K875" s="119"/>
      <c r="L875" s="119"/>
      <c r="M875" s="119"/>
      <c r="N875" s="119"/>
      <c r="O875" s="159"/>
      <c r="P875" s="160" t="s">
        <v>80</v>
      </c>
      <c r="Q875" s="122">
        <f t="shared" si="28"/>
        <v>0</v>
      </c>
      <c r="R875" s="143"/>
    </row>
    <row r="876" spans="2:18" x14ac:dyDescent="0.2">
      <c r="B876" s="120"/>
      <c r="C876" s="119"/>
      <c r="D876" s="120"/>
      <c r="E876" s="119"/>
      <c r="F876" s="119"/>
      <c r="G876" s="119"/>
      <c r="H876" s="119"/>
      <c r="I876" s="158">
        <f t="shared" si="27"/>
        <v>0</v>
      </c>
      <c r="J876" s="119"/>
      <c r="K876" s="119"/>
      <c r="L876" s="119"/>
      <c r="M876" s="119"/>
      <c r="N876" s="119"/>
      <c r="O876" s="159"/>
      <c r="P876" s="160" t="s">
        <v>80</v>
      </c>
      <c r="Q876" s="122">
        <f t="shared" si="28"/>
        <v>0</v>
      </c>
      <c r="R876" s="143"/>
    </row>
    <row r="877" spans="2:18" x14ac:dyDescent="0.2">
      <c r="B877" s="120"/>
      <c r="C877" s="119"/>
      <c r="D877" s="120"/>
      <c r="E877" s="119"/>
      <c r="F877" s="119"/>
      <c r="G877" s="119"/>
      <c r="H877" s="119"/>
      <c r="I877" s="158">
        <f t="shared" si="27"/>
        <v>0</v>
      </c>
      <c r="J877" s="119"/>
      <c r="K877" s="119"/>
      <c r="L877" s="119"/>
      <c r="M877" s="119"/>
      <c r="N877" s="119"/>
      <c r="O877" s="159"/>
      <c r="P877" s="160" t="s">
        <v>80</v>
      </c>
      <c r="Q877" s="122">
        <f t="shared" si="28"/>
        <v>0</v>
      </c>
      <c r="R877" s="143"/>
    </row>
    <row r="878" spans="2:18" x14ac:dyDescent="0.2">
      <c r="B878" s="120"/>
      <c r="C878" s="119"/>
      <c r="D878" s="120"/>
      <c r="E878" s="119"/>
      <c r="F878" s="119"/>
      <c r="G878" s="119"/>
      <c r="H878" s="119"/>
      <c r="I878" s="158">
        <f t="shared" si="27"/>
        <v>0</v>
      </c>
      <c r="J878" s="119"/>
      <c r="K878" s="119"/>
      <c r="L878" s="119"/>
      <c r="M878" s="119"/>
      <c r="N878" s="119"/>
      <c r="O878" s="159"/>
      <c r="P878" s="160" t="s">
        <v>80</v>
      </c>
      <c r="Q878" s="122">
        <f t="shared" si="28"/>
        <v>0</v>
      </c>
      <c r="R878" s="143"/>
    </row>
    <row r="879" spans="2:18" x14ac:dyDescent="0.2">
      <c r="B879" s="120"/>
      <c r="C879" s="119"/>
      <c r="D879" s="120"/>
      <c r="E879" s="119"/>
      <c r="F879" s="119"/>
      <c r="G879" s="119"/>
      <c r="H879" s="119"/>
      <c r="I879" s="158">
        <f t="shared" si="27"/>
        <v>0</v>
      </c>
      <c r="J879" s="119"/>
      <c r="K879" s="119"/>
      <c r="L879" s="119"/>
      <c r="M879" s="119"/>
      <c r="N879" s="119"/>
      <c r="O879" s="159"/>
      <c r="P879" s="160" t="s">
        <v>80</v>
      </c>
      <c r="Q879" s="122">
        <f t="shared" si="28"/>
        <v>0</v>
      </c>
      <c r="R879" s="143"/>
    </row>
    <row r="880" spans="2:18" x14ac:dyDescent="0.2">
      <c r="B880" s="120"/>
      <c r="C880" s="119"/>
      <c r="D880" s="120"/>
      <c r="E880" s="119"/>
      <c r="F880" s="119"/>
      <c r="G880" s="119"/>
      <c r="H880" s="119"/>
      <c r="I880" s="158">
        <f t="shared" si="27"/>
        <v>0</v>
      </c>
      <c r="J880" s="119"/>
      <c r="K880" s="119"/>
      <c r="L880" s="119"/>
      <c r="M880" s="119"/>
      <c r="N880" s="119"/>
      <c r="O880" s="159"/>
      <c r="P880" s="160" t="s">
        <v>80</v>
      </c>
      <c r="Q880" s="122">
        <f t="shared" si="28"/>
        <v>0</v>
      </c>
      <c r="R880" s="143"/>
    </row>
    <row r="881" spans="2:18" x14ac:dyDescent="0.2">
      <c r="B881" s="120"/>
      <c r="C881" s="119"/>
      <c r="D881" s="120"/>
      <c r="E881" s="119"/>
      <c r="F881" s="119"/>
      <c r="G881" s="119"/>
      <c r="H881" s="119"/>
      <c r="I881" s="158">
        <f t="shared" si="27"/>
        <v>0</v>
      </c>
      <c r="J881" s="119"/>
      <c r="K881" s="119"/>
      <c r="L881" s="119"/>
      <c r="M881" s="119"/>
      <c r="N881" s="119"/>
      <c r="O881" s="159"/>
      <c r="P881" s="160" t="s">
        <v>80</v>
      </c>
      <c r="Q881" s="122">
        <f t="shared" si="28"/>
        <v>0</v>
      </c>
      <c r="R881" s="143"/>
    </row>
    <row r="882" spans="2:18" x14ac:dyDescent="0.2">
      <c r="B882" s="120"/>
      <c r="C882" s="119"/>
      <c r="D882" s="120"/>
      <c r="E882" s="119"/>
      <c r="F882" s="119"/>
      <c r="G882" s="119"/>
      <c r="H882" s="119"/>
      <c r="I882" s="158">
        <f t="shared" si="27"/>
        <v>0</v>
      </c>
      <c r="J882" s="119"/>
      <c r="K882" s="119"/>
      <c r="L882" s="119"/>
      <c r="M882" s="119"/>
      <c r="N882" s="119"/>
      <c r="O882" s="159"/>
      <c r="P882" s="160" t="s">
        <v>80</v>
      </c>
      <c r="Q882" s="122">
        <f t="shared" si="28"/>
        <v>0</v>
      </c>
      <c r="R882" s="143"/>
    </row>
    <row r="883" spans="2:18" x14ac:dyDescent="0.2">
      <c r="B883" s="120"/>
      <c r="C883" s="119"/>
      <c r="D883" s="120"/>
      <c r="E883" s="119"/>
      <c r="F883" s="119"/>
      <c r="G883" s="119"/>
      <c r="H883" s="119"/>
      <c r="I883" s="158">
        <f t="shared" si="27"/>
        <v>0</v>
      </c>
      <c r="J883" s="119"/>
      <c r="K883" s="119"/>
      <c r="L883" s="119"/>
      <c r="M883" s="119"/>
      <c r="N883" s="119"/>
      <c r="O883" s="159"/>
      <c r="P883" s="160" t="s">
        <v>80</v>
      </c>
      <c r="Q883" s="122">
        <f t="shared" si="28"/>
        <v>0</v>
      </c>
      <c r="R883" s="143"/>
    </row>
    <row r="884" spans="2:18" x14ac:dyDescent="0.2">
      <c r="B884" s="120"/>
      <c r="C884" s="119"/>
      <c r="D884" s="120"/>
      <c r="E884" s="119"/>
      <c r="F884" s="119"/>
      <c r="G884" s="119"/>
      <c r="H884" s="119"/>
      <c r="I884" s="158">
        <f t="shared" ref="I884:I947" si="29">IF(J884&gt;0,J884,SUM((PI()*E884*F884/4)+(PI()*F884*G884/4)+(PI()*G884*H884/4)+(PI()*H884*E884/4)))</f>
        <v>0</v>
      </c>
      <c r="J884" s="119"/>
      <c r="K884" s="119"/>
      <c r="L884" s="119"/>
      <c r="M884" s="119"/>
      <c r="N884" s="119"/>
      <c r="O884" s="159"/>
      <c r="P884" s="160" t="s">
        <v>80</v>
      </c>
      <c r="Q884" s="122">
        <f t="shared" ref="Q884:Q947" si="30">SUM((I884-(L884+M884+N884))*(1-O884))</f>
        <v>0</v>
      </c>
      <c r="R884" s="143"/>
    </row>
    <row r="885" spans="2:18" x14ac:dyDescent="0.2">
      <c r="B885" s="120"/>
      <c r="C885" s="119"/>
      <c r="D885" s="120"/>
      <c r="E885" s="119"/>
      <c r="F885" s="119"/>
      <c r="G885" s="119"/>
      <c r="H885" s="119"/>
      <c r="I885" s="158">
        <f t="shared" si="29"/>
        <v>0</v>
      </c>
      <c r="J885" s="119"/>
      <c r="K885" s="119"/>
      <c r="L885" s="119"/>
      <c r="M885" s="119"/>
      <c r="N885" s="119"/>
      <c r="O885" s="159"/>
      <c r="P885" s="160" t="s">
        <v>80</v>
      </c>
      <c r="Q885" s="122">
        <f t="shared" si="30"/>
        <v>0</v>
      </c>
      <c r="R885" s="143"/>
    </row>
    <row r="886" spans="2:18" x14ac:dyDescent="0.2">
      <c r="B886" s="120"/>
      <c r="C886" s="119"/>
      <c r="D886" s="120"/>
      <c r="E886" s="119"/>
      <c r="F886" s="119"/>
      <c r="G886" s="119"/>
      <c r="H886" s="119"/>
      <c r="I886" s="158">
        <f t="shared" si="29"/>
        <v>0</v>
      </c>
      <c r="J886" s="119"/>
      <c r="K886" s="119"/>
      <c r="L886" s="119"/>
      <c r="M886" s="119"/>
      <c r="N886" s="119"/>
      <c r="O886" s="159"/>
      <c r="P886" s="160" t="s">
        <v>80</v>
      </c>
      <c r="Q886" s="122">
        <f t="shared" si="30"/>
        <v>0</v>
      </c>
      <c r="R886" s="143"/>
    </row>
    <row r="887" spans="2:18" x14ac:dyDescent="0.2">
      <c r="B887" s="120"/>
      <c r="C887" s="119"/>
      <c r="D887" s="120"/>
      <c r="E887" s="119"/>
      <c r="F887" s="119"/>
      <c r="G887" s="119"/>
      <c r="H887" s="119"/>
      <c r="I887" s="158">
        <f t="shared" si="29"/>
        <v>0</v>
      </c>
      <c r="J887" s="119"/>
      <c r="K887" s="119"/>
      <c r="L887" s="119"/>
      <c r="M887" s="119"/>
      <c r="N887" s="119"/>
      <c r="O887" s="159"/>
      <c r="P887" s="160" t="s">
        <v>80</v>
      </c>
      <c r="Q887" s="122">
        <f t="shared" si="30"/>
        <v>0</v>
      </c>
      <c r="R887" s="143"/>
    </row>
    <row r="888" spans="2:18" x14ac:dyDescent="0.2">
      <c r="B888" s="120"/>
      <c r="C888" s="119"/>
      <c r="D888" s="120"/>
      <c r="E888" s="119"/>
      <c r="F888" s="119"/>
      <c r="G888" s="119"/>
      <c r="H888" s="119"/>
      <c r="I888" s="158">
        <f t="shared" si="29"/>
        <v>0</v>
      </c>
      <c r="J888" s="119"/>
      <c r="K888" s="119"/>
      <c r="L888" s="119"/>
      <c r="M888" s="119"/>
      <c r="N888" s="119"/>
      <c r="O888" s="159"/>
      <c r="P888" s="160" t="s">
        <v>80</v>
      </c>
      <c r="Q888" s="122">
        <f t="shared" si="30"/>
        <v>0</v>
      </c>
      <c r="R888" s="143"/>
    </row>
    <row r="889" spans="2:18" x14ac:dyDescent="0.2">
      <c r="B889" s="120"/>
      <c r="C889" s="119"/>
      <c r="D889" s="120"/>
      <c r="E889" s="119"/>
      <c r="F889" s="119"/>
      <c r="G889" s="119"/>
      <c r="H889" s="119"/>
      <c r="I889" s="158">
        <f t="shared" si="29"/>
        <v>0</v>
      </c>
      <c r="J889" s="119"/>
      <c r="K889" s="119"/>
      <c r="L889" s="119"/>
      <c r="M889" s="119"/>
      <c r="N889" s="119"/>
      <c r="O889" s="159"/>
      <c r="P889" s="160" t="s">
        <v>80</v>
      </c>
      <c r="Q889" s="122">
        <f t="shared" si="30"/>
        <v>0</v>
      </c>
      <c r="R889" s="143"/>
    </row>
    <row r="890" spans="2:18" x14ac:dyDescent="0.2">
      <c r="B890" s="120"/>
      <c r="C890" s="119"/>
      <c r="D890" s="120"/>
      <c r="E890" s="119"/>
      <c r="F890" s="119"/>
      <c r="G890" s="119"/>
      <c r="H890" s="119"/>
      <c r="I890" s="158">
        <f t="shared" si="29"/>
        <v>0</v>
      </c>
      <c r="J890" s="119"/>
      <c r="K890" s="119"/>
      <c r="L890" s="119"/>
      <c r="M890" s="119"/>
      <c r="N890" s="119"/>
      <c r="O890" s="159"/>
      <c r="P890" s="160" t="s">
        <v>80</v>
      </c>
      <c r="Q890" s="122">
        <f t="shared" si="30"/>
        <v>0</v>
      </c>
      <c r="R890" s="143"/>
    </row>
    <row r="891" spans="2:18" x14ac:dyDescent="0.2">
      <c r="B891" s="120"/>
      <c r="C891" s="119"/>
      <c r="D891" s="120"/>
      <c r="E891" s="119"/>
      <c r="F891" s="119"/>
      <c r="G891" s="119"/>
      <c r="H891" s="119"/>
      <c r="I891" s="158">
        <f t="shared" si="29"/>
        <v>0</v>
      </c>
      <c r="J891" s="119"/>
      <c r="K891" s="119"/>
      <c r="L891" s="119"/>
      <c r="M891" s="119"/>
      <c r="N891" s="119"/>
      <c r="O891" s="159"/>
      <c r="P891" s="160" t="s">
        <v>80</v>
      </c>
      <c r="Q891" s="122">
        <f t="shared" si="30"/>
        <v>0</v>
      </c>
      <c r="R891" s="143"/>
    </row>
    <row r="892" spans="2:18" x14ac:dyDescent="0.2">
      <c r="B892" s="120"/>
      <c r="C892" s="119"/>
      <c r="D892" s="120"/>
      <c r="E892" s="119"/>
      <c r="F892" s="119"/>
      <c r="G892" s="119"/>
      <c r="H892" s="119"/>
      <c r="I892" s="158">
        <f t="shared" si="29"/>
        <v>0</v>
      </c>
      <c r="J892" s="119"/>
      <c r="K892" s="119"/>
      <c r="L892" s="119"/>
      <c r="M892" s="119"/>
      <c r="N892" s="119"/>
      <c r="O892" s="159"/>
      <c r="P892" s="160" t="s">
        <v>80</v>
      </c>
      <c r="Q892" s="122">
        <f t="shared" si="30"/>
        <v>0</v>
      </c>
      <c r="R892" s="143"/>
    </row>
    <row r="893" spans="2:18" x14ac:dyDescent="0.2">
      <c r="B893" s="120"/>
      <c r="C893" s="119"/>
      <c r="D893" s="120"/>
      <c r="E893" s="119"/>
      <c r="F893" s="119"/>
      <c r="G893" s="119"/>
      <c r="H893" s="119"/>
      <c r="I893" s="158">
        <f t="shared" si="29"/>
        <v>0</v>
      </c>
      <c r="J893" s="119"/>
      <c r="K893" s="119"/>
      <c r="L893" s="119"/>
      <c r="M893" s="119"/>
      <c r="N893" s="119"/>
      <c r="O893" s="159"/>
      <c r="P893" s="160" t="s">
        <v>80</v>
      </c>
      <c r="Q893" s="122">
        <f t="shared" si="30"/>
        <v>0</v>
      </c>
      <c r="R893" s="143"/>
    </row>
    <row r="894" spans="2:18" x14ac:dyDescent="0.2">
      <c r="B894" s="120"/>
      <c r="C894" s="119"/>
      <c r="D894" s="120"/>
      <c r="E894" s="119"/>
      <c r="F894" s="119"/>
      <c r="G894" s="119"/>
      <c r="H894" s="119"/>
      <c r="I894" s="158">
        <f t="shared" si="29"/>
        <v>0</v>
      </c>
      <c r="J894" s="119"/>
      <c r="K894" s="119"/>
      <c r="L894" s="119"/>
      <c r="M894" s="119"/>
      <c r="N894" s="119"/>
      <c r="O894" s="159"/>
      <c r="P894" s="160" t="s">
        <v>80</v>
      </c>
      <c r="Q894" s="122">
        <f t="shared" si="30"/>
        <v>0</v>
      </c>
      <c r="R894" s="143"/>
    </row>
    <row r="895" spans="2:18" x14ac:dyDescent="0.2">
      <c r="B895" s="120"/>
      <c r="C895" s="119"/>
      <c r="D895" s="120"/>
      <c r="E895" s="119"/>
      <c r="F895" s="119"/>
      <c r="G895" s="119"/>
      <c r="H895" s="119"/>
      <c r="I895" s="158">
        <f t="shared" si="29"/>
        <v>0</v>
      </c>
      <c r="J895" s="119"/>
      <c r="K895" s="119"/>
      <c r="L895" s="119"/>
      <c r="M895" s="119"/>
      <c r="N895" s="119"/>
      <c r="O895" s="159"/>
      <c r="P895" s="160" t="s">
        <v>80</v>
      </c>
      <c r="Q895" s="122">
        <f t="shared" si="30"/>
        <v>0</v>
      </c>
      <c r="R895" s="143"/>
    </row>
    <row r="896" spans="2:18" x14ac:dyDescent="0.2">
      <c r="B896" s="120"/>
      <c r="C896" s="119"/>
      <c r="D896" s="120"/>
      <c r="E896" s="119"/>
      <c r="F896" s="119"/>
      <c r="G896" s="119"/>
      <c r="H896" s="119"/>
      <c r="I896" s="158">
        <f t="shared" si="29"/>
        <v>0</v>
      </c>
      <c r="J896" s="119"/>
      <c r="K896" s="119"/>
      <c r="L896" s="119"/>
      <c r="M896" s="119"/>
      <c r="N896" s="119"/>
      <c r="O896" s="159"/>
      <c r="P896" s="160" t="s">
        <v>80</v>
      </c>
      <c r="Q896" s="122">
        <f t="shared" si="30"/>
        <v>0</v>
      </c>
      <c r="R896" s="143"/>
    </row>
    <row r="897" spans="2:18" x14ac:dyDescent="0.2">
      <c r="B897" s="120"/>
      <c r="C897" s="119"/>
      <c r="D897" s="120"/>
      <c r="E897" s="119"/>
      <c r="F897" s="119"/>
      <c r="G897" s="119"/>
      <c r="H897" s="119"/>
      <c r="I897" s="158">
        <f t="shared" si="29"/>
        <v>0</v>
      </c>
      <c r="J897" s="119"/>
      <c r="K897" s="119"/>
      <c r="L897" s="119"/>
      <c r="M897" s="119"/>
      <c r="N897" s="119"/>
      <c r="O897" s="159"/>
      <c r="P897" s="160" t="s">
        <v>80</v>
      </c>
      <c r="Q897" s="122">
        <f t="shared" si="30"/>
        <v>0</v>
      </c>
      <c r="R897" s="143"/>
    </row>
    <row r="898" spans="2:18" x14ac:dyDescent="0.2">
      <c r="B898" s="120"/>
      <c r="C898" s="119"/>
      <c r="D898" s="120"/>
      <c r="E898" s="119"/>
      <c r="F898" s="119"/>
      <c r="G898" s="119"/>
      <c r="H898" s="119"/>
      <c r="I898" s="158">
        <f t="shared" si="29"/>
        <v>0</v>
      </c>
      <c r="J898" s="119"/>
      <c r="K898" s="119"/>
      <c r="L898" s="119"/>
      <c r="M898" s="119"/>
      <c r="N898" s="119"/>
      <c r="O898" s="159"/>
      <c r="P898" s="160" t="s">
        <v>80</v>
      </c>
      <c r="Q898" s="122">
        <f t="shared" si="30"/>
        <v>0</v>
      </c>
      <c r="R898" s="143"/>
    </row>
    <row r="899" spans="2:18" x14ac:dyDescent="0.2">
      <c r="B899" s="120"/>
      <c r="C899" s="119"/>
      <c r="D899" s="120"/>
      <c r="E899" s="119"/>
      <c r="F899" s="119"/>
      <c r="G899" s="119"/>
      <c r="H899" s="119"/>
      <c r="I899" s="158">
        <f t="shared" si="29"/>
        <v>0</v>
      </c>
      <c r="J899" s="119"/>
      <c r="K899" s="119"/>
      <c r="L899" s="119"/>
      <c r="M899" s="119"/>
      <c r="N899" s="119"/>
      <c r="O899" s="159"/>
      <c r="P899" s="160" t="s">
        <v>80</v>
      </c>
      <c r="Q899" s="122">
        <f t="shared" si="30"/>
        <v>0</v>
      </c>
      <c r="R899" s="143"/>
    </row>
    <row r="900" spans="2:18" x14ac:dyDescent="0.2">
      <c r="B900" s="120"/>
      <c r="C900" s="119"/>
      <c r="D900" s="120"/>
      <c r="E900" s="119"/>
      <c r="F900" s="119"/>
      <c r="G900" s="119"/>
      <c r="H900" s="119"/>
      <c r="I900" s="158">
        <f t="shared" si="29"/>
        <v>0</v>
      </c>
      <c r="J900" s="119"/>
      <c r="K900" s="119"/>
      <c r="L900" s="119"/>
      <c r="M900" s="119"/>
      <c r="N900" s="119"/>
      <c r="O900" s="159"/>
      <c r="P900" s="160" t="s">
        <v>80</v>
      </c>
      <c r="Q900" s="122">
        <f t="shared" si="30"/>
        <v>0</v>
      </c>
      <c r="R900" s="143"/>
    </row>
    <row r="901" spans="2:18" x14ac:dyDescent="0.2">
      <c r="B901" s="120"/>
      <c r="C901" s="119"/>
      <c r="D901" s="120"/>
      <c r="E901" s="119"/>
      <c r="F901" s="119"/>
      <c r="G901" s="119"/>
      <c r="H901" s="119"/>
      <c r="I901" s="158">
        <f t="shared" si="29"/>
        <v>0</v>
      </c>
      <c r="J901" s="119"/>
      <c r="K901" s="119"/>
      <c r="L901" s="119"/>
      <c r="M901" s="119"/>
      <c r="N901" s="119"/>
      <c r="O901" s="159"/>
      <c r="P901" s="160" t="s">
        <v>80</v>
      </c>
      <c r="Q901" s="122">
        <f t="shared" si="30"/>
        <v>0</v>
      </c>
      <c r="R901" s="143"/>
    </row>
    <row r="902" spans="2:18" x14ac:dyDescent="0.2">
      <c r="B902" s="120"/>
      <c r="C902" s="119"/>
      <c r="D902" s="120"/>
      <c r="E902" s="119"/>
      <c r="F902" s="119"/>
      <c r="G902" s="119"/>
      <c r="H902" s="119"/>
      <c r="I902" s="158">
        <f t="shared" si="29"/>
        <v>0</v>
      </c>
      <c r="J902" s="119"/>
      <c r="K902" s="119"/>
      <c r="L902" s="119"/>
      <c r="M902" s="119"/>
      <c r="N902" s="119"/>
      <c r="O902" s="159"/>
      <c r="P902" s="160" t="s">
        <v>80</v>
      </c>
      <c r="Q902" s="122">
        <f t="shared" si="30"/>
        <v>0</v>
      </c>
      <c r="R902" s="143"/>
    </row>
    <row r="903" spans="2:18" x14ac:dyDescent="0.2">
      <c r="B903" s="120"/>
      <c r="C903" s="119"/>
      <c r="D903" s="120"/>
      <c r="E903" s="119"/>
      <c r="F903" s="119"/>
      <c r="G903" s="119"/>
      <c r="H903" s="119"/>
      <c r="I903" s="158">
        <f t="shared" si="29"/>
        <v>0</v>
      </c>
      <c r="J903" s="119"/>
      <c r="K903" s="119"/>
      <c r="L903" s="119"/>
      <c r="M903" s="119"/>
      <c r="N903" s="119"/>
      <c r="O903" s="159"/>
      <c r="P903" s="160" t="s">
        <v>80</v>
      </c>
      <c r="Q903" s="122">
        <f t="shared" si="30"/>
        <v>0</v>
      </c>
      <c r="R903" s="143"/>
    </row>
    <row r="904" spans="2:18" x14ac:dyDescent="0.2">
      <c r="B904" s="120"/>
      <c r="C904" s="119"/>
      <c r="D904" s="120"/>
      <c r="E904" s="119"/>
      <c r="F904" s="119"/>
      <c r="G904" s="119"/>
      <c r="H904" s="119"/>
      <c r="I904" s="158">
        <f t="shared" si="29"/>
        <v>0</v>
      </c>
      <c r="J904" s="119"/>
      <c r="K904" s="119"/>
      <c r="L904" s="119"/>
      <c r="M904" s="119"/>
      <c r="N904" s="119"/>
      <c r="O904" s="159"/>
      <c r="P904" s="160" t="s">
        <v>80</v>
      </c>
      <c r="Q904" s="122">
        <f t="shared" si="30"/>
        <v>0</v>
      </c>
      <c r="R904" s="143"/>
    </row>
    <row r="905" spans="2:18" x14ac:dyDescent="0.2">
      <c r="B905" s="120"/>
      <c r="C905" s="119"/>
      <c r="D905" s="120"/>
      <c r="E905" s="119"/>
      <c r="F905" s="119"/>
      <c r="G905" s="119"/>
      <c r="H905" s="119"/>
      <c r="I905" s="158">
        <f t="shared" si="29"/>
        <v>0</v>
      </c>
      <c r="J905" s="119"/>
      <c r="K905" s="119"/>
      <c r="L905" s="119"/>
      <c r="M905" s="119"/>
      <c r="N905" s="119"/>
      <c r="O905" s="159"/>
      <c r="P905" s="160" t="s">
        <v>80</v>
      </c>
      <c r="Q905" s="122">
        <f t="shared" si="30"/>
        <v>0</v>
      </c>
      <c r="R905" s="143"/>
    </row>
    <row r="906" spans="2:18" x14ac:dyDescent="0.2">
      <c r="B906" s="120"/>
      <c r="C906" s="119"/>
      <c r="D906" s="120"/>
      <c r="E906" s="119"/>
      <c r="F906" s="119"/>
      <c r="G906" s="119"/>
      <c r="H906" s="119"/>
      <c r="I906" s="158">
        <f t="shared" si="29"/>
        <v>0</v>
      </c>
      <c r="J906" s="119"/>
      <c r="K906" s="119"/>
      <c r="L906" s="119"/>
      <c r="M906" s="119"/>
      <c r="N906" s="119"/>
      <c r="O906" s="159"/>
      <c r="P906" s="160" t="s">
        <v>80</v>
      </c>
      <c r="Q906" s="122">
        <f t="shared" si="30"/>
        <v>0</v>
      </c>
      <c r="R906" s="143"/>
    </row>
    <row r="907" spans="2:18" x14ac:dyDescent="0.2">
      <c r="B907" s="120"/>
      <c r="C907" s="119"/>
      <c r="D907" s="120"/>
      <c r="E907" s="119"/>
      <c r="F907" s="119"/>
      <c r="G907" s="119"/>
      <c r="H907" s="119"/>
      <c r="I907" s="158">
        <f t="shared" si="29"/>
        <v>0</v>
      </c>
      <c r="J907" s="119"/>
      <c r="K907" s="119"/>
      <c r="L907" s="119"/>
      <c r="M907" s="119"/>
      <c r="N907" s="119"/>
      <c r="O907" s="159"/>
      <c r="P907" s="160" t="s">
        <v>80</v>
      </c>
      <c r="Q907" s="122">
        <f t="shared" si="30"/>
        <v>0</v>
      </c>
      <c r="R907" s="143"/>
    </row>
    <row r="908" spans="2:18" x14ac:dyDescent="0.2">
      <c r="B908" s="120"/>
      <c r="C908" s="119"/>
      <c r="D908" s="120"/>
      <c r="E908" s="119"/>
      <c r="F908" s="119"/>
      <c r="G908" s="119"/>
      <c r="H908" s="119"/>
      <c r="I908" s="158">
        <f t="shared" si="29"/>
        <v>0</v>
      </c>
      <c r="J908" s="119"/>
      <c r="K908" s="119"/>
      <c r="L908" s="119"/>
      <c r="M908" s="119"/>
      <c r="N908" s="119"/>
      <c r="O908" s="159"/>
      <c r="P908" s="160" t="s">
        <v>80</v>
      </c>
      <c r="Q908" s="122">
        <f t="shared" si="30"/>
        <v>0</v>
      </c>
      <c r="R908" s="143"/>
    </row>
    <row r="909" spans="2:18" x14ac:dyDescent="0.2">
      <c r="B909" s="120"/>
      <c r="C909" s="119"/>
      <c r="D909" s="120"/>
      <c r="E909" s="119"/>
      <c r="F909" s="119"/>
      <c r="G909" s="119"/>
      <c r="H909" s="119"/>
      <c r="I909" s="158">
        <f t="shared" si="29"/>
        <v>0</v>
      </c>
      <c r="J909" s="119"/>
      <c r="K909" s="119"/>
      <c r="L909" s="119"/>
      <c r="M909" s="119"/>
      <c r="N909" s="119"/>
      <c r="O909" s="159"/>
      <c r="P909" s="160" t="s">
        <v>80</v>
      </c>
      <c r="Q909" s="122">
        <f t="shared" si="30"/>
        <v>0</v>
      </c>
      <c r="R909" s="143"/>
    </row>
    <row r="910" spans="2:18" x14ac:dyDescent="0.2">
      <c r="B910" s="120"/>
      <c r="C910" s="119"/>
      <c r="D910" s="120"/>
      <c r="E910" s="119"/>
      <c r="F910" s="119"/>
      <c r="G910" s="119"/>
      <c r="H910" s="119"/>
      <c r="I910" s="158">
        <f t="shared" si="29"/>
        <v>0</v>
      </c>
      <c r="J910" s="119"/>
      <c r="K910" s="119"/>
      <c r="L910" s="119"/>
      <c r="M910" s="119"/>
      <c r="N910" s="119"/>
      <c r="O910" s="159"/>
      <c r="P910" s="160" t="s">
        <v>80</v>
      </c>
      <c r="Q910" s="122">
        <f t="shared" si="30"/>
        <v>0</v>
      </c>
      <c r="R910" s="143"/>
    </row>
    <row r="911" spans="2:18" x14ac:dyDescent="0.2">
      <c r="B911" s="120"/>
      <c r="C911" s="119"/>
      <c r="D911" s="120"/>
      <c r="E911" s="119"/>
      <c r="F911" s="119"/>
      <c r="G911" s="119"/>
      <c r="H911" s="119"/>
      <c r="I911" s="158">
        <f t="shared" si="29"/>
        <v>0</v>
      </c>
      <c r="J911" s="119"/>
      <c r="K911" s="119"/>
      <c r="L911" s="119"/>
      <c r="M911" s="119"/>
      <c r="N911" s="119"/>
      <c r="O911" s="159"/>
      <c r="P911" s="160" t="s">
        <v>80</v>
      </c>
      <c r="Q911" s="122">
        <f t="shared" si="30"/>
        <v>0</v>
      </c>
      <c r="R911" s="143"/>
    </row>
    <row r="912" spans="2:18" x14ac:dyDescent="0.2">
      <c r="B912" s="120"/>
      <c r="C912" s="119"/>
      <c r="D912" s="120"/>
      <c r="E912" s="119"/>
      <c r="F912" s="119"/>
      <c r="G912" s="119"/>
      <c r="H912" s="119"/>
      <c r="I912" s="158">
        <f t="shared" si="29"/>
        <v>0</v>
      </c>
      <c r="J912" s="119"/>
      <c r="K912" s="119"/>
      <c r="L912" s="119"/>
      <c r="M912" s="119"/>
      <c r="N912" s="119"/>
      <c r="O912" s="159"/>
      <c r="P912" s="160" t="s">
        <v>80</v>
      </c>
      <c r="Q912" s="122">
        <f t="shared" si="30"/>
        <v>0</v>
      </c>
      <c r="R912" s="143"/>
    </row>
    <row r="913" spans="2:18" x14ac:dyDescent="0.2">
      <c r="B913" s="120"/>
      <c r="C913" s="119"/>
      <c r="D913" s="120"/>
      <c r="E913" s="119"/>
      <c r="F913" s="119"/>
      <c r="G913" s="119"/>
      <c r="H913" s="119"/>
      <c r="I913" s="158">
        <f t="shared" si="29"/>
        <v>0</v>
      </c>
      <c r="J913" s="119"/>
      <c r="K913" s="119"/>
      <c r="L913" s="119"/>
      <c r="M913" s="119"/>
      <c r="N913" s="119"/>
      <c r="O913" s="159"/>
      <c r="P913" s="160" t="s">
        <v>80</v>
      </c>
      <c r="Q913" s="122">
        <f t="shared" si="30"/>
        <v>0</v>
      </c>
      <c r="R913" s="143"/>
    </row>
    <row r="914" spans="2:18" x14ac:dyDescent="0.2">
      <c r="B914" s="120"/>
      <c r="C914" s="119"/>
      <c r="D914" s="120"/>
      <c r="E914" s="119"/>
      <c r="F914" s="119"/>
      <c r="G914" s="119"/>
      <c r="H914" s="119"/>
      <c r="I914" s="158">
        <f t="shared" si="29"/>
        <v>0</v>
      </c>
      <c r="J914" s="119"/>
      <c r="K914" s="119"/>
      <c r="L914" s="119"/>
      <c r="M914" s="119"/>
      <c r="N914" s="119"/>
      <c r="O914" s="159"/>
      <c r="P914" s="160" t="s">
        <v>80</v>
      </c>
      <c r="Q914" s="122">
        <f t="shared" si="30"/>
        <v>0</v>
      </c>
      <c r="R914" s="143"/>
    </row>
    <row r="915" spans="2:18" x14ac:dyDescent="0.2">
      <c r="B915" s="120"/>
      <c r="C915" s="119"/>
      <c r="D915" s="120"/>
      <c r="E915" s="119"/>
      <c r="F915" s="119"/>
      <c r="G915" s="119"/>
      <c r="H915" s="119"/>
      <c r="I915" s="158">
        <f t="shared" si="29"/>
        <v>0</v>
      </c>
      <c r="J915" s="119"/>
      <c r="K915" s="119"/>
      <c r="L915" s="119"/>
      <c r="M915" s="119"/>
      <c r="N915" s="119"/>
      <c r="O915" s="159"/>
      <c r="P915" s="160" t="s">
        <v>80</v>
      </c>
      <c r="Q915" s="122">
        <f t="shared" si="30"/>
        <v>0</v>
      </c>
      <c r="R915" s="143"/>
    </row>
    <row r="916" spans="2:18" x14ac:dyDescent="0.2">
      <c r="B916" s="120"/>
      <c r="C916" s="119"/>
      <c r="D916" s="120"/>
      <c r="E916" s="119"/>
      <c r="F916" s="119"/>
      <c r="G916" s="119"/>
      <c r="H916" s="119"/>
      <c r="I916" s="158">
        <f t="shared" si="29"/>
        <v>0</v>
      </c>
      <c r="J916" s="119"/>
      <c r="K916" s="119"/>
      <c r="L916" s="119"/>
      <c r="M916" s="119"/>
      <c r="N916" s="119"/>
      <c r="O916" s="159"/>
      <c r="P916" s="160" t="s">
        <v>80</v>
      </c>
      <c r="Q916" s="122">
        <f t="shared" si="30"/>
        <v>0</v>
      </c>
      <c r="R916" s="143"/>
    </row>
    <row r="917" spans="2:18" x14ac:dyDescent="0.2">
      <c r="B917" s="120"/>
      <c r="C917" s="119"/>
      <c r="D917" s="120"/>
      <c r="E917" s="119"/>
      <c r="F917" s="119"/>
      <c r="G917" s="119"/>
      <c r="H917" s="119"/>
      <c r="I917" s="158">
        <f t="shared" si="29"/>
        <v>0</v>
      </c>
      <c r="J917" s="119"/>
      <c r="K917" s="119"/>
      <c r="L917" s="119"/>
      <c r="M917" s="119"/>
      <c r="N917" s="119"/>
      <c r="O917" s="159"/>
      <c r="P917" s="160" t="s">
        <v>80</v>
      </c>
      <c r="Q917" s="122">
        <f t="shared" si="30"/>
        <v>0</v>
      </c>
      <c r="R917" s="143"/>
    </row>
    <row r="918" spans="2:18" x14ac:dyDescent="0.2">
      <c r="B918" s="120"/>
      <c r="C918" s="119"/>
      <c r="D918" s="120"/>
      <c r="E918" s="119"/>
      <c r="F918" s="119"/>
      <c r="G918" s="119"/>
      <c r="H918" s="119"/>
      <c r="I918" s="158">
        <f t="shared" si="29"/>
        <v>0</v>
      </c>
      <c r="J918" s="119"/>
      <c r="K918" s="119"/>
      <c r="L918" s="119"/>
      <c r="M918" s="119"/>
      <c r="N918" s="119"/>
      <c r="O918" s="159"/>
      <c r="P918" s="160" t="s">
        <v>80</v>
      </c>
      <c r="Q918" s="122">
        <f t="shared" si="30"/>
        <v>0</v>
      </c>
      <c r="R918" s="143"/>
    </row>
    <row r="919" spans="2:18" x14ac:dyDescent="0.2">
      <c r="B919" s="120"/>
      <c r="C919" s="119"/>
      <c r="D919" s="120"/>
      <c r="E919" s="119"/>
      <c r="F919" s="119"/>
      <c r="G919" s="119"/>
      <c r="H919" s="119"/>
      <c r="I919" s="158">
        <f t="shared" si="29"/>
        <v>0</v>
      </c>
      <c r="J919" s="119"/>
      <c r="K919" s="119"/>
      <c r="L919" s="119"/>
      <c r="M919" s="119"/>
      <c r="N919" s="119"/>
      <c r="O919" s="159"/>
      <c r="P919" s="160" t="s">
        <v>80</v>
      </c>
      <c r="Q919" s="122">
        <f t="shared" si="30"/>
        <v>0</v>
      </c>
      <c r="R919" s="143"/>
    </row>
    <row r="920" spans="2:18" x14ac:dyDescent="0.2">
      <c r="B920" s="120"/>
      <c r="C920" s="119"/>
      <c r="D920" s="120"/>
      <c r="E920" s="119"/>
      <c r="F920" s="119"/>
      <c r="G920" s="119"/>
      <c r="H920" s="119"/>
      <c r="I920" s="158">
        <f t="shared" si="29"/>
        <v>0</v>
      </c>
      <c r="J920" s="119"/>
      <c r="K920" s="119"/>
      <c r="L920" s="119"/>
      <c r="M920" s="119"/>
      <c r="N920" s="119"/>
      <c r="O920" s="159"/>
      <c r="P920" s="160" t="s">
        <v>80</v>
      </c>
      <c r="Q920" s="122">
        <f t="shared" si="30"/>
        <v>0</v>
      </c>
      <c r="R920" s="143"/>
    </row>
    <row r="921" spans="2:18" x14ac:dyDescent="0.2">
      <c r="B921" s="120"/>
      <c r="C921" s="119"/>
      <c r="D921" s="120"/>
      <c r="E921" s="119"/>
      <c r="F921" s="119"/>
      <c r="G921" s="119"/>
      <c r="H921" s="119"/>
      <c r="I921" s="158">
        <f t="shared" si="29"/>
        <v>0</v>
      </c>
      <c r="J921" s="119"/>
      <c r="K921" s="119"/>
      <c r="L921" s="119"/>
      <c r="M921" s="119"/>
      <c r="N921" s="119"/>
      <c r="O921" s="159"/>
      <c r="P921" s="160" t="s">
        <v>80</v>
      </c>
      <c r="Q921" s="122">
        <f t="shared" si="30"/>
        <v>0</v>
      </c>
      <c r="R921" s="143"/>
    </row>
    <row r="922" spans="2:18" x14ac:dyDescent="0.2">
      <c r="B922" s="120"/>
      <c r="C922" s="119"/>
      <c r="D922" s="120"/>
      <c r="E922" s="119"/>
      <c r="F922" s="119"/>
      <c r="G922" s="119"/>
      <c r="H922" s="119"/>
      <c r="I922" s="158">
        <f t="shared" si="29"/>
        <v>0</v>
      </c>
      <c r="J922" s="119"/>
      <c r="K922" s="119"/>
      <c r="L922" s="119"/>
      <c r="M922" s="119"/>
      <c r="N922" s="119"/>
      <c r="O922" s="159"/>
      <c r="P922" s="160" t="s">
        <v>80</v>
      </c>
      <c r="Q922" s="122">
        <f t="shared" si="30"/>
        <v>0</v>
      </c>
      <c r="R922" s="143"/>
    </row>
    <row r="923" spans="2:18" x14ac:dyDescent="0.2">
      <c r="B923" s="120"/>
      <c r="C923" s="119"/>
      <c r="D923" s="120"/>
      <c r="E923" s="119"/>
      <c r="F923" s="119"/>
      <c r="G923" s="119"/>
      <c r="H923" s="119"/>
      <c r="I923" s="158">
        <f t="shared" si="29"/>
        <v>0</v>
      </c>
      <c r="J923" s="119"/>
      <c r="K923" s="119"/>
      <c r="L923" s="119"/>
      <c r="M923" s="119"/>
      <c r="N923" s="119"/>
      <c r="O923" s="159"/>
      <c r="P923" s="160" t="s">
        <v>80</v>
      </c>
      <c r="Q923" s="122">
        <f t="shared" si="30"/>
        <v>0</v>
      </c>
      <c r="R923" s="143"/>
    </row>
    <row r="924" spans="2:18" x14ac:dyDescent="0.2">
      <c r="B924" s="120"/>
      <c r="C924" s="119"/>
      <c r="D924" s="120"/>
      <c r="E924" s="119"/>
      <c r="F924" s="119"/>
      <c r="G924" s="119"/>
      <c r="H924" s="119"/>
      <c r="I924" s="158">
        <f t="shared" si="29"/>
        <v>0</v>
      </c>
      <c r="J924" s="119"/>
      <c r="K924" s="119"/>
      <c r="L924" s="119"/>
      <c r="M924" s="119"/>
      <c r="N924" s="119"/>
      <c r="O924" s="159"/>
      <c r="P924" s="160" t="s">
        <v>80</v>
      </c>
      <c r="Q924" s="122">
        <f t="shared" si="30"/>
        <v>0</v>
      </c>
      <c r="R924" s="143"/>
    </row>
    <row r="925" spans="2:18" x14ac:dyDescent="0.2">
      <c r="B925" s="120"/>
      <c r="C925" s="119"/>
      <c r="D925" s="120"/>
      <c r="E925" s="119"/>
      <c r="F925" s="119"/>
      <c r="G925" s="119"/>
      <c r="H925" s="119"/>
      <c r="I925" s="158">
        <f t="shared" si="29"/>
        <v>0</v>
      </c>
      <c r="J925" s="119"/>
      <c r="K925" s="119"/>
      <c r="L925" s="119"/>
      <c r="M925" s="119"/>
      <c r="N925" s="119"/>
      <c r="O925" s="159"/>
      <c r="P925" s="160" t="s">
        <v>80</v>
      </c>
      <c r="Q925" s="122">
        <f t="shared" si="30"/>
        <v>0</v>
      </c>
      <c r="R925" s="143"/>
    </row>
    <row r="926" spans="2:18" x14ac:dyDescent="0.2">
      <c r="B926" s="120"/>
      <c r="C926" s="119"/>
      <c r="D926" s="120"/>
      <c r="E926" s="119"/>
      <c r="F926" s="119"/>
      <c r="G926" s="119"/>
      <c r="H926" s="119"/>
      <c r="I926" s="158">
        <f t="shared" si="29"/>
        <v>0</v>
      </c>
      <c r="J926" s="119"/>
      <c r="K926" s="119"/>
      <c r="L926" s="119"/>
      <c r="M926" s="119"/>
      <c r="N926" s="119"/>
      <c r="O926" s="159"/>
      <c r="P926" s="160" t="s">
        <v>80</v>
      </c>
      <c r="Q926" s="122">
        <f t="shared" si="30"/>
        <v>0</v>
      </c>
      <c r="R926" s="143"/>
    </row>
    <row r="927" spans="2:18" x14ac:dyDescent="0.2">
      <c r="B927" s="120"/>
      <c r="C927" s="119"/>
      <c r="D927" s="120"/>
      <c r="E927" s="119"/>
      <c r="F927" s="119"/>
      <c r="G927" s="119"/>
      <c r="H927" s="119"/>
      <c r="I927" s="158">
        <f t="shared" si="29"/>
        <v>0</v>
      </c>
      <c r="J927" s="119"/>
      <c r="K927" s="119"/>
      <c r="L927" s="119"/>
      <c r="M927" s="119"/>
      <c r="N927" s="119"/>
      <c r="O927" s="159"/>
      <c r="P927" s="160" t="s">
        <v>80</v>
      </c>
      <c r="Q927" s="122">
        <f t="shared" si="30"/>
        <v>0</v>
      </c>
      <c r="R927" s="143"/>
    </row>
    <row r="928" spans="2:18" x14ac:dyDescent="0.2">
      <c r="B928" s="120"/>
      <c r="C928" s="119"/>
      <c r="D928" s="120"/>
      <c r="E928" s="119"/>
      <c r="F928" s="119"/>
      <c r="G928" s="119"/>
      <c r="H928" s="119"/>
      <c r="I928" s="158">
        <f t="shared" si="29"/>
        <v>0</v>
      </c>
      <c r="J928" s="119"/>
      <c r="K928" s="119"/>
      <c r="L928" s="119"/>
      <c r="M928" s="119"/>
      <c r="N928" s="119"/>
      <c r="O928" s="159"/>
      <c r="P928" s="160" t="s">
        <v>80</v>
      </c>
      <c r="Q928" s="122">
        <f t="shared" si="30"/>
        <v>0</v>
      </c>
      <c r="R928" s="143"/>
    </row>
    <row r="929" spans="2:18" x14ac:dyDescent="0.2">
      <c r="B929" s="120"/>
      <c r="C929" s="119"/>
      <c r="D929" s="120"/>
      <c r="E929" s="119"/>
      <c r="F929" s="119"/>
      <c r="G929" s="119"/>
      <c r="H929" s="119"/>
      <c r="I929" s="158">
        <f t="shared" si="29"/>
        <v>0</v>
      </c>
      <c r="J929" s="119"/>
      <c r="K929" s="119"/>
      <c r="L929" s="119"/>
      <c r="M929" s="119"/>
      <c r="N929" s="119"/>
      <c r="O929" s="159"/>
      <c r="P929" s="160" t="s">
        <v>80</v>
      </c>
      <c r="Q929" s="122">
        <f t="shared" si="30"/>
        <v>0</v>
      </c>
      <c r="R929" s="143"/>
    </row>
    <row r="930" spans="2:18" x14ac:dyDescent="0.2">
      <c r="B930" s="120"/>
      <c r="C930" s="119"/>
      <c r="D930" s="120"/>
      <c r="E930" s="119"/>
      <c r="F930" s="119"/>
      <c r="G930" s="119"/>
      <c r="H930" s="119"/>
      <c r="I930" s="158">
        <f t="shared" si="29"/>
        <v>0</v>
      </c>
      <c r="J930" s="119"/>
      <c r="K930" s="119"/>
      <c r="L930" s="119"/>
      <c r="M930" s="119"/>
      <c r="N930" s="119"/>
      <c r="O930" s="159"/>
      <c r="P930" s="160" t="s">
        <v>80</v>
      </c>
      <c r="Q930" s="122">
        <f t="shared" si="30"/>
        <v>0</v>
      </c>
      <c r="R930" s="143"/>
    </row>
    <row r="931" spans="2:18" x14ac:dyDescent="0.2">
      <c r="B931" s="120"/>
      <c r="C931" s="119"/>
      <c r="D931" s="120"/>
      <c r="E931" s="119"/>
      <c r="F931" s="119"/>
      <c r="G931" s="119"/>
      <c r="H931" s="119"/>
      <c r="I931" s="158">
        <f t="shared" si="29"/>
        <v>0</v>
      </c>
      <c r="J931" s="119"/>
      <c r="K931" s="119"/>
      <c r="L931" s="119"/>
      <c r="M931" s="119"/>
      <c r="N931" s="119"/>
      <c r="O931" s="159"/>
      <c r="P931" s="160" t="s">
        <v>80</v>
      </c>
      <c r="Q931" s="122">
        <f t="shared" si="30"/>
        <v>0</v>
      </c>
      <c r="R931" s="143"/>
    </row>
    <row r="932" spans="2:18" x14ac:dyDescent="0.2">
      <c r="B932" s="120"/>
      <c r="C932" s="119"/>
      <c r="D932" s="120"/>
      <c r="E932" s="119"/>
      <c r="F932" s="119"/>
      <c r="G932" s="119"/>
      <c r="H932" s="119"/>
      <c r="I932" s="158">
        <f t="shared" si="29"/>
        <v>0</v>
      </c>
      <c r="J932" s="119"/>
      <c r="K932" s="119"/>
      <c r="L932" s="119"/>
      <c r="M932" s="119"/>
      <c r="N932" s="119"/>
      <c r="O932" s="159"/>
      <c r="P932" s="160" t="s">
        <v>80</v>
      </c>
      <c r="Q932" s="122">
        <f t="shared" si="30"/>
        <v>0</v>
      </c>
      <c r="R932" s="143"/>
    </row>
    <row r="933" spans="2:18" x14ac:dyDescent="0.2">
      <c r="B933" s="120"/>
      <c r="C933" s="119"/>
      <c r="D933" s="120"/>
      <c r="E933" s="119"/>
      <c r="F933" s="119"/>
      <c r="G933" s="119"/>
      <c r="H933" s="119"/>
      <c r="I933" s="158">
        <f t="shared" si="29"/>
        <v>0</v>
      </c>
      <c r="J933" s="119"/>
      <c r="K933" s="119"/>
      <c r="L933" s="119"/>
      <c r="M933" s="119"/>
      <c r="N933" s="119"/>
      <c r="O933" s="159"/>
      <c r="P933" s="160" t="s">
        <v>80</v>
      </c>
      <c r="Q933" s="122">
        <f t="shared" si="30"/>
        <v>0</v>
      </c>
      <c r="R933" s="143"/>
    </row>
    <row r="934" spans="2:18" x14ac:dyDescent="0.2">
      <c r="B934" s="120"/>
      <c r="C934" s="119"/>
      <c r="D934" s="120"/>
      <c r="E934" s="119"/>
      <c r="F934" s="119"/>
      <c r="G934" s="119"/>
      <c r="H934" s="119"/>
      <c r="I934" s="158">
        <f t="shared" si="29"/>
        <v>0</v>
      </c>
      <c r="J934" s="119"/>
      <c r="K934" s="119"/>
      <c r="L934" s="119"/>
      <c r="M934" s="119"/>
      <c r="N934" s="119"/>
      <c r="O934" s="159"/>
      <c r="P934" s="160" t="s">
        <v>80</v>
      </c>
      <c r="Q934" s="122">
        <f t="shared" si="30"/>
        <v>0</v>
      </c>
      <c r="R934" s="143"/>
    </row>
    <row r="935" spans="2:18" x14ac:dyDescent="0.2">
      <c r="B935" s="120"/>
      <c r="C935" s="119"/>
      <c r="D935" s="120"/>
      <c r="E935" s="119"/>
      <c r="F935" s="119"/>
      <c r="G935" s="119"/>
      <c r="H935" s="119"/>
      <c r="I935" s="158">
        <f t="shared" si="29"/>
        <v>0</v>
      </c>
      <c r="J935" s="119"/>
      <c r="K935" s="119"/>
      <c r="L935" s="119"/>
      <c r="M935" s="119"/>
      <c r="N935" s="119"/>
      <c r="O935" s="159"/>
      <c r="P935" s="160" t="s">
        <v>80</v>
      </c>
      <c r="Q935" s="122">
        <f t="shared" si="30"/>
        <v>0</v>
      </c>
      <c r="R935" s="143"/>
    </row>
    <row r="936" spans="2:18" x14ac:dyDescent="0.2">
      <c r="B936" s="120"/>
      <c r="C936" s="119"/>
      <c r="D936" s="120"/>
      <c r="E936" s="119"/>
      <c r="F936" s="119"/>
      <c r="G936" s="119"/>
      <c r="H936" s="119"/>
      <c r="I936" s="158">
        <f t="shared" si="29"/>
        <v>0</v>
      </c>
      <c r="J936" s="119"/>
      <c r="K936" s="119"/>
      <c r="L936" s="119"/>
      <c r="M936" s="119"/>
      <c r="N936" s="119"/>
      <c r="O936" s="159"/>
      <c r="P936" s="160" t="s">
        <v>80</v>
      </c>
      <c r="Q936" s="122">
        <f t="shared" si="30"/>
        <v>0</v>
      </c>
      <c r="R936" s="143"/>
    </row>
    <row r="937" spans="2:18" x14ac:dyDescent="0.2">
      <c r="B937" s="120"/>
      <c r="C937" s="119"/>
      <c r="D937" s="120"/>
      <c r="E937" s="119"/>
      <c r="F937" s="119"/>
      <c r="G937" s="119"/>
      <c r="H937" s="119"/>
      <c r="I937" s="158">
        <f t="shared" si="29"/>
        <v>0</v>
      </c>
      <c r="J937" s="119"/>
      <c r="K937" s="119"/>
      <c r="L937" s="119"/>
      <c r="M937" s="119"/>
      <c r="N937" s="119"/>
      <c r="O937" s="159"/>
      <c r="P937" s="160" t="s">
        <v>80</v>
      </c>
      <c r="Q937" s="122">
        <f t="shared" si="30"/>
        <v>0</v>
      </c>
      <c r="R937" s="143"/>
    </row>
    <row r="938" spans="2:18" x14ac:dyDescent="0.2">
      <c r="B938" s="120"/>
      <c r="C938" s="119"/>
      <c r="D938" s="120"/>
      <c r="E938" s="119"/>
      <c r="F938" s="119"/>
      <c r="G938" s="119"/>
      <c r="H938" s="119"/>
      <c r="I938" s="158">
        <f t="shared" si="29"/>
        <v>0</v>
      </c>
      <c r="J938" s="119"/>
      <c r="K938" s="119"/>
      <c r="L938" s="119"/>
      <c r="M938" s="119"/>
      <c r="N938" s="119"/>
      <c r="O938" s="159"/>
      <c r="P938" s="160" t="s">
        <v>80</v>
      </c>
      <c r="Q938" s="122">
        <f t="shared" si="30"/>
        <v>0</v>
      </c>
      <c r="R938" s="143"/>
    </row>
    <row r="939" spans="2:18" x14ac:dyDescent="0.2">
      <c r="B939" s="120"/>
      <c r="C939" s="119"/>
      <c r="D939" s="120"/>
      <c r="E939" s="119"/>
      <c r="F939" s="119"/>
      <c r="G939" s="119"/>
      <c r="H939" s="119"/>
      <c r="I939" s="158">
        <f t="shared" si="29"/>
        <v>0</v>
      </c>
      <c r="J939" s="119"/>
      <c r="K939" s="119"/>
      <c r="L939" s="119"/>
      <c r="M939" s="119"/>
      <c r="N939" s="119"/>
      <c r="O939" s="159"/>
      <c r="P939" s="160" t="s">
        <v>80</v>
      </c>
      <c r="Q939" s="122">
        <f t="shared" si="30"/>
        <v>0</v>
      </c>
      <c r="R939" s="143"/>
    </row>
    <row r="940" spans="2:18" x14ac:dyDescent="0.2">
      <c r="B940" s="120"/>
      <c r="C940" s="119"/>
      <c r="D940" s="120"/>
      <c r="E940" s="119"/>
      <c r="F940" s="119"/>
      <c r="G940" s="119"/>
      <c r="H940" s="119"/>
      <c r="I940" s="158">
        <f t="shared" si="29"/>
        <v>0</v>
      </c>
      <c r="J940" s="119"/>
      <c r="K940" s="119"/>
      <c r="L940" s="119"/>
      <c r="M940" s="119"/>
      <c r="N940" s="119"/>
      <c r="O940" s="159"/>
      <c r="P940" s="160" t="s">
        <v>80</v>
      </c>
      <c r="Q940" s="122">
        <f t="shared" si="30"/>
        <v>0</v>
      </c>
      <c r="R940" s="143"/>
    </row>
    <row r="941" spans="2:18" x14ac:dyDescent="0.2">
      <c r="B941" s="120"/>
      <c r="C941" s="119"/>
      <c r="D941" s="120"/>
      <c r="E941" s="119"/>
      <c r="F941" s="119"/>
      <c r="G941" s="119"/>
      <c r="H941" s="119"/>
      <c r="I941" s="158">
        <f t="shared" si="29"/>
        <v>0</v>
      </c>
      <c r="J941" s="119"/>
      <c r="K941" s="119"/>
      <c r="L941" s="119"/>
      <c r="M941" s="119"/>
      <c r="N941" s="119"/>
      <c r="O941" s="159"/>
      <c r="P941" s="160" t="s">
        <v>80</v>
      </c>
      <c r="Q941" s="122">
        <f t="shared" si="30"/>
        <v>0</v>
      </c>
      <c r="R941" s="143"/>
    </row>
    <row r="942" spans="2:18" x14ac:dyDescent="0.2">
      <c r="B942" s="120"/>
      <c r="C942" s="119"/>
      <c r="D942" s="120"/>
      <c r="E942" s="119"/>
      <c r="F942" s="119"/>
      <c r="G942" s="119"/>
      <c r="H942" s="119"/>
      <c r="I942" s="158">
        <f t="shared" si="29"/>
        <v>0</v>
      </c>
      <c r="J942" s="119"/>
      <c r="K942" s="119"/>
      <c r="L942" s="119"/>
      <c r="M942" s="119"/>
      <c r="N942" s="119"/>
      <c r="O942" s="159"/>
      <c r="P942" s="160" t="s">
        <v>80</v>
      </c>
      <c r="Q942" s="122">
        <f t="shared" si="30"/>
        <v>0</v>
      </c>
      <c r="R942" s="143"/>
    </row>
    <row r="943" spans="2:18" x14ac:dyDescent="0.2">
      <c r="B943" s="120"/>
      <c r="C943" s="119"/>
      <c r="D943" s="120"/>
      <c r="E943" s="119"/>
      <c r="F943" s="119"/>
      <c r="G943" s="119"/>
      <c r="H943" s="119"/>
      <c r="I943" s="158">
        <f t="shared" si="29"/>
        <v>0</v>
      </c>
      <c r="J943" s="119"/>
      <c r="K943" s="119"/>
      <c r="L943" s="119"/>
      <c r="M943" s="119"/>
      <c r="N943" s="119"/>
      <c r="O943" s="159"/>
      <c r="P943" s="160" t="s">
        <v>80</v>
      </c>
      <c r="Q943" s="122">
        <f t="shared" si="30"/>
        <v>0</v>
      </c>
      <c r="R943" s="143"/>
    </row>
    <row r="944" spans="2:18" x14ac:dyDescent="0.2">
      <c r="B944" s="120"/>
      <c r="C944" s="119"/>
      <c r="D944" s="120"/>
      <c r="E944" s="119"/>
      <c r="F944" s="119"/>
      <c r="G944" s="119"/>
      <c r="H944" s="119"/>
      <c r="I944" s="158">
        <f t="shared" si="29"/>
        <v>0</v>
      </c>
      <c r="J944" s="119"/>
      <c r="K944" s="119"/>
      <c r="L944" s="119"/>
      <c r="M944" s="119"/>
      <c r="N944" s="119"/>
      <c r="O944" s="159"/>
      <c r="P944" s="160" t="s">
        <v>80</v>
      </c>
      <c r="Q944" s="122">
        <f t="shared" si="30"/>
        <v>0</v>
      </c>
      <c r="R944" s="143"/>
    </row>
    <row r="945" spans="2:18" x14ac:dyDescent="0.2">
      <c r="B945" s="120"/>
      <c r="C945" s="119"/>
      <c r="D945" s="120"/>
      <c r="E945" s="119"/>
      <c r="F945" s="119"/>
      <c r="G945" s="119"/>
      <c r="H945" s="119"/>
      <c r="I945" s="158">
        <f t="shared" si="29"/>
        <v>0</v>
      </c>
      <c r="J945" s="119"/>
      <c r="K945" s="119"/>
      <c r="L945" s="119"/>
      <c r="M945" s="119"/>
      <c r="N945" s="119"/>
      <c r="O945" s="159"/>
      <c r="P945" s="160" t="s">
        <v>80</v>
      </c>
      <c r="Q945" s="122">
        <f t="shared" si="30"/>
        <v>0</v>
      </c>
      <c r="R945" s="143"/>
    </row>
    <row r="946" spans="2:18" x14ac:dyDescent="0.2">
      <c r="B946" s="120"/>
      <c r="C946" s="119"/>
      <c r="D946" s="120"/>
      <c r="E946" s="119"/>
      <c r="F946" s="119"/>
      <c r="G946" s="119"/>
      <c r="H946" s="119"/>
      <c r="I946" s="158">
        <f t="shared" si="29"/>
        <v>0</v>
      </c>
      <c r="J946" s="119"/>
      <c r="K946" s="119"/>
      <c r="L946" s="119"/>
      <c r="M946" s="119"/>
      <c r="N946" s="119"/>
      <c r="O946" s="159"/>
      <c r="P946" s="160" t="s">
        <v>80</v>
      </c>
      <c r="Q946" s="122">
        <f t="shared" si="30"/>
        <v>0</v>
      </c>
      <c r="R946" s="143"/>
    </row>
    <row r="947" spans="2:18" x14ac:dyDescent="0.2">
      <c r="B947" s="120"/>
      <c r="C947" s="119"/>
      <c r="D947" s="120"/>
      <c r="E947" s="119"/>
      <c r="F947" s="119"/>
      <c r="G947" s="119"/>
      <c r="H947" s="119"/>
      <c r="I947" s="158">
        <f t="shared" si="29"/>
        <v>0</v>
      </c>
      <c r="J947" s="119"/>
      <c r="K947" s="119"/>
      <c r="L947" s="119"/>
      <c r="M947" s="119"/>
      <c r="N947" s="119"/>
      <c r="O947" s="159"/>
      <c r="P947" s="160" t="s">
        <v>80</v>
      </c>
      <c r="Q947" s="122">
        <f t="shared" si="30"/>
        <v>0</v>
      </c>
      <c r="R947" s="143"/>
    </row>
    <row r="948" spans="2:18" x14ac:dyDescent="0.2">
      <c r="B948" s="120"/>
      <c r="C948" s="119"/>
      <c r="D948" s="120"/>
      <c r="E948" s="119"/>
      <c r="F948" s="119"/>
      <c r="G948" s="119"/>
      <c r="H948" s="119"/>
      <c r="I948" s="158">
        <f t="shared" ref="I948:I1011" si="31">IF(J948&gt;0,J948,SUM((PI()*E948*F948/4)+(PI()*F948*G948/4)+(PI()*G948*H948/4)+(PI()*H948*E948/4)))</f>
        <v>0</v>
      </c>
      <c r="J948" s="119"/>
      <c r="K948" s="119"/>
      <c r="L948" s="119"/>
      <c r="M948" s="119"/>
      <c r="N948" s="119"/>
      <c r="O948" s="159"/>
      <c r="P948" s="160" t="s">
        <v>80</v>
      </c>
      <c r="Q948" s="122">
        <f t="shared" ref="Q948:Q1011" si="32">SUM((I948-(L948+M948+N948))*(1-O948))</f>
        <v>0</v>
      </c>
      <c r="R948" s="143"/>
    </row>
    <row r="949" spans="2:18" x14ac:dyDescent="0.2">
      <c r="B949" s="120"/>
      <c r="C949" s="119"/>
      <c r="D949" s="120"/>
      <c r="E949" s="119"/>
      <c r="F949" s="119"/>
      <c r="G949" s="119"/>
      <c r="H949" s="119"/>
      <c r="I949" s="158">
        <f t="shared" si="31"/>
        <v>0</v>
      </c>
      <c r="J949" s="119"/>
      <c r="K949" s="119"/>
      <c r="L949" s="119"/>
      <c r="M949" s="119"/>
      <c r="N949" s="119"/>
      <c r="O949" s="159"/>
      <c r="P949" s="160" t="s">
        <v>80</v>
      </c>
      <c r="Q949" s="122">
        <f t="shared" si="32"/>
        <v>0</v>
      </c>
      <c r="R949" s="143"/>
    </row>
    <row r="950" spans="2:18" x14ac:dyDescent="0.2">
      <c r="B950" s="120"/>
      <c r="C950" s="119"/>
      <c r="D950" s="120"/>
      <c r="E950" s="119"/>
      <c r="F950" s="119"/>
      <c r="G950" s="119"/>
      <c r="H950" s="119"/>
      <c r="I950" s="158">
        <f t="shared" si="31"/>
        <v>0</v>
      </c>
      <c r="J950" s="119"/>
      <c r="K950" s="119"/>
      <c r="L950" s="119"/>
      <c r="M950" s="119"/>
      <c r="N950" s="119"/>
      <c r="O950" s="159"/>
      <c r="P950" s="160" t="s">
        <v>80</v>
      </c>
      <c r="Q950" s="122">
        <f t="shared" si="32"/>
        <v>0</v>
      </c>
      <c r="R950" s="143"/>
    </row>
    <row r="951" spans="2:18" x14ac:dyDescent="0.2">
      <c r="B951" s="120"/>
      <c r="C951" s="119"/>
      <c r="D951" s="120"/>
      <c r="E951" s="119"/>
      <c r="F951" s="119"/>
      <c r="G951" s="119"/>
      <c r="H951" s="119"/>
      <c r="I951" s="158">
        <f t="shared" si="31"/>
        <v>0</v>
      </c>
      <c r="J951" s="119"/>
      <c r="K951" s="119"/>
      <c r="L951" s="119"/>
      <c r="M951" s="119"/>
      <c r="N951" s="119"/>
      <c r="O951" s="159"/>
      <c r="P951" s="160" t="s">
        <v>80</v>
      </c>
      <c r="Q951" s="122">
        <f t="shared" si="32"/>
        <v>0</v>
      </c>
      <c r="R951" s="143"/>
    </row>
    <row r="952" spans="2:18" x14ac:dyDescent="0.2">
      <c r="B952" s="120"/>
      <c r="C952" s="119"/>
      <c r="D952" s="120"/>
      <c r="E952" s="119"/>
      <c r="F952" s="119"/>
      <c r="G952" s="119"/>
      <c r="H952" s="119"/>
      <c r="I952" s="158">
        <f t="shared" si="31"/>
        <v>0</v>
      </c>
      <c r="J952" s="119"/>
      <c r="K952" s="119"/>
      <c r="L952" s="119"/>
      <c r="M952" s="119"/>
      <c r="N952" s="119"/>
      <c r="O952" s="159"/>
      <c r="P952" s="160" t="s">
        <v>80</v>
      </c>
      <c r="Q952" s="122">
        <f t="shared" si="32"/>
        <v>0</v>
      </c>
      <c r="R952" s="143"/>
    </row>
    <row r="953" spans="2:18" x14ac:dyDescent="0.2">
      <c r="B953" s="120"/>
      <c r="C953" s="119"/>
      <c r="D953" s="120"/>
      <c r="E953" s="119"/>
      <c r="F953" s="119"/>
      <c r="G953" s="119"/>
      <c r="H953" s="119"/>
      <c r="I953" s="158">
        <f t="shared" si="31"/>
        <v>0</v>
      </c>
      <c r="J953" s="119"/>
      <c r="K953" s="119"/>
      <c r="L953" s="119"/>
      <c r="M953" s="119"/>
      <c r="N953" s="119"/>
      <c r="O953" s="159"/>
      <c r="P953" s="160" t="s">
        <v>80</v>
      </c>
      <c r="Q953" s="122">
        <f t="shared" si="32"/>
        <v>0</v>
      </c>
      <c r="R953" s="143"/>
    </row>
    <row r="954" spans="2:18" x14ac:dyDescent="0.2">
      <c r="B954" s="120"/>
      <c r="C954" s="119"/>
      <c r="D954" s="120"/>
      <c r="E954" s="119"/>
      <c r="F954" s="119"/>
      <c r="G954" s="119"/>
      <c r="H954" s="119"/>
      <c r="I954" s="158">
        <f t="shared" si="31"/>
        <v>0</v>
      </c>
      <c r="J954" s="119"/>
      <c r="K954" s="119"/>
      <c r="L954" s="119"/>
      <c r="M954" s="119"/>
      <c r="N954" s="119"/>
      <c r="O954" s="159"/>
      <c r="P954" s="160" t="s">
        <v>80</v>
      </c>
      <c r="Q954" s="122">
        <f t="shared" si="32"/>
        <v>0</v>
      </c>
      <c r="R954" s="143"/>
    </row>
    <row r="955" spans="2:18" x14ac:dyDescent="0.2">
      <c r="B955" s="120"/>
      <c r="C955" s="119"/>
      <c r="D955" s="120"/>
      <c r="E955" s="119"/>
      <c r="F955" s="119"/>
      <c r="G955" s="119"/>
      <c r="H955" s="119"/>
      <c r="I955" s="158">
        <f t="shared" si="31"/>
        <v>0</v>
      </c>
      <c r="J955" s="119"/>
      <c r="K955" s="119"/>
      <c r="L955" s="119"/>
      <c r="M955" s="119"/>
      <c r="N955" s="119"/>
      <c r="O955" s="159"/>
      <c r="P955" s="160" t="s">
        <v>80</v>
      </c>
      <c r="Q955" s="122">
        <f t="shared" si="32"/>
        <v>0</v>
      </c>
      <c r="R955" s="143"/>
    </row>
    <row r="956" spans="2:18" x14ac:dyDescent="0.2">
      <c r="B956" s="120"/>
      <c r="C956" s="119"/>
      <c r="D956" s="120"/>
      <c r="E956" s="119"/>
      <c r="F956" s="119"/>
      <c r="G956" s="119"/>
      <c r="H956" s="119"/>
      <c r="I956" s="158">
        <f t="shared" si="31"/>
        <v>0</v>
      </c>
      <c r="J956" s="119"/>
      <c r="K956" s="119"/>
      <c r="L956" s="119"/>
      <c r="M956" s="119"/>
      <c r="N956" s="119"/>
      <c r="O956" s="159"/>
      <c r="P956" s="160" t="s">
        <v>80</v>
      </c>
      <c r="Q956" s="122">
        <f t="shared" si="32"/>
        <v>0</v>
      </c>
      <c r="R956" s="143"/>
    </row>
    <row r="957" spans="2:18" x14ac:dyDescent="0.2">
      <c r="B957" s="120"/>
      <c r="C957" s="119"/>
      <c r="D957" s="120"/>
      <c r="E957" s="119"/>
      <c r="F957" s="119"/>
      <c r="G957" s="119"/>
      <c r="H957" s="119"/>
      <c r="I957" s="158">
        <f t="shared" si="31"/>
        <v>0</v>
      </c>
      <c r="J957" s="119"/>
      <c r="K957" s="119"/>
      <c r="L957" s="119"/>
      <c r="M957" s="119"/>
      <c r="N957" s="119"/>
      <c r="O957" s="159"/>
      <c r="P957" s="160" t="s">
        <v>80</v>
      </c>
      <c r="Q957" s="122">
        <f t="shared" si="32"/>
        <v>0</v>
      </c>
      <c r="R957" s="143"/>
    </row>
    <row r="958" spans="2:18" x14ac:dyDescent="0.2">
      <c r="B958" s="120"/>
      <c r="C958" s="119"/>
      <c r="D958" s="120"/>
      <c r="E958" s="119"/>
      <c r="F958" s="119"/>
      <c r="G958" s="119"/>
      <c r="H958" s="119"/>
      <c r="I958" s="158">
        <f t="shared" si="31"/>
        <v>0</v>
      </c>
      <c r="J958" s="119"/>
      <c r="K958" s="119"/>
      <c r="L958" s="119"/>
      <c r="M958" s="119"/>
      <c r="N958" s="119"/>
      <c r="O958" s="159"/>
      <c r="P958" s="160" t="s">
        <v>80</v>
      </c>
      <c r="Q958" s="122">
        <f t="shared" si="32"/>
        <v>0</v>
      </c>
      <c r="R958" s="143"/>
    </row>
    <row r="959" spans="2:18" x14ac:dyDescent="0.2">
      <c r="B959" s="120"/>
      <c r="C959" s="119"/>
      <c r="D959" s="120"/>
      <c r="E959" s="119"/>
      <c r="F959" s="119"/>
      <c r="G959" s="119"/>
      <c r="H959" s="119"/>
      <c r="I959" s="158">
        <f t="shared" si="31"/>
        <v>0</v>
      </c>
      <c r="J959" s="119"/>
      <c r="K959" s="119"/>
      <c r="L959" s="119"/>
      <c r="M959" s="119"/>
      <c r="N959" s="119"/>
      <c r="O959" s="159"/>
      <c r="P959" s="160" t="s">
        <v>80</v>
      </c>
      <c r="Q959" s="122">
        <f t="shared" si="32"/>
        <v>0</v>
      </c>
      <c r="R959" s="143"/>
    </row>
    <row r="960" spans="2:18" x14ac:dyDescent="0.2">
      <c r="B960" s="120"/>
      <c r="C960" s="119"/>
      <c r="D960" s="120"/>
      <c r="E960" s="119"/>
      <c r="F960" s="119"/>
      <c r="G960" s="119"/>
      <c r="H960" s="119"/>
      <c r="I960" s="158">
        <f t="shared" si="31"/>
        <v>0</v>
      </c>
      <c r="J960" s="119"/>
      <c r="K960" s="119"/>
      <c r="L960" s="119"/>
      <c r="M960" s="119"/>
      <c r="N960" s="119"/>
      <c r="O960" s="159"/>
      <c r="P960" s="160" t="s">
        <v>80</v>
      </c>
      <c r="Q960" s="122">
        <f t="shared" si="32"/>
        <v>0</v>
      </c>
      <c r="R960" s="143"/>
    </row>
    <row r="961" spans="2:18" x14ac:dyDescent="0.2">
      <c r="B961" s="120"/>
      <c r="C961" s="119"/>
      <c r="D961" s="120"/>
      <c r="E961" s="119"/>
      <c r="F961" s="119"/>
      <c r="G961" s="119"/>
      <c r="H961" s="119"/>
      <c r="I961" s="158">
        <f t="shared" si="31"/>
        <v>0</v>
      </c>
      <c r="J961" s="119"/>
      <c r="K961" s="119"/>
      <c r="L961" s="119"/>
      <c r="M961" s="119"/>
      <c r="N961" s="119"/>
      <c r="O961" s="159"/>
      <c r="P961" s="160" t="s">
        <v>80</v>
      </c>
      <c r="Q961" s="122">
        <f t="shared" si="32"/>
        <v>0</v>
      </c>
      <c r="R961" s="143"/>
    </row>
    <row r="962" spans="2:18" x14ac:dyDescent="0.2">
      <c r="B962" s="120"/>
      <c r="C962" s="119"/>
      <c r="D962" s="120"/>
      <c r="E962" s="119"/>
      <c r="F962" s="119"/>
      <c r="G962" s="119"/>
      <c r="H962" s="119"/>
      <c r="I962" s="158">
        <f t="shared" si="31"/>
        <v>0</v>
      </c>
      <c r="J962" s="119"/>
      <c r="K962" s="119"/>
      <c r="L962" s="119"/>
      <c r="M962" s="119"/>
      <c r="N962" s="119"/>
      <c r="O962" s="159"/>
      <c r="P962" s="160" t="s">
        <v>80</v>
      </c>
      <c r="Q962" s="122">
        <f t="shared" si="32"/>
        <v>0</v>
      </c>
      <c r="R962" s="143"/>
    </row>
    <row r="963" spans="2:18" x14ac:dyDescent="0.2">
      <c r="B963" s="120"/>
      <c r="C963" s="119"/>
      <c r="D963" s="120"/>
      <c r="E963" s="119"/>
      <c r="F963" s="119"/>
      <c r="G963" s="119"/>
      <c r="H963" s="119"/>
      <c r="I963" s="158">
        <f t="shared" si="31"/>
        <v>0</v>
      </c>
      <c r="J963" s="119"/>
      <c r="K963" s="119"/>
      <c r="L963" s="119"/>
      <c r="M963" s="119"/>
      <c r="N963" s="119"/>
      <c r="O963" s="159"/>
      <c r="P963" s="160" t="s">
        <v>80</v>
      </c>
      <c r="Q963" s="122">
        <f t="shared" si="32"/>
        <v>0</v>
      </c>
      <c r="R963" s="143"/>
    </row>
    <row r="964" spans="2:18" x14ac:dyDescent="0.2">
      <c r="B964" s="120"/>
      <c r="C964" s="119"/>
      <c r="D964" s="120"/>
      <c r="E964" s="119"/>
      <c r="F964" s="119"/>
      <c r="G964" s="119"/>
      <c r="H964" s="119"/>
      <c r="I964" s="158">
        <f t="shared" si="31"/>
        <v>0</v>
      </c>
      <c r="J964" s="119"/>
      <c r="K964" s="119"/>
      <c r="L964" s="119"/>
      <c r="M964" s="119"/>
      <c r="N964" s="119"/>
      <c r="O964" s="159"/>
      <c r="P964" s="160" t="s">
        <v>80</v>
      </c>
      <c r="Q964" s="122">
        <f t="shared" si="32"/>
        <v>0</v>
      </c>
      <c r="R964" s="143"/>
    </row>
    <row r="965" spans="2:18" x14ac:dyDescent="0.2">
      <c r="B965" s="120"/>
      <c r="C965" s="119"/>
      <c r="D965" s="120"/>
      <c r="E965" s="119"/>
      <c r="F965" s="119"/>
      <c r="G965" s="119"/>
      <c r="H965" s="119"/>
      <c r="I965" s="158">
        <f t="shared" si="31"/>
        <v>0</v>
      </c>
      <c r="J965" s="119"/>
      <c r="K965" s="119"/>
      <c r="L965" s="119"/>
      <c r="M965" s="119"/>
      <c r="N965" s="119"/>
      <c r="O965" s="159"/>
      <c r="P965" s="160" t="s">
        <v>80</v>
      </c>
      <c r="Q965" s="122">
        <f t="shared" si="32"/>
        <v>0</v>
      </c>
      <c r="R965" s="143"/>
    </row>
    <row r="966" spans="2:18" x14ac:dyDescent="0.2">
      <c r="B966" s="120"/>
      <c r="C966" s="119"/>
      <c r="D966" s="120"/>
      <c r="E966" s="119"/>
      <c r="F966" s="119"/>
      <c r="G966" s="119"/>
      <c r="H966" s="119"/>
      <c r="I966" s="158">
        <f t="shared" si="31"/>
        <v>0</v>
      </c>
      <c r="J966" s="119"/>
      <c r="K966" s="119"/>
      <c r="L966" s="119"/>
      <c r="M966" s="119"/>
      <c r="N966" s="119"/>
      <c r="O966" s="159"/>
      <c r="P966" s="160" t="s">
        <v>80</v>
      </c>
      <c r="Q966" s="122">
        <f t="shared" si="32"/>
        <v>0</v>
      </c>
      <c r="R966" s="143"/>
    </row>
    <row r="967" spans="2:18" x14ac:dyDescent="0.2">
      <c r="B967" s="120"/>
      <c r="C967" s="119"/>
      <c r="D967" s="120"/>
      <c r="E967" s="119"/>
      <c r="F967" s="119"/>
      <c r="G967" s="119"/>
      <c r="H967" s="119"/>
      <c r="I967" s="158">
        <f t="shared" si="31"/>
        <v>0</v>
      </c>
      <c r="J967" s="119"/>
      <c r="K967" s="119"/>
      <c r="L967" s="119"/>
      <c r="M967" s="119"/>
      <c r="N967" s="119"/>
      <c r="O967" s="159"/>
      <c r="P967" s="160" t="s">
        <v>80</v>
      </c>
      <c r="Q967" s="122">
        <f t="shared" si="32"/>
        <v>0</v>
      </c>
      <c r="R967" s="143"/>
    </row>
    <row r="968" spans="2:18" x14ac:dyDescent="0.2">
      <c r="B968" s="120"/>
      <c r="C968" s="119"/>
      <c r="D968" s="120"/>
      <c r="E968" s="119"/>
      <c r="F968" s="119"/>
      <c r="G968" s="119"/>
      <c r="H968" s="119"/>
      <c r="I968" s="158">
        <f t="shared" si="31"/>
        <v>0</v>
      </c>
      <c r="J968" s="119"/>
      <c r="K968" s="119"/>
      <c r="L968" s="119"/>
      <c r="M968" s="119"/>
      <c r="N968" s="119"/>
      <c r="O968" s="159"/>
      <c r="P968" s="160" t="s">
        <v>80</v>
      </c>
      <c r="Q968" s="122">
        <f t="shared" si="32"/>
        <v>0</v>
      </c>
      <c r="R968" s="143"/>
    </row>
    <row r="969" spans="2:18" x14ac:dyDescent="0.2">
      <c r="B969" s="120"/>
      <c r="C969" s="119"/>
      <c r="D969" s="120"/>
      <c r="E969" s="119"/>
      <c r="F969" s="119"/>
      <c r="G969" s="119"/>
      <c r="H969" s="119"/>
      <c r="I969" s="158">
        <f t="shared" si="31"/>
        <v>0</v>
      </c>
      <c r="J969" s="119"/>
      <c r="K969" s="119"/>
      <c r="L969" s="119"/>
      <c r="M969" s="119"/>
      <c r="N969" s="119"/>
      <c r="O969" s="159"/>
      <c r="P969" s="160" t="s">
        <v>80</v>
      </c>
      <c r="Q969" s="122">
        <f t="shared" si="32"/>
        <v>0</v>
      </c>
      <c r="R969" s="143"/>
    </row>
    <row r="970" spans="2:18" x14ac:dyDescent="0.2">
      <c r="B970" s="120"/>
      <c r="C970" s="119"/>
      <c r="D970" s="120"/>
      <c r="E970" s="119"/>
      <c r="F970" s="119"/>
      <c r="G970" s="119"/>
      <c r="H970" s="119"/>
      <c r="I970" s="158">
        <f t="shared" si="31"/>
        <v>0</v>
      </c>
      <c r="J970" s="119"/>
      <c r="K970" s="119"/>
      <c r="L970" s="119"/>
      <c r="M970" s="119"/>
      <c r="N970" s="119"/>
      <c r="O970" s="159"/>
      <c r="P970" s="160" t="s">
        <v>80</v>
      </c>
      <c r="Q970" s="122">
        <f t="shared" si="32"/>
        <v>0</v>
      </c>
      <c r="R970" s="143"/>
    </row>
    <row r="971" spans="2:18" x14ac:dyDescent="0.2">
      <c r="B971" s="120"/>
      <c r="C971" s="119"/>
      <c r="D971" s="120"/>
      <c r="E971" s="119"/>
      <c r="F971" s="119"/>
      <c r="G971" s="119"/>
      <c r="H971" s="119"/>
      <c r="I971" s="158">
        <f t="shared" si="31"/>
        <v>0</v>
      </c>
      <c r="J971" s="119"/>
      <c r="K971" s="119"/>
      <c r="L971" s="119"/>
      <c r="M971" s="119"/>
      <c r="N971" s="119"/>
      <c r="O971" s="159"/>
      <c r="P971" s="160" t="s">
        <v>80</v>
      </c>
      <c r="Q971" s="122">
        <f t="shared" si="32"/>
        <v>0</v>
      </c>
      <c r="R971" s="143"/>
    </row>
    <row r="972" spans="2:18" x14ac:dyDescent="0.2">
      <c r="B972" s="120"/>
      <c r="C972" s="119"/>
      <c r="D972" s="120"/>
      <c r="E972" s="119"/>
      <c r="F972" s="119"/>
      <c r="G972" s="119"/>
      <c r="H972" s="119"/>
      <c r="I972" s="158">
        <f t="shared" si="31"/>
        <v>0</v>
      </c>
      <c r="J972" s="119"/>
      <c r="K972" s="119"/>
      <c r="L972" s="119"/>
      <c r="M972" s="119"/>
      <c r="N972" s="119"/>
      <c r="O972" s="159"/>
      <c r="P972" s="160" t="s">
        <v>80</v>
      </c>
      <c r="Q972" s="122">
        <f t="shared" si="32"/>
        <v>0</v>
      </c>
      <c r="R972" s="143"/>
    </row>
    <row r="973" spans="2:18" x14ac:dyDescent="0.2">
      <c r="B973" s="120"/>
      <c r="C973" s="119"/>
      <c r="D973" s="120"/>
      <c r="E973" s="119"/>
      <c r="F973" s="119"/>
      <c r="G973" s="119"/>
      <c r="H973" s="119"/>
      <c r="I973" s="158">
        <f t="shared" si="31"/>
        <v>0</v>
      </c>
      <c r="J973" s="119"/>
      <c r="K973" s="119"/>
      <c r="L973" s="119"/>
      <c r="M973" s="119"/>
      <c r="N973" s="119"/>
      <c r="O973" s="159"/>
      <c r="P973" s="160" t="s">
        <v>80</v>
      </c>
      <c r="Q973" s="122">
        <f t="shared" si="32"/>
        <v>0</v>
      </c>
      <c r="R973" s="143"/>
    </row>
    <row r="974" spans="2:18" x14ac:dyDescent="0.2">
      <c r="B974" s="120"/>
      <c r="C974" s="119"/>
      <c r="D974" s="120"/>
      <c r="E974" s="119"/>
      <c r="F974" s="119"/>
      <c r="G974" s="119"/>
      <c r="H974" s="119"/>
      <c r="I974" s="158">
        <f t="shared" si="31"/>
        <v>0</v>
      </c>
      <c r="J974" s="119"/>
      <c r="K974" s="119"/>
      <c r="L974" s="119"/>
      <c r="M974" s="119"/>
      <c r="N974" s="119"/>
      <c r="O974" s="159"/>
      <c r="P974" s="160" t="s">
        <v>80</v>
      </c>
      <c r="Q974" s="122">
        <f t="shared" si="32"/>
        <v>0</v>
      </c>
      <c r="R974" s="143"/>
    </row>
    <row r="975" spans="2:18" x14ac:dyDescent="0.2">
      <c r="B975" s="120"/>
      <c r="C975" s="119"/>
      <c r="D975" s="120"/>
      <c r="E975" s="119"/>
      <c r="F975" s="119"/>
      <c r="G975" s="119"/>
      <c r="H975" s="119"/>
      <c r="I975" s="158">
        <f t="shared" si="31"/>
        <v>0</v>
      </c>
      <c r="J975" s="119"/>
      <c r="K975" s="119"/>
      <c r="L975" s="119"/>
      <c r="M975" s="119"/>
      <c r="N975" s="119"/>
      <c r="O975" s="159"/>
      <c r="P975" s="160" t="s">
        <v>80</v>
      </c>
      <c r="Q975" s="122">
        <f t="shared" si="32"/>
        <v>0</v>
      </c>
      <c r="R975" s="143"/>
    </row>
    <row r="976" spans="2:18" x14ac:dyDescent="0.2">
      <c r="B976" s="120"/>
      <c r="C976" s="119"/>
      <c r="D976" s="120"/>
      <c r="E976" s="119"/>
      <c r="F976" s="119"/>
      <c r="G976" s="119"/>
      <c r="H976" s="119"/>
      <c r="I976" s="158">
        <f t="shared" si="31"/>
        <v>0</v>
      </c>
      <c r="J976" s="119"/>
      <c r="K976" s="119"/>
      <c r="L976" s="119"/>
      <c r="M976" s="119"/>
      <c r="N976" s="119"/>
      <c r="O976" s="159"/>
      <c r="P976" s="160" t="s">
        <v>80</v>
      </c>
      <c r="Q976" s="122">
        <f t="shared" si="32"/>
        <v>0</v>
      </c>
      <c r="R976" s="143"/>
    </row>
    <row r="977" spans="2:18" x14ac:dyDescent="0.2">
      <c r="B977" s="120"/>
      <c r="C977" s="119"/>
      <c r="D977" s="120"/>
      <c r="E977" s="119"/>
      <c r="F977" s="119"/>
      <c r="G977" s="119"/>
      <c r="H977" s="119"/>
      <c r="I977" s="158">
        <f t="shared" si="31"/>
        <v>0</v>
      </c>
      <c r="J977" s="119"/>
      <c r="K977" s="119"/>
      <c r="L977" s="119"/>
      <c r="M977" s="119"/>
      <c r="N977" s="119"/>
      <c r="O977" s="159"/>
      <c r="P977" s="160" t="s">
        <v>80</v>
      </c>
      <c r="Q977" s="122">
        <f t="shared" si="32"/>
        <v>0</v>
      </c>
      <c r="R977" s="143"/>
    </row>
    <row r="978" spans="2:18" x14ac:dyDescent="0.2">
      <c r="B978" s="120"/>
      <c r="C978" s="119"/>
      <c r="D978" s="120"/>
      <c r="E978" s="119"/>
      <c r="F978" s="119"/>
      <c r="G978" s="119"/>
      <c r="H978" s="119"/>
      <c r="I978" s="158">
        <f t="shared" si="31"/>
        <v>0</v>
      </c>
      <c r="J978" s="119"/>
      <c r="K978" s="119"/>
      <c r="L978" s="119"/>
      <c r="M978" s="119"/>
      <c r="N978" s="119"/>
      <c r="O978" s="159"/>
      <c r="P978" s="160" t="s">
        <v>80</v>
      </c>
      <c r="Q978" s="122">
        <f t="shared" si="32"/>
        <v>0</v>
      </c>
      <c r="R978" s="143"/>
    </row>
    <row r="979" spans="2:18" x14ac:dyDescent="0.2">
      <c r="B979" s="120"/>
      <c r="C979" s="119"/>
      <c r="D979" s="120"/>
      <c r="E979" s="119"/>
      <c r="F979" s="119"/>
      <c r="G979" s="119"/>
      <c r="H979" s="119"/>
      <c r="I979" s="158">
        <f t="shared" si="31"/>
        <v>0</v>
      </c>
      <c r="J979" s="119"/>
      <c r="K979" s="119"/>
      <c r="L979" s="119"/>
      <c r="M979" s="119"/>
      <c r="N979" s="119"/>
      <c r="O979" s="159"/>
      <c r="P979" s="160" t="s">
        <v>80</v>
      </c>
      <c r="Q979" s="122">
        <f t="shared" si="32"/>
        <v>0</v>
      </c>
      <c r="R979" s="143"/>
    </row>
    <row r="980" spans="2:18" x14ac:dyDescent="0.2">
      <c r="B980" s="120"/>
      <c r="C980" s="119"/>
      <c r="D980" s="120"/>
      <c r="E980" s="119"/>
      <c r="F980" s="119"/>
      <c r="G980" s="119"/>
      <c r="H980" s="119"/>
      <c r="I980" s="158">
        <f t="shared" si="31"/>
        <v>0</v>
      </c>
      <c r="J980" s="119"/>
      <c r="K980" s="119"/>
      <c r="L980" s="119"/>
      <c r="M980" s="119"/>
      <c r="N980" s="119"/>
      <c r="O980" s="159"/>
      <c r="P980" s="160" t="s">
        <v>80</v>
      </c>
      <c r="Q980" s="122">
        <f t="shared" si="32"/>
        <v>0</v>
      </c>
      <c r="R980" s="143"/>
    </row>
    <row r="981" spans="2:18" x14ac:dyDescent="0.2">
      <c r="B981" s="120"/>
      <c r="C981" s="119"/>
      <c r="D981" s="120"/>
      <c r="E981" s="119"/>
      <c r="F981" s="119"/>
      <c r="G981" s="119"/>
      <c r="H981" s="119"/>
      <c r="I981" s="158">
        <f t="shared" si="31"/>
        <v>0</v>
      </c>
      <c r="J981" s="119"/>
      <c r="K981" s="119"/>
      <c r="L981" s="119"/>
      <c r="M981" s="119"/>
      <c r="N981" s="119"/>
      <c r="O981" s="159"/>
      <c r="P981" s="160" t="s">
        <v>80</v>
      </c>
      <c r="Q981" s="122">
        <f t="shared" si="32"/>
        <v>0</v>
      </c>
      <c r="R981" s="143"/>
    </row>
    <row r="982" spans="2:18" x14ac:dyDescent="0.2">
      <c r="B982" s="120"/>
      <c r="C982" s="119"/>
      <c r="D982" s="120"/>
      <c r="E982" s="119"/>
      <c r="F982" s="119"/>
      <c r="G982" s="119"/>
      <c r="H982" s="119"/>
      <c r="I982" s="158">
        <f t="shared" si="31"/>
        <v>0</v>
      </c>
      <c r="J982" s="119"/>
      <c r="K982" s="119"/>
      <c r="L982" s="119"/>
      <c r="M982" s="119"/>
      <c r="N982" s="119"/>
      <c r="O982" s="159"/>
      <c r="P982" s="160" t="s">
        <v>80</v>
      </c>
      <c r="Q982" s="122">
        <f t="shared" si="32"/>
        <v>0</v>
      </c>
      <c r="R982" s="143"/>
    </row>
    <row r="983" spans="2:18" x14ac:dyDescent="0.2">
      <c r="B983" s="120"/>
      <c r="C983" s="119"/>
      <c r="D983" s="120"/>
      <c r="E983" s="119"/>
      <c r="F983" s="119"/>
      <c r="G983" s="119"/>
      <c r="H983" s="119"/>
      <c r="I983" s="158">
        <f t="shared" si="31"/>
        <v>0</v>
      </c>
      <c r="J983" s="119"/>
      <c r="K983" s="119"/>
      <c r="L983" s="119"/>
      <c r="M983" s="119"/>
      <c r="N983" s="119"/>
      <c r="O983" s="159"/>
      <c r="P983" s="160" t="s">
        <v>80</v>
      </c>
      <c r="Q983" s="122">
        <f t="shared" si="32"/>
        <v>0</v>
      </c>
      <c r="R983" s="143"/>
    </row>
    <row r="984" spans="2:18" x14ac:dyDescent="0.2">
      <c r="B984" s="120"/>
      <c r="C984" s="119"/>
      <c r="D984" s="120"/>
      <c r="E984" s="119"/>
      <c r="F984" s="119"/>
      <c r="G984" s="119"/>
      <c r="H984" s="119"/>
      <c r="I984" s="158">
        <f t="shared" si="31"/>
        <v>0</v>
      </c>
      <c r="J984" s="119"/>
      <c r="K984" s="119"/>
      <c r="L984" s="119"/>
      <c r="M984" s="119"/>
      <c r="N984" s="119"/>
      <c r="O984" s="159"/>
      <c r="P984" s="160" t="s">
        <v>80</v>
      </c>
      <c r="Q984" s="122">
        <f t="shared" si="32"/>
        <v>0</v>
      </c>
      <c r="R984" s="143"/>
    </row>
    <row r="985" spans="2:18" x14ac:dyDescent="0.2">
      <c r="B985" s="120"/>
      <c r="C985" s="119"/>
      <c r="D985" s="120"/>
      <c r="E985" s="119"/>
      <c r="F985" s="119"/>
      <c r="G985" s="119"/>
      <c r="H985" s="119"/>
      <c r="I985" s="158">
        <f t="shared" si="31"/>
        <v>0</v>
      </c>
      <c r="J985" s="119"/>
      <c r="K985" s="119"/>
      <c r="L985" s="119"/>
      <c r="M985" s="119"/>
      <c r="N985" s="119"/>
      <c r="O985" s="159"/>
      <c r="P985" s="160" t="s">
        <v>80</v>
      </c>
      <c r="Q985" s="122">
        <f t="shared" si="32"/>
        <v>0</v>
      </c>
      <c r="R985" s="143"/>
    </row>
    <row r="986" spans="2:18" x14ac:dyDescent="0.2">
      <c r="B986" s="120"/>
      <c r="C986" s="119"/>
      <c r="D986" s="120"/>
      <c r="E986" s="119"/>
      <c r="F986" s="119"/>
      <c r="G986" s="119"/>
      <c r="H986" s="119"/>
      <c r="I986" s="158">
        <f t="shared" si="31"/>
        <v>0</v>
      </c>
      <c r="J986" s="119"/>
      <c r="K986" s="119"/>
      <c r="L986" s="119"/>
      <c r="M986" s="119"/>
      <c r="N986" s="119"/>
      <c r="O986" s="159"/>
      <c r="P986" s="160" t="s">
        <v>80</v>
      </c>
      <c r="Q986" s="122">
        <f t="shared" si="32"/>
        <v>0</v>
      </c>
      <c r="R986" s="143"/>
    </row>
    <row r="987" spans="2:18" x14ac:dyDescent="0.2">
      <c r="B987" s="120"/>
      <c r="C987" s="119"/>
      <c r="D987" s="120"/>
      <c r="E987" s="119"/>
      <c r="F987" s="119"/>
      <c r="G987" s="119"/>
      <c r="H987" s="119"/>
      <c r="I987" s="158">
        <f t="shared" si="31"/>
        <v>0</v>
      </c>
      <c r="J987" s="119"/>
      <c r="K987" s="119"/>
      <c r="L987" s="119"/>
      <c r="M987" s="119"/>
      <c r="N987" s="119"/>
      <c r="O987" s="159"/>
      <c r="P987" s="160" t="s">
        <v>80</v>
      </c>
      <c r="Q987" s="122">
        <f t="shared" si="32"/>
        <v>0</v>
      </c>
      <c r="R987" s="143"/>
    </row>
    <row r="988" spans="2:18" x14ac:dyDescent="0.2">
      <c r="B988" s="120"/>
      <c r="C988" s="119"/>
      <c r="D988" s="120"/>
      <c r="E988" s="119"/>
      <c r="F988" s="119"/>
      <c r="G988" s="119"/>
      <c r="H988" s="119"/>
      <c r="I988" s="158">
        <f t="shared" si="31"/>
        <v>0</v>
      </c>
      <c r="J988" s="119"/>
      <c r="K988" s="119"/>
      <c r="L988" s="119"/>
      <c r="M988" s="119"/>
      <c r="N988" s="119"/>
      <c r="O988" s="159"/>
      <c r="P988" s="160" t="s">
        <v>80</v>
      </c>
      <c r="Q988" s="122">
        <f t="shared" si="32"/>
        <v>0</v>
      </c>
      <c r="R988" s="143"/>
    </row>
    <row r="989" spans="2:18" x14ac:dyDescent="0.2">
      <c r="B989" s="120"/>
      <c r="C989" s="119"/>
      <c r="D989" s="120"/>
      <c r="E989" s="119"/>
      <c r="F989" s="119"/>
      <c r="G989" s="119"/>
      <c r="H989" s="119"/>
      <c r="I989" s="158">
        <f t="shared" si="31"/>
        <v>0</v>
      </c>
      <c r="J989" s="119"/>
      <c r="K989" s="119"/>
      <c r="L989" s="119"/>
      <c r="M989" s="119"/>
      <c r="N989" s="119"/>
      <c r="O989" s="159"/>
      <c r="P989" s="160" t="s">
        <v>80</v>
      </c>
      <c r="Q989" s="122">
        <f t="shared" si="32"/>
        <v>0</v>
      </c>
      <c r="R989" s="143"/>
    </row>
    <row r="990" spans="2:18" x14ac:dyDescent="0.2">
      <c r="B990" s="120"/>
      <c r="C990" s="119"/>
      <c r="D990" s="120"/>
      <c r="E990" s="119"/>
      <c r="F990" s="119"/>
      <c r="G990" s="119"/>
      <c r="H990" s="119"/>
      <c r="I990" s="158">
        <f t="shared" si="31"/>
        <v>0</v>
      </c>
      <c r="J990" s="119"/>
      <c r="K990" s="119"/>
      <c r="L990" s="119"/>
      <c r="M990" s="119"/>
      <c r="N990" s="119"/>
      <c r="O990" s="159"/>
      <c r="P990" s="160" t="s">
        <v>80</v>
      </c>
      <c r="Q990" s="122">
        <f t="shared" si="32"/>
        <v>0</v>
      </c>
      <c r="R990" s="143"/>
    </row>
    <row r="991" spans="2:18" x14ac:dyDescent="0.2">
      <c r="B991" s="120"/>
      <c r="C991" s="119"/>
      <c r="D991" s="120"/>
      <c r="E991" s="119"/>
      <c r="F991" s="119"/>
      <c r="G991" s="119"/>
      <c r="H991" s="119"/>
      <c r="I991" s="158">
        <f t="shared" si="31"/>
        <v>0</v>
      </c>
      <c r="J991" s="119"/>
      <c r="K991" s="119"/>
      <c r="L991" s="119"/>
      <c r="M991" s="119"/>
      <c r="N991" s="119"/>
      <c r="O991" s="159"/>
      <c r="P991" s="160" t="s">
        <v>80</v>
      </c>
      <c r="Q991" s="122">
        <f t="shared" si="32"/>
        <v>0</v>
      </c>
      <c r="R991" s="143"/>
    </row>
    <row r="992" spans="2:18" x14ac:dyDescent="0.2">
      <c r="B992" s="120"/>
      <c r="C992" s="119"/>
      <c r="D992" s="120"/>
      <c r="E992" s="119"/>
      <c r="F992" s="119"/>
      <c r="G992" s="119"/>
      <c r="H992" s="119"/>
      <c r="I992" s="158">
        <f t="shared" si="31"/>
        <v>0</v>
      </c>
      <c r="J992" s="119"/>
      <c r="K992" s="119"/>
      <c r="L992" s="119"/>
      <c r="M992" s="119"/>
      <c r="N992" s="119"/>
      <c r="O992" s="159"/>
      <c r="P992" s="160" t="s">
        <v>80</v>
      </c>
      <c r="Q992" s="122">
        <f t="shared" si="32"/>
        <v>0</v>
      </c>
      <c r="R992" s="143"/>
    </row>
    <row r="993" spans="2:18" x14ac:dyDescent="0.2">
      <c r="B993" s="120"/>
      <c r="C993" s="119"/>
      <c r="D993" s="120"/>
      <c r="E993" s="119"/>
      <c r="F993" s="119"/>
      <c r="G993" s="119"/>
      <c r="H993" s="119"/>
      <c r="I993" s="158">
        <f t="shared" si="31"/>
        <v>0</v>
      </c>
      <c r="J993" s="119"/>
      <c r="K993" s="119"/>
      <c r="L993" s="119"/>
      <c r="M993" s="119"/>
      <c r="N993" s="119"/>
      <c r="O993" s="159"/>
      <c r="P993" s="160" t="s">
        <v>80</v>
      </c>
      <c r="Q993" s="122">
        <f t="shared" si="32"/>
        <v>0</v>
      </c>
      <c r="R993" s="143"/>
    </row>
    <row r="994" spans="2:18" x14ac:dyDescent="0.2">
      <c r="B994" s="120"/>
      <c r="C994" s="119"/>
      <c r="D994" s="120"/>
      <c r="E994" s="119"/>
      <c r="F994" s="119"/>
      <c r="G994" s="119"/>
      <c r="H994" s="119"/>
      <c r="I994" s="158">
        <f t="shared" si="31"/>
        <v>0</v>
      </c>
      <c r="J994" s="119"/>
      <c r="K994" s="119"/>
      <c r="L994" s="119"/>
      <c r="M994" s="119"/>
      <c r="N994" s="119"/>
      <c r="O994" s="159"/>
      <c r="P994" s="160" t="s">
        <v>80</v>
      </c>
      <c r="Q994" s="122">
        <f t="shared" si="32"/>
        <v>0</v>
      </c>
      <c r="R994" s="143"/>
    </row>
    <row r="995" spans="2:18" x14ac:dyDescent="0.2">
      <c r="B995" s="120"/>
      <c r="C995" s="119"/>
      <c r="D995" s="120"/>
      <c r="E995" s="119"/>
      <c r="F995" s="119"/>
      <c r="G995" s="119"/>
      <c r="H995" s="119"/>
      <c r="I995" s="158">
        <f t="shared" si="31"/>
        <v>0</v>
      </c>
      <c r="J995" s="119"/>
      <c r="K995" s="119"/>
      <c r="L995" s="119"/>
      <c r="M995" s="119"/>
      <c r="N995" s="119"/>
      <c r="O995" s="159"/>
      <c r="P995" s="160" t="s">
        <v>80</v>
      </c>
      <c r="Q995" s="122">
        <f t="shared" si="32"/>
        <v>0</v>
      </c>
      <c r="R995" s="143"/>
    </row>
    <row r="996" spans="2:18" x14ac:dyDescent="0.2">
      <c r="B996" s="120"/>
      <c r="C996" s="119"/>
      <c r="D996" s="120"/>
      <c r="E996" s="119"/>
      <c r="F996" s="119"/>
      <c r="G996" s="119"/>
      <c r="H996" s="119"/>
      <c r="I996" s="158">
        <f t="shared" si="31"/>
        <v>0</v>
      </c>
      <c r="J996" s="119"/>
      <c r="K996" s="119"/>
      <c r="L996" s="119"/>
      <c r="M996" s="119"/>
      <c r="N996" s="119"/>
      <c r="O996" s="159"/>
      <c r="P996" s="160" t="s">
        <v>80</v>
      </c>
      <c r="Q996" s="122">
        <f t="shared" si="32"/>
        <v>0</v>
      </c>
      <c r="R996" s="143"/>
    </row>
    <row r="997" spans="2:18" x14ac:dyDescent="0.2">
      <c r="B997" s="120"/>
      <c r="C997" s="119"/>
      <c r="D997" s="120"/>
      <c r="E997" s="119"/>
      <c r="F997" s="119"/>
      <c r="G997" s="119"/>
      <c r="H997" s="119"/>
      <c r="I997" s="158">
        <f t="shared" si="31"/>
        <v>0</v>
      </c>
      <c r="J997" s="119"/>
      <c r="K997" s="119"/>
      <c r="L997" s="119"/>
      <c r="M997" s="119"/>
      <c r="N997" s="119"/>
      <c r="O997" s="159"/>
      <c r="P997" s="160" t="s">
        <v>80</v>
      </c>
      <c r="Q997" s="122">
        <f t="shared" si="32"/>
        <v>0</v>
      </c>
      <c r="R997" s="143"/>
    </row>
    <row r="998" spans="2:18" x14ac:dyDescent="0.2">
      <c r="B998" s="120"/>
      <c r="C998" s="119"/>
      <c r="D998" s="120"/>
      <c r="E998" s="119"/>
      <c r="F998" s="119"/>
      <c r="G998" s="119"/>
      <c r="H998" s="119"/>
      <c r="I998" s="158">
        <f t="shared" si="31"/>
        <v>0</v>
      </c>
      <c r="J998" s="119"/>
      <c r="K998" s="119"/>
      <c r="L998" s="119"/>
      <c r="M998" s="119"/>
      <c r="N998" s="119"/>
      <c r="O998" s="159"/>
      <c r="P998" s="160" t="s">
        <v>80</v>
      </c>
      <c r="Q998" s="122">
        <f t="shared" si="32"/>
        <v>0</v>
      </c>
      <c r="R998" s="143"/>
    </row>
    <row r="999" spans="2:18" x14ac:dyDescent="0.2">
      <c r="B999" s="120"/>
      <c r="C999" s="119"/>
      <c r="D999" s="120"/>
      <c r="E999" s="119"/>
      <c r="F999" s="119"/>
      <c r="G999" s="119"/>
      <c r="H999" s="119"/>
      <c r="I999" s="158">
        <f t="shared" si="31"/>
        <v>0</v>
      </c>
      <c r="J999" s="119"/>
      <c r="K999" s="119"/>
      <c r="L999" s="119"/>
      <c r="M999" s="119"/>
      <c r="N999" s="119"/>
      <c r="O999" s="159"/>
      <c r="P999" s="160" t="s">
        <v>80</v>
      </c>
      <c r="Q999" s="122">
        <f t="shared" si="32"/>
        <v>0</v>
      </c>
      <c r="R999" s="143"/>
    </row>
    <row r="1000" spans="2:18" x14ac:dyDescent="0.2">
      <c r="B1000" s="120"/>
      <c r="C1000" s="119"/>
      <c r="D1000" s="120"/>
      <c r="E1000" s="119"/>
      <c r="F1000" s="119"/>
      <c r="G1000" s="119"/>
      <c r="H1000" s="119"/>
      <c r="I1000" s="158">
        <f t="shared" si="31"/>
        <v>0</v>
      </c>
      <c r="J1000" s="119"/>
      <c r="K1000" s="119"/>
      <c r="L1000" s="119"/>
      <c r="M1000" s="119"/>
      <c r="N1000" s="119"/>
      <c r="O1000" s="159"/>
      <c r="P1000" s="160" t="s">
        <v>80</v>
      </c>
      <c r="Q1000" s="122">
        <f t="shared" si="32"/>
        <v>0</v>
      </c>
      <c r="R1000" s="143"/>
    </row>
    <row r="1001" spans="2:18" x14ac:dyDescent="0.2">
      <c r="B1001" s="120"/>
      <c r="C1001" s="119"/>
      <c r="D1001" s="120"/>
      <c r="E1001" s="119"/>
      <c r="F1001" s="119"/>
      <c r="G1001" s="119"/>
      <c r="H1001" s="119"/>
      <c r="I1001" s="158">
        <f t="shared" si="31"/>
        <v>0</v>
      </c>
      <c r="J1001" s="119"/>
      <c r="K1001" s="119"/>
      <c r="L1001" s="119"/>
      <c r="M1001" s="119"/>
      <c r="N1001" s="119"/>
      <c r="O1001" s="159"/>
      <c r="P1001" s="160" t="s">
        <v>80</v>
      </c>
      <c r="Q1001" s="122">
        <f t="shared" si="32"/>
        <v>0</v>
      </c>
      <c r="R1001" s="143"/>
    </row>
    <row r="1002" spans="2:18" x14ac:dyDescent="0.2">
      <c r="B1002" s="120"/>
      <c r="C1002" s="119"/>
      <c r="D1002" s="120"/>
      <c r="E1002" s="119"/>
      <c r="F1002" s="119"/>
      <c r="G1002" s="119"/>
      <c r="H1002" s="119"/>
      <c r="I1002" s="158">
        <f t="shared" si="31"/>
        <v>0</v>
      </c>
      <c r="J1002" s="119"/>
      <c r="K1002" s="119"/>
      <c r="L1002" s="119"/>
      <c r="M1002" s="119"/>
      <c r="N1002" s="119"/>
      <c r="O1002" s="159"/>
      <c r="P1002" s="160" t="s">
        <v>80</v>
      </c>
      <c r="Q1002" s="122">
        <f t="shared" si="32"/>
        <v>0</v>
      </c>
      <c r="R1002" s="143"/>
    </row>
    <row r="1003" spans="2:18" x14ac:dyDescent="0.2">
      <c r="B1003" s="120"/>
      <c r="C1003" s="119"/>
      <c r="D1003" s="120"/>
      <c r="E1003" s="119"/>
      <c r="F1003" s="119"/>
      <c r="G1003" s="119"/>
      <c r="H1003" s="119"/>
      <c r="I1003" s="158">
        <f t="shared" si="31"/>
        <v>0</v>
      </c>
      <c r="J1003" s="119"/>
      <c r="K1003" s="119"/>
      <c r="L1003" s="119"/>
      <c r="M1003" s="119"/>
      <c r="N1003" s="119"/>
      <c r="O1003" s="159"/>
      <c r="P1003" s="160" t="s">
        <v>80</v>
      </c>
      <c r="Q1003" s="122">
        <f t="shared" si="32"/>
        <v>0</v>
      </c>
      <c r="R1003" s="143"/>
    </row>
    <row r="1004" spans="2:18" x14ac:dyDescent="0.2">
      <c r="B1004" s="120"/>
      <c r="C1004" s="119"/>
      <c r="D1004" s="120"/>
      <c r="E1004" s="119"/>
      <c r="F1004" s="119"/>
      <c r="G1004" s="119"/>
      <c r="H1004" s="119"/>
      <c r="I1004" s="158">
        <f t="shared" si="31"/>
        <v>0</v>
      </c>
      <c r="J1004" s="119"/>
      <c r="K1004" s="119"/>
      <c r="L1004" s="119"/>
      <c r="M1004" s="119"/>
      <c r="N1004" s="119"/>
      <c r="O1004" s="159"/>
      <c r="P1004" s="160" t="s">
        <v>80</v>
      </c>
      <c r="Q1004" s="122">
        <f t="shared" si="32"/>
        <v>0</v>
      </c>
      <c r="R1004" s="143"/>
    </row>
    <row r="1005" spans="2:18" x14ac:dyDescent="0.2">
      <c r="B1005" s="120"/>
      <c r="C1005" s="119"/>
      <c r="D1005" s="120"/>
      <c r="E1005" s="119"/>
      <c r="F1005" s="119"/>
      <c r="G1005" s="119"/>
      <c r="H1005" s="119"/>
      <c r="I1005" s="158">
        <f t="shared" si="31"/>
        <v>0</v>
      </c>
      <c r="J1005" s="119"/>
      <c r="K1005" s="119"/>
      <c r="L1005" s="119"/>
      <c r="M1005" s="119"/>
      <c r="N1005" s="119"/>
      <c r="O1005" s="159"/>
      <c r="P1005" s="160" t="s">
        <v>80</v>
      </c>
      <c r="Q1005" s="122">
        <f t="shared" si="32"/>
        <v>0</v>
      </c>
      <c r="R1005" s="143"/>
    </row>
    <row r="1006" spans="2:18" x14ac:dyDescent="0.2">
      <c r="B1006" s="120"/>
      <c r="C1006" s="119"/>
      <c r="D1006" s="120"/>
      <c r="E1006" s="119"/>
      <c r="F1006" s="119"/>
      <c r="G1006" s="119"/>
      <c r="H1006" s="119"/>
      <c r="I1006" s="158">
        <f t="shared" si="31"/>
        <v>0</v>
      </c>
      <c r="J1006" s="119"/>
      <c r="K1006" s="119"/>
      <c r="L1006" s="119"/>
      <c r="M1006" s="119"/>
      <c r="N1006" s="119"/>
      <c r="O1006" s="159"/>
      <c r="P1006" s="160" t="s">
        <v>80</v>
      </c>
      <c r="Q1006" s="122">
        <f t="shared" si="32"/>
        <v>0</v>
      </c>
      <c r="R1006" s="143"/>
    </row>
    <row r="1007" spans="2:18" x14ac:dyDescent="0.2">
      <c r="B1007" s="120"/>
      <c r="C1007" s="119"/>
      <c r="D1007" s="120"/>
      <c r="E1007" s="119"/>
      <c r="F1007" s="119"/>
      <c r="G1007" s="119"/>
      <c r="H1007" s="119"/>
      <c r="I1007" s="158">
        <f t="shared" si="31"/>
        <v>0</v>
      </c>
      <c r="J1007" s="119"/>
      <c r="K1007" s="119"/>
      <c r="L1007" s="119"/>
      <c r="M1007" s="119"/>
      <c r="N1007" s="119"/>
      <c r="O1007" s="159"/>
      <c r="P1007" s="160" t="s">
        <v>80</v>
      </c>
      <c r="Q1007" s="122">
        <f t="shared" si="32"/>
        <v>0</v>
      </c>
      <c r="R1007" s="143"/>
    </row>
    <row r="1008" spans="2:18" x14ac:dyDescent="0.2">
      <c r="B1008" s="120"/>
      <c r="C1008" s="119"/>
      <c r="D1008" s="120"/>
      <c r="E1008" s="119"/>
      <c r="F1008" s="119"/>
      <c r="G1008" s="119"/>
      <c r="H1008" s="119"/>
      <c r="I1008" s="158">
        <f t="shared" si="31"/>
        <v>0</v>
      </c>
      <c r="J1008" s="119"/>
      <c r="K1008" s="119"/>
      <c r="L1008" s="119"/>
      <c r="M1008" s="119"/>
      <c r="N1008" s="119"/>
      <c r="O1008" s="159"/>
      <c r="P1008" s="160" t="s">
        <v>80</v>
      </c>
      <c r="Q1008" s="122">
        <f t="shared" si="32"/>
        <v>0</v>
      </c>
      <c r="R1008" s="143"/>
    </row>
    <row r="1009" spans="2:18" x14ac:dyDescent="0.2">
      <c r="B1009" s="120"/>
      <c r="C1009" s="119"/>
      <c r="D1009" s="120"/>
      <c r="E1009" s="119"/>
      <c r="F1009" s="119"/>
      <c r="G1009" s="119"/>
      <c r="H1009" s="119"/>
      <c r="I1009" s="158">
        <f t="shared" si="31"/>
        <v>0</v>
      </c>
      <c r="J1009" s="119"/>
      <c r="K1009" s="119"/>
      <c r="L1009" s="119"/>
      <c r="M1009" s="119"/>
      <c r="N1009" s="119"/>
      <c r="O1009" s="159"/>
      <c r="P1009" s="160" t="s">
        <v>80</v>
      </c>
      <c r="Q1009" s="122">
        <f t="shared" si="32"/>
        <v>0</v>
      </c>
      <c r="R1009" s="143"/>
    </row>
    <row r="1010" spans="2:18" x14ac:dyDescent="0.2">
      <c r="B1010" s="120"/>
      <c r="C1010" s="119"/>
      <c r="D1010" s="120"/>
      <c r="E1010" s="119"/>
      <c r="F1010" s="119"/>
      <c r="G1010" s="119"/>
      <c r="H1010" s="119"/>
      <c r="I1010" s="158">
        <f t="shared" si="31"/>
        <v>0</v>
      </c>
      <c r="J1010" s="119"/>
      <c r="K1010" s="119"/>
      <c r="L1010" s="119"/>
      <c r="M1010" s="119"/>
      <c r="N1010" s="119"/>
      <c r="O1010" s="159"/>
      <c r="P1010" s="160" t="s">
        <v>80</v>
      </c>
      <c r="Q1010" s="122">
        <f t="shared" si="32"/>
        <v>0</v>
      </c>
      <c r="R1010" s="143"/>
    </row>
    <row r="1011" spans="2:18" x14ac:dyDescent="0.2">
      <c r="B1011" s="120"/>
      <c r="C1011" s="119"/>
      <c r="D1011" s="120"/>
      <c r="E1011" s="119"/>
      <c r="F1011" s="119"/>
      <c r="G1011" s="119"/>
      <c r="H1011" s="119"/>
      <c r="I1011" s="158">
        <f t="shared" si="31"/>
        <v>0</v>
      </c>
      <c r="J1011" s="119"/>
      <c r="K1011" s="119"/>
      <c r="L1011" s="119"/>
      <c r="M1011" s="119"/>
      <c r="N1011" s="119"/>
      <c r="O1011" s="159"/>
      <c r="P1011" s="160" t="s">
        <v>80</v>
      </c>
      <c r="Q1011" s="122">
        <f t="shared" si="32"/>
        <v>0</v>
      </c>
      <c r="R1011" s="143"/>
    </row>
    <row r="1012" spans="2:18" x14ac:dyDescent="0.2">
      <c r="B1012" s="120"/>
      <c r="C1012" s="119"/>
      <c r="D1012" s="120"/>
      <c r="E1012" s="119"/>
      <c r="F1012" s="119"/>
      <c r="G1012" s="119"/>
      <c r="H1012" s="119"/>
      <c r="I1012" s="158">
        <f t="shared" ref="I1012:I1075" si="33">IF(J1012&gt;0,J1012,SUM((PI()*E1012*F1012/4)+(PI()*F1012*G1012/4)+(PI()*G1012*H1012/4)+(PI()*H1012*E1012/4)))</f>
        <v>0</v>
      </c>
      <c r="J1012" s="119"/>
      <c r="K1012" s="119"/>
      <c r="L1012" s="119"/>
      <c r="M1012" s="119"/>
      <c r="N1012" s="119"/>
      <c r="O1012" s="159"/>
      <c r="P1012" s="160" t="s">
        <v>80</v>
      </c>
      <c r="Q1012" s="122">
        <f t="shared" ref="Q1012:Q1075" si="34">SUM((I1012-(L1012+M1012+N1012))*(1-O1012))</f>
        <v>0</v>
      </c>
      <c r="R1012" s="143"/>
    </row>
    <row r="1013" spans="2:18" x14ac:dyDescent="0.2">
      <c r="B1013" s="120"/>
      <c r="C1013" s="119"/>
      <c r="D1013" s="120"/>
      <c r="E1013" s="119"/>
      <c r="F1013" s="119"/>
      <c r="G1013" s="119"/>
      <c r="H1013" s="119"/>
      <c r="I1013" s="158">
        <f t="shared" si="33"/>
        <v>0</v>
      </c>
      <c r="J1013" s="119"/>
      <c r="K1013" s="119"/>
      <c r="L1013" s="119"/>
      <c r="M1013" s="119"/>
      <c r="N1013" s="119"/>
      <c r="O1013" s="159"/>
      <c r="P1013" s="160" t="s">
        <v>80</v>
      </c>
      <c r="Q1013" s="122">
        <f t="shared" si="34"/>
        <v>0</v>
      </c>
      <c r="R1013" s="143"/>
    </row>
    <row r="1014" spans="2:18" x14ac:dyDescent="0.2">
      <c r="B1014" s="120"/>
      <c r="C1014" s="119"/>
      <c r="D1014" s="120"/>
      <c r="E1014" s="119"/>
      <c r="F1014" s="119"/>
      <c r="G1014" s="119"/>
      <c r="H1014" s="119"/>
      <c r="I1014" s="158">
        <f t="shared" si="33"/>
        <v>0</v>
      </c>
      <c r="J1014" s="119"/>
      <c r="K1014" s="119"/>
      <c r="L1014" s="119"/>
      <c r="M1014" s="119"/>
      <c r="N1014" s="119"/>
      <c r="O1014" s="159"/>
      <c r="P1014" s="160" t="s">
        <v>80</v>
      </c>
      <c r="Q1014" s="122">
        <f t="shared" si="34"/>
        <v>0</v>
      </c>
      <c r="R1014" s="143"/>
    </row>
    <row r="1015" spans="2:18" x14ac:dyDescent="0.2">
      <c r="B1015" s="120"/>
      <c r="C1015" s="119"/>
      <c r="D1015" s="120"/>
      <c r="E1015" s="119"/>
      <c r="F1015" s="119"/>
      <c r="G1015" s="119"/>
      <c r="H1015" s="119"/>
      <c r="I1015" s="158">
        <f t="shared" si="33"/>
        <v>0</v>
      </c>
      <c r="J1015" s="119"/>
      <c r="K1015" s="119"/>
      <c r="L1015" s="119"/>
      <c r="M1015" s="119"/>
      <c r="N1015" s="119"/>
      <c r="O1015" s="159"/>
      <c r="P1015" s="160" t="s">
        <v>80</v>
      </c>
      <c r="Q1015" s="122">
        <f t="shared" si="34"/>
        <v>0</v>
      </c>
      <c r="R1015" s="143"/>
    </row>
    <row r="1016" spans="2:18" x14ac:dyDescent="0.2">
      <c r="B1016" s="120"/>
      <c r="C1016" s="119"/>
      <c r="D1016" s="120"/>
      <c r="E1016" s="119"/>
      <c r="F1016" s="119"/>
      <c r="G1016" s="119"/>
      <c r="H1016" s="119"/>
      <c r="I1016" s="158">
        <f t="shared" si="33"/>
        <v>0</v>
      </c>
      <c r="J1016" s="119"/>
      <c r="K1016" s="119"/>
      <c r="L1016" s="119"/>
      <c r="M1016" s="119"/>
      <c r="N1016" s="119"/>
      <c r="O1016" s="159"/>
      <c r="P1016" s="160" t="s">
        <v>80</v>
      </c>
      <c r="Q1016" s="122">
        <f t="shared" si="34"/>
        <v>0</v>
      </c>
      <c r="R1016" s="143"/>
    </row>
    <row r="1017" spans="2:18" x14ac:dyDescent="0.2">
      <c r="B1017" s="120"/>
      <c r="C1017" s="119"/>
      <c r="D1017" s="120"/>
      <c r="E1017" s="119"/>
      <c r="F1017" s="119"/>
      <c r="G1017" s="119"/>
      <c r="H1017" s="119"/>
      <c r="I1017" s="158">
        <f t="shared" si="33"/>
        <v>0</v>
      </c>
      <c r="J1017" s="119"/>
      <c r="K1017" s="119"/>
      <c r="L1017" s="119"/>
      <c r="M1017" s="119"/>
      <c r="N1017" s="119"/>
      <c r="O1017" s="159"/>
      <c r="P1017" s="160" t="s">
        <v>80</v>
      </c>
      <c r="Q1017" s="122">
        <f t="shared" si="34"/>
        <v>0</v>
      </c>
      <c r="R1017" s="143"/>
    </row>
    <row r="1018" spans="2:18" x14ac:dyDescent="0.2">
      <c r="B1018" s="120"/>
      <c r="C1018" s="119"/>
      <c r="D1018" s="120"/>
      <c r="E1018" s="119"/>
      <c r="F1018" s="119"/>
      <c r="G1018" s="119"/>
      <c r="H1018" s="119"/>
      <c r="I1018" s="158">
        <f t="shared" si="33"/>
        <v>0</v>
      </c>
      <c r="J1018" s="119"/>
      <c r="K1018" s="119"/>
      <c r="L1018" s="119"/>
      <c r="M1018" s="119"/>
      <c r="N1018" s="119"/>
      <c r="O1018" s="159"/>
      <c r="P1018" s="160" t="s">
        <v>80</v>
      </c>
      <c r="Q1018" s="122">
        <f t="shared" si="34"/>
        <v>0</v>
      </c>
      <c r="R1018" s="143"/>
    </row>
    <row r="1019" spans="2:18" x14ac:dyDescent="0.2">
      <c r="B1019" s="120"/>
      <c r="C1019" s="119"/>
      <c r="D1019" s="120"/>
      <c r="E1019" s="119"/>
      <c r="F1019" s="119"/>
      <c r="G1019" s="119"/>
      <c r="H1019" s="119"/>
      <c r="I1019" s="158">
        <f t="shared" si="33"/>
        <v>0</v>
      </c>
      <c r="J1019" s="119"/>
      <c r="K1019" s="119"/>
      <c r="L1019" s="119"/>
      <c r="M1019" s="119"/>
      <c r="N1019" s="119"/>
      <c r="O1019" s="159"/>
      <c r="P1019" s="160" t="s">
        <v>80</v>
      </c>
      <c r="Q1019" s="122">
        <f t="shared" si="34"/>
        <v>0</v>
      </c>
      <c r="R1019" s="143"/>
    </row>
    <row r="1020" spans="2:18" x14ac:dyDescent="0.2">
      <c r="B1020" s="120"/>
      <c r="C1020" s="119"/>
      <c r="D1020" s="120"/>
      <c r="E1020" s="119"/>
      <c r="F1020" s="119"/>
      <c r="G1020" s="119"/>
      <c r="H1020" s="119"/>
      <c r="I1020" s="158">
        <f t="shared" si="33"/>
        <v>0</v>
      </c>
      <c r="J1020" s="119"/>
      <c r="K1020" s="119"/>
      <c r="L1020" s="119"/>
      <c r="M1020" s="119"/>
      <c r="N1020" s="119"/>
      <c r="O1020" s="159"/>
      <c r="P1020" s="160" t="s">
        <v>80</v>
      </c>
      <c r="Q1020" s="122">
        <f t="shared" si="34"/>
        <v>0</v>
      </c>
      <c r="R1020" s="143"/>
    </row>
    <row r="1021" spans="2:18" x14ac:dyDescent="0.2">
      <c r="B1021" s="120"/>
      <c r="C1021" s="119"/>
      <c r="D1021" s="120"/>
      <c r="E1021" s="119"/>
      <c r="F1021" s="119"/>
      <c r="G1021" s="119"/>
      <c r="H1021" s="119"/>
      <c r="I1021" s="158">
        <f t="shared" si="33"/>
        <v>0</v>
      </c>
      <c r="J1021" s="119"/>
      <c r="K1021" s="119"/>
      <c r="L1021" s="119"/>
      <c r="M1021" s="119"/>
      <c r="N1021" s="119"/>
      <c r="O1021" s="159"/>
      <c r="P1021" s="160" t="s">
        <v>80</v>
      </c>
      <c r="Q1021" s="122">
        <f t="shared" si="34"/>
        <v>0</v>
      </c>
      <c r="R1021" s="143"/>
    </row>
    <row r="1022" spans="2:18" x14ac:dyDescent="0.2">
      <c r="B1022" s="120"/>
      <c r="C1022" s="119"/>
      <c r="D1022" s="120"/>
      <c r="E1022" s="119"/>
      <c r="F1022" s="119"/>
      <c r="G1022" s="119"/>
      <c r="H1022" s="119"/>
      <c r="I1022" s="158">
        <f t="shared" si="33"/>
        <v>0</v>
      </c>
      <c r="J1022" s="119"/>
      <c r="K1022" s="119"/>
      <c r="L1022" s="119"/>
      <c r="M1022" s="119"/>
      <c r="N1022" s="119"/>
      <c r="O1022" s="159"/>
      <c r="P1022" s="160" t="s">
        <v>80</v>
      </c>
      <c r="Q1022" s="122">
        <f t="shared" si="34"/>
        <v>0</v>
      </c>
      <c r="R1022" s="143"/>
    </row>
    <row r="1023" spans="2:18" x14ac:dyDescent="0.2">
      <c r="B1023" s="120"/>
      <c r="C1023" s="119"/>
      <c r="D1023" s="120"/>
      <c r="E1023" s="119"/>
      <c r="F1023" s="119"/>
      <c r="G1023" s="119"/>
      <c r="H1023" s="119"/>
      <c r="I1023" s="158">
        <f t="shared" si="33"/>
        <v>0</v>
      </c>
      <c r="J1023" s="119"/>
      <c r="K1023" s="119"/>
      <c r="L1023" s="119"/>
      <c r="M1023" s="119"/>
      <c r="N1023" s="119"/>
      <c r="O1023" s="159"/>
      <c r="P1023" s="160" t="s">
        <v>80</v>
      </c>
      <c r="Q1023" s="122">
        <f t="shared" si="34"/>
        <v>0</v>
      </c>
      <c r="R1023" s="143"/>
    </row>
    <row r="1024" spans="2:18" x14ac:dyDescent="0.2">
      <c r="B1024" s="120"/>
      <c r="C1024" s="119"/>
      <c r="D1024" s="120"/>
      <c r="E1024" s="119"/>
      <c r="F1024" s="119"/>
      <c r="G1024" s="119"/>
      <c r="H1024" s="119"/>
      <c r="I1024" s="158">
        <f t="shared" si="33"/>
        <v>0</v>
      </c>
      <c r="J1024" s="119"/>
      <c r="K1024" s="119"/>
      <c r="L1024" s="119"/>
      <c r="M1024" s="119"/>
      <c r="N1024" s="119"/>
      <c r="O1024" s="159"/>
      <c r="P1024" s="160" t="s">
        <v>80</v>
      </c>
      <c r="Q1024" s="122">
        <f t="shared" si="34"/>
        <v>0</v>
      </c>
      <c r="R1024" s="143"/>
    </row>
    <row r="1025" spans="2:18" x14ac:dyDescent="0.2">
      <c r="B1025" s="120"/>
      <c r="C1025" s="119"/>
      <c r="D1025" s="120"/>
      <c r="E1025" s="119"/>
      <c r="F1025" s="119"/>
      <c r="G1025" s="119"/>
      <c r="H1025" s="119"/>
      <c r="I1025" s="158">
        <f t="shared" si="33"/>
        <v>0</v>
      </c>
      <c r="J1025" s="119"/>
      <c r="K1025" s="119"/>
      <c r="L1025" s="119"/>
      <c r="M1025" s="119"/>
      <c r="N1025" s="119"/>
      <c r="O1025" s="159"/>
      <c r="P1025" s="160" t="s">
        <v>80</v>
      </c>
      <c r="Q1025" s="122">
        <f t="shared" si="34"/>
        <v>0</v>
      </c>
      <c r="R1025" s="143"/>
    </row>
    <row r="1026" spans="2:18" x14ac:dyDescent="0.2">
      <c r="B1026" s="120"/>
      <c r="C1026" s="119"/>
      <c r="D1026" s="120"/>
      <c r="E1026" s="119"/>
      <c r="F1026" s="119"/>
      <c r="G1026" s="119"/>
      <c r="H1026" s="119"/>
      <c r="I1026" s="158">
        <f t="shared" si="33"/>
        <v>0</v>
      </c>
      <c r="J1026" s="119"/>
      <c r="K1026" s="119"/>
      <c r="L1026" s="119"/>
      <c r="M1026" s="119"/>
      <c r="N1026" s="119"/>
      <c r="O1026" s="159"/>
      <c r="P1026" s="160" t="s">
        <v>80</v>
      </c>
      <c r="Q1026" s="122">
        <f t="shared" si="34"/>
        <v>0</v>
      </c>
      <c r="R1026" s="143"/>
    </row>
    <row r="1027" spans="2:18" x14ac:dyDescent="0.2">
      <c r="B1027" s="120"/>
      <c r="C1027" s="119"/>
      <c r="D1027" s="120"/>
      <c r="E1027" s="119"/>
      <c r="F1027" s="119"/>
      <c r="G1027" s="119"/>
      <c r="H1027" s="119"/>
      <c r="I1027" s="158">
        <f t="shared" si="33"/>
        <v>0</v>
      </c>
      <c r="J1027" s="119"/>
      <c r="K1027" s="119"/>
      <c r="L1027" s="119"/>
      <c r="M1027" s="119"/>
      <c r="N1027" s="119"/>
      <c r="O1027" s="159"/>
      <c r="P1027" s="160" t="s">
        <v>80</v>
      </c>
      <c r="Q1027" s="122">
        <f t="shared" si="34"/>
        <v>0</v>
      </c>
      <c r="R1027" s="143"/>
    </row>
    <row r="1028" spans="2:18" x14ac:dyDescent="0.2">
      <c r="B1028" s="120"/>
      <c r="C1028" s="119"/>
      <c r="D1028" s="120"/>
      <c r="E1028" s="119"/>
      <c r="F1028" s="119"/>
      <c r="G1028" s="119"/>
      <c r="H1028" s="119"/>
      <c r="I1028" s="158">
        <f t="shared" si="33"/>
        <v>0</v>
      </c>
      <c r="J1028" s="119"/>
      <c r="K1028" s="119"/>
      <c r="L1028" s="119"/>
      <c r="M1028" s="119"/>
      <c r="N1028" s="119"/>
      <c r="O1028" s="159"/>
      <c r="P1028" s="160" t="s">
        <v>80</v>
      </c>
      <c r="Q1028" s="122">
        <f t="shared" si="34"/>
        <v>0</v>
      </c>
      <c r="R1028" s="143"/>
    </row>
    <row r="1029" spans="2:18" x14ac:dyDescent="0.2">
      <c r="B1029" s="120"/>
      <c r="C1029" s="119"/>
      <c r="D1029" s="120"/>
      <c r="E1029" s="119"/>
      <c r="F1029" s="119"/>
      <c r="G1029" s="119"/>
      <c r="H1029" s="119"/>
      <c r="I1029" s="158">
        <f t="shared" si="33"/>
        <v>0</v>
      </c>
      <c r="J1029" s="119"/>
      <c r="K1029" s="119"/>
      <c r="L1029" s="119"/>
      <c r="M1029" s="119"/>
      <c r="N1029" s="119"/>
      <c r="O1029" s="159"/>
      <c r="P1029" s="160" t="s">
        <v>80</v>
      </c>
      <c r="Q1029" s="122">
        <f t="shared" si="34"/>
        <v>0</v>
      </c>
      <c r="R1029" s="143"/>
    </row>
    <row r="1030" spans="2:18" x14ac:dyDescent="0.2">
      <c r="B1030" s="120"/>
      <c r="C1030" s="119"/>
      <c r="D1030" s="120"/>
      <c r="E1030" s="119"/>
      <c r="F1030" s="119"/>
      <c r="G1030" s="119"/>
      <c r="H1030" s="119"/>
      <c r="I1030" s="158">
        <f t="shared" si="33"/>
        <v>0</v>
      </c>
      <c r="J1030" s="119"/>
      <c r="K1030" s="119"/>
      <c r="L1030" s="119"/>
      <c r="M1030" s="119"/>
      <c r="N1030" s="119"/>
      <c r="O1030" s="159"/>
      <c r="P1030" s="160" t="s">
        <v>80</v>
      </c>
      <c r="Q1030" s="122">
        <f t="shared" si="34"/>
        <v>0</v>
      </c>
      <c r="R1030" s="143"/>
    </row>
    <row r="1031" spans="2:18" x14ac:dyDescent="0.2">
      <c r="B1031" s="120"/>
      <c r="C1031" s="119"/>
      <c r="D1031" s="120"/>
      <c r="E1031" s="119"/>
      <c r="F1031" s="119"/>
      <c r="G1031" s="119"/>
      <c r="H1031" s="119"/>
      <c r="I1031" s="158">
        <f t="shared" si="33"/>
        <v>0</v>
      </c>
      <c r="J1031" s="119"/>
      <c r="K1031" s="119"/>
      <c r="L1031" s="119"/>
      <c r="M1031" s="119"/>
      <c r="N1031" s="119"/>
      <c r="O1031" s="159"/>
      <c r="P1031" s="160" t="s">
        <v>80</v>
      </c>
      <c r="Q1031" s="122">
        <f t="shared" si="34"/>
        <v>0</v>
      </c>
      <c r="R1031" s="143"/>
    </row>
    <row r="1032" spans="2:18" x14ac:dyDescent="0.2">
      <c r="B1032" s="120"/>
      <c r="C1032" s="119"/>
      <c r="D1032" s="120"/>
      <c r="E1032" s="119"/>
      <c r="F1032" s="119"/>
      <c r="G1032" s="119"/>
      <c r="H1032" s="119"/>
      <c r="I1032" s="158">
        <f t="shared" si="33"/>
        <v>0</v>
      </c>
      <c r="J1032" s="119"/>
      <c r="K1032" s="119"/>
      <c r="L1032" s="119"/>
      <c r="M1032" s="119"/>
      <c r="N1032" s="119"/>
      <c r="O1032" s="159"/>
      <c r="P1032" s="160" t="s">
        <v>80</v>
      </c>
      <c r="Q1032" s="122">
        <f t="shared" si="34"/>
        <v>0</v>
      </c>
      <c r="R1032" s="143"/>
    </row>
    <row r="1033" spans="2:18" x14ac:dyDescent="0.2">
      <c r="B1033" s="120"/>
      <c r="C1033" s="119"/>
      <c r="D1033" s="120"/>
      <c r="E1033" s="119"/>
      <c r="F1033" s="119"/>
      <c r="G1033" s="119"/>
      <c r="H1033" s="119"/>
      <c r="I1033" s="158">
        <f t="shared" si="33"/>
        <v>0</v>
      </c>
      <c r="J1033" s="119"/>
      <c r="K1033" s="119"/>
      <c r="L1033" s="119"/>
      <c r="M1033" s="119"/>
      <c r="N1033" s="119"/>
      <c r="O1033" s="159"/>
      <c r="P1033" s="160" t="s">
        <v>80</v>
      </c>
      <c r="Q1033" s="122">
        <f t="shared" si="34"/>
        <v>0</v>
      </c>
      <c r="R1033" s="143"/>
    </row>
    <row r="1034" spans="2:18" x14ac:dyDescent="0.2">
      <c r="B1034" s="120"/>
      <c r="C1034" s="119"/>
      <c r="D1034" s="120"/>
      <c r="E1034" s="119"/>
      <c r="F1034" s="119"/>
      <c r="G1034" s="119"/>
      <c r="H1034" s="119"/>
      <c r="I1034" s="158">
        <f t="shared" si="33"/>
        <v>0</v>
      </c>
      <c r="J1034" s="119"/>
      <c r="K1034" s="119"/>
      <c r="L1034" s="119"/>
      <c r="M1034" s="119"/>
      <c r="N1034" s="119"/>
      <c r="O1034" s="159"/>
      <c r="P1034" s="160" t="s">
        <v>80</v>
      </c>
      <c r="Q1034" s="122">
        <f t="shared" si="34"/>
        <v>0</v>
      </c>
      <c r="R1034" s="143"/>
    </row>
    <row r="1035" spans="2:18" x14ac:dyDescent="0.2">
      <c r="B1035" s="120"/>
      <c r="C1035" s="119"/>
      <c r="D1035" s="120"/>
      <c r="E1035" s="119"/>
      <c r="F1035" s="119"/>
      <c r="G1035" s="119"/>
      <c r="H1035" s="119"/>
      <c r="I1035" s="158">
        <f t="shared" si="33"/>
        <v>0</v>
      </c>
      <c r="J1035" s="119"/>
      <c r="K1035" s="119"/>
      <c r="L1035" s="119"/>
      <c r="M1035" s="119"/>
      <c r="N1035" s="119"/>
      <c r="O1035" s="159"/>
      <c r="P1035" s="160" t="s">
        <v>80</v>
      </c>
      <c r="Q1035" s="122">
        <f t="shared" si="34"/>
        <v>0</v>
      </c>
      <c r="R1035" s="143"/>
    </row>
    <row r="1036" spans="2:18" x14ac:dyDescent="0.2">
      <c r="B1036" s="120"/>
      <c r="C1036" s="119"/>
      <c r="D1036" s="120"/>
      <c r="E1036" s="119"/>
      <c r="F1036" s="119"/>
      <c r="G1036" s="119"/>
      <c r="H1036" s="119"/>
      <c r="I1036" s="158">
        <f t="shared" si="33"/>
        <v>0</v>
      </c>
      <c r="J1036" s="119"/>
      <c r="K1036" s="119"/>
      <c r="L1036" s="119"/>
      <c r="M1036" s="119"/>
      <c r="N1036" s="119"/>
      <c r="O1036" s="159"/>
      <c r="P1036" s="160" t="s">
        <v>80</v>
      </c>
      <c r="Q1036" s="122">
        <f t="shared" si="34"/>
        <v>0</v>
      </c>
      <c r="R1036" s="143"/>
    </row>
    <row r="1037" spans="2:18" x14ac:dyDescent="0.2">
      <c r="B1037" s="120"/>
      <c r="C1037" s="119"/>
      <c r="D1037" s="120"/>
      <c r="E1037" s="119"/>
      <c r="F1037" s="119"/>
      <c r="G1037" s="119"/>
      <c r="H1037" s="119"/>
      <c r="I1037" s="158">
        <f t="shared" si="33"/>
        <v>0</v>
      </c>
      <c r="J1037" s="119"/>
      <c r="K1037" s="119"/>
      <c r="L1037" s="119"/>
      <c r="M1037" s="119"/>
      <c r="N1037" s="119"/>
      <c r="O1037" s="159"/>
      <c r="P1037" s="160" t="s">
        <v>80</v>
      </c>
      <c r="Q1037" s="122">
        <f t="shared" si="34"/>
        <v>0</v>
      </c>
      <c r="R1037" s="143"/>
    </row>
    <row r="1038" spans="2:18" x14ac:dyDescent="0.2">
      <c r="B1038" s="120"/>
      <c r="C1038" s="119"/>
      <c r="D1038" s="120"/>
      <c r="E1038" s="119"/>
      <c r="F1038" s="119"/>
      <c r="G1038" s="119"/>
      <c r="H1038" s="119"/>
      <c r="I1038" s="158">
        <f t="shared" si="33"/>
        <v>0</v>
      </c>
      <c r="J1038" s="119"/>
      <c r="K1038" s="119"/>
      <c r="L1038" s="119"/>
      <c r="M1038" s="119"/>
      <c r="N1038" s="119"/>
      <c r="O1038" s="159"/>
      <c r="P1038" s="160" t="s">
        <v>80</v>
      </c>
      <c r="Q1038" s="122">
        <f t="shared" si="34"/>
        <v>0</v>
      </c>
      <c r="R1038" s="143"/>
    </row>
    <row r="1039" spans="2:18" x14ac:dyDescent="0.2">
      <c r="B1039" s="120"/>
      <c r="C1039" s="119"/>
      <c r="D1039" s="120"/>
      <c r="E1039" s="119"/>
      <c r="F1039" s="119"/>
      <c r="G1039" s="119"/>
      <c r="H1039" s="119"/>
      <c r="I1039" s="158">
        <f t="shared" si="33"/>
        <v>0</v>
      </c>
      <c r="J1039" s="119"/>
      <c r="K1039" s="119"/>
      <c r="L1039" s="119"/>
      <c r="M1039" s="119"/>
      <c r="N1039" s="119"/>
      <c r="O1039" s="159"/>
      <c r="P1039" s="160" t="s">
        <v>80</v>
      </c>
      <c r="Q1039" s="122">
        <f t="shared" si="34"/>
        <v>0</v>
      </c>
      <c r="R1039" s="143"/>
    </row>
    <row r="1040" spans="2:18" x14ac:dyDescent="0.2">
      <c r="B1040" s="120"/>
      <c r="C1040" s="119"/>
      <c r="D1040" s="120"/>
      <c r="E1040" s="119"/>
      <c r="F1040" s="119"/>
      <c r="G1040" s="119"/>
      <c r="H1040" s="119"/>
      <c r="I1040" s="158">
        <f t="shared" si="33"/>
        <v>0</v>
      </c>
      <c r="J1040" s="119"/>
      <c r="K1040" s="119"/>
      <c r="L1040" s="119"/>
      <c r="M1040" s="119"/>
      <c r="N1040" s="119"/>
      <c r="O1040" s="159"/>
      <c r="P1040" s="160" t="s">
        <v>80</v>
      </c>
      <c r="Q1040" s="122">
        <f t="shared" si="34"/>
        <v>0</v>
      </c>
      <c r="R1040" s="143"/>
    </row>
    <row r="1041" spans="2:18" x14ac:dyDescent="0.2">
      <c r="B1041" s="120"/>
      <c r="C1041" s="119"/>
      <c r="D1041" s="120"/>
      <c r="E1041" s="119"/>
      <c r="F1041" s="119"/>
      <c r="G1041" s="119"/>
      <c r="H1041" s="119"/>
      <c r="I1041" s="158">
        <f t="shared" si="33"/>
        <v>0</v>
      </c>
      <c r="J1041" s="119"/>
      <c r="K1041" s="119"/>
      <c r="L1041" s="119"/>
      <c r="M1041" s="119"/>
      <c r="N1041" s="119"/>
      <c r="O1041" s="159"/>
      <c r="P1041" s="160" t="s">
        <v>80</v>
      </c>
      <c r="Q1041" s="122">
        <f t="shared" si="34"/>
        <v>0</v>
      </c>
      <c r="R1041" s="143"/>
    </row>
    <row r="1042" spans="2:18" x14ac:dyDescent="0.2">
      <c r="B1042" s="120"/>
      <c r="C1042" s="119"/>
      <c r="D1042" s="120"/>
      <c r="E1042" s="119"/>
      <c r="F1042" s="119"/>
      <c r="G1042" s="119"/>
      <c r="H1042" s="119"/>
      <c r="I1042" s="158">
        <f t="shared" si="33"/>
        <v>0</v>
      </c>
      <c r="J1042" s="119"/>
      <c r="K1042" s="119"/>
      <c r="L1042" s="119"/>
      <c r="M1042" s="119"/>
      <c r="N1042" s="119"/>
      <c r="O1042" s="159"/>
      <c r="P1042" s="160" t="s">
        <v>80</v>
      </c>
      <c r="Q1042" s="122">
        <f t="shared" si="34"/>
        <v>0</v>
      </c>
      <c r="R1042" s="143"/>
    </row>
    <row r="1043" spans="2:18" x14ac:dyDescent="0.2">
      <c r="B1043" s="120"/>
      <c r="C1043" s="119"/>
      <c r="D1043" s="120"/>
      <c r="E1043" s="119"/>
      <c r="F1043" s="119"/>
      <c r="G1043" s="119"/>
      <c r="H1043" s="119"/>
      <c r="I1043" s="158">
        <f t="shared" si="33"/>
        <v>0</v>
      </c>
      <c r="J1043" s="119"/>
      <c r="K1043" s="119"/>
      <c r="L1043" s="119"/>
      <c r="M1043" s="119"/>
      <c r="N1043" s="119"/>
      <c r="O1043" s="159"/>
      <c r="P1043" s="160" t="s">
        <v>80</v>
      </c>
      <c r="Q1043" s="122">
        <f t="shared" si="34"/>
        <v>0</v>
      </c>
      <c r="R1043" s="143"/>
    </row>
    <row r="1044" spans="2:18" x14ac:dyDescent="0.2">
      <c r="B1044" s="120"/>
      <c r="C1044" s="119"/>
      <c r="D1044" s="120"/>
      <c r="E1044" s="119"/>
      <c r="F1044" s="119"/>
      <c r="G1044" s="119"/>
      <c r="H1044" s="119"/>
      <c r="I1044" s="158">
        <f t="shared" si="33"/>
        <v>0</v>
      </c>
      <c r="J1044" s="119"/>
      <c r="K1044" s="119"/>
      <c r="L1044" s="119"/>
      <c r="M1044" s="119"/>
      <c r="N1044" s="119"/>
      <c r="O1044" s="159"/>
      <c r="P1044" s="160" t="s">
        <v>80</v>
      </c>
      <c r="Q1044" s="122">
        <f t="shared" si="34"/>
        <v>0</v>
      </c>
      <c r="R1044" s="143"/>
    </row>
    <row r="1045" spans="2:18" x14ac:dyDescent="0.2">
      <c r="B1045" s="120"/>
      <c r="C1045" s="119"/>
      <c r="D1045" s="120"/>
      <c r="E1045" s="119"/>
      <c r="F1045" s="119"/>
      <c r="G1045" s="119"/>
      <c r="H1045" s="119"/>
      <c r="I1045" s="158">
        <f t="shared" si="33"/>
        <v>0</v>
      </c>
      <c r="J1045" s="119"/>
      <c r="K1045" s="119"/>
      <c r="L1045" s="119"/>
      <c r="M1045" s="119"/>
      <c r="N1045" s="119"/>
      <c r="O1045" s="159"/>
      <c r="P1045" s="160" t="s">
        <v>80</v>
      </c>
      <c r="Q1045" s="122">
        <f t="shared" si="34"/>
        <v>0</v>
      </c>
      <c r="R1045" s="143"/>
    </row>
    <row r="1046" spans="2:18" x14ac:dyDescent="0.2">
      <c r="B1046" s="120"/>
      <c r="C1046" s="119"/>
      <c r="D1046" s="120"/>
      <c r="E1046" s="119"/>
      <c r="F1046" s="119"/>
      <c r="G1046" s="119"/>
      <c r="H1046" s="119"/>
      <c r="I1046" s="158">
        <f t="shared" si="33"/>
        <v>0</v>
      </c>
      <c r="J1046" s="119"/>
      <c r="K1046" s="119"/>
      <c r="L1046" s="119"/>
      <c r="M1046" s="119"/>
      <c r="N1046" s="119"/>
      <c r="O1046" s="159"/>
      <c r="P1046" s="160" t="s">
        <v>80</v>
      </c>
      <c r="Q1046" s="122">
        <f t="shared" si="34"/>
        <v>0</v>
      </c>
      <c r="R1046" s="143"/>
    </row>
    <row r="1047" spans="2:18" x14ac:dyDescent="0.2">
      <c r="B1047" s="120"/>
      <c r="C1047" s="119"/>
      <c r="D1047" s="120"/>
      <c r="E1047" s="119"/>
      <c r="F1047" s="119"/>
      <c r="G1047" s="119"/>
      <c r="H1047" s="119"/>
      <c r="I1047" s="158">
        <f t="shared" si="33"/>
        <v>0</v>
      </c>
      <c r="J1047" s="119"/>
      <c r="K1047" s="119"/>
      <c r="L1047" s="119"/>
      <c r="M1047" s="119"/>
      <c r="N1047" s="119"/>
      <c r="O1047" s="159"/>
      <c r="P1047" s="160" t="s">
        <v>80</v>
      </c>
      <c r="Q1047" s="122">
        <f t="shared" si="34"/>
        <v>0</v>
      </c>
      <c r="R1047" s="143"/>
    </row>
    <row r="1048" spans="2:18" x14ac:dyDescent="0.2">
      <c r="B1048" s="120"/>
      <c r="C1048" s="119"/>
      <c r="D1048" s="120"/>
      <c r="E1048" s="119"/>
      <c r="F1048" s="119"/>
      <c r="G1048" s="119"/>
      <c r="H1048" s="119"/>
      <c r="I1048" s="158">
        <f t="shared" si="33"/>
        <v>0</v>
      </c>
      <c r="J1048" s="119"/>
      <c r="K1048" s="119"/>
      <c r="L1048" s="119"/>
      <c r="M1048" s="119"/>
      <c r="N1048" s="119"/>
      <c r="O1048" s="159"/>
      <c r="P1048" s="160" t="s">
        <v>80</v>
      </c>
      <c r="Q1048" s="122">
        <f t="shared" si="34"/>
        <v>0</v>
      </c>
      <c r="R1048" s="143"/>
    </row>
    <row r="1049" spans="2:18" x14ac:dyDescent="0.2">
      <c r="B1049" s="120"/>
      <c r="C1049" s="119"/>
      <c r="D1049" s="120"/>
      <c r="E1049" s="119"/>
      <c r="F1049" s="119"/>
      <c r="G1049" s="119"/>
      <c r="H1049" s="119"/>
      <c r="I1049" s="158">
        <f t="shared" si="33"/>
        <v>0</v>
      </c>
      <c r="J1049" s="119"/>
      <c r="K1049" s="119"/>
      <c r="L1049" s="119"/>
      <c r="M1049" s="119"/>
      <c r="N1049" s="119"/>
      <c r="O1049" s="159"/>
      <c r="P1049" s="160" t="s">
        <v>80</v>
      </c>
      <c r="Q1049" s="122">
        <f t="shared" si="34"/>
        <v>0</v>
      </c>
      <c r="R1049" s="143"/>
    </row>
    <row r="1050" spans="2:18" x14ac:dyDescent="0.2">
      <c r="B1050" s="120"/>
      <c r="C1050" s="119"/>
      <c r="D1050" s="120"/>
      <c r="E1050" s="119"/>
      <c r="F1050" s="119"/>
      <c r="G1050" s="119"/>
      <c r="H1050" s="119"/>
      <c r="I1050" s="158">
        <f t="shared" si="33"/>
        <v>0</v>
      </c>
      <c r="J1050" s="119"/>
      <c r="K1050" s="119"/>
      <c r="L1050" s="119"/>
      <c r="M1050" s="119"/>
      <c r="N1050" s="119"/>
      <c r="O1050" s="159"/>
      <c r="P1050" s="160" t="s">
        <v>80</v>
      </c>
      <c r="Q1050" s="122">
        <f t="shared" si="34"/>
        <v>0</v>
      </c>
      <c r="R1050" s="143"/>
    </row>
    <row r="1051" spans="2:18" x14ac:dyDescent="0.2">
      <c r="B1051" s="120"/>
      <c r="C1051" s="119"/>
      <c r="D1051" s="120"/>
      <c r="E1051" s="119"/>
      <c r="F1051" s="119"/>
      <c r="G1051" s="119"/>
      <c r="H1051" s="119"/>
      <c r="I1051" s="158">
        <f t="shared" si="33"/>
        <v>0</v>
      </c>
      <c r="J1051" s="119"/>
      <c r="K1051" s="119"/>
      <c r="L1051" s="119"/>
      <c r="M1051" s="119"/>
      <c r="N1051" s="119"/>
      <c r="O1051" s="159"/>
      <c r="P1051" s="160" t="s">
        <v>80</v>
      </c>
      <c r="Q1051" s="122">
        <f t="shared" si="34"/>
        <v>0</v>
      </c>
      <c r="R1051" s="143"/>
    </row>
    <row r="1052" spans="2:18" x14ac:dyDescent="0.2">
      <c r="B1052" s="120"/>
      <c r="C1052" s="119"/>
      <c r="D1052" s="120"/>
      <c r="E1052" s="119"/>
      <c r="F1052" s="119"/>
      <c r="G1052" s="119"/>
      <c r="H1052" s="119"/>
      <c r="I1052" s="158">
        <f t="shared" si="33"/>
        <v>0</v>
      </c>
      <c r="J1052" s="119"/>
      <c r="K1052" s="119"/>
      <c r="L1052" s="119"/>
      <c r="M1052" s="119"/>
      <c r="N1052" s="119"/>
      <c r="O1052" s="159"/>
      <c r="P1052" s="160" t="s">
        <v>80</v>
      </c>
      <c r="Q1052" s="122">
        <f t="shared" si="34"/>
        <v>0</v>
      </c>
      <c r="R1052" s="143"/>
    </row>
    <row r="1053" spans="2:18" x14ac:dyDescent="0.2">
      <c r="B1053" s="120"/>
      <c r="C1053" s="119"/>
      <c r="D1053" s="120"/>
      <c r="E1053" s="119"/>
      <c r="F1053" s="119"/>
      <c r="G1053" s="119"/>
      <c r="H1053" s="119"/>
      <c r="I1053" s="158">
        <f t="shared" si="33"/>
        <v>0</v>
      </c>
      <c r="J1053" s="119"/>
      <c r="K1053" s="119"/>
      <c r="L1053" s="119"/>
      <c r="M1053" s="119"/>
      <c r="N1053" s="119"/>
      <c r="O1053" s="159"/>
      <c r="P1053" s="160" t="s">
        <v>80</v>
      </c>
      <c r="Q1053" s="122">
        <f t="shared" si="34"/>
        <v>0</v>
      </c>
      <c r="R1053" s="143"/>
    </row>
    <row r="1054" spans="2:18" x14ac:dyDescent="0.2">
      <c r="B1054" s="120"/>
      <c r="C1054" s="119"/>
      <c r="D1054" s="120"/>
      <c r="E1054" s="119"/>
      <c r="F1054" s="119"/>
      <c r="G1054" s="119"/>
      <c r="H1054" s="119"/>
      <c r="I1054" s="158">
        <f t="shared" si="33"/>
        <v>0</v>
      </c>
      <c r="J1054" s="119"/>
      <c r="K1054" s="119"/>
      <c r="L1054" s="119"/>
      <c r="M1054" s="119"/>
      <c r="N1054" s="119"/>
      <c r="O1054" s="159"/>
      <c r="P1054" s="160" t="s">
        <v>80</v>
      </c>
      <c r="Q1054" s="122">
        <f t="shared" si="34"/>
        <v>0</v>
      </c>
      <c r="R1054" s="143"/>
    </row>
    <row r="1055" spans="2:18" x14ac:dyDescent="0.2">
      <c r="B1055" s="120"/>
      <c r="C1055" s="119"/>
      <c r="D1055" s="120"/>
      <c r="E1055" s="119"/>
      <c r="F1055" s="119"/>
      <c r="G1055" s="119"/>
      <c r="H1055" s="119"/>
      <c r="I1055" s="158">
        <f t="shared" si="33"/>
        <v>0</v>
      </c>
      <c r="J1055" s="119"/>
      <c r="K1055" s="119"/>
      <c r="L1055" s="119"/>
      <c r="M1055" s="119"/>
      <c r="N1055" s="119"/>
      <c r="O1055" s="159"/>
      <c r="P1055" s="160" t="s">
        <v>80</v>
      </c>
      <c r="Q1055" s="122">
        <f t="shared" si="34"/>
        <v>0</v>
      </c>
      <c r="R1055" s="143"/>
    </row>
    <row r="1056" spans="2:18" x14ac:dyDescent="0.2">
      <c r="B1056" s="120"/>
      <c r="C1056" s="119"/>
      <c r="D1056" s="120"/>
      <c r="E1056" s="119"/>
      <c r="F1056" s="119"/>
      <c r="G1056" s="119"/>
      <c r="H1056" s="119"/>
      <c r="I1056" s="158">
        <f t="shared" si="33"/>
        <v>0</v>
      </c>
      <c r="J1056" s="119"/>
      <c r="K1056" s="119"/>
      <c r="L1056" s="119"/>
      <c r="M1056" s="119"/>
      <c r="N1056" s="119"/>
      <c r="O1056" s="159"/>
      <c r="P1056" s="160" t="s">
        <v>80</v>
      </c>
      <c r="Q1056" s="122">
        <f t="shared" si="34"/>
        <v>0</v>
      </c>
      <c r="R1056" s="143"/>
    </row>
    <row r="1057" spans="2:18" x14ac:dyDescent="0.2">
      <c r="B1057" s="120"/>
      <c r="C1057" s="119"/>
      <c r="D1057" s="120"/>
      <c r="E1057" s="119"/>
      <c r="F1057" s="119"/>
      <c r="G1057" s="119"/>
      <c r="H1057" s="119"/>
      <c r="I1057" s="158">
        <f t="shared" si="33"/>
        <v>0</v>
      </c>
      <c r="J1057" s="119"/>
      <c r="K1057" s="119"/>
      <c r="L1057" s="119"/>
      <c r="M1057" s="119"/>
      <c r="N1057" s="119"/>
      <c r="O1057" s="159"/>
      <c r="P1057" s="160" t="s">
        <v>80</v>
      </c>
      <c r="Q1057" s="122">
        <f t="shared" si="34"/>
        <v>0</v>
      </c>
      <c r="R1057" s="143"/>
    </row>
    <row r="1058" spans="2:18" x14ac:dyDescent="0.2">
      <c r="B1058" s="120"/>
      <c r="C1058" s="119"/>
      <c r="D1058" s="120"/>
      <c r="E1058" s="119"/>
      <c r="F1058" s="119"/>
      <c r="G1058" s="119"/>
      <c r="H1058" s="119"/>
      <c r="I1058" s="158">
        <f t="shared" si="33"/>
        <v>0</v>
      </c>
      <c r="J1058" s="119"/>
      <c r="K1058" s="119"/>
      <c r="L1058" s="119"/>
      <c r="M1058" s="119"/>
      <c r="N1058" s="119"/>
      <c r="O1058" s="159"/>
      <c r="P1058" s="160" t="s">
        <v>80</v>
      </c>
      <c r="Q1058" s="122">
        <f t="shared" si="34"/>
        <v>0</v>
      </c>
      <c r="R1058" s="143"/>
    </row>
    <row r="1059" spans="2:18" x14ac:dyDescent="0.2">
      <c r="B1059" s="120"/>
      <c r="C1059" s="119"/>
      <c r="D1059" s="120"/>
      <c r="E1059" s="119"/>
      <c r="F1059" s="119"/>
      <c r="G1059" s="119"/>
      <c r="H1059" s="119"/>
      <c r="I1059" s="158">
        <f t="shared" si="33"/>
        <v>0</v>
      </c>
      <c r="J1059" s="119"/>
      <c r="K1059" s="119"/>
      <c r="L1059" s="119"/>
      <c r="M1059" s="119"/>
      <c r="N1059" s="119"/>
      <c r="O1059" s="159"/>
      <c r="P1059" s="160" t="s">
        <v>80</v>
      </c>
      <c r="Q1059" s="122">
        <f t="shared" si="34"/>
        <v>0</v>
      </c>
      <c r="R1059" s="143"/>
    </row>
    <row r="1060" spans="2:18" x14ac:dyDescent="0.2">
      <c r="B1060" s="120"/>
      <c r="C1060" s="119"/>
      <c r="D1060" s="120"/>
      <c r="E1060" s="119"/>
      <c r="F1060" s="119"/>
      <c r="G1060" s="119"/>
      <c r="H1060" s="119"/>
      <c r="I1060" s="158">
        <f t="shared" si="33"/>
        <v>0</v>
      </c>
      <c r="J1060" s="119"/>
      <c r="K1060" s="119"/>
      <c r="L1060" s="119"/>
      <c r="M1060" s="119"/>
      <c r="N1060" s="119"/>
      <c r="O1060" s="159"/>
      <c r="P1060" s="160" t="s">
        <v>80</v>
      </c>
      <c r="Q1060" s="122">
        <f t="shared" si="34"/>
        <v>0</v>
      </c>
      <c r="R1060" s="143"/>
    </row>
    <row r="1061" spans="2:18" x14ac:dyDescent="0.2">
      <c r="B1061" s="120"/>
      <c r="C1061" s="119"/>
      <c r="D1061" s="120"/>
      <c r="E1061" s="119"/>
      <c r="F1061" s="119"/>
      <c r="G1061" s="119"/>
      <c r="H1061" s="119"/>
      <c r="I1061" s="158">
        <f t="shared" si="33"/>
        <v>0</v>
      </c>
      <c r="J1061" s="119"/>
      <c r="K1061" s="119"/>
      <c r="L1061" s="119"/>
      <c r="M1061" s="119"/>
      <c r="N1061" s="119"/>
      <c r="O1061" s="159"/>
      <c r="P1061" s="160" t="s">
        <v>80</v>
      </c>
      <c r="Q1061" s="122">
        <f t="shared" si="34"/>
        <v>0</v>
      </c>
      <c r="R1061" s="143"/>
    </row>
    <row r="1062" spans="2:18" x14ac:dyDescent="0.2">
      <c r="B1062" s="120"/>
      <c r="C1062" s="119"/>
      <c r="D1062" s="120"/>
      <c r="E1062" s="119"/>
      <c r="F1062" s="119"/>
      <c r="G1062" s="119"/>
      <c r="H1062" s="119"/>
      <c r="I1062" s="158">
        <f t="shared" si="33"/>
        <v>0</v>
      </c>
      <c r="J1062" s="119"/>
      <c r="K1062" s="119"/>
      <c r="L1062" s="119"/>
      <c r="M1062" s="119"/>
      <c r="N1062" s="119"/>
      <c r="O1062" s="159"/>
      <c r="P1062" s="160" t="s">
        <v>80</v>
      </c>
      <c r="Q1062" s="122">
        <f t="shared" si="34"/>
        <v>0</v>
      </c>
      <c r="R1062" s="143"/>
    </row>
    <row r="1063" spans="2:18" x14ac:dyDescent="0.2">
      <c r="B1063" s="120"/>
      <c r="C1063" s="119"/>
      <c r="D1063" s="120"/>
      <c r="E1063" s="119"/>
      <c r="F1063" s="119"/>
      <c r="G1063" s="119"/>
      <c r="H1063" s="119"/>
      <c r="I1063" s="158">
        <f t="shared" si="33"/>
        <v>0</v>
      </c>
      <c r="J1063" s="119"/>
      <c r="K1063" s="119"/>
      <c r="L1063" s="119"/>
      <c r="M1063" s="119"/>
      <c r="N1063" s="119"/>
      <c r="O1063" s="159"/>
      <c r="P1063" s="160" t="s">
        <v>80</v>
      </c>
      <c r="Q1063" s="122">
        <f t="shared" si="34"/>
        <v>0</v>
      </c>
      <c r="R1063" s="143"/>
    </row>
    <row r="1064" spans="2:18" x14ac:dyDescent="0.2">
      <c r="B1064" s="120"/>
      <c r="C1064" s="119"/>
      <c r="D1064" s="120"/>
      <c r="E1064" s="119"/>
      <c r="F1064" s="119"/>
      <c r="G1064" s="119"/>
      <c r="H1064" s="119"/>
      <c r="I1064" s="158">
        <f t="shared" si="33"/>
        <v>0</v>
      </c>
      <c r="J1064" s="119"/>
      <c r="K1064" s="119"/>
      <c r="L1064" s="119"/>
      <c r="M1064" s="119"/>
      <c r="N1064" s="119"/>
      <c r="O1064" s="159"/>
      <c r="P1064" s="160" t="s">
        <v>80</v>
      </c>
      <c r="Q1064" s="122">
        <f t="shared" si="34"/>
        <v>0</v>
      </c>
      <c r="R1064" s="143"/>
    </row>
    <row r="1065" spans="2:18" x14ac:dyDescent="0.2">
      <c r="B1065" s="120"/>
      <c r="C1065" s="119"/>
      <c r="D1065" s="120"/>
      <c r="E1065" s="119"/>
      <c r="F1065" s="119"/>
      <c r="G1065" s="119"/>
      <c r="H1065" s="119"/>
      <c r="I1065" s="158">
        <f t="shared" si="33"/>
        <v>0</v>
      </c>
      <c r="J1065" s="119"/>
      <c r="K1065" s="119"/>
      <c r="L1065" s="119"/>
      <c r="M1065" s="119"/>
      <c r="N1065" s="119"/>
      <c r="O1065" s="159"/>
      <c r="P1065" s="160" t="s">
        <v>80</v>
      </c>
      <c r="Q1065" s="122">
        <f t="shared" si="34"/>
        <v>0</v>
      </c>
      <c r="R1065" s="143"/>
    </row>
    <row r="1066" spans="2:18" x14ac:dyDescent="0.2">
      <c r="B1066" s="120"/>
      <c r="C1066" s="119"/>
      <c r="D1066" s="120"/>
      <c r="E1066" s="119"/>
      <c r="F1066" s="119"/>
      <c r="G1066" s="119"/>
      <c r="H1066" s="119"/>
      <c r="I1066" s="158">
        <f t="shared" si="33"/>
        <v>0</v>
      </c>
      <c r="J1066" s="119"/>
      <c r="K1066" s="119"/>
      <c r="L1066" s="119"/>
      <c r="M1066" s="119"/>
      <c r="N1066" s="119"/>
      <c r="O1066" s="159"/>
      <c r="P1066" s="160" t="s">
        <v>80</v>
      </c>
      <c r="Q1066" s="122">
        <f t="shared" si="34"/>
        <v>0</v>
      </c>
      <c r="R1066" s="143"/>
    </row>
    <row r="1067" spans="2:18" x14ac:dyDescent="0.2">
      <c r="B1067" s="120"/>
      <c r="C1067" s="119"/>
      <c r="D1067" s="120"/>
      <c r="E1067" s="119"/>
      <c r="F1067" s="119"/>
      <c r="G1067" s="119"/>
      <c r="H1067" s="119"/>
      <c r="I1067" s="158">
        <f t="shared" si="33"/>
        <v>0</v>
      </c>
      <c r="J1067" s="119"/>
      <c r="K1067" s="119"/>
      <c r="L1067" s="119"/>
      <c r="M1067" s="119"/>
      <c r="N1067" s="119"/>
      <c r="O1067" s="159"/>
      <c r="P1067" s="160" t="s">
        <v>80</v>
      </c>
      <c r="Q1067" s="122">
        <f t="shared" si="34"/>
        <v>0</v>
      </c>
      <c r="R1067" s="143"/>
    </row>
    <row r="1068" spans="2:18" x14ac:dyDescent="0.2">
      <c r="B1068" s="120"/>
      <c r="C1068" s="119"/>
      <c r="D1068" s="120"/>
      <c r="E1068" s="119"/>
      <c r="F1068" s="119"/>
      <c r="G1068" s="119"/>
      <c r="H1068" s="119"/>
      <c r="I1068" s="158">
        <f t="shared" si="33"/>
        <v>0</v>
      </c>
      <c r="J1068" s="119"/>
      <c r="K1068" s="119"/>
      <c r="L1068" s="119"/>
      <c r="M1068" s="119"/>
      <c r="N1068" s="119"/>
      <c r="O1068" s="159"/>
      <c r="P1068" s="160" t="s">
        <v>80</v>
      </c>
      <c r="Q1068" s="122">
        <f t="shared" si="34"/>
        <v>0</v>
      </c>
      <c r="R1068" s="143"/>
    </row>
    <row r="1069" spans="2:18" x14ac:dyDescent="0.2">
      <c r="B1069" s="120"/>
      <c r="C1069" s="119"/>
      <c r="D1069" s="120"/>
      <c r="E1069" s="119"/>
      <c r="F1069" s="119"/>
      <c r="G1069" s="119"/>
      <c r="H1069" s="119"/>
      <c r="I1069" s="158">
        <f t="shared" si="33"/>
        <v>0</v>
      </c>
      <c r="J1069" s="119"/>
      <c r="K1069" s="119"/>
      <c r="L1069" s="119"/>
      <c r="M1069" s="119"/>
      <c r="N1069" s="119"/>
      <c r="O1069" s="159"/>
      <c r="P1069" s="160" t="s">
        <v>80</v>
      </c>
      <c r="Q1069" s="122">
        <f t="shared" si="34"/>
        <v>0</v>
      </c>
      <c r="R1069" s="143"/>
    </row>
    <row r="1070" spans="2:18" x14ac:dyDescent="0.2">
      <c r="B1070" s="120"/>
      <c r="C1070" s="119"/>
      <c r="D1070" s="120"/>
      <c r="E1070" s="119"/>
      <c r="F1070" s="119"/>
      <c r="G1070" s="119"/>
      <c r="H1070" s="119"/>
      <c r="I1070" s="158">
        <f t="shared" si="33"/>
        <v>0</v>
      </c>
      <c r="J1070" s="119"/>
      <c r="K1070" s="119"/>
      <c r="L1070" s="119"/>
      <c r="M1070" s="119"/>
      <c r="N1070" s="119"/>
      <c r="O1070" s="159"/>
      <c r="P1070" s="160" t="s">
        <v>80</v>
      </c>
      <c r="Q1070" s="122">
        <f t="shared" si="34"/>
        <v>0</v>
      </c>
      <c r="R1070" s="143"/>
    </row>
    <row r="1071" spans="2:18" x14ac:dyDescent="0.2">
      <c r="B1071" s="120"/>
      <c r="C1071" s="119"/>
      <c r="D1071" s="120"/>
      <c r="E1071" s="119"/>
      <c r="F1071" s="119"/>
      <c r="G1071" s="119"/>
      <c r="H1071" s="119"/>
      <c r="I1071" s="158">
        <f t="shared" si="33"/>
        <v>0</v>
      </c>
      <c r="J1071" s="119"/>
      <c r="K1071" s="119"/>
      <c r="L1071" s="119"/>
      <c r="M1071" s="119"/>
      <c r="N1071" s="119"/>
      <c r="O1071" s="159"/>
      <c r="P1071" s="160" t="s">
        <v>80</v>
      </c>
      <c r="Q1071" s="122">
        <f t="shared" si="34"/>
        <v>0</v>
      </c>
      <c r="R1071" s="143"/>
    </row>
    <row r="1072" spans="2:18" x14ac:dyDescent="0.2">
      <c r="B1072" s="120"/>
      <c r="C1072" s="119"/>
      <c r="D1072" s="120"/>
      <c r="E1072" s="119"/>
      <c r="F1072" s="119"/>
      <c r="G1072" s="119"/>
      <c r="H1072" s="119"/>
      <c r="I1072" s="158">
        <f t="shared" si="33"/>
        <v>0</v>
      </c>
      <c r="J1072" s="119"/>
      <c r="K1072" s="119"/>
      <c r="L1072" s="119"/>
      <c r="M1072" s="119"/>
      <c r="N1072" s="119"/>
      <c r="O1072" s="159"/>
      <c r="P1072" s="160" t="s">
        <v>80</v>
      </c>
      <c r="Q1072" s="122">
        <f t="shared" si="34"/>
        <v>0</v>
      </c>
      <c r="R1072" s="143"/>
    </row>
    <row r="1073" spans="2:18" x14ac:dyDescent="0.2">
      <c r="B1073" s="120"/>
      <c r="C1073" s="119"/>
      <c r="D1073" s="120"/>
      <c r="E1073" s="119"/>
      <c r="F1073" s="119"/>
      <c r="G1073" s="119"/>
      <c r="H1073" s="119"/>
      <c r="I1073" s="158">
        <f t="shared" si="33"/>
        <v>0</v>
      </c>
      <c r="J1073" s="119"/>
      <c r="K1073" s="119"/>
      <c r="L1073" s="119"/>
      <c r="M1073" s="119"/>
      <c r="N1073" s="119"/>
      <c r="O1073" s="159"/>
      <c r="P1073" s="160" t="s">
        <v>80</v>
      </c>
      <c r="Q1073" s="122">
        <f t="shared" si="34"/>
        <v>0</v>
      </c>
      <c r="R1073" s="143"/>
    </row>
    <row r="1074" spans="2:18" x14ac:dyDescent="0.2">
      <c r="B1074" s="120"/>
      <c r="C1074" s="119"/>
      <c r="D1074" s="120"/>
      <c r="E1074" s="119"/>
      <c r="F1074" s="119"/>
      <c r="G1074" s="119"/>
      <c r="H1074" s="119"/>
      <c r="I1074" s="158">
        <f t="shared" si="33"/>
        <v>0</v>
      </c>
      <c r="J1074" s="119"/>
      <c r="K1074" s="119"/>
      <c r="L1074" s="119"/>
      <c r="M1074" s="119"/>
      <c r="N1074" s="119"/>
      <c r="O1074" s="159"/>
      <c r="P1074" s="160" t="s">
        <v>80</v>
      </c>
      <c r="Q1074" s="122">
        <f t="shared" si="34"/>
        <v>0</v>
      </c>
      <c r="R1074" s="143"/>
    </row>
    <row r="1075" spans="2:18" x14ac:dyDescent="0.2">
      <c r="B1075" s="120"/>
      <c r="C1075" s="119"/>
      <c r="D1075" s="120"/>
      <c r="E1075" s="119"/>
      <c r="F1075" s="119"/>
      <c r="G1075" s="119"/>
      <c r="H1075" s="119"/>
      <c r="I1075" s="158">
        <f t="shared" si="33"/>
        <v>0</v>
      </c>
      <c r="J1075" s="119"/>
      <c r="K1075" s="119"/>
      <c r="L1075" s="119"/>
      <c r="M1075" s="119"/>
      <c r="N1075" s="119"/>
      <c r="O1075" s="159"/>
      <c r="P1075" s="160" t="s">
        <v>80</v>
      </c>
      <c r="Q1075" s="122">
        <f t="shared" si="34"/>
        <v>0</v>
      </c>
      <c r="R1075" s="143"/>
    </row>
    <row r="1076" spans="2:18" x14ac:dyDescent="0.2">
      <c r="B1076" s="120"/>
      <c r="C1076" s="119"/>
      <c r="D1076" s="120"/>
      <c r="E1076" s="119"/>
      <c r="F1076" s="119"/>
      <c r="G1076" s="119"/>
      <c r="H1076" s="119"/>
      <c r="I1076" s="158">
        <f t="shared" ref="I1076:I1139" si="35">IF(J1076&gt;0,J1076,SUM((PI()*E1076*F1076/4)+(PI()*F1076*G1076/4)+(PI()*G1076*H1076/4)+(PI()*H1076*E1076/4)))</f>
        <v>0</v>
      </c>
      <c r="J1076" s="119"/>
      <c r="K1076" s="119"/>
      <c r="L1076" s="119"/>
      <c r="M1076" s="119"/>
      <c r="N1076" s="119"/>
      <c r="O1076" s="159"/>
      <c r="P1076" s="160" t="s">
        <v>80</v>
      </c>
      <c r="Q1076" s="122">
        <f t="shared" ref="Q1076:Q1139" si="36">SUM((I1076-(L1076+M1076+N1076))*(1-O1076))</f>
        <v>0</v>
      </c>
      <c r="R1076" s="143"/>
    </row>
    <row r="1077" spans="2:18" x14ac:dyDescent="0.2">
      <c r="B1077" s="120"/>
      <c r="C1077" s="119"/>
      <c r="D1077" s="120"/>
      <c r="E1077" s="119"/>
      <c r="F1077" s="119"/>
      <c r="G1077" s="119"/>
      <c r="H1077" s="119"/>
      <c r="I1077" s="158">
        <f t="shared" si="35"/>
        <v>0</v>
      </c>
      <c r="J1077" s="119"/>
      <c r="K1077" s="119"/>
      <c r="L1077" s="119"/>
      <c r="M1077" s="119"/>
      <c r="N1077" s="119"/>
      <c r="O1077" s="159"/>
      <c r="P1077" s="160" t="s">
        <v>80</v>
      </c>
      <c r="Q1077" s="122">
        <f t="shared" si="36"/>
        <v>0</v>
      </c>
      <c r="R1077" s="143"/>
    </row>
    <row r="1078" spans="2:18" x14ac:dyDescent="0.2">
      <c r="B1078" s="120"/>
      <c r="C1078" s="119"/>
      <c r="D1078" s="120"/>
      <c r="E1078" s="119"/>
      <c r="F1078" s="119"/>
      <c r="G1078" s="119"/>
      <c r="H1078" s="119"/>
      <c r="I1078" s="158">
        <f t="shared" si="35"/>
        <v>0</v>
      </c>
      <c r="J1078" s="119"/>
      <c r="K1078" s="119"/>
      <c r="L1078" s="119"/>
      <c r="M1078" s="119"/>
      <c r="N1078" s="119"/>
      <c r="O1078" s="159"/>
      <c r="P1078" s="160" t="s">
        <v>80</v>
      </c>
      <c r="Q1078" s="122">
        <f t="shared" si="36"/>
        <v>0</v>
      </c>
      <c r="R1078" s="143"/>
    </row>
    <row r="1079" spans="2:18" x14ac:dyDescent="0.2">
      <c r="B1079" s="120"/>
      <c r="C1079" s="119"/>
      <c r="D1079" s="120"/>
      <c r="E1079" s="119"/>
      <c r="F1079" s="119"/>
      <c r="G1079" s="119"/>
      <c r="H1079" s="119"/>
      <c r="I1079" s="158">
        <f t="shared" si="35"/>
        <v>0</v>
      </c>
      <c r="J1079" s="119"/>
      <c r="K1079" s="119"/>
      <c r="L1079" s="119"/>
      <c r="M1079" s="119"/>
      <c r="N1079" s="119"/>
      <c r="O1079" s="159"/>
      <c r="P1079" s="160" t="s">
        <v>80</v>
      </c>
      <c r="Q1079" s="122">
        <f t="shared" si="36"/>
        <v>0</v>
      </c>
      <c r="R1079" s="143"/>
    </row>
    <row r="1080" spans="2:18" x14ac:dyDescent="0.2">
      <c r="B1080" s="120"/>
      <c r="C1080" s="119"/>
      <c r="D1080" s="120"/>
      <c r="E1080" s="119"/>
      <c r="F1080" s="119"/>
      <c r="G1080" s="119"/>
      <c r="H1080" s="119"/>
      <c r="I1080" s="158">
        <f t="shared" si="35"/>
        <v>0</v>
      </c>
      <c r="J1080" s="119"/>
      <c r="K1080" s="119"/>
      <c r="L1080" s="119"/>
      <c r="M1080" s="119"/>
      <c r="N1080" s="119"/>
      <c r="O1080" s="159"/>
      <c r="P1080" s="160" t="s">
        <v>80</v>
      </c>
      <c r="Q1080" s="122">
        <f t="shared" si="36"/>
        <v>0</v>
      </c>
      <c r="R1080" s="143"/>
    </row>
    <row r="1081" spans="2:18" x14ac:dyDescent="0.2">
      <c r="B1081" s="120"/>
      <c r="C1081" s="119"/>
      <c r="D1081" s="120"/>
      <c r="E1081" s="119"/>
      <c r="F1081" s="119"/>
      <c r="G1081" s="119"/>
      <c r="H1081" s="119"/>
      <c r="I1081" s="158">
        <f t="shared" si="35"/>
        <v>0</v>
      </c>
      <c r="J1081" s="119"/>
      <c r="K1081" s="119"/>
      <c r="L1081" s="119"/>
      <c r="M1081" s="119"/>
      <c r="N1081" s="119"/>
      <c r="O1081" s="159"/>
      <c r="P1081" s="160" t="s">
        <v>80</v>
      </c>
      <c r="Q1081" s="122">
        <f t="shared" si="36"/>
        <v>0</v>
      </c>
      <c r="R1081" s="143"/>
    </row>
    <row r="1082" spans="2:18" x14ac:dyDescent="0.2">
      <c r="B1082" s="120"/>
      <c r="C1082" s="119"/>
      <c r="D1082" s="120"/>
      <c r="E1082" s="119"/>
      <c r="F1082" s="119"/>
      <c r="G1082" s="119"/>
      <c r="H1082" s="119"/>
      <c r="I1082" s="158">
        <f t="shared" si="35"/>
        <v>0</v>
      </c>
      <c r="J1082" s="119"/>
      <c r="K1082" s="119"/>
      <c r="L1082" s="119"/>
      <c r="M1082" s="119"/>
      <c r="N1082" s="119"/>
      <c r="O1082" s="159"/>
      <c r="P1082" s="160" t="s">
        <v>80</v>
      </c>
      <c r="Q1082" s="122">
        <f t="shared" si="36"/>
        <v>0</v>
      </c>
      <c r="R1082" s="143"/>
    </row>
    <row r="1083" spans="2:18" x14ac:dyDescent="0.2">
      <c r="B1083" s="120"/>
      <c r="C1083" s="119"/>
      <c r="D1083" s="120"/>
      <c r="E1083" s="119"/>
      <c r="F1083" s="119"/>
      <c r="G1083" s="119"/>
      <c r="H1083" s="119"/>
      <c r="I1083" s="158">
        <f t="shared" si="35"/>
        <v>0</v>
      </c>
      <c r="J1083" s="119"/>
      <c r="K1083" s="119"/>
      <c r="L1083" s="119"/>
      <c r="M1083" s="119"/>
      <c r="N1083" s="119"/>
      <c r="O1083" s="159"/>
      <c r="P1083" s="160" t="s">
        <v>80</v>
      </c>
      <c r="Q1083" s="122">
        <f t="shared" si="36"/>
        <v>0</v>
      </c>
      <c r="R1083" s="143"/>
    </row>
    <row r="1084" spans="2:18" x14ac:dyDescent="0.2">
      <c r="B1084" s="120"/>
      <c r="C1084" s="119"/>
      <c r="D1084" s="120"/>
      <c r="E1084" s="119"/>
      <c r="F1084" s="119"/>
      <c r="G1084" s="119"/>
      <c r="H1084" s="119"/>
      <c r="I1084" s="158">
        <f t="shared" si="35"/>
        <v>0</v>
      </c>
      <c r="J1084" s="119"/>
      <c r="K1084" s="119"/>
      <c r="L1084" s="119"/>
      <c r="M1084" s="119"/>
      <c r="N1084" s="119"/>
      <c r="O1084" s="159"/>
      <c r="P1084" s="160" t="s">
        <v>80</v>
      </c>
      <c r="Q1084" s="122">
        <f t="shared" si="36"/>
        <v>0</v>
      </c>
      <c r="R1084" s="143"/>
    </row>
    <row r="1085" spans="2:18" x14ac:dyDescent="0.2">
      <c r="B1085" s="120"/>
      <c r="C1085" s="119"/>
      <c r="D1085" s="120"/>
      <c r="E1085" s="119"/>
      <c r="F1085" s="119"/>
      <c r="G1085" s="119"/>
      <c r="H1085" s="119"/>
      <c r="I1085" s="158">
        <f t="shared" si="35"/>
        <v>0</v>
      </c>
      <c r="J1085" s="119"/>
      <c r="K1085" s="119"/>
      <c r="L1085" s="119"/>
      <c r="M1085" s="119"/>
      <c r="N1085" s="119"/>
      <c r="O1085" s="159"/>
      <c r="P1085" s="160" t="s">
        <v>80</v>
      </c>
      <c r="Q1085" s="122">
        <f t="shared" si="36"/>
        <v>0</v>
      </c>
      <c r="R1085" s="143"/>
    </row>
    <row r="1086" spans="2:18" x14ac:dyDescent="0.2">
      <c r="B1086" s="120"/>
      <c r="C1086" s="119"/>
      <c r="D1086" s="120"/>
      <c r="E1086" s="119"/>
      <c r="F1086" s="119"/>
      <c r="G1086" s="119"/>
      <c r="H1086" s="119"/>
      <c r="I1086" s="158">
        <f t="shared" si="35"/>
        <v>0</v>
      </c>
      <c r="J1086" s="119"/>
      <c r="K1086" s="119"/>
      <c r="L1086" s="119"/>
      <c r="M1086" s="119"/>
      <c r="N1086" s="119"/>
      <c r="O1086" s="159"/>
      <c r="P1086" s="160" t="s">
        <v>80</v>
      </c>
      <c r="Q1086" s="122">
        <f t="shared" si="36"/>
        <v>0</v>
      </c>
      <c r="R1086" s="143"/>
    </row>
    <row r="1087" spans="2:18" x14ac:dyDescent="0.2">
      <c r="B1087" s="120"/>
      <c r="C1087" s="119"/>
      <c r="D1087" s="120"/>
      <c r="E1087" s="119"/>
      <c r="F1087" s="119"/>
      <c r="G1087" s="119"/>
      <c r="H1087" s="119"/>
      <c r="I1087" s="158">
        <f t="shared" si="35"/>
        <v>0</v>
      </c>
      <c r="J1087" s="119"/>
      <c r="K1087" s="119"/>
      <c r="L1087" s="119"/>
      <c r="M1087" s="119"/>
      <c r="N1087" s="119"/>
      <c r="O1087" s="159"/>
      <c r="P1087" s="160" t="s">
        <v>80</v>
      </c>
      <c r="Q1087" s="122">
        <f t="shared" si="36"/>
        <v>0</v>
      </c>
      <c r="R1087" s="143"/>
    </row>
    <row r="1088" spans="2:18" x14ac:dyDescent="0.2">
      <c r="B1088" s="120"/>
      <c r="C1088" s="119"/>
      <c r="D1088" s="120"/>
      <c r="E1088" s="119"/>
      <c r="F1088" s="119"/>
      <c r="G1088" s="119"/>
      <c r="H1088" s="119"/>
      <c r="I1088" s="158">
        <f t="shared" si="35"/>
        <v>0</v>
      </c>
      <c r="J1088" s="119"/>
      <c r="K1088" s="119"/>
      <c r="L1088" s="119"/>
      <c r="M1088" s="119"/>
      <c r="N1088" s="119"/>
      <c r="O1088" s="159"/>
      <c r="P1088" s="160" t="s">
        <v>80</v>
      </c>
      <c r="Q1088" s="122">
        <f t="shared" si="36"/>
        <v>0</v>
      </c>
      <c r="R1088" s="143"/>
    </row>
    <row r="1089" spans="2:18" x14ac:dyDescent="0.2">
      <c r="B1089" s="120"/>
      <c r="C1089" s="119"/>
      <c r="D1089" s="120"/>
      <c r="E1089" s="119"/>
      <c r="F1089" s="119"/>
      <c r="G1089" s="119"/>
      <c r="H1089" s="119"/>
      <c r="I1089" s="158">
        <f t="shared" si="35"/>
        <v>0</v>
      </c>
      <c r="J1089" s="119"/>
      <c r="K1089" s="119"/>
      <c r="L1089" s="119"/>
      <c r="M1089" s="119"/>
      <c r="N1089" s="119"/>
      <c r="O1089" s="159"/>
      <c r="P1089" s="160" t="s">
        <v>80</v>
      </c>
      <c r="Q1089" s="122">
        <f t="shared" si="36"/>
        <v>0</v>
      </c>
      <c r="R1089" s="143"/>
    </row>
    <row r="1090" spans="2:18" x14ac:dyDescent="0.2">
      <c r="B1090" s="120"/>
      <c r="C1090" s="119"/>
      <c r="D1090" s="120"/>
      <c r="E1090" s="119"/>
      <c r="F1090" s="119"/>
      <c r="G1090" s="119"/>
      <c r="H1090" s="119"/>
      <c r="I1090" s="158">
        <f t="shared" si="35"/>
        <v>0</v>
      </c>
      <c r="J1090" s="119"/>
      <c r="K1090" s="119"/>
      <c r="L1090" s="119"/>
      <c r="M1090" s="119"/>
      <c r="N1090" s="119"/>
      <c r="O1090" s="159"/>
      <c r="P1090" s="160" t="s">
        <v>80</v>
      </c>
      <c r="Q1090" s="122">
        <f t="shared" si="36"/>
        <v>0</v>
      </c>
      <c r="R1090" s="143"/>
    </row>
    <row r="1091" spans="2:18" x14ac:dyDescent="0.2">
      <c r="B1091" s="120"/>
      <c r="C1091" s="119"/>
      <c r="D1091" s="120"/>
      <c r="E1091" s="119"/>
      <c r="F1091" s="119"/>
      <c r="G1091" s="119"/>
      <c r="H1091" s="119"/>
      <c r="I1091" s="158">
        <f t="shared" si="35"/>
        <v>0</v>
      </c>
      <c r="J1091" s="119"/>
      <c r="K1091" s="119"/>
      <c r="L1091" s="119"/>
      <c r="M1091" s="119"/>
      <c r="N1091" s="119"/>
      <c r="O1091" s="159"/>
      <c r="P1091" s="160" t="s">
        <v>80</v>
      </c>
      <c r="Q1091" s="122">
        <f t="shared" si="36"/>
        <v>0</v>
      </c>
      <c r="R1091" s="143"/>
    </row>
    <row r="1092" spans="2:18" x14ac:dyDescent="0.2">
      <c r="B1092" s="120"/>
      <c r="C1092" s="119"/>
      <c r="D1092" s="120"/>
      <c r="E1092" s="119"/>
      <c r="F1092" s="119"/>
      <c r="G1092" s="119"/>
      <c r="H1092" s="119"/>
      <c r="I1092" s="158">
        <f t="shared" si="35"/>
        <v>0</v>
      </c>
      <c r="J1092" s="119"/>
      <c r="K1092" s="119"/>
      <c r="L1092" s="119"/>
      <c r="M1092" s="119"/>
      <c r="N1092" s="119"/>
      <c r="O1092" s="159"/>
      <c r="P1092" s="160" t="s">
        <v>80</v>
      </c>
      <c r="Q1092" s="122">
        <f t="shared" si="36"/>
        <v>0</v>
      </c>
      <c r="R1092" s="143"/>
    </row>
    <row r="1093" spans="2:18" x14ac:dyDescent="0.2">
      <c r="B1093" s="120"/>
      <c r="C1093" s="119"/>
      <c r="D1093" s="120"/>
      <c r="E1093" s="119"/>
      <c r="F1093" s="119"/>
      <c r="G1093" s="119"/>
      <c r="H1093" s="119"/>
      <c r="I1093" s="158">
        <f t="shared" si="35"/>
        <v>0</v>
      </c>
      <c r="J1093" s="119"/>
      <c r="K1093" s="119"/>
      <c r="L1093" s="119"/>
      <c r="M1093" s="119"/>
      <c r="N1093" s="119"/>
      <c r="O1093" s="159"/>
      <c r="P1093" s="160" t="s">
        <v>80</v>
      </c>
      <c r="Q1093" s="122">
        <f t="shared" si="36"/>
        <v>0</v>
      </c>
      <c r="R1093" s="143"/>
    </row>
    <row r="1094" spans="2:18" x14ac:dyDescent="0.2">
      <c r="B1094" s="120"/>
      <c r="C1094" s="119"/>
      <c r="D1094" s="120"/>
      <c r="E1094" s="119"/>
      <c r="F1094" s="119"/>
      <c r="G1094" s="119"/>
      <c r="H1094" s="119"/>
      <c r="I1094" s="158">
        <f t="shared" si="35"/>
        <v>0</v>
      </c>
      <c r="J1094" s="119"/>
      <c r="K1094" s="119"/>
      <c r="L1094" s="119"/>
      <c r="M1094" s="119"/>
      <c r="N1094" s="119"/>
      <c r="O1094" s="159"/>
      <c r="P1094" s="160" t="s">
        <v>80</v>
      </c>
      <c r="Q1094" s="122">
        <f t="shared" si="36"/>
        <v>0</v>
      </c>
      <c r="R1094" s="143"/>
    </row>
    <row r="1095" spans="2:18" x14ac:dyDescent="0.2">
      <c r="B1095" s="120"/>
      <c r="C1095" s="119"/>
      <c r="D1095" s="120"/>
      <c r="E1095" s="119"/>
      <c r="F1095" s="119"/>
      <c r="G1095" s="119"/>
      <c r="H1095" s="119"/>
      <c r="I1095" s="158">
        <f t="shared" si="35"/>
        <v>0</v>
      </c>
      <c r="J1095" s="119"/>
      <c r="K1095" s="119"/>
      <c r="L1095" s="119"/>
      <c r="M1095" s="119"/>
      <c r="N1095" s="119"/>
      <c r="O1095" s="159"/>
      <c r="P1095" s="160" t="s">
        <v>80</v>
      </c>
      <c r="Q1095" s="122">
        <f t="shared" si="36"/>
        <v>0</v>
      </c>
      <c r="R1095" s="143"/>
    </row>
    <row r="1096" spans="2:18" x14ac:dyDescent="0.2">
      <c r="B1096" s="120"/>
      <c r="C1096" s="119"/>
      <c r="D1096" s="120"/>
      <c r="E1096" s="119"/>
      <c r="F1096" s="119"/>
      <c r="G1096" s="119"/>
      <c r="H1096" s="119"/>
      <c r="I1096" s="158">
        <f t="shared" si="35"/>
        <v>0</v>
      </c>
      <c r="J1096" s="119"/>
      <c r="K1096" s="119"/>
      <c r="L1096" s="119"/>
      <c r="M1096" s="119"/>
      <c r="N1096" s="119"/>
      <c r="O1096" s="159"/>
      <c r="P1096" s="160" t="s">
        <v>80</v>
      </c>
      <c r="Q1096" s="122">
        <f t="shared" si="36"/>
        <v>0</v>
      </c>
      <c r="R1096" s="143"/>
    </row>
    <row r="1097" spans="2:18" x14ac:dyDescent="0.2">
      <c r="B1097" s="120"/>
      <c r="C1097" s="119"/>
      <c r="D1097" s="120"/>
      <c r="E1097" s="119"/>
      <c r="F1097" s="119"/>
      <c r="G1097" s="119"/>
      <c r="H1097" s="119"/>
      <c r="I1097" s="158">
        <f t="shared" si="35"/>
        <v>0</v>
      </c>
      <c r="J1097" s="119"/>
      <c r="K1097" s="119"/>
      <c r="L1097" s="119"/>
      <c r="M1097" s="119"/>
      <c r="N1097" s="119"/>
      <c r="O1097" s="159"/>
      <c r="P1097" s="160" t="s">
        <v>80</v>
      </c>
      <c r="Q1097" s="122">
        <f t="shared" si="36"/>
        <v>0</v>
      </c>
      <c r="R1097" s="143"/>
    </row>
    <row r="1098" spans="2:18" x14ac:dyDescent="0.2">
      <c r="B1098" s="120"/>
      <c r="C1098" s="119"/>
      <c r="D1098" s="120"/>
      <c r="E1098" s="119"/>
      <c r="F1098" s="119"/>
      <c r="G1098" s="119"/>
      <c r="H1098" s="119"/>
      <c r="I1098" s="158">
        <f t="shared" si="35"/>
        <v>0</v>
      </c>
      <c r="J1098" s="119"/>
      <c r="K1098" s="119"/>
      <c r="L1098" s="119"/>
      <c r="M1098" s="119"/>
      <c r="N1098" s="119"/>
      <c r="O1098" s="159"/>
      <c r="P1098" s="160" t="s">
        <v>80</v>
      </c>
      <c r="Q1098" s="122">
        <f t="shared" si="36"/>
        <v>0</v>
      </c>
      <c r="R1098" s="143"/>
    </row>
    <row r="1099" spans="2:18" x14ac:dyDescent="0.2">
      <c r="B1099" s="120"/>
      <c r="C1099" s="119"/>
      <c r="D1099" s="120"/>
      <c r="E1099" s="119"/>
      <c r="F1099" s="119"/>
      <c r="G1099" s="119"/>
      <c r="H1099" s="119"/>
      <c r="I1099" s="158">
        <f t="shared" si="35"/>
        <v>0</v>
      </c>
      <c r="J1099" s="119"/>
      <c r="K1099" s="119"/>
      <c r="L1099" s="119"/>
      <c r="M1099" s="119"/>
      <c r="N1099" s="119"/>
      <c r="O1099" s="159"/>
      <c r="P1099" s="160" t="s">
        <v>80</v>
      </c>
      <c r="Q1099" s="122">
        <f t="shared" si="36"/>
        <v>0</v>
      </c>
      <c r="R1099" s="143"/>
    </row>
    <row r="1100" spans="2:18" x14ac:dyDescent="0.2">
      <c r="B1100" s="120"/>
      <c r="C1100" s="119"/>
      <c r="D1100" s="120"/>
      <c r="E1100" s="119"/>
      <c r="F1100" s="119"/>
      <c r="G1100" s="119"/>
      <c r="H1100" s="119"/>
      <c r="I1100" s="158">
        <f t="shared" si="35"/>
        <v>0</v>
      </c>
      <c r="J1100" s="119"/>
      <c r="K1100" s="119"/>
      <c r="L1100" s="119"/>
      <c r="M1100" s="119"/>
      <c r="N1100" s="119"/>
      <c r="O1100" s="159"/>
      <c r="P1100" s="160" t="s">
        <v>80</v>
      </c>
      <c r="Q1100" s="122">
        <f t="shared" si="36"/>
        <v>0</v>
      </c>
      <c r="R1100" s="143"/>
    </row>
    <row r="1101" spans="2:18" x14ac:dyDescent="0.2">
      <c r="B1101" s="120"/>
      <c r="C1101" s="119"/>
      <c r="D1101" s="120"/>
      <c r="E1101" s="119"/>
      <c r="F1101" s="119"/>
      <c r="G1101" s="119"/>
      <c r="H1101" s="119"/>
      <c r="I1101" s="158">
        <f t="shared" si="35"/>
        <v>0</v>
      </c>
      <c r="J1101" s="119"/>
      <c r="K1101" s="119"/>
      <c r="L1101" s="119"/>
      <c r="M1101" s="119"/>
      <c r="N1101" s="119"/>
      <c r="O1101" s="159"/>
      <c r="P1101" s="160" t="s">
        <v>80</v>
      </c>
      <c r="Q1101" s="122">
        <f t="shared" si="36"/>
        <v>0</v>
      </c>
      <c r="R1101" s="143"/>
    </row>
    <row r="1102" spans="2:18" x14ac:dyDescent="0.2">
      <c r="B1102" s="120"/>
      <c r="C1102" s="119"/>
      <c r="D1102" s="120"/>
      <c r="E1102" s="119"/>
      <c r="F1102" s="119"/>
      <c r="G1102" s="119"/>
      <c r="H1102" s="119"/>
      <c r="I1102" s="158">
        <f t="shared" si="35"/>
        <v>0</v>
      </c>
      <c r="J1102" s="119"/>
      <c r="K1102" s="119"/>
      <c r="L1102" s="119"/>
      <c r="M1102" s="119"/>
      <c r="N1102" s="119"/>
      <c r="O1102" s="159"/>
      <c r="P1102" s="160" t="s">
        <v>80</v>
      </c>
      <c r="Q1102" s="122">
        <f t="shared" si="36"/>
        <v>0</v>
      </c>
      <c r="R1102" s="143"/>
    </row>
    <row r="1103" spans="2:18" x14ac:dyDescent="0.2">
      <c r="B1103" s="120"/>
      <c r="C1103" s="119"/>
      <c r="D1103" s="120"/>
      <c r="E1103" s="119"/>
      <c r="F1103" s="119"/>
      <c r="G1103" s="119"/>
      <c r="H1103" s="119"/>
      <c r="I1103" s="158">
        <f t="shared" si="35"/>
        <v>0</v>
      </c>
      <c r="J1103" s="119"/>
      <c r="K1103" s="119"/>
      <c r="L1103" s="119"/>
      <c r="M1103" s="119"/>
      <c r="N1103" s="119"/>
      <c r="O1103" s="159"/>
      <c r="P1103" s="160" t="s">
        <v>80</v>
      </c>
      <c r="Q1103" s="122">
        <f t="shared" si="36"/>
        <v>0</v>
      </c>
      <c r="R1103" s="143"/>
    </row>
    <row r="1104" spans="2:18" x14ac:dyDescent="0.2">
      <c r="B1104" s="120"/>
      <c r="C1104" s="119"/>
      <c r="D1104" s="120"/>
      <c r="E1104" s="119"/>
      <c r="F1104" s="119"/>
      <c r="G1104" s="119"/>
      <c r="H1104" s="119"/>
      <c r="I1104" s="158">
        <f t="shared" si="35"/>
        <v>0</v>
      </c>
      <c r="J1104" s="119"/>
      <c r="K1104" s="119"/>
      <c r="L1104" s="119"/>
      <c r="M1104" s="119"/>
      <c r="N1104" s="119"/>
      <c r="O1104" s="159"/>
      <c r="P1104" s="160" t="s">
        <v>80</v>
      </c>
      <c r="Q1104" s="122">
        <f t="shared" si="36"/>
        <v>0</v>
      </c>
      <c r="R1104" s="143"/>
    </row>
    <row r="1105" spans="2:18" x14ac:dyDescent="0.2">
      <c r="B1105" s="120"/>
      <c r="C1105" s="119"/>
      <c r="D1105" s="120"/>
      <c r="E1105" s="119"/>
      <c r="F1105" s="119"/>
      <c r="G1105" s="119"/>
      <c r="H1105" s="119"/>
      <c r="I1105" s="158">
        <f t="shared" si="35"/>
        <v>0</v>
      </c>
      <c r="J1105" s="119"/>
      <c r="K1105" s="119"/>
      <c r="L1105" s="119"/>
      <c r="M1105" s="119"/>
      <c r="N1105" s="119"/>
      <c r="O1105" s="159"/>
      <c r="P1105" s="160" t="s">
        <v>80</v>
      </c>
      <c r="Q1105" s="122">
        <f t="shared" si="36"/>
        <v>0</v>
      </c>
      <c r="R1105" s="143"/>
    </row>
    <row r="1106" spans="2:18" x14ac:dyDescent="0.2">
      <c r="B1106" s="120"/>
      <c r="C1106" s="119"/>
      <c r="D1106" s="120"/>
      <c r="E1106" s="119"/>
      <c r="F1106" s="119"/>
      <c r="G1106" s="119"/>
      <c r="H1106" s="119"/>
      <c r="I1106" s="158">
        <f t="shared" si="35"/>
        <v>0</v>
      </c>
      <c r="J1106" s="119"/>
      <c r="K1106" s="119"/>
      <c r="L1106" s="119"/>
      <c r="M1106" s="119"/>
      <c r="N1106" s="119"/>
      <c r="O1106" s="159"/>
      <c r="P1106" s="160" t="s">
        <v>80</v>
      </c>
      <c r="Q1106" s="122">
        <f t="shared" si="36"/>
        <v>0</v>
      </c>
      <c r="R1106" s="143"/>
    </row>
    <row r="1107" spans="2:18" x14ac:dyDescent="0.2">
      <c r="B1107" s="120"/>
      <c r="C1107" s="119"/>
      <c r="D1107" s="120"/>
      <c r="E1107" s="119"/>
      <c r="F1107" s="119"/>
      <c r="G1107" s="119"/>
      <c r="H1107" s="119"/>
      <c r="I1107" s="158">
        <f t="shared" si="35"/>
        <v>0</v>
      </c>
      <c r="J1107" s="119"/>
      <c r="K1107" s="119"/>
      <c r="L1107" s="119"/>
      <c r="M1107" s="119"/>
      <c r="N1107" s="119"/>
      <c r="O1107" s="159"/>
      <c r="P1107" s="160" t="s">
        <v>80</v>
      </c>
      <c r="Q1107" s="122">
        <f t="shared" si="36"/>
        <v>0</v>
      </c>
      <c r="R1107" s="143"/>
    </row>
    <row r="1108" spans="2:18" x14ac:dyDescent="0.2">
      <c r="B1108" s="120"/>
      <c r="C1108" s="119"/>
      <c r="D1108" s="120"/>
      <c r="E1108" s="119"/>
      <c r="F1108" s="119"/>
      <c r="G1108" s="119"/>
      <c r="H1108" s="119"/>
      <c r="I1108" s="158">
        <f t="shared" si="35"/>
        <v>0</v>
      </c>
      <c r="J1108" s="119"/>
      <c r="K1108" s="119"/>
      <c r="L1108" s="119"/>
      <c r="M1108" s="119"/>
      <c r="N1108" s="119"/>
      <c r="O1108" s="159"/>
      <c r="P1108" s="160" t="s">
        <v>80</v>
      </c>
      <c r="Q1108" s="122">
        <f t="shared" si="36"/>
        <v>0</v>
      </c>
      <c r="R1108" s="143"/>
    </row>
    <row r="1109" spans="2:18" x14ac:dyDescent="0.2">
      <c r="B1109" s="120"/>
      <c r="C1109" s="119"/>
      <c r="D1109" s="120"/>
      <c r="E1109" s="119"/>
      <c r="F1109" s="119"/>
      <c r="G1109" s="119"/>
      <c r="H1109" s="119"/>
      <c r="I1109" s="158">
        <f t="shared" si="35"/>
        <v>0</v>
      </c>
      <c r="J1109" s="119"/>
      <c r="K1109" s="119"/>
      <c r="L1109" s="119"/>
      <c r="M1109" s="119"/>
      <c r="N1109" s="119"/>
      <c r="O1109" s="159"/>
      <c r="P1109" s="160" t="s">
        <v>80</v>
      </c>
      <c r="Q1109" s="122">
        <f t="shared" si="36"/>
        <v>0</v>
      </c>
      <c r="R1109" s="143"/>
    </row>
    <row r="1110" spans="2:18" x14ac:dyDescent="0.2">
      <c r="B1110" s="120"/>
      <c r="C1110" s="119"/>
      <c r="D1110" s="120"/>
      <c r="E1110" s="119"/>
      <c r="F1110" s="119"/>
      <c r="G1110" s="119"/>
      <c r="H1110" s="119"/>
      <c r="I1110" s="158">
        <f t="shared" si="35"/>
        <v>0</v>
      </c>
      <c r="J1110" s="119"/>
      <c r="K1110" s="119"/>
      <c r="L1110" s="119"/>
      <c r="M1110" s="119"/>
      <c r="N1110" s="119"/>
      <c r="O1110" s="159"/>
      <c r="P1110" s="160" t="s">
        <v>80</v>
      </c>
      <c r="Q1110" s="122">
        <f t="shared" si="36"/>
        <v>0</v>
      </c>
      <c r="R1110" s="143"/>
    </row>
    <row r="1111" spans="2:18" x14ac:dyDescent="0.2">
      <c r="B1111" s="120"/>
      <c r="C1111" s="119"/>
      <c r="D1111" s="120"/>
      <c r="E1111" s="119"/>
      <c r="F1111" s="119"/>
      <c r="G1111" s="119"/>
      <c r="H1111" s="119"/>
      <c r="I1111" s="158">
        <f t="shared" si="35"/>
        <v>0</v>
      </c>
      <c r="J1111" s="119"/>
      <c r="K1111" s="119"/>
      <c r="L1111" s="119"/>
      <c r="M1111" s="119"/>
      <c r="N1111" s="119"/>
      <c r="O1111" s="159"/>
      <c r="P1111" s="160" t="s">
        <v>80</v>
      </c>
      <c r="Q1111" s="122">
        <f t="shared" si="36"/>
        <v>0</v>
      </c>
      <c r="R1111" s="143"/>
    </row>
    <row r="1112" spans="2:18" x14ac:dyDescent="0.2">
      <c r="B1112" s="120"/>
      <c r="C1112" s="119"/>
      <c r="D1112" s="120"/>
      <c r="E1112" s="119"/>
      <c r="F1112" s="119"/>
      <c r="G1112" s="119"/>
      <c r="H1112" s="119"/>
      <c r="I1112" s="158">
        <f t="shared" si="35"/>
        <v>0</v>
      </c>
      <c r="J1112" s="119"/>
      <c r="K1112" s="119"/>
      <c r="L1112" s="119"/>
      <c r="M1112" s="119"/>
      <c r="N1112" s="119"/>
      <c r="O1112" s="159"/>
      <c r="P1112" s="160" t="s">
        <v>80</v>
      </c>
      <c r="Q1112" s="122">
        <f t="shared" si="36"/>
        <v>0</v>
      </c>
      <c r="R1112" s="143"/>
    </row>
    <row r="1113" spans="2:18" x14ac:dyDescent="0.2">
      <c r="B1113" s="120"/>
      <c r="C1113" s="119"/>
      <c r="D1113" s="120"/>
      <c r="E1113" s="119"/>
      <c r="F1113" s="119"/>
      <c r="G1113" s="119"/>
      <c r="H1113" s="119"/>
      <c r="I1113" s="158">
        <f t="shared" si="35"/>
        <v>0</v>
      </c>
      <c r="J1113" s="119"/>
      <c r="K1113" s="119"/>
      <c r="L1113" s="119"/>
      <c r="M1113" s="119"/>
      <c r="N1113" s="119"/>
      <c r="O1113" s="159"/>
      <c r="P1113" s="160" t="s">
        <v>80</v>
      </c>
      <c r="Q1113" s="122">
        <f t="shared" si="36"/>
        <v>0</v>
      </c>
      <c r="R1113" s="143"/>
    </row>
    <row r="1114" spans="2:18" x14ac:dyDescent="0.2">
      <c r="B1114" s="120"/>
      <c r="C1114" s="119"/>
      <c r="D1114" s="120"/>
      <c r="E1114" s="119"/>
      <c r="F1114" s="119"/>
      <c r="G1114" s="119"/>
      <c r="H1114" s="119"/>
      <c r="I1114" s="158">
        <f t="shared" si="35"/>
        <v>0</v>
      </c>
      <c r="J1114" s="119"/>
      <c r="K1114" s="119"/>
      <c r="L1114" s="119"/>
      <c r="M1114" s="119"/>
      <c r="N1114" s="119"/>
      <c r="O1114" s="159"/>
      <c r="P1114" s="160" t="s">
        <v>80</v>
      </c>
      <c r="Q1114" s="122">
        <f t="shared" si="36"/>
        <v>0</v>
      </c>
      <c r="R1114" s="143"/>
    </row>
    <row r="1115" spans="2:18" x14ac:dyDescent="0.2">
      <c r="B1115" s="120"/>
      <c r="C1115" s="119"/>
      <c r="D1115" s="120"/>
      <c r="E1115" s="119"/>
      <c r="F1115" s="119"/>
      <c r="G1115" s="119"/>
      <c r="H1115" s="119"/>
      <c r="I1115" s="158">
        <f t="shared" si="35"/>
        <v>0</v>
      </c>
      <c r="J1115" s="119"/>
      <c r="K1115" s="119"/>
      <c r="L1115" s="119"/>
      <c r="M1115" s="119"/>
      <c r="N1115" s="119"/>
      <c r="O1115" s="159"/>
      <c r="P1115" s="160" t="s">
        <v>80</v>
      </c>
      <c r="Q1115" s="122">
        <f t="shared" si="36"/>
        <v>0</v>
      </c>
      <c r="R1115" s="143"/>
    </row>
    <row r="1116" spans="2:18" x14ac:dyDescent="0.2">
      <c r="B1116" s="120"/>
      <c r="C1116" s="119"/>
      <c r="D1116" s="120"/>
      <c r="E1116" s="119"/>
      <c r="F1116" s="119"/>
      <c r="G1116" s="119"/>
      <c r="H1116" s="119"/>
      <c r="I1116" s="158">
        <f t="shared" si="35"/>
        <v>0</v>
      </c>
      <c r="J1116" s="119"/>
      <c r="K1116" s="119"/>
      <c r="L1116" s="119"/>
      <c r="M1116" s="119"/>
      <c r="N1116" s="119"/>
      <c r="O1116" s="159"/>
      <c r="P1116" s="160" t="s">
        <v>80</v>
      </c>
      <c r="Q1116" s="122">
        <f t="shared" si="36"/>
        <v>0</v>
      </c>
      <c r="R1116" s="143"/>
    </row>
    <row r="1117" spans="2:18" x14ac:dyDescent="0.2">
      <c r="B1117" s="120"/>
      <c r="C1117" s="119"/>
      <c r="D1117" s="120"/>
      <c r="E1117" s="119"/>
      <c r="F1117" s="119"/>
      <c r="G1117" s="119"/>
      <c r="H1117" s="119"/>
      <c r="I1117" s="158">
        <f t="shared" si="35"/>
        <v>0</v>
      </c>
      <c r="J1117" s="119"/>
      <c r="K1117" s="119"/>
      <c r="L1117" s="119"/>
      <c r="M1117" s="119"/>
      <c r="N1117" s="119"/>
      <c r="O1117" s="159"/>
      <c r="P1117" s="160" t="s">
        <v>80</v>
      </c>
      <c r="Q1117" s="122">
        <f t="shared" si="36"/>
        <v>0</v>
      </c>
      <c r="R1117" s="143"/>
    </row>
    <row r="1118" spans="2:18" x14ac:dyDescent="0.2">
      <c r="B1118" s="120"/>
      <c r="C1118" s="119"/>
      <c r="D1118" s="120"/>
      <c r="E1118" s="119"/>
      <c r="F1118" s="119"/>
      <c r="G1118" s="119"/>
      <c r="H1118" s="119"/>
      <c r="I1118" s="158">
        <f t="shared" si="35"/>
        <v>0</v>
      </c>
      <c r="J1118" s="119"/>
      <c r="K1118" s="119"/>
      <c r="L1118" s="119"/>
      <c r="M1118" s="119"/>
      <c r="N1118" s="119"/>
      <c r="O1118" s="159"/>
      <c r="P1118" s="160" t="s">
        <v>80</v>
      </c>
      <c r="Q1118" s="122">
        <f t="shared" si="36"/>
        <v>0</v>
      </c>
      <c r="R1118" s="143"/>
    </row>
    <row r="1119" spans="2:18" x14ac:dyDescent="0.2">
      <c r="B1119" s="120"/>
      <c r="C1119" s="119"/>
      <c r="D1119" s="120"/>
      <c r="E1119" s="119"/>
      <c r="F1119" s="119"/>
      <c r="G1119" s="119"/>
      <c r="H1119" s="119"/>
      <c r="I1119" s="158">
        <f t="shared" si="35"/>
        <v>0</v>
      </c>
      <c r="J1119" s="119"/>
      <c r="K1119" s="119"/>
      <c r="L1119" s="119"/>
      <c r="M1119" s="119"/>
      <c r="N1119" s="119"/>
      <c r="O1119" s="159"/>
      <c r="P1119" s="160" t="s">
        <v>80</v>
      </c>
      <c r="Q1119" s="122">
        <f t="shared" si="36"/>
        <v>0</v>
      </c>
      <c r="R1119" s="143"/>
    </row>
    <row r="1120" spans="2:18" x14ac:dyDescent="0.2">
      <c r="B1120" s="120"/>
      <c r="C1120" s="119"/>
      <c r="D1120" s="120"/>
      <c r="E1120" s="119"/>
      <c r="F1120" s="119"/>
      <c r="G1120" s="119"/>
      <c r="H1120" s="119"/>
      <c r="I1120" s="158">
        <f t="shared" si="35"/>
        <v>0</v>
      </c>
      <c r="J1120" s="119"/>
      <c r="K1120" s="119"/>
      <c r="L1120" s="119"/>
      <c r="M1120" s="119"/>
      <c r="N1120" s="119"/>
      <c r="O1120" s="159"/>
      <c r="P1120" s="160" t="s">
        <v>80</v>
      </c>
      <c r="Q1120" s="122">
        <f t="shared" si="36"/>
        <v>0</v>
      </c>
      <c r="R1120" s="143"/>
    </row>
    <row r="1121" spans="2:18" x14ac:dyDescent="0.2">
      <c r="B1121" s="120"/>
      <c r="C1121" s="119"/>
      <c r="D1121" s="120"/>
      <c r="E1121" s="119"/>
      <c r="F1121" s="119"/>
      <c r="G1121" s="119"/>
      <c r="H1121" s="119"/>
      <c r="I1121" s="158">
        <f t="shared" si="35"/>
        <v>0</v>
      </c>
      <c r="J1121" s="119"/>
      <c r="K1121" s="119"/>
      <c r="L1121" s="119"/>
      <c r="M1121" s="119"/>
      <c r="N1121" s="119"/>
      <c r="O1121" s="159"/>
      <c r="P1121" s="160" t="s">
        <v>80</v>
      </c>
      <c r="Q1121" s="122">
        <f t="shared" si="36"/>
        <v>0</v>
      </c>
      <c r="R1121" s="143"/>
    </row>
    <row r="1122" spans="2:18" x14ac:dyDescent="0.2">
      <c r="B1122" s="120"/>
      <c r="C1122" s="119"/>
      <c r="D1122" s="120"/>
      <c r="E1122" s="119"/>
      <c r="F1122" s="119"/>
      <c r="G1122" s="119"/>
      <c r="H1122" s="119"/>
      <c r="I1122" s="158">
        <f t="shared" si="35"/>
        <v>0</v>
      </c>
      <c r="J1122" s="119"/>
      <c r="K1122" s="119"/>
      <c r="L1122" s="119"/>
      <c r="M1122" s="119"/>
      <c r="N1122" s="119"/>
      <c r="O1122" s="159"/>
      <c r="P1122" s="160" t="s">
        <v>80</v>
      </c>
      <c r="Q1122" s="122">
        <f t="shared" si="36"/>
        <v>0</v>
      </c>
      <c r="R1122" s="143"/>
    </row>
    <row r="1123" spans="2:18" x14ac:dyDescent="0.2">
      <c r="B1123" s="120"/>
      <c r="C1123" s="119"/>
      <c r="D1123" s="120"/>
      <c r="E1123" s="119"/>
      <c r="F1123" s="119"/>
      <c r="G1123" s="119"/>
      <c r="H1123" s="119"/>
      <c r="I1123" s="158">
        <f t="shared" si="35"/>
        <v>0</v>
      </c>
      <c r="J1123" s="119"/>
      <c r="K1123" s="119"/>
      <c r="L1123" s="119"/>
      <c r="M1123" s="119"/>
      <c r="N1123" s="119"/>
      <c r="O1123" s="159"/>
      <c r="P1123" s="160" t="s">
        <v>80</v>
      </c>
      <c r="Q1123" s="122">
        <f t="shared" si="36"/>
        <v>0</v>
      </c>
      <c r="R1123" s="143"/>
    </row>
    <row r="1124" spans="2:18" x14ac:dyDescent="0.2">
      <c r="B1124" s="120"/>
      <c r="C1124" s="119"/>
      <c r="D1124" s="120"/>
      <c r="E1124" s="119"/>
      <c r="F1124" s="119"/>
      <c r="G1124" s="119"/>
      <c r="H1124" s="119"/>
      <c r="I1124" s="158">
        <f t="shared" si="35"/>
        <v>0</v>
      </c>
      <c r="J1124" s="119"/>
      <c r="K1124" s="119"/>
      <c r="L1124" s="119"/>
      <c r="M1124" s="119"/>
      <c r="N1124" s="119"/>
      <c r="O1124" s="159"/>
      <c r="P1124" s="160" t="s">
        <v>80</v>
      </c>
      <c r="Q1124" s="122">
        <f t="shared" si="36"/>
        <v>0</v>
      </c>
      <c r="R1124" s="143"/>
    </row>
    <row r="1125" spans="2:18" x14ac:dyDescent="0.2">
      <c r="B1125" s="120"/>
      <c r="C1125" s="119"/>
      <c r="D1125" s="120"/>
      <c r="E1125" s="119"/>
      <c r="F1125" s="119"/>
      <c r="G1125" s="119"/>
      <c r="H1125" s="119"/>
      <c r="I1125" s="158">
        <f t="shared" si="35"/>
        <v>0</v>
      </c>
      <c r="J1125" s="119"/>
      <c r="K1125" s="119"/>
      <c r="L1125" s="119"/>
      <c r="M1125" s="119"/>
      <c r="N1125" s="119"/>
      <c r="O1125" s="159"/>
      <c r="P1125" s="160" t="s">
        <v>80</v>
      </c>
      <c r="Q1125" s="122">
        <f t="shared" si="36"/>
        <v>0</v>
      </c>
      <c r="R1125" s="143"/>
    </row>
    <row r="1126" spans="2:18" x14ac:dyDescent="0.2">
      <c r="B1126" s="120"/>
      <c r="C1126" s="119"/>
      <c r="D1126" s="120"/>
      <c r="E1126" s="119"/>
      <c r="F1126" s="119"/>
      <c r="G1126" s="119"/>
      <c r="H1126" s="119"/>
      <c r="I1126" s="158">
        <f t="shared" si="35"/>
        <v>0</v>
      </c>
      <c r="J1126" s="119"/>
      <c r="K1126" s="119"/>
      <c r="L1126" s="119"/>
      <c r="M1126" s="119"/>
      <c r="N1126" s="119"/>
      <c r="O1126" s="159"/>
      <c r="P1126" s="160" t="s">
        <v>80</v>
      </c>
      <c r="Q1126" s="122">
        <f t="shared" si="36"/>
        <v>0</v>
      </c>
      <c r="R1126" s="143"/>
    </row>
    <row r="1127" spans="2:18" x14ac:dyDescent="0.2">
      <c r="B1127" s="120"/>
      <c r="C1127" s="119"/>
      <c r="D1127" s="120"/>
      <c r="E1127" s="119"/>
      <c r="F1127" s="119"/>
      <c r="G1127" s="119"/>
      <c r="H1127" s="119"/>
      <c r="I1127" s="158">
        <f t="shared" si="35"/>
        <v>0</v>
      </c>
      <c r="J1127" s="119"/>
      <c r="K1127" s="119"/>
      <c r="L1127" s="119"/>
      <c r="M1127" s="119"/>
      <c r="N1127" s="119"/>
      <c r="O1127" s="159"/>
      <c r="P1127" s="160" t="s">
        <v>80</v>
      </c>
      <c r="Q1127" s="122">
        <f t="shared" si="36"/>
        <v>0</v>
      </c>
      <c r="R1127" s="143"/>
    </row>
    <row r="1128" spans="2:18" x14ac:dyDescent="0.2">
      <c r="B1128" s="120"/>
      <c r="C1128" s="119"/>
      <c r="D1128" s="120"/>
      <c r="E1128" s="119"/>
      <c r="F1128" s="119"/>
      <c r="G1128" s="119"/>
      <c r="H1128" s="119"/>
      <c r="I1128" s="158">
        <f t="shared" si="35"/>
        <v>0</v>
      </c>
      <c r="J1128" s="119"/>
      <c r="K1128" s="119"/>
      <c r="L1128" s="119"/>
      <c r="M1128" s="119"/>
      <c r="N1128" s="119"/>
      <c r="O1128" s="159"/>
      <c r="P1128" s="160" t="s">
        <v>80</v>
      </c>
      <c r="Q1128" s="122">
        <f t="shared" si="36"/>
        <v>0</v>
      </c>
      <c r="R1128" s="143"/>
    </row>
    <row r="1129" spans="2:18" x14ac:dyDescent="0.2">
      <c r="B1129" s="120"/>
      <c r="C1129" s="119"/>
      <c r="D1129" s="120"/>
      <c r="E1129" s="119"/>
      <c r="F1129" s="119"/>
      <c r="G1129" s="119"/>
      <c r="H1129" s="119"/>
      <c r="I1129" s="158">
        <f t="shared" si="35"/>
        <v>0</v>
      </c>
      <c r="J1129" s="119"/>
      <c r="K1129" s="119"/>
      <c r="L1129" s="119"/>
      <c r="M1129" s="119"/>
      <c r="N1129" s="119"/>
      <c r="O1129" s="159"/>
      <c r="P1129" s="160" t="s">
        <v>80</v>
      </c>
      <c r="Q1129" s="122">
        <f t="shared" si="36"/>
        <v>0</v>
      </c>
      <c r="R1129" s="143"/>
    </row>
    <row r="1130" spans="2:18" x14ac:dyDescent="0.2">
      <c r="B1130" s="120"/>
      <c r="C1130" s="119"/>
      <c r="D1130" s="120"/>
      <c r="E1130" s="119"/>
      <c r="F1130" s="119"/>
      <c r="G1130" s="119"/>
      <c r="H1130" s="119"/>
      <c r="I1130" s="158">
        <f t="shared" si="35"/>
        <v>0</v>
      </c>
      <c r="J1130" s="119"/>
      <c r="K1130" s="119"/>
      <c r="L1130" s="119"/>
      <c r="M1130" s="119"/>
      <c r="N1130" s="119"/>
      <c r="O1130" s="159"/>
      <c r="P1130" s="160" t="s">
        <v>80</v>
      </c>
      <c r="Q1130" s="122">
        <f t="shared" si="36"/>
        <v>0</v>
      </c>
      <c r="R1130" s="143"/>
    </row>
    <row r="1131" spans="2:18" x14ac:dyDescent="0.2">
      <c r="B1131" s="120"/>
      <c r="C1131" s="119"/>
      <c r="D1131" s="120"/>
      <c r="E1131" s="119"/>
      <c r="F1131" s="119"/>
      <c r="G1131" s="119"/>
      <c r="H1131" s="119"/>
      <c r="I1131" s="158">
        <f t="shared" si="35"/>
        <v>0</v>
      </c>
      <c r="J1131" s="119"/>
      <c r="K1131" s="119"/>
      <c r="L1131" s="119"/>
      <c r="M1131" s="119"/>
      <c r="N1131" s="119"/>
      <c r="O1131" s="159"/>
      <c r="P1131" s="160" t="s">
        <v>80</v>
      </c>
      <c r="Q1131" s="122">
        <f t="shared" si="36"/>
        <v>0</v>
      </c>
      <c r="R1131" s="143"/>
    </row>
    <row r="1132" spans="2:18" x14ac:dyDescent="0.2">
      <c r="B1132" s="120"/>
      <c r="C1132" s="119"/>
      <c r="D1132" s="120"/>
      <c r="E1132" s="119"/>
      <c r="F1132" s="119"/>
      <c r="G1132" s="119"/>
      <c r="H1132" s="119"/>
      <c r="I1132" s="158">
        <f t="shared" si="35"/>
        <v>0</v>
      </c>
      <c r="J1132" s="119"/>
      <c r="K1132" s="119"/>
      <c r="L1132" s="119"/>
      <c r="M1132" s="119"/>
      <c r="N1132" s="119"/>
      <c r="O1132" s="159"/>
      <c r="P1132" s="160" t="s">
        <v>80</v>
      </c>
      <c r="Q1132" s="122">
        <f t="shared" si="36"/>
        <v>0</v>
      </c>
      <c r="R1132" s="143"/>
    </row>
    <row r="1133" spans="2:18" x14ac:dyDescent="0.2">
      <c r="B1133" s="120"/>
      <c r="C1133" s="119"/>
      <c r="D1133" s="120"/>
      <c r="E1133" s="119"/>
      <c r="F1133" s="119"/>
      <c r="G1133" s="119"/>
      <c r="H1133" s="119"/>
      <c r="I1133" s="158">
        <f t="shared" si="35"/>
        <v>0</v>
      </c>
      <c r="J1133" s="119"/>
      <c r="K1133" s="119"/>
      <c r="L1133" s="119"/>
      <c r="M1133" s="119"/>
      <c r="N1133" s="119"/>
      <c r="O1133" s="159"/>
      <c r="P1133" s="160" t="s">
        <v>80</v>
      </c>
      <c r="Q1133" s="122">
        <f t="shared" si="36"/>
        <v>0</v>
      </c>
      <c r="R1133" s="143"/>
    </row>
    <row r="1134" spans="2:18" x14ac:dyDescent="0.2">
      <c r="B1134" s="120"/>
      <c r="C1134" s="119"/>
      <c r="D1134" s="120"/>
      <c r="E1134" s="119"/>
      <c r="F1134" s="119"/>
      <c r="G1134" s="119"/>
      <c r="H1134" s="119"/>
      <c r="I1134" s="158">
        <f t="shared" si="35"/>
        <v>0</v>
      </c>
      <c r="J1134" s="119"/>
      <c r="K1134" s="119"/>
      <c r="L1134" s="119"/>
      <c r="M1134" s="119"/>
      <c r="N1134" s="119"/>
      <c r="O1134" s="159"/>
      <c r="P1134" s="160" t="s">
        <v>80</v>
      </c>
      <c r="Q1134" s="122">
        <f t="shared" si="36"/>
        <v>0</v>
      </c>
      <c r="R1134" s="143"/>
    </row>
    <row r="1135" spans="2:18" x14ac:dyDescent="0.2">
      <c r="B1135" s="120"/>
      <c r="C1135" s="119"/>
      <c r="D1135" s="120"/>
      <c r="E1135" s="119"/>
      <c r="F1135" s="119"/>
      <c r="G1135" s="119"/>
      <c r="H1135" s="119"/>
      <c r="I1135" s="158">
        <f t="shared" si="35"/>
        <v>0</v>
      </c>
      <c r="J1135" s="119"/>
      <c r="K1135" s="119"/>
      <c r="L1135" s="119"/>
      <c r="M1135" s="119"/>
      <c r="N1135" s="119"/>
      <c r="O1135" s="159"/>
      <c r="P1135" s="160" t="s">
        <v>80</v>
      </c>
      <c r="Q1135" s="122">
        <f t="shared" si="36"/>
        <v>0</v>
      </c>
      <c r="R1135" s="143"/>
    </row>
    <row r="1136" spans="2:18" x14ac:dyDescent="0.2">
      <c r="B1136" s="120"/>
      <c r="C1136" s="119"/>
      <c r="D1136" s="120"/>
      <c r="E1136" s="119"/>
      <c r="F1136" s="119"/>
      <c r="G1136" s="119"/>
      <c r="H1136" s="119"/>
      <c r="I1136" s="158">
        <f t="shared" si="35"/>
        <v>0</v>
      </c>
      <c r="J1136" s="119"/>
      <c r="K1136" s="119"/>
      <c r="L1136" s="119"/>
      <c r="M1136" s="119"/>
      <c r="N1136" s="119"/>
      <c r="O1136" s="159"/>
      <c r="P1136" s="160" t="s">
        <v>80</v>
      </c>
      <c r="Q1136" s="122">
        <f t="shared" si="36"/>
        <v>0</v>
      </c>
      <c r="R1136" s="143"/>
    </row>
    <row r="1137" spans="2:18" x14ac:dyDescent="0.2">
      <c r="B1137" s="120"/>
      <c r="C1137" s="119"/>
      <c r="D1137" s="120"/>
      <c r="E1137" s="119"/>
      <c r="F1137" s="119"/>
      <c r="G1137" s="119"/>
      <c r="H1137" s="119"/>
      <c r="I1137" s="158">
        <f t="shared" si="35"/>
        <v>0</v>
      </c>
      <c r="J1137" s="119"/>
      <c r="K1137" s="119"/>
      <c r="L1137" s="119"/>
      <c r="M1137" s="119"/>
      <c r="N1137" s="119"/>
      <c r="O1137" s="159"/>
      <c r="P1137" s="160" t="s">
        <v>80</v>
      </c>
      <c r="Q1137" s="122">
        <f t="shared" si="36"/>
        <v>0</v>
      </c>
      <c r="R1137" s="143"/>
    </row>
    <row r="1138" spans="2:18" x14ac:dyDescent="0.2">
      <c r="B1138" s="120"/>
      <c r="C1138" s="119"/>
      <c r="D1138" s="120"/>
      <c r="E1138" s="119"/>
      <c r="F1138" s="119"/>
      <c r="G1138" s="119"/>
      <c r="H1138" s="119"/>
      <c r="I1138" s="158">
        <f t="shared" si="35"/>
        <v>0</v>
      </c>
      <c r="J1138" s="119"/>
      <c r="K1138" s="119"/>
      <c r="L1138" s="119"/>
      <c r="M1138" s="119"/>
      <c r="N1138" s="119"/>
      <c r="O1138" s="159"/>
      <c r="P1138" s="160" t="s">
        <v>80</v>
      </c>
      <c r="Q1138" s="122">
        <f t="shared" si="36"/>
        <v>0</v>
      </c>
      <c r="R1138" s="143"/>
    </row>
    <row r="1139" spans="2:18" x14ac:dyDescent="0.2">
      <c r="B1139" s="120"/>
      <c r="C1139" s="119"/>
      <c r="D1139" s="120"/>
      <c r="E1139" s="119"/>
      <c r="F1139" s="119"/>
      <c r="G1139" s="119"/>
      <c r="H1139" s="119"/>
      <c r="I1139" s="158">
        <f t="shared" si="35"/>
        <v>0</v>
      </c>
      <c r="J1139" s="119"/>
      <c r="K1139" s="119"/>
      <c r="L1139" s="119"/>
      <c r="M1139" s="119"/>
      <c r="N1139" s="119"/>
      <c r="O1139" s="159"/>
      <c r="P1139" s="160" t="s">
        <v>80</v>
      </c>
      <c r="Q1139" s="122">
        <f t="shared" si="36"/>
        <v>0</v>
      </c>
      <c r="R1139" s="143"/>
    </row>
    <row r="1140" spans="2:18" x14ac:dyDescent="0.2">
      <c r="B1140" s="120"/>
      <c r="C1140" s="119"/>
      <c r="D1140" s="120"/>
      <c r="E1140" s="119"/>
      <c r="F1140" s="119"/>
      <c r="G1140" s="119"/>
      <c r="H1140" s="119"/>
      <c r="I1140" s="158">
        <f t="shared" ref="I1140:I1203" si="37">IF(J1140&gt;0,J1140,SUM((PI()*E1140*F1140/4)+(PI()*F1140*G1140/4)+(PI()*G1140*H1140/4)+(PI()*H1140*E1140/4)))</f>
        <v>0</v>
      </c>
      <c r="J1140" s="119"/>
      <c r="K1140" s="119"/>
      <c r="L1140" s="119"/>
      <c r="M1140" s="119"/>
      <c r="N1140" s="119"/>
      <c r="O1140" s="159"/>
      <c r="P1140" s="160" t="s">
        <v>80</v>
      </c>
      <c r="Q1140" s="122">
        <f t="shared" ref="Q1140:Q1203" si="38">SUM((I1140-(L1140+M1140+N1140))*(1-O1140))</f>
        <v>0</v>
      </c>
      <c r="R1140" s="143"/>
    </row>
    <row r="1141" spans="2:18" x14ac:dyDescent="0.2">
      <c r="B1141" s="120"/>
      <c r="C1141" s="119"/>
      <c r="D1141" s="120"/>
      <c r="E1141" s="119"/>
      <c r="F1141" s="119"/>
      <c r="G1141" s="119"/>
      <c r="H1141" s="119"/>
      <c r="I1141" s="158">
        <f t="shared" si="37"/>
        <v>0</v>
      </c>
      <c r="J1141" s="119"/>
      <c r="K1141" s="119"/>
      <c r="L1141" s="119"/>
      <c r="M1141" s="119"/>
      <c r="N1141" s="119"/>
      <c r="O1141" s="159"/>
      <c r="P1141" s="160" t="s">
        <v>80</v>
      </c>
      <c r="Q1141" s="122">
        <f t="shared" si="38"/>
        <v>0</v>
      </c>
      <c r="R1141" s="143"/>
    </row>
    <row r="1142" spans="2:18" x14ac:dyDescent="0.2">
      <c r="B1142" s="120"/>
      <c r="C1142" s="119"/>
      <c r="D1142" s="120"/>
      <c r="E1142" s="119"/>
      <c r="F1142" s="119"/>
      <c r="G1142" s="119"/>
      <c r="H1142" s="119"/>
      <c r="I1142" s="158">
        <f t="shared" si="37"/>
        <v>0</v>
      </c>
      <c r="J1142" s="119"/>
      <c r="K1142" s="119"/>
      <c r="L1142" s="119"/>
      <c r="M1142" s="119"/>
      <c r="N1142" s="119"/>
      <c r="O1142" s="159"/>
      <c r="P1142" s="160" t="s">
        <v>80</v>
      </c>
      <c r="Q1142" s="122">
        <f t="shared" si="38"/>
        <v>0</v>
      </c>
      <c r="R1142" s="143"/>
    </row>
    <row r="1143" spans="2:18" x14ac:dyDescent="0.2">
      <c r="B1143" s="120"/>
      <c r="C1143" s="119"/>
      <c r="D1143" s="120"/>
      <c r="E1143" s="119"/>
      <c r="F1143" s="119"/>
      <c r="G1143" s="119"/>
      <c r="H1143" s="119"/>
      <c r="I1143" s="158">
        <f t="shared" si="37"/>
        <v>0</v>
      </c>
      <c r="J1143" s="119"/>
      <c r="K1143" s="119"/>
      <c r="L1143" s="119"/>
      <c r="M1143" s="119"/>
      <c r="N1143" s="119"/>
      <c r="O1143" s="159"/>
      <c r="P1143" s="160" t="s">
        <v>80</v>
      </c>
      <c r="Q1143" s="122">
        <f t="shared" si="38"/>
        <v>0</v>
      </c>
      <c r="R1143" s="143"/>
    </row>
    <row r="1144" spans="2:18" x14ac:dyDescent="0.2">
      <c r="B1144" s="120"/>
      <c r="C1144" s="119"/>
      <c r="D1144" s="120"/>
      <c r="E1144" s="119"/>
      <c r="F1144" s="119"/>
      <c r="G1144" s="119"/>
      <c r="H1144" s="119"/>
      <c r="I1144" s="158">
        <f t="shared" si="37"/>
        <v>0</v>
      </c>
      <c r="J1144" s="119"/>
      <c r="K1144" s="119"/>
      <c r="L1144" s="119"/>
      <c r="M1144" s="119"/>
      <c r="N1144" s="119"/>
      <c r="O1144" s="159"/>
      <c r="P1144" s="160" t="s">
        <v>80</v>
      </c>
      <c r="Q1144" s="122">
        <f t="shared" si="38"/>
        <v>0</v>
      </c>
      <c r="R1144" s="143"/>
    </row>
    <row r="1145" spans="2:18" x14ac:dyDescent="0.2">
      <c r="B1145" s="120"/>
      <c r="C1145" s="119"/>
      <c r="D1145" s="120"/>
      <c r="E1145" s="119"/>
      <c r="F1145" s="119"/>
      <c r="G1145" s="119"/>
      <c r="H1145" s="119"/>
      <c r="I1145" s="158">
        <f t="shared" si="37"/>
        <v>0</v>
      </c>
      <c r="J1145" s="119"/>
      <c r="K1145" s="119"/>
      <c r="L1145" s="119"/>
      <c r="M1145" s="119"/>
      <c r="N1145" s="119"/>
      <c r="O1145" s="159"/>
      <c r="P1145" s="160" t="s">
        <v>80</v>
      </c>
      <c r="Q1145" s="122">
        <f t="shared" si="38"/>
        <v>0</v>
      </c>
      <c r="R1145" s="143"/>
    </row>
    <row r="1146" spans="2:18" x14ac:dyDescent="0.2">
      <c r="B1146" s="120"/>
      <c r="C1146" s="119"/>
      <c r="D1146" s="120"/>
      <c r="E1146" s="119"/>
      <c r="F1146" s="119"/>
      <c r="G1146" s="119"/>
      <c r="H1146" s="119"/>
      <c r="I1146" s="158">
        <f t="shared" si="37"/>
        <v>0</v>
      </c>
      <c r="J1146" s="119"/>
      <c r="K1146" s="119"/>
      <c r="L1146" s="119"/>
      <c r="M1146" s="119"/>
      <c r="N1146" s="119"/>
      <c r="O1146" s="159"/>
      <c r="P1146" s="160" t="s">
        <v>80</v>
      </c>
      <c r="Q1146" s="122">
        <f t="shared" si="38"/>
        <v>0</v>
      </c>
      <c r="R1146" s="143"/>
    </row>
    <row r="1147" spans="2:18" x14ac:dyDescent="0.2">
      <c r="B1147" s="120"/>
      <c r="C1147" s="119"/>
      <c r="D1147" s="120"/>
      <c r="E1147" s="119"/>
      <c r="F1147" s="119"/>
      <c r="G1147" s="119"/>
      <c r="H1147" s="119"/>
      <c r="I1147" s="158">
        <f t="shared" si="37"/>
        <v>0</v>
      </c>
      <c r="J1147" s="119"/>
      <c r="K1147" s="119"/>
      <c r="L1147" s="119"/>
      <c r="M1147" s="119"/>
      <c r="N1147" s="119"/>
      <c r="O1147" s="159"/>
      <c r="P1147" s="160" t="s">
        <v>80</v>
      </c>
      <c r="Q1147" s="122">
        <f t="shared" si="38"/>
        <v>0</v>
      </c>
      <c r="R1147" s="143"/>
    </row>
    <row r="1148" spans="2:18" x14ac:dyDescent="0.2">
      <c r="B1148" s="120"/>
      <c r="C1148" s="119"/>
      <c r="D1148" s="120"/>
      <c r="E1148" s="119"/>
      <c r="F1148" s="119"/>
      <c r="G1148" s="119"/>
      <c r="H1148" s="119"/>
      <c r="I1148" s="158">
        <f t="shared" si="37"/>
        <v>0</v>
      </c>
      <c r="J1148" s="119"/>
      <c r="K1148" s="119"/>
      <c r="L1148" s="119"/>
      <c r="M1148" s="119"/>
      <c r="N1148" s="119"/>
      <c r="O1148" s="159"/>
      <c r="P1148" s="160" t="s">
        <v>80</v>
      </c>
      <c r="Q1148" s="122">
        <f t="shared" si="38"/>
        <v>0</v>
      </c>
      <c r="R1148" s="143"/>
    </row>
    <row r="1149" spans="2:18" x14ac:dyDescent="0.2">
      <c r="B1149" s="120"/>
      <c r="C1149" s="119"/>
      <c r="D1149" s="120"/>
      <c r="E1149" s="119"/>
      <c r="F1149" s="119"/>
      <c r="G1149" s="119"/>
      <c r="H1149" s="119"/>
      <c r="I1149" s="158">
        <f t="shared" si="37"/>
        <v>0</v>
      </c>
      <c r="J1149" s="119"/>
      <c r="K1149" s="119"/>
      <c r="L1149" s="119"/>
      <c r="M1149" s="119"/>
      <c r="N1149" s="119"/>
      <c r="O1149" s="159"/>
      <c r="P1149" s="160" t="s">
        <v>80</v>
      </c>
      <c r="Q1149" s="122">
        <f t="shared" si="38"/>
        <v>0</v>
      </c>
      <c r="R1149" s="143"/>
    </row>
    <row r="1150" spans="2:18" x14ac:dyDescent="0.2">
      <c r="B1150" s="120"/>
      <c r="C1150" s="119"/>
      <c r="D1150" s="120"/>
      <c r="E1150" s="119"/>
      <c r="F1150" s="119"/>
      <c r="G1150" s="119"/>
      <c r="H1150" s="119"/>
      <c r="I1150" s="158">
        <f t="shared" si="37"/>
        <v>0</v>
      </c>
      <c r="J1150" s="119"/>
      <c r="K1150" s="119"/>
      <c r="L1150" s="119"/>
      <c r="M1150" s="119"/>
      <c r="N1150" s="119"/>
      <c r="O1150" s="159"/>
      <c r="P1150" s="160" t="s">
        <v>80</v>
      </c>
      <c r="Q1150" s="122">
        <f t="shared" si="38"/>
        <v>0</v>
      </c>
      <c r="R1150" s="143"/>
    </row>
    <row r="1151" spans="2:18" x14ac:dyDescent="0.2">
      <c r="B1151" s="120"/>
      <c r="C1151" s="119"/>
      <c r="D1151" s="120"/>
      <c r="E1151" s="119"/>
      <c r="F1151" s="119"/>
      <c r="G1151" s="119"/>
      <c r="H1151" s="119"/>
      <c r="I1151" s="158">
        <f t="shared" si="37"/>
        <v>0</v>
      </c>
      <c r="J1151" s="119"/>
      <c r="K1151" s="119"/>
      <c r="L1151" s="119"/>
      <c r="M1151" s="119"/>
      <c r="N1151" s="119"/>
      <c r="O1151" s="159"/>
      <c r="P1151" s="160" t="s">
        <v>80</v>
      </c>
      <c r="Q1151" s="122">
        <f t="shared" si="38"/>
        <v>0</v>
      </c>
      <c r="R1151" s="143"/>
    </row>
    <row r="1152" spans="2:18" x14ac:dyDescent="0.2">
      <c r="B1152" s="120"/>
      <c r="C1152" s="119"/>
      <c r="D1152" s="120"/>
      <c r="E1152" s="119"/>
      <c r="F1152" s="119"/>
      <c r="G1152" s="119"/>
      <c r="H1152" s="119"/>
      <c r="I1152" s="158">
        <f t="shared" si="37"/>
        <v>0</v>
      </c>
      <c r="J1152" s="119"/>
      <c r="K1152" s="119"/>
      <c r="L1152" s="119"/>
      <c r="M1152" s="119"/>
      <c r="N1152" s="119"/>
      <c r="O1152" s="159"/>
      <c r="P1152" s="160" t="s">
        <v>80</v>
      </c>
      <c r="Q1152" s="122">
        <f t="shared" si="38"/>
        <v>0</v>
      </c>
      <c r="R1152" s="143"/>
    </row>
    <row r="1153" spans="2:18" x14ac:dyDescent="0.2">
      <c r="B1153" s="120"/>
      <c r="C1153" s="119"/>
      <c r="D1153" s="120"/>
      <c r="E1153" s="119"/>
      <c r="F1153" s="119"/>
      <c r="G1153" s="119"/>
      <c r="H1153" s="119"/>
      <c r="I1153" s="158">
        <f t="shared" si="37"/>
        <v>0</v>
      </c>
      <c r="J1153" s="119"/>
      <c r="K1153" s="119"/>
      <c r="L1153" s="119"/>
      <c r="M1153" s="119"/>
      <c r="N1153" s="119"/>
      <c r="O1153" s="159"/>
      <c r="P1153" s="160" t="s">
        <v>80</v>
      </c>
      <c r="Q1153" s="122">
        <f t="shared" si="38"/>
        <v>0</v>
      </c>
      <c r="R1153" s="143"/>
    </row>
    <row r="1154" spans="2:18" x14ac:dyDescent="0.2">
      <c r="B1154" s="120"/>
      <c r="C1154" s="119"/>
      <c r="D1154" s="120"/>
      <c r="E1154" s="119"/>
      <c r="F1154" s="119"/>
      <c r="G1154" s="119"/>
      <c r="H1154" s="119"/>
      <c r="I1154" s="158">
        <f t="shared" si="37"/>
        <v>0</v>
      </c>
      <c r="J1154" s="119"/>
      <c r="K1154" s="119"/>
      <c r="L1154" s="119"/>
      <c r="M1154" s="119"/>
      <c r="N1154" s="119"/>
      <c r="O1154" s="159"/>
      <c r="P1154" s="160" t="s">
        <v>80</v>
      </c>
      <c r="Q1154" s="122">
        <f t="shared" si="38"/>
        <v>0</v>
      </c>
      <c r="R1154" s="143"/>
    </row>
    <row r="1155" spans="2:18" x14ac:dyDescent="0.2">
      <c r="B1155" s="120"/>
      <c r="C1155" s="119"/>
      <c r="D1155" s="120"/>
      <c r="E1155" s="119"/>
      <c r="F1155" s="119"/>
      <c r="G1155" s="119"/>
      <c r="H1155" s="119"/>
      <c r="I1155" s="158">
        <f t="shared" si="37"/>
        <v>0</v>
      </c>
      <c r="J1155" s="119"/>
      <c r="K1155" s="119"/>
      <c r="L1155" s="119"/>
      <c r="M1155" s="119"/>
      <c r="N1155" s="119"/>
      <c r="O1155" s="159"/>
      <c r="P1155" s="160" t="s">
        <v>80</v>
      </c>
      <c r="Q1155" s="122">
        <f t="shared" si="38"/>
        <v>0</v>
      </c>
      <c r="R1155" s="143"/>
    </row>
    <row r="1156" spans="2:18" x14ac:dyDescent="0.2">
      <c r="B1156" s="120"/>
      <c r="C1156" s="119"/>
      <c r="D1156" s="120"/>
      <c r="E1156" s="119"/>
      <c r="F1156" s="119"/>
      <c r="G1156" s="119"/>
      <c r="H1156" s="119"/>
      <c r="I1156" s="158">
        <f t="shared" si="37"/>
        <v>0</v>
      </c>
      <c r="J1156" s="119"/>
      <c r="K1156" s="119"/>
      <c r="L1156" s="119"/>
      <c r="M1156" s="119"/>
      <c r="N1156" s="119"/>
      <c r="O1156" s="159"/>
      <c r="P1156" s="160" t="s">
        <v>80</v>
      </c>
      <c r="Q1156" s="122">
        <f t="shared" si="38"/>
        <v>0</v>
      </c>
      <c r="R1156" s="143"/>
    </row>
    <row r="1157" spans="2:18" x14ac:dyDescent="0.2">
      <c r="B1157" s="120"/>
      <c r="C1157" s="119"/>
      <c r="D1157" s="120"/>
      <c r="E1157" s="119"/>
      <c r="F1157" s="119"/>
      <c r="G1157" s="119"/>
      <c r="H1157" s="119"/>
      <c r="I1157" s="158">
        <f t="shared" si="37"/>
        <v>0</v>
      </c>
      <c r="J1157" s="119"/>
      <c r="K1157" s="119"/>
      <c r="L1157" s="119"/>
      <c r="M1157" s="119"/>
      <c r="N1157" s="119"/>
      <c r="O1157" s="159"/>
      <c r="P1157" s="160" t="s">
        <v>80</v>
      </c>
      <c r="Q1157" s="122">
        <f t="shared" si="38"/>
        <v>0</v>
      </c>
      <c r="R1157" s="143"/>
    </row>
    <row r="1158" spans="2:18" x14ac:dyDescent="0.2">
      <c r="B1158" s="120"/>
      <c r="C1158" s="119"/>
      <c r="D1158" s="120"/>
      <c r="E1158" s="119"/>
      <c r="F1158" s="119"/>
      <c r="G1158" s="119"/>
      <c r="H1158" s="119"/>
      <c r="I1158" s="158">
        <f t="shared" si="37"/>
        <v>0</v>
      </c>
      <c r="J1158" s="119"/>
      <c r="K1158" s="119"/>
      <c r="L1158" s="119"/>
      <c r="M1158" s="119"/>
      <c r="N1158" s="119"/>
      <c r="O1158" s="159"/>
      <c r="P1158" s="160" t="s">
        <v>80</v>
      </c>
      <c r="Q1158" s="122">
        <f t="shared" si="38"/>
        <v>0</v>
      </c>
      <c r="R1158" s="143"/>
    </row>
    <row r="1159" spans="2:18" x14ac:dyDescent="0.2">
      <c r="B1159" s="120"/>
      <c r="C1159" s="119"/>
      <c r="D1159" s="120"/>
      <c r="E1159" s="119"/>
      <c r="F1159" s="119"/>
      <c r="G1159" s="119"/>
      <c r="H1159" s="119"/>
      <c r="I1159" s="158">
        <f t="shared" si="37"/>
        <v>0</v>
      </c>
      <c r="J1159" s="119"/>
      <c r="K1159" s="119"/>
      <c r="L1159" s="119"/>
      <c r="M1159" s="119"/>
      <c r="N1159" s="119"/>
      <c r="O1159" s="159"/>
      <c r="P1159" s="160" t="s">
        <v>80</v>
      </c>
      <c r="Q1159" s="122">
        <f t="shared" si="38"/>
        <v>0</v>
      </c>
      <c r="R1159" s="143"/>
    </row>
    <row r="1160" spans="2:18" x14ac:dyDescent="0.2">
      <c r="B1160" s="120"/>
      <c r="C1160" s="119"/>
      <c r="D1160" s="120"/>
      <c r="E1160" s="119"/>
      <c r="F1160" s="119"/>
      <c r="G1160" s="119"/>
      <c r="H1160" s="119"/>
      <c r="I1160" s="158">
        <f t="shared" si="37"/>
        <v>0</v>
      </c>
      <c r="J1160" s="119"/>
      <c r="K1160" s="119"/>
      <c r="L1160" s="119"/>
      <c r="M1160" s="119"/>
      <c r="N1160" s="119"/>
      <c r="O1160" s="159"/>
      <c r="P1160" s="160" t="s">
        <v>80</v>
      </c>
      <c r="Q1160" s="122">
        <f t="shared" si="38"/>
        <v>0</v>
      </c>
      <c r="R1160" s="143"/>
    </row>
    <row r="1161" spans="2:18" x14ac:dyDescent="0.2">
      <c r="B1161" s="120"/>
      <c r="C1161" s="119"/>
      <c r="D1161" s="120"/>
      <c r="E1161" s="119"/>
      <c r="F1161" s="119"/>
      <c r="G1161" s="119"/>
      <c r="H1161" s="119"/>
      <c r="I1161" s="158">
        <f t="shared" si="37"/>
        <v>0</v>
      </c>
      <c r="J1161" s="119"/>
      <c r="K1161" s="119"/>
      <c r="L1161" s="119"/>
      <c r="M1161" s="119"/>
      <c r="N1161" s="119"/>
      <c r="O1161" s="159"/>
      <c r="P1161" s="160" t="s">
        <v>80</v>
      </c>
      <c r="Q1161" s="122">
        <f t="shared" si="38"/>
        <v>0</v>
      </c>
      <c r="R1161" s="143"/>
    </row>
    <row r="1162" spans="2:18" x14ac:dyDescent="0.2">
      <c r="B1162" s="120"/>
      <c r="C1162" s="119"/>
      <c r="D1162" s="120"/>
      <c r="E1162" s="119"/>
      <c r="F1162" s="119"/>
      <c r="G1162" s="119"/>
      <c r="H1162" s="119"/>
      <c r="I1162" s="158">
        <f t="shared" si="37"/>
        <v>0</v>
      </c>
      <c r="J1162" s="119"/>
      <c r="K1162" s="119"/>
      <c r="L1162" s="119"/>
      <c r="M1162" s="119"/>
      <c r="N1162" s="119"/>
      <c r="O1162" s="159"/>
      <c r="P1162" s="160" t="s">
        <v>80</v>
      </c>
      <c r="Q1162" s="122">
        <f t="shared" si="38"/>
        <v>0</v>
      </c>
      <c r="R1162" s="143"/>
    </row>
    <row r="1163" spans="2:18" x14ac:dyDescent="0.2">
      <c r="B1163" s="120"/>
      <c r="C1163" s="119"/>
      <c r="D1163" s="120"/>
      <c r="E1163" s="119"/>
      <c r="F1163" s="119"/>
      <c r="G1163" s="119"/>
      <c r="H1163" s="119"/>
      <c r="I1163" s="158">
        <f t="shared" si="37"/>
        <v>0</v>
      </c>
      <c r="J1163" s="119"/>
      <c r="K1163" s="119"/>
      <c r="L1163" s="119"/>
      <c r="M1163" s="119"/>
      <c r="N1163" s="119"/>
      <c r="O1163" s="159"/>
      <c r="P1163" s="160" t="s">
        <v>80</v>
      </c>
      <c r="Q1163" s="122">
        <f t="shared" si="38"/>
        <v>0</v>
      </c>
      <c r="R1163" s="143"/>
    </row>
    <row r="1164" spans="2:18" x14ac:dyDescent="0.2">
      <c r="B1164" s="120"/>
      <c r="C1164" s="119"/>
      <c r="D1164" s="120"/>
      <c r="E1164" s="119"/>
      <c r="F1164" s="119"/>
      <c r="G1164" s="119"/>
      <c r="H1164" s="119"/>
      <c r="I1164" s="158">
        <f t="shared" si="37"/>
        <v>0</v>
      </c>
      <c r="J1164" s="119"/>
      <c r="K1164" s="119"/>
      <c r="L1164" s="119"/>
      <c r="M1164" s="119"/>
      <c r="N1164" s="119"/>
      <c r="O1164" s="159"/>
      <c r="P1164" s="160" t="s">
        <v>80</v>
      </c>
      <c r="Q1164" s="122">
        <f t="shared" si="38"/>
        <v>0</v>
      </c>
      <c r="R1164" s="143"/>
    </row>
    <row r="1165" spans="2:18" x14ac:dyDescent="0.2">
      <c r="B1165" s="120"/>
      <c r="C1165" s="119"/>
      <c r="D1165" s="120"/>
      <c r="E1165" s="119"/>
      <c r="F1165" s="119"/>
      <c r="G1165" s="119"/>
      <c r="H1165" s="119"/>
      <c r="I1165" s="158">
        <f t="shared" si="37"/>
        <v>0</v>
      </c>
      <c r="J1165" s="119"/>
      <c r="K1165" s="119"/>
      <c r="L1165" s="119"/>
      <c r="M1165" s="119"/>
      <c r="N1165" s="119"/>
      <c r="O1165" s="159"/>
      <c r="P1165" s="160" t="s">
        <v>80</v>
      </c>
      <c r="Q1165" s="122">
        <f t="shared" si="38"/>
        <v>0</v>
      </c>
      <c r="R1165" s="143"/>
    </row>
    <row r="1166" spans="2:18" x14ac:dyDescent="0.2">
      <c r="B1166" s="120"/>
      <c r="C1166" s="119"/>
      <c r="D1166" s="120"/>
      <c r="E1166" s="119"/>
      <c r="F1166" s="119"/>
      <c r="G1166" s="119"/>
      <c r="H1166" s="119"/>
      <c r="I1166" s="158">
        <f t="shared" si="37"/>
        <v>0</v>
      </c>
      <c r="J1166" s="119"/>
      <c r="K1166" s="119"/>
      <c r="L1166" s="119"/>
      <c r="M1166" s="119"/>
      <c r="N1166" s="119"/>
      <c r="O1166" s="159"/>
      <c r="P1166" s="160" t="s">
        <v>80</v>
      </c>
      <c r="Q1166" s="122">
        <f t="shared" si="38"/>
        <v>0</v>
      </c>
      <c r="R1166" s="143"/>
    </row>
    <row r="1167" spans="2:18" x14ac:dyDescent="0.2">
      <c r="B1167" s="120"/>
      <c r="C1167" s="119"/>
      <c r="D1167" s="120"/>
      <c r="E1167" s="119"/>
      <c r="F1167" s="119"/>
      <c r="G1167" s="119"/>
      <c r="H1167" s="119"/>
      <c r="I1167" s="158">
        <f t="shared" si="37"/>
        <v>0</v>
      </c>
      <c r="J1167" s="119"/>
      <c r="K1167" s="119"/>
      <c r="L1167" s="119"/>
      <c r="M1167" s="119"/>
      <c r="N1167" s="119"/>
      <c r="O1167" s="159"/>
      <c r="P1167" s="160" t="s">
        <v>80</v>
      </c>
      <c r="Q1167" s="122">
        <f t="shared" si="38"/>
        <v>0</v>
      </c>
      <c r="R1167" s="143"/>
    </row>
    <row r="1168" spans="2:18" x14ac:dyDescent="0.2">
      <c r="B1168" s="120"/>
      <c r="C1168" s="119"/>
      <c r="D1168" s="120"/>
      <c r="E1168" s="119"/>
      <c r="F1168" s="119"/>
      <c r="G1168" s="119"/>
      <c r="H1168" s="119"/>
      <c r="I1168" s="158">
        <f t="shared" si="37"/>
        <v>0</v>
      </c>
      <c r="J1168" s="119"/>
      <c r="K1168" s="119"/>
      <c r="L1168" s="119"/>
      <c r="M1168" s="119"/>
      <c r="N1168" s="119"/>
      <c r="O1168" s="159"/>
      <c r="P1168" s="160" t="s">
        <v>80</v>
      </c>
      <c r="Q1168" s="122">
        <f t="shared" si="38"/>
        <v>0</v>
      </c>
      <c r="R1168" s="143"/>
    </row>
    <row r="1169" spans="2:18" x14ac:dyDescent="0.2">
      <c r="B1169" s="120"/>
      <c r="C1169" s="119"/>
      <c r="D1169" s="120"/>
      <c r="E1169" s="119"/>
      <c r="F1169" s="119"/>
      <c r="G1169" s="119"/>
      <c r="H1169" s="119"/>
      <c r="I1169" s="158">
        <f t="shared" si="37"/>
        <v>0</v>
      </c>
      <c r="J1169" s="119"/>
      <c r="K1169" s="119"/>
      <c r="L1169" s="119"/>
      <c r="M1169" s="119"/>
      <c r="N1169" s="119"/>
      <c r="O1169" s="159"/>
      <c r="P1169" s="160" t="s">
        <v>80</v>
      </c>
      <c r="Q1169" s="122">
        <f t="shared" si="38"/>
        <v>0</v>
      </c>
      <c r="R1169" s="143"/>
    </row>
    <row r="1170" spans="2:18" x14ac:dyDescent="0.2">
      <c r="B1170" s="120"/>
      <c r="C1170" s="119"/>
      <c r="D1170" s="120"/>
      <c r="E1170" s="119"/>
      <c r="F1170" s="119"/>
      <c r="G1170" s="119"/>
      <c r="H1170" s="119"/>
      <c r="I1170" s="158">
        <f t="shared" si="37"/>
        <v>0</v>
      </c>
      <c r="J1170" s="119"/>
      <c r="K1170" s="119"/>
      <c r="L1170" s="119"/>
      <c r="M1170" s="119"/>
      <c r="N1170" s="119"/>
      <c r="O1170" s="159"/>
      <c r="P1170" s="160" t="s">
        <v>80</v>
      </c>
      <c r="Q1170" s="122">
        <f t="shared" si="38"/>
        <v>0</v>
      </c>
      <c r="R1170" s="143"/>
    </row>
    <row r="1171" spans="2:18" x14ac:dyDescent="0.2">
      <c r="B1171" s="120"/>
      <c r="C1171" s="119"/>
      <c r="D1171" s="120"/>
      <c r="E1171" s="119"/>
      <c r="F1171" s="119"/>
      <c r="G1171" s="119"/>
      <c r="H1171" s="119"/>
      <c r="I1171" s="158">
        <f t="shared" si="37"/>
        <v>0</v>
      </c>
      <c r="J1171" s="119"/>
      <c r="K1171" s="119"/>
      <c r="L1171" s="119"/>
      <c r="M1171" s="119"/>
      <c r="N1171" s="119"/>
      <c r="O1171" s="159"/>
      <c r="P1171" s="160" t="s">
        <v>80</v>
      </c>
      <c r="Q1171" s="122">
        <f t="shared" si="38"/>
        <v>0</v>
      </c>
      <c r="R1171" s="143"/>
    </row>
    <row r="1172" spans="2:18" x14ac:dyDescent="0.2">
      <c r="B1172" s="120"/>
      <c r="C1172" s="119"/>
      <c r="D1172" s="120"/>
      <c r="E1172" s="119"/>
      <c r="F1172" s="119"/>
      <c r="G1172" s="119"/>
      <c r="H1172" s="119"/>
      <c r="I1172" s="158">
        <f t="shared" si="37"/>
        <v>0</v>
      </c>
      <c r="J1172" s="119"/>
      <c r="K1172" s="119"/>
      <c r="L1172" s="119"/>
      <c r="M1172" s="119"/>
      <c r="N1172" s="119"/>
      <c r="O1172" s="159"/>
      <c r="P1172" s="160" t="s">
        <v>80</v>
      </c>
      <c r="Q1172" s="122">
        <f t="shared" si="38"/>
        <v>0</v>
      </c>
      <c r="R1172" s="143"/>
    </row>
    <row r="1173" spans="2:18" x14ac:dyDescent="0.2">
      <c r="B1173" s="120"/>
      <c r="C1173" s="119"/>
      <c r="D1173" s="120"/>
      <c r="E1173" s="119"/>
      <c r="F1173" s="119"/>
      <c r="G1173" s="119"/>
      <c r="H1173" s="119"/>
      <c r="I1173" s="158">
        <f t="shared" si="37"/>
        <v>0</v>
      </c>
      <c r="J1173" s="119"/>
      <c r="K1173" s="119"/>
      <c r="L1173" s="119"/>
      <c r="M1173" s="119"/>
      <c r="N1173" s="119"/>
      <c r="O1173" s="159"/>
      <c r="P1173" s="160" t="s">
        <v>80</v>
      </c>
      <c r="Q1173" s="122">
        <f t="shared" si="38"/>
        <v>0</v>
      </c>
      <c r="R1173" s="143"/>
    </row>
    <row r="1174" spans="2:18" x14ac:dyDescent="0.2">
      <c r="B1174" s="120"/>
      <c r="C1174" s="119"/>
      <c r="D1174" s="120"/>
      <c r="E1174" s="119"/>
      <c r="F1174" s="119"/>
      <c r="G1174" s="119"/>
      <c r="H1174" s="119"/>
      <c r="I1174" s="158">
        <f t="shared" si="37"/>
        <v>0</v>
      </c>
      <c r="J1174" s="119"/>
      <c r="K1174" s="119"/>
      <c r="L1174" s="119"/>
      <c r="M1174" s="119"/>
      <c r="N1174" s="119"/>
      <c r="O1174" s="159"/>
      <c r="P1174" s="160" t="s">
        <v>80</v>
      </c>
      <c r="Q1174" s="122">
        <f t="shared" si="38"/>
        <v>0</v>
      </c>
      <c r="R1174" s="143"/>
    </row>
    <row r="1175" spans="2:18" x14ac:dyDescent="0.2">
      <c r="B1175" s="120"/>
      <c r="C1175" s="119"/>
      <c r="D1175" s="120"/>
      <c r="E1175" s="119"/>
      <c r="F1175" s="119"/>
      <c r="G1175" s="119"/>
      <c r="H1175" s="119"/>
      <c r="I1175" s="158">
        <f t="shared" si="37"/>
        <v>0</v>
      </c>
      <c r="J1175" s="119"/>
      <c r="K1175" s="119"/>
      <c r="L1175" s="119"/>
      <c r="M1175" s="119"/>
      <c r="N1175" s="119"/>
      <c r="O1175" s="159"/>
      <c r="P1175" s="160" t="s">
        <v>80</v>
      </c>
      <c r="Q1175" s="122">
        <f t="shared" si="38"/>
        <v>0</v>
      </c>
      <c r="R1175" s="143"/>
    </row>
    <row r="1176" spans="2:18" x14ac:dyDescent="0.2">
      <c r="B1176" s="120"/>
      <c r="C1176" s="119"/>
      <c r="D1176" s="120"/>
      <c r="E1176" s="119"/>
      <c r="F1176" s="119"/>
      <c r="G1176" s="119"/>
      <c r="H1176" s="119"/>
      <c r="I1176" s="158">
        <f t="shared" si="37"/>
        <v>0</v>
      </c>
      <c r="J1176" s="119"/>
      <c r="K1176" s="119"/>
      <c r="L1176" s="119"/>
      <c r="M1176" s="119"/>
      <c r="N1176" s="119"/>
      <c r="O1176" s="159"/>
      <c r="P1176" s="160" t="s">
        <v>80</v>
      </c>
      <c r="Q1176" s="122">
        <f t="shared" si="38"/>
        <v>0</v>
      </c>
      <c r="R1176" s="143"/>
    </row>
    <row r="1177" spans="2:18" x14ac:dyDescent="0.2">
      <c r="B1177" s="120"/>
      <c r="C1177" s="119"/>
      <c r="D1177" s="120"/>
      <c r="E1177" s="119"/>
      <c r="F1177" s="119"/>
      <c r="G1177" s="119"/>
      <c r="H1177" s="119"/>
      <c r="I1177" s="158">
        <f t="shared" si="37"/>
        <v>0</v>
      </c>
      <c r="J1177" s="119"/>
      <c r="K1177" s="119"/>
      <c r="L1177" s="119"/>
      <c r="M1177" s="119"/>
      <c r="N1177" s="119"/>
      <c r="O1177" s="159"/>
      <c r="P1177" s="160" t="s">
        <v>80</v>
      </c>
      <c r="Q1177" s="122">
        <f t="shared" si="38"/>
        <v>0</v>
      </c>
      <c r="R1177" s="143"/>
    </row>
    <row r="1178" spans="2:18" x14ac:dyDescent="0.2">
      <c r="B1178" s="120"/>
      <c r="C1178" s="119"/>
      <c r="D1178" s="120"/>
      <c r="E1178" s="119"/>
      <c r="F1178" s="119"/>
      <c r="G1178" s="119"/>
      <c r="H1178" s="119"/>
      <c r="I1178" s="158">
        <f t="shared" si="37"/>
        <v>0</v>
      </c>
      <c r="J1178" s="119"/>
      <c r="K1178" s="119"/>
      <c r="L1178" s="119"/>
      <c r="M1178" s="119"/>
      <c r="N1178" s="119"/>
      <c r="O1178" s="159"/>
      <c r="P1178" s="160" t="s">
        <v>80</v>
      </c>
      <c r="Q1178" s="122">
        <f t="shared" si="38"/>
        <v>0</v>
      </c>
      <c r="R1178" s="143"/>
    </row>
    <row r="1179" spans="2:18" x14ac:dyDescent="0.2">
      <c r="B1179" s="120"/>
      <c r="C1179" s="119"/>
      <c r="D1179" s="120"/>
      <c r="E1179" s="119"/>
      <c r="F1179" s="119"/>
      <c r="G1179" s="119"/>
      <c r="H1179" s="119"/>
      <c r="I1179" s="158">
        <f t="shared" si="37"/>
        <v>0</v>
      </c>
      <c r="J1179" s="119"/>
      <c r="K1179" s="119"/>
      <c r="L1179" s="119"/>
      <c r="M1179" s="119"/>
      <c r="N1179" s="119"/>
      <c r="O1179" s="159"/>
      <c r="P1179" s="160" t="s">
        <v>80</v>
      </c>
      <c r="Q1179" s="122">
        <f t="shared" si="38"/>
        <v>0</v>
      </c>
      <c r="R1179" s="143"/>
    </row>
    <row r="1180" spans="2:18" x14ac:dyDescent="0.2">
      <c r="B1180" s="120"/>
      <c r="C1180" s="119"/>
      <c r="D1180" s="120"/>
      <c r="E1180" s="119"/>
      <c r="F1180" s="119"/>
      <c r="G1180" s="119"/>
      <c r="H1180" s="119"/>
      <c r="I1180" s="158">
        <f t="shared" si="37"/>
        <v>0</v>
      </c>
      <c r="J1180" s="119"/>
      <c r="K1180" s="119"/>
      <c r="L1180" s="119"/>
      <c r="M1180" s="119"/>
      <c r="N1180" s="119"/>
      <c r="O1180" s="159"/>
      <c r="P1180" s="160" t="s">
        <v>80</v>
      </c>
      <c r="Q1180" s="122">
        <f t="shared" si="38"/>
        <v>0</v>
      </c>
      <c r="R1180" s="143"/>
    </row>
    <row r="1181" spans="2:18" x14ac:dyDescent="0.2">
      <c r="B1181" s="120"/>
      <c r="C1181" s="119"/>
      <c r="D1181" s="120"/>
      <c r="E1181" s="119"/>
      <c r="F1181" s="119"/>
      <c r="G1181" s="119"/>
      <c r="H1181" s="119"/>
      <c r="I1181" s="158">
        <f t="shared" si="37"/>
        <v>0</v>
      </c>
      <c r="J1181" s="119"/>
      <c r="K1181" s="119"/>
      <c r="L1181" s="119"/>
      <c r="M1181" s="119"/>
      <c r="N1181" s="119"/>
      <c r="O1181" s="159"/>
      <c r="P1181" s="160" t="s">
        <v>80</v>
      </c>
      <c r="Q1181" s="122">
        <f t="shared" si="38"/>
        <v>0</v>
      </c>
      <c r="R1181" s="143"/>
    </row>
    <row r="1182" spans="2:18" x14ac:dyDescent="0.2">
      <c r="B1182" s="120"/>
      <c r="C1182" s="119"/>
      <c r="D1182" s="120"/>
      <c r="E1182" s="119"/>
      <c r="F1182" s="119"/>
      <c r="G1182" s="119"/>
      <c r="H1182" s="119"/>
      <c r="I1182" s="158">
        <f t="shared" si="37"/>
        <v>0</v>
      </c>
      <c r="J1182" s="119"/>
      <c r="K1182" s="119"/>
      <c r="L1182" s="119"/>
      <c r="M1182" s="119"/>
      <c r="N1182" s="119"/>
      <c r="O1182" s="159"/>
      <c r="P1182" s="160" t="s">
        <v>80</v>
      </c>
      <c r="Q1182" s="122">
        <f t="shared" si="38"/>
        <v>0</v>
      </c>
      <c r="R1182" s="143"/>
    </row>
    <row r="1183" spans="2:18" x14ac:dyDescent="0.2">
      <c r="B1183" s="120"/>
      <c r="C1183" s="119"/>
      <c r="D1183" s="120"/>
      <c r="E1183" s="119"/>
      <c r="F1183" s="119"/>
      <c r="G1183" s="119"/>
      <c r="H1183" s="119"/>
      <c r="I1183" s="158">
        <f t="shared" si="37"/>
        <v>0</v>
      </c>
      <c r="J1183" s="119"/>
      <c r="K1183" s="119"/>
      <c r="L1183" s="119"/>
      <c r="M1183" s="119"/>
      <c r="N1183" s="119"/>
      <c r="O1183" s="159"/>
      <c r="P1183" s="160" t="s">
        <v>80</v>
      </c>
      <c r="Q1183" s="122">
        <f t="shared" si="38"/>
        <v>0</v>
      </c>
      <c r="R1183" s="143"/>
    </row>
    <row r="1184" spans="2:18" x14ac:dyDescent="0.2">
      <c r="B1184" s="120"/>
      <c r="C1184" s="119"/>
      <c r="D1184" s="120"/>
      <c r="E1184" s="119"/>
      <c r="F1184" s="119"/>
      <c r="G1184" s="119"/>
      <c r="H1184" s="119"/>
      <c r="I1184" s="158">
        <f t="shared" si="37"/>
        <v>0</v>
      </c>
      <c r="J1184" s="119"/>
      <c r="K1184" s="119"/>
      <c r="L1184" s="119"/>
      <c r="M1184" s="119"/>
      <c r="N1184" s="119"/>
      <c r="O1184" s="159"/>
      <c r="P1184" s="160" t="s">
        <v>80</v>
      </c>
      <c r="Q1184" s="122">
        <f t="shared" si="38"/>
        <v>0</v>
      </c>
      <c r="R1184" s="143"/>
    </row>
    <row r="1185" spans="2:18" x14ac:dyDescent="0.2">
      <c r="B1185" s="120"/>
      <c r="C1185" s="119"/>
      <c r="D1185" s="120"/>
      <c r="E1185" s="119"/>
      <c r="F1185" s="119"/>
      <c r="G1185" s="119"/>
      <c r="H1185" s="119"/>
      <c r="I1185" s="158">
        <f t="shared" si="37"/>
        <v>0</v>
      </c>
      <c r="J1185" s="119"/>
      <c r="K1185" s="119"/>
      <c r="L1185" s="119"/>
      <c r="M1185" s="119"/>
      <c r="N1185" s="119"/>
      <c r="O1185" s="159"/>
      <c r="P1185" s="160" t="s">
        <v>80</v>
      </c>
      <c r="Q1185" s="122">
        <f t="shared" si="38"/>
        <v>0</v>
      </c>
      <c r="R1185" s="143"/>
    </row>
    <row r="1186" spans="2:18" x14ac:dyDescent="0.2">
      <c r="B1186" s="120"/>
      <c r="C1186" s="119"/>
      <c r="D1186" s="120"/>
      <c r="E1186" s="119"/>
      <c r="F1186" s="119"/>
      <c r="G1186" s="119"/>
      <c r="H1186" s="119"/>
      <c r="I1186" s="158">
        <f t="shared" si="37"/>
        <v>0</v>
      </c>
      <c r="J1186" s="119"/>
      <c r="K1186" s="119"/>
      <c r="L1186" s="119"/>
      <c r="M1186" s="119"/>
      <c r="N1186" s="119"/>
      <c r="O1186" s="159"/>
      <c r="P1186" s="160" t="s">
        <v>80</v>
      </c>
      <c r="Q1186" s="122">
        <f t="shared" si="38"/>
        <v>0</v>
      </c>
      <c r="R1186" s="143"/>
    </row>
    <row r="1187" spans="2:18" x14ac:dyDescent="0.2">
      <c r="B1187" s="120"/>
      <c r="C1187" s="119"/>
      <c r="D1187" s="120"/>
      <c r="E1187" s="119"/>
      <c r="F1187" s="119"/>
      <c r="G1187" s="119"/>
      <c r="H1187" s="119"/>
      <c r="I1187" s="158">
        <f t="shared" si="37"/>
        <v>0</v>
      </c>
      <c r="J1187" s="119"/>
      <c r="K1187" s="119"/>
      <c r="L1187" s="119"/>
      <c r="M1187" s="119"/>
      <c r="N1187" s="119"/>
      <c r="O1187" s="159"/>
      <c r="P1187" s="160" t="s">
        <v>80</v>
      </c>
      <c r="Q1187" s="122">
        <f t="shared" si="38"/>
        <v>0</v>
      </c>
      <c r="R1187" s="143"/>
    </row>
    <row r="1188" spans="2:18" x14ac:dyDescent="0.2">
      <c r="B1188" s="120"/>
      <c r="C1188" s="119"/>
      <c r="D1188" s="120"/>
      <c r="E1188" s="119"/>
      <c r="F1188" s="119"/>
      <c r="G1188" s="119"/>
      <c r="H1188" s="119"/>
      <c r="I1188" s="158">
        <f t="shared" si="37"/>
        <v>0</v>
      </c>
      <c r="J1188" s="119"/>
      <c r="K1188" s="119"/>
      <c r="L1188" s="119"/>
      <c r="M1188" s="119"/>
      <c r="N1188" s="119"/>
      <c r="O1188" s="159"/>
      <c r="P1188" s="160" t="s">
        <v>80</v>
      </c>
      <c r="Q1188" s="122">
        <f t="shared" si="38"/>
        <v>0</v>
      </c>
      <c r="R1188" s="143"/>
    </row>
    <row r="1189" spans="2:18" x14ac:dyDescent="0.2">
      <c r="B1189" s="120"/>
      <c r="C1189" s="119"/>
      <c r="D1189" s="120"/>
      <c r="E1189" s="119"/>
      <c r="F1189" s="119"/>
      <c r="G1189" s="119"/>
      <c r="H1189" s="119"/>
      <c r="I1189" s="158">
        <f t="shared" si="37"/>
        <v>0</v>
      </c>
      <c r="J1189" s="119"/>
      <c r="K1189" s="119"/>
      <c r="L1189" s="119"/>
      <c r="M1189" s="119"/>
      <c r="N1189" s="119"/>
      <c r="O1189" s="159"/>
      <c r="P1189" s="160" t="s">
        <v>80</v>
      </c>
      <c r="Q1189" s="122">
        <f t="shared" si="38"/>
        <v>0</v>
      </c>
      <c r="R1189" s="143"/>
    </row>
    <row r="1190" spans="2:18" x14ac:dyDescent="0.2">
      <c r="B1190" s="120"/>
      <c r="C1190" s="119"/>
      <c r="D1190" s="120"/>
      <c r="E1190" s="119"/>
      <c r="F1190" s="119"/>
      <c r="G1190" s="119"/>
      <c r="H1190" s="119"/>
      <c r="I1190" s="158">
        <f t="shared" si="37"/>
        <v>0</v>
      </c>
      <c r="J1190" s="119"/>
      <c r="K1190" s="119"/>
      <c r="L1190" s="119"/>
      <c r="M1190" s="119"/>
      <c r="N1190" s="119"/>
      <c r="O1190" s="159"/>
      <c r="P1190" s="160" t="s">
        <v>80</v>
      </c>
      <c r="Q1190" s="122">
        <f t="shared" si="38"/>
        <v>0</v>
      </c>
      <c r="R1190" s="143"/>
    </row>
    <row r="1191" spans="2:18" x14ac:dyDescent="0.2">
      <c r="B1191" s="120"/>
      <c r="C1191" s="119"/>
      <c r="D1191" s="120"/>
      <c r="E1191" s="119"/>
      <c r="F1191" s="119"/>
      <c r="G1191" s="119"/>
      <c r="H1191" s="119"/>
      <c r="I1191" s="158">
        <f t="shared" si="37"/>
        <v>0</v>
      </c>
      <c r="J1191" s="119"/>
      <c r="K1191" s="119"/>
      <c r="L1191" s="119"/>
      <c r="M1191" s="119"/>
      <c r="N1191" s="119"/>
      <c r="O1191" s="159"/>
      <c r="P1191" s="160" t="s">
        <v>80</v>
      </c>
      <c r="Q1191" s="122">
        <f t="shared" si="38"/>
        <v>0</v>
      </c>
      <c r="R1191" s="143"/>
    </row>
    <row r="1192" spans="2:18" x14ac:dyDescent="0.2">
      <c r="B1192" s="120"/>
      <c r="C1192" s="119"/>
      <c r="D1192" s="120"/>
      <c r="E1192" s="119"/>
      <c r="F1192" s="119"/>
      <c r="G1192" s="119"/>
      <c r="H1192" s="119"/>
      <c r="I1192" s="158">
        <f t="shared" si="37"/>
        <v>0</v>
      </c>
      <c r="J1192" s="119"/>
      <c r="K1192" s="119"/>
      <c r="L1192" s="119"/>
      <c r="M1192" s="119"/>
      <c r="N1192" s="119"/>
      <c r="O1192" s="159"/>
      <c r="P1192" s="160" t="s">
        <v>80</v>
      </c>
      <c r="Q1192" s="122">
        <f t="shared" si="38"/>
        <v>0</v>
      </c>
      <c r="R1192" s="143"/>
    </row>
    <row r="1193" spans="2:18" x14ac:dyDescent="0.2">
      <c r="B1193" s="120"/>
      <c r="C1193" s="119"/>
      <c r="D1193" s="120"/>
      <c r="E1193" s="119"/>
      <c r="F1193" s="119"/>
      <c r="G1193" s="119"/>
      <c r="H1193" s="119"/>
      <c r="I1193" s="158">
        <f t="shared" si="37"/>
        <v>0</v>
      </c>
      <c r="J1193" s="119"/>
      <c r="K1193" s="119"/>
      <c r="L1193" s="119"/>
      <c r="M1193" s="119"/>
      <c r="N1193" s="119"/>
      <c r="O1193" s="159"/>
      <c r="P1193" s="160" t="s">
        <v>80</v>
      </c>
      <c r="Q1193" s="122">
        <f t="shared" si="38"/>
        <v>0</v>
      </c>
      <c r="R1193" s="143"/>
    </row>
    <row r="1194" spans="2:18" x14ac:dyDescent="0.2">
      <c r="B1194" s="120"/>
      <c r="C1194" s="119"/>
      <c r="D1194" s="120"/>
      <c r="E1194" s="119"/>
      <c r="F1194" s="119"/>
      <c r="G1194" s="119"/>
      <c r="H1194" s="119"/>
      <c r="I1194" s="158">
        <f t="shared" si="37"/>
        <v>0</v>
      </c>
      <c r="J1194" s="119"/>
      <c r="K1194" s="119"/>
      <c r="L1194" s="119"/>
      <c r="M1194" s="119"/>
      <c r="N1194" s="119"/>
      <c r="O1194" s="159"/>
      <c r="P1194" s="160" t="s">
        <v>80</v>
      </c>
      <c r="Q1194" s="122">
        <f t="shared" si="38"/>
        <v>0</v>
      </c>
      <c r="R1194" s="143"/>
    </row>
    <row r="1195" spans="2:18" x14ac:dyDescent="0.2">
      <c r="B1195" s="120"/>
      <c r="C1195" s="119"/>
      <c r="D1195" s="120"/>
      <c r="E1195" s="119"/>
      <c r="F1195" s="119"/>
      <c r="G1195" s="119"/>
      <c r="H1195" s="119"/>
      <c r="I1195" s="158">
        <f t="shared" si="37"/>
        <v>0</v>
      </c>
      <c r="J1195" s="119"/>
      <c r="K1195" s="119"/>
      <c r="L1195" s="119"/>
      <c r="M1195" s="119"/>
      <c r="N1195" s="119"/>
      <c r="O1195" s="159"/>
      <c r="P1195" s="160" t="s">
        <v>80</v>
      </c>
      <c r="Q1195" s="122">
        <f t="shared" si="38"/>
        <v>0</v>
      </c>
      <c r="R1195" s="143"/>
    </row>
    <row r="1196" spans="2:18" x14ac:dyDescent="0.2">
      <c r="B1196" s="120"/>
      <c r="C1196" s="119"/>
      <c r="D1196" s="120"/>
      <c r="E1196" s="119"/>
      <c r="F1196" s="119"/>
      <c r="G1196" s="119"/>
      <c r="H1196" s="119"/>
      <c r="I1196" s="158">
        <f t="shared" si="37"/>
        <v>0</v>
      </c>
      <c r="J1196" s="119"/>
      <c r="K1196" s="119"/>
      <c r="L1196" s="119"/>
      <c r="M1196" s="119"/>
      <c r="N1196" s="119"/>
      <c r="O1196" s="159"/>
      <c r="P1196" s="160" t="s">
        <v>80</v>
      </c>
      <c r="Q1196" s="122">
        <f t="shared" si="38"/>
        <v>0</v>
      </c>
      <c r="R1196" s="143"/>
    </row>
    <row r="1197" spans="2:18" x14ac:dyDescent="0.2">
      <c r="B1197" s="120"/>
      <c r="C1197" s="119"/>
      <c r="D1197" s="120"/>
      <c r="E1197" s="119"/>
      <c r="F1197" s="119"/>
      <c r="G1197" s="119"/>
      <c r="H1197" s="119"/>
      <c r="I1197" s="158">
        <f t="shared" si="37"/>
        <v>0</v>
      </c>
      <c r="J1197" s="119"/>
      <c r="K1197" s="119"/>
      <c r="L1197" s="119"/>
      <c r="M1197" s="119"/>
      <c r="N1197" s="119"/>
      <c r="O1197" s="159"/>
      <c r="P1197" s="160" t="s">
        <v>80</v>
      </c>
      <c r="Q1197" s="122">
        <f t="shared" si="38"/>
        <v>0</v>
      </c>
      <c r="R1197" s="143"/>
    </row>
    <row r="1198" spans="2:18" x14ac:dyDescent="0.2">
      <c r="B1198" s="120"/>
      <c r="C1198" s="119"/>
      <c r="D1198" s="120"/>
      <c r="E1198" s="119"/>
      <c r="F1198" s="119"/>
      <c r="G1198" s="119"/>
      <c r="H1198" s="119"/>
      <c r="I1198" s="158">
        <f t="shared" si="37"/>
        <v>0</v>
      </c>
      <c r="J1198" s="119"/>
      <c r="K1198" s="119"/>
      <c r="L1198" s="119"/>
      <c r="M1198" s="119"/>
      <c r="N1198" s="119"/>
      <c r="O1198" s="159"/>
      <c r="P1198" s="160" t="s">
        <v>80</v>
      </c>
      <c r="Q1198" s="122">
        <f t="shared" si="38"/>
        <v>0</v>
      </c>
      <c r="R1198" s="143"/>
    </row>
    <row r="1199" spans="2:18" x14ac:dyDescent="0.2">
      <c r="B1199" s="120"/>
      <c r="C1199" s="119"/>
      <c r="D1199" s="120"/>
      <c r="E1199" s="119"/>
      <c r="F1199" s="119"/>
      <c r="G1199" s="119"/>
      <c r="H1199" s="119"/>
      <c r="I1199" s="158">
        <f t="shared" si="37"/>
        <v>0</v>
      </c>
      <c r="J1199" s="119"/>
      <c r="K1199" s="119"/>
      <c r="L1199" s="119"/>
      <c r="M1199" s="119"/>
      <c r="N1199" s="119"/>
      <c r="O1199" s="159"/>
      <c r="P1199" s="160" t="s">
        <v>80</v>
      </c>
      <c r="Q1199" s="122">
        <f t="shared" si="38"/>
        <v>0</v>
      </c>
      <c r="R1199" s="143"/>
    </row>
    <row r="1200" spans="2:18" x14ac:dyDescent="0.2">
      <c r="B1200" s="120"/>
      <c r="C1200" s="119"/>
      <c r="D1200" s="120"/>
      <c r="E1200" s="119"/>
      <c r="F1200" s="119"/>
      <c r="G1200" s="119"/>
      <c r="H1200" s="119"/>
      <c r="I1200" s="158">
        <f t="shared" si="37"/>
        <v>0</v>
      </c>
      <c r="J1200" s="119"/>
      <c r="K1200" s="119"/>
      <c r="L1200" s="119"/>
      <c r="M1200" s="119"/>
      <c r="N1200" s="119"/>
      <c r="O1200" s="159"/>
      <c r="P1200" s="160" t="s">
        <v>80</v>
      </c>
      <c r="Q1200" s="122">
        <f t="shared" si="38"/>
        <v>0</v>
      </c>
      <c r="R1200" s="143"/>
    </row>
    <row r="1201" spans="2:18" x14ac:dyDescent="0.2">
      <c r="B1201" s="120"/>
      <c r="C1201" s="119"/>
      <c r="D1201" s="120"/>
      <c r="E1201" s="119"/>
      <c r="F1201" s="119"/>
      <c r="G1201" s="119"/>
      <c r="H1201" s="119"/>
      <c r="I1201" s="158">
        <f t="shared" si="37"/>
        <v>0</v>
      </c>
      <c r="J1201" s="119"/>
      <c r="K1201" s="119"/>
      <c r="L1201" s="119"/>
      <c r="M1201" s="119"/>
      <c r="N1201" s="119"/>
      <c r="O1201" s="159"/>
      <c r="P1201" s="160" t="s">
        <v>80</v>
      </c>
      <c r="Q1201" s="122">
        <f t="shared" si="38"/>
        <v>0</v>
      </c>
      <c r="R1201" s="143"/>
    </row>
    <row r="1202" spans="2:18" x14ac:dyDescent="0.2">
      <c r="B1202" s="120"/>
      <c r="C1202" s="119"/>
      <c r="D1202" s="120"/>
      <c r="E1202" s="119"/>
      <c r="F1202" s="119"/>
      <c r="G1202" s="119"/>
      <c r="H1202" s="119"/>
      <c r="I1202" s="158">
        <f t="shared" si="37"/>
        <v>0</v>
      </c>
      <c r="J1202" s="119"/>
      <c r="K1202" s="119"/>
      <c r="L1202" s="119"/>
      <c r="M1202" s="119"/>
      <c r="N1202" s="119"/>
      <c r="O1202" s="159"/>
      <c r="P1202" s="160" t="s">
        <v>80</v>
      </c>
      <c r="Q1202" s="122">
        <f t="shared" si="38"/>
        <v>0</v>
      </c>
      <c r="R1202" s="143"/>
    </row>
    <row r="1203" spans="2:18" x14ac:dyDescent="0.2">
      <c r="B1203" s="120"/>
      <c r="C1203" s="119"/>
      <c r="D1203" s="120"/>
      <c r="E1203" s="119"/>
      <c r="F1203" s="119"/>
      <c r="G1203" s="119"/>
      <c r="H1203" s="119"/>
      <c r="I1203" s="158">
        <f t="shared" si="37"/>
        <v>0</v>
      </c>
      <c r="J1203" s="119"/>
      <c r="K1203" s="119"/>
      <c r="L1203" s="119"/>
      <c r="M1203" s="119"/>
      <c r="N1203" s="119"/>
      <c r="O1203" s="159"/>
      <c r="P1203" s="160" t="s">
        <v>80</v>
      </c>
      <c r="Q1203" s="122">
        <f t="shared" si="38"/>
        <v>0</v>
      </c>
      <c r="R1203" s="143"/>
    </row>
    <row r="1204" spans="2:18" x14ac:dyDescent="0.2">
      <c r="B1204" s="120"/>
      <c r="C1204" s="119"/>
      <c r="D1204" s="120"/>
      <c r="E1204" s="119"/>
      <c r="F1204" s="119"/>
      <c r="G1204" s="119"/>
      <c r="H1204" s="119"/>
      <c r="I1204" s="158">
        <f t="shared" ref="I1204:I1267" si="39">IF(J1204&gt;0,J1204,SUM((PI()*E1204*F1204/4)+(PI()*F1204*G1204/4)+(PI()*G1204*H1204/4)+(PI()*H1204*E1204/4)))</f>
        <v>0</v>
      </c>
      <c r="J1204" s="119"/>
      <c r="K1204" s="119"/>
      <c r="L1204" s="119"/>
      <c r="M1204" s="119"/>
      <c r="N1204" s="119"/>
      <c r="O1204" s="159"/>
      <c r="P1204" s="160" t="s">
        <v>80</v>
      </c>
      <c r="Q1204" s="122">
        <f t="shared" ref="Q1204:Q1267" si="40">SUM((I1204-(L1204+M1204+N1204))*(1-O1204))</f>
        <v>0</v>
      </c>
      <c r="R1204" s="143"/>
    </row>
    <row r="1205" spans="2:18" x14ac:dyDescent="0.2">
      <c r="B1205" s="120"/>
      <c r="C1205" s="119"/>
      <c r="D1205" s="120"/>
      <c r="E1205" s="119"/>
      <c r="F1205" s="119"/>
      <c r="G1205" s="119"/>
      <c r="H1205" s="119"/>
      <c r="I1205" s="158">
        <f t="shared" si="39"/>
        <v>0</v>
      </c>
      <c r="J1205" s="119"/>
      <c r="K1205" s="119"/>
      <c r="L1205" s="119"/>
      <c r="M1205" s="119"/>
      <c r="N1205" s="119"/>
      <c r="O1205" s="159"/>
      <c r="P1205" s="160" t="s">
        <v>80</v>
      </c>
      <c r="Q1205" s="122">
        <f t="shared" si="40"/>
        <v>0</v>
      </c>
      <c r="R1205" s="143"/>
    </row>
    <row r="1206" spans="2:18" x14ac:dyDescent="0.2">
      <c r="B1206" s="120"/>
      <c r="C1206" s="119"/>
      <c r="D1206" s="120"/>
      <c r="E1206" s="119"/>
      <c r="F1206" s="119"/>
      <c r="G1206" s="119"/>
      <c r="H1206" s="119"/>
      <c r="I1206" s="158">
        <f t="shared" si="39"/>
        <v>0</v>
      </c>
      <c r="J1206" s="119"/>
      <c r="K1206" s="119"/>
      <c r="L1206" s="119"/>
      <c r="M1206" s="119"/>
      <c r="N1206" s="119"/>
      <c r="O1206" s="159"/>
      <c r="P1206" s="160" t="s">
        <v>80</v>
      </c>
      <c r="Q1206" s="122">
        <f t="shared" si="40"/>
        <v>0</v>
      </c>
      <c r="R1206" s="143"/>
    </row>
    <row r="1207" spans="2:18" x14ac:dyDescent="0.2">
      <c r="B1207" s="120"/>
      <c r="C1207" s="119"/>
      <c r="D1207" s="120"/>
      <c r="E1207" s="119"/>
      <c r="F1207" s="119"/>
      <c r="G1207" s="119"/>
      <c r="H1207" s="119"/>
      <c r="I1207" s="158">
        <f t="shared" si="39"/>
        <v>0</v>
      </c>
      <c r="J1207" s="119"/>
      <c r="K1207" s="119"/>
      <c r="L1207" s="119"/>
      <c r="M1207" s="119"/>
      <c r="N1207" s="119"/>
      <c r="O1207" s="159"/>
      <c r="P1207" s="160" t="s">
        <v>80</v>
      </c>
      <c r="Q1207" s="122">
        <f t="shared" si="40"/>
        <v>0</v>
      </c>
      <c r="R1207" s="143"/>
    </row>
    <row r="1208" spans="2:18" x14ac:dyDescent="0.2">
      <c r="B1208" s="120"/>
      <c r="C1208" s="119"/>
      <c r="D1208" s="120"/>
      <c r="E1208" s="119"/>
      <c r="F1208" s="119"/>
      <c r="G1208" s="119"/>
      <c r="H1208" s="119"/>
      <c r="I1208" s="158">
        <f t="shared" si="39"/>
        <v>0</v>
      </c>
      <c r="J1208" s="119"/>
      <c r="K1208" s="119"/>
      <c r="L1208" s="119"/>
      <c r="M1208" s="119"/>
      <c r="N1208" s="119"/>
      <c r="O1208" s="159"/>
      <c r="P1208" s="160" t="s">
        <v>80</v>
      </c>
      <c r="Q1208" s="122">
        <f t="shared" si="40"/>
        <v>0</v>
      </c>
      <c r="R1208" s="143"/>
    </row>
    <row r="1209" spans="2:18" x14ac:dyDescent="0.2">
      <c r="B1209" s="120"/>
      <c r="C1209" s="119"/>
      <c r="D1209" s="120"/>
      <c r="E1209" s="119"/>
      <c r="F1209" s="119"/>
      <c r="G1209" s="119"/>
      <c r="H1209" s="119"/>
      <c r="I1209" s="158">
        <f t="shared" si="39"/>
        <v>0</v>
      </c>
      <c r="J1209" s="119"/>
      <c r="K1209" s="119"/>
      <c r="L1209" s="119"/>
      <c r="M1209" s="119"/>
      <c r="N1209" s="119"/>
      <c r="O1209" s="159"/>
      <c r="P1209" s="160" t="s">
        <v>80</v>
      </c>
      <c r="Q1209" s="122">
        <f t="shared" si="40"/>
        <v>0</v>
      </c>
      <c r="R1209" s="143"/>
    </row>
    <row r="1210" spans="2:18" x14ac:dyDescent="0.2">
      <c r="B1210" s="120"/>
      <c r="C1210" s="119"/>
      <c r="D1210" s="120"/>
      <c r="E1210" s="119"/>
      <c r="F1210" s="119"/>
      <c r="G1210" s="119"/>
      <c r="H1210" s="119"/>
      <c r="I1210" s="158">
        <f t="shared" si="39"/>
        <v>0</v>
      </c>
      <c r="J1210" s="119"/>
      <c r="K1210" s="119"/>
      <c r="L1210" s="119"/>
      <c r="M1210" s="119"/>
      <c r="N1210" s="119"/>
      <c r="O1210" s="159"/>
      <c r="P1210" s="160" t="s">
        <v>80</v>
      </c>
      <c r="Q1210" s="122">
        <f t="shared" si="40"/>
        <v>0</v>
      </c>
      <c r="R1210" s="143"/>
    </row>
    <row r="1211" spans="2:18" x14ac:dyDescent="0.2">
      <c r="B1211" s="120"/>
      <c r="C1211" s="119"/>
      <c r="D1211" s="120"/>
      <c r="E1211" s="119"/>
      <c r="F1211" s="119"/>
      <c r="G1211" s="119"/>
      <c r="H1211" s="119"/>
      <c r="I1211" s="158">
        <f t="shared" si="39"/>
        <v>0</v>
      </c>
      <c r="J1211" s="119"/>
      <c r="K1211" s="119"/>
      <c r="L1211" s="119"/>
      <c r="M1211" s="119"/>
      <c r="N1211" s="119"/>
      <c r="O1211" s="159"/>
      <c r="P1211" s="160" t="s">
        <v>80</v>
      </c>
      <c r="Q1211" s="122">
        <f t="shared" si="40"/>
        <v>0</v>
      </c>
      <c r="R1211" s="143"/>
    </row>
    <row r="1212" spans="2:18" x14ac:dyDescent="0.2">
      <c r="B1212" s="120"/>
      <c r="C1212" s="119"/>
      <c r="D1212" s="120"/>
      <c r="E1212" s="119"/>
      <c r="F1212" s="119"/>
      <c r="G1212" s="119"/>
      <c r="H1212" s="119"/>
      <c r="I1212" s="158">
        <f t="shared" si="39"/>
        <v>0</v>
      </c>
      <c r="J1212" s="119"/>
      <c r="K1212" s="119"/>
      <c r="L1212" s="119"/>
      <c r="M1212" s="119"/>
      <c r="N1212" s="119"/>
      <c r="O1212" s="159"/>
      <c r="P1212" s="160" t="s">
        <v>80</v>
      </c>
      <c r="Q1212" s="122">
        <f t="shared" si="40"/>
        <v>0</v>
      </c>
      <c r="R1212" s="143"/>
    </row>
    <row r="1213" spans="2:18" x14ac:dyDescent="0.2">
      <c r="B1213" s="120"/>
      <c r="C1213" s="119"/>
      <c r="D1213" s="120"/>
      <c r="E1213" s="119"/>
      <c r="F1213" s="119"/>
      <c r="G1213" s="119"/>
      <c r="H1213" s="119"/>
      <c r="I1213" s="158">
        <f t="shared" si="39"/>
        <v>0</v>
      </c>
      <c r="J1213" s="119"/>
      <c r="K1213" s="119"/>
      <c r="L1213" s="119"/>
      <c r="M1213" s="119"/>
      <c r="N1213" s="119"/>
      <c r="O1213" s="159"/>
      <c r="P1213" s="160" t="s">
        <v>80</v>
      </c>
      <c r="Q1213" s="122">
        <f t="shared" si="40"/>
        <v>0</v>
      </c>
      <c r="R1213" s="143"/>
    </row>
    <row r="1214" spans="2:18" x14ac:dyDescent="0.2">
      <c r="B1214" s="120"/>
      <c r="C1214" s="119"/>
      <c r="D1214" s="120"/>
      <c r="E1214" s="119"/>
      <c r="F1214" s="119"/>
      <c r="G1214" s="119"/>
      <c r="H1214" s="119"/>
      <c r="I1214" s="158">
        <f t="shared" si="39"/>
        <v>0</v>
      </c>
      <c r="J1214" s="119"/>
      <c r="K1214" s="119"/>
      <c r="L1214" s="119"/>
      <c r="M1214" s="119"/>
      <c r="N1214" s="119"/>
      <c r="O1214" s="159"/>
      <c r="P1214" s="160" t="s">
        <v>80</v>
      </c>
      <c r="Q1214" s="122">
        <f t="shared" si="40"/>
        <v>0</v>
      </c>
      <c r="R1214" s="143"/>
    </row>
    <row r="1215" spans="2:18" x14ac:dyDescent="0.2">
      <c r="B1215" s="120"/>
      <c r="C1215" s="119"/>
      <c r="D1215" s="120"/>
      <c r="E1215" s="119"/>
      <c r="F1215" s="119"/>
      <c r="G1215" s="119"/>
      <c r="H1215" s="119"/>
      <c r="I1215" s="158">
        <f t="shared" si="39"/>
        <v>0</v>
      </c>
      <c r="J1215" s="119"/>
      <c r="K1215" s="119"/>
      <c r="L1215" s="119"/>
      <c r="M1215" s="119"/>
      <c r="N1215" s="119"/>
      <c r="O1215" s="159"/>
      <c r="P1215" s="160" t="s">
        <v>80</v>
      </c>
      <c r="Q1215" s="122">
        <f t="shared" si="40"/>
        <v>0</v>
      </c>
      <c r="R1215" s="143"/>
    </row>
    <row r="1216" spans="2:18" x14ac:dyDescent="0.2">
      <c r="B1216" s="120"/>
      <c r="C1216" s="119"/>
      <c r="D1216" s="120"/>
      <c r="E1216" s="119"/>
      <c r="F1216" s="119"/>
      <c r="G1216" s="119"/>
      <c r="H1216" s="119"/>
      <c r="I1216" s="158">
        <f t="shared" si="39"/>
        <v>0</v>
      </c>
      <c r="J1216" s="119"/>
      <c r="K1216" s="119"/>
      <c r="L1216" s="119"/>
      <c r="M1216" s="119"/>
      <c r="N1216" s="119"/>
      <c r="O1216" s="159"/>
      <c r="P1216" s="160" t="s">
        <v>80</v>
      </c>
      <c r="Q1216" s="122">
        <f t="shared" si="40"/>
        <v>0</v>
      </c>
      <c r="R1216" s="143"/>
    </row>
    <row r="1217" spans="2:18" x14ac:dyDescent="0.2">
      <c r="B1217" s="120"/>
      <c r="C1217" s="119"/>
      <c r="D1217" s="120"/>
      <c r="E1217" s="119"/>
      <c r="F1217" s="119"/>
      <c r="G1217" s="119"/>
      <c r="H1217" s="119"/>
      <c r="I1217" s="158">
        <f t="shared" si="39"/>
        <v>0</v>
      </c>
      <c r="J1217" s="119"/>
      <c r="K1217" s="119"/>
      <c r="L1217" s="119"/>
      <c r="M1217" s="119"/>
      <c r="N1217" s="119"/>
      <c r="O1217" s="159"/>
      <c r="P1217" s="160" t="s">
        <v>80</v>
      </c>
      <c r="Q1217" s="122">
        <f t="shared" si="40"/>
        <v>0</v>
      </c>
      <c r="R1217" s="143"/>
    </row>
    <row r="1218" spans="2:18" x14ac:dyDescent="0.2">
      <c r="B1218" s="120"/>
      <c r="C1218" s="119"/>
      <c r="D1218" s="120"/>
      <c r="E1218" s="119"/>
      <c r="F1218" s="119"/>
      <c r="G1218" s="119"/>
      <c r="H1218" s="119"/>
      <c r="I1218" s="158">
        <f t="shared" si="39"/>
        <v>0</v>
      </c>
      <c r="J1218" s="119"/>
      <c r="K1218" s="119"/>
      <c r="L1218" s="119"/>
      <c r="M1218" s="119"/>
      <c r="N1218" s="119"/>
      <c r="O1218" s="159"/>
      <c r="P1218" s="160" t="s">
        <v>80</v>
      </c>
      <c r="Q1218" s="122">
        <f t="shared" si="40"/>
        <v>0</v>
      </c>
      <c r="R1218" s="143"/>
    </row>
    <row r="1219" spans="2:18" x14ac:dyDescent="0.2">
      <c r="B1219" s="120"/>
      <c r="C1219" s="119"/>
      <c r="D1219" s="120"/>
      <c r="E1219" s="119"/>
      <c r="F1219" s="119"/>
      <c r="G1219" s="119"/>
      <c r="H1219" s="119"/>
      <c r="I1219" s="158">
        <f t="shared" si="39"/>
        <v>0</v>
      </c>
      <c r="J1219" s="119"/>
      <c r="K1219" s="119"/>
      <c r="L1219" s="119"/>
      <c r="M1219" s="119"/>
      <c r="N1219" s="119"/>
      <c r="O1219" s="159"/>
      <c r="P1219" s="160" t="s">
        <v>80</v>
      </c>
      <c r="Q1219" s="122">
        <f t="shared" si="40"/>
        <v>0</v>
      </c>
      <c r="R1219" s="143"/>
    </row>
    <row r="1220" spans="2:18" x14ac:dyDescent="0.2">
      <c r="B1220" s="120"/>
      <c r="C1220" s="119"/>
      <c r="D1220" s="120"/>
      <c r="E1220" s="119"/>
      <c r="F1220" s="119"/>
      <c r="G1220" s="119"/>
      <c r="H1220" s="119"/>
      <c r="I1220" s="158">
        <f t="shared" si="39"/>
        <v>0</v>
      </c>
      <c r="J1220" s="119"/>
      <c r="K1220" s="119"/>
      <c r="L1220" s="119"/>
      <c r="M1220" s="119"/>
      <c r="N1220" s="119"/>
      <c r="O1220" s="159"/>
      <c r="P1220" s="160" t="s">
        <v>80</v>
      </c>
      <c r="Q1220" s="122">
        <f t="shared" si="40"/>
        <v>0</v>
      </c>
      <c r="R1220" s="143"/>
    </row>
    <row r="1221" spans="2:18" x14ac:dyDescent="0.2">
      <c r="B1221" s="120"/>
      <c r="C1221" s="119"/>
      <c r="D1221" s="120"/>
      <c r="E1221" s="119"/>
      <c r="F1221" s="119"/>
      <c r="G1221" s="119"/>
      <c r="H1221" s="119"/>
      <c r="I1221" s="158">
        <f t="shared" si="39"/>
        <v>0</v>
      </c>
      <c r="J1221" s="119"/>
      <c r="K1221" s="119"/>
      <c r="L1221" s="119"/>
      <c r="M1221" s="119"/>
      <c r="N1221" s="119"/>
      <c r="O1221" s="159"/>
      <c r="P1221" s="160" t="s">
        <v>80</v>
      </c>
      <c r="Q1221" s="122">
        <f t="shared" si="40"/>
        <v>0</v>
      </c>
      <c r="R1221" s="143"/>
    </row>
    <row r="1222" spans="2:18" x14ac:dyDescent="0.2">
      <c r="B1222" s="120"/>
      <c r="C1222" s="119"/>
      <c r="D1222" s="120"/>
      <c r="E1222" s="119"/>
      <c r="F1222" s="119"/>
      <c r="G1222" s="119"/>
      <c r="H1222" s="119"/>
      <c r="I1222" s="158">
        <f t="shared" si="39"/>
        <v>0</v>
      </c>
      <c r="J1222" s="119"/>
      <c r="K1222" s="119"/>
      <c r="L1222" s="119"/>
      <c r="M1222" s="119"/>
      <c r="N1222" s="119"/>
      <c r="O1222" s="159"/>
      <c r="P1222" s="160" t="s">
        <v>80</v>
      </c>
      <c r="Q1222" s="122">
        <f t="shared" si="40"/>
        <v>0</v>
      </c>
      <c r="R1222" s="143"/>
    </row>
    <row r="1223" spans="2:18" x14ac:dyDescent="0.2">
      <c r="B1223" s="120"/>
      <c r="C1223" s="119"/>
      <c r="D1223" s="120"/>
      <c r="E1223" s="119"/>
      <c r="F1223" s="119"/>
      <c r="G1223" s="119"/>
      <c r="H1223" s="119"/>
      <c r="I1223" s="158">
        <f t="shared" si="39"/>
        <v>0</v>
      </c>
      <c r="J1223" s="119"/>
      <c r="K1223" s="119"/>
      <c r="L1223" s="119"/>
      <c r="M1223" s="119"/>
      <c r="N1223" s="119"/>
      <c r="O1223" s="159"/>
      <c r="P1223" s="160" t="s">
        <v>80</v>
      </c>
      <c r="Q1223" s="122">
        <f t="shared" si="40"/>
        <v>0</v>
      </c>
      <c r="R1223" s="143"/>
    </row>
    <row r="1224" spans="2:18" x14ac:dyDescent="0.2">
      <c r="B1224" s="120"/>
      <c r="C1224" s="119"/>
      <c r="D1224" s="120"/>
      <c r="E1224" s="119"/>
      <c r="F1224" s="119"/>
      <c r="G1224" s="119"/>
      <c r="H1224" s="119"/>
      <c r="I1224" s="158">
        <f t="shared" si="39"/>
        <v>0</v>
      </c>
      <c r="J1224" s="119"/>
      <c r="K1224" s="119"/>
      <c r="L1224" s="119"/>
      <c r="M1224" s="119"/>
      <c r="N1224" s="119"/>
      <c r="O1224" s="159"/>
      <c r="P1224" s="160" t="s">
        <v>80</v>
      </c>
      <c r="Q1224" s="122">
        <f t="shared" si="40"/>
        <v>0</v>
      </c>
      <c r="R1224" s="143"/>
    </row>
    <row r="1225" spans="2:18" x14ac:dyDescent="0.2">
      <c r="B1225" s="120"/>
      <c r="C1225" s="119"/>
      <c r="D1225" s="120"/>
      <c r="E1225" s="119"/>
      <c r="F1225" s="119"/>
      <c r="G1225" s="119"/>
      <c r="H1225" s="119"/>
      <c r="I1225" s="158">
        <f t="shared" si="39"/>
        <v>0</v>
      </c>
      <c r="J1225" s="119"/>
      <c r="K1225" s="119"/>
      <c r="L1225" s="119"/>
      <c r="M1225" s="119"/>
      <c r="N1225" s="119"/>
      <c r="O1225" s="159"/>
      <c r="P1225" s="160" t="s">
        <v>80</v>
      </c>
      <c r="Q1225" s="122">
        <f t="shared" si="40"/>
        <v>0</v>
      </c>
      <c r="R1225" s="143"/>
    </row>
    <row r="1226" spans="2:18" x14ac:dyDescent="0.2">
      <c r="B1226" s="120"/>
      <c r="C1226" s="119"/>
      <c r="D1226" s="120"/>
      <c r="E1226" s="119"/>
      <c r="F1226" s="119"/>
      <c r="G1226" s="119"/>
      <c r="H1226" s="119"/>
      <c r="I1226" s="158">
        <f t="shared" si="39"/>
        <v>0</v>
      </c>
      <c r="J1226" s="119"/>
      <c r="K1226" s="119"/>
      <c r="L1226" s="119"/>
      <c r="M1226" s="119"/>
      <c r="N1226" s="119"/>
      <c r="O1226" s="159"/>
      <c r="P1226" s="160" t="s">
        <v>80</v>
      </c>
      <c r="Q1226" s="122">
        <f t="shared" si="40"/>
        <v>0</v>
      </c>
      <c r="R1226" s="143"/>
    </row>
    <row r="1227" spans="2:18" x14ac:dyDescent="0.2">
      <c r="B1227" s="120"/>
      <c r="C1227" s="119"/>
      <c r="D1227" s="120"/>
      <c r="E1227" s="119"/>
      <c r="F1227" s="119"/>
      <c r="G1227" s="119"/>
      <c r="H1227" s="119"/>
      <c r="I1227" s="158">
        <f t="shared" si="39"/>
        <v>0</v>
      </c>
      <c r="J1227" s="119"/>
      <c r="K1227" s="119"/>
      <c r="L1227" s="119"/>
      <c r="M1227" s="119"/>
      <c r="N1227" s="119"/>
      <c r="O1227" s="159"/>
      <c r="P1227" s="160" t="s">
        <v>80</v>
      </c>
      <c r="Q1227" s="122">
        <f t="shared" si="40"/>
        <v>0</v>
      </c>
      <c r="R1227" s="143"/>
    </row>
    <row r="1228" spans="2:18" x14ac:dyDescent="0.2">
      <c r="B1228" s="120"/>
      <c r="C1228" s="119"/>
      <c r="D1228" s="120"/>
      <c r="E1228" s="119"/>
      <c r="F1228" s="119"/>
      <c r="G1228" s="119"/>
      <c r="H1228" s="119"/>
      <c r="I1228" s="158">
        <f t="shared" si="39"/>
        <v>0</v>
      </c>
      <c r="J1228" s="119"/>
      <c r="K1228" s="119"/>
      <c r="L1228" s="119"/>
      <c r="M1228" s="119"/>
      <c r="N1228" s="119"/>
      <c r="O1228" s="159"/>
      <c r="P1228" s="160" t="s">
        <v>80</v>
      </c>
      <c r="Q1228" s="122">
        <f t="shared" si="40"/>
        <v>0</v>
      </c>
      <c r="R1228" s="143"/>
    </row>
    <row r="1229" spans="2:18" x14ac:dyDescent="0.2">
      <c r="B1229" s="120"/>
      <c r="C1229" s="119"/>
      <c r="D1229" s="120"/>
      <c r="E1229" s="119"/>
      <c r="F1229" s="119"/>
      <c r="G1229" s="119"/>
      <c r="H1229" s="119"/>
      <c r="I1229" s="158">
        <f t="shared" si="39"/>
        <v>0</v>
      </c>
      <c r="J1229" s="119"/>
      <c r="K1229" s="119"/>
      <c r="L1229" s="119"/>
      <c r="M1229" s="119"/>
      <c r="N1229" s="119"/>
      <c r="O1229" s="159"/>
      <c r="P1229" s="160" t="s">
        <v>80</v>
      </c>
      <c r="Q1229" s="122">
        <f t="shared" si="40"/>
        <v>0</v>
      </c>
      <c r="R1229" s="143"/>
    </row>
    <row r="1230" spans="2:18" x14ac:dyDescent="0.2">
      <c r="B1230" s="120"/>
      <c r="C1230" s="119"/>
      <c r="D1230" s="120"/>
      <c r="E1230" s="119"/>
      <c r="F1230" s="119"/>
      <c r="G1230" s="119"/>
      <c r="H1230" s="119"/>
      <c r="I1230" s="158">
        <f t="shared" si="39"/>
        <v>0</v>
      </c>
      <c r="J1230" s="119"/>
      <c r="K1230" s="119"/>
      <c r="L1230" s="119"/>
      <c r="M1230" s="119"/>
      <c r="N1230" s="119"/>
      <c r="O1230" s="159"/>
      <c r="P1230" s="160" t="s">
        <v>80</v>
      </c>
      <c r="Q1230" s="122">
        <f t="shared" si="40"/>
        <v>0</v>
      </c>
      <c r="R1230" s="143"/>
    </row>
    <row r="1231" spans="2:18" x14ac:dyDescent="0.2">
      <c r="B1231" s="120"/>
      <c r="C1231" s="119"/>
      <c r="D1231" s="120"/>
      <c r="E1231" s="119"/>
      <c r="F1231" s="119"/>
      <c r="G1231" s="119"/>
      <c r="H1231" s="119"/>
      <c r="I1231" s="158">
        <f t="shared" si="39"/>
        <v>0</v>
      </c>
      <c r="J1231" s="119"/>
      <c r="K1231" s="119"/>
      <c r="L1231" s="119"/>
      <c r="M1231" s="119"/>
      <c r="N1231" s="119"/>
      <c r="O1231" s="159"/>
      <c r="P1231" s="160" t="s">
        <v>80</v>
      </c>
      <c r="Q1231" s="122">
        <f t="shared" si="40"/>
        <v>0</v>
      </c>
      <c r="R1231" s="143"/>
    </row>
    <row r="1232" spans="2:18" x14ac:dyDescent="0.2">
      <c r="B1232" s="120"/>
      <c r="C1232" s="119"/>
      <c r="D1232" s="120"/>
      <c r="E1232" s="119"/>
      <c r="F1232" s="119"/>
      <c r="G1232" s="119"/>
      <c r="H1232" s="119"/>
      <c r="I1232" s="158">
        <f t="shared" si="39"/>
        <v>0</v>
      </c>
      <c r="J1232" s="119"/>
      <c r="K1232" s="119"/>
      <c r="L1232" s="119"/>
      <c r="M1232" s="119"/>
      <c r="N1232" s="119"/>
      <c r="O1232" s="159"/>
      <c r="P1232" s="160" t="s">
        <v>80</v>
      </c>
      <c r="Q1232" s="122">
        <f t="shared" si="40"/>
        <v>0</v>
      </c>
      <c r="R1232" s="143"/>
    </row>
    <row r="1233" spans="2:18" x14ac:dyDescent="0.2">
      <c r="B1233" s="120"/>
      <c r="C1233" s="119"/>
      <c r="D1233" s="120"/>
      <c r="E1233" s="119"/>
      <c r="F1233" s="119"/>
      <c r="G1233" s="119"/>
      <c r="H1233" s="119"/>
      <c r="I1233" s="158">
        <f t="shared" si="39"/>
        <v>0</v>
      </c>
      <c r="J1233" s="119"/>
      <c r="K1233" s="119"/>
      <c r="L1233" s="119"/>
      <c r="M1233" s="119"/>
      <c r="N1233" s="119"/>
      <c r="O1233" s="159"/>
      <c r="P1233" s="160" t="s">
        <v>80</v>
      </c>
      <c r="Q1233" s="122">
        <f t="shared" si="40"/>
        <v>0</v>
      </c>
      <c r="R1233" s="143"/>
    </row>
    <row r="1234" spans="2:18" x14ac:dyDescent="0.2">
      <c r="B1234" s="120"/>
      <c r="C1234" s="119"/>
      <c r="D1234" s="120"/>
      <c r="E1234" s="119"/>
      <c r="F1234" s="119"/>
      <c r="G1234" s="119"/>
      <c r="H1234" s="119"/>
      <c r="I1234" s="158">
        <f t="shared" si="39"/>
        <v>0</v>
      </c>
      <c r="J1234" s="119"/>
      <c r="K1234" s="119"/>
      <c r="L1234" s="119"/>
      <c r="M1234" s="119"/>
      <c r="N1234" s="119"/>
      <c r="O1234" s="159"/>
      <c r="P1234" s="160" t="s">
        <v>80</v>
      </c>
      <c r="Q1234" s="122">
        <f t="shared" si="40"/>
        <v>0</v>
      </c>
      <c r="R1234" s="143"/>
    </row>
    <row r="1235" spans="2:18" x14ac:dyDescent="0.2">
      <c r="B1235" s="120"/>
      <c r="C1235" s="119"/>
      <c r="D1235" s="120"/>
      <c r="E1235" s="119"/>
      <c r="F1235" s="119"/>
      <c r="G1235" s="119"/>
      <c r="H1235" s="119"/>
      <c r="I1235" s="158">
        <f t="shared" si="39"/>
        <v>0</v>
      </c>
      <c r="J1235" s="119"/>
      <c r="K1235" s="119"/>
      <c r="L1235" s="119"/>
      <c r="M1235" s="119"/>
      <c r="N1235" s="119"/>
      <c r="O1235" s="159"/>
      <c r="P1235" s="160" t="s">
        <v>80</v>
      </c>
      <c r="Q1235" s="122">
        <f t="shared" si="40"/>
        <v>0</v>
      </c>
      <c r="R1235" s="143"/>
    </row>
    <row r="1236" spans="2:18" x14ac:dyDescent="0.2">
      <c r="B1236" s="120"/>
      <c r="C1236" s="119"/>
      <c r="D1236" s="120"/>
      <c r="E1236" s="119"/>
      <c r="F1236" s="119"/>
      <c r="G1236" s="119"/>
      <c r="H1236" s="119"/>
      <c r="I1236" s="158">
        <f t="shared" si="39"/>
        <v>0</v>
      </c>
      <c r="J1236" s="119"/>
      <c r="K1236" s="119"/>
      <c r="L1236" s="119"/>
      <c r="M1236" s="119"/>
      <c r="N1236" s="119"/>
      <c r="O1236" s="159"/>
      <c r="P1236" s="160" t="s">
        <v>80</v>
      </c>
      <c r="Q1236" s="122">
        <f t="shared" si="40"/>
        <v>0</v>
      </c>
      <c r="R1236" s="143"/>
    </row>
    <row r="1237" spans="2:18" x14ac:dyDescent="0.2">
      <c r="B1237" s="120"/>
      <c r="C1237" s="119"/>
      <c r="D1237" s="120"/>
      <c r="E1237" s="119"/>
      <c r="F1237" s="119"/>
      <c r="G1237" s="119"/>
      <c r="H1237" s="119"/>
      <c r="I1237" s="158">
        <f t="shared" si="39"/>
        <v>0</v>
      </c>
      <c r="J1237" s="119"/>
      <c r="K1237" s="119"/>
      <c r="L1237" s="119"/>
      <c r="M1237" s="119"/>
      <c r="N1237" s="119"/>
      <c r="O1237" s="159"/>
      <c r="P1237" s="160" t="s">
        <v>80</v>
      </c>
      <c r="Q1237" s="122">
        <f t="shared" si="40"/>
        <v>0</v>
      </c>
      <c r="R1237" s="143"/>
    </row>
    <row r="1238" spans="2:18" x14ac:dyDescent="0.2">
      <c r="B1238" s="120"/>
      <c r="C1238" s="119"/>
      <c r="D1238" s="120"/>
      <c r="E1238" s="119"/>
      <c r="F1238" s="119"/>
      <c r="G1238" s="119"/>
      <c r="H1238" s="119"/>
      <c r="I1238" s="158">
        <f t="shared" si="39"/>
        <v>0</v>
      </c>
      <c r="J1238" s="119"/>
      <c r="K1238" s="119"/>
      <c r="L1238" s="119"/>
      <c r="M1238" s="119"/>
      <c r="N1238" s="119"/>
      <c r="O1238" s="159"/>
      <c r="P1238" s="160" t="s">
        <v>80</v>
      </c>
      <c r="Q1238" s="122">
        <f t="shared" si="40"/>
        <v>0</v>
      </c>
      <c r="R1238" s="143"/>
    </row>
    <row r="1239" spans="2:18" x14ac:dyDescent="0.2">
      <c r="B1239" s="120"/>
      <c r="C1239" s="119"/>
      <c r="D1239" s="120"/>
      <c r="E1239" s="119"/>
      <c r="F1239" s="119"/>
      <c r="G1239" s="119"/>
      <c r="H1239" s="119"/>
      <c r="I1239" s="158">
        <f t="shared" si="39"/>
        <v>0</v>
      </c>
      <c r="J1239" s="119"/>
      <c r="K1239" s="119"/>
      <c r="L1239" s="119"/>
      <c r="M1239" s="119"/>
      <c r="N1239" s="119"/>
      <c r="O1239" s="159"/>
      <c r="P1239" s="160" t="s">
        <v>80</v>
      </c>
      <c r="Q1239" s="122">
        <f t="shared" si="40"/>
        <v>0</v>
      </c>
      <c r="R1239" s="143"/>
    </row>
    <row r="1240" spans="2:18" x14ac:dyDescent="0.2">
      <c r="B1240" s="120"/>
      <c r="C1240" s="119"/>
      <c r="D1240" s="120"/>
      <c r="E1240" s="119"/>
      <c r="F1240" s="119"/>
      <c r="G1240" s="119"/>
      <c r="H1240" s="119"/>
      <c r="I1240" s="158">
        <f t="shared" si="39"/>
        <v>0</v>
      </c>
      <c r="J1240" s="119"/>
      <c r="K1240" s="119"/>
      <c r="L1240" s="119"/>
      <c r="M1240" s="119"/>
      <c r="N1240" s="119"/>
      <c r="O1240" s="159"/>
      <c r="P1240" s="160" t="s">
        <v>80</v>
      </c>
      <c r="Q1240" s="122">
        <f t="shared" si="40"/>
        <v>0</v>
      </c>
      <c r="R1240" s="143"/>
    </row>
    <row r="1241" spans="2:18" x14ac:dyDescent="0.2">
      <c r="B1241" s="120"/>
      <c r="C1241" s="119"/>
      <c r="D1241" s="120"/>
      <c r="E1241" s="119"/>
      <c r="F1241" s="119"/>
      <c r="G1241" s="119"/>
      <c r="H1241" s="119"/>
      <c r="I1241" s="158">
        <f t="shared" si="39"/>
        <v>0</v>
      </c>
      <c r="J1241" s="119"/>
      <c r="K1241" s="119"/>
      <c r="L1241" s="119"/>
      <c r="M1241" s="119"/>
      <c r="N1241" s="119"/>
      <c r="O1241" s="159"/>
      <c r="P1241" s="160" t="s">
        <v>80</v>
      </c>
      <c r="Q1241" s="122">
        <f t="shared" si="40"/>
        <v>0</v>
      </c>
      <c r="R1241" s="143"/>
    </row>
    <row r="1242" spans="2:18" x14ac:dyDescent="0.2">
      <c r="B1242" s="120"/>
      <c r="C1242" s="119"/>
      <c r="D1242" s="120"/>
      <c r="E1242" s="119"/>
      <c r="F1242" s="119"/>
      <c r="G1242" s="119"/>
      <c r="H1242" s="119"/>
      <c r="I1242" s="158">
        <f t="shared" si="39"/>
        <v>0</v>
      </c>
      <c r="J1242" s="119"/>
      <c r="K1242" s="119"/>
      <c r="L1242" s="119"/>
      <c r="M1242" s="119"/>
      <c r="N1242" s="119"/>
      <c r="O1242" s="159"/>
      <c r="P1242" s="160" t="s">
        <v>80</v>
      </c>
      <c r="Q1242" s="122">
        <f t="shared" si="40"/>
        <v>0</v>
      </c>
      <c r="R1242" s="143"/>
    </row>
    <row r="1243" spans="2:18" x14ac:dyDescent="0.2">
      <c r="B1243" s="120"/>
      <c r="C1243" s="119"/>
      <c r="D1243" s="120"/>
      <c r="E1243" s="119"/>
      <c r="F1243" s="119"/>
      <c r="G1243" s="119"/>
      <c r="H1243" s="119"/>
      <c r="I1243" s="158">
        <f t="shared" si="39"/>
        <v>0</v>
      </c>
      <c r="J1243" s="119"/>
      <c r="K1243" s="119"/>
      <c r="L1243" s="119"/>
      <c r="M1243" s="119"/>
      <c r="N1243" s="119"/>
      <c r="O1243" s="159"/>
      <c r="P1243" s="160" t="s">
        <v>80</v>
      </c>
      <c r="Q1243" s="122">
        <f t="shared" si="40"/>
        <v>0</v>
      </c>
      <c r="R1243" s="143"/>
    </row>
    <row r="1244" spans="2:18" x14ac:dyDescent="0.2">
      <c r="B1244" s="120"/>
      <c r="C1244" s="119"/>
      <c r="D1244" s="120"/>
      <c r="E1244" s="119"/>
      <c r="F1244" s="119"/>
      <c r="G1244" s="119"/>
      <c r="H1244" s="119"/>
      <c r="I1244" s="158">
        <f t="shared" si="39"/>
        <v>0</v>
      </c>
      <c r="J1244" s="119"/>
      <c r="K1244" s="119"/>
      <c r="L1244" s="119"/>
      <c r="M1244" s="119"/>
      <c r="N1244" s="119"/>
      <c r="O1244" s="159"/>
      <c r="P1244" s="160" t="s">
        <v>80</v>
      </c>
      <c r="Q1244" s="122">
        <f t="shared" si="40"/>
        <v>0</v>
      </c>
      <c r="R1244" s="143"/>
    </row>
    <row r="1245" spans="2:18" x14ac:dyDescent="0.2">
      <c r="B1245" s="120"/>
      <c r="C1245" s="119"/>
      <c r="D1245" s="120"/>
      <c r="E1245" s="119"/>
      <c r="F1245" s="119"/>
      <c r="G1245" s="119"/>
      <c r="H1245" s="119"/>
      <c r="I1245" s="158">
        <f t="shared" si="39"/>
        <v>0</v>
      </c>
      <c r="J1245" s="119"/>
      <c r="K1245" s="119"/>
      <c r="L1245" s="119"/>
      <c r="M1245" s="119"/>
      <c r="N1245" s="119"/>
      <c r="O1245" s="159"/>
      <c r="P1245" s="160" t="s">
        <v>80</v>
      </c>
      <c r="Q1245" s="122">
        <f t="shared" si="40"/>
        <v>0</v>
      </c>
      <c r="R1245" s="143"/>
    </row>
    <row r="1246" spans="2:18" x14ac:dyDescent="0.2">
      <c r="B1246" s="120"/>
      <c r="C1246" s="119"/>
      <c r="D1246" s="120"/>
      <c r="E1246" s="119"/>
      <c r="F1246" s="119"/>
      <c r="G1246" s="119"/>
      <c r="H1246" s="119"/>
      <c r="I1246" s="158">
        <f t="shared" si="39"/>
        <v>0</v>
      </c>
      <c r="J1246" s="119"/>
      <c r="K1246" s="119"/>
      <c r="L1246" s="119"/>
      <c r="M1246" s="119"/>
      <c r="N1246" s="119"/>
      <c r="O1246" s="159"/>
      <c r="P1246" s="160" t="s">
        <v>80</v>
      </c>
      <c r="Q1246" s="122">
        <f t="shared" si="40"/>
        <v>0</v>
      </c>
      <c r="R1246" s="143"/>
    </row>
    <row r="1247" spans="2:18" x14ac:dyDescent="0.2">
      <c r="B1247" s="120"/>
      <c r="C1247" s="119"/>
      <c r="D1247" s="120"/>
      <c r="E1247" s="119"/>
      <c r="F1247" s="119"/>
      <c r="G1247" s="119"/>
      <c r="H1247" s="119"/>
      <c r="I1247" s="158">
        <f t="shared" si="39"/>
        <v>0</v>
      </c>
      <c r="J1247" s="119"/>
      <c r="K1247" s="119"/>
      <c r="L1247" s="119"/>
      <c r="M1247" s="119"/>
      <c r="N1247" s="119"/>
      <c r="O1247" s="159"/>
      <c r="P1247" s="160" t="s">
        <v>80</v>
      </c>
      <c r="Q1247" s="122">
        <f t="shared" si="40"/>
        <v>0</v>
      </c>
      <c r="R1247" s="143"/>
    </row>
    <row r="1248" spans="2:18" x14ac:dyDescent="0.2">
      <c r="B1248" s="120"/>
      <c r="C1248" s="119"/>
      <c r="D1248" s="120"/>
      <c r="E1248" s="119"/>
      <c r="F1248" s="119"/>
      <c r="G1248" s="119"/>
      <c r="H1248" s="119"/>
      <c r="I1248" s="158">
        <f t="shared" si="39"/>
        <v>0</v>
      </c>
      <c r="J1248" s="119"/>
      <c r="K1248" s="119"/>
      <c r="L1248" s="119"/>
      <c r="M1248" s="119"/>
      <c r="N1248" s="119"/>
      <c r="O1248" s="159"/>
      <c r="P1248" s="160" t="s">
        <v>80</v>
      </c>
      <c r="Q1248" s="122">
        <f t="shared" si="40"/>
        <v>0</v>
      </c>
      <c r="R1248" s="143"/>
    </row>
    <row r="1249" spans="2:18" x14ac:dyDescent="0.2">
      <c r="B1249" s="120"/>
      <c r="C1249" s="119"/>
      <c r="D1249" s="120"/>
      <c r="E1249" s="119"/>
      <c r="F1249" s="119"/>
      <c r="G1249" s="119"/>
      <c r="H1249" s="119"/>
      <c r="I1249" s="158">
        <f t="shared" si="39"/>
        <v>0</v>
      </c>
      <c r="J1249" s="119"/>
      <c r="K1249" s="119"/>
      <c r="L1249" s="119"/>
      <c r="M1249" s="119"/>
      <c r="N1249" s="119"/>
      <c r="O1249" s="159"/>
      <c r="P1249" s="160" t="s">
        <v>80</v>
      </c>
      <c r="Q1249" s="122">
        <f t="shared" si="40"/>
        <v>0</v>
      </c>
      <c r="R1249" s="143"/>
    </row>
    <row r="1250" spans="2:18" x14ac:dyDescent="0.2">
      <c r="B1250" s="120"/>
      <c r="C1250" s="119"/>
      <c r="D1250" s="120"/>
      <c r="E1250" s="119"/>
      <c r="F1250" s="119"/>
      <c r="G1250" s="119"/>
      <c r="H1250" s="119"/>
      <c r="I1250" s="158">
        <f t="shared" si="39"/>
        <v>0</v>
      </c>
      <c r="J1250" s="119"/>
      <c r="K1250" s="119"/>
      <c r="L1250" s="119"/>
      <c r="M1250" s="119"/>
      <c r="N1250" s="119"/>
      <c r="O1250" s="159"/>
      <c r="P1250" s="160" t="s">
        <v>80</v>
      </c>
      <c r="Q1250" s="122">
        <f t="shared" si="40"/>
        <v>0</v>
      </c>
      <c r="R1250" s="143"/>
    </row>
    <row r="1251" spans="2:18" x14ac:dyDescent="0.2">
      <c r="B1251" s="120"/>
      <c r="C1251" s="119"/>
      <c r="D1251" s="120"/>
      <c r="E1251" s="119"/>
      <c r="F1251" s="119"/>
      <c r="G1251" s="119"/>
      <c r="H1251" s="119"/>
      <c r="I1251" s="158">
        <f t="shared" si="39"/>
        <v>0</v>
      </c>
      <c r="J1251" s="119"/>
      <c r="K1251" s="119"/>
      <c r="L1251" s="119"/>
      <c r="M1251" s="119"/>
      <c r="N1251" s="119"/>
      <c r="O1251" s="159"/>
      <c r="P1251" s="160" t="s">
        <v>80</v>
      </c>
      <c r="Q1251" s="122">
        <f t="shared" si="40"/>
        <v>0</v>
      </c>
      <c r="R1251" s="143"/>
    </row>
    <row r="1252" spans="2:18" x14ac:dyDescent="0.2">
      <c r="B1252" s="120"/>
      <c r="C1252" s="119"/>
      <c r="D1252" s="120"/>
      <c r="E1252" s="119"/>
      <c r="F1252" s="119"/>
      <c r="G1252" s="119"/>
      <c r="H1252" s="119"/>
      <c r="I1252" s="158">
        <f t="shared" si="39"/>
        <v>0</v>
      </c>
      <c r="J1252" s="119"/>
      <c r="K1252" s="119"/>
      <c r="L1252" s="119"/>
      <c r="M1252" s="119"/>
      <c r="N1252" s="119"/>
      <c r="O1252" s="159"/>
      <c r="P1252" s="160" t="s">
        <v>80</v>
      </c>
      <c r="Q1252" s="122">
        <f t="shared" si="40"/>
        <v>0</v>
      </c>
      <c r="R1252" s="143"/>
    </row>
    <row r="1253" spans="2:18" x14ac:dyDescent="0.2">
      <c r="B1253" s="120"/>
      <c r="C1253" s="119"/>
      <c r="D1253" s="120"/>
      <c r="E1253" s="119"/>
      <c r="F1253" s="119"/>
      <c r="G1253" s="119"/>
      <c r="H1253" s="119"/>
      <c r="I1253" s="158">
        <f t="shared" si="39"/>
        <v>0</v>
      </c>
      <c r="J1253" s="119"/>
      <c r="K1253" s="119"/>
      <c r="L1253" s="119"/>
      <c r="M1253" s="119"/>
      <c r="N1253" s="119"/>
      <c r="O1253" s="159"/>
      <c r="P1253" s="160" t="s">
        <v>80</v>
      </c>
      <c r="Q1253" s="122">
        <f t="shared" si="40"/>
        <v>0</v>
      </c>
      <c r="R1253" s="143"/>
    </row>
    <row r="1254" spans="2:18" x14ac:dyDescent="0.2">
      <c r="B1254" s="120"/>
      <c r="C1254" s="119"/>
      <c r="D1254" s="120"/>
      <c r="E1254" s="119"/>
      <c r="F1254" s="119"/>
      <c r="G1254" s="119"/>
      <c r="H1254" s="119"/>
      <c r="I1254" s="158">
        <f t="shared" si="39"/>
        <v>0</v>
      </c>
      <c r="J1254" s="119"/>
      <c r="K1254" s="119"/>
      <c r="L1254" s="119"/>
      <c r="M1254" s="119"/>
      <c r="N1254" s="119"/>
      <c r="O1254" s="159"/>
      <c r="P1254" s="160" t="s">
        <v>80</v>
      </c>
      <c r="Q1254" s="122">
        <f t="shared" si="40"/>
        <v>0</v>
      </c>
      <c r="R1254" s="143"/>
    </row>
    <row r="1255" spans="2:18" x14ac:dyDescent="0.2">
      <c r="B1255" s="120"/>
      <c r="C1255" s="119"/>
      <c r="D1255" s="120"/>
      <c r="E1255" s="119"/>
      <c r="F1255" s="119"/>
      <c r="G1255" s="119"/>
      <c r="H1255" s="119"/>
      <c r="I1255" s="158">
        <f t="shared" si="39"/>
        <v>0</v>
      </c>
      <c r="J1255" s="119"/>
      <c r="K1255" s="119"/>
      <c r="L1255" s="119"/>
      <c r="M1255" s="119"/>
      <c r="N1255" s="119"/>
      <c r="O1255" s="159"/>
      <c r="P1255" s="160" t="s">
        <v>80</v>
      </c>
      <c r="Q1255" s="122">
        <f t="shared" si="40"/>
        <v>0</v>
      </c>
      <c r="R1255" s="143"/>
    </row>
    <row r="1256" spans="2:18" x14ac:dyDescent="0.2">
      <c r="B1256" s="120"/>
      <c r="C1256" s="119"/>
      <c r="D1256" s="120"/>
      <c r="E1256" s="119"/>
      <c r="F1256" s="119"/>
      <c r="G1256" s="119"/>
      <c r="H1256" s="119"/>
      <c r="I1256" s="158">
        <f t="shared" si="39"/>
        <v>0</v>
      </c>
      <c r="J1256" s="119"/>
      <c r="K1256" s="119"/>
      <c r="L1256" s="119"/>
      <c r="M1256" s="119"/>
      <c r="N1256" s="119"/>
      <c r="O1256" s="159"/>
      <c r="P1256" s="160" t="s">
        <v>80</v>
      </c>
      <c r="Q1256" s="122">
        <f t="shared" si="40"/>
        <v>0</v>
      </c>
      <c r="R1256" s="143"/>
    </row>
    <row r="1257" spans="2:18" x14ac:dyDescent="0.2">
      <c r="B1257" s="120"/>
      <c r="C1257" s="119"/>
      <c r="D1257" s="120"/>
      <c r="E1257" s="119"/>
      <c r="F1257" s="119"/>
      <c r="G1257" s="119"/>
      <c r="H1257" s="119"/>
      <c r="I1257" s="158">
        <f t="shared" si="39"/>
        <v>0</v>
      </c>
      <c r="J1257" s="119"/>
      <c r="K1257" s="119"/>
      <c r="L1257" s="119"/>
      <c r="M1257" s="119"/>
      <c r="N1257" s="119"/>
      <c r="O1257" s="159"/>
      <c r="P1257" s="160" t="s">
        <v>80</v>
      </c>
      <c r="Q1257" s="122">
        <f t="shared" si="40"/>
        <v>0</v>
      </c>
      <c r="R1257" s="143"/>
    </row>
    <row r="1258" spans="2:18" x14ac:dyDescent="0.2">
      <c r="B1258" s="120"/>
      <c r="C1258" s="119"/>
      <c r="D1258" s="120"/>
      <c r="E1258" s="119"/>
      <c r="F1258" s="119"/>
      <c r="G1258" s="119"/>
      <c r="H1258" s="119"/>
      <c r="I1258" s="158">
        <f t="shared" si="39"/>
        <v>0</v>
      </c>
      <c r="J1258" s="119"/>
      <c r="K1258" s="119"/>
      <c r="L1258" s="119"/>
      <c r="M1258" s="119"/>
      <c r="N1258" s="119"/>
      <c r="O1258" s="159"/>
      <c r="P1258" s="160" t="s">
        <v>80</v>
      </c>
      <c r="Q1258" s="122">
        <f t="shared" si="40"/>
        <v>0</v>
      </c>
      <c r="R1258" s="143"/>
    </row>
    <row r="1259" spans="2:18" x14ac:dyDescent="0.2">
      <c r="B1259" s="120"/>
      <c r="C1259" s="119"/>
      <c r="D1259" s="120"/>
      <c r="E1259" s="119"/>
      <c r="F1259" s="119"/>
      <c r="G1259" s="119"/>
      <c r="H1259" s="119"/>
      <c r="I1259" s="158">
        <f t="shared" si="39"/>
        <v>0</v>
      </c>
      <c r="J1259" s="119"/>
      <c r="K1259" s="119"/>
      <c r="L1259" s="119"/>
      <c r="M1259" s="119"/>
      <c r="N1259" s="119"/>
      <c r="O1259" s="159"/>
      <c r="P1259" s="160" t="s">
        <v>80</v>
      </c>
      <c r="Q1259" s="122">
        <f t="shared" si="40"/>
        <v>0</v>
      </c>
      <c r="R1259" s="143"/>
    </row>
    <row r="1260" spans="2:18" x14ac:dyDescent="0.2">
      <c r="B1260" s="120"/>
      <c r="C1260" s="119"/>
      <c r="D1260" s="120"/>
      <c r="E1260" s="119"/>
      <c r="F1260" s="119"/>
      <c r="G1260" s="119"/>
      <c r="H1260" s="119"/>
      <c r="I1260" s="158">
        <f t="shared" si="39"/>
        <v>0</v>
      </c>
      <c r="J1260" s="119"/>
      <c r="K1260" s="119"/>
      <c r="L1260" s="119"/>
      <c r="M1260" s="119"/>
      <c r="N1260" s="119"/>
      <c r="O1260" s="159"/>
      <c r="P1260" s="160" t="s">
        <v>80</v>
      </c>
      <c r="Q1260" s="122">
        <f t="shared" si="40"/>
        <v>0</v>
      </c>
      <c r="R1260" s="143"/>
    </row>
    <row r="1261" spans="2:18" x14ac:dyDescent="0.2">
      <c r="B1261" s="120"/>
      <c r="C1261" s="119"/>
      <c r="D1261" s="120"/>
      <c r="E1261" s="119"/>
      <c r="F1261" s="119"/>
      <c r="G1261" s="119"/>
      <c r="H1261" s="119"/>
      <c r="I1261" s="158">
        <f t="shared" si="39"/>
        <v>0</v>
      </c>
      <c r="J1261" s="119"/>
      <c r="K1261" s="119"/>
      <c r="L1261" s="119"/>
      <c r="M1261" s="119"/>
      <c r="N1261" s="119"/>
      <c r="O1261" s="159"/>
      <c r="P1261" s="160" t="s">
        <v>80</v>
      </c>
      <c r="Q1261" s="122">
        <f t="shared" si="40"/>
        <v>0</v>
      </c>
      <c r="R1261" s="143"/>
    </row>
    <row r="1262" spans="2:18" x14ac:dyDescent="0.2">
      <c r="B1262" s="120"/>
      <c r="C1262" s="119"/>
      <c r="D1262" s="120"/>
      <c r="E1262" s="119"/>
      <c r="F1262" s="119"/>
      <c r="G1262" s="119"/>
      <c r="H1262" s="119"/>
      <c r="I1262" s="158">
        <f t="shared" si="39"/>
        <v>0</v>
      </c>
      <c r="J1262" s="119"/>
      <c r="K1262" s="119"/>
      <c r="L1262" s="119"/>
      <c r="M1262" s="119"/>
      <c r="N1262" s="119"/>
      <c r="O1262" s="159"/>
      <c r="P1262" s="160" t="s">
        <v>80</v>
      </c>
      <c r="Q1262" s="122">
        <f t="shared" si="40"/>
        <v>0</v>
      </c>
      <c r="R1262" s="143"/>
    </row>
    <row r="1263" spans="2:18" x14ac:dyDescent="0.2">
      <c r="B1263" s="120"/>
      <c r="C1263" s="119"/>
      <c r="D1263" s="120"/>
      <c r="E1263" s="119"/>
      <c r="F1263" s="119"/>
      <c r="G1263" s="119"/>
      <c r="H1263" s="119"/>
      <c r="I1263" s="158">
        <f t="shared" si="39"/>
        <v>0</v>
      </c>
      <c r="J1263" s="119"/>
      <c r="K1263" s="119"/>
      <c r="L1263" s="119"/>
      <c r="M1263" s="119"/>
      <c r="N1263" s="119"/>
      <c r="O1263" s="159"/>
      <c r="P1263" s="160" t="s">
        <v>80</v>
      </c>
      <c r="Q1263" s="122">
        <f t="shared" si="40"/>
        <v>0</v>
      </c>
      <c r="R1263" s="143"/>
    </row>
    <row r="1264" spans="2:18" x14ac:dyDescent="0.2">
      <c r="B1264" s="120"/>
      <c r="C1264" s="119"/>
      <c r="D1264" s="120"/>
      <c r="E1264" s="119"/>
      <c r="F1264" s="119"/>
      <c r="G1264" s="119"/>
      <c r="H1264" s="119"/>
      <c r="I1264" s="158">
        <f t="shared" si="39"/>
        <v>0</v>
      </c>
      <c r="J1264" s="119"/>
      <c r="K1264" s="119"/>
      <c r="L1264" s="119"/>
      <c r="M1264" s="119"/>
      <c r="N1264" s="119"/>
      <c r="O1264" s="159"/>
      <c r="P1264" s="160" t="s">
        <v>80</v>
      </c>
      <c r="Q1264" s="122">
        <f t="shared" si="40"/>
        <v>0</v>
      </c>
      <c r="R1264" s="143"/>
    </row>
    <row r="1265" spans="2:18" x14ac:dyDescent="0.2">
      <c r="B1265" s="120"/>
      <c r="C1265" s="119"/>
      <c r="D1265" s="120"/>
      <c r="E1265" s="119"/>
      <c r="F1265" s="119"/>
      <c r="G1265" s="119"/>
      <c r="H1265" s="119"/>
      <c r="I1265" s="158">
        <f t="shared" si="39"/>
        <v>0</v>
      </c>
      <c r="J1265" s="119"/>
      <c r="K1265" s="119"/>
      <c r="L1265" s="119"/>
      <c r="M1265" s="119"/>
      <c r="N1265" s="119"/>
      <c r="O1265" s="159"/>
      <c r="P1265" s="160" t="s">
        <v>80</v>
      </c>
      <c r="Q1265" s="122">
        <f t="shared" si="40"/>
        <v>0</v>
      </c>
      <c r="R1265" s="143"/>
    </row>
    <row r="1266" spans="2:18" x14ac:dyDescent="0.2">
      <c r="B1266" s="120"/>
      <c r="C1266" s="119"/>
      <c r="D1266" s="120"/>
      <c r="E1266" s="119"/>
      <c r="F1266" s="119"/>
      <c r="G1266" s="119"/>
      <c r="H1266" s="119"/>
      <c r="I1266" s="158">
        <f t="shared" si="39"/>
        <v>0</v>
      </c>
      <c r="J1266" s="119"/>
      <c r="K1266" s="119"/>
      <c r="L1266" s="119"/>
      <c r="M1266" s="119"/>
      <c r="N1266" s="119"/>
      <c r="O1266" s="159"/>
      <c r="P1266" s="160" t="s">
        <v>80</v>
      </c>
      <c r="Q1266" s="122">
        <f t="shared" si="40"/>
        <v>0</v>
      </c>
      <c r="R1266" s="143"/>
    </row>
    <row r="1267" spans="2:18" x14ac:dyDescent="0.2">
      <c r="B1267" s="120"/>
      <c r="C1267" s="119"/>
      <c r="D1267" s="120"/>
      <c r="E1267" s="119"/>
      <c r="F1267" s="119"/>
      <c r="G1267" s="119"/>
      <c r="H1267" s="119"/>
      <c r="I1267" s="158">
        <f t="shared" si="39"/>
        <v>0</v>
      </c>
      <c r="J1267" s="119"/>
      <c r="K1267" s="119"/>
      <c r="L1267" s="119"/>
      <c r="M1267" s="119"/>
      <c r="N1267" s="119"/>
      <c r="O1267" s="159"/>
      <c r="P1267" s="160" t="s">
        <v>80</v>
      </c>
      <c r="Q1267" s="122">
        <f t="shared" si="40"/>
        <v>0</v>
      </c>
      <c r="R1267" s="143"/>
    </row>
    <row r="1268" spans="2:18" x14ac:dyDescent="0.2">
      <c r="B1268" s="120"/>
      <c r="C1268" s="119"/>
      <c r="D1268" s="120"/>
      <c r="E1268" s="119"/>
      <c r="F1268" s="119"/>
      <c r="G1268" s="119"/>
      <c r="H1268" s="119"/>
      <c r="I1268" s="158">
        <f t="shared" ref="I1268:I1331" si="41">IF(J1268&gt;0,J1268,SUM((PI()*E1268*F1268/4)+(PI()*F1268*G1268/4)+(PI()*G1268*H1268/4)+(PI()*H1268*E1268/4)))</f>
        <v>0</v>
      </c>
      <c r="J1268" s="119"/>
      <c r="K1268" s="119"/>
      <c r="L1268" s="119"/>
      <c r="M1268" s="119"/>
      <c r="N1268" s="119"/>
      <c r="O1268" s="159"/>
      <c r="P1268" s="160" t="s">
        <v>80</v>
      </c>
      <c r="Q1268" s="122">
        <f t="shared" ref="Q1268:Q1331" si="42">SUM((I1268-(L1268+M1268+N1268))*(1-O1268))</f>
        <v>0</v>
      </c>
      <c r="R1268" s="143"/>
    </row>
    <row r="1269" spans="2:18" x14ac:dyDescent="0.2">
      <c r="B1269" s="120"/>
      <c r="C1269" s="119"/>
      <c r="D1269" s="120"/>
      <c r="E1269" s="119"/>
      <c r="F1269" s="119"/>
      <c r="G1269" s="119"/>
      <c r="H1269" s="119"/>
      <c r="I1269" s="158">
        <f t="shared" si="41"/>
        <v>0</v>
      </c>
      <c r="J1269" s="119"/>
      <c r="K1269" s="119"/>
      <c r="L1269" s="119"/>
      <c r="M1269" s="119"/>
      <c r="N1269" s="119"/>
      <c r="O1269" s="159"/>
      <c r="P1269" s="160" t="s">
        <v>80</v>
      </c>
      <c r="Q1269" s="122">
        <f t="shared" si="42"/>
        <v>0</v>
      </c>
      <c r="R1269" s="143"/>
    </row>
    <row r="1270" spans="2:18" x14ac:dyDescent="0.2">
      <c r="B1270" s="120"/>
      <c r="C1270" s="119"/>
      <c r="D1270" s="120"/>
      <c r="E1270" s="119"/>
      <c r="F1270" s="119"/>
      <c r="G1270" s="119"/>
      <c r="H1270" s="119"/>
      <c r="I1270" s="158">
        <f t="shared" si="41"/>
        <v>0</v>
      </c>
      <c r="J1270" s="119"/>
      <c r="K1270" s="119"/>
      <c r="L1270" s="119"/>
      <c r="M1270" s="119"/>
      <c r="N1270" s="119"/>
      <c r="O1270" s="159"/>
      <c r="P1270" s="160" t="s">
        <v>80</v>
      </c>
      <c r="Q1270" s="122">
        <f t="shared" si="42"/>
        <v>0</v>
      </c>
      <c r="R1270" s="143"/>
    </row>
    <row r="1271" spans="2:18" x14ac:dyDescent="0.2">
      <c r="B1271" s="120"/>
      <c r="C1271" s="119"/>
      <c r="D1271" s="120"/>
      <c r="E1271" s="119"/>
      <c r="F1271" s="119"/>
      <c r="G1271" s="119"/>
      <c r="H1271" s="119"/>
      <c r="I1271" s="158">
        <f t="shared" si="41"/>
        <v>0</v>
      </c>
      <c r="J1271" s="119"/>
      <c r="K1271" s="119"/>
      <c r="L1271" s="119"/>
      <c r="M1271" s="119"/>
      <c r="N1271" s="119"/>
      <c r="O1271" s="159"/>
      <c r="P1271" s="160" t="s">
        <v>80</v>
      </c>
      <c r="Q1271" s="122">
        <f t="shared" si="42"/>
        <v>0</v>
      </c>
      <c r="R1271" s="143"/>
    </row>
    <row r="1272" spans="2:18" x14ac:dyDescent="0.2">
      <c r="B1272" s="120"/>
      <c r="C1272" s="119"/>
      <c r="D1272" s="120"/>
      <c r="E1272" s="119"/>
      <c r="F1272" s="119"/>
      <c r="G1272" s="119"/>
      <c r="H1272" s="119"/>
      <c r="I1272" s="158">
        <f t="shared" si="41"/>
        <v>0</v>
      </c>
      <c r="J1272" s="119"/>
      <c r="K1272" s="119"/>
      <c r="L1272" s="119"/>
      <c r="M1272" s="119"/>
      <c r="N1272" s="119"/>
      <c r="O1272" s="159"/>
      <c r="P1272" s="160" t="s">
        <v>80</v>
      </c>
      <c r="Q1272" s="122">
        <f t="shared" si="42"/>
        <v>0</v>
      </c>
      <c r="R1272" s="143"/>
    </row>
    <row r="1273" spans="2:18" x14ac:dyDescent="0.2">
      <c r="B1273" s="120"/>
      <c r="C1273" s="119"/>
      <c r="D1273" s="120"/>
      <c r="E1273" s="119"/>
      <c r="F1273" s="119"/>
      <c r="G1273" s="119"/>
      <c r="H1273" s="119"/>
      <c r="I1273" s="158">
        <f t="shared" si="41"/>
        <v>0</v>
      </c>
      <c r="J1273" s="119"/>
      <c r="K1273" s="119"/>
      <c r="L1273" s="119"/>
      <c r="M1273" s="119"/>
      <c r="N1273" s="119"/>
      <c r="O1273" s="159"/>
      <c r="P1273" s="160" t="s">
        <v>80</v>
      </c>
      <c r="Q1273" s="122">
        <f t="shared" si="42"/>
        <v>0</v>
      </c>
      <c r="R1273" s="143"/>
    </row>
    <row r="1274" spans="2:18" x14ac:dyDescent="0.2">
      <c r="B1274" s="120"/>
      <c r="C1274" s="119"/>
      <c r="D1274" s="120"/>
      <c r="E1274" s="119"/>
      <c r="F1274" s="119"/>
      <c r="G1274" s="119"/>
      <c r="H1274" s="119"/>
      <c r="I1274" s="158">
        <f t="shared" si="41"/>
        <v>0</v>
      </c>
      <c r="J1274" s="119"/>
      <c r="K1274" s="119"/>
      <c r="L1274" s="119"/>
      <c r="M1274" s="119"/>
      <c r="N1274" s="119"/>
      <c r="O1274" s="159"/>
      <c r="P1274" s="160" t="s">
        <v>80</v>
      </c>
      <c r="Q1274" s="122">
        <f t="shared" si="42"/>
        <v>0</v>
      </c>
      <c r="R1274" s="143"/>
    </row>
    <row r="1275" spans="2:18" x14ac:dyDescent="0.2">
      <c r="B1275" s="120"/>
      <c r="C1275" s="119"/>
      <c r="D1275" s="120"/>
      <c r="E1275" s="119"/>
      <c r="F1275" s="119"/>
      <c r="G1275" s="119"/>
      <c r="H1275" s="119"/>
      <c r="I1275" s="158">
        <f t="shared" si="41"/>
        <v>0</v>
      </c>
      <c r="J1275" s="119"/>
      <c r="K1275" s="119"/>
      <c r="L1275" s="119"/>
      <c r="M1275" s="119"/>
      <c r="N1275" s="119"/>
      <c r="O1275" s="159"/>
      <c r="P1275" s="160" t="s">
        <v>80</v>
      </c>
      <c r="Q1275" s="122">
        <f t="shared" si="42"/>
        <v>0</v>
      </c>
      <c r="R1275" s="143"/>
    </row>
    <row r="1276" spans="2:18" x14ac:dyDescent="0.2">
      <c r="B1276" s="120"/>
      <c r="C1276" s="119"/>
      <c r="D1276" s="120"/>
      <c r="E1276" s="119"/>
      <c r="F1276" s="119"/>
      <c r="G1276" s="119"/>
      <c r="H1276" s="119"/>
      <c r="I1276" s="158">
        <f t="shared" si="41"/>
        <v>0</v>
      </c>
      <c r="J1276" s="119"/>
      <c r="K1276" s="119"/>
      <c r="L1276" s="119"/>
      <c r="M1276" s="119"/>
      <c r="N1276" s="119"/>
      <c r="O1276" s="159"/>
      <c r="P1276" s="160" t="s">
        <v>80</v>
      </c>
      <c r="Q1276" s="122">
        <f t="shared" si="42"/>
        <v>0</v>
      </c>
      <c r="R1276" s="143"/>
    </row>
    <row r="1277" spans="2:18" x14ac:dyDescent="0.2">
      <c r="B1277" s="120"/>
      <c r="C1277" s="119"/>
      <c r="D1277" s="120"/>
      <c r="E1277" s="119"/>
      <c r="F1277" s="119"/>
      <c r="G1277" s="119"/>
      <c r="H1277" s="119"/>
      <c r="I1277" s="158">
        <f t="shared" si="41"/>
        <v>0</v>
      </c>
      <c r="J1277" s="119"/>
      <c r="K1277" s="119"/>
      <c r="L1277" s="119"/>
      <c r="M1277" s="119"/>
      <c r="N1277" s="119"/>
      <c r="O1277" s="159"/>
      <c r="P1277" s="160" t="s">
        <v>80</v>
      </c>
      <c r="Q1277" s="122">
        <f t="shared" si="42"/>
        <v>0</v>
      </c>
      <c r="R1277" s="143"/>
    </row>
    <row r="1278" spans="2:18" x14ac:dyDescent="0.2">
      <c r="B1278" s="120"/>
      <c r="C1278" s="119"/>
      <c r="D1278" s="120"/>
      <c r="E1278" s="119"/>
      <c r="F1278" s="119"/>
      <c r="G1278" s="119"/>
      <c r="H1278" s="119"/>
      <c r="I1278" s="158">
        <f t="shared" si="41"/>
        <v>0</v>
      </c>
      <c r="J1278" s="119"/>
      <c r="K1278" s="119"/>
      <c r="L1278" s="119"/>
      <c r="M1278" s="119"/>
      <c r="N1278" s="119"/>
      <c r="O1278" s="159"/>
      <c r="P1278" s="160" t="s">
        <v>80</v>
      </c>
      <c r="Q1278" s="122">
        <f t="shared" si="42"/>
        <v>0</v>
      </c>
      <c r="R1278" s="143"/>
    </row>
    <row r="1279" spans="2:18" x14ac:dyDescent="0.2">
      <c r="B1279" s="120"/>
      <c r="C1279" s="119"/>
      <c r="D1279" s="120"/>
      <c r="E1279" s="119"/>
      <c r="F1279" s="119"/>
      <c r="G1279" s="119"/>
      <c r="H1279" s="119"/>
      <c r="I1279" s="158">
        <f t="shared" si="41"/>
        <v>0</v>
      </c>
      <c r="J1279" s="119"/>
      <c r="K1279" s="119"/>
      <c r="L1279" s="119"/>
      <c r="M1279" s="119"/>
      <c r="N1279" s="119"/>
      <c r="O1279" s="159"/>
      <c r="P1279" s="160" t="s">
        <v>80</v>
      </c>
      <c r="Q1279" s="122">
        <f t="shared" si="42"/>
        <v>0</v>
      </c>
      <c r="R1279" s="143"/>
    </row>
    <row r="1280" spans="2:18" x14ac:dyDescent="0.2">
      <c r="B1280" s="120"/>
      <c r="C1280" s="119"/>
      <c r="D1280" s="120"/>
      <c r="E1280" s="119"/>
      <c r="F1280" s="119"/>
      <c r="G1280" s="119"/>
      <c r="H1280" s="119"/>
      <c r="I1280" s="158">
        <f t="shared" si="41"/>
        <v>0</v>
      </c>
      <c r="J1280" s="119"/>
      <c r="K1280" s="119"/>
      <c r="L1280" s="119"/>
      <c r="M1280" s="119"/>
      <c r="N1280" s="119"/>
      <c r="O1280" s="159"/>
      <c r="P1280" s="160" t="s">
        <v>80</v>
      </c>
      <c r="Q1280" s="122">
        <f t="shared" si="42"/>
        <v>0</v>
      </c>
      <c r="R1280" s="143"/>
    </row>
    <row r="1281" spans="2:18" x14ac:dyDescent="0.2">
      <c r="B1281" s="120"/>
      <c r="C1281" s="119"/>
      <c r="D1281" s="120"/>
      <c r="E1281" s="119"/>
      <c r="F1281" s="119"/>
      <c r="G1281" s="119"/>
      <c r="H1281" s="119"/>
      <c r="I1281" s="158">
        <f t="shared" si="41"/>
        <v>0</v>
      </c>
      <c r="J1281" s="119"/>
      <c r="K1281" s="119"/>
      <c r="L1281" s="119"/>
      <c r="M1281" s="119"/>
      <c r="N1281" s="119"/>
      <c r="O1281" s="159"/>
      <c r="P1281" s="160" t="s">
        <v>80</v>
      </c>
      <c r="Q1281" s="122">
        <f t="shared" si="42"/>
        <v>0</v>
      </c>
      <c r="R1281" s="143"/>
    </row>
    <row r="1282" spans="2:18" x14ac:dyDescent="0.2">
      <c r="B1282" s="120"/>
      <c r="C1282" s="119"/>
      <c r="D1282" s="120"/>
      <c r="E1282" s="119"/>
      <c r="F1282" s="119"/>
      <c r="G1282" s="119"/>
      <c r="H1282" s="119"/>
      <c r="I1282" s="158">
        <f t="shared" si="41"/>
        <v>0</v>
      </c>
      <c r="J1282" s="119"/>
      <c r="K1282" s="119"/>
      <c r="L1282" s="119"/>
      <c r="M1282" s="119"/>
      <c r="N1282" s="119"/>
      <c r="O1282" s="159"/>
      <c r="P1282" s="160" t="s">
        <v>80</v>
      </c>
      <c r="Q1282" s="122">
        <f t="shared" si="42"/>
        <v>0</v>
      </c>
      <c r="R1282" s="143"/>
    </row>
    <row r="1283" spans="2:18" x14ac:dyDescent="0.2">
      <c r="B1283" s="120"/>
      <c r="C1283" s="119"/>
      <c r="D1283" s="120"/>
      <c r="E1283" s="119"/>
      <c r="F1283" s="119"/>
      <c r="G1283" s="119"/>
      <c r="H1283" s="119"/>
      <c r="I1283" s="158">
        <f t="shared" si="41"/>
        <v>0</v>
      </c>
      <c r="J1283" s="119"/>
      <c r="K1283" s="119"/>
      <c r="L1283" s="119"/>
      <c r="M1283" s="119"/>
      <c r="N1283" s="119"/>
      <c r="O1283" s="159"/>
      <c r="P1283" s="160" t="s">
        <v>80</v>
      </c>
      <c r="Q1283" s="122">
        <f t="shared" si="42"/>
        <v>0</v>
      </c>
      <c r="R1283" s="143"/>
    </row>
    <row r="1284" spans="2:18" x14ac:dyDescent="0.2">
      <c r="B1284" s="120"/>
      <c r="C1284" s="119"/>
      <c r="D1284" s="120"/>
      <c r="E1284" s="119"/>
      <c r="F1284" s="119"/>
      <c r="G1284" s="119"/>
      <c r="H1284" s="119"/>
      <c r="I1284" s="158">
        <f t="shared" si="41"/>
        <v>0</v>
      </c>
      <c r="J1284" s="119"/>
      <c r="K1284" s="119"/>
      <c r="L1284" s="119"/>
      <c r="M1284" s="119"/>
      <c r="N1284" s="119"/>
      <c r="O1284" s="159"/>
      <c r="P1284" s="160" t="s">
        <v>80</v>
      </c>
      <c r="Q1284" s="122">
        <f t="shared" si="42"/>
        <v>0</v>
      </c>
      <c r="R1284" s="143"/>
    </row>
    <row r="1285" spans="2:18" x14ac:dyDescent="0.2">
      <c r="B1285" s="120"/>
      <c r="C1285" s="119"/>
      <c r="D1285" s="120"/>
      <c r="E1285" s="119"/>
      <c r="F1285" s="119"/>
      <c r="G1285" s="119"/>
      <c r="H1285" s="119"/>
      <c r="I1285" s="158">
        <f t="shared" si="41"/>
        <v>0</v>
      </c>
      <c r="J1285" s="119"/>
      <c r="K1285" s="119"/>
      <c r="L1285" s="119"/>
      <c r="M1285" s="119"/>
      <c r="N1285" s="119"/>
      <c r="O1285" s="159"/>
      <c r="P1285" s="160" t="s">
        <v>80</v>
      </c>
      <c r="Q1285" s="122">
        <f t="shared" si="42"/>
        <v>0</v>
      </c>
      <c r="R1285" s="143"/>
    </row>
    <row r="1286" spans="2:18" x14ac:dyDescent="0.2">
      <c r="B1286" s="120"/>
      <c r="C1286" s="119"/>
      <c r="D1286" s="120"/>
      <c r="E1286" s="119"/>
      <c r="F1286" s="119"/>
      <c r="G1286" s="119"/>
      <c r="H1286" s="119"/>
      <c r="I1286" s="158">
        <f t="shared" si="41"/>
        <v>0</v>
      </c>
      <c r="J1286" s="119"/>
      <c r="K1286" s="119"/>
      <c r="L1286" s="119"/>
      <c r="M1286" s="119"/>
      <c r="N1286" s="119"/>
      <c r="O1286" s="159"/>
      <c r="P1286" s="160" t="s">
        <v>80</v>
      </c>
      <c r="Q1286" s="122">
        <f t="shared" si="42"/>
        <v>0</v>
      </c>
      <c r="R1286" s="143"/>
    </row>
    <row r="1287" spans="2:18" x14ac:dyDescent="0.2">
      <c r="B1287" s="120"/>
      <c r="C1287" s="119"/>
      <c r="D1287" s="120"/>
      <c r="E1287" s="119"/>
      <c r="F1287" s="119"/>
      <c r="G1287" s="119"/>
      <c r="H1287" s="119"/>
      <c r="I1287" s="158">
        <f t="shared" si="41"/>
        <v>0</v>
      </c>
      <c r="J1287" s="119"/>
      <c r="K1287" s="119"/>
      <c r="L1287" s="119"/>
      <c r="M1287" s="119"/>
      <c r="N1287" s="119"/>
      <c r="O1287" s="159"/>
      <c r="P1287" s="160" t="s">
        <v>80</v>
      </c>
      <c r="Q1287" s="122">
        <f t="shared" si="42"/>
        <v>0</v>
      </c>
      <c r="R1287" s="143"/>
    </row>
    <row r="1288" spans="2:18" x14ac:dyDescent="0.2">
      <c r="B1288" s="120"/>
      <c r="C1288" s="119"/>
      <c r="D1288" s="120"/>
      <c r="E1288" s="119"/>
      <c r="F1288" s="119"/>
      <c r="G1288" s="119"/>
      <c r="H1288" s="119"/>
      <c r="I1288" s="158">
        <f t="shared" si="41"/>
        <v>0</v>
      </c>
      <c r="J1288" s="119"/>
      <c r="K1288" s="119"/>
      <c r="L1288" s="119"/>
      <c r="M1288" s="119"/>
      <c r="N1288" s="119"/>
      <c r="O1288" s="159"/>
      <c r="P1288" s="160" t="s">
        <v>80</v>
      </c>
      <c r="Q1288" s="122">
        <f t="shared" si="42"/>
        <v>0</v>
      </c>
      <c r="R1288" s="143"/>
    </row>
    <row r="1289" spans="2:18" x14ac:dyDescent="0.2">
      <c r="B1289" s="120"/>
      <c r="C1289" s="119"/>
      <c r="D1289" s="120"/>
      <c r="E1289" s="119"/>
      <c r="F1289" s="119"/>
      <c r="G1289" s="119"/>
      <c r="H1289" s="119"/>
      <c r="I1289" s="158">
        <f t="shared" si="41"/>
        <v>0</v>
      </c>
      <c r="J1289" s="119"/>
      <c r="K1289" s="119"/>
      <c r="L1289" s="119"/>
      <c r="M1289" s="119"/>
      <c r="N1289" s="119"/>
      <c r="O1289" s="159"/>
      <c r="P1289" s="160" t="s">
        <v>80</v>
      </c>
      <c r="Q1289" s="122">
        <f t="shared" si="42"/>
        <v>0</v>
      </c>
      <c r="R1289" s="143"/>
    </row>
    <row r="1290" spans="2:18" x14ac:dyDescent="0.2">
      <c r="B1290" s="120"/>
      <c r="C1290" s="119"/>
      <c r="D1290" s="120"/>
      <c r="E1290" s="119"/>
      <c r="F1290" s="119"/>
      <c r="G1290" s="119"/>
      <c r="H1290" s="119"/>
      <c r="I1290" s="158">
        <f t="shared" si="41"/>
        <v>0</v>
      </c>
      <c r="J1290" s="119"/>
      <c r="K1290" s="119"/>
      <c r="L1290" s="119"/>
      <c r="M1290" s="119"/>
      <c r="N1290" s="119"/>
      <c r="O1290" s="159"/>
      <c r="P1290" s="160" t="s">
        <v>80</v>
      </c>
      <c r="Q1290" s="122">
        <f t="shared" si="42"/>
        <v>0</v>
      </c>
      <c r="R1290" s="143"/>
    </row>
    <row r="1291" spans="2:18" x14ac:dyDescent="0.2">
      <c r="B1291" s="120"/>
      <c r="C1291" s="119"/>
      <c r="D1291" s="120"/>
      <c r="E1291" s="119"/>
      <c r="F1291" s="119"/>
      <c r="G1291" s="119"/>
      <c r="H1291" s="119"/>
      <c r="I1291" s="158">
        <f t="shared" si="41"/>
        <v>0</v>
      </c>
      <c r="J1291" s="119"/>
      <c r="K1291" s="119"/>
      <c r="L1291" s="119"/>
      <c r="M1291" s="119"/>
      <c r="N1291" s="119"/>
      <c r="O1291" s="159"/>
      <c r="P1291" s="160" t="s">
        <v>80</v>
      </c>
      <c r="Q1291" s="122">
        <f t="shared" si="42"/>
        <v>0</v>
      </c>
      <c r="R1291" s="143"/>
    </row>
    <row r="1292" spans="2:18" x14ac:dyDescent="0.2">
      <c r="B1292" s="120"/>
      <c r="C1292" s="119"/>
      <c r="D1292" s="120"/>
      <c r="E1292" s="119"/>
      <c r="F1292" s="119"/>
      <c r="G1292" s="119"/>
      <c r="H1292" s="119"/>
      <c r="I1292" s="158">
        <f t="shared" si="41"/>
        <v>0</v>
      </c>
      <c r="J1292" s="119"/>
      <c r="K1292" s="119"/>
      <c r="L1292" s="119"/>
      <c r="M1292" s="119"/>
      <c r="N1292" s="119"/>
      <c r="O1292" s="159"/>
      <c r="P1292" s="160" t="s">
        <v>80</v>
      </c>
      <c r="Q1292" s="122">
        <f t="shared" si="42"/>
        <v>0</v>
      </c>
      <c r="R1292" s="143"/>
    </row>
    <row r="1293" spans="2:18" x14ac:dyDescent="0.2">
      <c r="B1293" s="120"/>
      <c r="C1293" s="119"/>
      <c r="D1293" s="120"/>
      <c r="E1293" s="119"/>
      <c r="F1293" s="119"/>
      <c r="G1293" s="119"/>
      <c r="H1293" s="119"/>
      <c r="I1293" s="158">
        <f t="shared" si="41"/>
        <v>0</v>
      </c>
      <c r="J1293" s="119"/>
      <c r="K1293" s="119"/>
      <c r="L1293" s="119"/>
      <c r="M1293" s="119"/>
      <c r="N1293" s="119"/>
      <c r="O1293" s="159"/>
      <c r="P1293" s="160" t="s">
        <v>80</v>
      </c>
      <c r="Q1293" s="122">
        <f t="shared" si="42"/>
        <v>0</v>
      </c>
      <c r="R1293" s="143"/>
    </row>
    <row r="1294" spans="2:18" x14ac:dyDescent="0.2">
      <c r="B1294" s="120"/>
      <c r="C1294" s="119"/>
      <c r="D1294" s="120"/>
      <c r="E1294" s="119"/>
      <c r="F1294" s="119"/>
      <c r="G1294" s="119"/>
      <c r="H1294" s="119"/>
      <c r="I1294" s="158">
        <f t="shared" si="41"/>
        <v>0</v>
      </c>
      <c r="J1294" s="119"/>
      <c r="K1294" s="119"/>
      <c r="L1294" s="119"/>
      <c r="M1294" s="119"/>
      <c r="N1294" s="119"/>
      <c r="O1294" s="159"/>
      <c r="P1294" s="160" t="s">
        <v>80</v>
      </c>
      <c r="Q1294" s="122">
        <f t="shared" si="42"/>
        <v>0</v>
      </c>
      <c r="R1294" s="143"/>
    </row>
    <row r="1295" spans="2:18" x14ac:dyDescent="0.2">
      <c r="B1295" s="120"/>
      <c r="C1295" s="119"/>
      <c r="D1295" s="120"/>
      <c r="E1295" s="119"/>
      <c r="F1295" s="119"/>
      <c r="G1295" s="119"/>
      <c r="H1295" s="119"/>
      <c r="I1295" s="158">
        <f t="shared" si="41"/>
        <v>0</v>
      </c>
      <c r="J1295" s="119"/>
      <c r="K1295" s="119"/>
      <c r="L1295" s="119"/>
      <c r="M1295" s="119"/>
      <c r="N1295" s="119"/>
      <c r="O1295" s="159"/>
      <c r="P1295" s="160" t="s">
        <v>80</v>
      </c>
      <c r="Q1295" s="122">
        <f t="shared" si="42"/>
        <v>0</v>
      </c>
      <c r="R1295" s="143"/>
    </row>
    <row r="1296" spans="2:18" x14ac:dyDescent="0.2">
      <c r="B1296" s="120"/>
      <c r="C1296" s="119"/>
      <c r="D1296" s="120"/>
      <c r="E1296" s="119"/>
      <c r="F1296" s="119"/>
      <c r="G1296" s="119"/>
      <c r="H1296" s="119"/>
      <c r="I1296" s="158">
        <f t="shared" si="41"/>
        <v>0</v>
      </c>
      <c r="J1296" s="119"/>
      <c r="K1296" s="119"/>
      <c r="L1296" s="119"/>
      <c r="M1296" s="119"/>
      <c r="N1296" s="119"/>
      <c r="O1296" s="159"/>
      <c r="P1296" s="160" t="s">
        <v>80</v>
      </c>
      <c r="Q1296" s="122">
        <f t="shared" si="42"/>
        <v>0</v>
      </c>
      <c r="R1296" s="143"/>
    </row>
    <row r="1297" spans="2:18" x14ac:dyDescent="0.2">
      <c r="B1297" s="120"/>
      <c r="C1297" s="119"/>
      <c r="D1297" s="120"/>
      <c r="E1297" s="119"/>
      <c r="F1297" s="119"/>
      <c r="G1297" s="119"/>
      <c r="H1297" s="119"/>
      <c r="I1297" s="158">
        <f t="shared" si="41"/>
        <v>0</v>
      </c>
      <c r="J1297" s="119"/>
      <c r="K1297" s="119"/>
      <c r="L1297" s="119"/>
      <c r="M1297" s="119"/>
      <c r="N1297" s="119"/>
      <c r="O1297" s="159"/>
      <c r="P1297" s="160" t="s">
        <v>80</v>
      </c>
      <c r="Q1297" s="122">
        <f t="shared" si="42"/>
        <v>0</v>
      </c>
      <c r="R1297" s="143"/>
    </row>
    <row r="1298" spans="2:18" x14ac:dyDescent="0.2">
      <c r="B1298" s="120"/>
      <c r="C1298" s="119"/>
      <c r="D1298" s="120"/>
      <c r="E1298" s="119"/>
      <c r="F1298" s="119"/>
      <c r="G1298" s="119"/>
      <c r="H1298" s="119"/>
      <c r="I1298" s="158">
        <f t="shared" si="41"/>
        <v>0</v>
      </c>
      <c r="J1298" s="119"/>
      <c r="K1298" s="119"/>
      <c r="L1298" s="119"/>
      <c r="M1298" s="119"/>
      <c r="N1298" s="119"/>
      <c r="O1298" s="159"/>
      <c r="P1298" s="160" t="s">
        <v>80</v>
      </c>
      <c r="Q1298" s="122">
        <f t="shared" si="42"/>
        <v>0</v>
      </c>
      <c r="R1298" s="143"/>
    </row>
    <row r="1299" spans="2:18" x14ac:dyDescent="0.2">
      <c r="B1299" s="120"/>
      <c r="C1299" s="119"/>
      <c r="D1299" s="120"/>
      <c r="E1299" s="119"/>
      <c r="F1299" s="119"/>
      <c r="G1299" s="119"/>
      <c r="H1299" s="119"/>
      <c r="I1299" s="158">
        <f t="shared" si="41"/>
        <v>0</v>
      </c>
      <c r="J1299" s="119"/>
      <c r="K1299" s="119"/>
      <c r="L1299" s="119"/>
      <c r="M1299" s="119"/>
      <c r="N1299" s="119"/>
      <c r="O1299" s="159"/>
      <c r="P1299" s="160" t="s">
        <v>80</v>
      </c>
      <c r="Q1299" s="122">
        <f t="shared" si="42"/>
        <v>0</v>
      </c>
      <c r="R1299" s="143"/>
    </row>
    <row r="1300" spans="2:18" x14ac:dyDescent="0.2">
      <c r="B1300" s="120"/>
      <c r="C1300" s="119"/>
      <c r="D1300" s="120"/>
      <c r="E1300" s="119"/>
      <c r="F1300" s="119"/>
      <c r="G1300" s="119"/>
      <c r="H1300" s="119"/>
      <c r="I1300" s="158">
        <f t="shared" si="41"/>
        <v>0</v>
      </c>
      <c r="J1300" s="119"/>
      <c r="K1300" s="119"/>
      <c r="L1300" s="119"/>
      <c r="M1300" s="119"/>
      <c r="N1300" s="119"/>
      <c r="O1300" s="159"/>
      <c r="P1300" s="160" t="s">
        <v>80</v>
      </c>
      <c r="Q1300" s="122">
        <f t="shared" si="42"/>
        <v>0</v>
      </c>
      <c r="R1300" s="143"/>
    </row>
    <row r="1301" spans="2:18" x14ac:dyDescent="0.2">
      <c r="B1301" s="120"/>
      <c r="C1301" s="119"/>
      <c r="D1301" s="120"/>
      <c r="E1301" s="119"/>
      <c r="F1301" s="119"/>
      <c r="G1301" s="119"/>
      <c r="H1301" s="119"/>
      <c r="I1301" s="158">
        <f t="shared" si="41"/>
        <v>0</v>
      </c>
      <c r="J1301" s="119"/>
      <c r="K1301" s="119"/>
      <c r="L1301" s="119"/>
      <c r="M1301" s="119"/>
      <c r="N1301" s="119"/>
      <c r="O1301" s="159"/>
      <c r="P1301" s="160" t="s">
        <v>80</v>
      </c>
      <c r="Q1301" s="122">
        <f t="shared" si="42"/>
        <v>0</v>
      </c>
      <c r="R1301" s="143"/>
    </row>
    <row r="1302" spans="2:18" x14ac:dyDescent="0.2">
      <c r="B1302" s="120"/>
      <c r="C1302" s="119"/>
      <c r="D1302" s="120"/>
      <c r="E1302" s="119"/>
      <c r="F1302" s="119"/>
      <c r="G1302" s="119"/>
      <c r="H1302" s="119"/>
      <c r="I1302" s="158">
        <f t="shared" si="41"/>
        <v>0</v>
      </c>
      <c r="J1302" s="119"/>
      <c r="K1302" s="119"/>
      <c r="L1302" s="119"/>
      <c r="M1302" s="119"/>
      <c r="N1302" s="119"/>
      <c r="O1302" s="159"/>
      <c r="P1302" s="160" t="s">
        <v>80</v>
      </c>
      <c r="Q1302" s="122">
        <f t="shared" si="42"/>
        <v>0</v>
      </c>
      <c r="R1302" s="143"/>
    </row>
    <row r="1303" spans="2:18" x14ac:dyDescent="0.2">
      <c r="B1303" s="120"/>
      <c r="C1303" s="119"/>
      <c r="D1303" s="120"/>
      <c r="E1303" s="119"/>
      <c r="F1303" s="119"/>
      <c r="G1303" s="119"/>
      <c r="H1303" s="119"/>
      <c r="I1303" s="158">
        <f t="shared" si="41"/>
        <v>0</v>
      </c>
      <c r="J1303" s="119"/>
      <c r="K1303" s="119"/>
      <c r="L1303" s="119"/>
      <c r="M1303" s="119"/>
      <c r="N1303" s="119"/>
      <c r="O1303" s="159"/>
      <c r="P1303" s="160" t="s">
        <v>80</v>
      </c>
      <c r="Q1303" s="122">
        <f t="shared" si="42"/>
        <v>0</v>
      </c>
      <c r="R1303" s="143"/>
    </row>
    <row r="1304" spans="2:18" x14ac:dyDescent="0.2">
      <c r="B1304" s="120"/>
      <c r="C1304" s="119"/>
      <c r="D1304" s="120"/>
      <c r="E1304" s="119"/>
      <c r="F1304" s="119"/>
      <c r="G1304" s="119"/>
      <c r="H1304" s="119"/>
      <c r="I1304" s="158">
        <f t="shared" si="41"/>
        <v>0</v>
      </c>
      <c r="J1304" s="119"/>
      <c r="K1304" s="119"/>
      <c r="L1304" s="119"/>
      <c r="M1304" s="119"/>
      <c r="N1304" s="119"/>
      <c r="O1304" s="159"/>
      <c r="P1304" s="160" t="s">
        <v>80</v>
      </c>
      <c r="Q1304" s="122">
        <f t="shared" si="42"/>
        <v>0</v>
      </c>
      <c r="R1304" s="143"/>
    </row>
    <row r="1305" spans="2:18" x14ac:dyDescent="0.2">
      <c r="B1305" s="120"/>
      <c r="C1305" s="119"/>
      <c r="D1305" s="120"/>
      <c r="E1305" s="119"/>
      <c r="F1305" s="119"/>
      <c r="G1305" s="119"/>
      <c r="H1305" s="119"/>
      <c r="I1305" s="158">
        <f t="shared" si="41"/>
        <v>0</v>
      </c>
      <c r="J1305" s="119"/>
      <c r="K1305" s="119"/>
      <c r="L1305" s="119"/>
      <c r="M1305" s="119"/>
      <c r="N1305" s="119"/>
      <c r="O1305" s="159"/>
      <c r="P1305" s="160" t="s">
        <v>80</v>
      </c>
      <c r="Q1305" s="122">
        <f t="shared" si="42"/>
        <v>0</v>
      </c>
      <c r="R1305" s="143"/>
    </row>
    <row r="1306" spans="2:18" x14ac:dyDescent="0.2">
      <c r="B1306" s="120"/>
      <c r="C1306" s="119"/>
      <c r="D1306" s="120"/>
      <c r="E1306" s="119"/>
      <c r="F1306" s="119"/>
      <c r="G1306" s="119"/>
      <c r="H1306" s="119"/>
      <c r="I1306" s="158">
        <f t="shared" si="41"/>
        <v>0</v>
      </c>
      <c r="J1306" s="119"/>
      <c r="K1306" s="119"/>
      <c r="L1306" s="119"/>
      <c r="M1306" s="119"/>
      <c r="N1306" s="119"/>
      <c r="O1306" s="159"/>
      <c r="P1306" s="160" t="s">
        <v>80</v>
      </c>
      <c r="Q1306" s="122">
        <f t="shared" si="42"/>
        <v>0</v>
      </c>
      <c r="R1306" s="143"/>
    </row>
    <row r="1307" spans="2:18" x14ac:dyDescent="0.2">
      <c r="B1307" s="120"/>
      <c r="C1307" s="119"/>
      <c r="D1307" s="120"/>
      <c r="E1307" s="119"/>
      <c r="F1307" s="119"/>
      <c r="G1307" s="119"/>
      <c r="H1307" s="119"/>
      <c r="I1307" s="158">
        <f t="shared" si="41"/>
        <v>0</v>
      </c>
      <c r="J1307" s="119"/>
      <c r="K1307" s="119"/>
      <c r="L1307" s="119"/>
      <c r="M1307" s="119"/>
      <c r="N1307" s="119"/>
      <c r="O1307" s="159"/>
      <c r="P1307" s="160" t="s">
        <v>80</v>
      </c>
      <c r="Q1307" s="122">
        <f t="shared" si="42"/>
        <v>0</v>
      </c>
      <c r="R1307" s="143"/>
    </row>
    <row r="1308" spans="2:18" x14ac:dyDescent="0.2">
      <c r="B1308" s="120"/>
      <c r="C1308" s="119"/>
      <c r="D1308" s="120"/>
      <c r="E1308" s="119"/>
      <c r="F1308" s="119"/>
      <c r="G1308" s="119"/>
      <c r="H1308" s="119"/>
      <c r="I1308" s="158">
        <f t="shared" si="41"/>
        <v>0</v>
      </c>
      <c r="J1308" s="119"/>
      <c r="K1308" s="119"/>
      <c r="L1308" s="119"/>
      <c r="M1308" s="119"/>
      <c r="N1308" s="119"/>
      <c r="O1308" s="159"/>
      <c r="P1308" s="160" t="s">
        <v>80</v>
      </c>
      <c r="Q1308" s="122">
        <f t="shared" si="42"/>
        <v>0</v>
      </c>
      <c r="R1308" s="143"/>
    </row>
    <row r="1309" spans="2:18" x14ac:dyDescent="0.2">
      <c r="B1309" s="120"/>
      <c r="C1309" s="119"/>
      <c r="D1309" s="120"/>
      <c r="E1309" s="119"/>
      <c r="F1309" s="119"/>
      <c r="G1309" s="119"/>
      <c r="H1309" s="119"/>
      <c r="I1309" s="158">
        <f t="shared" si="41"/>
        <v>0</v>
      </c>
      <c r="J1309" s="119"/>
      <c r="K1309" s="119"/>
      <c r="L1309" s="119"/>
      <c r="M1309" s="119"/>
      <c r="N1309" s="119"/>
      <c r="O1309" s="159"/>
      <c r="P1309" s="160" t="s">
        <v>80</v>
      </c>
      <c r="Q1309" s="122">
        <f t="shared" si="42"/>
        <v>0</v>
      </c>
      <c r="R1309" s="143"/>
    </row>
    <row r="1310" spans="2:18" x14ac:dyDescent="0.2">
      <c r="B1310" s="120"/>
      <c r="C1310" s="119"/>
      <c r="D1310" s="120"/>
      <c r="E1310" s="119"/>
      <c r="F1310" s="119"/>
      <c r="G1310" s="119"/>
      <c r="H1310" s="119"/>
      <c r="I1310" s="158">
        <f t="shared" si="41"/>
        <v>0</v>
      </c>
      <c r="J1310" s="119"/>
      <c r="K1310" s="119"/>
      <c r="L1310" s="119"/>
      <c r="M1310" s="119"/>
      <c r="N1310" s="119"/>
      <c r="O1310" s="159"/>
      <c r="P1310" s="160" t="s">
        <v>80</v>
      </c>
      <c r="Q1310" s="122">
        <f t="shared" si="42"/>
        <v>0</v>
      </c>
      <c r="R1310" s="143"/>
    </row>
    <row r="1311" spans="2:18" x14ac:dyDescent="0.2">
      <c r="B1311" s="120"/>
      <c r="C1311" s="119"/>
      <c r="D1311" s="120"/>
      <c r="E1311" s="119"/>
      <c r="F1311" s="119"/>
      <c r="G1311" s="119"/>
      <c r="H1311" s="119"/>
      <c r="I1311" s="158">
        <f t="shared" si="41"/>
        <v>0</v>
      </c>
      <c r="J1311" s="119"/>
      <c r="K1311" s="119"/>
      <c r="L1311" s="119"/>
      <c r="M1311" s="119"/>
      <c r="N1311" s="119"/>
      <c r="O1311" s="159"/>
      <c r="P1311" s="160" t="s">
        <v>80</v>
      </c>
      <c r="Q1311" s="122">
        <f t="shared" si="42"/>
        <v>0</v>
      </c>
      <c r="R1311" s="143"/>
    </row>
    <row r="1312" spans="2:18" x14ac:dyDescent="0.2">
      <c r="B1312" s="120"/>
      <c r="C1312" s="119"/>
      <c r="D1312" s="120"/>
      <c r="E1312" s="119"/>
      <c r="F1312" s="119"/>
      <c r="G1312" s="119"/>
      <c r="H1312" s="119"/>
      <c r="I1312" s="158">
        <f t="shared" si="41"/>
        <v>0</v>
      </c>
      <c r="J1312" s="119"/>
      <c r="K1312" s="119"/>
      <c r="L1312" s="119"/>
      <c r="M1312" s="119"/>
      <c r="N1312" s="119"/>
      <c r="O1312" s="159"/>
      <c r="P1312" s="160" t="s">
        <v>80</v>
      </c>
      <c r="Q1312" s="122">
        <f t="shared" si="42"/>
        <v>0</v>
      </c>
      <c r="R1312" s="143"/>
    </row>
    <row r="1313" spans="2:18" x14ac:dyDescent="0.2">
      <c r="B1313" s="120"/>
      <c r="C1313" s="119"/>
      <c r="D1313" s="120"/>
      <c r="E1313" s="119"/>
      <c r="F1313" s="119"/>
      <c r="G1313" s="119"/>
      <c r="H1313" s="119"/>
      <c r="I1313" s="158">
        <f t="shared" si="41"/>
        <v>0</v>
      </c>
      <c r="J1313" s="119"/>
      <c r="K1313" s="119"/>
      <c r="L1313" s="119"/>
      <c r="M1313" s="119"/>
      <c r="N1313" s="119"/>
      <c r="O1313" s="159"/>
      <c r="P1313" s="160" t="s">
        <v>80</v>
      </c>
      <c r="Q1313" s="122">
        <f t="shared" si="42"/>
        <v>0</v>
      </c>
      <c r="R1313" s="143"/>
    </row>
    <row r="1314" spans="2:18" x14ac:dyDescent="0.2">
      <c r="B1314" s="120"/>
      <c r="C1314" s="119"/>
      <c r="D1314" s="120"/>
      <c r="E1314" s="119"/>
      <c r="F1314" s="119"/>
      <c r="G1314" s="119"/>
      <c r="H1314" s="119"/>
      <c r="I1314" s="158">
        <f t="shared" si="41"/>
        <v>0</v>
      </c>
      <c r="J1314" s="119"/>
      <c r="K1314" s="119"/>
      <c r="L1314" s="119"/>
      <c r="M1314" s="119"/>
      <c r="N1314" s="119"/>
      <c r="O1314" s="159"/>
      <c r="P1314" s="160" t="s">
        <v>80</v>
      </c>
      <c r="Q1314" s="122">
        <f t="shared" si="42"/>
        <v>0</v>
      </c>
      <c r="R1314" s="143"/>
    </row>
    <row r="1315" spans="2:18" x14ac:dyDescent="0.2">
      <c r="B1315" s="120"/>
      <c r="C1315" s="119"/>
      <c r="D1315" s="120"/>
      <c r="E1315" s="119"/>
      <c r="F1315" s="119"/>
      <c r="G1315" s="119"/>
      <c r="H1315" s="119"/>
      <c r="I1315" s="158">
        <f t="shared" si="41"/>
        <v>0</v>
      </c>
      <c r="J1315" s="119"/>
      <c r="K1315" s="119"/>
      <c r="L1315" s="119"/>
      <c r="M1315" s="119"/>
      <c r="N1315" s="119"/>
      <c r="O1315" s="159"/>
      <c r="P1315" s="160" t="s">
        <v>80</v>
      </c>
      <c r="Q1315" s="122">
        <f t="shared" si="42"/>
        <v>0</v>
      </c>
      <c r="R1315" s="143"/>
    </row>
    <row r="1316" spans="2:18" x14ac:dyDescent="0.2">
      <c r="B1316" s="120"/>
      <c r="C1316" s="119"/>
      <c r="D1316" s="120"/>
      <c r="E1316" s="119"/>
      <c r="F1316" s="119"/>
      <c r="G1316" s="119"/>
      <c r="H1316" s="119"/>
      <c r="I1316" s="158">
        <f t="shared" si="41"/>
        <v>0</v>
      </c>
      <c r="J1316" s="119"/>
      <c r="K1316" s="119"/>
      <c r="L1316" s="119"/>
      <c r="M1316" s="119"/>
      <c r="N1316" s="119"/>
      <c r="O1316" s="159"/>
      <c r="P1316" s="160" t="s">
        <v>80</v>
      </c>
      <c r="Q1316" s="122">
        <f t="shared" si="42"/>
        <v>0</v>
      </c>
      <c r="R1316" s="143"/>
    </row>
    <row r="1317" spans="2:18" x14ac:dyDescent="0.2">
      <c r="B1317" s="120"/>
      <c r="C1317" s="119"/>
      <c r="D1317" s="120"/>
      <c r="E1317" s="119"/>
      <c r="F1317" s="119"/>
      <c r="G1317" s="119"/>
      <c r="H1317" s="119"/>
      <c r="I1317" s="158">
        <f t="shared" si="41"/>
        <v>0</v>
      </c>
      <c r="J1317" s="119"/>
      <c r="K1317" s="119"/>
      <c r="L1317" s="119"/>
      <c r="M1317" s="119"/>
      <c r="N1317" s="119"/>
      <c r="O1317" s="159"/>
      <c r="P1317" s="160" t="s">
        <v>80</v>
      </c>
      <c r="Q1317" s="122">
        <f t="shared" si="42"/>
        <v>0</v>
      </c>
      <c r="R1317" s="143"/>
    </row>
    <row r="1318" spans="2:18" x14ac:dyDescent="0.2">
      <c r="B1318" s="120"/>
      <c r="C1318" s="119"/>
      <c r="D1318" s="120"/>
      <c r="E1318" s="119"/>
      <c r="F1318" s="119"/>
      <c r="G1318" s="119"/>
      <c r="H1318" s="119"/>
      <c r="I1318" s="158">
        <f t="shared" si="41"/>
        <v>0</v>
      </c>
      <c r="J1318" s="119"/>
      <c r="K1318" s="119"/>
      <c r="L1318" s="119"/>
      <c r="M1318" s="119"/>
      <c r="N1318" s="119"/>
      <c r="O1318" s="159"/>
      <c r="P1318" s="160" t="s">
        <v>80</v>
      </c>
      <c r="Q1318" s="122">
        <f t="shared" si="42"/>
        <v>0</v>
      </c>
      <c r="R1318" s="143"/>
    </row>
    <row r="1319" spans="2:18" x14ac:dyDescent="0.2">
      <c r="B1319" s="120"/>
      <c r="C1319" s="119"/>
      <c r="D1319" s="120"/>
      <c r="E1319" s="119"/>
      <c r="F1319" s="119"/>
      <c r="G1319" s="119"/>
      <c r="H1319" s="119"/>
      <c r="I1319" s="158">
        <f t="shared" si="41"/>
        <v>0</v>
      </c>
      <c r="J1319" s="119"/>
      <c r="K1319" s="119"/>
      <c r="L1319" s="119"/>
      <c r="M1319" s="119"/>
      <c r="N1319" s="119"/>
      <c r="O1319" s="159"/>
      <c r="P1319" s="160" t="s">
        <v>80</v>
      </c>
      <c r="Q1319" s="122">
        <f t="shared" si="42"/>
        <v>0</v>
      </c>
      <c r="R1319" s="143"/>
    </row>
    <row r="1320" spans="2:18" x14ac:dyDescent="0.2">
      <c r="B1320" s="120"/>
      <c r="C1320" s="119"/>
      <c r="D1320" s="120"/>
      <c r="E1320" s="119"/>
      <c r="F1320" s="119"/>
      <c r="G1320" s="119"/>
      <c r="H1320" s="119"/>
      <c r="I1320" s="158">
        <f t="shared" si="41"/>
        <v>0</v>
      </c>
      <c r="J1320" s="119"/>
      <c r="K1320" s="119"/>
      <c r="L1320" s="119"/>
      <c r="M1320" s="119"/>
      <c r="N1320" s="119"/>
      <c r="O1320" s="159"/>
      <c r="P1320" s="160" t="s">
        <v>80</v>
      </c>
      <c r="Q1320" s="122">
        <f t="shared" si="42"/>
        <v>0</v>
      </c>
      <c r="R1320" s="143"/>
    </row>
    <row r="1321" spans="2:18" x14ac:dyDescent="0.2">
      <c r="B1321" s="120"/>
      <c r="C1321" s="119"/>
      <c r="D1321" s="120"/>
      <c r="E1321" s="119"/>
      <c r="F1321" s="119"/>
      <c r="G1321" s="119"/>
      <c r="H1321" s="119"/>
      <c r="I1321" s="158">
        <f t="shared" si="41"/>
        <v>0</v>
      </c>
      <c r="J1321" s="119"/>
      <c r="K1321" s="119"/>
      <c r="L1321" s="119"/>
      <c r="M1321" s="119"/>
      <c r="N1321" s="119"/>
      <c r="O1321" s="159"/>
      <c r="P1321" s="160" t="s">
        <v>80</v>
      </c>
      <c r="Q1321" s="122">
        <f t="shared" si="42"/>
        <v>0</v>
      </c>
      <c r="R1321" s="143"/>
    </row>
    <row r="1322" spans="2:18" x14ac:dyDescent="0.2">
      <c r="B1322" s="120"/>
      <c r="C1322" s="119"/>
      <c r="D1322" s="120"/>
      <c r="E1322" s="119"/>
      <c r="F1322" s="119"/>
      <c r="G1322" s="119"/>
      <c r="H1322" s="119"/>
      <c r="I1322" s="158">
        <f t="shared" si="41"/>
        <v>0</v>
      </c>
      <c r="J1322" s="119"/>
      <c r="K1322" s="119"/>
      <c r="L1322" s="119"/>
      <c r="M1322" s="119"/>
      <c r="N1322" s="119"/>
      <c r="O1322" s="159"/>
      <c r="P1322" s="160" t="s">
        <v>80</v>
      </c>
      <c r="Q1322" s="122">
        <f t="shared" si="42"/>
        <v>0</v>
      </c>
      <c r="R1322" s="143"/>
    </row>
    <row r="1323" spans="2:18" x14ac:dyDescent="0.2">
      <c r="B1323" s="120"/>
      <c r="C1323" s="119"/>
      <c r="D1323" s="120"/>
      <c r="E1323" s="119"/>
      <c r="F1323" s="119"/>
      <c r="G1323" s="119"/>
      <c r="H1323" s="119"/>
      <c r="I1323" s="158">
        <f t="shared" si="41"/>
        <v>0</v>
      </c>
      <c r="J1323" s="119"/>
      <c r="K1323" s="119"/>
      <c r="L1323" s="119"/>
      <c r="M1323" s="119"/>
      <c r="N1323" s="119"/>
      <c r="O1323" s="159"/>
      <c r="P1323" s="160" t="s">
        <v>80</v>
      </c>
      <c r="Q1323" s="122">
        <f t="shared" si="42"/>
        <v>0</v>
      </c>
      <c r="R1323" s="143"/>
    </row>
    <row r="1324" spans="2:18" x14ac:dyDescent="0.2">
      <c r="B1324" s="120"/>
      <c r="C1324" s="119"/>
      <c r="D1324" s="120"/>
      <c r="E1324" s="119"/>
      <c r="F1324" s="119"/>
      <c r="G1324" s="119"/>
      <c r="H1324" s="119"/>
      <c r="I1324" s="158">
        <f t="shared" si="41"/>
        <v>0</v>
      </c>
      <c r="J1324" s="119"/>
      <c r="K1324" s="119"/>
      <c r="L1324" s="119"/>
      <c r="M1324" s="119"/>
      <c r="N1324" s="119"/>
      <c r="O1324" s="159"/>
      <c r="P1324" s="160" t="s">
        <v>80</v>
      </c>
      <c r="Q1324" s="122">
        <f t="shared" si="42"/>
        <v>0</v>
      </c>
      <c r="R1324" s="143"/>
    </row>
    <row r="1325" spans="2:18" x14ac:dyDescent="0.2">
      <c r="B1325" s="120"/>
      <c r="C1325" s="119"/>
      <c r="D1325" s="120"/>
      <c r="E1325" s="119"/>
      <c r="F1325" s="119"/>
      <c r="G1325" s="119"/>
      <c r="H1325" s="119"/>
      <c r="I1325" s="158">
        <f t="shared" si="41"/>
        <v>0</v>
      </c>
      <c r="J1325" s="119"/>
      <c r="K1325" s="119"/>
      <c r="L1325" s="119"/>
      <c r="M1325" s="119"/>
      <c r="N1325" s="119"/>
      <c r="O1325" s="159"/>
      <c r="P1325" s="160" t="s">
        <v>80</v>
      </c>
      <c r="Q1325" s="122">
        <f t="shared" si="42"/>
        <v>0</v>
      </c>
      <c r="R1325" s="143"/>
    </row>
    <row r="1326" spans="2:18" x14ac:dyDescent="0.2">
      <c r="B1326" s="120"/>
      <c r="C1326" s="119"/>
      <c r="D1326" s="120"/>
      <c r="E1326" s="119"/>
      <c r="F1326" s="119"/>
      <c r="G1326" s="119"/>
      <c r="H1326" s="119"/>
      <c r="I1326" s="158">
        <f t="shared" si="41"/>
        <v>0</v>
      </c>
      <c r="J1326" s="119"/>
      <c r="K1326" s="119"/>
      <c r="L1326" s="119"/>
      <c r="M1326" s="119"/>
      <c r="N1326" s="119"/>
      <c r="O1326" s="159"/>
      <c r="P1326" s="160" t="s">
        <v>80</v>
      </c>
      <c r="Q1326" s="122">
        <f t="shared" si="42"/>
        <v>0</v>
      </c>
      <c r="R1326" s="143"/>
    </row>
    <row r="1327" spans="2:18" x14ac:dyDescent="0.2">
      <c r="B1327" s="120"/>
      <c r="C1327" s="119"/>
      <c r="D1327" s="120"/>
      <c r="E1327" s="119"/>
      <c r="F1327" s="119"/>
      <c r="G1327" s="119"/>
      <c r="H1327" s="119"/>
      <c r="I1327" s="158">
        <f t="shared" si="41"/>
        <v>0</v>
      </c>
      <c r="J1327" s="119"/>
      <c r="K1327" s="119"/>
      <c r="L1327" s="119"/>
      <c r="M1327" s="119"/>
      <c r="N1327" s="119"/>
      <c r="O1327" s="159"/>
      <c r="P1327" s="160" t="s">
        <v>80</v>
      </c>
      <c r="Q1327" s="122">
        <f t="shared" si="42"/>
        <v>0</v>
      </c>
      <c r="R1327" s="143"/>
    </row>
    <row r="1328" spans="2:18" x14ac:dyDescent="0.2">
      <c r="B1328" s="120"/>
      <c r="C1328" s="119"/>
      <c r="D1328" s="120"/>
      <c r="E1328" s="119"/>
      <c r="F1328" s="119"/>
      <c r="G1328" s="119"/>
      <c r="H1328" s="119"/>
      <c r="I1328" s="158">
        <f t="shared" si="41"/>
        <v>0</v>
      </c>
      <c r="J1328" s="119"/>
      <c r="K1328" s="119"/>
      <c r="L1328" s="119"/>
      <c r="M1328" s="119"/>
      <c r="N1328" s="119"/>
      <c r="O1328" s="159"/>
      <c r="P1328" s="160" t="s">
        <v>80</v>
      </c>
      <c r="Q1328" s="122">
        <f t="shared" si="42"/>
        <v>0</v>
      </c>
      <c r="R1328" s="143"/>
    </row>
    <row r="1329" spans="2:18" x14ac:dyDescent="0.2">
      <c r="B1329" s="120"/>
      <c r="C1329" s="119"/>
      <c r="D1329" s="120"/>
      <c r="E1329" s="119"/>
      <c r="F1329" s="119"/>
      <c r="G1329" s="119"/>
      <c r="H1329" s="119"/>
      <c r="I1329" s="158">
        <f t="shared" si="41"/>
        <v>0</v>
      </c>
      <c r="J1329" s="119"/>
      <c r="K1329" s="119"/>
      <c r="L1329" s="119"/>
      <c r="M1329" s="119"/>
      <c r="N1329" s="119"/>
      <c r="O1329" s="159"/>
      <c r="P1329" s="160" t="s">
        <v>80</v>
      </c>
      <c r="Q1329" s="122">
        <f t="shared" si="42"/>
        <v>0</v>
      </c>
      <c r="R1329" s="143"/>
    </row>
    <row r="1330" spans="2:18" x14ac:dyDescent="0.2">
      <c r="B1330" s="120"/>
      <c r="C1330" s="119"/>
      <c r="D1330" s="120"/>
      <c r="E1330" s="119"/>
      <c r="F1330" s="119"/>
      <c r="G1330" s="119"/>
      <c r="H1330" s="119"/>
      <c r="I1330" s="158">
        <f t="shared" si="41"/>
        <v>0</v>
      </c>
      <c r="J1330" s="119"/>
      <c r="K1330" s="119"/>
      <c r="L1330" s="119"/>
      <c r="M1330" s="119"/>
      <c r="N1330" s="119"/>
      <c r="O1330" s="159"/>
      <c r="P1330" s="160" t="s">
        <v>80</v>
      </c>
      <c r="Q1330" s="122">
        <f t="shared" si="42"/>
        <v>0</v>
      </c>
      <c r="R1330" s="143"/>
    </row>
    <row r="1331" spans="2:18" x14ac:dyDescent="0.2">
      <c r="B1331" s="120"/>
      <c r="C1331" s="119"/>
      <c r="D1331" s="120"/>
      <c r="E1331" s="119"/>
      <c r="F1331" s="119"/>
      <c r="G1331" s="119"/>
      <c r="H1331" s="119"/>
      <c r="I1331" s="158">
        <f t="shared" si="41"/>
        <v>0</v>
      </c>
      <c r="J1331" s="119"/>
      <c r="K1331" s="119"/>
      <c r="L1331" s="119"/>
      <c r="M1331" s="119"/>
      <c r="N1331" s="119"/>
      <c r="O1331" s="159"/>
      <c r="P1331" s="160" t="s">
        <v>80</v>
      </c>
      <c r="Q1331" s="122">
        <f t="shared" si="42"/>
        <v>0</v>
      </c>
      <c r="R1331" s="143"/>
    </row>
    <row r="1332" spans="2:18" x14ac:dyDescent="0.2">
      <c r="B1332" s="120"/>
      <c r="C1332" s="119"/>
      <c r="D1332" s="120"/>
      <c r="E1332" s="119"/>
      <c r="F1332" s="119"/>
      <c r="G1332" s="119"/>
      <c r="H1332" s="119"/>
      <c r="I1332" s="158">
        <f t="shared" ref="I1332:I1395" si="43">IF(J1332&gt;0,J1332,SUM((PI()*E1332*F1332/4)+(PI()*F1332*G1332/4)+(PI()*G1332*H1332/4)+(PI()*H1332*E1332/4)))</f>
        <v>0</v>
      </c>
      <c r="J1332" s="119"/>
      <c r="K1332" s="119"/>
      <c r="L1332" s="119"/>
      <c r="M1332" s="119"/>
      <c r="N1332" s="119"/>
      <c r="O1332" s="159"/>
      <c r="P1332" s="160" t="s">
        <v>80</v>
      </c>
      <c r="Q1332" s="122">
        <f t="shared" ref="Q1332:Q1395" si="44">SUM((I1332-(L1332+M1332+N1332))*(1-O1332))</f>
        <v>0</v>
      </c>
      <c r="R1332" s="143"/>
    </row>
    <row r="1333" spans="2:18" x14ac:dyDescent="0.2">
      <c r="B1333" s="120"/>
      <c r="C1333" s="119"/>
      <c r="D1333" s="120"/>
      <c r="E1333" s="119"/>
      <c r="F1333" s="119"/>
      <c r="G1333" s="119"/>
      <c r="H1333" s="119"/>
      <c r="I1333" s="158">
        <f t="shared" si="43"/>
        <v>0</v>
      </c>
      <c r="J1333" s="119"/>
      <c r="K1333" s="119"/>
      <c r="L1333" s="119"/>
      <c r="M1333" s="119"/>
      <c r="N1333" s="119"/>
      <c r="O1333" s="159"/>
      <c r="P1333" s="160" t="s">
        <v>80</v>
      </c>
      <c r="Q1333" s="122">
        <f t="shared" si="44"/>
        <v>0</v>
      </c>
      <c r="R1333" s="143"/>
    </row>
    <row r="1334" spans="2:18" x14ac:dyDescent="0.2">
      <c r="B1334" s="120"/>
      <c r="C1334" s="119"/>
      <c r="D1334" s="120"/>
      <c r="E1334" s="119"/>
      <c r="F1334" s="119"/>
      <c r="G1334" s="119"/>
      <c r="H1334" s="119"/>
      <c r="I1334" s="158">
        <f t="shared" si="43"/>
        <v>0</v>
      </c>
      <c r="J1334" s="119"/>
      <c r="K1334" s="119"/>
      <c r="L1334" s="119"/>
      <c r="M1334" s="119"/>
      <c r="N1334" s="119"/>
      <c r="O1334" s="159"/>
      <c r="P1334" s="160" t="s">
        <v>80</v>
      </c>
      <c r="Q1334" s="122">
        <f t="shared" si="44"/>
        <v>0</v>
      </c>
      <c r="R1334" s="143"/>
    </row>
    <row r="1335" spans="2:18" x14ac:dyDescent="0.2">
      <c r="B1335" s="120"/>
      <c r="C1335" s="119"/>
      <c r="D1335" s="120"/>
      <c r="E1335" s="119"/>
      <c r="F1335" s="119"/>
      <c r="G1335" s="119"/>
      <c r="H1335" s="119"/>
      <c r="I1335" s="158">
        <f t="shared" si="43"/>
        <v>0</v>
      </c>
      <c r="J1335" s="119"/>
      <c r="K1335" s="119"/>
      <c r="L1335" s="119"/>
      <c r="M1335" s="119"/>
      <c r="N1335" s="119"/>
      <c r="O1335" s="159"/>
      <c r="P1335" s="160" t="s">
        <v>80</v>
      </c>
      <c r="Q1335" s="122">
        <f t="shared" si="44"/>
        <v>0</v>
      </c>
      <c r="R1335" s="143"/>
    </row>
    <row r="1336" spans="2:18" x14ac:dyDescent="0.2">
      <c r="B1336" s="120"/>
      <c r="C1336" s="119"/>
      <c r="D1336" s="120"/>
      <c r="E1336" s="119"/>
      <c r="F1336" s="119"/>
      <c r="G1336" s="119"/>
      <c r="H1336" s="119"/>
      <c r="I1336" s="158">
        <f t="shared" si="43"/>
        <v>0</v>
      </c>
      <c r="J1336" s="119"/>
      <c r="K1336" s="119"/>
      <c r="L1336" s="119"/>
      <c r="M1336" s="119"/>
      <c r="N1336" s="119"/>
      <c r="O1336" s="159"/>
      <c r="P1336" s="160" t="s">
        <v>80</v>
      </c>
      <c r="Q1336" s="122">
        <f t="shared" si="44"/>
        <v>0</v>
      </c>
      <c r="R1336" s="143"/>
    </row>
    <row r="1337" spans="2:18" x14ac:dyDescent="0.2">
      <c r="B1337" s="120"/>
      <c r="C1337" s="119"/>
      <c r="D1337" s="120"/>
      <c r="E1337" s="119"/>
      <c r="F1337" s="119"/>
      <c r="G1337" s="119"/>
      <c r="H1337" s="119"/>
      <c r="I1337" s="158">
        <f t="shared" si="43"/>
        <v>0</v>
      </c>
      <c r="J1337" s="119"/>
      <c r="K1337" s="119"/>
      <c r="L1337" s="119"/>
      <c r="M1337" s="119"/>
      <c r="N1337" s="119"/>
      <c r="O1337" s="159"/>
      <c r="P1337" s="160" t="s">
        <v>80</v>
      </c>
      <c r="Q1337" s="122">
        <f t="shared" si="44"/>
        <v>0</v>
      </c>
      <c r="R1337" s="143"/>
    </row>
    <row r="1338" spans="2:18" x14ac:dyDescent="0.2">
      <c r="B1338" s="120"/>
      <c r="C1338" s="119"/>
      <c r="D1338" s="120"/>
      <c r="E1338" s="119"/>
      <c r="F1338" s="119"/>
      <c r="G1338" s="119"/>
      <c r="H1338" s="119"/>
      <c r="I1338" s="158">
        <f t="shared" si="43"/>
        <v>0</v>
      </c>
      <c r="J1338" s="119"/>
      <c r="K1338" s="119"/>
      <c r="L1338" s="119"/>
      <c r="M1338" s="119"/>
      <c r="N1338" s="119"/>
      <c r="O1338" s="159"/>
      <c r="P1338" s="160" t="s">
        <v>80</v>
      </c>
      <c r="Q1338" s="122">
        <f t="shared" si="44"/>
        <v>0</v>
      </c>
      <c r="R1338" s="143"/>
    </row>
    <row r="1339" spans="2:18" x14ac:dyDescent="0.2">
      <c r="B1339" s="120"/>
      <c r="C1339" s="119"/>
      <c r="D1339" s="120"/>
      <c r="E1339" s="119"/>
      <c r="F1339" s="119"/>
      <c r="G1339" s="119"/>
      <c r="H1339" s="119"/>
      <c r="I1339" s="158">
        <f t="shared" si="43"/>
        <v>0</v>
      </c>
      <c r="J1339" s="119"/>
      <c r="K1339" s="119"/>
      <c r="L1339" s="119"/>
      <c r="M1339" s="119"/>
      <c r="N1339" s="119"/>
      <c r="O1339" s="159"/>
      <c r="P1339" s="160" t="s">
        <v>80</v>
      </c>
      <c r="Q1339" s="122">
        <f t="shared" si="44"/>
        <v>0</v>
      </c>
      <c r="R1339" s="143"/>
    </row>
    <row r="1340" spans="2:18" x14ac:dyDescent="0.2">
      <c r="B1340" s="120"/>
      <c r="C1340" s="119"/>
      <c r="D1340" s="120"/>
      <c r="E1340" s="119"/>
      <c r="F1340" s="119"/>
      <c r="G1340" s="119"/>
      <c r="H1340" s="119"/>
      <c r="I1340" s="158">
        <f t="shared" si="43"/>
        <v>0</v>
      </c>
      <c r="J1340" s="119"/>
      <c r="K1340" s="119"/>
      <c r="L1340" s="119"/>
      <c r="M1340" s="119"/>
      <c r="N1340" s="119"/>
      <c r="O1340" s="159"/>
      <c r="P1340" s="160" t="s">
        <v>80</v>
      </c>
      <c r="Q1340" s="122">
        <f t="shared" si="44"/>
        <v>0</v>
      </c>
      <c r="R1340" s="143"/>
    </row>
    <row r="1341" spans="2:18" x14ac:dyDescent="0.2">
      <c r="B1341" s="120"/>
      <c r="C1341" s="119"/>
      <c r="D1341" s="120"/>
      <c r="E1341" s="119"/>
      <c r="F1341" s="119"/>
      <c r="G1341" s="119"/>
      <c r="H1341" s="119"/>
      <c r="I1341" s="158">
        <f t="shared" si="43"/>
        <v>0</v>
      </c>
      <c r="J1341" s="119"/>
      <c r="K1341" s="119"/>
      <c r="L1341" s="119"/>
      <c r="M1341" s="119"/>
      <c r="N1341" s="119"/>
      <c r="O1341" s="159"/>
      <c r="P1341" s="160" t="s">
        <v>80</v>
      </c>
      <c r="Q1341" s="122">
        <f t="shared" si="44"/>
        <v>0</v>
      </c>
      <c r="R1341" s="143"/>
    </row>
    <row r="1342" spans="2:18" x14ac:dyDescent="0.2">
      <c r="B1342" s="120"/>
      <c r="C1342" s="119"/>
      <c r="D1342" s="120"/>
      <c r="E1342" s="119"/>
      <c r="F1342" s="119"/>
      <c r="G1342" s="119"/>
      <c r="H1342" s="119"/>
      <c r="I1342" s="158">
        <f t="shared" si="43"/>
        <v>0</v>
      </c>
      <c r="J1342" s="119"/>
      <c r="K1342" s="119"/>
      <c r="L1342" s="119"/>
      <c r="M1342" s="119"/>
      <c r="N1342" s="119"/>
      <c r="O1342" s="159"/>
      <c r="P1342" s="160" t="s">
        <v>80</v>
      </c>
      <c r="Q1342" s="122">
        <f t="shared" si="44"/>
        <v>0</v>
      </c>
      <c r="R1342" s="143"/>
    </row>
    <row r="1343" spans="2:18" x14ac:dyDescent="0.2">
      <c r="B1343" s="120"/>
      <c r="C1343" s="119"/>
      <c r="D1343" s="120"/>
      <c r="E1343" s="119"/>
      <c r="F1343" s="119"/>
      <c r="G1343" s="119"/>
      <c r="H1343" s="119"/>
      <c r="I1343" s="158">
        <f t="shared" si="43"/>
        <v>0</v>
      </c>
      <c r="J1343" s="119"/>
      <c r="K1343" s="119"/>
      <c r="L1343" s="119"/>
      <c r="M1343" s="119"/>
      <c r="N1343" s="119"/>
      <c r="O1343" s="159"/>
      <c r="P1343" s="160" t="s">
        <v>80</v>
      </c>
      <c r="Q1343" s="122">
        <f t="shared" si="44"/>
        <v>0</v>
      </c>
      <c r="R1343" s="143"/>
    </row>
    <row r="1344" spans="2:18" x14ac:dyDescent="0.2">
      <c r="B1344" s="120"/>
      <c r="C1344" s="119"/>
      <c r="D1344" s="120"/>
      <c r="E1344" s="119"/>
      <c r="F1344" s="119"/>
      <c r="G1344" s="119"/>
      <c r="H1344" s="119"/>
      <c r="I1344" s="158">
        <f t="shared" si="43"/>
        <v>0</v>
      </c>
      <c r="J1344" s="119"/>
      <c r="K1344" s="119"/>
      <c r="L1344" s="119"/>
      <c r="M1344" s="119"/>
      <c r="N1344" s="119"/>
      <c r="O1344" s="159"/>
      <c r="P1344" s="160" t="s">
        <v>80</v>
      </c>
      <c r="Q1344" s="122">
        <f t="shared" si="44"/>
        <v>0</v>
      </c>
      <c r="R1344" s="143"/>
    </row>
    <row r="1345" spans="2:18" x14ac:dyDescent="0.2">
      <c r="B1345" s="120"/>
      <c r="C1345" s="119"/>
      <c r="D1345" s="120"/>
      <c r="E1345" s="119"/>
      <c r="F1345" s="119"/>
      <c r="G1345" s="119"/>
      <c r="H1345" s="119"/>
      <c r="I1345" s="158">
        <f t="shared" si="43"/>
        <v>0</v>
      </c>
      <c r="J1345" s="119"/>
      <c r="K1345" s="119"/>
      <c r="L1345" s="119"/>
      <c r="M1345" s="119"/>
      <c r="N1345" s="119"/>
      <c r="O1345" s="159"/>
      <c r="P1345" s="160" t="s">
        <v>80</v>
      </c>
      <c r="Q1345" s="122">
        <f t="shared" si="44"/>
        <v>0</v>
      </c>
      <c r="R1345" s="143"/>
    </row>
    <row r="1346" spans="2:18" x14ac:dyDescent="0.2">
      <c r="B1346" s="120"/>
      <c r="C1346" s="119"/>
      <c r="D1346" s="120"/>
      <c r="E1346" s="119"/>
      <c r="F1346" s="119"/>
      <c r="G1346" s="119"/>
      <c r="H1346" s="119"/>
      <c r="I1346" s="158">
        <f t="shared" si="43"/>
        <v>0</v>
      </c>
      <c r="J1346" s="119"/>
      <c r="K1346" s="119"/>
      <c r="L1346" s="119"/>
      <c r="M1346" s="119"/>
      <c r="N1346" s="119"/>
      <c r="O1346" s="159"/>
      <c r="P1346" s="160" t="s">
        <v>80</v>
      </c>
      <c r="Q1346" s="122">
        <f t="shared" si="44"/>
        <v>0</v>
      </c>
      <c r="R1346" s="143"/>
    </row>
    <row r="1347" spans="2:18" x14ac:dyDescent="0.2">
      <c r="B1347" s="120"/>
      <c r="C1347" s="119"/>
      <c r="D1347" s="120"/>
      <c r="E1347" s="119"/>
      <c r="F1347" s="119"/>
      <c r="G1347" s="119"/>
      <c r="H1347" s="119"/>
      <c r="I1347" s="158">
        <f t="shared" si="43"/>
        <v>0</v>
      </c>
      <c r="J1347" s="119"/>
      <c r="K1347" s="119"/>
      <c r="L1347" s="119"/>
      <c r="M1347" s="119"/>
      <c r="N1347" s="119"/>
      <c r="O1347" s="159"/>
      <c r="P1347" s="160" t="s">
        <v>80</v>
      </c>
      <c r="Q1347" s="122">
        <f t="shared" si="44"/>
        <v>0</v>
      </c>
      <c r="R1347" s="143"/>
    </row>
    <row r="1348" spans="2:18" x14ac:dyDescent="0.2">
      <c r="B1348" s="120"/>
      <c r="C1348" s="119"/>
      <c r="D1348" s="120"/>
      <c r="E1348" s="119"/>
      <c r="F1348" s="119"/>
      <c r="G1348" s="119"/>
      <c r="H1348" s="119"/>
      <c r="I1348" s="158">
        <f t="shared" si="43"/>
        <v>0</v>
      </c>
      <c r="J1348" s="119"/>
      <c r="K1348" s="119"/>
      <c r="L1348" s="119"/>
      <c r="M1348" s="119"/>
      <c r="N1348" s="119"/>
      <c r="O1348" s="159"/>
      <c r="P1348" s="160" t="s">
        <v>80</v>
      </c>
      <c r="Q1348" s="122">
        <f t="shared" si="44"/>
        <v>0</v>
      </c>
      <c r="R1348" s="143"/>
    </row>
    <row r="1349" spans="2:18" x14ac:dyDescent="0.2">
      <c r="B1349" s="120"/>
      <c r="C1349" s="119"/>
      <c r="D1349" s="120"/>
      <c r="E1349" s="119"/>
      <c r="F1349" s="119"/>
      <c r="G1349" s="119"/>
      <c r="H1349" s="119"/>
      <c r="I1349" s="158">
        <f t="shared" si="43"/>
        <v>0</v>
      </c>
      <c r="J1349" s="119"/>
      <c r="K1349" s="119"/>
      <c r="L1349" s="119"/>
      <c r="M1349" s="119"/>
      <c r="N1349" s="119"/>
      <c r="O1349" s="159"/>
      <c r="P1349" s="160" t="s">
        <v>80</v>
      </c>
      <c r="Q1349" s="122">
        <f t="shared" si="44"/>
        <v>0</v>
      </c>
      <c r="R1349" s="143"/>
    </row>
    <row r="1350" spans="2:18" x14ac:dyDescent="0.2">
      <c r="B1350" s="120"/>
      <c r="C1350" s="119"/>
      <c r="D1350" s="120"/>
      <c r="E1350" s="119"/>
      <c r="F1350" s="119"/>
      <c r="G1350" s="119"/>
      <c r="H1350" s="119"/>
      <c r="I1350" s="158">
        <f t="shared" si="43"/>
        <v>0</v>
      </c>
      <c r="J1350" s="119"/>
      <c r="K1350" s="119"/>
      <c r="L1350" s="119"/>
      <c r="M1350" s="119"/>
      <c r="N1350" s="119"/>
      <c r="O1350" s="159"/>
      <c r="P1350" s="160" t="s">
        <v>80</v>
      </c>
      <c r="Q1350" s="122">
        <f t="shared" si="44"/>
        <v>0</v>
      </c>
      <c r="R1350" s="143"/>
    </row>
    <row r="1351" spans="2:18" x14ac:dyDescent="0.2">
      <c r="B1351" s="120"/>
      <c r="C1351" s="119"/>
      <c r="D1351" s="120"/>
      <c r="E1351" s="119"/>
      <c r="F1351" s="119"/>
      <c r="G1351" s="119"/>
      <c r="H1351" s="119"/>
      <c r="I1351" s="158">
        <f t="shared" si="43"/>
        <v>0</v>
      </c>
      <c r="J1351" s="119"/>
      <c r="K1351" s="119"/>
      <c r="L1351" s="119"/>
      <c r="M1351" s="119"/>
      <c r="N1351" s="119"/>
      <c r="O1351" s="159"/>
      <c r="P1351" s="160" t="s">
        <v>80</v>
      </c>
      <c r="Q1351" s="122">
        <f t="shared" si="44"/>
        <v>0</v>
      </c>
      <c r="R1351" s="143"/>
    </row>
    <row r="1352" spans="2:18" x14ac:dyDescent="0.2">
      <c r="B1352" s="120"/>
      <c r="C1352" s="119"/>
      <c r="D1352" s="120"/>
      <c r="E1352" s="119"/>
      <c r="F1352" s="119"/>
      <c r="G1352" s="119"/>
      <c r="H1352" s="119"/>
      <c r="I1352" s="158">
        <f t="shared" si="43"/>
        <v>0</v>
      </c>
      <c r="J1352" s="119"/>
      <c r="K1352" s="119"/>
      <c r="L1352" s="119"/>
      <c r="M1352" s="119"/>
      <c r="N1352" s="119"/>
      <c r="O1352" s="159"/>
      <c r="P1352" s="160" t="s">
        <v>80</v>
      </c>
      <c r="Q1352" s="122">
        <f t="shared" si="44"/>
        <v>0</v>
      </c>
      <c r="R1352" s="143"/>
    </row>
    <row r="1353" spans="2:18" x14ac:dyDescent="0.2">
      <c r="B1353" s="120"/>
      <c r="C1353" s="119"/>
      <c r="D1353" s="120"/>
      <c r="E1353" s="119"/>
      <c r="F1353" s="119"/>
      <c r="G1353" s="119"/>
      <c r="H1353" s="119"/>
      <c r="I1353" s="158">
        <f t="shared" si="43"/>
        <v>0</v>
      </c>
      <c r="J1353" s="119"/>
      <c r="K1353" s="119"/>
      <c r="L1353" s="119"/>
      <c r="M1353" s="119"/>
      <c r="N1353" s="119"/>
      <c r="O1353" s="159"/>
      <c r="P1353" s="160" t="s">
        <v>80</v>
      </c>
      <c r="Q1353" s="122">
        <f t="shared" si="44"/>
        <v>0</v>
      </c>
      <c r="R1353" s="143"/>
    </row>
    <row r="1354" spans="2:18" x14ac:dyDescent="0.2">
      <c r="B1354" s="120"/>
      <c r="C1354" s="119"/>
      <c r="D1354" s="120"/>
      <c r="E1354" s="119"/>
      <c r="F1354" s="119"/>
      <c r="G1354" s="119"/>
      <c r="H1354" s="119"/>
      <c r="I1354" s="158">
        <f t="shared" si="43"/>
        <v>0</v>
      </c>
      <c r="J1354" s="119"/>
      <c r="K1354" s="119"/>
      <c r="L1354" s="119"/>
      <c r="M1354" s="119"/>
      <c r="N1354" s="119"/>
      <c r="O1354" s="159"/>
      <c r="P1354" s="160" t="s">
        <v>80</v>
      </c>
      <c r="Q1354" s="122">
        <f t="shared" si="44"/>
        <v>0</v>
      </c>
      <c r="R1354" s="143"/>
    </row>
    <row r="1355" spans="2:18" x14ac:dyDescent="0.2">
      <c r="B1355" s="120"/>
      <c r="C1355" s="119"/>
      <c r="D1355" s="120"/>
      <c r="E1355" s="119"/>
      <c r="F1355" s="119"/>
      <c r="G1355" s="119"/>
      <c r="H1355" s="119"/>
      <c r="I1355" s="158">
        <f t="shared" si="43"/>
        <v>0</v>
      </c>
      <c r="J1355" s="119"/>
      <c r="K1355" s="119"/>
      <c r="L1355" s="119"/>
      <c r="M1355" s="119"/>
      <c r="N1355" s="119"/>
      <c r="O1355" s="159"/>
      <c r="P1355" s="160" t="s">
        <v>80</v>
      </c>
      <c r="Q1355" s="122">
        <f t="shared" si="44"/>
        <v>0</v>
      </c>
      <c r="R1355" s="143"/>
    </row>
    <row r="1356" spans="2:18" x14ac:dyDescent="0.2">
      <c r="B1356" s="120"/>
      <c r="C1356" s="119"/>
      <c r="D1356" s="120"/>
      <c r="E1356" s="119"/>
      <c r="F1356" s="119"/>
      <c r="G1356" s="119"/>
      <c r="H1356" s="119"/>
      <c r="I1356" s="158">
        <f t="shared" si="43"/>
        <v>0</v>
      </c>
      <c r="J1356" s="119"/>
      <c r="K1356" s="119"/>
      <c r="L1356" s="119"/>
      <c r="M1356" s="119"/>
      <c r="N1356" s="119"/>
      <c r="O1356" s="159"/>
      <c r="P1356" s="160" t="s">
        <v>80</v>
      </c>
      <c r="Q1356" s="122">
        <f t="shared" si="44"/>
        <v>0</v>
      </c>
      <c r="R1356" s="143"/>
    </row>
    <row r="1357" spans="2:18" x14ac:dyDescent="0.2">
      <c r="B1357" s="120"/>
      <c r="C1357" s="119"/>
      <c r="D1357" s="120"/>
      <c r="E1357" s="119"/>
      <c r="F1357" s="119"/>
      <c r="G1357" s="119"/>
      <c r="H1357" s="119"/>
      <c r="I1357" s="158">
        <f t="shared" si="43"/>
        <v>0</v>
      </c>
      <c r="J1357" s="119"/>
      <c r="K1357" s="119"/>
      <c r="L1357" s="119"/>
      <c r="M1357" s="119"/>
      <c r="N1357" s="119"/>
      <c r="O1357" s="159"/>
      <c r="P1357" s="160" t="s">
        <v>80</v>
      </c>
      <c r="Q1357" s="122">
        <f t="shared" si="44"/>
        <v>0</v>
      </c>
      <c r="R1357" s="143"/>
    </row>
    <row r="1358" spans="2:18" x14ac:dyDescent="0.2">
      <c r="B1358" s="120"/>
      <c r="C1358" s="119"/>
      <c r="D1358" s="120"/>
      <c r="E1358" s="119"/>
      <c r="F1358" s="119"/>
      <c r="G1358" s="119"/>
      <c r="H1358" s="119"/>
      <c r="I1358" s="158">
        <f t="shared" si="43"/>
        <v>0</v>
      </c>
      <c r="J1358" s="119"/>
      <c r="K1358" s="119"/>
      <c r="L1358" s="119"/>
      <c r="M1358" s="119"/>
      <c r="N1358" s="119"/>
      <c r="O1358" s="159"/>
      <c r="P1358" s="160" t="s">
        <v>80</v>
      </c>
      <c r="Q1358" s="122">
        <f t="shared" si="44"/>
        <v>0</v>
      </c>
      <c r="R1358" s="143"/>
    </row>
    <row r="1359" spans="2:18" x14ac:dyDescent="0.2">
      <c r="B1359" s="120"/>
      <c r="C1359" s="119"/>
      <c r="D1359" s="120"/>
      <c r="E1359" s="119"/>
      <c r="F1359" s="119"/>
      <c r="G1359" s="119"/>
      <c r="H1359" s="119"/>
      <c r="I1359" s="158">
        <f t="shared" si="43"/>
        <v>0</v>
      </c>
      <c r="J1359" s="119"/>
      <c r="K1359" s="119"/>
      <c r="L1359" s="119"/>
      <c r="M1359" s="119"/>
      <c r="N1359" s="119"/>
      <c r="O1359" s="159"/>
      <c r="P1359" s="160" t="s">
        <v>80</v>
      </c>
      <c r="Q1359" s="122">
        <f t="shared" si="44"/>
        <v>0</v>
      </c>
      <c r="R1359" s="143"/>
    </row>
    <row r="1360" spans="2:18" x14ac:dyDescent="0.2">
      <c r="B1360" s="120"/>
      <c r="C1360" s="119"/>
      <c r="D1360" s="120"/>
      <c r="E1360" s="119"/>
      <c r="F1360" s="119"/>
      <c r="G1360" s="119"/>
      <c r="H1360" s="119"/>
      <c r="I1360" s="158">
        <f t="shared" si="43"/>
        <v>0</v>
      </c>
      <c r="J1360" s="119"/>
      <c r="K1360" s="119"/>
      <c r="L1360" s="119"/>
      <c r="M1360" s="119"/>
      <c r="N1360" s="119"/>
      <c r="O1360" s="159"/>
      <c r="P1360" s="160" t="s">
        <v>80</v>
      </c>
      <c r="Q1360" s="122">
        <f t="shared" si="44"/>
        <v>0</v>
      </c>
      <c r="R1360" s="143"/>
    </row>
    <row r="1361" spans="2:18" x14ac:dyDescent="0.2">
      <c r="B1361" s="120"/>
      <c r="C1361" s="119"/>
      <c r="D1361" s="120"/>
      <c r="E1361" s="119"/>
      <c r="F1361" s="119"/>
      <c r="G1361" s="119"/>
      <c r="H1361" s="119"/>
      <c r="I1361" s="158">
        <f t="shared" si="43"/>
        <v>0</v>
      </c>
      <c r="J1361" s="119"/>
      <c r="K1361" s="119"/>
      <c r="L1361" s="119"/>
      <c r="M1361" s="119"/>
      <c r="N1361" s="119"/>
      <c r="O1361" s="159"/>
      <c r="P1361" s="160" t="s">
        <v>80</v>
      </c>
      <c r="Q1361" s="122">
        <f t="shared" si="44"/>
        <v>0</v>
      </c>
      <c r="R1361" s="143"/>
    </row>
    <row r="1362" spans="2:18" x14ac:dyDescent="0.2">
      <c r="B1362" s="120"/>
      <c r="C1362" s="119"/>
      <c r="D1362" s="120"/>
      <c r="E1362" s="119"/>
      <c r="F1362" s="119"/>
      <c r="G1362" s="119"/>
      <c r="H1362" s="119"/>
      <c r="I1362" s="158">
        <f t="shared" si="43"/>
        <v>0</v>
      </c>
      <c r="J1362" s="119"/>
      <c r="K1362" s="119"/>
      <c r="L1362" s="119"/>
      <c r="M1362" s="119"/>
      <c r="N1362" s="119"/>
      <c r="O1362" s="159"/>
      <c r="P1362" s="160" t="s">
        <v>80</v>
      </c>
      <c r="Q1362" s="122">
        <f t="shared" si="44"/>
        <v>0</v>
      </c>
      <c r="R1362" s="143"/>
    </row>
    <row r="1363" spans="2:18" x14ac:dyDescent="0.2">
      <c r="B1363" s="120"/>
      <c r="C1363" s="119"/>
      <c r="D1363" s="120"/>
      <c r="E1363" s="119"/>
      <c r="F1363" s="119"/>
      <c r="G1363" s="119"/>
      <c r="H1363" s="119"/>
      <c r="I1363" s="158">
        <f t="shared" si="43"/>
        <v>0</v>
      </c>
      <c r="J1363" s="119"/>
      <c r="K1363" s="119"/>
      <c r="L1363" s="119"/>
      <c r="M1363" s="119"/>
      <c r="N1363" s="119"/>
      <c r="O1363" s="159"/>
      <c r="P1363" s="160" t="s">
        <v>80</v>
      </c>
      <c r="Q1363" s="122">
        <f t="shared" si="44"/>
        <v>0</v>
      </c>
      <c r="R1363" s="143"/>
    </row>
    <row r="1364" spans="2:18" x14ac:dyDescent="0.2">
      <c r="B1364" s="120"/>
      <c r="C1364" s="119"/>
      <c r="D1364" s="120"/>
      <c r="E1364" s="119"/>
      <c r="F1364" s="119"/>
      <c r="G1364" s="119"/>
      <c r="H1364" s="119"/>
      <c r="I1364" s="158">
        <f t="shared" si="43"/>
        <v>0</v>
      </c>
      <c r="J1364" s="119"/>
      <c r="K1364" s="119"/>
      <c r="L1364" s="119"/>
      <c r="M1364" s="119"/>
      <c r="N1364" s="119"/>
      <c r="O1364" s="159"/>
      <c r="P1364" s="160" t="s">
        <v>80</v>
      </c>
      <c r="Q1364" s="122">
        <f t="shared" si="44"/>
        <v>0</v>
      </c>
      <c r="R1364" s="143"/>
    </row>
    <row r="1365" spans="2:18" x14ac:dyDescent="0.2">
      <c r="B1365" s="120"/>
      <c r="C1365" s="119"/>
      <c r="D1365" s="120"/>
      <c r="E1365" s="119"/>
      <c r="F1365" s="119"/>
      <c r="G1365" s="119"/>
      <c r="H1365" s="119"/>
      <c r="I1365" s="158">
        <f t="shared" si="43"/>
        <v>0</v>
      </c>
      <c r="J1365" s="119"/>
      <c r="K1365" s="119"/>
      <c r="L1365" s="119"/>
      <c r="M1365" s="119"/>
      <c r="N1365" s="119"/>
      <c r="O1365" s="159"/>
      <c r="P1365" s="160" t="s">
        <v>80</v>
      </c>
      <c r="Q1365" s="122">
        <f t="shared" si="44"/>
        <v>0</v>
      </c>
      <c r="R1365" s="143"/>
    </row>
    <row r="1366" spans="2:18" x14ac:dyDescent="0.2">
      <c r="B1366" s="120"/>
      <c r="C1366" s="119"/>
      <c r="D1366" s="120"/>
      <c r="E1366" s="119"/>
      <c r="F1366" s="119"/>
      <c r="G1366" s="119"/>
      <c r="H1366" s="119"/>
      <c r="I1366" s="158">
        <f t="shared" si="43"/>
        <v>0</v>
      </c>
      <c r="J1366" s="119"/>
      <c r="K1366" s="119"/>
      <c r="L1366" s="119"/>
      <c r="M1366" s="119"/>
      <c r="N1366" s="119"/>
      <c r="O1366" s="159"/>
      <c r="P1366" s="160" t="s">
        <v>80</v>
      </c>
      <c r="Q1366" s="122">
        <f t="shared" si="44"/>
        <v>0</v>
      </c>
      <c r="R1366" s="143"/>
    </row>
    <row r="1367" spans="2:18" x14ac:dyDescent="0.2">
      <c r="B1367" s="120"/>
      <c r="C1367" s="119"/>
      <c r="D1367" s="120"/>
      <c r="E1367" s="119"/>
      <c r="F1367" s="119"/>
      <c r="G1367" s="119"/>
      <c r="H1367" s="119"/>
      <c r="I1367" s="158">
        <f t="shared" si="43"/>
        <v>0</v>
      </c>
      <c r="J1367" s="119"/>
      <c r="K1367" s="119"/>
      <c r="L1367" s="119"/>
      <c r="M1367" s="119"/>
      <c r="N1367" s="119"/>
      <c r="O1367" s="159"/>
      <c r="P1367" s="160" t="s">
        <v>80</v>
      </c>
      <c r="Q1367" s="122">
        <f t="shared" si="44"/>
        <v>0</v>
      </c>
      <c r="R1367" s="143"/>
    </row>
    <row r="1368" spans="2:18" x14ac:dyDescent="0.2">
      <c r="B1368" s="120"/>
      <c r="C1368" s="119"/>
      <c r="D1368" s="120"/>
      <c r="E1368" s="119"/>
      <c r="F1368" s="119"/>
      <c r="G1368" s="119"/>
      <c r="H1368" s="119"/>
      <c r="I1368" s="158">
        <f t="shared" si="43"/>
        <v>0</v>
      </c>
      <c r="J1368" s="119"/>
      <c r="K1368" s="119"/>
      <c r="L1368" s="119"/>
      <c r="M1368" s="119"/>
      <c r="N1368" s="119"/>
      <c r="O1368" s="159"/>
      <c r="P1368" s="160" t="s">
        <v>80</v>
      </c>
      <c r="Q1368" s="122">
        <f t="shared" si="44"/>
        <v>0</v>
      </c>
      <c r="R1368" s="143"/>
    </row>
    <row r="1369" spans="2:18" x14ac:dyDescent="0.2">
      <c r="B1369" s="120"/>
      <c r="C1369" s="119"/>
      <c r="D1369" s="120"/>
      <c r="E1369" s="119"/>
      <c r="F1369" s="119"/>
      <c r="G1369" s="119"/>
      <c r="H1369" s="119"/>
      <c r="I1369" s="158">
        <f t="shared" si="43"/>
        <v>0</v>
      </c>
      <c r="J1369" s="119"/>
      <c r="K1369" s="119"/>
      <c r="L1369" s="119"/>
      <c r="M1369" s="119"/>
      <c r="N1369" s="119"/>
      <c r="O1369" s="159"/>
      <c r="P1369" s="160" t="s">
        <v>80</v>
      </c>
      <c r="Q1369" s="122">
        <f t="shared" si="44"/>
        <v>0</v>
      </c>
      <c r="R1369" s="143"/>
    </row>
    <row r="1370" spans="2:18" x14ac:dyDescent="0.2">
      <c r="B1370" s="120"/>
      <c r="C1370" s="119"/>
      <c r="D1370" s="120"/>
      <c r="E1370" s="119"/>
      <c r="F1370" s="119"/>
      <c r="G1370" s="119"/>
      <c r="H1370" s="119"/>
      <c r="I1370" s="158">
        <f t="shared" si="43"/>
        <v>0</v>
      </c>
      <c r="J1370" s="119"/>
      <c r="K1370" s="119"/>
      <c r="L1370" s="119"/>
      <c r="M1370" s="119"/>
      <c r="N1370" s="119"/>
      <c r="O1370" s="159"/>
      <c r="P1370" s="160" t="s">
        <v>80</v>
      </c>
      <c r="Q1370" s="122">
        <f t="shared" si="44"/>
        <v>0</v>
      </c>
      <c r="R1370" s="143"/>
    </row>
    <row r="1371" spans="2:18" x14ac:dyDescent="0.2">
      <c r="B1371" s="120"/>
      <c r="C1371" s="119"/>
      <c r="D1371" s="120"/>
      <c r="E1371" s="119"/>
      <c r="F1371" s="119"/>
      <c r="G1371" s="119"/>
      <c r="H1371" s="119"/>
      <c r="I1371" s="158">
        <f t="shared" si="43"/>
        <v>0</v>
      </c>
      <c r="J1371" s="119"/>
      <c r="K1371" s="119"/>
      <c r="L1371" s="119"/>
      <c r="M1371" s="119"/>
      <c r="N1371" s="119"/>
      <c r="O1371" s="159"/>
      <c r="P1371" s="160" t="s">
        <v>80</v>
      </c>
      <c r="Q1371" s="122">
        <f t="shared" si="44"/>
        <v>0</v>
      </c>
      <c r="R1371" s="143"/>
    </row>
    <row r="1372" spans="2:18" x14ac:dyDescent="0.2">
      <c r="B1372" s="120"/>
      <c r="C1372" s="119"/>
      <c r="D1372" s="120"/>
      <c r="E1372" s="119"/>
      <c r="F1372" s="119"/>
      <c r="G1372" s="119"/>
      <c r="H1372" s="119"/>
      <c r="I1372" s="158">
        <f t="shared" si="43"/>
        <v>0</v>
      </c>
      <c r="J1372" s="119"/>
      <c r="K1372" s="119"/>
      <c r="L1372" s="119"/>
      <c r="M1372" s="119"/>
      <c r="N1372" s="119"/>
      <c r="O1372" s="159"/>
      <c r="P1372" s="160" t="s">
        <v>80</v>
      </c>
      <c r="Q1372" s="122">
        <f t="shared" si="44"/>
        <v>0</v>
      </c>
      <c r="R1372" s="143"/>
    </row>
    <row r="1373" spans="2:18" x14ac:dyDescent="0.2">
      <c r="B1373" s="120"/>
      <c r="C1373" s="119"/>
      <c r="D1373" s="120"/>
      <c r="E1373" s="119"/>
      <c r="F1373" s="119"/>
      <c r="G1373" s="119"/>
      <c r="H1373" s="119"/>
      <c r="I1373" s="158">
        <f t="shared" si="43"/>
        <v>0</v>
      </c>
      <c r="J1373" s="119"/>
      <c r="K1373" s="119"/>
      <c r="L1373" s="119"/>
      <c r="M1373" s="119"/>
      <c r="N1373" s="119"/>
      <c r="O1373" s="159"/>
      <c r="P1373" s="160" t="s">
        <v>80</v>
      </c>
      <c r="Q1373" s="122">
        <f t="shared" si="44"/>
        <v>0</v>
      </c>
      <c r="R1373" s="143"/>
    </row>
    <row r="1374" spans="2:18" x14ac:dyDescent="0.2">
      <c r="B1374" s="120"/>
      <c r="C1374" s="119"/>
      <c r="D1374" s="120"/>
      <c r="E1374" s="119"/>
      <c r="F1374" s="119"/>
      <c r="G1374" s="119"/>
      <c r="H1374" s="119"/>
      <c r="I1374" s="158">
        <f t="shared" si="43"/>
        <v>0</v>
      </c>
      <c r="J1374" s="119"/>
      <c r="K1374" s="119"/>
      <c r="L1374" s="119"/>
      <c r="M1374" s="119"/>
      <c r="N1374" s="119"/>
      <c r="O1374" s="159"/>
      <c r="P1374" s="160" t="s">
        <v>80</v>
      </c>
      <c r="Q1374" s="122">
        <f t="shared" si="44"/>
        <v>0</v>
      </c>
      <c r="R1374" s="143"/>
    </row>
    <row r="1375" spans="2:18" x14ac:dyDescent="0.2">
      <c r="B1375" s="120"/>
      <c r="C1375" s="119"/>
      <c r="D1375" s="120"/>
      <c r="E1375" s="119"/>
      <c r="F1375" s="119"/>
      <c r="G1375" s="119"/>
      <c r="H1375" s="119"/>
      <c r="I1375" s="158">
        <f t="shared" si="43"/>
        <v>0</v>
      </c>
      <c r="J1375" s="119"/>
      <c r="K1375" s="119"/>
      <c r="L1375" s="119"/>
      <c r="M1375" s="119"/>
      <c r="N1375" s="119"/>
      <c r="O1375" s="159"/>
      <c r="P1375" s="160" t="s">
        <v>80</v>
      </c>
      <c r="Q1375" s="122">
        <f t="shared" si="44"/>
        <v>0</v>
      </c>
      <c r="R1375" s="143"/>
    </row>
    <row r="1376" spans="2:18" x14ac:dyDescent="0.2">
      <c r="B1376" s="120"/>
      <c r="C1376" s="119"/>
      <c r="D1376" s="120"/>
      <c r="E1376" s="119"/>
      <c r="F1376" s="119"/>
      <c r="G1376" s="119"/>
      <c r="H1376" s="119"/>
      <c r="I1376" s="158">
        <f t="shared" si="43"/>
        <v>0</v>
      </c>
      <c r="J1376" s="119"/>
      <c r="K1376" s="119"/>
      <c r="L1376" s="119"/>
      <c r="M1376" s="119"/>
      <c r="N1376" s="119"/>
      <c r="O1376" s="159"/>
      <c r="P1376" s="160" t="s">
        <v>80</v>
      </c>
      <c r="Q1376" s="122">
        <f t="shared" si="44"/>
        <v>0</v>
      </c>
      <c r="R1376" s="143"/>
    </row>
    <row r="1377" spans="2:18" x14ac:dyDescent="0.2">
      <c r="B1377" s="120"/>
      <c r="C1377" s="119"/>
      <c r="D1377" s="120"/>
      <c r="E1377" s="119"/>
      <c r="F1377" s="119"/>
      <c r="G1377" s="119"/>
      <c r="H1377" s="119"/>
      <c r="I1377" s="158">
        <f t="shared" si="43"/>
        <v>0</v>
      </c>
      <c r="J1377" s="119"/>
      <c r="K1377" s="119"/>
      <c r="L1377" s="119"/>
      <c r="M1377" s="119"/>
      <c r="N1377" s="119"/>
      <c r="O1377" s="159"/>
      <c r="P1377" s="160" t="s">
        <v>80</v>
      </c>
      <c r="Q1377" s="122">
        <f t="shared" si="44"/>
        <v>0</v>
      </c>
      <c r="R1377" s="143"/>
    </row>
    <row r="1378" spans="2:18" x14ac:dyDescent="0.2">
      <c r="B1378" s="120"/>
      <c r="C1378" s="119"/>
      <c r="D1378" s="120"/>
      <c r="E1378" s="119"/>
      <c r="F1378" s="119"/>
      <c r="G1378" s="119"/>
      <c r="H1378" s="119"/>
      <c r="I1378" s="158">
        <f t="shared" si="43"/>
        <v>0</v>
      </c>
      <c r="J1378" s="119"/>
      <c r="K1378" s="119"/>
      <c r="L1378" s="119"/>
      <c r="M1378" s="119"/>
      <c r="N1378" s="119"/>
      <c r="O1378" s="159"/>
      <c r="P1378" s="160" t="s">
        <v>80</v>
      </c>
      <c r="Q1378" s="122">
        <f t="shared" si="44"/>
        <v>0</v>
      </c>
      <c r="R1378" s="143"/>
    </row>
    <row r="1379" spans="2:18" x14ac:dyDescent="0.2">
      <c r="B1379" s="120"/>
      <c r="C1379" s="119"/>
      <c r="D1379" s="120"/>
      <c r="E1379" s="119"/>
      <c r="F1379" s="119"/>
      <c r="G1379" s="119"/>
      <c r="H1379" s="119"/>
      <c r="I1379" s="158">
        <f t="shared" si="43"/>
        <v>0</v>
      </c>
      <c r="J1379" s="119"/>
      <c r="K1379" s="119"/>
      <c r="L1379" s="119"/>
      <c r="M1379" s="119"/>
      <c r="N1379" s="119"/>
      <c r="O1379" s="159"/>
      <c r="P1379" s="160" t="s">
        <v>80</v>
      </c>
      <c r="Q1379" s="122">
        <f t="shared" si="44"/>
        <v>0</v>
      </c>
      <c r="R1379" s="143"/>
    </row>
    <row r="1380" spans="2:18" x14ac:dyDescent="0.2">
      <c r="B1380" s="120"/>
      <c r="C1380" s="119"/>
      <c r="D1380" s="120"/>
      <c r="E1380" s="119"/>
      <c r="F1380" s="119"/>
      <c r="G1380" s="119"/>
      <c r="H1380" s="119"/>
      <c r="I1380" s="158">
        <f t="shared" si="43"/>
        <v>0</v>
      </c>
      <c r="J1380" s="119"/>
      <c r="K1380" s="119"/>
      <c r="L1380" s="119"/>
      <c r="M1380" s="119"/>
      <c r="N1380" s="119"/>
      <c r="O1380" s="159"/>
      <c r="P1380" s="160" t="s">
        <v>80</v>
      </c>
      <c r="Q1380" s="122">
        <f t="shared" si="44"/>
        <v>0</v>
      </c>
      <c r="R1380" s="143"/>
    </row>
    <row r="1381" spans="2:18" x14ac:dyDescent="0.2">
      <c r="B1381" s="120"/>
      <c r="C1381" s="119"/>
      <c r="D1381" s="120"/>
      <c r="E1381" s="119"/>
      <c r="F1381" s="119"/>
      <c r="G1381" s="119"/>
      <c r="H1381" s="119"/>
      <c r="I1381" s="158">
        <f t="shared" si="43"/>
        <v>0</v>
      </c>
      <c r="J1381" s="119"/>
      <c r="K1381" s="119"/>
      <c r="L1381" s="119"/>
      <c r="M1381" s="119"/>
      <c r="N1381" s="119"/>
      <c r="O1381" s="159"/>
      <c r="P1381" s="160" t="s">
        <v>80</v>
      </c>
      <c r="Q1381" s="122">
        <f t="shared" si="44"/>
        <v>0</v>
      </c>
      <c r="R1381" s="143"/>
    </row>
    <row r="1382" spans="2:18" x14ac:dyDescent="0.2">
      <c r="B1382" s="120"/>
      <c r="C1382" s="119"/>
      <c r="D1382" s="120"/>
      <c r="E1382" s="119"/>
      <c r="F1382" s="119"/>
      <c r="G1382" s="119"/>
      <c r="H1382" s="119"/>
      <c r="I1382" s="158">
        <f t="shared" si="43"/>
        <v>0</v>
      </c>
      <c r="J1382" s="119"/>
      <c r="K1382" s="119"/>
      <c r="L1382" s="119"/>
      <c r="M1382" s="119"/>
      <c r="N1382" s="119"/>
      <c r="O1382" s="159"/>
      <c r="P1382" s="160" t="s">
        <v>80</v>
      </c>
      <c r="Q1382" s="122">
        <f t="shared" si="44"/>
        <v>0</v>
      </c>
      <c r="R1382" s="143"/>
    </row>
    <row r="1383" spans="2:18" x14ac:dyDescent="0.2">
      <c r="B1383" s="120"/>
      <c r="C1383" s="119"/>
      <c r="D1383" s="120"/>
      <c r="E1383" s="119"/>
      <c r="F1383" s="119"/>
      <c r="G1383" s="119"/>
      <c r="H1383" s="119"/>
      <c r="I1383" s="158">
        <f t="shared" si="43"/>
        <v>0</v>
      </c>
      <c r="J1383" s="119"/>
      <c r="K1383" s="119"/>
      <c r="L1383" s="119"/>
      <c r="M1383" s="119"/>
      <c r="N1383" s="119"/>
      <c r="O1383" s="159"/>
      <c r="P1383" s="160" t="s">
        <v>80</v>
      </c>
      <c r="Q1383" s="122">
        <f t="shared" si="44"/>
        <v>0</v>
      </c>
      <c r="R1383" s="143"/>
    </row>
    <row r="1384" spans="2:18" x14ac:dyDescent="0.2">
      <c r="B1384" s="120"/>
      <c r="C1384" s="119"/>
      <c r="D1384" s="120"/>
      <c r="E1384" s="119"/>
      <c r="F1384" s="119"/>
      <c r="G1384" s="119"/>
      <c r="H1384" s="119"/>
      <c r="I1384" s="158">
        <f t="shared" si="43"/>
        <v>0</v>
      </c>
      <c r="J1384" s="119"/>
      <c r="K1384" s="119"/>
      <c r="L1384" s="119"/>
      <c r="M1384" s="119"/>
      <c r="N1384" s="119"/>
      <c r="O1384" s="159"/>
      <c r="P1384" s="160" t="s">
        <v>80</v>
      </c>
      <c r="Q1384" s="122">
        <f t="shared" si="44"/>
        <v>0</v>
      </c>
      <c r="R1384" s="143"/>
    </row>
    <row r="1385" spans="2:18" x14ac:dyDescent="0.2">
      <c r="B1385" s="120"/>
      <c r="C1385" s="119"/>
      <c r="D1385" s="120"/>
      <c r="E1385" s="119"/>
      <c r="F1385" s="119"/>
      <c r="G1385" s="119"/>
      <c r="H1385" s="119"/>
      <c r="I1385" s="158">
        <f t="shared" si="43"/>
        <v>0</v>
      </c>
      <c r="J1385" s="119"/>
      <c r="K1385" s="119"/>
      <c r="L1385" s="119"/>
      <c r="M1385" s="119"/>
      <c r="N1385" s="119"/>
      <c r="O1385" s="159"/>
      <c r="P1385" s="160" t="s">
        <v>80</v>
      </c>
      <c r="Q1385" s="122">
        <f t="shared" si="44"/>
        <v>0</v>
      </c>
      <c r="R1385" s="143"/>
    </row>
    <row r="1386" spans="2:18" x14ac:dyDescent="0.2">
      <c r="B1386" s="120"/>
      <c r="C1386" s="119"/>
      <c r="D1386" s="120"/>
      <c r="E1386" s="119"/>
      <c r="F1386" s="119"/>
      <c r="G1386" s="119"/>
      <c r="H1386" s="119"/>
      <c r="I1386" s="158">
        <f t="shared" si="43"/>
        <v>0</v>
      </c>
      <c r="J1386" s="119"/>
      <c r="K1386" s="119"/>
      <c r="L1386" s="119"/>
      <c r="M1386" s="119"/>
      <c r="N1386" s="119"/>
      <c r="O1386" s="159"/>
      <c r="P1386" s="160" t="s">
        <v>80</v>
      </c>
      <c r="Q1386" s="122">
        <f t="shared" si="44"/>
        <v>0</v>
      </c>
      <c r="R1386" s="143"/>
    </row>
    <row r="1387" spans="2:18" x14ac:dyDescent="0.2">
      <c r="B1387" s="120"/>
      <c r="C1387" s="119"/>
      <c r="D1387" s="120"/>
      <c r="E1387" s="119"/>
      <c r="F1387" s="119"/>
      <c r="G1387" s="119"/>
      <c r="H1387" s="119"/>
      <c r="I1387" s="158">
        <f t="shared" si="43"/>
        <v>0</v>
      </c>
      <c r="J1387" s="119"/>
      <c r="K1387" s="119"/>
      <c r="L1387" s="119"/>
      <c r="M1387" s="119"/>
      <c r="N1387" s="119"/>
      <c r="O1387" s="159"/>
      <c r="P1387" s="160" t="s">
        <v>80</v>
      </c>
      <c r="Q1387" s="122">
        <f t="shared" si="44"/>
        <v>0</v>
      </c>
      <c r="R1387" s="143"/>
    </row>
    <row r="1388" spans="2:18" x14ac:dyDescent="0.2">
      <c r="B1388" s="120"/>
      <c r="C1388" s="119"/>
      <c r="D1388" s="120"/>
      <c r="E1388" s="119"/>
      <c r="F1388" s="119"/>
      <c r="G1388" s="119"/>
      <c r="H1388" s="119"/>
      <c r="I1388" s="158">
        <f t="shared" si="43"/>
        <v>0</v>
      </c>
      <c r="J1388" s="119"/>
      <c r="K1388" s="119"/>
      <c r="L1388" s="119"/>
      <c r="M1388" s="119"/>
      <c r="N1388" s="119"/>
      <c r="O1388" s="159"/>
      <c r="P1388" s="160" t="s">
        <v>80</v>
      </c>
      <c r="Q1388" s="122">
        <f t="shared" si="44"/>
        <v>0</v>
      </c>
      <c r="R1388" s="143"/>
    </row>
    <row r="1389" spans="2:18" x14ac:dyDescent="0.2">
      <c r="B1389" s="120"/>
      <c r="C1389" s="119"/>
      <c r="D1389" s="120"/>
      <c r="E1389" s="119"/>
      <c r="F1389" s="119"/>
      <c r="G1389" s="119"/>
      <c r="H1389" s="119"/>
      <c r="I1389" s="158">
        <f t="shared" si="43"/>
        <v>0</v>
      </c>
      <c r="J1389" s="119"/>
      <c r="K1389" s="119"/>
      <c r="L1389" s="119"/>
      <c r="M1389" s="119"/>
      <c r="N1389" s="119"/>
      <c r="O1389" s="159"/>
      <c r="P1389" s="160" t="s">
        <v>80</v>
      </c>
      <c r="Q1389" s="122">
        <f t="shared" si="44"/>
        <v>0</v>
      </c>
      <c r="R1389" s="143"/>
    </row>
    <row r="1390" spans="2:18" x14ac:dyDescent="0.2">
      <c r="B1390" s="120"/>
      <c r="C1390" s="119"/>
      <c r="D1390" s="120"/>
      <c r="E1390" s="119"/>
      <c r="F1390" s="119"/>
      <c r="G1390" s="119"/>
      <c r="H1390" s="119"/>
      <c r="I1390" s="158">
        <f t="shared" si="43"/>
        <v>0</v>
      </c>
      <c r="J1390" s="119"/>
      <c r="K1390" s="119"/>
      <c r="L1390" s="119"/>
      <c r="M1390" s="119"/>
      <c r="N1390" s="119"/>
      <c r="O1390" s="159"/>
      <c r="P1390" s="160" t="s">
        <v>80</v>
      </c>
      <c r="Q1390" s="122">
        <f t="shared" si="44"/>
        <v>0</v>
      </c>
      <c r="R1390" s="143"/>
    </row>
    <row r="1391" spans="2:18" x14ac:dyDescent="0.2">
      <c r="B1391" s="120"/>
      <c r="C1391" s="119"/>
      <c r="D1391" s="120"/>
      <c r="E1391" s="119"/>
      <c r="F1391" s="119"/>
      <c r="G1391" s="119"/>
      <c r="H1391" s="119"/>
      <c r="I1391" s="158">
        <f t="shared" si="43"/>
        <v>0</v>
      </c>
      <c r="J1391" s="119"/>
      <c r="K1391" s="119"/>
      <c r="L1391" s="119"/>
      <c r="M1391" s="119"/>
      <c r="N1391" s="119"/>
      <c r="O1391" s="159"/>
      <c r="P1391" s="160" t="s">
        <v>80</v>
      </c>
      <c r="Q1391" s="122">
        <f t="shared" si="44"/>
        <v>0</v>
      </c>
      <c r="R1391" s="143"/>
    </row>
    <row r="1392" spans="2:18" x14ac:dyDescent="0.2">
      <c r="B1392" s="120"/>
      <c r="C1392" s="119"/>
      <c r="D1392" s="120"/>
      <c r="E1392" s="119"/>
      <c r="F1392" s="119"/>
      <c r="G1392" s="119"/>
      <c r="H1392" s="119"/>
      <c r="I1392" s="158">
        <f t="shared" si="43"/>
        <v>0</v>
      </c>
      <c r="J1392" s="119"/>
      <c r="K1392" s="119"/>
      <c r="L1392" s="119"/>
      <c r="M1392" s="119"/>
      <c r="N1392" s="119"/>
      <c r="O1392" s="159"/>
      <c r="P1392" s="160" t="s">
        <v>80</v>
      </c>
      <c r="Q1392" s="122">
        <f t="shared" si="44"/>
        <v>0</v>
      </c>
      <c r="R1392" s="143"/>
    </row>
    <row r="1393" spans="2:18" x14ac:dyDescent="0.2">
      <c r="B1393" s="120"/>
      <c r="C1393" s="119"/>
      <c r="D1393" s="120"/>
      <c r="E1393" s="119"/>
      <c r="F1393" s="119"/>
      <c r="G1393" s="119"/>
      <c r="H1393" s="119"/>
      <c r="I1393" s="158">
        <f t="shared" si="43"/>
        <v>0</v>
      </c>
      <c r="J1393" s="119"/>
      <c r="K1393" s="119"/>
      <c r="L1393" s="119"/>
      <c r="M1393" s="119"/>
      <c r="N1393" s="119"/>
      <c r="O1393" s="159"/>
      <c r="P1393" s="160" t="s">
        <v>80</v>
      </c>
      <c r="Q1393" s="122">
        <f t="shared" si="44"/>
        <v>0</v>
      </c>
      <c r="R1393" s="143"/>
    </row>
    <row r="1394" spans="2:18" x14ac:dyDescent="0.2">
      <c r="B1394" s="120"/>
      <c r="C1394" s="119"/>
      <c r="D1394" s="120"/>
      <c r="E1394" s="119"/>
      <c r="F1394" s="119"/>
      <c r="G1394" s="119"/>
      <c r="H1394" s="119"/>
      <c r="I1394" s="158">
        <f t="shared" si="43"/>
        <v>0</v>
      </c>
      <c r="J1394" s="119"/>
      <c r="K1394" s="119"/>
      <c r="L1394" s="119"/>
      <c r="M1394" s="119"/>
      <c r="N1394" s="119"/>
      <c r="O1394" s="159"/>
      <c r="P1394" s="160" t="s">
        <v>80</v>
      </c>
      <c r="Q1394" s="122">
        <f t="shared" si="44"/>
        <v>0</v>
      </c>
      <c r="R1394" s="143"/>
    </row>
    <row r="1395" spans="2:18" x14ac:dyDescent="0.2">
      <c r="B1395" s="120"/>
      <c r="C1395" s="119"/>
      <c r="D1395" s="120"/>
      <c r="E1395" s="119"/>
      <c r="F1395" s="119"/>
      <c r="G1395" s="119"/>
      <c r="H1395" s="119"/>
      <c r="I1395" s="158">
        <f t="shared" si="43"/>
        <v>0</v>
      </c>
      <c r="J1395" s="119"/>
      <c r="K1395" s="119"/>
      <c r="L1395" s="119"/>
      <c r="M1395" s="119"/>
      <c r="N1395" s="119"/>
      <c r="O1395" s="159"/>
      <c r="P1395" s="160" t="s">
        <v>80</v>
      </c>
      <c r="Q1395" s="122">
        <f t="shared" si="44"/>
        <v>0</v>
      </c>
      <c r="R1395" s="143"/>
    </row>
    <row r="1396" spans="2:18" x14ac:dyDescent="0.2">
      <c r="B1396" s="120"/>
      <c r="C1396" s="119"/>
      <c r="D1396" s="120"/>
      <c r="E1396" s="119"/>
      <c r="F1396" s="119"/>
      <c r="G1396" s="119"/>
      <c r="H1396" s="119"/>
      <c r="I1396" s="158">
        <f t="shared" ref="I1396:I1459" si="45">IF(J1396&gt;0,J1396,SUM((PI()*E1396*F1396/4)+(PI()*F1396*G1396/4)+(PI()*G1396*H1396/4)+(PI()*H1396*E1396/4)))</f>
        <v>0</v>
      </c>
      <c r="J1396" s="119"/>
      <c r="K1396" s="119"/>
      <c r="L1396" s="119"/>
      <c r="M1396" s="119"/>
      <c r="N1396" s="119"/>
      <c r="O1396" s="159"/>
      <c r="P1396" s="160" t="s">
        <v>80</v>
      </c>
      <c r="Q1396" s="122">
        <f t="shared" ref="Q1396:Q1459" si="46">SUM((I1396-(L1396+M1396+N1396))*(1-O1396))</f>
        <v>0</v>
      </c>
      <c r="R1396" s="143"/>
    </row>
    <row r="1397" spans="2:18" x14ac:dyDescent="0.2">
      <c r="B1397" s="120"/>
      <c r="C1397" s="119"/>
      <c r="D1397" s="120"/>
      <c r="E1397" s="119"/>
      <c r="F1397" s="119"/>
      <c r="G1397" s="119"/>
      <c r="H1397" s="119"/>
      <c r="I1397" s="158">
        <f t="shared" si="45"/>
        <v>0</v>
      </c>
      <c r="J1397" s="119"/>
      <c r="K1397" s="119"/>
      <c r="L1397" s="119"/>
      <c r="M1397" s="119"/>
      <c r="N1397" s="119"/>
      <c r="O1397" s="159"/>
      <c r="P1397" s="160" t="s">
        <v>80</v>
      </c>
      <c r="Q1397" s="122">
        <f t="shared" si="46"/>
        <v>0</v>
      </c>
      <c r="R1397" s="143"/>
    </row>
    <row r="1398" spans="2:18" x14ac:dyDescent="0.2">
      <c r="B1398" s="120"/>
      <c r="C1398" s="119"/>
      <c r="D1398" s="120"/>
      <c r="E1398" s="119"/>
      <c r="F1398" s="119"/>
      <c r="G1398" s="119"/>
      <c r="H1398" s="119"/>
      <c r="I1398" s="158">
        <f t="shared" si="45"/>
        <v>0</v>
      </c>
      <c r="J1398" s="119"/>
      <c r="K1398" s="119"/>
      <c r="L1398" s="119"/>
      <c r="M1398" s="119"/>
      <c r="N1398" s="119"/>
      <c r="O1398" s="159"/>
      <c r="P1398" s="160" t="s">
        <v>80</v>
      </c>
      <c r="Q1398" s="122">
        <f t="shared" si="46"/>
        <v>0</v>
      </c>
      <c r="R1398" s="143"/>
    </row>
    <row r="1399" spans="2:18" x14ac:dyDescent="0.2">
      <c r="B1399" s="120"/>
      <c r="C1399" s="119"/>
      <c r="D1399" s="120"/>
      <c r="E1399" s="119"/>
      <c r="F1399" s="119"/>
      <c r="G1399" s="119"/>
      <c r="H1399" s="119"/>
      <c r="I1399" s="158">
        <f t="shared" si="45"/>
        <v>0</v>
      </c>
      <c r="J1399" s="119"/>
      <c r="K1399" s="119"/>
      <c r="L1399" s="119"/>
      <c r="M1399" s="119"/>
      <c r="N1399" s="119"/>
      <c r="O1399" s="159"/>
      <c r="P1399" s="160" t="s">
        <v>80</v>
      </c>
      <c r="Q1399" s="122">
        <f t="shared" si="46"/>
        <v>0</v>
      </c>
      <c r="R1399" s="143"/>
    </row>
    <row r="1400" spans="2:18" x14ac:dyDescent="0.2">
      <c r="B1400" s="120"/>
      <c r="C1400" s="119"/>
      <c r="D1400" s="120"/>
      <c r="E1400" s="119"/>
      <c r="F1400" s="119"/>
      <c r="G1400" s="119"/>
      <c r="H1400" s="119"/>
      <c r="I1400" s="158">
        <f t="shared" si="45"/>
        <v>0</v>
      </c>
      <c r="J1400" s="119"/>
      <c r="K1400" s="119"/>
      <c r="L1400" s="119"/>
      <c r="M1400" s="119"/>
      <c r="N1400" s="119"/>
      <c r="O1400" s="159"/>
      <c r="P1400" s="160" t="s">
        <v>80</v>
      </c>
      <c r="Q1400" s="122">
        <f t="shared" si="46"/>
        <v>0</v>
      </c>
      <c r="R1400" s="143"/>
    </row>
    <row r="1401" spans="2:18" x14ac:dyDescent="0.2">
      <c r="B1401" s="120"/>
      <c r="C1401" s="119"/>
      <c r="D1401" s="120"/>
      <c r="E1401" s="119"/>
      <c r="F1401" s="119"/>
      <c r="G1401" s="119"/>
      <c r="H1401" s="119"/>
      <c r="I1401" s="158">
        <f t="shared" si="45"/>
        <v>0</v>
      </c>
      <c r="J1401" s="119"/>
      <c r="K1401" s="119"/>
      <c r="L1401" s="119"/>
      <c r="M1401" s="119"/>
      <c r="N1401" s="119"/>
      <c r="O1401" s="159"/>
      <c r="P1401" s="160" t="s">
        <v>80</v>
      </c>
      <c r="Q1401" s="122">
        <f t="shared" si="46"/>
        <v>0</v>
      </c>
      <c r="R1401" s="143"/>
    </row>
    <row r="1402" spans="2:18" x14ac:dyDescent="0.2">
      <c r="B1402" s="120"/>
      <c r="C1402" s="119"/>
      <c r="D1402" s="120"/>
      <c r="E1402" s="119"/>
      <c r="F1402" s="119"/>
      <c r="G1402" s="119"/>
      <c r="H1402" s="119"/>
      <c r="I1402" s="158">
        <f t="shared" si="45"/>
        <v>0</v>
      </c>
      <c r="J1402" s="119"/>
      <c r="K1402" s="119"/>
      <c r="L1402" s="119"/>
      <c r="M1402" s="119"/>
      <c r="N1402" s="119"/>
      <c r="O1402" s="159"/>
      <c r="P1402" s="160" t="s">
        <v>80</v>
      </c>
      <c r="Q1402" s="122">
        <f t="shared" si="46"/>
        <v>0</v>
      </c>
      <c r="R1402" s="143"/>
    </row>
    <row r="1403" spans="2:18" x14ac:dyDescent="0.2">
      <c r="B1403" s="120"/>
      <c r="C1403" s="119"/>
      <c r="D1403" s="120"/>
      <c r="E1403" s="119"/>
      <c r="F1403" s="119"/>
      <c r="G1403" s="119"/>
      <c r="H1403" s="119"/>
      <c r="I1403" s="158">
        <f t="shared" si="45"/>
        <v>0</v>
      </c>
      <c r="J1403" s="119"/>
      <c r="K1403" s="119"/>
      <c r="L1403" s="119"/>
      <c r="M1403" s="119"/>
      <c r="N1403" s="119"/>
      <c r="O1403" s="159"/>
      <c r="P1403" s="160" t="s">
        <v>80</v>
      </c>
      <c r="Q1403" s="122">
        <f t="shared" si="46"/>
        <v>0</v>
      </c>
      <c r="R1403" s="143"/>
    </row>
    <row r="1404" spans="2:18" x14ac:dyDescent="0.2">
      <c r="B1404" s="120"/>
      <c r="C1404" s="119"/>
      <c r="D1404" s="120"/>
      <c r="E1404" s="119"/>
      <c r="F1404" s="119"/>
      <c r="G1404" s="119"/>
      <c r="H1404" s="119"/>
      <c r="I1404" s="158">
        <f t="shared" si="45"/>
        <v>0</v>
      </c>
      <c r="J1404" s="119"/>
      <c r="K1404" s="119"/>
      <c r="L1404" s="119"/>
      <c r="M1404" s="119"/>
      <c r="N1404" s="119"/>
      <c r="O1404" s="159"/>
      <c r="P1404" s="160" t="s">
        <v>80</v>
      </c>
      <c r="Q1404" s="122">
        <f t="shared" si="46"/>
        <v>0</v>
      </c>
      <c r="R1404" s="143"/>
    </row>
    <row r="1405" spans="2:18" x14ac:dyDescent="0.2">
      <c r="B1405" s="120"/>
      <c r="C1405" s="119"/>
      <c r="D1405" s="120"/>
      <c r="E1405" s="119"/>
      <c r="F1405" s="119"/>
      <c r="G1405" s="119"/>
      <c r="H1405" s="119"/>
      <c r="I1405" s="158">
        <f t="shared" si="45"/>
        <v>0</v>
      </c>
      <c r="J1405" s="119"/>
      <c r="K1405" s="119"/>
      <c r="L1405" s="119"/>
      <c r="M1405" s="119"/>
      <c r="N1405" s="119"/>
      <c r="O1405" s="159"/>
      <c r="P1405" s="160" t="s">
        <v>80</v>
      </c>
      <c r="Q1405" s="122">
        <f t="shared" si="46"/>
        <v>0</v>
      </c>
      <c r="R1405" s="143"/>
    </row>
    <row r="1406" spans="2:18" x14ac:dyDescent="0.2">
      <c r="B1406" s="120"/>
      <c r="C1406" s="119"/>
      <c r="D1406" s="120"/>
      <c r="E1406" s="119"/>
      <c r="F1406" s="119"/>
      <c r="G1406" s="119"/>
      <c r="H1406" s="119"/>
      <c r="I1406" s="158">
        <f t="shared" si="45"/>
        <v>0</v>
      </c>
      <c r="J1406" s="119"/>
      <c r="K1406" s="119"/>
      <c r="L1406" s="119"/>
      <c r="M1406" s="119"/>
      <c r="N1406" s="119"/>
      <c r="O1406" s="159"/>
      <c r="P1406" s="160" t="s">
        <v>80</v>
      </c>
      <c r="Q1406" s="122">
        <f t="shared" si="46"/>
        <v>0</v>
      </c>
      <c r="R1406" s="143"/>
    </row>
    <row r="1407" spans="2:18" x14ac:dyDescent="0.2">
      <c r="B1407" s="120"/>
      <c r="C1407" s="119"/>
      <c r="D1407" s="120"/>
      <c r="E1407" s="119"/>
      <c r="F1407" s="119"/>
      <c r="G1407" s="119"/>
      <c r="H1407" s="119"/>
      <c r="I1407" s="158">
        <f t="shared" si="45"/>
        <v>0</v>
      </c>
      <c r="J1407" s="119"/>
      <c r="K1407" s="119"/>
      <c r="L1407" s="119"/>
      <c r="M1407" s="119"/>
      <c r="N1407" s="119"/>
      <c r="O1407" s="159"/>
      <c r="P1407" s="160" t="s">
        <v>80</v>
      </c>
      <c r="Q1407" s="122">
        <f t="shared" si="46"/>
        <v>0</v>
      </c>
      <c r="R1407" s="143"/>
    </row>
    <row r="1408" spans="2:18" x14ac:dyDescent="0.2">
      <c r="B1408" s="120"/>
      <c r="C1408" s="119"/>
      <c r="D1408" s="120"/>
      <c r="E1408" s="119"/>
      <c r="F1408" s="119"/>
      <c r="G1408" s="119"/>
      <c r="H1408" s="119"/>
      <c r="I1408" s="158">
        <f t="shared" si="45"/>
        <v>0</v>
      </c>
      <c r="J1408" s="119"/>
      <c r="K1408" s="119"/>
      <c r="L1408" s="119"/>
      <c r="M1408" s="119"/>
      <c r="N1408" s="119"/>
      <c r="O1408" s="159"/>
      <c r="P1408" s="160" t="s">
        <v>80</v>
      </c>
      <c r="Q1408" s="122">
        <f t="shared" si="46"/>
        <v>0</v>
      </c>
      <c r="R1408" s="143"/>
    </row>
    <row r="1409" spans="2:18" x14ac:dyDescent="0.2">
      <c r="B1409" s="120"/>
      <c r="C1409" s="119"/>
      <c r="D1409" s="120"/>
      <c r="E1409" s="119"/>
      <c r="F1409" s="119"/>
      <c r="G1409" s="119"/>
      <c r="H1409" s="119"/>
      <c r="I1409" s="158">
        <f t="shared" si="45"/>
        <v>0</v>
      </c>
      <c r="J1409" s="119"/>
      <c r="K1409" s="119"/>
      <c r="L1409" s="119"/>
      <c r="M1409" s="119"/>
      <c r="N1409" s="119"/>
      <c r="O1409" s="159"/>
      <c r="P1409" s="160" t="s">
        <v>80</v>
      </c>
      <c r="Q1409" s="122">
        <f t="shared" si="46"/>
        <v>0</v>
      </c>
      <c r="R1409" s="143"/>
    </row>
    <row r="1410" spans="2:18" x14ac:dyDescent="0.2">
      <c r="B1410" s="120"/>
      <c r="C1410" s="119"/>
      <c r="D1410" s="120"/>
      <c r="E1410" s="119"/>
      <c r="F1410" s="119"/>
      <c r="G1410" s="119"/>
      <c r="H1410" s="119"/>
      <c r="I1410" s="158">
        <f t="shared" si="45"/>
        <v>0</v>
      </c>
      <c r="J1410" s="119"/>
      <c r="K1410" s="119"/>
      <c r="L1410" s="119"/>
      <c r="M1410" s="119"/>
      <c r="N1410" s="119"/>
      <c r="O1410" s="159"/>
      <c r="P1410" s="160" t="s">
        <v>80</v>
      </c>
      <c r="Q1410" s="122">
        <f t="shared" si="46"/>
        <v>0</v>
      </c>
      <c r="R1410" s="143"/>
    </row>
    <row r="1411" spans="2:18" x14ac:dyDescent="0.2">
      <c r="B1411" s="120"/>
      <c r="C1411" s="119"/>
      <c r="D1411" s="120"/>
      <c r="E1411" s="119"/>
      <c r="F1411" s="119"/>
      <c r="G1411" s="119"/>
      <c r="H1411" s="119"/>
      <c r="I1411" s="158">
        <f t="shared" si="45"/>
        <v>0</v>
      </c>
      <c r="J1411" s="119"/>
      <c r="K1411" s="119"/>
      <c r="L1411" s="119"/>
      <c r="M1411" s="119"/>
      <c r="N1411" s="119"/>
      <c r="O1411" s="159"/>
      <c r="P1411" s="160" t="s">
        <v>80</v>
      </c>
      <c r="Q1411" s="122">
        <f t="shared" si="46"/>
        <v>0</v>
      </c>
      <c r="R1411" s="143"/>
    </row>
    <row r="1412" spans="2:18" x14ac:dyDescent="0.2">
      <c r="B1412" s="120"/>
      <c r="C1412" s="119"/>
      <c r="D1412" s="120"/>
      <c r="E1412" s="119"/>
      <c r="F1412" s="119"/>
      <c r="G1412" s="119"/>
      <c r="H1412" s="119"/>
      <c r="I1412" s="158">
        <f t="shared" si="45"/>
        <v>0</v>
      </c>
      <c r="J1412" s="119"/>
      <c r="K1412" s="119"/>
      <c r="L1412" s="119"/>
      <c r="M1412" s="119"/>
      <c r="N1412" s="119"/>
      <c r="O1412" s="159"/>
      <c r="P1412" s="160" t="s">
        <v>80</v>
      </c>
      <c r="Q1412" s="122">
        <f t="shared" si="46"/>
        <v>0</v>
      </c>
      <c r="R1412" s="143"/>
    </row>
    <row r="1413" spans="2:18" x14ac:dyDescent="0.2">
      <c r="B1413" s="120"/>
      <c r="C1413" s="119"/>
      <c r="D1413" s="120"/>
      <c r="E1413" s="119"/>
      <c r="F1413" s="119"/>
      <c r="G1413" s="119"/>
      <c r="H1413" s="119"/>
      <c r="I1413" s="158">
        <f t="shared" si="45"/>
        <v>0</v>
      </c>
      <c r="J1413" s="119"/>
      <c r="K1413" s="119"/>
      <c r="L1413" s="119"/>
      <c r="M1413" s="119"/>
      <c r="N1413" s="119"/>
      <c r="O1413" s="159"/>
      <c r="P1413" s="160" t="s">
        <v>80</v>
      </c>
      <c r="Q1413" s="122">
        <f t="shared" si="46"/>
        <v>0</v>
      </c>
      <c r="R1413" s="143"/>
    </row>
    <row r="1414" spans="2:18" x14ac:dyDescent="0.2">
      <c r="B1414" s="120"/>
      <c r="C1414" s="119"/>
      <c r="D1414" s="120"/>
      <c r="E1414" s="119"/>
      <c r="F1414" s="119"/>
      <c r="G1414" s="119"/>
      <c r="H1414" s="119"/>
      <c r="I1414" s="158">
        <f t="shared" si="45"/>
        <v>0</v>
      </c>
      <c r="J1414" s="119"/>
      <c r="K1414" s="119"/>
      <c r="L1414" s="119"/>
      <c r="M1414" s="119"/>
      <c r="N1414" s="119"/>
      <c r="O1414" s="159"/>
      <c r="P1414" s="160" t="s">
        <v>80</v>
      </c>
      <c r="Q1414" s="122">
        <f t="shared" si="46"/>
        <v>0</v>
      </c>
      <c r="R1414" s="143"/>
    </row>
    <row r="1415" spans="2:18" x14ac:dyDescent="0.2">
      <c r="B1415" s="120"/>
      <c r="C1415" s="119"/>
      <c r="D1415" s="120"/>
      <c r="E1415" s="119"/>
      <c r="F1415" s="119"/>
      <c r="G1415" s="119"/>
      <c r="H1415" s="119"/>
      <c r="I1415" s="158">
        <f t="shared" si="45"/>
        <v>0</v>
      </c>
      <c r="J1415" s="119"/>
      <c r="K1415" s="119"/>
      <c r="L1415" s="119"/>
      <c r="M1415" s="119"/>
      <c r="N1415" s="119"/>
      <c r="O1415" s="159"/>
      <c r="P1415" s="160" t="s">
        <v>80</v>
      </c>
      <c r="Q1415" s="122">
        <f t="shared" si="46"/>
        <v>0</v>
      </c>
      <c r="R1415" s="143"/>
    </row>
    <row r="1416" spans="2:18" x14ac:dyDescent="0.2">
      <c r="B1416" s="120"/>
      <c r="C1416" s="119"/>
      <c r="D1416" s="120"/>
      <c r="E1416" s="119"/>
      <c r="F1416" s="119"/>
      <c r="G1416" s="119"/>
      <c r="H1416" s="119"/>
      <c r="I1416" s="158">
        <f t="shared" si="45"/>
        <v>0</v>
      </c>
      <c r="J1416" s="119"/>
      <c r="K1416" s="119"/>
      <c r="L1416" s="119"/>
      <c r="M1416" s="119"/>
      <c r="N1416" s="119"/>
      <c r="O1416" s="159"/>
      <c r="P1416" s="160" t="s">
        <v>80</v>
      </c>
      <c r="Q1416" s="122">
        <f t="shared" si="46"/>
        <v>0</v>
      </c>
      <c r="R1416" s="143"/>
    </row>
    <row r="1417" spans="2:18" x14ac:dyDescent="0.2">
      <c r="B1417" s="120"/>
      <c r="C1417" s="119"/>
      <c r="D1417" s="120"/>
      <c r="E1417" s="119"/>
      <c r="F1417" s="119"/>
      <c r="G1417" s="119"/>
      <c r="H1417" s="119"/>
      <c r="I1417" s="158">
        <f t="shared" si="45"/>
        <v>0</v>
      </c>
      <c r="J1417" s="119"/>
      <c r="K1417" s="119"/>
      <c r="L1417" s="119"/>
      <c r="M1417" s="119"/>
      <c r="N1417" s="119"/>
      <c r="O1417" s="159"/>
      <c r="P1417" s="160" t="s">
        <v>80</v>
      </c>
      <c r="Q1417" s="122">
        <f t="shared" si="46"/>
        <v>0</v>
      </c>
      <c r="R1417" s="143"/>
    </row>
    <row r="1418" spans="2:18" x14ac:dyDescent="0.2">
      <c r="B1418" s="120"/>
      <c r="C1418" s="119"/>
      <c r="D1418" s="120"/>
      <c r="E1418" s="119"/>
      <c r="F1418" s="119"/>
      <c r="G1418" s="119"/>
      <c r="H1418" s="119"/>
      <c r="I1418" s="158">
        <f t="shared" si="45"/>
        <v>0</v>
      </c>
      <c r="J1418" s="119"/>
      <c r="K1418" s="119"/>
      <c r="L1418" s="119"/>
      <c r="M1418" s="119"/>
      <c r="N1418" s="119"/>
      <c r="O1418" s="159"/>
      <c r="P1418" s="160" t="s">
        <v>80</v>
      </c>
      <c r="Q1418" s="122">
        <f t="shared" si="46"/>
        <v>0</v>
      </c>
      <c r="R1418" s="143"/>
    </row>
    <row r="1419" spans="2:18" x14ac:dyDescent="0.2">
      <c r="B1419" s="120"/>
      <c r="C1419" s="119"/>
      <c r="D1419" s="120"/>
      <c r="E1419" s="119"/>
      <c r="F1419" s="119"/>
      <c r="G1419" s="119"/>
      <c r="H1419" s="119"/>
      <c r="I1419" s="158">
        <f t="shared" si="45"/>
        <v>0</v>
      </c>
      <c r="J1419" s="119"/>
      <c r="K1419" s="119"/>
      <c r="L1419" s="119"/>
      <c r="M1419" s="119"/>
      <c r="N1419" s="119"/>
      <c r="O1419" s="159"/>
      <c r="P1419" s="160" t="s">
        <v>80</v>
      </c>
      <c r="Q1419" s="122">
        <f t="shared" si="46"/>
        <v>0</v>
      </c>
      <c r="R1419" s="143"/>
    </row>
    <row r="1420" spans="2:18" x14ac:dyDescent="0.2">
      <c r="B1420" s="120"/>
      <c r="C1420" s="119"/>
      <c r="D1420" s="120"/>
      <c r="E1420" s="119"/>
      <c r="F1420" s="119"/>
      <c r="G1420" s="119"/>
      <c r="H1420" s="119"/>
      <c r="I1420" s="158">
        <f t="shared" si="45"/>
        <v>0</v>
      </c>
      <c r="J1420" s="119"/>
      <c r="K1420" s="119"/>
      <c r="L1420" s="119"/>
      <c r="M1420" s="119"/>
      <c r="N1420" s="119"/>
      <c r="O1420" s="159"/>
      <c r="P1420" s="160" t="s">
        <v>80</v>
      </c>
      <c r="Q1420" s="122">
        <f t="shared" si="46"/>
        <v>0</v>
      </c>
      <c r="R1420" s="143"/>
    </row>
    <row r="1421" spans="2:18" x14ac:dyDescent="0.2">
      <c r="B1421" s="120"/>
      <c r="C1421" s="119"/>
      <c r="D1421" s="120"/>
      <c r="E1421" s="119"/>
      <c r="F1421" s="119"/>
      <c r="G1421" s="119"/>
      <c r="H1421" s="119"/>
      <c r="I1421" s="158">
        <f t="shared" si="45"/>
        <v>0</v>
      </c>
      <c r="J1421" s="119"/>
      <c r="K1421" s="119"/>
      <c r="L1421" s="119"/>
      <c r="M1421" s="119"/>
      <c r="N1421" s="119"/>
      <c r="O1421" s="159"/>
      <c r="P1421" s="160" t="s">
        <v>80</v>
      </c>
      <c r="Q1421" s="122">
        <f t="shared" si="46"/>
        <v>0</v>
      </c>
      <c r="R1421" s="143"/>
    </row>
    <row r="1422" spans="2:18" x14ac:dyDescent="0.2">
      <c r="B1422" s="120"/>
      <c r="C1422" s="119"/>
      <c r="D1422" s="120"/>
      <c r="E1422" s="119"/>
      <c r="F1422" s="119"/>
      <c r="G1422" s="119"/>
      <c r="H1422" s="119"/>
      <c r="I1422" s="158">
        <f t="shared" si="45"/>
        <v>0</v>
      </c>
      <c r="J1422" s="119"/>
      <c r="K1422" s="119"/>
      <c r="L1422" s="119"/>
      <c r="M1422" s="119"/>
      <c r="N1422" s="119"/>
      <c r="O1422" s="159"/>
      <c r="P1422" s="160" t="s">
        <v>80</v>
      </c>
      <c r="Q1422" s="122">
        <f t="shared" si="46"/>
        <v>0</v>
      </c>
      <c r="R1422" s="143"/>
    </row>
    <row r="1423" spans="2:18" x14ac:dyDescent="0.2">
      <c r="B1423" s="120"/>
      <c r="C1423" s="119"/>
      <c r="D1423" s="120"/>
      <c r="E1423" s="119"/>
      <c r="F1423" s="119"/>
      <c r="G1423" s="119"/>
      <c r="H1423" s="119"/>
      <c r="I1423" s="158">
        <f t="shared" si="45"/>
        <v>0</v>
      </c>
      <c r="J1423" s="119"/>
      <c r="K1423" s="119"/>
      <c r="L1423" s="119"/>
      <c r="M1423" s="119"/>
      <c r="N1423" s="119"/>
      <c r="O1423" s="159"/>
      <c r="P1423" s="160" t="s">
        <v>80</v>
      </c>
      <c r="Q1423" s="122">
        <f t="shared" si="46"/>
        <v>0</v>
      </c>
      <c r="R1423" s="143"/>
    </row>
    <row r="1424" spans="2:18" x14ac:dyDescent="0.2">
      <c r="B1424" s="120"/>
      <c r="C1424" s="119"/>
      <c r="D1424" s="120"/>
      <c r="E1424" s="119"/>
      <c r="F1424" s="119"/>
      <c r="G1424" s="119"/>
      <c r="H1424" s="119"/>
      <c r="I1424" s="158">
        <f t="shared" si="45"/>
        <v>0</v>
      </c>
      <c r="J1424" s="119"/>
      <c r="K1424" s="119"/>
      <c r="L1424" s="119"/>
      <c r="M1424" s="119"/>
      <c r="N1424" s="119"/>
      <c r="O1424" s="159"/>
      <c r="P1424" s="160" t="s">
        <v>80</v>
      </c>
      <c r="Q1424" s="122">
        <f t="shared" si="46"/>
        <v>0</v>
      </c>
      <c r="R1424" s="143"/>
    </row>
    <row r="1425" spans="2:18" x14ac:dyDescent="0.2">
      <c r="B1425" s="120"/>
      <c r="C1425" s="119"/>
      <c r="D1425" s="120"/>
      <c r="E1425" s="119"/>
      <c r="F1425" s="119"/>
      <c r="G1425" s="119"/>
      <c r="H1425" s="119"/>
      <c r="I1425" s="158">
        <f t="shared" si="45"/>
        <v>0</v>
      </c>
      <c r="J1425" s="119"/>
      <c r="K1425" s="119"/>
      <c r="L1425" s="119"/>
      <c r="M1425" s="119"/>
      <c r="N1425" s="119"/>
      <c r="O1425" s="159"/>
      <c r="P1425" s="160" t="s">
        <v>80</v>
      </c>
      <c r="Q1425" s="122">
        <f t="shared" si="46"/>
        <v>0</v>
      </c>
      <c r="R1425" s="143"/>
    </row>
    <row r="1426" spans="2:18" x14ac:dyDescent="0.2">
      <c r="B1426" s="120"/>
      <c r="C1426" s="119"/>
      <c r="D1426" s="120"/>
      <c r="E1426" s="119"/>
      <c r="F1426" s="119"/>
      <c r="G1426" s="119"/>
      <c r="H1426" s="119"/>
      <c r="I1426" s="158">
        <f t="shared" si="45"/>
        <v>0</v>
      </c>
      <c r="J1426" s="119"/>
      <c r="K1426" s="119"/>
      <c r="L1426" s="119"/>
      <c r="M1426" s="119"/>
      <c r="N1426" s="119"/>
      <c r="O1426" s="159"/>
      <c r="P1426" s="160" t="s">
        <v>80</v>
      </c>
      <c r="Q1426" s="122">
        <f t="shared" si="46"/>
        <v>0</v>
      </c>
      <c r="R1426" s="143"/>
    </row>
    <row r="1427" spans="2:18" x14ac:dyDescent="0.2">
      <c r="B1427" s="120"/>
      <c r="C1427" s="119"/>
      <c r="D1427" s="120"/>
      <c r="E1427" s="119"/>
      <c r="F1427" s="119"/>
      <c r="G1427" s="119"/>
      <c r="H1427" s="119"/>
      <c r="I1427" s="158">
        <f t="shared" si="45"/>
        <v>0</v>
      </c>
      <c r="J1427" s="119"/>
      <c r="K1427" s="119"/>
      <c r="L1427" s="119"/>
      <c r="M1427" s="119"/>
      <c r="N1427" s="119"/>
      <c r="O1427" s="159"/>
      <c r="P1427" s="160" t="s">
        <v>80</v>
      </c>
      <c r="Q1427" s="122">
        <f t="shared" si="46"/>
        <v>0</v>
      </c>
      <c r="R1427" s="143"/>
    </row>
    <row r="1428" spans="2:18" x14ac:dyDescent="0.2">
      <c r="B1428" s="120"/>
      <c r="C1428" s="119"/>
      <c r="D1428" s="120"/>
      <c r="E1428" s="119"/>
      <c r="F1428" s="119"/>
      <c r="G1428" s="119"/>
      <c r="H1428" s="119"/>
      <c r="I1428" s="158">
        <f t="shared" si="45"/>
        <v>0</v>
      </c>
      <c r="J1428" s="119"/>
      <c r="K1428" s="119"/>
      <c r="L1428" s="119"/>
      <c r="M1428" s="119"/>
      <c r="N1428" s="119"/>
      <c r="O1428" s="159"/>
      <c r="P1428" s="160" t="s">
        <v>80</v>
      </c>
      <c r="Q1428" s="122">
        <f t="shared" si="46"/>
        <v>0</v>
      </c>
      <c r="R1428" s="143"/>
    </row>
    <row r="1429" spans="2:18" x14ac:dyDescent="0.2">
      <c r="B1429" s="120"/>
      <c r="C1429" s="119"/>
      <c r="D1429" s="120"/>
      <c r="E1429" s="119"/>
      <c r="F1429" s="119"/>
      <c r="G1429" s="119"/>
      <c r="H1429" s="119"/>
      <c r="I1429" s="158">
        <f t="shared" si="45"/>
        <v>0</v>
      </c>
      <c r="J1429" s="119"/>
      <c r="K1429" s="119"/>
      <c r="L1429" s="119"/>
      <c r="M1429" s="119"/>
      <c r="N1429" s="119"/>
      <c r="O1429" s="159"/>
      <c r="P1429" s="160" t="s">
        <v>80</v>
      </c>
      <c r="Q1429" s="122">
        <f t="shared" si="46"/>
        <v>0</v>
      </c>
      <c r="R1429" s="143"/>
    </row>
    <row r="1430" spans="2:18" x14ac:dyDescent="0.2">
      <c r="B1430" s="120"/>
      <c r="C1430" s="119"/>
      <c r="D1430" s="120"/>
      <c r="E1430" s="119"/>
      <c r="F1430" s="119"/>
      <c r="G1430" s="119"/>
      <c r="H1430" s="119"/>
      <c r="I1430" s="158">
        <f t="shared" si="45"/>
        <v>0</v>
      </c>
      <c r="J1430" s="119"/>
      <c r="K1430" s="119"/>
      <c r="L1430" s="119"/>
      <c r="M1430" s="119"/>
      <c r="N1430" s="119"/>
      <c r="O1430" s="159"/>
      <c r="P1430" s="160" t="s">
        <v>80</v>
      </c>
      <c r="Q1430" s="122">
        <f t="shared" si="46"/>
        <v>0</v>
      </c>
      <c r="R1430" s="143"/>
    </row>
    <row r="1431" spans="2:18" x14ac:dyDescent="0.2">
      <c r="B1431" s="120"/>
      <c r="C1431" s="119"/>
      <c r="D1431" s="120"/>
      <c r="E1431" s="119"/>
      <c r="F1431" s="119"/>
      <c r="G1431" s="119"/>
      <c r="H1431" s="119"/>
      <c r="I1431" s="158">
        <f t="shared" si="45"/>
        <v>0</v>
      </c>
      <c r="J1431" s="119"/>
      <c r="K1431" s="119"/>
      <c r="L1431" s="119"/>
      <c r="M1431" s="119"/>
      <c r="N1431" s="119"/>
      <c r="O1431" s="159"/>
      <c r="P1431" s="160" t="s">
        <v>80</v>
      </c>
      <c r="Q1431" s="122">
        <f t="shared" si="46"/>
        <v>0</v>
      </c>
      <c r="R1431" s="143"/>
    </row>
    <row r="1432" spans="2:18" x14ac:dyDescent="0.2">
      <c r="B1432" s="120"/>
      <c r="C1432" s="119"/>
      <c r="D1432" s="120"/>
      <c r="E1432" s="119"/>
      <c r="F1432" s="119"/>
      <c r="G1432" s="119"/>
      <c r="H1432" s="119"/>
      <c r="I1432" s="158">
        <f t="shared" si="45"/>
        <v>0</v>
      </c>
      <c r="J1432" s="119"/>
      <c r="K1432" s="119"/>
      <c r="L1432" s="119"/>
      <c r="M1432" s="119"/>
      <c r="N1432" s="119"/>
      <c r="O1432" s="159"/>
      <c r="P1432" s="160" t="s">
        <v>80</v>
      </c>
      <c r="Q1432" s="122">
        <f t="shared" si="46"/>
        <v>0</v>
      </c>
      <c r="R1432" s="143"/>
    </row>
    <row r="1433" spans="2:18" x14ac:dyDescent="0.2">
      <c r="B1433" s="120"/>
      <c r="C1433" s="119"/>
      <c r="D1433" s="120"/>
      <c r="E1433" s="119"/>
      <c r="F1433" s="119"/>
      <c r="G1433" s="119"/>
      <c r="H1433" s="119"/>
      <c r="I1433" s="158">
        <f t="shared" si="45"/>
        <v>0</v>
      </c>
      <c r="J1433" s="119"/>
      <c r="K1433" s="119"/>
      <c r="L1433" s="119"/>
      <c r="M1433" s="119"/>
      <c r="N1433" s="119"/>
      <c r="O1433" s="159"/>
      <c r="P1433" s="160" t="s">
        <v>80</v>
      </c>
      <c r="Q1433" s="122">
        <f t="shared" si="46"/>
        <v>0</v>
      </c>
      <c r="R1433" s="143"/>
    </row>
    <row r="1434" spans="2:18" x14ac:dyDescent="0.2">
      <c r="B1434" s="120"/>
      <c r="C1434" s="119"/>
      <c r="D1434" s="120"/>
      <c r="E1434" s="119"/>
      <c r="F1434" s="119"/>
      <c r="G1434" s="119"/>
      <c r="H1434" s="119"/>
      <c r="I1434" s="158">
        <f t="shared" si="45"/>
        <v>0</v>
      </c>
      <c r="J1434" s="119"/>
      <c r="K1434" s="119"/>
      <c r="L1434" s="119"/>
      <c r="M1434" s="119"/>
      <c r="N1434" s="119"/>
      <c r="O1434" s="159"/>
      <c r="P1434" s="160" t="s">
        <v>80</v>
      </c>
      <c r="Q1434" s="122">
        <f t="shared" si="46"/>
        <v>0</v>
      </c>
      <c r="R1434" s="143"/>
    </row>
    <row r="1435" spans="2:18" x14ac:dyDescent="0.2">
      <c r="B1435" s="120"/>
      <c r="C1435" s="119"/>
      <c r="D1435" s="120"/>
      <c r="E1435" s="119"/>
      <c r="F1435" s="119"/>
      <c r="G1435" s="119"/>
      <c r="H1435" s="119"/>
      <c r="I1435" s="158">
        <f t="shared" si="45"/>
        <v>0</v>
      </c>
      <c r="J1435" s="119"/>
      <c r="K1435" s="119"/>
      <c r="L1435" s="119"/>
      <c r="M1435" s="119"/>
      <c r="N1435" s="119"/>
      <c r="O1435" s="159"/>
      <c r="P1435" s="160" t="s">
        <v>80</v>
      </c>
      <c r="Q1435" s="122">
        <f t="shared" si="46"/>
        <v>0</v>
      </c>
      <c r="R1435" s="143"/>
    </row>
    <row r="1436" spans="2:18" x14ac:dyDescent="0.2">
      <c r="B1436" s="120"/>
      <c r="C1436" s="119"/>
      <c r="D1436" s="120"/>
      <c r="E1436" s="119"/>
      <c r="F1436" s="119"/>
      <c r="G1436" s="119"/>
      <c r="H1436" s="119"/>
      <c r="I1436" s="158">
        <f t="shared" si="45"/>
        <v>0</v>
      </c>
      <c r="J1436" s="119"/>
      <c r="K1436" s="119"/>
      <c r="L1436" s="119"/>
      <c r="M1436" s="119"/>
      <c r="N1436" s="119"/>
      <c r="O1436" s="159"/>
      <c r="P1436" s="160" t="s">
        <v>80</v>
      </c>
      <c r="Q1436" s="122">
        <f t="shared" si="46"/>
        <v>0</v>
      </c>
      <c r="R1436" s="143"/>
    </row>
    <row r="1437" spans="2:18" x14ac:dyDescent="0.2">
      <c r="B1437" s="120"/>
      <c r="C1437" s="119"/>
      <c r="D1437" s="120"/>
      <c r="E1437" s="119"/>
      <c r="F1437" s="119"/>
      <c r="G1437" s="119"/>
      <c r="H1437" s="119"/>
      <c r="I1437" s="158">
        <f t="shared" si="45"/>
        <v>0</v>
      </c>
      <c r="J1437" s="119"/>
      <c r="K1437" s="119"/>
      <c r="L1437" s="119"/>
      <c r="M1437" s="119"/>
      <c r="N1437" s="119"/>
      <c r="O1437" s="159"/>
      <c r="P1437" s="160" t="s">
        <v>80</v>
      </c>
      <c r="Q1437" s="122">
        <f t="shared" si="46"/>
        <v>0</v>
      </c>
      <c r="R1437" s="143"/>
    </row>
    <row r="1438" spans="2:18" x14ac:dyDescent="0.2">
      <c r="B1438" s="120"/>
      <c r="C1438" s="119"/>
      <c r="D1438" s="120"/>
      <c r="E1438" s="119"/>
      <c r="F1438" s="119"/>
      <c r="G1438" s="119"/>
      <c r="H1438" s="119"/>
      <c r="I1438" s="158">
        <f t="shared" si="45"/>
        <v>0</v>
      </c>
      <c r="J1438" s="119"/>
      <c r="K1438" s="119"/>
      <c r="L1438" s="119"/>
      <c r="M1438" s="119"/>
      <c r="N1438" s="119"/>
      <c r="O1438" s="159"/>
      <c r="P1438" s="160" t="s">
        <v>80</v>
      </c>
      <c r="Q1438" s="122">
        <f t="shared" si="46"/>
        <v>0</v>
      </c>
      <c r="R1438" s="143"/>
    </row>
    <row r="1439" spans="2:18" x14ac:dyDescent="0.2">
      <c r="B1439" s="120"/>
      <c r="C1439" s="119"/>
      <c r="D1439" s="120"/>
      <c r="E1439" s="119"/>
      <c r="F1439" s="119"/>
      <c r="G1439" s="119"/>
      <c r="H1439" s="119"/>
      <c r="I1439" s="158">
        <f t="shared" si="45"/>
        <v>0</v>
      </c>
      <c r="J1439" s="119"/>
      <c r="K1439" s="119"/>
      <c r="L1439" s="119"/>
      <c r="M1439" s="119"/>
      <c r="N1439" s="119"/>
      <c r="O1439" s="159"/>
      <c r="P1439" s="160" t="s">
        <v>80</v>
      </c>
      <c r="Q1439" s="122">
        <f t="shared" si="46"/>
        <v>0</v>
      </c>
      <c r="R1439" s="143"/>
    </row>
    <row r="1440" spans="2:18" x14ac:dyDescent="0.2">
      <c r="B1440" s="120"/>
      <c r="C1440" s="119"/>
      <c r="D1440" s="120"/>
      <c r="E1440" s="119"/>
      <c r="F1440" s="119"/>
      <c r="G1440" s="119"/>
      <c r="H1440" s="119"/>
      <c r="I1440" s="158">
        <f t="shared" si="45"/>
        <v>0</v>
      </c>
      <c r="J1440" s="119"/>
      <c r="K1440" s="119"/>
      <c r="L1440" s="119"/>
      <c r="M1440" s="119"/>
      <c r="N1440" s="119"/>
      <c r="O1440" s="159"/>
      <c r="P1440" s="160" t="s">
        <v>80</v>
      </c>
      <c r="Q1440" s="122">
        <f t="shared" si="46"/>
        <v>0</v>
      </c>
      <c r="R1440" s="143"/>
    </row>
    <row r="1441" spans="2:18" x14ac:dyDescent="0.2">
      <c r="B1441" s="120"/>
      <c r="C1441" s="119"/>
      <c r="D1441" s="120"/>
      <c r="E1441" s="119"/>
      <c r="F1441" s="119"/>
      <c r="G1441" s="119"/>
      <c r="H1441" s="119"/>
      <c r="I1441" s="158">
        <f t="shared" si="45"/>
        <v>0</v>
      </c>
      <c r="J1441" s="119"/>
      <c r="K1441" s="119"/>
      <c r="L1441" s="119"/>
      <c r="M1441" s="119"/>
      <c r="N1441" s="119"/>
      <c r="O1441" s="159"/>
      <c r="P1441" s="160" t="s">
        <v>80</v>
      </c>
      <c r="Q1441" s="122">
        <f t="shared" si="46"/>
        <v>0</v>
      </c>
      <c r="R1441" s="143"/>
    </row>
    <row r="1442" spans="2:18" x14ac:dyDescent="0.2">
      <c r="B1442" s="120"/>
      <c r="C1442" s="119"/>
      <c r="D1442" s="120"/>
      <c r="E1442" s="119"/>
      <c r="F1442" s="119"/>
      <c r="G1442" s="119"/>
      <c r="H1442" s="119"/>
      <c r="I1442" s="158">
        <f t="shared" si="45"/>
        <v>0</v>
      </c>
      <c r="J1442" s="119"/>
      <c r="K1442" s="119"/>
      <c r="L1442" s="119"/>
      <c r="M1442" s="119"/>
      <c r="N1442" s="119"/>
      <c r="O1442" s="159"/>
      <c r="P1442" s="160" t="s">
        <v>80</v>
      </c>
      <c r="Q1442" s="122">
        <f t="shared" si="46"/>
        <v>0</v>
      </c>
      <c r="R1442" s="143"/>
    </row>
    <row r="1443" spans="2:18" x14ac:dyDescent="0.2">
      <c r="B1443" s="120"/>
      <c r="C1443" s="119"/>
      <c r="D1443" s="120"/>
      <c r="E1443" s="119"/>
      <c r="F1443" s="119"/>
      <c r="G1443" s="119"/>
      <c r="H1443" s="119"/>
      <c r="I1443" s="158">
        <f t="shared" si="45"/>
        <v>0</v>
      </c>
      <c r="J1443" s="119"/>
      <c r="K1443" s="119"/>
      <c r="L1443" s="119"/>
      <c r="M1443" s="119"/>
      <c r="N1443" s="119"/>
      <c r="O1443" s="159"/>
      <c r="P1443" s="160" t="s">
        <v>80</v>
      </c>
      <c r="Q1443" s="122">
        <f t="shared" si="46"/>
        <v>0</v>
      </c>
      <c r="R1443" s="143"/>
    </row>
    <row r="1444" spans="2:18" x14ac:dyDescent="0.2">
      <c r="B1444" s="120"/>
      <c r="C1444" s="119"/>
      <c r="D1444" s="120"/>
      <c r="E1444" s="119"/>
      <c r="F1444" s="119"/>
      <c r="G1444" s="119"/>
      <c r="H1444" s="119"/>
      <c r="I1444" s="158">
        <f t="shared" si="45"/>
        <v>0</v>
      </c>
      <c r="J1444" s="119"/>
      <c r="K1444" s="119"/>
      <c r="L1444" s="119"/>
      <c r="M1444" s="119"/>
      <c r="N1444" s="119"/>
      <c r="O1444" s="159"/>
      <c r="P1444" s="160" t="s">
        <v>80</v>
      </c>
      <c r="Q1444" s="122">
        <f t="shared" si="46"/>
        <v>0</v>
      </c>
      <c r="R1444" s="143"/>
    </row>
    <row r="1445" spans="2:18" x14ac:dyDescent="0.2">
      <c r="B1445" s="120"/>
      <c r="C1445" s="119"/>
      <c r="D1445" s="120"/>
      <c r="E1445" s="119"/>
      <c r="F1445" s="119"/>
      <c r="G1445" s="119"/>
      <c r="H1445" s="119"/>
      <c r="I1445" s="158">
        <f t="shared" si="45"/>
        <v>0</v>
      </c>
      <c r="J1445" s="119"/>
      <c r="K1445" s="119"/>
      <c r="L1445" s="119"/>
      <c r="M1445" s="119"/>
      <c r="N1445" s="119"/>
      <c r="O1445" s="159"/>
      <c r="P1445" s="160" t="s">
        <v>80</v>
      </c>
      <c r="Q1445" s="122">
        <f t="shared" si="46"/>
        <v>0</v>
      </c>
      <c r="R1445" s="143"/>
    </row>
    <row r="1446" spans="2:18" x14ac:dyDescent="0.2">
      <c r="B1446" s="120"/>
      <c r="C1446" s="119"/>
      <c r="D1446" s="120"/>
      <c r="E1446" s="119"/>
      <c r="F1446" s="119"/>
      <c r="G1446" s="119"/>
      <c r="H1446" s="119"/>
      <c r="I1446" s="158">
        <f t="shared" si="45"/>
        <v>0</v>
      </c>
      <c r="J1446" s="119"/>
      <c r="K1446" s="119"/>
      <c r="L1446" s="119"/>
      <c r="M1446" s="119"/>
      <c r="N1446" s="119"/>
      <c r="O1446" s="159"/>
      <c r="P1446" s="160" t="s">
        <v>80</v>
      </c>
      <c r="Q1446" s="122">
        <f t="shared" si="46"/>
        <v>0</v>
      </c>
      <c r="R1446" s="143"/>
    </row>
    <row r="1447" spans="2:18" x14ac:dyDescent="0.2">
      <c r="B1447" s="120"/>
      <c r="C1447" s="119"/>
      <c r="D1447" s="120"/>
      <c r="E1447" s="119"/>
      <c r="F1447" s="119"/>
      <c r="G1447" s="119"/>
      <c r="H1447" s="119"/>
      <c r="I1447" s="158">
        <f t="shared" si="45"/>
        <v>0</v>
      </c>
      <c r="J1447" s="119"/>
      <c r="K1447" s="119"/>
      <c r="L1447" s="119"/>
      <c r="M1447" s="119"/>
      <c r="N1447" s="119"/>
      <c r="O1447" s="159"/>
      <c r="P1447" s="160" t="s">
        <v>80</v>
      </c>
      <c r="Q1447" s="122">
        <f t="shared" si="46"/>
        <v>0</v>
      </c>
      <c r="R1447" s="143"/>
    </row>
    <row r="1448" spans="2:18" x14ac:dyDescent="0.2">
      <c r="B1448" s="120"/>
      <c r="C1448" s="119"/>
      <c r="D1448" s="120"/>
      <c r="E1448" s="119"/>
      <c r="F1448" s="119"/>
      <c r="G1448" s="119"/>
      <c r="H1448" s="119"/>
      <c r="I1448" s="158">
        <f t="shared" si="45"/>
        <v>0</v>
      </c>
      <c r="J1448" s="119"/>
      <c r="K1448" s="119"/>
      <c r="L1448" s="119"/>
      <c r="M1448" s="119"/>
      <c r="N1448" s="119"/>
      <c r="O1448" s="159"/>
      <c r="P1448" s="160" t="s">
        <v>80</v>
      </c>
      <c r="Q1448" s="122">
        <f t="shared" si="46"/>
        <v>0</v>
      </c>
      <c r="R1448" s="143"/>
    </row>
    <row r="1449" spans="2:18" x14ac:dyDescent="0.2">
      <c r="B1449" s="120"/>
      <c r="C1449" s="119"/>
      <c r="D1449" s="120"/>
      <c r="E1449" s="119"/>
      <c r="F1449" s="119"/>
      <c r="G1449" s="119"/>
      <c r="H1449" s="119"/>
      <c r="I1449" s="158">
        <f t="shared" si="45"/>
        <v>0</v>
      </c>
      <c r="J1449" s="119"/>
      <c r="K1449" s="119"/>
      <c r="L1449" s="119"/>
      <c r="M1449" s="119"/>
      <c r="N1449" s="119"/>
      <c r="O1449" s="159"/>
      <c r="P1449" s="160" t="s">
        <v>80</v>
      </c>
      <c r="Q1449" s="122">
        <f t="shared" si="46"/>
        <v>0</v>
      </c>
      <c r="R1449" s="143"/>
    </row>
    <row r="1450" spans="2:18" x14ac:dyDescent="0.2">
      <c r="B1450" s="120"/>
      <c r="C1450" s="119"/>
      <c r="D1450" s="120"/>
      <c r="E1450" s="119"/>
      <c r="F1450" s="119"/>
      <c r="G1450" s="119"/>
      <c r="H1450" s="119"/>
      <c r="I1450" s="158">
        <f t="shared" si="45"/>
        <v>0</v>
      </c>
      <c r="J1450" s="119"/>
      <c r="K1450" s="119"/>
      <c r="L1450" s="119"/>
      <c r="M1450" s="119"/>
      <c r="N1450" s="119"/>
      <c r="O1450" s="159"/>
      <c r="P1450" s="160" t="s">
        <v>80</v>
      </c>
      <c r="Q1450" s="122">
        <f t="shared" si="46"/>
        <v>0</v>
      </c>
      <c r="R1450" s="143"/>
    </row>
    <row r="1451" spans="2:18" x14ac:dyDescent="0.2">
      <c r="B1451" s="120"/>
      <c r="C1451" s="119"/>
      <c r="D1451" s="120"/>
      <c r="E1451" s="119"/>
      <c r="F1451" s="119"/>
      <c r="G1451" s="119"/>
      <c r="H1451" s="119"/>
      <c r="I1451" s="158">
        <f t="shared" si="45"/>
        <v>0</v>
      </c>
      <c r="J1451" s="119"/>
      <c r="K1451" s="119"/>
      <c r="L1451" s="119"/>
      <c r="M1451" s="119"/>
      <c r="N1451" s="119"/>
      <c r="O1451" s="159"/>
      <c r="P1451" s="160" t="s">
        <v>80</v>
      </c>
      <c r="Q1451" s="122">
        <f t="shared" si="46"/>
        <v>0</v>
      </c>
      <c r="R1451" s="143"/>
    </row>
    <row r="1452" spans="2:18" x14ac:dyDescent="0.2">
      <c r="B1452" s="120"/>
      <c r="C1452" s="119"/>
      <c r="D1452" s="120"/>
      <c r="E1452" s="119"/>
      <c r="F1452" s="119"/>
      <c r="G1452" s="119"/>
      <c r="H1452" s="119"/>
      <c r="I1452" s="158">
        <f t="shared" si="45"/>
        <v>0</v>
      </c>
      <c r="J1452" s="119"/>
      <c r="K1452" s="119"/>
      <c r="L1452" s="119"/>
      <c r="M1452" s="119"/>
      <c r="N1452" s="119"/>
      <c r="O1452" s="159"/>
      <c r="P1452" s="160" t="s">
        <v>80</v>
      </c>
      <c r="Q1452" s="122">
        <f t="shared" si="46"/>
        <v>0</v>
      </c>
      <c r="R1452" s="143"/>
    </row>
    <row r="1453" spans="2:18" x14ac:dyDescent="0.2">
      <c r="B1453" s="120"/>
      <c r="C1453" s="119"/>
      <c r="D1453" s="120"/>
      <c r="E1453" s="119"/>
      <c r="F1453" s="119"/>
      <c r="G1453" s="119"/>
      <c r="H1453" s="119"/>
      <c r="I1453" s="158">
        <f t="shared" si="45"/>
        <v>0</v>
      </c>
      <c r="J1453" s="119"/>
      <c r="K1453" s="119"/>
      <c r="L1453" s="119"/>
      <c r="M1453" s="119"/>
      <c r="N1453" s="119"/>
      <c r="O1453" s="159"/>
      <c r="P1453" s="160" t="s">
        <v>80</v>
      </c>
      <c r="Q1453" s="122">
        <f t="shared" si="46"/>
        <v>0</v>
      </c>
      <c r="R1453" s="143"/>
    </row>
    <row r="1454" spans="2:18" x14ac:dyDescent="0.2">
      <c r="B1454" s="120"/>
      <c r="C1454" s="119"/>
      <c r="D1454" s="120"/>
      <c r="E1454" s="119"/>
      <c r="F1454" s="119"/>
      <c r="G1454" s="119"/>
      <c r="H1454" s="119"/>
      <c r="I1454" s="158">
        <f t="shared" si="45"/>
        <v>0</v>
      </c>
      <c r="J1454" s="119"/>
      <c r="K1454" s="119"/>
      <c r="L1454" s="119"/>
      <c r="M1454" s="119"/>
      <c r="N1454" s="119"/>
      <c r="O1454" s="159"/>
      <c r="P1454" s="160" t="s">
        <v>80</v>
      </c>
      <c r="Q1454" s="122">
        <f t="shared" si="46"/>
        <v>0</v>
      </c>
      <c r="R1454" s="143"/>
    </row>
    <row r="1455" spans="2:18" x14ac:dyDescent="0.2">
      <c r="B1455" s="120"/>
      <c r="C1455" s="119"/>
      <c r="D1455" s="120"/>
      <c r="E1455" s="119"/>
      <c r="F1455" s="119"/>
      <c r="G1455" s="119"/>
      <c r="H1455" s="119"/>
      <c r="I1455" s="158">
        <f t="shared" si="45"/>
        <v>0</v>
      </c>
      <c r="J1455" s="119"/>
      <c r="K1455" s="119"/>
      <c r="L1455" s="119"/>
      <c r="M1455" s="119"/>
      <c r="N1455" s="119"/>
      <c r="O1455" s="159"/>
      <c r="P1455" s="160" t="s">
        <v>80</v>
      </c>
      <c r="Q1455" s="122">
        <f t="shared" si="46"/>
        <v>0</v>
      </c>
      <c r="R1455" s="143"/>
    </row>
    <row r="1456" spans="2:18" x14ac:dyDescent="0.2">
      <c r="B1456" s="120"/>
      <c r="C1456" s="119"/>
      <c r="D1456" s="120"/>
      <c r="E1456" s="119"/>
      <c r="F1456" s="119"/>
      <c r="G1456" s="119"/>
      <c r="H1456" s="119"/>
      <c r="I1456" s="158">
        <f t="shared" si="45"/>
        <v>0</v>
      </c>
      <c r="J1456" s="119"/>
      <c r="K1456" s="119"/>
      <c r="L1456" s="119"/>
      <c r="M1456" s="119"/>
      <c r="N1456" s="119"/>
      <c r="O1456" s="159"/>
      <c r="P1456" s="160" t="s">
        <v>80</v>
      </c>
      <c r="Q1456" s="122">
        <f t="shared" si="46"/>
        <v>0</v>
      </c>
      <c r="R1456" s="143"/>
    </row>
    <row r="1457" spans="2:18" x14ac:dyDescent="0.2">
      <c r="B1457" s="120"/>
      <c r="C1457" s="119"/>
      <c r="D1457" s="120"/>
      <c r="E1457" s="119"/>
      <c r="F1457" s="119"/>
      <c r="G1457" s="119"/>
      <c r="H1457" s="119"/>
      <c r="I1457" s="158">
        <f t="shared" si="45"/>
        <v>0</v>
      </c>
      <c r="J1457" s="119"/>
      <c r="K1457" s="119"/>
      <c r="L1457" s="119"/>
      <c r="M1457" s="119"/>
      <c r="N1457" s="119"/>
      <c r="O1457" s="159"/>
      <c r="P1457" s="160" t="s">
        <v>80</v>
      </c>
      <c r="Q1457" s="122">
        <f t="shared" si="46"/>
        <v>0</v>
      </c>
      <c r="R1457" s="143"/>
    </row>
    <row r="1458" spans="2:18" x14ac:dyDescent="0.2">
      <c r="B1458" s="120"/>
      <c r="C1458" s="119"/>
      <c r="D1458" s="120"/>
      <c r="E1458" s="119"/>
      <c r="F1458" s="119"/>
      <c r="G1458" s="119"/>
      <c r="H1458" s="119"/>
      <c r="I1458" s="158">
        <f t="shared" si="45"/>
        <v>0</v>
      </c>
      <c r="J1458" s="119"/>
      <c r="K1458" s="119"/>
      <c r="L1458" s="119"/>
      <c r="M1458" s="119"/>
      <c r="N1458" s="119"/>
      <c r="O1458" s="159"/>
      <c r="P1458" s="160" t="s">
        <v>80</v>
      </c>
      <c r="Q1458" s="122">
        <f t="shared" si="46"/>
        <v>0</v>
      </c>
      <c r="R1458" s="143"/>
    </row>
    <row r="1459" spans="2:18" x14ac:dyDescent="0.2">
      <c r="B1459" s="120"/>
      <c r="C1459" s="119"/>
      <c r="D1459" s="120"/>
      <c r="E1459" s="119"/>
      <c r="F1459" s="119"/>
      <c r="G1459" s="119"/>
      <c r="H1459" s="119"/>
      <c r="I1459" s="158">
        <f t="shared" si="45"/>
        <v>0</v>
      </c>
      <c r="J1459" s="119"/>
      <c r="K1459" s="119"/>
      <c r="L1459" s="119"/>
      <c r="M1459" s="119"/>
      <c r="N1459" s="119"/>
      <c r="O1459" s="159"/>
      <c r="P1459" s="160" t="s">
        <v>80</v>
      </c>
      <c r="Q1459" s="122">
        <f t="shared" si="46"/>
        <v>0</v>
      </c>
      <c r="R1459" s="143"/>
    </row>
    <row r="1460" spans="2:18" x14ac:dyDescent="0.2">
      <c r="B1460" s="120"/>
      <c r="C1460" s="119"/>
      <c r="D1460" s="120"/>
      <c r="E1460" s="119"/>
      <c r="F1460" s="119"/>
      <c r="G1460" s="119"/>
      <c r="H1460" s="119"/>
      <c r="I1460" s="158">
        <f t="shared" ref="I1460:I1523" si="47">IF(J1460&gt;0,J1460,SUM((PI()*E1460*F1460/4)+(PI()*F1460*G1460/4)+(PI()*G1460*H1460/4)+(PI()*H1460*E1460/4)))</f>
        <v>0</v>
      </c>
      <c r="J1460" s="119"/>
      <c r="K1460" s="119"/>
      <c r="L1460" s="119"/>
      <c r="M1460" s="119"/>
      <c r="N1460" s="119"/>
      <c r="O1460" s="159"/>
      <c r="P1460" s="160" t="s">
        <v>80</v>
      </c>
      <c r="Q1460" s="122">
        <f t="shared" ref="Q1460:Q1523" si="48">SUM((I1460-(L1460+M1460+N1460))*(1-O1460))</f>
        <v>0</v>
      </c>
      <c r="R1460" s="143"/>
    </row>
    <row r="1461" spans="2:18" x14ac:dyDescent="0.2">
      <c r="B1461" s="120"/>
      <c r="C1461" s="119"/>
      <c r="D1461" s="120"/>
      <c r="E1461" s="119"/>
      <c r="F1461" s="119"/>
      <c r="G1461" s="119"/>
      <c r="H1461" s="119"/>
      <c r="I1461" s="158">
        <f t="shared" si="47"/>
        <v>0</v>
      </c>
      <c r="J1461" s="119"/>
      <c r="K1461" s="119"/>
      <c r="L1461" s="119"/>
      <c r="M1461" s="119"/>
      <c r="N1461" s="119"/>
      <c r="O1461" s="159"/>
      <c r="P1461" s="160" t="s">
        <v>80</v>
      </c>
      <c r="Q1461" s="122">
        <f t="shared" si="48"/>
        <v>0</v>
      </c>
      <c r="R1461" s="143"/>
    </row>
    <row r="1462" spans="2:18" x14ac:dyDescent="0.2">
      <c r="B1462" s="120"/>
      <c r="C1462" s="119"/>
      <c r="D1462" s="120"/>
      <c r="E1462" s="119"/>
      <c r="F1462" s="119"/>
      <c r="G1462" s="119"/>
      <c r="H1462" s="119"/>
      <c r="I1462" s="158">
        <f t="shared" si="47"/>
        <v>0</v>
      </c>
      <c r="J1462" s="119"/>
      <c r="K1462" s="119"/>
      <c r="L1462" s="119"/>
      <c r="M1462" s="119"/>
      <c r="N1462" s="119"/>
      <c r="O1462" s="159"/>
      <c r="P1462" s="160" t="s">
        <v>80</v>
      </c>
      <c r="Q1462" s="122">
        <f t="shared" si="48"/>
        <v>0</v>
      </c>
      <c r="R1462" s="143"/>
    </row>
    <row r="1463" spans="2:18" x14ac:dyDescent="0.2">
      <c r="B1463" s="120"/>
      <c r="C1463" s="119"/>
      <c r="D1463" s="120"/>
      <c r="E1463" s="119"/>
      <c r="F1463" s="119"/>
      <c r="G1463" s="119"/>
      <c r="H1463" s="119"/>
      <c r="I1463" s="158">
        <f t="shared" si="47"/>
        <v>0</v>
      </c>
      <c r="J1463" s="119"/>
      <c r="K1463" s="119"/>
      <c r="L1463" s="119"/>
      <c r="M1463" s="119"/>
      <c r="N1463" s="119"/>
      <c r="O1463" s="159"/>
      <c r="P1463" s="160" t="s">
        <v>80</v>
      </c>
      <c r="Q1463" s="122">
        <f t="shared" si="48"/>
        <v>0</v>
      </c>
      <c r="R1463" s="143"/>
    </row>
    <row r="1464" spans="2:18" x14ac:dyDescent="0.2">
      <c r="B1464" s="120"/>
      <c r="C1464" s="119"/>
      <c r="D1464" s="120"/>
      <c r="E1464" s="119"/>
      <c r="F1464" s="119"/>
      <c r="G1464" s="119"/>
      <c r="H1464" s="119"/>
      <c r="I1464" s="158">
        <f t="shared" si="47"/>
        <v>0</v>
      </c>
      <c r="J1464" s="119"/>
      <c r="K1464" s="119"/>
      <c r="L1464" s="119"/>
      <c r="M1464" s="119"/>
      <c r="N1464" s="119"/>
      <c r="O1464" s="159"/>
      <c r="P1464" s="160" t="s">
        <v>80</v>
      </c>
      <c r="Q1464" s="122">
        <f t="shared" si="48"/>
        <v>0</v>
      </c>
      <c r="R1464" s="143"/>
    </row>
    <row r="1465" spans="2:18" x14ac:dyDescent="0.2">
      <c r="B1465" s="120"/>
      <c r="C1465" s="119"/>
      <c r="D1465" s="120"/>
      <c r="E1465" s="119"/>
      <c r="F1465" s="119"/>
      <c r="G1465" s="119"/>
      <c r="H1465" s="119"/>
      <c r="I1465" s="158">
        <f t="shared" si="47"/>
        <v>0</v>
      </c>
      <c r="J1465" s="119"/>
      <c r="K1465" s="119"/>
      <c r="L1465" s="119"/>
      <c r="M1465" s="119"/>
      <c r="N1465" s="119"/>
      <c r="O1465" s="159"/>
      <c r="P1465" s="160" t="s">
        <v>80</v>
      </c>
      <c r="Q1465" s="122">
        <f t="shared" si="48"/>
        <v>0</v>
      </c>
      <c r="R1465" s="143"/>
    </row>
    <row r="1466" spans="2:18" x14ac:dyDescent="0.2">
      <c r="B1466" s="120"/>
      <c r="C1466" s="119"/>
      <c r="D1466" s="120"/>
      <c r="E1466" s="119"/>
      <c r="F1466" s="119"/>
      <c r="G1466" s="119"/>
      <c r="H1466" s="119"/>
      <c r="I1466" s="158">
        <f t="shared" si="47"/>
        <v>0</v>
      </c>
      <c r="J1466" s="119"/>
      <c r="K1466" s="119"/>
      <c r="L1466" s="119"/>
      <c r="M1466" s="119"/>
      <c r="N1466" s="119"/>
      <c r="O1466" s="159"/>
      <c r="P1466" s="160" t="s">
        <v>80</v>
      </c>
      <c r="Q1466" s="122">
        <f t="shared" si="48"/>
        <v>0</v>
      </c>
      <c r="R1466" s="143"/>
    </row>
    <row r="1467" spans="2:18" x14ac:dyDescent="0.2">
      <c r="B1467" s="120"/>
      <c r="C1467" s="119"/>
      <c r="D1467" s="120"/>
      <c r="E1467" s="119"/>
      <c r="F1467" s="119"/>
      <c r="G1467" s="119"/>
      <c r="H1467" s="119"/>
      <c r="I1467" s="158">
        <f t="shared" si="47"/>
        <v>0</v>
      </c>
      <c r="J1467" s="119"/>
      <c r="K1467" s="119"/>
      <c r="L1467" s="119"/>
      <c r="M1467" s="119"/>
      <c r="N1467" s="119"/>
      <c r="O1467" s="159"/>
      <c r="P1467" s="160" t="s">
        <v>80</v>
      </c>
      <c r="Q1467" s="122">
        <f t="shared" si="48"/>
        <v>0</v>
      </c>
      <c r="R1467" s="143"/>
    </row>
    <row r="1468" spans="2:18" x14ac:dyDescent="0.2">
      <c r="B1468" s="120"/>
      <c r="C1468" s="119"/>
      <c r="D1468" s="120"/>
      <c r="E1468" s="119"/>
      <c r="F1468" s="119"/>
      <c r="G1468" s="119"/>
      <c r="H1468" s="119"/>
      <c r="I1468" s="158">
        <f t="shared" si="47"/>
        <v>0</v>
      </c>
      <c r="J1468" s="119"/>
      <c r="K1468" s="119"/>
      <c r="L1468" s="119"/>
      <c r="M1468" s="119"/>
      <c r="N1468" s="119"/>
      <c r="O1468" s="159"/>
      <c r="P1468" s="160" t="s">
        <v>80</v>
      </c>
      <c r="Q1468" s="122">
        <f t="shared" si="48"/>
        <v>0</v>
      </c>
      <c r="R1468" s="143"/>
    </row>
    <row r="1469" spans="2:18" x14ac:dyDescent="0.2">
      <c r="B1469" s="120"/>
      <c r="C1469" s="119"/>
      <c r="D1469" s="120"/>
      <c r="E1469" s="119"/>
      <c r="F1469" s="119"/>
      <c r="G1469" s="119"/>
      <c r="H1469" s="119"/>
      <c r="I1469" s="158">
        <f t="shared" si="47"/>
        <v>0</v>
      </c>
      <c r="J1469" s="119"/>
      <c r="K1469" s="119"/>
      <c r="L1469" s="119"/>
      <c r="M1469" s="119"/>
      <c r="N1469" s="119"/>
      <c r="O1469" s="159"/>
      <c r="P1469" s="160" t="s">
        <v>80</v>
      </c>
      <c r="Q1469" s="122">
        <f t="shared" si="48"/>
        <v>0</v>
      </c>
      <c r="R1469" s="143"/>
    </row>
    <row r="1470" spans="2:18" x14ac:dyDescent="0.2">
      <c r="B1470" s="120"/>
      <c r="C1470" s="119"/>
      <c r="D1470" s="120"/>
      <c r="E1470" s="119"/>
      <c r="F1470" s="119"/>
      <c r="G1470" s="119"/>
      <c r="H1470" s="119"/>
      <c r="I1470" s="158">
        <f t="shared" si="47"/>
        <v>0</v>
      </c>
      <c r="J1470" s="119"/>
      <c r="K1470" s="119"/>
      <c r="L1470" s="119"/>
      <c r="M1470" s="119"/>
      <c r="N1470" s="119"/>
      <c r="O1470" s="159"/>
      <c r="P1470" s="160" t="s">
        <v>80</v>
      </c>
      <c r="Q1470" s="122">
        <f t="shared" si="48"/>
        <v>0</v>
      </c>
      <c r="R1470" s="143"/>
    </row>
    <row r="1471" spans="2:18" x14ac:dyDescent="0.2">
      <c r="B1471" s="120"/>
      <c r="C1471" s="119"/>
      <c r="D1471" s="120"/>
      <c r="E1471" s="119"/>
      <c r="F1471" s="119"/>
      <c r="G1471" s="119"/>
      <c r="H1471" s="119"/>
      <c r="I1471" s="158">
        <f t="shared" si="47"/>
        <v>0</v>
      </c>
      <c r="J1471" s="119"/>
      <c r="K1471" s="119"/>
      <c r="L1471" s="119"/>
      <c r="M1471" s="119"/>
      <c r="N1471" s="119"/>
      <c r="O1471" s="159"/>
      <c r="P1471" s="160" t="s">
        <v>80</v>
      </c>
      <c r="Q1471" s="122">
        <f t="shared" si="48"/>
        <v>0</v>
      </c>
      <c r="R1471" s="143"/>
    </row>
    <row r="1472" spans="2:18" x14ac:dyDescent="0.2">
      <c r="B1472" s="120"/>
      <c r="C1472" s="119"/>
      <c r="D1472" s="120"/>
      <c r="E1472" s="119"/>
      <c r="F1472" s="119"/>
      <c r="G1472" s="119"/>
      <c r="H1472" s="119"/>
      <c r="I1472" s="158">
        <f t="shared" si="47"/>
        <v>0</v>
      </c>
      <c r="J1472" s="119"/>
      <c r="K1472" s="119"/>
      <c r="L1472" s="119"/>
      <c r="M1472" s="119"/>
      <c r="N1472" s="119"/>
      <c r="O1472" s="159"/>
      <c r="P1472" s="160" t="s">
        <v>80</v>
      </c>
      <c r="Q1472" s="122">
        <f t="shared" si="48"/>
        <v>0</v>
      </c>
      <c r="R1472" s="143"/>
    </row>
    <row r="1473" spans="2:18" x14ac:dyDescent="0.2">
      <c r="B1473" s="120"/>
      <c r="C1473" s="119"/>
      <c r="D1473" s="120"/>
      <c r="E1473" s="119"/>
      <c r="F1473" s="119"/>
      <c r="G1473" s="119"/>
      <c r="H1473" s="119"/>
      <c r="I1473" s="158">
        <f t="shared" si="47"/>
        <v>0</v>
      </c>
      <c r="J1473" s="119"/>
      <c r="K1473" s="119"/>
      <c r="L1473" s="119"/>
      <c r="M1473" s="119"/>
      <c r="N1473" s="119"/>
      <c r="O1473" s="159"/>
      <c r="P1473" s="160" t="s">
        <v>80</v>
      </c>
      <c r="Q1473" s="122">
        <f t="shared" si="48"/>
        <v>0</v>
      </c>
      <c r="R1473" s="143"/>
    </row>
    <row r="1474" spans="2:18" x14ac:dyDescent="0.2">
      <c r="B1474" s="120"/>
      <c r="C1474" s="119"/>
      <c r="D1474" s="120"/>
      <c r="E1474" s="119"/>
      <c r="F1474" s="119"/>
      <c r="G1474" s="119"/>
      <c r="H1474" s="119"/>
      <c r="I1474" s="158">
        <f t="shared" si="47"/>
        <v>0</v>
      </c>
      <c r="J1474" s="119"/>
      <c r="K1474" s="119"/>
      <c r="L1474" s="119"/>
      <c r="M1474" s="119"/>
      <c r="N1474" s="119"/>
      <c r="O1474" s="159"/>
      <c r="P1474" s="160" t="s">
        <v>80</v>
      </c>
      <c r="Q1474" s="122">
        <f t="shared" si="48"/>
        <v>0</v>
      </c>
      <c r="R1474" s="143"/>
    </row>
    <row r="1475" spans="2:18" x14ac:dyDescent="0.2">
      <c r="B1475" s="120"/>
      <c r="C1475" s="119"/>
      <c r="D1475" s="120"/>
      <c r="E1475" s="119"/>
      <c r="F1475" s="119"/>
      <c r="G1475" s="119"/>
      <c r="H1475" s="119"/>
      <c r="I1475" s="158">
        <f t="shared" si="47"/>
        <v>0</v>
      </c>
      <c r="J1475" s="119"/>
      <c r="K1475" s="119"/>
      <c r="L1475" s="119"/>
      <c r="M1475" s="119"/>
      <c r="N1475" s="119"/>
      <c r="O1475" s="159"/>
      <c r="P1475" s="160" t="s">
        <v>80</v>
      </c>
      <c r="Q1475" s="122">
        <f t="shared" si="48"/>
        <v>0</v>
      </c>
      <c r="R1475" s="143"/>
    </row>
    <row r="1476" spans="2:18" x14ac:dyDescent="0.2">
      <c r="B1476" s="120"/>
      <c r="C1476" s="119"/>
      <c r="D1476" s="120"/>
      <c r="E1476" s="119"/>
      <c r="F1476" s="119"/>
      <c r="G1476" s="119"/>
      <c r="H1476" s="119"/>
      <c r="I1476" s="158">
        <f t="shared" si="47"/>
        <v>0</v>
      </c>
      <c r="J1476" s="119"/>
      <c r="K1476" s="119"/>
      <c r="L1476" s="119"/>
      <c r="M1476" s="119"/>
      <c r="N1476" s="119"/>
      <c r="O1476" s="159"/>
      <c r="P1476" s="160" t="s">
        <v>80</v>
      </c>
      <c r="Q1476" s="122">
        <f t="shared" si="48"/>
        <v>0</v>
      </c>
      <c r="R1476" s="143"/>
    </row>
    <row r="1477" spans="2:18" x14ac:dyDescent="0.2">
      <c r="B1477" s="120"/>
      <c r="C1477" s="119"/>
      <c r="D1477" s="120"/>
      <c r="E1477" s="119"/>
      <c r="F1477" s="119"/>
      <c r="G1477" s="119"/>
      <c r="H1477" s="119"/>
      <c r="I1477" s="158">
        <f t="shared" si="47"/>
        <v>0</v>
      </c>
      <c r="J1477" s="119"/>
      <c r="K1477" s="119"/>
      <c r="L1477" s="119"/>
      <c r="M1477" s="119"/>
      <c r="N1477" s="119"/>
      <c r="O1477" s="159"/>
      <c r="P1477" s="160" t="s">
        <v>80</v>
      </c>
      <c r="Q1477" s="122">
        <f t="shared" si="48"/>
        <v>0</v>
      </c>
      <c r="R1477" s="143"/>
    </row>
    <row r="1478" spans="2:18" x14ac:dyDescent="0.2">
      <c r="B1478" s="120"/>
      <c r="C1478" s="119"/>
      <c r="D1478" s="120"/>
      <c r="E1478" s="119"/>
      <c r="F1478" s="119"/>
      <c r="G1478" s="119"/>
      <c r="H1478" s="119"/>
      <c r="I1478" s="158">
        <f t="shared" si="47"/>
        <v>0</v>
      </c>
      <c r="J1478" s="119"/>
      <c r="K1478" s="119"/>
      <c r="L1478" s="119"/>
      <c r="M1478" s="119"/>
      <c r="N1478" s="119"/>
      <c r="O1478" s="159"/>
      <c r="P1478" s="160" t="s">
        <v>80</v>
      </c>
      <c r="Q1478" s="122">
        <f t="shared" si="48"/>
        <v>0</v>
      </c>
      <c r="R1478" s="143"/>
    </row>
    <row r="1479" spans="2:18" x14ac:dyDescent="0.2">
      <c r="B1479" s="120"/>
      <c r="C1479" s="119"/>
      <c r="D1479" s="120"/>
      <c r="E1479" s="119"/>
      <c r="F1479" s="119"/>
      <c r="G1479" s="119"/>
      <c r="H1479" s="119"/>
      <c r="I1479" s="158">
        <f t="shared" si="47"/>
        <v>0</v>
      </c>
      <c r="J1479" s="119"/>
      <c r="K1479" s="119"/>
      <c r="L1479" s="119"/>
      <c r="M1479" s="119"/>
      <c r="N1479" s="119"/>
      <c r="O1479" s="159"/>
      <c r="P1479" s="160" t="s">
        <v>80</v>
      </c>
      <c r="Q1479" s="122">
        <f t="shared" si="48"/>
        <v>0</v>
      </c>
      <c r="R1479" s="143"/>
    </row>
    <row r="1480" spans="2:18" x14ac:dyDescent="0.2">
      <c r="B1480" s="120"/>
      <c r="C1480" s="119"/>
      <c r="D1480" s="120"/>
      <c r="E1480" s="119"/>
      <c r="F1480" s="119"/>
      <c r="G1480" s="119"/>
      <c r="H1480" s="119"/>
      <c r="I1480" s="158">
        <f t="shared" si="47"/>
        <v>0</v>
      </c>
      <c r="J1480" s="119"/>
      <c r="K1480" s="119"/>
      <c r="L1480" s="119"/>
      <c r="M1480" s="119"/>
      <c r="N1480" s="119"/>
      <c r="O1480" s="159"/>
      <c r="P1480" s="160" t="s">
        <v>80</v>
      </c>
      <c r="Q1480" s="122">
        <f t="shared" si="48"/>
        <v>0</v>
      </c>
      <c r="R1480" s="143"/>
    </row>
    <row r="1481" spans="2:18" x14ac:dyDescent="0.2">
      <c r="B1481" s="120"/>
      <c r="C1481" s="119"/>
      <c r="D1481" s="120"/>
      <c r="E1481" s="119"/>
      <c r="F1481" s="119"/>
      <c r="G1481" s="119"/>
      <c r="H1481" s="119"/>
      <c r="I1481" s="158">
        <f t="shared" si="47"/>
        <v>0</v>
      </c>
      <c r="J1481" s="119"/>
      <c r="K1481" s="119"/>
      <c r="L1481" s="119"/>
      <c r="M1481" s="119"/>
      <c r="N1481" s="119"/>
      <c r="O1481" s="159"/>
      <c r="P1481" s="160" t="s">
        <v>80</v>
      </c>
      <c r="Q1481" s="122">
        <f t="shared" si="48"/>
        <v>0</v>
      </c>
      <c r="R1481" s="143"/>
    </row>
    <row r="1482" spans="2:18" x14ac:dyDescent="0.2">
      <c r="B1482" s="120"/>
      <c r="C1482" s="119"/>
      <c r="D1482" s="120"/>
      <c r="E1482" s="119"/>
      <c r="F1482" s="119"/>
      <c r="G1482" s="119"/>
      <c r="H1482" s="119"/>
      <c r="I1482" s="158">
        <f t="shared" si="47"/>
        <v>0</v>
      </c>
      <c r="J1482" s="119"/>
      <c r="K1482" s="119"/>
      <c r="L1482" s="119"/>
      <c r="M1482" s="119"/>
      <c r="N1482" s="119"/>
      <c r="O1482" s="159"/>
      <c r="P1482" s="160" t="s">
        <v>80</v>
      </c>
      <c r="Q1482" s="122">
        <f t="shared" si="48"/>
        <v>0</v>
      </c>
      <c r="R1482" s="143"/>
    </row>
    <row r="1483" spans="2:18" x14ac:dyDescent="0.2">
      <c r="B1483" s="120"/>
      <c r="C1483" s="119"/>
      <c r="D1483" s="120"/>
      <c r="E1483" s="119"/>
      <c r="F1483" s="119"/>
      <c r="G1483" s="119"/>
      <c r="H1483" s="119"/>
      <c r="I1483" s="158">
        <f t="shared" si="47"/>
        <v>0</v>
      </c>
      <c r="J1483" s="119"/>
      <c r="K1483" s="119"/>
      <c r="L1483" s="119"/>
      <c r="M1483" s="119"/>
      <c r="N1483" s="119"/>
      <c r="O1483" s="159"/>
      <c r="P1483" s="160" t="s">
        <v>80</v>
      </c>
      <c r="Q1483" s="122">
        <f t="shared" si="48"/>
        <v>0</v>
      </c>
      <c r="R1483" s="143"/>
    </row>
    <row r="1484" spans="2:18" x14ac:dyDescent="0.2">
      <c r="B1484" s="120"/>
      <c r="C1484" s="119"/>
      <c r="D1484" s="120"/>
      <c r="E1484" s="119"/>
      <c r="F1484" s="119"/>
      <c r="G1484" s="119"/>
      <c r="H1484" s="119"/>
      <c r="I1484" s="158">
        <f t="shared" si="47"/>
        <v>0</v>
      </c>
      <c r="J1484" s="119"/>
      <c r="K1484" s="119"/>
      <c r="L1484" s="119"/>
      <c r="M1484" s="119"/>
      <c r="N1484" s="119"/>
      <c r="O1484" s="159"/>
      <c r="P1484" s="160" t="s">
        <v>80</v>
      </c>
      <c r="Q1484" s="122">
        <f t="shared" si="48"/>
        <v>0</v>
      </c>
      <c r="R1484" s="143"/>
    </row>
    <row r="1485" spans="2:18" x14ac:dyDescent="0.2">
      <c r="B1485" s="120"/>
      <c r="C1485" s="119"/>
      <c r="D1485" s="120"/>
      <c r="E1485" s="119"/>
      <c r="F1485" s="119"/>
      <c r="G1485" s="119"/>
      <c r="H1485" s="119"/>
      <c r="I1485" s="158">
        <f t="shared" si="47"/>
        <v>0</v>
      </c>
      <c r="J1485" s="119"/>
      <c r="K1485" s="119"/>
      <c r="L1485" s="119"/>
      <c r="M1485" s="119"/>
      <c r="N1485" s="119"/>
      <c r="O1485" s="159"/>
      <c r="P1485" s="160" t="s">
        <v>80</v>
      </c>
      <c r="Q1485" s="122">
        <f t="shared" si="48"/>
        <v>0</v>
      </c>
      <c r="R1485" s="143"/>
    </row>
    <row r="1486" spans="2:18" x14ac:dyDescent="0.2">
      <c r="B1486" s="120"/>
      <c r="C1486" s="119"/>
      <c r="D1486" s="120"/>
      <c r="E1486" s="119"/>
      <c r="F1486" s="119"/>
      <c r="G1486" s="119"/>
      <c r="H1486" s="119"/>
      <c r="I1486" s="158">
        <f t="shared" si="47"/>
        <v>0</v>
      </c>
      <c r="J1486" s="119"/>
      <c r="K1486" s="119"/>
      <c r="L1486" s="119"/>
      <c r="M1486" s="119"/>
      <c r="N1486" s="119"/>
      <c r="O1486" s="159"/>
      <c r="P1486" s="160" t="s">
        <v>80</v>
      </c>
      <c r="Q1486" s="122">
        <f t="shared" si="48"/>
        <v>0</v>
      </c>
      <c r="R1486" s="143"/>
    </row>
    <row r="1487" spans="2:18" x14ac:dyDescent="0.2">
      <c r="B1487" s="120"/>
      <c r="C1487" s="119"/>
      <c r="D1487" s="120"/>
      <c r="E1487" s="119"/>
      <c r="F1487" s="119"/>
      <c r="G1487" s="119"/>
      <c r="H1487" s="119"/>
      <c r="I1487" s="158">
        <f t="shared" si="47"/>
        <v>0</v>
      </c>
      <c r="J1487" s="119"/>
      <c r="K1487" s="119"/>
      <c r="L1487" s="119"/>
      <c r="M1487" s="119"/>
      <c r="N1487" s="119"/>
      <c r="O1487" s="159"/>
      <c r="P1487" s="160" t="s">
        <v>80</v>
      </c>
      <c r="Q1487" s="122">
        <f t="shared" si="48"/>
        <v>0</v>
      </c>
      <c r="R1487" s="143"/>
    </row>
    <row r="1488" spans="2:18" x14ac:dyDescent="0.2">
      <c r="B1488" s="120"/>
      <c r="C1488" s="119"/>
      <c r="D1488" s="120"/>
      <c r="E1488" s="119"/>
      <c r="F1488" s="119"/>
      <c r="G1488" s="119"/>
      <c r="H1488" s="119"/>
      <c r="I1488" s="158">
        <f t="shared" si="47"/>
        <v>0</v>
      </c>
      <c r="J1488" s="119"/>
      <c r="K1488" s="119"/>
      <c r="L1488" s="119"/>
      <c r="M1488" s="119"/>
      <c r="N1488" s="119"/>
      <c r="O1488" s="159"/>
      <c r="P1488" s="160" t="s">
        <v>80</v>
      </c>
      <c r="Q1488" s="122">
        <f t="shared" si="48"/>
        <v>0</v>
      </c>
      <c r="R1488" s="143"/>
    </row>
    <row r="1489" spans="2:18" x14ac:dyDescent="0.2">
      <c r="B1489" s="120"/>
      <c r="C1489" s="119"/>
      <c r="D1489" s="120"/>
      <c r="E1489" s="119"/>
      <c r="F1489" s="119"/>
      <c r="G1489" s="119"/>
      <c r="H1489" s="119"/>
      <c r="I1489" s="158">
        <f t="shared" si="47"/>
        <v>0</v>
      </c>
      <c r="J1489" s="119"/>
      <c r="K1489" s="119"/>
      <c r="L1489" s="119"/>
      <c r="M1489" s="119"/>
      <c r="N1489" s="119"/>
      <c r="O1489" s="159"/>
      <c r="P1489" s="160" t="s">
        <v>80</v>
      </c>
      <c r="Q1489" s="122">
        <f t="shared" si="48"/>
        <v>0</v>
      </c>
      <c r="R1489" s="143"/>
    </row>
    <row r="1490" spans="2:18" x14ac:dyDescent="0.2">
      <c r="B1490" s="120"/>
      <c r="C1490" s="119"/>
      <c r="D1490" s="120"/>
      <c r="E1490" s="119"/>
      <c r="F1490" s="119"/>
      <c r="G1490" s="119"/>
      <c r="H1490" s="119"/>
      <c r="I1490" s="158">
        <f t="shared" si="47"/>
        <v>0</v>
      </c>
      <c r="J1490" s="119"/>
      <c r="K1490" s="119"/>
      <c r="L1490" s="119"/>
      <c r="M1490" s="119"/>
      <c r="N1490" s="119"/>
      <c r="O1490" s="159"/>
      <c r="P1490" s="160" t="s">
        <v>80</v>
      </c>
      <c r="Q1490" s="122">
        <f t="shared" si="48"/>
        <v>0</v>
      </c>
      <c r="R1490" s="143"/>
    </row>
    <row r="1491" spans="2:18" x14ac:dyDescent="0.2">
      <c r="B1491" s="120"/>
      <c r="C1491" s="119"/>
      <c r="D1491" s="120"/>
      <c r="E1491" s="119"/>
      <c r="F1491" s="119"/>
      <c r="G1491" s="119"/>
      <c r="H1491" s="119"/>
      <c r="I1491" s="158">
        <f t="shared" si="47"/>
        <v>0</v>
      </c>
      <c r="J1491" s="119"/>
      <c r="K1491" s="119"/>
      <c r="L1491" s="119"/>
      <c r="M1491" s="119"/>
      <c r="N1491" s="119"/>
      <c r="O1491" s="159"/>
      <c r="P1491" s="160" t="s">
        <v>80</v>
      </c>
      <c r="Q1491" s="122">
        <f t="shared" si="48"/>
        <v>0</v>
      </c>
      <c r="R1491" s="143"/>
    </row>
    <row r="1492" spans="2:18" x14ac:dyDescent="0.2">
      <c r="B1492" s="120"/>
      <c r="C1492" s="119"/>
      <c r="D1492" s="120"/>
      <c r="E1492" s="119"/>
      <c r="F1492" s="119"/>
      <c r="G1492" s="119"/>
      <c r="H1492" s="119"/>
      <c r="I1492" s="158">
        <f t="shared" si="47"/>
        <v>0</v>
      </c>
      <c r="J1492" s="119"/>
      <c r="K1492" s="119"/>
      <c r="L1492" s="119"/>
      <c r="M1492" s="119"/>
      <c r="N1492" s="119"/>
      <c r="O1492" s="159"/>
      <c r="P1492" s="160" t="s">
        <v>80</v>
      </c>
      <c r="Q1492" s="122">
        <f t="shared" si="48"/>
        <v>0</v>
      </c>
      <c r="R1492" s="143"/>
    </row>
    <row r="1493" spans="2:18" x14ac:dyDescent="0.2">
      <c r="B1493" s="120"/>
      <c r="C1493" s="119"/>
      <c r="D1493" s="120"/>
      <c r="E1493" s="119"/>
      <c r="F1493" s="119"/>
      <c r="G1493" s="119"/>
      <c r="H1493" s="119"/>
      <c r="I1493" s="158">
        <f t="shared" si="47"/>
        <v>0</v>
      </c>
      <c r="J1493" s="119"/>
      <c r="K1493" s="119"/>
      <c r="L1493" s="119"/>
      <c r="M1493" s="119"/>
      <c r="N1493" s="119"/>
      <c r="O1493" s="159"/>
      <c r="P1493" s="160" t="s">
        <v>80</v>
      </c>
      <c r="Q1493" s="122">
        <f t="shared" si="48"/>
        <v>0</v>
      </c>
      <c r="R1493" s="143"/>
    </row>
    <row r="1494" spans="2:18" x14ac:dyDescent="0.2">
      <c r="B1494" s="120"/>
      <c r="C1494" s="119"/>
      <c r="D1494" s="120"/>
      <c r="E1494" s="119"/>
      <c r="F1494" s="119"/>
      <c r="G1494" s="119"/>
      <c r="H1494" s="119"/>
      <c r="I1494" s="158">
        <f t="shared" si="47"/>
        <v>0</v>
      </c>
      <c r="J1494" s="119"/>
      <c r="K1494" s="119"/>
      <c r="L1494" s="119"/>
      <c r="M1494" s="119"/>
      <c r="N1494" s="119"/>
      <c r="O1494" s="159"/>
      <c r="P1494" s="160" t="s">
        <v>80</v>
      </c>
      <c r="Q1494" s="122">
        <f t="shared" si="48"/>
        <v>0</v>
      </c>
      <c r="R1494" s="143"/>
    </row>
    <row r="1495" spans="2:18" x14ac:dyDescent="0.2">
      <c r="B1495" s="120"/>
      <c r="C1495" s="119"/>
      <c r="D1495" s="120"/>
      <c r="E1495" s="119"/>
      <c r="F1495" s="119"/>
      <c r="G1495" s="119"/>
      <c r="H1495" s="119"/>
      <c r="I1495" s="158">
        <f t="shared" si="47"/>
        <v>0</v>
      </c>
      <c r="J1495" s="119"/>
      <c r="K1495" s="119"/>
      <c r="L1495" s="119"/>
      <c r="M1495" s="119"/>
      <c r="N1495" s="119"/>
      <c r="O1495" s="159"/>
      <c r="P1495" s="160" t="s">
        <v>80</v>
      </c>
      <c r="Q1495" s="122">
        <f t="shared" si="48"/>
        <v>0</v>
      </c>
      <c r="R1495" s="143"/>
    </row>
    <row r="1496" spans="2:18" x14ac:dyDescent="0.2">
      <c r="B1496" s="120"/>
      <c r="C1496" s="119"/>
      <c r="D1496" s="120"/>
      <c r="E1496" s="119"/>
      <c r="F1496" s="119"/>
      <c r="G1496" s="119"/>
      <c r="H1496" s="119"/>
      <c r="I1496" s="158">
        <f t="shared" si="47"/>
        <v>0</v>
      </c>
      <c r="J1496" s="119"/>
      <c r="K1496" s="119"/>
      <c r="L1496" s="119"/>
      <c r="M1496" s="119"/>
      <c r="N1496" s="119"/>
      <c r="O1496" s="159"/>
      <c r="P1496" s="160" t="s">
        <v>80</v>
      </c>
      <c r="Q1496" s="122">
        <f t="shared" si="48"/>
        <v>0</v>
      </c>
      <c r="R1496" s="143"/>
    </row>
    <row r="1497" spans="2:18" x14ac:dyDescent="0.2">
      <c r="B1497" s="120"/>
      <c r="C1497" s="119"/>
      <c r="D1497" s="120"/>
      <c r="E1497" s="119"/>
      <c r="F1497" s="119"/>
      <c r="G1497" s="119"/>
      <c r="H1497" s="119"/>
      <c r="I1497" s="158">
        <f t="shared" si="47"/>
        <v>0</v>
      </c>
      <c r="J1497" s="119"/>
      <c r="K1497" s="119"/>
      <c r="L1497" s="119"/>
      <c r="M1497" s="119"/>
      <c r="N1497" s="119"/>
      <c r="O1497" s="159"/>
      <c r="P1497" s="160" t="s">
        <v>80</v>
      </c>
      <c r="Q1497" s="122">
        <f t="shared" si="48"/>
        <v>0</v>
      </c>
      <c r="R1497" s="143"/>
    </row>
    <row r="1498" spans="2:18" x14ac:dyDescent="0.2">
      <c r="B1498" s="120"/>
      <c r="C1498" s="119"/>
      <c r="D1498" s="120"/>
      <c r="E1498" s="119"/>
      <c r="F1498" s="119"/>
      <c r="G1498" s="119"/>
      <c r="H1498" s="119"/>
      <c r="I1498" s="158">
        <f t="shared" si="47"/>
        <v>0</v>
      </c>
      <c r="J1498" s="119"/>
      <c r="K1498" s="119"/>
      <c r="L1498" s="119"/>
      <c r="M1498" s="119"/>
      <c r="N1498" s="119"/>
      <c r="O1498" s="159"/>
      <c r="P1498" s="160" t="s">
        <v>80</v>
      </c>
      <c r="Q1498" s="122">
        <f t="shared" si="48"/>
        <v>0</v>
      </c>
      <c r="R1498" s="143"/>
    </row>
    <row r="1499" spans="2:18" x14ac:dyDescent="0.2">
      <c r="B1499" s="120"/>
      <c r="C1499" s="119"/>
      <c r="D1499" s="120"/>
      <c r="E1499" s="119"/>
      <c r="F1499" s="119"/>
      <c r="G1499" s="119"/>
      <c r="H1499" s="119"/>
      <c r="I1499" s="158">
        <f t="shared" si="47"/>
        <v>0</v>
      </c>
      <c r="J1499" s="119"/>
      <c r="K1499" s="119"/>
      <c r="L1499" s="119"/>
      <c r="M1499" s="119"/>
      <c r="N1499" s="119"/>
      <c r="O1499" s="159"/>
      <c r="P1499" s="160" t="s">
        <v>80</v>
      </c>
      <c r="Q1499" s="122">
        <f t="shared" si="48"/>
        <v>0</v>
      </c>
      <c r="R1499" s="143"/>
    </row>
    <row r="1500" spans="2:18" x14ac:dyDescent="0.2">
      <c r="B1500" s="120"/>
      <c r="C1500" s="119"/>
      <c r="D1500" s="120"/>
      <c r="E1500" s="119"/>
      <c r="F1500" s="119"/>
      <c r="G1500" s="119"/>
      <c r="H1500" s="119"/>
      <c r="I1500" s="158">
        <f t="shared" si="47"/>
        <v>0</v>
      </c>
      <c r="J1500" s="119"/>
      <c r="K1500" s="119"/>
      <c r="L1500" s="119"/>
      <c r="M1500" s="119"/>
      <c r="N1500" s="119"/>
      <c r="O1500" s="159"/>
      <c r="P1500" s="160" t="s">
        <v>80</v>
      </c>
      <c r="Q1500" s="122">
        <f t="shared" si="48"/>
        <v>0</v>
      </c>
      <c r="R1500" s="143"/>
    </row>
    <row r="1501" spans="2:18" x14ac:dyDescent="0.2">
      <c r="B1501" s="120"/>
      <c r="C1501" s="119"/>
      <c r="D1501" s="120"/>
      <c r="E1501" s="119"/>
      <c r="F1501" s="119"/>
      <c r="G1501" s="119"/>
      <c r="H1501" s="119"/>
      <c r="I1501" s="158">
        <f t="shared" si="47"/>
        <v>0</v>
      </c>
      <c r="J1501" s="119"/>
      <c r="K1501" s="119"/>
      <c r="L1501" s="119"/>
      <c r="M1501" s="119"/>
      <c r="N1501" s="119"/>
      <c r="O1501" s="159"/>
      <c r="P1501" s="160" t="s">
        <v>80</v>
      </c>
      <c r="Q1501" s="122">
        <f t="shared" si="48"/>
        <v>0</v>
      </c>
      <c r="R1501" s="143"/>
    </row>
    <row r="1502" spans="2:18" x14ac:dyDescent="0.2">
      <c r="B1502" s="120"/>
      <c r="C1502" s="119"/>
      <c r="D1502" s="120"/>
      <c r="E1502" s="119"/>
      <c r="F1502" s="119"/>
      <c r="G1502" s="119"/>
      <c r="H1502" s="119"/>
      <c r="I1502" s="158">
        <f t="shared" si="47"/>
        <v>0</v>
      </c>
      <c r="J1502" s="119"/>
      <c r="K1502" s="119"/>
      <c r="L1502" s="119"/>
      <c r="M1502" s="119"/>
      <c r="N1502" s="119"/>
      <c r="O1502" s="159"/>
      <c r="P1502" s="160" t="s">
        <v>80</v>
      </c>
      <c r="Q1502" s="122">
        <f t="shared" si="48"/>
        <v>0</v>
      </c>
      <c r="R1502" s="143"/>
    </row>
    <row r="1503" spans="2:18" x14ac:dyDescent="0.2">
      <c r="B1503" s="120"/>
      <c r="C1503" s="119"/>
      <c r="D1503" s="120"/>
      <c r="E1503" s="119"/>
      <c r="F1503" s="119"/>
      <c r="G1503" s="119"/>
      <c r="H1503" s="119"/>
      <c r="I1503" s="158">
        <f t="shared" si="47"/>
        <v>0</v>
      </c>
      <c r="J1503" s="119"/>
      <c r="K1503" s="119"/>
      <c r="L1503" s="119"/>
      <c r="M1503" s="119"/>
      <c r="N1503" s="119"/>
      <c r="O1503" s="159"/>
      <c r="P1503" s="160" t="s">
        <v>80</v>
      </c>
      <c r="Q1503" s="122">
        <f t="shared" si="48"/>
        <v>0</v>
      </c>
      <c r="R1503" s="143"/>
    </row>
    <row r="1504" spans="2:18" x14ac:dyDescent="0.2">
      <c r="B1504" s="120"/>
      <c r="C1504" s="119"/>
      <c r="D1504" s="120"/>
      <c r="E1504" s="119"/>
      <c r="F1504" s="119"/>
      <c r="G1504" s="119"/>
      <c r="H1504" s="119"/>
      <c r="I1504" s="158">
        <f t="shared" si="47"/>
        <v>0</v>
      </c>
      <c r="J1504" s="119"/>
      <c r="K1504" s="119"/>
      <c r="L1504" s="119"/>
      <c r="M1504" s="119"/>
      <c r="N1504" s="119"/>
      <c r="O1504" s="159"/>
      <c r="P1504" s="160" t="s">
        <v>80</v>
      </c>
      <c r="Q1504" s="122">
        <f t="shared" si="48"/>
        <v>0</v>
      </c>
      <c r="R1504" s="143"/>
    </row>
    <row r="1505" spans="2:18" x14ac:dyDescent="0.2">
      <c r="B1505" s="120"/>
      <c r="C1505" s="119"/>
      <c r="D1505" s="120"/>
      <c r="E1505" s="119"/>
      <c r="F1505" s="119"/>
      <c r="G1505" s="119"/>
      <c r="H1505" s="119"/>
      <c r="I1505" s="158">
        <f t="shared" si="47"/>
        <v>0</v>
      </c>
      <c r="J1505" s="119"/>
      <c r="K1505" s="119"/>
      <c r="L1505" s="119"/>
      <c r="M1505" s="119"/>
      <c r="N1505" s="119"/>
      <c r="O1505" s="159"/>
      <c r="P1505" s="160" t="s">
        <v>80</v>
      </c>
      <c r="Q1505" s="122">
        <f t="shared" si="48"/>
        <v>0</v>
      </c>
      <c r="R1505" s="143"/>
    </row>
    <row r="1506" spans="2:18" x14ac:dyDescent="0.2">
      <c r="B1506" s="120"/>
      <c r="C1506" s="119"/>
      <c r="D1506" s="120"/>
      <c r="E1506" s="119"/>
      <c r="F1506" s="119"/>
      <c r="G1506" s="119"/>
      <c r="H1506" s="119"/>
      <c r="I1506" s="158">
        <f t="shared" si="47"/>
        <v>0</v>
      </c>
      <c r="J1506" s="119"/>
      <c r="K1506" s="119"/>
      <c r="L1506" s="119"/>
      <c r="M1506" s="119"/>
      <c r="N1506" s="119"/>
      <c r="O1506" s="159"/>
      <c r="P1506" s="160" t="s">
        <v>80</v>
      </c>
      <c r="Q1506" s="122">
        <f t="shared" si="48"/>
        <v>0</v>
      </c>
      <c r="R1506" s="143"/>
    </row>
    <row r="1507" spans="2:18" x14ac:dyDescent="0.2">
      <c r="B1507" s="120"/>
      <c r="C1507" s="119"/>
      <c r="D1507" s="120"/>
      <c r="E1507" s="119"/>
      <c r="F1507" s="119"/>
      <c r="G1507" s="119"/>
      <c r="H1507" s="119"/>
      <c r="I1507" s="158">
        <f t="shared" si="47"/>
        <v>0</v>
      </c>
      <c r="J1507" s="119"/>
      <c r="K1507" s="119"/>
      <c r="L1507" s="119"/>
      <c r="M1507" s="119"/>
      <c r="N1507" s="119"/>
      <c r="O1507" s="159"/>
      <c r="P1507" s="160" t="s">
        <v>80</v>
      </c>
      <c r="Q1507" s="122">
        <f t="shared" si="48"/>
        <v>0</v>
      </c>
      <c r="R1507" s="143"/>
    </row>
    <row r="1508" spans="2:18" x14ac:dyDescent="0.2">
      <c r="B1508" s="120"/>
      <c r="C1508" s="119"/>
      <c r="D1508" s="120"/>
      <c r="E1508" s="119"/>
      <c r="F1508" s="119"/>
      <c r="G1508" s="119"/>
      <c r="H1508" s="119"/>
      <c r="I1508" s="158">
        <f t="shared" si="47"/>
        <v>0</v>
      </c>
      <c r="J1508" s="119"/>
      <c r="K1508" s="119"/>
      <c r="L1508" s="119"/>
      <c r="M1508" s="119"/>
      <c r="N1508" s="119"/>
      <c r="O1508" s="159"/>
      <c r="P1508" s="160" t="s">
        <v>80</v>
      </c>
      <c r="Q1508" s="122">
        <f t="shared" si="48"/>
        <v>0</v>
      </c>
      <c r="R1508" s="143"/>
    </row>
    <row r="1509" spans="2:18" x14ac:dyDescent="0.2">
      <c r="B1509" s="120"/>
      <c r="C1509" s="119"/>
      <c r="D1509" s="120"/>
      <c r="E1509" s="119"/>
      <c r="F1509" s="119"/>
      <c r="G1509" s="119"/>
      <c r="H1509" s="119"/>
      <c r="I1509" s="158">
        <f t="shared" si="47"/>
        <v>0</v>
      </c>
      <c r="J1509" s="119"/>
      <c r="K1509" s="119"/>
      <c r="L1509" s="119"/>
      <c r="M1509" s="119"/>
      <c r="N1509" s="119"/>
      <c r="O1509" s="159"/>
      <c r="P1509" s="160" t="s">
        <v>80</v>
      </c>
      <c r="Q1509" s="122">
        <f t="shared" si="48"/>
        <v>0</v>
      </c>
      <c r="R1509" s="143"/>
    </row>
    <row r="1510" spans="2:18" x14ac:dyDescent="0.2">
      <c r="B1510" s="120"/>
      <c r="C1510" s="119"/>
      <c r="D1510" s="120"/>
      <c r="E1510" s="119"/>
      <c r="F1510" s="119"/>
      <c r="G1510" s="119"/>
      <c r="H1510" s="119"/>
      <c r="I1510" s="158">
        <f t="shared" si="47"/>
        <v>0</v>
      </c>
      <c r="J1510" s="119"/>
      <c r="K1510" s="119"/>
      <c r="L1510" s="119"/>
      <c r="M1510" s="119"/>
      <c r="N1510" s="119"/>
      <c r="O1510" s="159"/>
      <c r="P1510" s="160" t="s">
        <v>80</v>
      </c>
      <c r="Q1510" s="122">
        <f t="shared" si="48"/>
        <v>0</v>
      </c>
      <c r="R1510" s="143"/>
    </row>
    <row r="1511" spans="2:18" x14ac:dyDescent="0.2">
      <c r="B1511" s="120"/>
      <c r="C1511" s="119"/>
      <c r="D1511" s="120"/>
      <c r="E1511" s="119"/>
      <c r="F1511" s="119"/>
      <c r="G1511" s="119"/>
      <c r="H1511" s="119"/>
      <c r="I1511" s="158">
        <f t="shared" si="47"/>
        <v>0</v>
      </c>
      <c r="J1511" s="119"/>
      <c r="K1511" s="119"/>
      <c r="L1511" s="119"/>
      <c r="M1511" s="119"/>
      <c r="N1511" s="119"/>
      <c r="O1511" s="159"/>
      <c r="P1511" s="160" t="s">
        <v>80</v>
      </c>
      <c r="Q1511" s="122">
        <f t="shared" si="48"/>
        <v>0</v>
      </c>
      <c r="R1511" s="143"/>
    </row>
    <row r="1512" spans="2:18" x14ac:dyDescent="0.2">
      <c r="B1512" s="120"/>
      <c r="C1512" s="119"/>
      <c r="D1512" s="120"/>
      <c r="E1512" s="119"/>
      <c r="F1512" s="119"/>
      <c r="G1512" s="119"/>
      <c r="H1512" s="119"/>
      <c r="I1512" s="158">
        <f t="shared" si="47"/>
        <v>0</v>
      </c>
      <c r="J1512" s="119"/>
      <c r="K1512" s="119"/>
      <c r="L1512" s="119"/>
      <c r="M1512" s="119"/>
      <c r="N1512" s="119"/>
      <c r="O1512" s="159"/>
      <c r="P1512" s="160" t="s">
        <v>80</v>
      </c>
      <c r="Q1512" s="122">
        <f t="shared" si="48"/>
        <v>0</v>
      </c>
      <c r="R1512" s="143"/>
    </row>
    <row r="1513" spans="2:18" x14ac:dyDescent="0.2">
      <c r="B1513" s="120"/>
      <c r="C1513" s="119"/>
      <c r="D1513" s="120"/>
      <c r="E1513" s="119"/>
      <c r="F1513" s="119"/>
      <c r="G1513" s="119"/>
      <c r="H1513" s="119"/>
      <c r="I1513" s="158">
        <f t="shared" si="47"/>
        <v>0</v>
      </c>
      <c r="J1513" s="119"/>
      <c r="K1513" s="119"/>
      <c r="L1513" s="119"/>
      <c r="M1513" s="119"/>
      <c r="N1513" s="119"/>
      <c r="O1513" s="159"/>
      <c r="P1513" s="160" t="s">
        <v>80</v>
      </c>
      <c r="Q1513" s="122">
        <f t="shared" si="48"/>
        <v>0</v>
      </c>
      <c r="R1513" s="143"/>
    </row>
    <row r="1514" spans="2:18" x14ac:dyDescent="0.2">
      <c r="B1514" s="120"/>
      <c r="C1514" s="119"/>
      <c r="D1514" s="120"/>
      <c r="E1514" s="119"/>
      <c r="F1514" s="119"/>
      <c r="G1514" s="119"/>
      <c r="H1514" s="119"/>
      <c r="I1514" s="158">
        <f t="shared" si="47"/>
        <v>0</v>
      </c>
      <c r="J1514" s="119"/>
      <c r="K1514" s="119"/>
      <c r="L1514" s="119"/>
      <c r="M1514" s="119"/>
      <c r="N1514" s="119"/>
      <c r="O1514" s="159"/>
      <c r="P1514" s="160" t="s">
        <v>80</v>
      </c>
      <c r="Q1514" s="122">
        <f t="shared" si="48"/>
        <v>0</v>
      </c>
      <c r="R1514" s="143"/>
    </row>
    <row r="1515" spans="2:18" x14ac:dyDescent="0.2">
      <c r="B1515" s="120"/>
      <c r="C1515" s="119"/>
      <c r="D1515" s="120"/>
      <c r="E1515" s="119"/>
      <c r="F1515" s="119"/>
      <c r="G1515" s="119"/>
      <c r="H1515" s="119"/>
      <c r="I1515" s="158">
        <f t="shared" si="47"/>
        <v>0</v>
      </c>
      <c r="J1515" s="119"/>
      <c r="K1515" s="119"/>
      <c r="L1515" s="119"/>
      <c r="M1515" s="119"/>
      <c r="N1515" s="119"/>
      <c r="O1515" s="159"/>
      <c r="P1515" s="160" t="s">
        <v>80</v>
      </c>
      <c r="Q1515" s="122">
        <f t="shared" si="48"/>
        <v>0</v>
      </c>
      <c r="R1515" s="143"/>
    </row>
    <row r="1516" spans="2:18" x14ac:dyDescent="0.2">
      <c r="B1516" s="120"/>
      <c r="C1516" s="119"/>
      <c r="D1516" s="120"/>
      <c r="E1516" s="119"/>
      <c r="F1516" s="119"/>
      <c r="G1516" s="119"/>
      <c r="H1516" s="119"/>
      <c r="I1516" s="158">
        <f t="shared" si="47"/>
        <v>0</v>
      </c>
      <c r="J1516" s="119"/>
      <c r="K1516" s="119"/>
      <c r="L1516" s="119"/>
      <c r="M1516" s="119"/>
      <c r="N1516" s="119"/>
      <c r="O1516" s="159"/>
      <c r="P1516" s="160" t="s">
        <v>80</v>
      </c>
      <c r="Q1516" s="122">
        <f t="shared" si="48"/>
        <v>0</v>
      </c>
      <c r="R1516" s="143"/>
    </row>
    <row r="1517" spans="2:18" x14ac:dyDescent="0.2">
      <c r="B1517" s="120"/>
      <c r="C1517" s="119"/>
      <c r="D1517" s="120"/>
      <c r="E1517" s="119"/>
      <c r="F1517" s="119"/>
      <c r="G1517" s="119"/>
      <c r="H1517" s="119"/>
      <c r="I1517" s="158">
        <f t="shared" si="47"/>
        <v>0</v>
      </c>
      <c r="J1517" s="119"/>
      <c r="K1517" s="119"/>
      <c r="L1517" s="119"/>
      <c r="M1517" s="119"/>
      <c r="N1517" s="119"/>
      <c r="O1517" s="159"/>
      <c r="P1517" s="160" t="s">
        <v>80</v>
      </c>
      <c r="Q1517" s="122">
        <f t="shared" si="48"/>
        <v>0</v>
      </c>
      <c r="R1517" s="143"/>
    </row>
    <row r="1518" spans="2:18" x14ac:dyDescent="0.2">
      <c r="B1518" s="120"/>
      <c r="C1518" s="119"/>
      <c r="D1518" s="120"/>
      <c r="E1518" s="119"/>
      <c r="F1518" s="119"/>
      <c r="G1518" s="119"/>
      <c r="H1518" s="119"/>
      <c r="I1518" s="158">
        <f t="shared" si="47"/>
        <v>0</v>
      </c>
      <c r="J1518" s="119"/>
      <c r="K1518" s="119"/>
      <c r="L1518" s="119"/>
      <c r="M1518" s="119"/>
      <c r="N1518" s="119"/>
      <c r="O1518" s="159"/>
      <c r="P1518" s="160" t="s">
        <v>80</v>
      </c>
      <c r="Q1518" s="122">
        <f t="shared" si="48"/>
        <v>0</v>
      </c>
      <c r="R1518" s="143"/>
    </row>
    <row r="1519" spans="2:18" x14ac:dyDescent="0.2">
      <c r="B1519" s="120"/>
      <c r="C1519" s="119"/>
      <c r="D1519" s="120"/>
      <c r="E1519" s="119"/>
      <c r="F1519" s="119"/>
      <c r="G1519" s="119"/>
      <c r="H1519" s="119"/>
      <c r="I1519" s="158">
        <f t="shared" si="47"/>
        <v>0</v>
      </c>
      <c r="J1519" s="119"/>
      <c r="K1519" s="119"/>
      <c r="L1519" s="119"/>
      <c r="M1519" s="119"/>
      <c r="N1519" s="119"/>
      <c r="O1519" s="159"/>
      <c r="P1519" s="160" t="s">
        <v>80</v>
      </c>
      <c r="Q1519" s="122">
        <f t="shared" si="48"/>
        <v>0</v>
      </c>
      <c r="R1519" s="143"/>
    </row>
    <row r="1520" spans="2:18" x14ac:dyDescent="0.2">
      <c r="B1520" s="120"/>
      <c r="C1520" s="119"/>
      <c r="D1520" s="120"/>
      <c r="E1520" s="119"/>
      <c r="F1520" s="119"/>
      <c r="G1520" s="119"/>
      <c r="H1520" s="119"/>
      <c r="I1520" s="158">
        <f t="shared" si="47"/>
        <v>0</v>
      </c>
      <c r="J1520" s="119"/>
      <c r="K1520" s="119"/>
      <c r="L1520" s="119"/>
      <c r="M1520" s="119"/>
      <c r="N1520" s="119"/>
      <c r="O1520" s="159"/>
      <c r="P1520" s="160" t="s">
        <v>80</v>
      </c>
      <c r="Q1520" s="122">
        <f t="shared" si="48"/>
        <v>0</v>
      </c>
      <c r="R1520" s="143"/>
    </row>
    <row r="1521" spans="2:18" x14ac:dyDescent="0.2">
      <c r="B1521" s="120"/>
      <c r="C1521" s="119"/>
      <c r="D1521" s="120"/>
      <c r="E1521" s="119"/>
      <c r="F1521" s="119"/>
      <c r="G1521" s="119"/>
      <c r="H1521" s="119"/>
      <c r="I1521" s="158">
        <f t="shared" si="47"/>
        <v>0</v>
      </c>
      <c r="J1521" s="119"/>
      <c r="K1521" s="119"/>
      <c r="L1521" s="119"/>
      <c r="M1521" s="119"/>
      <c r="N1521" s="119"/>
      <c r="O1521" s="159"/>
      <c r="P1521" s="160" t="s">
        <v>80</v>
      </c>
      <c r="Q1521" s="122">
        <f t="shared" si="48"/>
        <v>0</v>
      </c>
      <c r="R1521" s="143"/>
    </row>
    <row r="1522" spans="2:18" x14ac:dyDescent="0.2">
      <c r="B1522" s="120"/>
      <c r="C1522" s="119"/>
      <c r="D1522" s="120"/>
      <c r="E1522" s="119"/>
      <c r="F1522" s="119"/>
      <c r="G1522" s="119"/>
      <c r="H1522" s="119"/>
      <c r="I1522" s="158">
        <f t="shared" si="47"/>
        <v>0</v>
      </c>
      <c r="J1522" s="119"/>
      <c r="K1522" s="119"/>
      <c r="L1522" s="119"/>
      <c r="M1522" s="119"/>
      <c r="N1522" s="119"/>
      <c r="O1522" s="159"/>
      <c r="P1522" s="160" t="s">
        <v>80</v>
      </c>
      <c r="Q1522" s="122">
        <f t="shared" si="48"/>
        <v>0</v>
      </c>
      <c r="R1522" s="143"/>
    </row>
    <row r="1523" spans="2:18" x14ac:dyDescent="0.2">
      <c r="B1523" s="120"/>
      <c r="C1523" s="119"/>
      <c r="D1523" s="120"/>
      <c r="E1523" s="119"/>
      <c r="F1523" s="119"/>
      <c r="G1523" s="119"/>
      <c r="H1523" s="119"/>
      <c r="I1523" s="158">
        <f t="shared" si="47"/>
        <v>0</v>
      </c>
      <c r="J1523" s="119"/>
      <c r="K1523" s="119"/>
      <c r="L1523" s="119"/>
      <c r="M1523" s="119"/>
      <c r="N1523" s="119"/>
      <c r="O1523" s="159"/>
      <c r="P1523" s="160" t="s">
        <v>80</v>
      </c>
      <c r="Q1523" s="122">
        <f t="shared" si="48"/>
        <v>0</v>
      </c>
      <c r="R1523" s="143"/>
    </row>
    <row r="1524" spans="2:18" x14ac:dyDescent="0.2">
      <c r="B1524" s="120"/>
      <c r="C1524" s="119"/>
      <c r="D1524" s="120"/>
      <c r="E1524" s="119"/>
      <c r="F1524" s="119"/>
      <c r="G1524" s="119"/>
      <c r="H1524" s="119"/>
      <c r="I1524" s="158">
        <f t="shared" ref="I1524:I1587" si="49">IF(J1524&gt;0,J1524,SUM((PI()*E1524*F1524/4)+(PI()*F1524*G1524/4)+(PI()*G1524*H1524/4)+(PI()*H1524*E1524/4)))</f>
        <v>0</v>
      </c>
      <c r="J1524" s="119"/>
      <c r="K1524" s="119"/>
      <c r="L1524" s="119"/>
      <c r="M1524" s="119"/>
      <c r="N1524" s="119"/>
      <c r="O1524" s="159"/>
      <c r="P1524" s="160" t="s">
        <v>80</v>
      </c>
      <c r="Q1524" s="122">
        <f t="shared" ref="Q1524:Q1587" si="50">SUM((I1524-(L1524+M1524+N1524))*(1-O1524))</f>
        <v>0</v>
      </c>
      <c r="R1524" s="143"/>
    </row>
    <row r="1525" spans="2:18" x14ac:dyDescent="0.2">
      <c r="B1525" s="120"/>
      <c r="C1525" s="119"/>
      <c r="D1525" s="120"/>
      <c r="E1525" s="119"/>
      <c r="F1525" s="119"/>
      <c r="G1525" s="119"/>
      <c r="H1525" s="119"/>
      <c r="I1525" s="158">
        <f t="shared" si="49"/>
        <v>0</v>
      </c>
      <c r="J1525" s="119"/>
      <c r="K1525" s="119"/>
      <c r="L1525" s="119"/>
      <c r="M1525" s="119"/>
      <c r="N1525" s="119"/>
      <c r="O1525" s="159"/>
      <c r="P1525" s="160" t="s">
        <v>80</v>
      </c>
      <c r="Q1525" s="122">
        <f t="shared" si="50"/>
        <v>0</v>
      </c>
      <c r="R1525" s="143"/>
    </row>
    <row r="1526" spans="2:18" x14ac:dyDescent="0.2">
      <c r="B1526" s="120"/>
      <c r="C1526" s="119"/>
      <c r="D1526" s="120"/>
      <c r="E1526" s="119"/>
      <c r="F1526" s="119"/>
      <c r="G1526" s="119"/>
      <c r="H1526" s="119"/>
      <c r="I1526" s="158">
        <f t="shared" si="49"/>
        <v>0</v>
      </c>
      <c r="J1526" s="119"/>
      <c r="K1526" s="119"/>
      <c r="L1526" s="119"/>
      <c r="M1526" s="119"/>
      <c r="N1526" s="119"/>
      <c r="O1526" s="159"/>
      <c r="P1526" s="160" t="s">
        <v>80</v>
      </c>
      <c r="Q1526" s="122">
        <f t="shared" si="50"/>
        <v>0</v>
      </c>
      <c r="R1526" s="143"/>
    </row>
    <row r="1527" spans="2:18" x14ac:dyDescent="0.2">
      <c r="B1527" s="120"/>
      <c r="C1527" s="119"/>
      <c r="D1527" s="120"/>
      <c r="E1527" s="119"/>
      <c r="F1527" s="119"/>
      <c r="G1527" s="119"/>
      <c r="H1527" s="119"/>
      <c r="I1527" s="158">
        <f t="shared" si="49"/>
        <v>0</v>
      </c>
      <c r="J1527" s="119"/>
      <c r="K1527" s="119"/>
      <c r="L1527" s="119"/>
      <c r="M1527" s="119"/>
      <c r="N1527" s="119"/>
      <c r="O1527" s="159"/>
      <c r="P1527" s="160" t="s">
        <v>80</v>
      </c>
      <c r="Q1527" s="122">
        <f t="shared" si="50"/>
        <v>0</v>
      </c>
      <c r="R1527" s="143"/>
    </row>
    <row r="1528" spans="2:18" x14ac:dyDescent="0.2">
      <c r="B1528" s="120"/>
      <c r="C1528" s="119"/>
      <c r="D1528" s="120"/>
      <c r="E1528" s="119"/>
      <c r="F1528" s="119"/>
      <c r="G1528" s="119"/>
      <c r="H1528" s="119"/>
      <c r="I1528" s="158">
        <f t="shared" si="49"/>
        <v>0</v>
      </c>
      <c r="J1528" s="119"/>
      <c r="K1528" s="119"/>
      <c r="L1528" s="119"/>
      <c r="M1528" s="119"/>
      <c r="N1528" s="119"/>
      <c r="O1528" s="159"/>
      <c r="P1528" s="160" t="s">
        <v>80</v>
      </c>
      <c r="Q1528" s="122">
        <f t="shared" si="50"/>
        <v>0</v>
      </c>
      <c r="R1528" s="143"/>
    </row>
    <row r="1529" spans="2:18" x14ac:dyDescent="0.2">
      <c r="B1529" s="120"/>
      <c r="C1529" s="119"/>
      <c r="D1529" s="120"/>
      <c r="E1529" s="119"/>
      <c r="F1529" s="119"/>
      <c r="G1529" s="119"/>
      <c r="H1529" s="119"/>
      <c r="I1529" s="158">
        <f t="shared" si="49"/>
        <v>0</v>
      </c>
      <c r="J1529" s="119"/>
      <c r="K1529" s="119"/>
      <c r="L1529" s="119"/>
      <c r="M1529" s="119"/>
      <c r="N1529" s="119"/>
      <c r="O1529" s="159"/>
      <c r="P1529" s="160" t="s">
        <v>80</v>
      </c>
      <c r="Q1529" s="122">
        <f t="shared" si="50"/>
        <v>0</v>
      </c>
      <c r="R1529" s="143"/>
    </row>
    <row r="1530" spans="2:18" x14ac:dyDescent="0.2">
      <c r="B1530" s="120"/>
      <c r="C1530" s="119"/>
      <c r="D1530" s="120"/>
      <c r="E1530" s="119"/>
      <c r="F1530" s="119"/>
      <c r="G1530" s="119"/>
      <c r="H1530" s="119"/>
      <c r="I1530" s="158">
        <f t="shared" si="49"/>
        <v>0</v>
      </c>
      <c r="J1530" s="119"/>
      <c r="K1530" s="119"/>
      <c r="L1530" s="119"/>
      <c r="M1530" s="119"/>
      <c r="N1530" s="119"/>
      <c r="O1530" s="159"/>
      <c r="P1530" s="160" t="s">
        <v>80</v>
      </c>
      <c r="Q1530" s="122">
        <f t="shared" si="50"/>
        <v>0</v>
      </c>
      <c r="R1530" s="143"/>
    </row>
    <row r="1531" spans="2:18" x14ac:dyDescent="0.2">
      <c r="B1531" s="120"/>
      <c r="C1531" s="119"/>
      <c r="D1531" s="120"/>
      <c r="E1531" s="119"/>
      <c r="F1531" s="119"/>
      <c r="G1531" s="119"/>
      <c r="H1531" s="119"/>
      <c r="I1531" s="158">
        <f t="shared" si="49"/>
        <v>0</v>
      </c>
      <c r="J1531" s="119"/>
      <c r="K1531" s="119"/>
      <c r="L1531" s="119"/>
      <c r="M1531" s="119"/>
      <c r="N1531" s="119"/>
      <c r="O1531" s="159"/>
      <c r="P1531" s="160" t="s">
        <v>80</v>
      </c>
      <c r="Q1531" s="122">
        <f t="shared" si="50"/>
        <v>0</v>
      </c>
      <c r="R1531" s="143"/>
    </row>
    <row r="1532" spans="2:18" x14ac:dyDescent="0.2">
      <c r="B1532" s="120"/>
      <c r="C1532" s="119"/>
      <c r="D1532" s="120"/>
      <c r="E1532" s="119"/>
      <c r="F1532" s="119"/>
      <c r="G1532" s="119"/>
      <c r="H1532" s="119"/>
      <c r="I1532" s="158">
        <f t="shared" si="49"/>
        <v>0</v>
      </c>
      <c r="J1532" s="119"/>
      <c r="K1532" s="119"/>
      <c r="L1532" s="119"/>
      <c r="M1532" s="119"/>
      <c r="N1532" s="119"/>
      <c r="O1532" s="159"/>
      <c r="P1532" s="160" t="s">
        <v>80</v>
      </c>
      <c r="Q1532" s="122">
        <f t="shared" si="50"/>
        <v>0</v>
      </c>
      <c r="R1532" s="143"/>
    </row>
    <row r="1533" spans="2:18" x14ac:dyDescent="0.2">
      <c r="B1533" s="120"/>
      <c r="C1533" s="119"/>
      <c r="D1533" s="120"/>
      <c r="E1533" s="119"/>
      <c r="F1533" s="119"/>
      <c r="G1533" s="119"/>
      <c r="H1533" s="119"/>
      <c r="I1533" s="158">
        <f t="shared" si="49"/>
        <v>0</v>
      </c>
      <c r="J1533" s="119"/>
      <c r="K1533" s="119"/>
      <c r="L1533" s="119"/>
      <c r="M1533" s="119"/>
      <c r="N1533" s="119"/>
      <c r="O1533" s="159"/>
      <c r="P1533" s="160" t="s">
        <v>80</v>
      </c>
      <c r="Q1533" s="122">
        <f t="shared" si="50"/>
        <v>0</v>
      </c>
      <c r="R1533" s="143"/>
    </row>
    <row r="1534" spans="2:18" x14ac:dyDescent="0.2">
      <c r="B1534" s="120"/>
      <c r="C1534" s="119"/>
      <c r="D1534" s="120"/>
      <c r="E1534" s="119"/>
      <c r="F1534" s="119"/>
      <c r="G1534" s="119"/>
      <c r="H1534" s="119"/>
      <c r="I1534" s="158">
        <f t="shared" si="49"/>
        <v>0</v>
      </c>
      <c r="J1534" s="119"/>
      <c r="K1534" s="119"/>
      <c r="L1534" s="119"/>
      <c r="M1534" s="119"/>
      <c r="N1534" s="119"/>
      <c r="O1534" s="159"/>
      <c r="P1534" s="160" t="s">
        <v>80</v>
      </c>
      <c r="Q1534" s="122">
        <f t="shared" si="50"/>
        <v>0</v>
      </c>
      <c r="R1534" s="143"/>
    </row>
    <row r="1535" spans="2:18" x14ac:dyDescent="0.2">
      <c r="B1535" s="120"/>
      <c r="C1535" s="119"/>
      <c r="D1535" s="120"/>
      <c r="E1535" s="119"/>
      <c r="F1535" s="119"/>
      <c r="G1535" s="119"/>
      <c r="H1535" s="119"/>
      <c r="I1535" s="158">
        <f t="shared" si="49"/>
        <v>0</v>
      </c>
      <c r="J1535" s="119"/>
      <c r="K1535" s="119"/>
      <c r="L1535" s="119"/>
      <c r="M1535" s="119"/>
      <c r="N1535" s="119"/>
      <c r="O1535" s="159"/>
      <c r="P1535" s="160" t="s">
        <v>80</v>
      </c>
      <c r="Q1535" s="122">
        <f t="shared" si="50"/>
        <v>0</v>
      </c>
      <c r="R1535" s="143"/>
    </row>
    <row r="1536" spans="2:18" x14ac:dyDescent="0.2">
      <c r="B1536" s="120"/>
      <c r="C1536" s="119"/>
      <c r="D1536" s="120"/>
      <c r="E1536" s="119"/>
      <c r="F1536" s="119"/>
      <c r="G1536" s="119"/>
      <c r="H1536" s="119"/>
      <c r="I1536" s="158">
        <f t="shared" si="49"/>
        <v>0</v>
      </c>
      <c r="J1536" s="119"/>
      <c r="K1536" s="119"/>
      <c r="L1536" s="119"/>
      <c r="M1536" s="119"/>
      <c r="N1536" s="119"/>
      <c r="O1536" s="159"/>
      <c r="P1536" s="160" t="s">
        <v>80</v>
      </c>
      <c r="Q1536" s="122">
        <f t="shared" si="50"/>
        <v>0</v>
      </c>
      <c r="R1536" s="143"/>
    </row>
    <row r="1537" spans="2:18" x14ac:dyDescent="0.2">
      <c r="B1537" s="120"/>
      <c r="C1537" s="119"/>
      <c r="D1537" s="120"/>
      <c r="E1537" s="119"/>
      <c r="F1537" s="119"/>
      <c r="G1537" s="119"/>
      <c r="H1537" s="119"/>
      <c r="I1537" s="158">
        <f t="shared" si="49"/>
        <v>0</v>
      </c>
      <c r="J1537" s="119"/>
      <c r="K1537" s="119"/>
      <c r="L1537" s="119"/>
      <c r="M1537" s="119"/>
      <c r="N1537" s="119"/>
      <c r="O1537" s="159"/>
      <c r="P1537" s="160" t="s">
        <v>80</v>
      </c>
      <c r="Q1537" s="122">
        <f t="shared" si="50"/>
        <v>0</v>
      </c>
      <c r="R1537" s="143"/>
    </row>
    <row r="1538" spans="2:18" x14ac:dyDescent="0.2">
      <c r="B1538" s="120"/>
      <c r="C1538" s="119"/>
      <c r="D1538" s="120"/>
      <c r="E1538" s="119"/>
      <c r="F1538" s="119"/>
      <c r="G1538" s="119"/>
      <c r="H1538" s="119"/>
      <c r="I1538" s="158">
        <f t="shared" si="49"/>
        <v>0</v>
      </c>
      <c r="J1538" s="119"/>
      <c r="K1538" s="119"/>
      <c r="L1538" s="119"/>
      <c r="M1538" s="119"/>
      <c r="N1538" s="119"/>
      <c r="O1538" s="159"/>
      <c r="P1538" s="160" t="s">
        <v>80</v>
      </c>
      <c r="Q1538" s="122">
        <f t="shared" si="50"/>
        <v>0</v>
      </c>
      <c r="R1538" s="143"/>
    </row>
    <row r="1539" spans="2:18" x14ac:dyDescent="0.2">
      <c r="B1539" s="120"/>
      <c r="C1539" s="119"/>
      <c r="D1539" s="120"/>
      <c r="E1539" s="119"/>
      <c r="F1539" s="119"/>
      <c r="G1539" s="119"/>
      <c r="H1539" s="119"/>
      <c r="I1539" s="158">
        <f t="shared" si="49"/>
        <v>0</v>
      </c>
      <c r="J1539" s="119"/>
      <c r="K1539" s="119"/>
      <c r="L1539" s="119"/>
      <c r="M1539" s="119"/>
      <c r="N1539" s="119"/>
      <c r="O1539" s="159"/>
      <c r="P1539" s="160" t="s">
        <v>80</v>
      </c>
      <c r="Q1539" s="122">
        <f t="shared" si="50"/>
        <v>0</v>
      </c>
      <c r="R1539" s="143"/>
    </row>
    <row r="1540" spans="2:18" x14ac:dyDescent="0.2">
      <c r="B1540" s="120"/>
      <c r="C1540" s="119"/>
      <c r="D1540" s="120"/>
      <c r="E1540" s="119"/>
      <c r="F1540" s="119"/>
      <c r="G1540" s="119"/>
      <c r="H1540" s="119"/>
      <c r="I1540" s="158">
        <f t="shared" si="49"/>
        <v>0</v>
      </c>
      <c r="J1540" s="119"/>
      <c r="K1540" s="119"/>
      <c r="L1540" s="119"/>
      <c r="M1540" s="119"/>
      <c r="N1540" s="119"/>
      <c r="O1540" s="159"/>
      <c r="P1540" s="160" t="s">
        <v>80</v>
      </c>
      <c r="Q1540" s="122">
        <f t="shared" si="50"/>
        <v>0</v>
      </c>
      <c r="R1540" s="143"/>
    </row>
    <row r="1541" spans="2:18" x14ac:dyDescent="0.2">
      <c r="B1541" s="120"/>
      <c r="C1541" s="119"/>
      <c r="D1541" s="120"/>
      <c r="E1541" s="119"/>
      <c r="F1541" s="119"/>
      <c r="G1541" s="119"/>
      <c r="H1541" s="119"/>
      <c r="I1541" s="158">
        <f t="shared" si="49"/>
        <v>0</v>
      </c>
      <c r="J1541" s="119"/>
      <c r="K1541" s="119"/>
      <c r="L1541" s="119"/>
      <c r="M1541" s="119"/>
      <c r="N1541" s="119"/>
      <c r="O1541" s="159"/>
      <c r="P1541" s="160" t="s">
        <v>80</v>
      </c>
      <c r="Q1541" s="122">
        <f t="shared" si="50"/>
        <v>0</v>
      </c>
      <c r="R1541" s="143"/>
    </row>
    <row r="1542" spans="2:18" x14ac:dyDescent="0.2">
      <c r="B1542" s="120"/>
      <c r="C1542" s="119"/>
      <c r="D1542" s="120"/>
      <c r="E1542" s="119"/>
      <c r="F1542" s="119"/>
      <c r="G1542" s="119"/>
      <c r="H1542" s="119"/>
      <c r="I1542" s="158">
        <f t="shared" si="49"/>
        <v>0</v>
      </c>
      <c r="J1542" s="119"/>
      <c r="K1542" s="119"/>
      <c r="L1542" s="119"/>
      <c r="M1542" s="119"/>
      <c r="N1542" s="119"/>
      <c r="O1542" s="159"/>
      <c r="P1542" s="160" t="s">
        <v>80</v>
      </c>
      <c r="Q1542" s="122">
        <f t="shared" si="50"/>
        <v>0</v>
      </c>
      <c r="R1542" s="143"/>
    </row>
    <row r="1543" spans="2:18" x14ac:dyDescent="0.2">
      <c r="B1543" s="120"/>
      <c r="C1543" s="119"/>
      <c r="D1543" s="120"/>
      <c r="E1543" s="119"/>
      <c r="F1543" s="119"/>
      <c r="G1543" s="119"/>
      <c r="H1543" s="119"/>
      <c r="I1543" s="158">
        <f t="shared" si="49"/>
        <v>0</v>
      </c>
      <c r="J1543" s="119"/>
      <c r="K1543" s="119"/>
      <c r="L1543" s="119"/>
      <c r="M1543" s="119"/>
      <c r="N1543" s="119"/>
      <c r="O1543" s="159"/>
      <c r="P1543" s="160" t="s">
        <v>80</v>
      </c>
      <c r="Q1543" s="122">
        <f t="shared" si="50"/>
        <v>0</v>
      </c>
      <c r="R1543" s="143"/>
    </row>
    <row r="1544" spans="2:18" x14ac:dyDescent="0.2">
      <c r="B1544" s="120"/>
      <c r="C1544" s="119"/>
      <c r="D1544" s="120"/>
      <c r="E1544" s="119"/>
      <c r="F1544" s="119"/>
      <c r="G1544" s="119"/>
      <c r="H1544" s="119"/>
      <c r="I1544" s="158">
        <f t="shared" si="49"/>
        <v>0</v>
      </c>
      <c r="J1544" s="119"/>
      <c r="K1544" s="119"/>
      <c r="L1544" s="119"/>
      <c r="M1544" s="119"/>
      <c r="N1544" s="119"/>
      <c r="O1544" s="159"/>
      <c r="P1544" s="160" t="s">
        <v>80</v>
      </c>
      <c r="Q1544" s="122">
        <f t="shared" si="50"/>
        <v>0</v>
      </c>
      <c r="R1544" s="143"/>
    </row>
    <row r="1545" spans="2:18" x14ac:dyDescent="0.2">
      <c r="B1545" s="120"/>
      <c r="C1545" s="119"/>
      <c r="D1545" s="120"/>
      <c r="E1545" s="119"/>
      <c r="F1545" s="119"/>
      <c r="G1545" s="119"/>
      <c r="H1545" s="119"/>
      <c r="I1545" s="158">
        <f t="shared" si="49"/>
        <v>0</v>
      </c>
      <c r="J1545" s="119"/>
      <c r="K1545" s="119"/>
      <c r="L1545" s="119"/>
      <c r="M1545" s="119"/>
      <c r="N1545" s="119"/>
      <c r="O1545" s="159"/>
      <c r="P1545" s="160" t="s">
        <v>80</v>
      </c>
      <c r="Q1545" s="122">
        <f t="shared" si="50"/>
        <v>0</v>
      </c>
      <c r="R1545" s="143"/>
    </row>
    <row r="1546" spans="2:18" x14ac:dyDescent="0.2">
      <c r="B1546" s="120"/>
      <c r="C1546" s="119"/>
      <c r="D1546" s="120"/>
      <c r="E1546" s="119"/>
      <c r="F1546" s="119"/>
      <c r="G1546" s="119"/>
      <c r="H1546" s="119"/>
      <c r="I1546" s="158">
        <f t="shared" si="49"/>
        <v>0</v>
      </c>
      <c r="J1546" s="119"/>
      <c r="K1546" s="119"/>
      <c r="L1546" s="119"/>
      <c r="M1546" s="119"/>
      <c r="N1546" s="119"/>
      <c r="O1546" s="159"/>
      <c r="P1546" s="160" t="s">
        <v>80</v>
      </c>
      <c r="Q1546" s="122">
        <f t="shared" si="50"/>
        <v>0</v>
      </c>
      <c r="R1546" s="143"/>
    </row>
    <row r="1547" spans="2:18" x14ac:dyDescent="0.2">
      <c r="B1547" s="120"/>
      <c r="C1547" s="119"/>
      <c r="D1547" s="120"/>
      <c r="E1547" s="119"/>
      <c r="F1547" s="119"/>
      <c r="G1547" s="119"/>
      <c r="H1547" s="119"/>
      <c r="I1547" s="158">
        <f t="shared" si="49"/>
        <v>0</v>
      </c>
      <c r="J1547" s="119"/>
      <c r="K1547" s="119"/>
      <c r="L1547" s="119"/>
      <c r="M1547" s="119"/>
      <c r="N1547" s="119"/>
      <c r="O1547" s="159"/>
      <c r="P1547" s="160" t="s">
        <v>80</v>
      </c>
      <c r="Q1547" s="122">
        <f t="shared" si="50"/>
        <v>0</v>
      </c>
      <c r="R1547" s="143"/>
    </row>
    <row r="1548" spans="2:18" x14ac:dyDescent="0.2">
      <c r="B1548" s="120"/>
      <c r="C1548" s="119"/>
      <c r="D1548" s="120"/>
      <c r="E1548" s="119"/>
      <c r="F1548" s="119"/>
      <c r="G1548" s="119"/>
      <c r="H1548" s="119"/>
      <c r="I1548" s="158">
        <f t="shared" si="49"/>
        <v>0</v>
      </c>
      <c r="J1548" s="119"/>
      <c r="K1548" s="119"/>
      <c r="L1548" s="119"/>
      <c r="M1548" s="119"/>
      <c r="N1548" s="119"/>
      <c r="O1548" s="159"/>
      <c r="P1548" s="160" t="s">
        <v>80</v>
      </c>
      <c r="Q1548" s="122">
        <f t="shared" si="50"/>
        <v>0</v>
      </c>
      <c r="R1548" s="143"/>
    </row>
    <row r="1549" spans="2:18" x14ac:dyDescent="0.2">
      <c r="B1549" s="120"/>
      <c r="C1549" s="119"/>
      <c r="D1549" s="120"/>
      <c r="E1549" s="119"/>
      <c r="F1549" s="119"/>
      <c r="G1549" s="119"/>
      <c r="H1549" s="119"/>
      <c r="I1549" s="158">
        <f t="shared" si="49"/>
        <v>0</v>
      </c>
      <c r="J1549" s="119"/>
      <c r="K1549" s="119"/>
      <c r="L1549" s="119"/>
      <c r="M1549" s="119"/>
      <c r="N1549" s="119"/>
      <c r="O1549" s="159"/>
      <c r="P1549" s="160" t="s">
        <v>80</v>
      </c>
      <c r="Q1549" s="122">
        <f t="shared" si="50"/>
        <v>0</v>
      </c>
      <c r="R1549" s="143"/>
    </row>
    <row r="1550" spans="2:18" x14ac:dyDescent="0.2">
      <c r="B1550" s="120"/>
      <c r="C1550" s="119"/>
      <c r="D1550" s="120"/>
      <c r="E1550" s="119"/>
      <c r="F1550" s="119"/>
      <c r="G1550" s="119"/>
      <c r="H1550" s="119"/>
      <c r="I1550" s="158">
        <f t="shared" si="49"/>
        <v>0</v>
      </c>
      <c r="J1550" s="119"/>
      <c r="K1550" s="119"/>
      <c r="L1550" s="119"/>
      <c r="M1550" s="119"/>
      <c r="N1550" s="119"/>
      <c r="O1550" s="159"/>
      <c r="P1550" s="160" t="s">
        <v>80</v>
      </c>
      <c r="Q1550" s="122">
        <f t="shared" si="50"/>
        <v>0</v>
      </c>
      <c r="R1550" s="143"/>
    </row>
    <row r="1551" spans="2:18" x14ac:dyDescent="0.2">
      <c r="B1551" s="120"/>
      <c r="C1551" s="119"/>
      <c r="D1551" s="120"/>
      <c r="E1551" s="119"/>
      <c r="F1551" s="119"/>
      <c r="G1551" s="119"/>
      <c r="H1551" s="119"/>
      <c r="I1551" s="158">
        <f t="shared" si="49"/>
        <v>0</v>
      </c>
      <c r="J1551" s="119"/>
      <c r="K1551" s="119"/>
      <c r="L1551" s="119"/>
      <c r="M1551" s="119"/>
      <c r="N1551" s="119"/>
      <c r="O1551" s="159"/>
      <c r="P1551" s="160" t="s">
        <v>80</v>
      </c>
      <c r="Q1551" s="122">
        <f t="shared" si="50"/>
        <v>0</v>
      </c>
      <c r="R1551" s="143"/>
    </row>
    <row r="1552" spans="2:18" x14ac:dyDescent="0.2">
      <c r="B1552" s="120"/>
      <c r="C1552" s="119"/>
      <c r="D1552" s="120"/>
      <c r="E1552" s="119"/>
      <c r="F1552" s="119"/>
      <c r="G1552" s="119"/>
      <c r="H1552" s="119"/>
      <c r="I1552" s="158">
        <f t="shared" si="49"/>
        <v>0</v>
      </c>
      <c r="J1552" s="119"/>
      <c r="K1552" s="119"/>
      <c r="L1552" s="119"/>
      <c r="M1552" s="119"/>
      <c r="N1552" s="119"/>
      <c r="O1552" s="159"/>
      <c r="P1552" s="160" t="s">
        <v>80</v>
      </c>
      <c r="Q1552" s="122">
        <f t="shared" si="50"/>
        <v>0</v>
      </c>
      <c r="R1552" s="143"/>
    </row>
    <row r="1553" spans="2:18" x14ac:dyDescent="0.2">
      <c r="B1553" s="120"/>
      <c r="C1553" s="119"/>
      <c r="D1553" s="120"/>
      <c r="E1553" s="119"/>
      <c r="F1553" s="119"/>
      <c r="G1553" s="119"/>
      <c r="H1553" s="119"/>
      <c r="I1553" s="158">
        <f t="shared" si="49"/>
        <v>0</v>
      </c>
      <c r="J1553" s="119"/>
      <c r="K1553" s="119"/>
      <c r="L1553" s="119"/>
      <c r="M1553" s="119"/>
      <c r="N1553" s="119"/>
      <c r="O1553" s="159"/>
      <c r="P1553" s="160" t="s">
        <v>80</v>
      </c>
      <c r="Q1553" s="122">
        <f t="shared" si="50"/>
        <v>0</v>
      </c>
      <c r="R1553" s="143"/>
    </row>
    <row r="1554" spans="2:18" x14ac:dyDescent="0.2">
      <c r="B1554" s="120"/>
      <c r="C1554" s="119"/>
      <c r="D1554" s="120"/>
      <c r="E1554" s="119"/>
      <c r="F1554" s="119"/>
      <c r="G1554" s="119"/>
      <c r="H1554" s="119"/>
      <c r="I1554" s="158">
        <f t="shared" si="49"/>
        <v>0</v>
      </c>
      <c r="J1554" s="119"/>
      <c r="K1554" s="119"/>
      <c r="L1554" s="119"/>
      <c r="M1554" s="119"/>
      <c r="N1554" s="119"/>
      <c r="O1554" s="159"/>
      <c r="P1554" s="160" t="s">
        <v>80</v>
      </c>
      <c r="Q1554" s="122">
        <f t="shared" si="50"/>
        <v>0</v>
      </c>
      <c r="R1554" s="143"/>
    </row>
    <row r="1555" spans="2:18" x14ac:dyDescent="0.2">
      <c r="B1555" s="120"/>
      <c r="C1555" s="119"/>
      <c r="D1555" s="120"/>
      <c r="E1555" s="119"/>
      <c r="F1555" s="119"/>
      <c r="G1555" s="119"/>
      <c r="H1555" s="119"/>
      <c r="I1555" s="158">
        <f t="shared" si="49"/>
        <v>0</v>
      </c>
      <c r="J1555" s="119"/>
      <c r="K1555" s="119"/>
      <c r="L1555" s="119"/>
      <c r="M1555" s="119"/>
      <c r="N1555" s="119"/>
      <c r="O1555" s="159"/>
      <c r="P1555" s="160" t="s">
        <v>80</v>
      </c>
      <c r="Q1555" s="122">
        <f t="shared" si="50"/>
        <v>0</v>
      </c>
      <c r="R1555" s="143"/>
    </row>
    <row r="1556" spans="2:18" x14ac:dyDescent="0.2">
      <c r="B1556" s="120"/>
      <c r="C1556" s="119"/>
      <c r="D1556" s="120"/>
      <c r="E1556" s="119"/>
      <c r="F1556" s="119"/>
      <c r="G1556" s="119"/>
      <c r="H1556" s="119"/>
      <c r="I1556" s="158">
        <f t="shared" si="49"/>
        <v>0</v>
      </c>
      <c r="J1556" s="119"/>
      <c r="K1556" s="119"/>
      <c r="L1556" s="119"/>
      <c r="M1556" s="119"/>
      <c r="N1556" s="119"/>
      <c r="O1556" s="159"/>
      <c r="P1556" s="160" t="s">
        <v>80</v>
      </c>
      <c r="Q1556" s="122">
        <f t="shared" si="50"/>
        <v>0</v>
      </c>
      <c r="R1556" s="143"/>
    </row>
    <row r="1557" spans="2:18" x14ac:dyDescent="0.2">
      <c r="B1557" s="120"/>
      <c r="C1557" s="119"/>
      <c r="D1557" s="120"/>
      <c r="E1557" s="119"/>
      <c r="F1557" s="119"/>
      <c r="G1557" s="119"/>
      <c r="H1557" s="119"/>
      <c r="I1557" s="158">
        <f t="shared" si="49"/>
        <v>0</v>
      </c>
      <c r="J1557" s="119"/>
      <c r="K1557" s="119"/>
      <c r="L1557" s="119"/>
      <c r="M1557" s="119"/>
      <c r="N1557" s="119"/>
      <c r="O1557" s="159"/>
      <c r="P1557" s="160" t="s">
        <v>80</v>
      </c>
      <c r="Q1557" s="122">
        <f t="shared" si="50"/>
        <v>0</v>
      </c>
      <c r="R1557" s="143"/>
    </row>
    <row r="1558" spans="2:18" x14ac:dyDescent="0.2">
      <c r="B1558" s="120"/>
      <c r="C1558" s="119"/>
      <c r="D1558" s="120"/>
      <c r="E1558" s="119"/>
      <c r="F1558" s="119"/>
      <c r="G1558" s="119"/>
      <c r="H1558" s="119"/>
      <c r="I1558" s="158">
        <f t="shared" si="49"/>
        <v>0</v>
      </c>
      <c r="J1558" s="119"/>
      <c r="K1558" s="119"/>
      <c r="L1558" s="119"/>
      <c r="M1558" s="119"/>
      <c r="N1558" s="119"/>
      <c r="O1558" s="159"/>
      <c r="P1558" s="160" t="s">
        <v>80</v>
      </c>
      <c r="Q1558" s="122">
        <f t="shared" si="50"/>
        <v>0</v>
      </c>
      <c r="R1558" s="143"/>
    </row>
    <row r="1559" spans="2:18" x14ac:dyDescent="0.2">
      <c r="B1559" s="120"/>
      <c r="C1559" s="119"/>
      <c r="D1559" s="120"/>
      <c r="E1559" s="119"/>
      <c r="F1559" s="119"/>
      <c r="G1559" s="119"/>
      <c r="H1559" s="119"/>
      <c r="I1559" s="158">
        <f t="shared" si="49"/>
        <v>0</v>
      </c>
      <c r="J1559" s="119"/>
      <c r="K1559" s="119"/>
      <c r="L1559" s="119"/>
      <c r="M1559" s="119"/>
      <c r="N1559" s="119"/>
      <c r="O1559" s="159"/>
      <c r="P1559" s="160" t="s">
        <v>80</v>
      </c>
      <c r="Q1559" s="122">
        <f t="shared" si="50"/>
        <v>0</v>
      </c>
      <c r="R1559" s="143"/>
    </row>
    <row r="1560" spans="2:18" x14ac:dyDescent="0.2">
      <c r="B1560" s="120"/>
      <c r="C1560" s="119"/>
      <c r="D1560" s="120"/>
      <c r="E1560" s="119"/>
      <c r="F1560" s="119"/>
      <c r="G1560" s="119"/>
      <c r="H1560" s="119"/>
      <c r="I1560" s="158">
        <f t="shared" si="49"/>
        <v>0</v>
      </c>
      <c r="J1560" s="119"/>
      <c r="K1560" s="119"/>
      <c r="L1560" s="119"/>
      <c r="M1560" s="119"/>
      <c r="N1560" s="119"/>
      <c r="O1560" s="159"/>
      <c r="P1560" s="160" t="s">
        <v>80</v>
      </c>
      <c r="Q1560" s="122">
        <f t="shared" si="50"/>
        <v>0</v>
      </c>
      <c r="R1560" s="143"/>
    </row>
    <row r="1561" spans="2:18" x14ac:dyDescent="0.2">
      <c r="B1561" s="120"/>
      <c r="C1561" s="119"/>
      <c r="D1561" s="120"/>
      <c r="E1561" s="119"/>
      <c r="F1561" s="119"/>
      <c r="G1561" s="119"/>
      <c r="H1561" s="119"/>
      <c r="I1561" s="158">
        <f t="shared" si="49"/>
        <v>0</v>
      </c>
      <c r="J1561" s="119"/>
      <c r="K1561" s="119"/>
      <c r="L1561" s="119"/>
      <c r="M1561" s="119"/>
      <c r="N1561" s="119"/>
      <c r="O1561" s="159"/>
      <c r="P1561" s="160" t="s">
        <v>80</v>
      </c>
      <c r="Q1561" s="122">
        <f t="shared" si="50"/>
        <v>0</v>
      </c>
      <c r="R1561" s="143"/>
    </row>
    <row r="1562" spans="2:18" x14ac:dyDescent="0.2">
      <c r="B1562" s="120"/>
      <c r="C1562" s="119"/>
      <c r="D1562" s="120"/>
      <c r="E1562" s="119"/>
      <c r="F1562" s="119"/>
      <c r="G1562" s="119"/>
      <c r="H1562" s="119"/>
      <c r="I1562" s="158">
        <f t="shared" si="49"/>
        <v>0</v>
      </c>
      <c r="J1562" s="119"/>
      <c r="K1562" s="119"/>
      <c r="L1562" s="119"/>
      <c r="M1562" s="119"/>
      <c r="N1562" s="119"/>
      <c r="O1562" s="159"/>
      <c r="P1562" s="160" t="s">
        <v>80</v>
      </c>
      <c r="Q1562" s="122">
        <f t="shared" si="50"/>
        <v>0</v>
      </c>
      <c r="R1562" s="143"/>
    </row>
    <row r="1563" spans="2:18" x14ac:dyDescent="0.2">
      <c r="B1563" s="120"/>
      <c r="C1563" s="119"/>
      <c r="D1563" s="120"/>
      <c r="E1563" s="119"/>
      <c r="F1563" s="119"/>
      <c r="G1563" s="119"/>
      <c r="H1563" s="119"/>
      <c r="I1563" s="158">
        <f t="shared" si="49"/>
        <v>0</v>
      </c>
      <c r="J1563" s="119"/>
      <c r="K1563" s="119"/>
      <c r="L1563" s="119"/>
      <c r="M1563" s="119"/>
      <c r="N1563" s="119"/>
      <c r="O1563" s="159"/>
      <c r="P1563" s="160" t="s">
        <v>80</v>
      </c>
      <c r="Q1563" s="122">
        <f t="shared" si="50"/>
        <v>0</v>
      </c>
      <c r="R1563" s="143"/>
    </row>
    <row r="1564" spans="2:18" x14ac:dyDescent="0.2">
      <c r="B1564" s="120"/>
      <c r="C1564" s="119"/>
      <c r="D1564" s="120"/>
      <c r="E1564" s="119"/>
      <c r="F1564" s="119"/>
      <c r="G1564" s="119"/>
      <c r="H1564" s="119"/>
      <c r="I1564" s="158">
        <f t="shared" si="49"/>
        <v>0</v>
      </c>
      <c r="J1564" s="119"/>
      <c r="K1564" s="119"/>
      <c r="L1564" s="119"/>
      <c r="M1564" s="119"/>
      <c r="N1564" s="119"/>
      <c r="O1564" s="159"/>
      <c r="P1564" s="160" t="s">
        <v>80</v>
      </c>
      <c r="Q1564" s="122">
        <f t="shared" si="50"/>
        <v>0</v>
      </c>
      <c r="R1564" s="143"/>
    </row>
    <row r="1565" spans="2:18" x14ac:dyDescent="0.2">
      <c r="B1565" s="120"/>
      <c r="C1565" s="119"/>
      <c r="D1565" s="120"/>
      <c r="E1565" s="119"/>
      <c r="F1565" s="119"/>
      <c r="G1565" s="119"/>
      <c r="H1565" s="119"/>
      <c r="I1565" s="158">
        <f t="shared" si="49"/>
        <v>0</v>
      </c>
      <c r="J1565" s="119"/>
      <c r="K1565" s="119"/>
      <c r="L1565" s="119"/>
      <c r="M1565" s="119"/>
      <c r="N1565" s="119"/>
      <c r="O1565" s="159"/>
      <c r="P1565" s="160" t="s">
        <v>80</v>
      </c>
      <c r="Q1565" s="122">
        <f t="shared" si="50"/>
        <v>0</v>
      </c>
      <c r="R1565" s="143"/>
    </row>
    <row r="1566" spans="2:18" x14ac:dyDescent="0.2">
      <c r="B1566" s="120"/>
      <c r="C1566" s="119"/>
      <c r="D1566" s="120"/>
      <c r="E1566" s="119"/>
      <c r="F1566" s="119"/>
      <c r="G1566" s="119"/>
      <c r="H1566" s="119"/>
      <c r="I1566" s="158">
        <f t="shared" si="49"/>
        <v>0</v>
      </c>
      <c r="J1566" s="119"/>
      <c r="K1566" s="119"/>
      <c r="L1566" s="119"/>
      <c r="M1566" s="119"/>
      <c r="N1566" s="119"/>
      <c r="O1566" s="159"/>
      <c r="P1566" s="160" t="s">
        <v>80</v>
      </c>
      <c r="Q1566" s="122">
        <f t="shared" si="50"/>
        <v>0</v>
      </c>
      <c r="R1566" s="143"/>
    </row>
    <row r="1567" spans="2:18" x14ac:dyDescent="0.2">
      <c r="B1567" s="120"/>
      <c r="C1567" s="119"/>
      <c r="D1567" s="120"/>
      <c r="E1567" s="119"/>
      <c r="F1567" s="119"/>
      <c r="G1567" s="119"/>
      <c r="H1567" s="119"/>
      <c r="I1567" s="158">
        <f t="shared" si="49"/>
        <v>0</v>
      </c>
      <c r="J1567" s="119"/>
      <c r="K1567" s="119"/>
      <c r="L1567" s="119"/>
      <c r="M1567" s="119"/>
      <c r="N1567" s="119"/>
      <c r="O1567" s="159"/>
      <c r="P1567" s="160" t="s">
        <v>80</v>
      </c>
      <c r="Q1567" s="122">
        <f t="shared" si="50"/>
        <v>0</v>
      </c>
      <c r="R1567" s="143"/>
    </row>
    <row r="1568" spans="2:18" x14ac:dyDescent="0.2">
      <c r="B1568" s="120"/>
      <c r="C1568" s="119"/>
      <c r="D1568" s="120"/>
      <c r="E1568" s="119"/>
      <c r="F1568" s="119"/>
      <c r="G1568" s="119"/>
      <c r="H1568" s="119"/>
      <c r="I1568" s="158">
        <f t="shared" si="49"/>
        <v>0</v>
      </c>
      <c r="J1568" s="119"/>
      <c r="K1568" s="119"/>
      <c r="L1568" s="119"/>
      <c r="M1568" s="119"/>
      <c r="N1568" s="119"/>
      <c r="O1568" s="159"/>
      <c r="P1568" s="160" t="s">
        <v>80</v>
      </c>
      <c r="Q1568" s="122">
        <f t="shared" si="50"/>
        <v>0</v>
      </c>
      <c r="R1568" s="143"/>
    </row>
    <row r="1569" spans="2:18" x14ac:dyDescent="0.2">
      <c r="B1569" s="120"/>
      <c r="C1569" s="119"/>
      <c r="D1569" s="120"/>
      <c r="E1569" s="119"/>
      <c r="F1569" s="119"/>
      <c r="G1569" s="119"/>
      <c r="H1569" s="119"/>
      <c r="I1569" s="158">
        <f t="shared" si="49"/>
        <v>0</v>
      </c>
      <c r="J1569" s="119"/>
      <c r="K1569" s="119"/>
      <c r="L1569" s="119"/>
      <c r="M1569" s="119"/>
      <c r="N1569" s="119"/>
      <c r="O1569" s="159"/>
      <c r="P1569" s="160" t="s">
        <v>80</v>
      </c>
      <c r="Q1569" s="122">
        <f t="shared" si="50"/>
        <v>0</v>
      </c>
      <c r="R1569" s="143"/>
    </row>
    <row r="1570" spans="2:18" x14ac:dyDescent="0.2">
      <c r="B1570" s="120"/>
      <c r="C1570" s="119"/>
      <c r="D1570" s="120"/>
      <c r="E1570" s="119"/>
      <c r="F1570" s="119"/>
      <c r="G1570" s="119"/>
      <c r="H1570" s="119"/>
      <c r="I1570" s="158">
        <f t="shared" si="49"/>
        <v>0</v>
      </c>
      <c r="J1570" s="119"/>
      <c r="K1570" s="119"/>
      <c r="L1570" s="119"/>
      <c r="M1570" s="119"/>
      <c r="N1570" s="119"/>
      <c r="O1570" s="159"/>
      <c r="P1570" s="160" t="s">
        <v>80</v>
      </c>
      <c r="Q1570" s="122">
        <f t="shared" si="50"/>
        <v>0</v>
      </c>
      <c r="R1570" s="143"/>
    </row>
    <row r="1571" spans="2:18" x14ac:dyDescent="0.2">
      <c r="B1571" s="120"/>
      <c r="C1571" s="119"/>
      <c r="D1571" s="120"/>
      <c r="E1571" s="119"/>
      <c r="F1571" s="119"/>
      <c r="G1571" s="119"/>
      <c r="H1571" s="119"/>
      <c r="I1571" s="158">
        <f t="shared" si="49"/>
        <v>0</v>
      </c>
      <c r="J1571" s="119"/>
      <c r="K1571" s="119"/>
      <c r="L1571" s="119"/>
      <c r="M1571" s="119"/>
      <c r="N1571" s="119"/>
      <c r="O1571" s="159"/>
      <c r="P1571" s="160" t="s">
        <v>80</v>
      </c>
      <c r="Q1571" s="122">
        <f t="shared" si="50"/>
        <v>0</v>
      </c>
      <c r="R1571" s="143"/>
    </row>
    <row r="1572" spans="2:18" x14ac:dyDescent="0.2">
      <c r="B1572" s="120"/>
      <c r="C1572" s="119"/>
      <c r="D1572" s="120"/>
      <c r="E1572" s="119"/>
      <c r="F1572" s="119"/>
      <c r="G1572" s="119"/>
      <c r="H1572" s="119"/>
      <c r="I1572" s="158">
        <f t="shared" si="49"/>
        <v>0</v>
      </c>
      <c r="J1572" s="119"/>
      <c r="K1572" s="119"/>
      <c r="L1572" s="119"/>
      <c r="M1572" s="119"/>
      <c r="N1572" s="119"/>
      <c r="O1572" s="159"/>
      <c r="P1572" s="160" t="s">
        <v>80</v>
      </c>
      <c r="Q1572" s="122">
        <f t="shared" si="50"/>
        <v>0</v>
      </c>
      <c r="R1572" s="143"/>
    </row>
    <row r="1573" spans="2:18" x14ac:dyDescent="0.2">
      <c r="B1573" s="120"/>
      <c r="C1573" s="119"/>
      <c r="D1573" s="120"/>
      <c r="E1573" s="119"/>
      <c r="F1573" s="119"/>
      <c r="G1573" s="119"/>
      <c r="H1573" s="119"/>
      <c r="I1573" s="158">
        <f t="shared" si="49"/>
        <v>0</v>
      </c>
      <c r="J1573" s="119"/>
      <c r="K1573" s="119"/>
      <c r="L1573" s="119"/>
      <c r="M1573" s="119"/>
      <c r="N1573" s="119"/>
      <c r="O1573" s="159"/>
      <c r="P1573" s="160" t="s">
        <v>80</v>
      </c>
      <c r="Q1573" s="122">
        <f t="shared" si="50"/>
        <v>0</v>
      </c>
      <c r="R1573" s="143"/>
    </row>
    <row r="1574" spans="2:18" x14ac:dyDescent="0.2">
      <c r="B1574" s="120"/>
      <c r="C1574" s="119"/>
      <c r="D1574" s="120"/>
      <c r="E1574" s="119"/>
      <c r="F1574" s="119"/>
      <c r="G1574" s="119"/>
      <c r="H1574" s="119"/>
      <c r="I1574" s="158">
        <f t="shared" si="49"/>
        <v>0</v>
      </c>
      <c r="J1574" s="119"/>
      <c r="K1574" s="119"/>
      <c r="L1574" s="119"/>
      <c r="M1574" s="119"/>
      <c r="N1574" s="119"/>
      <c r="O1574" s="159"/>
      <c r="P1574" s="160" t="s">
        <v>80</v>
      </c>
      <c r="Q1574" s="122">
        <f t="shared" si="50"/>
        <v>0</v>
      </c>
      <c r="R1574" s="143"/>
    </row>
    <row r="1575" spans="2:18" x14ac:dyDescent="0.2">
      <c r="B1575" s="120"/>
      <c r="C1575" s="119"/>
      <c r="D1575" s="120"/>
      <c r="E1575" s="119"/>
      <c r="F1575" s="119"/>
      <c r="G1575" s="119"/>
      <c r="H1575" s="119"/>
      <c r="I1575" s="158">
        <f t="shared" si="49"/>
        <v>0</v>
      </c>
      <c r="J1575" s="119"/>
      <c r="K1575" s="119"/>
      <c r="L1575" s="119"/>
      <c r="M1575" s="119"/>
      <c r="N1575" s="119"/>
      <c r="O1575" s="159"/>
      <c r="P1575" s="160" t="s">
        <v>80</v>
      </c>
      <c r="Q1575" s="122">
        <f t="shared" si="50"/>
        <v>0</v>
      </c>
      <c r="R1575" s="143"/>
    </row>
    <row r="1576" spans="2:18" x14ac:dyDescent="0.2">
      <c r="B1576" s="120"/>
      <c r="C1576" s="119"/>
      <c r="D1576" s="120"/>
      <c r="E1576" s="119"/>
      <c r="F1576" s="119"/>
      <c r="G1576" s="119"/>
      <c r="H1576" s="119"/>
      <c r="I1576" s="158">
        <f t="shared" si="49"/>
        <v>0</v>
      </c>
      <c r="J1576" s="119"/>
      <c r="K1576" s="119"/>
      <c r="L1576" s="119"/>
      <c r="M1576" s="119"/>
      <c r="N1576" s="119"/>
      <c r="O1576" s="159"/>
      <c r="P1576" s="160" t="s">
        <v>80</v>
      </c>
      <c r="Q1576" s="122">
        <f t="shared" si="50"/>
        <v>0</v>
      </c>
      <c r="R1576" s="143"/>
    </row>
    <row r="1577" spans="2:18" x14ac:dyDescent="0.2">
      <c r="B1577" s="120"/>
      <c r="C1577" s="119"/>
      <c r="D1577" s="120"/>
      <c r="E1577" s="119"/>
      <c r="F1577" s="119"/>
      <c r="G1577" s="119"/>
      <c r="H1577" s="119"/>
      <c r="I1577" s="158">
        <f t="shared" si="49"/>
        <v>0</v>
      </c>
      <c r="J1577" s="119"/>
      <c r="K1577" s="119"/>
      <c r="L1577" s="119"/>
      <c r="M1577" s="119"/>
      <c r="N1577" s="119"/>
      <c r="O1577" s="159"/>
      <c r="P1577" s="160" t="s">
        <v>80</v>
      </c>
      <c r="Q1577" s="122">
        <f t="shared" si="50"/>
        <v>0</v>
      </c>
      <c r="R1577" s="143"/>
    </row>
    <row r="1578" spans="2:18" x14ac:dyDescent="0.2">
      <c r="B1578" s="120"/>
      <c r="C1578" s="119"/>
      <c r="D1578" s="120"/>
      <c r="E1578" s="119"/>
      <c r="F1578" s="119"/>
      <c r="G1578" s="119"/>
      <c r="H1578" s="119"/>
      <c r="I1578" s="158">
        <f t="shared" si="49"/>
        <v>0</v>
      </c>
      <c r="J1578" s="119"/>
      <c r="K1578" s="119"/>
      <c r="L1578" s="119"/>
      <c r="M1578" s="119"/>
      <c r="N1578" s="119"/>
      <c r="O1578" s="159"/>
      <c r="P1578" s="160" t="s">
        <v>80</v>
      </c>
      <c r="Q1578" s="122">
        <f t="shared" si="50"/>
        <v>0</v>
      </c>
      <c r="R1578" s="143"/>
    </row>
    <row r="1579" spans="2:18" x14ac:dyDescent="0.2">
      <c r="B1579" s="120"/>
      <c r="C1579" s="119"/>
      <c r="D1579" s="120"/>
      <c r="E1579" s="119"/>
      <c r="F1579" s="119"/>
      <c r="G1579" s="119"/>
      <c r="H1579" s="119"/>
      <c r="I1579" s="158">
        <f t="shared" si="49"/>
        <v>0</v>
      </c>
      <c r="J1579" s="119"/>
      <c r="K1579" s="119"/>
      <c r="L1579" s="119"/>
      <c r="M1579" s="119"/>
      <c r="N1579" s="119"/>
      <c r="O1579" s="159"/>
      <c r="P1579" s="160" t="s">
        <v>80</v>
      </c>
      <c r="Q1579" s="122">
        <f t="shared" si="50"/>
        <v>0</v>
      </c>
      <c r="R1579" s="143"/>
    </row>
    <row r="1580" spans="2:18" x14ac:dyDescent="0.2">
      <c r="B1580" s="120"/>
      <c r="C1580" s="119"/>
      <c r="D1580" s="120"/>
      <c r="E1580" s="119"/>
      <c r="F1580" s="119"/>
      <c r="G1580" s="119"/>
      <c r="H1580" s="119"/>
      <c r="I1580" s="158">
        <f t="shared" si="49"/>
        <v>0</v>
      </c>
      <c r="J1580" s="119"/>
      <c r="K1580" s="119"/>
      <c r="L1580" s="119"/>
      <c r="M1580" s="119"/>
      <c r="N1580" s="119"/>
      <c r="O1580" s="159"/>
      <c r="P1580" s="160" t="s">
        <v>80</v>
      </c>
      <c r="Q1580" s="122">
        <f t="shared" si="50"/>
        <v>0</v>
      </c>
      <c r="R1580" s="143"/>
    </row>
    <row r="1581" spans="2:18" x14ac:dyDescent="0.2">
      <c r="B1581" s="120"/>
      <c r="C1581" s="119"/>
      <c r="D1581" s="120"/>
      <c r="E1581" s="119"/>
      <c r="F1581" s="119"/>
      <c r="G1581" s="119"/>
      <c r="H1581" s="119"/>
      <c r="I1581" s="158">
        <f t="shared" si="49"/>
        <v>0</v>
      </c>
      <c r="J1581" s="119"/>
      <c r="K1581" s="119"/>
      <c r="L1581" s="119"/>
      <c r="M1581" s="119"/>
      <c r="N1581" s="119"/>
      <c r="O1581" s="159"/>
      <c r="P1581" s="160" t="s">
        <v>80</v>
      </c>
      <c r="Q1581" s="122">
        <f t="shared" si="50"/>
        <v>0</v>
      </c>
      <c r="R1581" s="143"/>
    </row>
    <row r="1582" spans="2:18" x14ac:dyDescent="0.2">
      <c r="B1582" s="120"/>
      <c r="C1582" s="119"/>
      <c r="D1582" s="120"/>
      <c r="E1582" s="119"/>
      <c r="F1582" s="119"/>
      <c r="G1582" s="119"/>
      <c r="H1582" s="119"/>
      <c r="I1582" s="158">
        <f t="shared" si="49"/>
        <v>0</v>
      </c>
      <c r="J1582" s="119"/>
      <c r="K1582" s="119"/>
      <c r="L1582" s="119"/>
      <c r="M1582" s="119"/>
      <c r="N1582" s="119"/>
      <c r="O1582" s="159"/>
      <c r="P1582" s="160" t="s">
        <v>80</v>
      </c>
      <c r="Q1582" s="122">
        <f t="shared" si="50"/>
        <v>0</v>
      </c>
      <c r="R1582" s="143"/>
    </row>
    <row r="1583" spans="2:18" x14ac:dyDescent="0.2">
      <c r="B1583" s="120"/>
      <c r="C1583" s="119"/>
      <c r="D1583" s="120"/>
      <c r="E1583" s="119"/>
      <c r="F1583" s="119"/>
      <c r="G1583" s="119"/>
      <c r="H1583" s="119"/>
      <c r="I1583" s="158">
        <f t="shared" si="49"/>
        <v>0</v>
      </c>
      <c r="J1583" s="119"/>
      <c r="K1583" s="119"/>
      <c r="L1583" s="119"/>
      <c r="M1583" s="119"/>
      <c r="N1583" s="119"/>
      <c r="O1583" s="159"/>
      <c r="P1583" s="160" t="s">
        <v>80</v>
      </c>
      <c r="Q1583" s="122">
        <f t="shared" si="50"/>
        <v>0</v>
      </c>
      <c r="R1583" s="143"/>
    </row>
    <row r="1584" spans="2:18" x14ac:dyDescent="0.2">
      <c r="B1584" s="120"/>
      <c r="C1584" s="119"/>
      <c r="D1584" s="120"/>
      <c r="E1584" s="119"/>
      <c r="F1584" s="119"/>
      <c r="G1584" s="119"/>
      <c r="H1584" s="119"/>
      <c r="I1584" s="158">
        <f t="shared" si="49"/>
        <v>0</v>
      </c>
      <c r="J1584" s="119"/>
      <c r="K1584" s="119"/>
      <c r="L1584" s="119"/>
      <c r="M1584" s="119"/>
      <c r="N1584" s="119"/>
      <c r="O1584" s="159"/>
      <c r="P1584" s="160" t="s">
        <v>80</v>
      </c>
      <c r="Q1584" s="122">
        <f t="shared" si="50"/>
        <v>0</v>
      </c>
      <c r="R1584" s="143"/>
    </row>
    <row r="1585" spans="2:18" x14ac:dyDescent="0.2">
      <c r="B1585" s="120"/>
      <c r="C1585" s="119"/>
      <c r="D1585" s="120"/>
      <c r="E1585" s="119"/>
      <c r="F1585" s="119"/>
      <c r="G1585" s="119"/>
      <c r="H1585" s="119"/>
      <c r="I1585" s="158">
        <f t="shared" si="49"/>
        <v>0</v>
      </c>
      <c r="J1585" s="119"/>
      <c r="K1585" s="119"/>
      <c r="L1585" s="119"/>
      <c r="M1585" s="119"/>
      <c r="N1585" s="119"/>
      <c r="O1585" s="159"/>
      <c r="P1585" s="160" t="s">
        <v>80</v>
      </c>
      <c r="Q1585" s="122">
        <f t="shared" si="50"/>
        <v>0</v>
      </c>
      <c r="R1585" s="143"/>
    </row>
    <row r="1586" spans="2:18" x14ac:dyDescent="0.2">
      <c r="B1586" s="120"/>
      <c r="C1586" s="119"/>
      <c r="D1586" s="120"/>
      <c r="E1586" s="119"/>
      <c r="F1586" s="119"/>
      <c r="G1586" s="119"/>
      <c r="H1586" s="119"/>
      <c r="I1586" s="158">
        <f t="shared" si="49"/>
        <v>0</v>
      </c>
      <c r="J1586" s="119"/>
      <c r="K1586" s="119"/>
      <c r="L1586" s="119"/>
      <c r="M1586" s="119"/>
      <c r="N1586" s="119"/>
      <c r="O1586" s="159"/>
      <c r="P1586" s="160" t="s">
        <v>80</v>
      </c>
      <c r="Q1586" s="122">
        <f t="shared" si="50"/>
        <v>0</v>
      </c>
      <c r="R1586" s="143"/>
    </row>
    <row r="1587" spans="2:18" x14ac:dyDescent="0.2">
      <c r="B1587" s="120"/>
      <c r="C1587" s="119"/>
      <c r="D1587" s="120"/>
      <c r="E1587" s="119"/>
      <c r="F1587" s="119"/>
      <c r="G1587" s="119"/>
      <c r="H1587" s="119"/>
      <c r="I1587" s="158">
        <f t="shared" si="49"/>
        <v>0</v>
      </c>
      <c r="J1587" s="119"/>
      <c r="K1587" s="119"/>
      <c r="L1587" s="119"/>
      <c r="M1587" s="119"/>
      <c r="N1587" s="119"/>
      <c r="O1587" s="159"/>
      <c r="P1587" s="160" t="s">
        <v>80</v>
      </c>
      <c r="Q1587" s="122">
        <f t="shared" si="50"/>
        <v>0</v>
      </c>
      <c r="R1587" s="143"/>
    </row>
    <row r="1588" spans="2:18" x14ac:dyDescent="0.2">
      <c r="B1588" s="120"/>
      <c r="C1588" s="119"/>
      <c r="D1588" s="120"/>
      <c r="E1588" s="119"/>
      <c r="F1588" s="119"/>
      <c r="G1588" s="119"/>
      <c r="H1588" s="119"/>
      <c r="I1588" s="158">
        <f t="shared" ref="I1588:I1651" si="51">IF(J1588&gt;0,J1588,SUM((PI()*E1588*F1588/4)+(PI()*F1588*G1588/4)+(PI()*G1588*H1588/4)+(PI()*H1588*E1588/4)))</f>
        <v>0</v>
      </c>
      <c r="J1588" s="119"/>
      <c r="K1588" s="119"/>
      <c r="L1588" s="119"/>
      <c r="M1588" s="119"/>
      <c r="N1588" s="119"/>
      <c r="O1588" s="159"/>
      <c r="P1588" s="160" t="s">
        <v>80</v>
      </c>
      <c r="Q1588" s="122">
        <f t="shared" ref="Q1588:Q1651" si="52">SUM((I1588-(L1588+M1588+N1588))*(1-O1588))</f>
        <v>0</v>
      </c>
      <c r="R1588" s="143"/>
    </row>
    <row r="1589" spans="2:18" x14ac:dyDescent="0.2">
      <c r="B1589" s="120"/>
      <c r="C1589" s="119"/>
      <c r="D1589" s="120"/>
      <c r="E1589" s="119"/>
      <c r="F1589" s="119"/>
      <c r="G1589" s="119"/>
      <c r="H1589" s="119"/>
      <c r="I1589" s="158">
        <f t="shared" si="51"/>
        <v>0</v>
      </c>
      <c r="J1589" s="119"/>
      <c r="K1589" s="119"/>
      <c r="L1589" s="119"/>
      <c r="M1589" s="119"/>
      <c r="N1589" s="119"/>
      <c r="O1589" s="159"/>
      <c r="P1589" s="160" t="s">
        <v>80</v>
      </c>
      <c r="Q1589" s="122">
        <f t="shared" si="52"/>
        <v>0</v>
      </c>
      <c r="R1589" s="143"/>
    </row>
    <row r="1590" spans="2:18" x14ac:dyDescent="0.2">
      <c r="B1590" s="120"/>
      <c r="C1590" s="119"/>
      <c r="D1590" s="120"/>
      <c r="E1590" s="119"/>
      <c r="F1590" s="119"/>
      <c r="G1590" s="119"/>
      <c r="H1590" s="119"/>
      <c r="I1590" s="158">
        <f t="shared" si="51"/>
        <v>0</v>
      </c>
      <c r="J1590" s="119"/>
      <c r="K1590" s="119"/>
      <c r="L1590" s="119"/>
      <c r="M1590" s="119"/>
      <c r="N1590" s="119"/>
      <c r="O1590" s="159"/>
      <c r="P1590" s="160" t="s">
        <v>80</v>
      </c>
      <c r="Q1590" s="122">
        <f t="shared" si="52"/>
        <v>0</v>
      </c>
      <c r="R1590" s="143"/>
    </row>
    <row r="1591" spans="2:18" x14ac:dyDescent="0.2">
      <c r="B1591" s="120"/>
      <c r="C1591" s="119"/>
      <c r="D1591" s="120"/>
      <c r="E1591" s="119"/>
      <c r="F1591" s="119"/>
      <c r="G1591" s="119"/>
      <c r="H1591" s="119"/>
      <c r="I1591" s="158">
        <f t="shared" si="51"/>
        <v>0</v>
      </c>
      <c r="J1591" s="119"/>
      <c r="K1591" s="119"/>
      <c r="L1591" s="119"/>
      <c r="M1591" s="119"/>
      <c r="N1591" s="119"/>
      <c r="O1591" s="159"/>
      <c r="P1591" s="160" t="s">
        <v>80</v>
      </c>
      <c r="Q1591" s="122">
        <f t="shared" si="52"/>
        <v>0</v>
      </c>
      <c r="R1591" s="143"/>
    </row>
    <row r="1592" spans="2:18" x14ac:dyDescent="0.2">
      <c r="B1592" s="120"/>
      <c r="C1592" s="119"/>
      <c r="D1592" s="120"/>
      <c r="E1592" s="119"/>
      <c r="F1592" s="119"/>
      <c r="G1592" s="119"/>
      <c r="H1592" s="119"/>
      <c r="I1592" s="158">
        <f t="shared" si="51"/>
        <v>0</v>
      </c>
      <c r="J1592" s="119"/>
      <c r="K1592" s="119"/>
      <c r="L1592" s="119"/>
      <c r="M1592" s="119"/>
      <c r="N1592" s="119"/>
      <c r="O1592" s="159"/>
      <c r="P1592" s="160" t="s">
        <v>80</v>
      </c>
      <c r="Q1592" s="122">
        <f t="shared" si="52"/>
        <v>0</v>
      </c>
      <c r="R1592" s="143"/>
    </row>
    <row r="1593" spans="2:18" x14ac:dyDescent="0.2">
      <c r="B1593" s="120"/>
      <c r="C1593" s="119"/>
      <c r="D1593" s="120"/>
      <c r="E1593" s="119"/>
      <c r="F1593" s="119"/>
      <c r="G1593" s="119"/>
      <c r="H1593" s="119"/>
      <c r="I1593" s="158">
        <f t="shared" si="51"/>
        <v>0</v>
      </c>
      <c r="J1593" s="119"/>
      <c r="K1593" s="119"/>
      <c r="L1593" s="119"/>
      <c r="M1593" s="119"/>
      <c r="N1593" s="119"/>
      <c r="O1593" s="159"/>
      <c r="P1593" s="160" t="s">
        <v>80</v>
      </c>
      <c r="Q1593" s="122">
        <f t="shared" si="52"/>
        <v>0</v>
      </c>
      <c r="R1593" s="143"/>
    </row>
    <row r="1594" spans="2:18" x14ac:dyDescent="0.2">
      <c r="B1594" s="120"/>
      <c r="C1594" s="119"/>
      <c r="D1594" s="120"/>
      <c r="E1594" s="119"/>
      <c r="F1594" s="119"/>
      <c r="G1594" s="119"/>
      <c r="H1594" s="119"/>
      <c r="I1594" s="158">
        <f t="shared" si="51"/>
        <v>0</v>
      </c>
      <c r="J1594" s="119"/>
      <c r="K1594" s="119"/>
      <c r="L1594" s="119"/>
      <c r="M1594" s="119"/>
      <c r="N1594" s="119"/>
      <c r="O1594" s="159"/>
      <c r="P1594" s="160" t="s">
        <v>80</v>
      </c>
      <c r="Q1594" s="122">
        <f t="shared" si="52"/>
        <v>0</v>
      </c>
      <c r="R1594" s="143"/>
    </row>
    <row r="1595" spans="2:18" x14ac:dyDescent="0.2">
      <c r="B1595" s="120"/>
      <c r="C1595" s="119"/>
      <c r="D1595" s="120"/>
      <c r="E1595" s="119"/>
      <c r="F1595" s="119"/>
      <c r="G1595" s="119"/>
      <c r="H1595" s="119"/>
      <c r="I1595" s="158">
        <f t="shared" si="51"/>
        <v>0</v>
      </c>
      <c r="J1595" s="119"/>
      <c r="K1595" s="119"/>
      <c r="L1595" s="119"/>
      <c r="M1595" s="119"/>
      <c r="N1595" s="119"/>
      <c r="O1595" s="159"/>
      <c r="P1595" s="160" t="s">
        <v>80</v>
      </c>
      <c r="Q1595" s="122">
        <f t="shared" si="52"/>
        <v>0</v>
      </c>
      <c r="R1595" s="143"/>
    </row>
    <row r="1596" spans="2:18" x14ac:dyDescent="0.2">
      <c r="B1596" s="120"/>
      <c r="C1596" s="119"/>
      <c r="D1596" s="120"/>
      <c r="E1596" s="119"/>
      <c r="F1596" s="119"/>
      <c r="G1596" s="119"/>
      <c r="H1596" s="119"/>
      <c r="I1596" s="158">
        <f t="shared" si="51"/>
        <v>0</v>
      </c>
      <c r="J1596" s="119"/>
      <c r="K1596" s="119"/>
      <c r="L1596" s="119"/>
      <c r="M1596" s="119"/>
      <c r="N1596" s="119"/>
      <c r="O1596" s="159"/>
      <c r="P1596" s="160" t="s">
        <v>80</v>
      </c>
      <c r="Q1596" s="122">
        <f t="shared" si="52"/>
        <v>0</v>
      </c>
      <c r="R1596" s="143"/>
    </row>
    <row r="1597" spans="2:18" x14ac:dyDescent="0.2">
      <c r="B1597" s="120"/>
      <c r="C1597" s="119"/>
      <c r="D1597" s="120"/>
      <c r="E1597" s="119"/>
      <c r="F1597" s="119"/>
      <c r="G1597" s="119"/>
      <c r="H1597" s="119"/>
      <c r="I1597" s="158">
        <f t="shared" si="51"/>
        <v>0</v>
      </c>
      <c r="J1597" s="119"/>
      <c r="K1597" s="119"/>
      <c r="L1597" s="119"/>
      <c r="M1597" s="119"/>
      <c r="N1597" s="119"/>
      <c r="O1597" s="159"/>
      <c r="P1597" s="160" t="s">
        <v>80</v>
      </c>
      <c r="Q1597" s="122">
        <f t="shared" si="52"/>
        <v>0</v>
      </c>
      <c r="R1597" s="143"/>
    </row>
    <row r="1598" spans="2:18" x14ac:dyDescent="0.2">
      <c r="B1598" s="120"/>
      <c r="C1598" s="119"/>
      <c r="D1598" s="120"/>
      <c r="E1598" s="119"/>
      <c r="F1598" s="119"/>
      <c r="G1598" s="119"/>
      <c r="H1598" s="119"/>
      <c r="I1598" s="158">
        <f t="shared" si="51"/>
        <v>0</v>
      </c>
      <c r="J1598" s="119"/>
      <c r="K1598" s="119"/>
      <c r="L1598" s="119"/>
      <c r="M1598" s="119"/>
      <c r="N1598" s="119"/>
      <c r="O1598" s="159"/>
      <c r="P1598" s="160" t="s">
        <v>80</v>
      </c>
      <c r="Q1598" s="122">
        <f t="shared" si="52"/>
        <v>0</v>
      </c>
      <c r="R1598" s="143"/>
    </row>
    <row r="1599" spans="2:18" x14ac:dyDescent="0.2">
      <c r="B1599" s="120"/>
      <c r="C1599" s="119"/>
      <c r="D1599" s="120"/>
      <c r="E1599" s="119"/>
      <c r="F1599" s="119"/>
      <c r="G1599" s="119"/>
      <c r="H1599" s="119"/>
      <c r="I1599" s="158">
        <f t="shared" si="51"/>
        <v>0</v>
      </c>
      <c r="J1599" s="119"/>
      <c r="K1599" s="119"/>
      <c r="L1599" s="119"/>
      <c r="M1599" s="119"/>
      <c r="N1599" s="119"/>
      <c r="O1599" s="159"/>
      <c r="P1599" s="160" t="s">
        <v>80</v>
      </c>
      <c r="Q1599" s="122">
        <f t="shared" si="52"/>
        <v>0</v>
      </c>
      <c r="R1599" s="143"/>
    </row>
    <row r="1600" spans="2:18" x14ac:dyDescent="0.2">
      <c r="B1600" s="120"/>
      <c r="C1600" s="119"/>
      <c r="D1600" s="120"/>
      <c r="E1600" s="119"/>
      <c r="F1600" s="119"/>
      <c r="G1600" s="119"/>
      <c r="H1600" s="119"/>
      <c r="I1600" s="158">
        <f t="shared" si="51"/>
        <v>0</v>
      </c>
      <c r="J1600" s="119"/>
      <c r="K1600" s="119"/>
      <c r="L1600" s="119"/>
      <c r="M1600" s="119"/>
      <c r="N1600" s="119"/>
      <c r="O1600" s="159"/>
      <c r="P1600" s="160" t="s">
        <v>80</v>
      </c>
      <c r="Q1600" s="122">
        <f t="shared" si="52"/>
        <v>0</v>
      </c>
      <c r="R1600" s="143"/>
    </row>
    <row r="1601" spans="2:18" x14ac:dyDescent="0.2">
      <c r="B1601" s="120"/>
      <c r="C1601" s="119"/>
      <c r="D1601" s="120"/>
      <c r="E1601" s="119"/>
      <c r="F1601" s="119"/>
      <c r="G1601" s="119"/>
      <c r="H1601" s="119"/>
      <c r="I1601" s="158">
        <f t="shared" si="51"/>
        <v>0</v>
      </c>
      <c r="J1601" s="119"/>
      <c r="K1601" s="119"/>
      <c r="L1601" s="119"/>
      <c r="M1601" s="119"/>
      <c r="N1601" s="119"/>
      <c r="O1601" s="159"/>
      <c r="P1601" s="160" t="s">
        <v>80</v>
      </c>
      <c r="Q1601" s="122">
        <f t="shared" si="52"/>
        <v>0</v>
      </c>
      <c r="R1601" s="143"/>
    </row>
    <row r="1602" spans="2:18" x14ac:dyDescent="0.2">
      <c r="B1602" s="120"/>
      <c r="C1602" s="119"/>
      <c r="D1602" s="120"/>
      <c r="E1602" s="119"/>
      <c r="F1602" s="119"/>
      <c r="G1602" s="119"/>
      <c r="H1602" s="119"/>
      <c r="I1602" s="158">
        <f t="shared" si="51"/>
        <v>0</v>
      </c>
      <c r="J1602" s="119"/>
      <c r="K1602" s="119"/>
      <c r="L1602" s="119"/>
      <c r="M1602" s="119"/>
      <c r="N1602" s="119"/>
      <c r="O1602" s="159"/>
      <c r="P1602" s="160" t="s">
        <v>80</v>
      </c>
      <c r="Q1602" s="122">
        <f t="shared" si="52"/>
        <v>0</v>
      </c>
      <c r="R1602" s="143"/>
    </row>
    <row r="1603" spans="2:18" x14ac:dyDescent="0.2">
      <c r="B1603" s="120"/>
      <c r="C1603" s="119"/>
      <c r="D1603" s="120"/>
      <c r="E1603" s="119"/>
      <c r="F1603" s="119"/>
      <c r="G1603" s="119"/>
      <c r="H1603" s="119"/>
      <c r="I1603" s="158">
        <f t="shared" si="51"/>
        <v>0</v>
      </c>
      <c r="J1603" s="119"/>
      <c r="K1603" s="119"/>
      <c r="L1603" s="119"/>
      <c r="M1603" s="119"/>
      <c r="N1603" s="119"/>
      <c r="O1603" s="159"/>
      <c r="P1603" s="160" t="s">
        <v>80</v>
      </c>
      <c r="Q1603" s="122">
        <f t="shared" si="52"/>
        <v>0</v>
      </c>
      <c r="R1603" s="143"/>
    </row>
    <row r="1604" spans="2:18" x14ac:dyDescent="0.2">
      <c r="B1604" s="120"/>
      <c r="C1604" s="119"/>
      <c r="D1604" s="120"/>
      <c r="E1604" s="119"/>
      <c r="F1604" s="119"/>
      <c r="G1604" s="119"/>
      <c r="H1604" s="119"/>
      <c r="I1604" s="158">
        <f t="shared" si="51"/>
        <v>0</v>
      </c>
      <c r="J1604" s="119"/>
      <c r="K1604" s="119"/>
      <c r="L1604" s="119"/>
      <c r="M1604" s="119"/>
      <c r="N1604" s="119"/>
      <c r="O1604" s="159"/>
      <c r="P1604" s="160" t="s">
        <v>80</v>
      </c>
      <c r="Q1604" s="122">
        <f t="shared" si="52"/>
        <v>0</v>
      </c>
      <c r="R1604" s="143"/>
    </row>
    <row r="1605" spans="2:18" x14ac:dyDescent="0.2">
      <c r="B1605" s="120"/>
      <c r="C1605" s="119"/>
      <c r="D1605" s="120"/>
      <c r="E1605" s="119"/>
      <c r="F1605" s="119"/>
      <c r="G1605" s="119"/>
      <c r="H1605" s="119"/>
      <c r="I1605" s="158">
        <f t="shared" si="51"/>
        <v>0</v>
      </c>
      <c r="J1605" s="119"/>
      <c r="K1605" s="119"/>
      <c r="L1605" s="119"/>
      <c r="M1605" s="119"/>
      <c r="N1605" s="119"/>
      <c r="O1605" s="159"/>
      <c r="P1605" s="160" t="s">
        <v>80</v>
      </c>
      <c r="Q1605" s="122">
        <f t="shared" si="52"/>
        <v>0</v>
      </c>
      <c r="R1605" s="143"/>
    </row>
    <row r="1606" spans="2:18" x14ac:dyDescent="0.2">
      <c r="B1606" s="120"/>
      <c r="C1606" s="119"/>
      <c r="D1606" s="120"/>
      <c r="E1606" s="119"/>
      <c r="F1606" s="119"/>
      <c r="G1606" s="119"/>
      <c r="H1606" s="119"/>
      <c r="I1606" s="158">
        <f t="shared" si="51"/>
        <v>0</v>
      </c>
      <c r="J1606" s="119"/>
      <c r="K1606" s="119"/>
      <c r="L1606" s="119"/>
      <c r="M1606" s="119"/>
      <c r="N1606" s="119"/>
      <c r="O1606" s="159"/>
      <c r="P1606" s="160" t="s">
        <v>80</v>
      </c>
      <c r="Q1606" s="122">
        <f t="shared" si="52"/>
        <v>0</v>
      </c>
      <c r="R1606" s="143"/>
    </row>
    <row r="1607" spans="2:18" x14ac:dyDescent="0.2">
      <c r="B1607" s="120"/>
      <c r="C1607" s="119"/>
      <c r="D1607" s="120"/>
      <c r="E1607" s="119"/>
      <c r="F1607" s="119"/>
      <c r="G1607" s="119"/>
      <c r="H1607" s="119"/>
      <c r="I1607" s="158">
        <f t="shared" si="51"/>
        <v>0</v>
      </c>
      <c r="J1607" s="119"/>
      <c r="K1607" s="119"/>
      <c r="L1607" s="119"/>
      <c r="M1607" s="119"/>
      <c r="N1607" s="119"/>
      <c r="O1607" s="159"/>
      <c r="P1607" s="160" t="s">
        <v>80</v>
      </c>
      <c r="Q1607" s="122">
        <f t="shared" si="52"/>
        <v>0</v>
      </c>
      <c r="R1607" s="143"/>
    </row>
    <row r="1608" spans="2:18" x14ac:dyDescent="0.2">
      <c r="B1608" s="120"/>
      <c r="C1608" s="119"/>
      <c r="D1608" s="120"/>
      <c r="E1608" s="119"/>
      <c r="F1608" s="119"/>
      <c r="G1608" s="119"/>
      <c r="H1608" s="119"/>
      <c r="I1608" s="158">
        <f t="shared" si="51"/>
        <v>0</v>
      </c>
      <c r="J1608" s="119"/>
      <c r="K1608" s="119"/>
      <c r="L1608" s="119"/>
      <c r="M1608" s="119"/>
      <c r="N1608" s="119"/>
      <c r="O1608" s="159"/>
      <c r="P1608" s="160" t="s">
        <v>80</v>
      </c>
      <c r="Q1608" s="122">
        <f t="shared" si="52"/>
        <v>0</v>
      </c>
      <c r="R1608" s="143"/>
    </row>
    <row r="1609" spans="2:18" x14ac:dyDescent="0.2">
      <c r="B1609" s="120"/>
      <c r="C1609" s="119"/>
      <c r="D1609" s="120"/>
      <c r="E1609" s="119"/>
      <c r="F1609" s="119"/>
      <c r="G1609" s="119"/>
      <c r="H1609" s="119"/>
      <c r="I1609" s="158">
        <f t="shared" si="51"/>
        <v>0</v>
      </c>
      <c r="J1609" s="119"/>
      <c r="K1609" s="119"/>
      <c r="L1609" s="119"/>
      <c r="M1609" s="119"/>
      <c r="N1609" s="119"/>
      <c r="O1609" s="159"/>
      <c r="P1609" s="160" t="s">
        <v>80</v>
      </c>
      <c r="Q1609" s="122">
        <f t="shared" si="52"/>
        <v>0</v>
      </c>
      <c r="R1609" s="143"/>
    </row>
    <row r="1610" spans="2:18" x14ac:dyDescent="0.2">
      <c r="B1610" s="120"/>
      <c r="C1610" s="119"/>
      <c r="D1610" s="120"/>
      <c r="E1610" s="119"/>
      <c r="F1610" s="119"/>
      <c r="G1610" s="119"/>
      <c r="H1610" s="119"/>
      <c r="I1610" s="158">
        <f t="shared" si="51"/>
        <v>0</v>
      </c>
      <c r="J1610" s="119"/>
      <c r="K1610" s="119"/>
      <c r="L1610" s="119"/>
      <c r="M1610" s="119"/>
      <c r="N1610" s="119"/>
      <c r="O1610" s="159"/>
      <c r="P1610" s="160" t="s">
        <v>80</v>
      </c>
      <c r="Q1610" s="122">
        <f t="shared" si="52"/>
        <v>0</v>
      </c>
      <c r="R1610" s="143"/>
    </row>
    <row r="1611" spans="2:18" x14ac:dyDescent="0.2">
      <c r="B1611" s="120"/>
      <c r="C1611" s="119"/>
      <c r="D1611" s="120"/>
      <c r="E1611" s="119"/>
      <c r="F1611" s="119"/>
      <c r="G1611" s="119"/>
      <c r="H1611" s="119"/>
      <c r="I1611" s="158">
        <f t="shared" si="51"/>
        <v>0</v>
      </c>
      <c r="J1611" s="119"/>
      <c r="K1611" s="119"/>
      <c r="L1611" s="119"/>
      <c r="M1611" s="119"/>
      <c r="N1611" s="119"/>
      <c r="O1611" s="159"/>
      <c r="P1611" s="160" t="s">
        <v>80</v>
      </c>
      <c r="Q1611" s="122">
        <f t="shared" si="52"/>
        <v>0</v>
      </c>
      <c r="R1611" s="143"/>
    </row>
    <row r="1612" spans="2:18" x14ac:dyDescent="0.2">
      <c r="B1612" s="120"/>
      <c r="C1612" s="119"/>
      <c r="D1612" s="120"/>
      <c r="E1612" s="119"/>
      <c r="F1612" s="119"/>
      <c r="G1612" s="119"/>
      <c r="H1612" s="119"/>
      <c r="I1612" s="158">
        <f t="shared" si="51"/>
        <v>0</v>
      </c>
      <c r="J1612" s="119"/>
      <c r="K1612" s="119"/>
      <c r="L1612" s="119"/>
      <c r="M1612" s="119"/>
      <c r="N1612" s="119"/>
      <c r="O1612" s="159"/>
      <c r="P1612" s="160" t="s">
        <v>80</v>
      </c>
      <c r="Q1612" s="122">
        <f t="shared" si="52"/>
        <v>0</v>
      </c>
      <c r="R1612" s="143"/>
    </row>
    <row r="1613" spans="2:18" x14ac:dyDescent="0.2">
      <c r="B1613" s="120"/>
      <c r="C1613" s="119"/>
      <c r="D1613" s="120"/>
      <c r="E1613" s="119"/>
      <c r="F1613" s="119"/>
      <c r="G1613" s="119"/>
      <c r="H1613" s="119"/>
      <c r="I1613" s="158">
        <f t="shared" si="51"/>
        <v>0</v>
      </c>
      <c r="J1613" s="119"/>
      <c r="K1613" s="119"/>
      <c r="L1613" s="119"/>
      <c r="M1613" s="119"/>
      <c r="N1613" s="119"/>
      <c r="O1613" s="159"/>
      <c r="P1613" s="160" t="s">
        <v>80</v>
      </c>
      <c r="Q1613" s="122">
        <f t="shared" si="52"/>
        <v>0</v>
      </c>
      <c r="R1613" s="143"/>
    </row>
    <row r="1614" spans="2:18" x14ac:dyDescent="0.2">
      <c r="B1614" s="120"/>
      <c r="C1614" s="119"/>
      <c r="D1614" s="120"/>
      <c r="E1614" s="119"/>
      <c r="F1614" s="119"/>
      <c r="G1614" s="119"/>
      <c r="H1614" s="119"/>
      <c r="I1614" s="158">
        <f t="shared" si="51"/>
        <v>0</v>
      </c>
      <c r="J1614" s="119"/>
      <c r="K1614" s="119"/>
      <c r="L1614" s="119"/>
      <c r="M1614" s="119"/>
      <c r="N1614" s="119"/>
      <c r="O1614" s="159"/>
      <c r="P1614" s="160" t="s">
        <v>80</v>
      </c>
      <c r="Q1614" s="122">
        <f t="shared" si="52"/>
        <v>0</v>
      </c>
      <c r="R1614" s="143"/>
    </row>
    <row r="1615" spans="2:18" x14ac:dyDescent="0.2">
      <c r="B1615" s="120"/>
      <c r="C1615" s="119"/>
      <c r="D1615" s="120"/>
      <c r="E1615" s="119"/>
      <c r="F1615" s="119"/>
      <c r="G1615" s="119"/>
      <c r="H1615" s="119"/>
      <c r="I1615" s="158">
        <f t="shared" si="51"/>
        <v>0</v>
      </c>
      <c r="J1615" s="119"/>
      <c r="K1615" s="119"/>
      <c r="L1615" s="119"/>
      <c r="M1615" s="119"/>
      <c r="N1615" s="119"/>
      <c r="O1615" s="159"/>
      <c r="P1615" s="160" t="s">
        <v>80</v>
      </c>
      <c r="Q1615" s="122">
        <f t="shared" si="52"/>
        <v>0</v>
      </c>
      <c r="R1615" s="143"/>
    </row>
    <row r="1616" spans="2:18" x14ac:dyDescent="0.2">
      <c r="B1616" s="120"/>
      <c r="C1616" s="119"/>
      <c r="D1616" s="120"/>
      <c r="E1616" s="119"/>
      <c r="F1616" s="119"/>
      <c r="G1616" s="119"/>
      <c r="H1616" s="119"/>
      <c r="I1616" s="158">
        <f t="shared" si="51"/>
        <v>0</v>
      </c>
      <c r="J1616" s="119"/>
      <c r="K1616" s="119"/>
      <c r="L1616" s="119"/>
      <c r="M1616" s="119"/>
      <c r="N1616" s="119"/>
      <c r="O1616" s="159"/>
      <c r="P1616" s="160" t="s">
        <v>80</v>
      </c>
      <c r="Q1616" s="122">
        <f t="shared" si="52"/>
        <v>0</v>
      </c>
      <c r="R1616" s="143"/>
    </row>
    <row r="1617" spans="2:18" x14ac:dyDescent="0.2">
      <c r="B1617" s="120"/>
      <c r="C1617" s="119"/>
      <c r="D1617" s="120"/>
      <c r="E1617" s="119"/>
      <c r="F1617" s="119"/>
      <c r="G1617" s="119"/>
      <c r="H1617" s="119"/>
      <c r="I1617" s="158">
        <f t="shared" si="51"/>
        <v>0</v>
      </c>
      <c r="J1617" s="119"/>
      <c r="K1617" s="119"/>
      <c r="L1617" s="119"/>
      <c r="M1617" s="119"/>
      <c r="N1617" s="119"/>
      <c r="O1617" s="159"/>
      <c r="P1617" s="160" t="s">
        <v>80</v>
      </c>
      <c r="Q1617" s="122">
        <f t="shared" si="52"/>
        <v>0</v>
      </c>
      <c r="R1617" s="143"/>
    </row>
    <row r="1618" spans="2:18" x14ac:dyDescent="0.2">
      <c r="B1618" s="120"/>
      <c r="C1618" s="119"/>
      <c r="D1618" s="120"/>
      <c r="E1618" s="119"/>
      <c r="F1618" s="119"/>
      <c r="G1618" s="119"/>
      <c r="H1618" s="119"/>
      <c r="I1618" s="158">
        <f t="shared" si="51"/>
        <v>0</v>
      </c>
      <c r="J1618" s="119"/>
      <c r="K1618" s="119"/>
      <c r="L1618" s="119"/>
      <c r="M1618" s="119"/>
      <c r="N1618" s="119"/>
      <c r="O1618" s="159"/>
      <c r="P1618" s="160" t="s">
        <v>80</v>
      </c>
      <c r="Q1618" s="122">
        <f t="shared" si="52"/>
        <v>0</v>
      </c>
      <c r="R1618" s="143"/>
    </row>
    <row r="1619" spans="2:18" x14ac:dyDescent="0.2">
      <c r="B1619" s="120"/>
      <c r="C1619" s="119"/>
      <c r="D1619" s="120"/>
      <c r="E1619" s="119"/>
      <c r="F1619" s="119"/>
      <c r="G1619" s="119"/>
      <c r="H1619" s="119"/>
      <c r="I1619" s="158">
        <f t="shared" si="51"/>
        <v>0</v>
      </c>
      <c r="J1619" s="119"/>
      <c r="K1619" s="119"/>
      <c r="L1619" s="119"/>
      <c r="M1619" s="119"/>
      <c r="N1619" s="119"/>
      <c r="O1619" s="159"/>
      <c r="P1619" s="160" t="s">
        <v>80</v>
      </c>
      <c r="Q1619" s="122">
        <f t="shared" si="52"/>
        <v>0</v>
      </c>
      <c r="R1619" s="143"/>
    </row>
    <row r="1620" spans="2:18" x14ac:dyDescent="0.2">
      <c r="B1620" s="120"/>
      <c r="C1620" s="119"/>
      <c r="D1620" s="120"/>
      <c r="E1620" s="119"/>
      <c r="F1620" s="119"/>
      <c r="G1620" s="119"/>
      <c r="H1620" s="119"/>
      <c r="I1620" s="158">
        <f t="shared" si="51"/>
        <v>0</v>
      </c>
      <c r="J1620" s="119"/>
      <c r="K1620" s="119"/>
      <c r="L1620" s="119"/>
      <c r="M1620" s="119"/>
      <c r="N1620" s="119"/>
      <c r="O1620" s="159"/>
      <c r="P1620" s="160" t="s">
        <v>80</v>
      </c>
      <c r="Q1620" s="122">
        <f t="shared" si="52"/>
        <v>0</v>
      </c>
      <c r="R1620" s="143"/>
    </row>
    <row r="1621" spans="2:18" x14ac:dyDescent="0.2">
      <c r="B1621" s="120"/>
      <c r="C1621" s="119"/>
      <c r="D1621" s="120"/>
      <c r="E1621" s="119"/>
      <c r="F1621" s="119"/>
      <c r="G1621" s="119"/>
      <c r="H1621" s="119"/>
      <c r="I1621" s="158">
        <f t="shared" si="51"/>
        <v>0</v>
      </c>
      <c r="J1621" s="119"/>
      <c r="K1621" s="119"/>
      <c r="L1621" s="119"/>
      <c r="M1621" s="119"/>
      <c r="N1621" s="119"/>
      <c r="O1621" s="159"/>
      <c r="P1621" s="160" t="s">
        <v>80</v>
      </c>
      <c r="Q1621" s="122">
        <f t="shared" si="52"/>
        <v>0</v>
      </c>
      <c r="R1621" s="143"/>
    </row>
    <row r="1622" spans="2:18" x14ac:dyDescent="0.2">
      <c r="B1622" s="120"/>
      <c r="C1622" s="119"/>
      <c r="D1622" s="120"/>
      <c r="E1622" s="119"/>
      <c r="F1622" s="119"/>
      <c r="G1622" s="119"/>
      <c r="H1622" s="119"/>
      <c r="I1622" s="158">
        <f t="shared" si="51"/>
        <v>0</v>
      </c>
      <c r="J1622" s="119"/>
      <c r="K1622" s="119"/>
      <c r="L1622" s="119"/>
      <c r="M1622" s="119"/>
      <c r="N1622" s="119"/>
      <c r="O1622" s="159"/>
      <c r="P1622" s="160" t="s">
        <v>80</v>
      </c>
      <c r="Q1622" s="122">
        <f t="shared" si="52"/>
        <v>0</v>
      </c>
      <c r="R1622" s="143"/>
    </row>
    <row r="1623" spans="2:18" x14ac:dyDescent="0.2">
      <c r="B1623" s="120"/>
      <c r="C1623" s="119"/>
      <c r="D1623" s="120"/>
      <c r="E1623" s="119"/>
      <c r="F1623" s="119"/>
      <c r="G1623" s="119"/>
      <c r="H1623" s="119"/>
      <c r="I1623" s="158">
        <f t="shared" si="51"/>
        <v>0</v>
      </c>
      <c r="J1623" s="119"/>
      <c r="K1623" s="119"/>
      <c r="L1623" s="119"/>
      <c r="M1623" s="119"/>
      <c r="N1623" s="119"/>
      <c r="O1623" s="159"/>
      <c r="P1623" s="160" t="s">
        <v>80</v>
      </c>
      <c r="Q1623" s="122">
        <f t="shared" si="52"/>
        <v>0</v>
      </c>
      <c r="R1623" s="143"/>
    </row>
    <row r="1624" spans="2:18" x14ac:dyDescent="0.2">
      <c r="B1624" s="120"/>
      <c r="C1624" s="119"/>
      <c r="D1624" s="120"/>
      <c r="E1624" s="119"/>
      <c r="F1624" s="119"/>
      <c r="G1624" s="119"/>
      <c r="H1624" s="119"/>
      <c r="I1624" s="158">
        <f t="shared" si="51"/>
        <v>0</v>
      </c>
      <c r="J1624" s="119"/>
      <c r="K1624" s="119"/>
      <c r="L1624" s="119"/>
      <c r="M1624" s="119"/>
      <c r="N1624" s="119"/>
      <c r="O1624" s="159"/>
      <c r="P1624" s="160" t="s">
        <v>80</v>
      </c>
      <c r="Q1624" s="122">
        <f t="shared" si="52"/>
        <v>0</v>
      </c>
      <c r="R1624" s="143"/>
    </row>
    <row r="1625" spans="2:18" x14ac:dyDescent="0.2">
      <c r="B1625" s="120"/>
      <c r="C1625" s="119"/>
      <c r="D1625" s="120"/>
      <c r="E1625" s="119"/>
      <c r="F1625" s="119"/>
      <c r="G1625" s="119"/>
      <c r="H1625" s="119"/>
      <c r="I1625" s="158">
        <f t="shared" si="51"/>
        <v>0</v>
      </c>
      <c r="J1625" s="119"/>
      <c r="K1625" s="119"/>
      <c r="L1625" s="119"/>
      <c r="M1625" s="119"/>
      <c r="N1625" s="119"/>
      <c r="O1625" s="159"/>
      <c r="P1625" s="160" t="s">
        <v>80</v>
      </c>
      <c r="Q1625" s="122">
        <f t="shared" si="52"/>
        <v>0</v>
      </c>
      <c r="R1625" s="143"/>
    </row>
    <row r="1626" spans="2:18" x14ac:dyDescent="0.2">
      <c r="B1626" s="120"/>
      <c r="C1626" s="119"/>
      <c r="D1626" s="120"/>
      <c r="E1626" s="119"/>
      <c r="F1626" s="119"/>
      <c r="G1626" s="119"/>
      <c r="H1626" s="119"/>
      <c r="I1626" s="158">
        <f t="shared" si="51"/>
        <v>0</v>
      </c>
      <c r="J1626" s="119"/>
      <c r="K1626" s="119"/>
      <c r="L1626" s="119"/>
      <c r="M1626" s="119"/>
      <c r="N1626" s="119"/>
      <c r="O1626" s="159"/>
      <c r="P1626" s="160" t="s">
        <v>80</v>
      </c>
      <c r="Q1626" s="122">
        <f t="shared" si="52"/>
        <v>0</v>
      </c>
      <c r="R1626" s="143"/>
    </row>
    <row r="1627" spans="2:18" x14ac:dyDescent="0.2">
      <c r="B1627" s="120"/>
      <c r="C1627" s="119"/>
      <c r="D1627" s="120"/>
      <c r="E1627" s="119"/>
      <c r="F1627" s="119"/>
      <c r="G1627" s="119"/>
      <c r="H1627" s="119"/>
      <c r="I1627" s="158">
        <f t="shared" si="51"/>
        <v>0</v>
      </c>
      <c r="J1627" s="119"/>
      <c r="K1627" s="119"/>
      <c r="L1627" s="119"/>
      <c r="M1627" s="119"/>
      <c r="N1627" s="119"/>
      <c r="O1627" s="159"/>
      <c r="P1627" s="160" t="s">
        <v>80</v>
      </c>
      <c r="Q1627" s="122">
        <f t="shared" si="52"/>
        <v>0</v>
      </c>
      <c r="R1627" s="143"/>
    </row>
    <row r="1628" spans="2:18" x14ac:dyDescent="0.2">
      <c r="B1628" s="120"/>
      <c r="C1628" s="119"/>
      <c r="D1628" s="120"/>
      <c r="E1628" s="119"/>
      <c r="F1628" s="119"/>
      <c r="G1628" s="119"/>
      <c r="H1628" s="119"/>
      <c r="I1628" s="158">
        <f t="shared" si="51"/>
        <v>0</v>
      </c>
      <c r="J1628" s="119"/>
      <c r="K1628" s="119"/>
      <c r="L1628" s="119"/>
      <c r="M1628" s="119"/>
      <c r="N1628" s="119"/>
      <c r="O1628" s="159"/>
      <c r="P1628" s="160" t="s">
        <v>80</v>
      </c>
      <c r="Q1628" s="122">
        <f t="shared" si="52"/>
        <v>0</v>
      </c>
      <c r="R1628" s="143"/>
    </row>
    <row r="1629" spans="2:18" x14ac:dyDescent="0.2">
      <c r="B1629" s="120"/>
      <c r="C1629" s="119"/>
      <c r="D1629" s="120"/>
      <c r="E1629" s="119"/>
      <c r="F1629" s="119"/>
      <c r="G1629" s="119"/>
      <c r="H1629" s="119"/>
      <c r="I1629" s="158">
        <f t="shared" si="51"/>
        <v>0</v>
      </c>
      <c r="J1629" s="119"/>
      <c r="K1629" s="119"/>
      <c r="L1629" s="119"/>
      <c r="M1629" s="119"/>
      <c r="N1629" s="119"/>
      <c r="O1629" s="159"/>
      <c r="P1629" s="160" t="s">
        <v>80</v>
      </c>
      <c r="Q1629" s="122">
        <f t="shared" si="52"/>
        <v>0</v>
      </c>
      <c r="R1629" s="143"/>
    </row>
    <row r="1630" spans="2:18" x14ac:dyDescent="0.2">
      <c r="B1630" s="120"/>
      <c r="C1630" s="119"/>
      <c r="D1630" s="120"/>
      <c r="E1630" s="119"/>
      <c r="F1630" s="119"/>
      <c r="G1630" s="119"/>
      <c r="H1630" s="119"/>
      <c r="I1630" s="158">
        <f t="shared" si="51"/>
        <v>0</v>
      </c>
      <c r="J1630" s="119"/>
      <c r="K1630" s="119"/>
      <c r="L1630" s="119"/>
      <c r="M1630" s="119"/>
      <c r="N1630" s="119"/>
      <c r="O1630" s="159"/>
      <c r="P1630" s="160" t="s">
        <v>80</v>
      </c>
      <c r="Q1630" s="122">
        <f t="shared" si="52"/>
        <v>0</v>
      </c>
      <c r="R1630" s="143"/>
    </row>
    <row r="1631" spans="2:18" x14ac:dyDescent="0.2">
      <c r="B1631" s="120"/>
      <c r="C1631" s="119"/>
      <c r="D1631" s="120"/>
      <c r="E1631" s="119"/>
      <c r="F1631" s="119"/>
      <c r="G1631" s="119"/>
      <c r="H1631" s="119"/>
      <c r="I1631" s="158">
        <f t="shared" si="51"/>
        <v>0</v>
      </c>
      <c r="J1631" s="119"/>
      <c r="K1631" s="119"/>
      <c r="L1631" s="119"/>
      <c r="M1631" s="119"/>
      <c r="N1631" s="119"/>
      <c r="O1631" s="159"/>
      <c r="P1631" s="160" t="s">
        <v>80</v>
      </c>
      <c r="Q1631" s="122">
        <f t="shared" si="52"/>
        <v>0</v>
      </c>
      <c r="R1631" s="143"/>
    </row>
    <row r="1632" spans="2:18" x14ac:dyDescent="0.2">
      <c r="B1632" s="120"/>
      <c r="C1632" s="119"/>
      <c r="D1632" s="120"/>
      <c r="E1632" s="119"/>
      <c r="F1632" s="119"/>
      <c r="G1632" s="119"/>
      <c r="H1632" s="119"/>
      <c r="I1632" s="158">
        <f t="shared" si="51"/>
        <v>0</v>
      </c>
      <c r="J1632" s="119"/>
      <c r="K1632" s="119"/>
      <c r="L1632" s="119"/>
      <c r="M1632" s="119"/>
      <c r="N1632" s="119"/>
      <c r="O1632" s="159"/>
      <c r="P1632" s="160" t="s">
        <v>80</v>
      </c>
      <c r="Q1632" s="122">
        <f t="shared" si="52"/>
        <v>0</v>
      </c>
      <c r="R1632" s="143"/>
    </row>
    <row r="1633" spans="2:18" x14ac:dyDescent="0.2">
      <c r="B1633" s="120"/>
      <c r="C1633" s="119"/>
      <c r="D1633" s="120"/>
      <c r="E1633" s="119"/>
      <c r="F1633" s="119"/>
      <c r="G1633" s="119"/>
      <c r="H1633" s="119"/>
      <c r="I1633" s="158">
        <f t="shared" si="51"/>
        <v>0</v>
      </c>
      <c r="J1633" s="119"/>
      <c r="K1633" s="119"/>
      <c r="L1633" s="119"/>
      <c r="M1633" s="119"/>
      <c r="N1633" s="119"/>
      <c r="O1633" s="159"/>
      <c r="P1633" s="160" t="s">
        <v>80</v>
      </c>
      <c r="Q1633" s="122">
        <f t="shared" si="52"/>
        <v>0</v>
      </c>
      <c r="R1633" s="143"/>
    </row>
    <row r="1634" spans="2:18" x14ac:dyDescent="0.2">
      <c r="B1634" s="120"/>
      <c r="C1634" s="119"/>
      <c r="D1634" s="120"/>
      <c r="E1634" s="119"/>
      <c r="F1634" s="119"/>
      <c r="G1634" s="119"/>
      <c r="H1634" s="119"/>
      <c r="I1634" s="158">
        <f t="shared" si="51"/>
        <v>0</v>
      </c>
      <c r="J1634" s="119"/>
      <c r="K1634" s="119"/>
      <c r="L1634" s="119"/>
      <c r="M1634" s="119"/>
      <c r="N1634" s="119"/>
      <c r="O1634" s="159"/>
      <c r="P1634" s="160" t="s">
        <v>80</v>
      </c>
      <c r="Q1634" s="122">
        <f t="shared" si="52"/>
        <v>0</v>
      </c>
      <c r="R1634" s="143"/>
    </row>
    <row r="1635" spans="2:18" x14ac:dyDescent="0.2">
      <c r="B1635" s="120"/>
      <c r="C1635" s="119"/>
      <c r="D1635" s="120"/>
      <c r="E1635" s="119"/>
      <c r="F1635" s="119"/>
      <c r="G1635" s="119"/>
      <c r="H1635" s="119"/>
      <c r="I1635" s="158">
        <f t="shared" si="51"/>
        <v>0</v>
      </c>
      <c r="J1635" s="119"/>
      <c r="K1635" s="119"/>
      <c r="L1635" s="119"/>
      <c r="M1635" s="119"/>
      <c r="N1635" s="119"/>
      <c r="O1635" s="159"/>
      <c r="P1635" s="160" t="s">
        <v>80</v>
      </c>
      <c r="Q1635" s="122">
        <f t="shared" si="52"/>
        <v>0</v>
      </c>
      <c r="R1635" s="143"/>
    </row>
    <row r="1636" spans="2:18" x14ac:dyDescent="0.2">
      <c r="B1636" s="120"/>
      <c r="C1636" s="119"/>
      <c r="D1636" s="120"/>
      <c r="E1636" s="119"/>
      <c r="F1636" s="119"/>
      <c r="G1636" s="119"/>
      <c r="H1636" s="119"/>
      <c r="I1636" s="158">
        <f t="shared" si="51"/>
        <v>0</v>
      </c>
      <c r="J1636" s="119"/>
      <c r="K1636" s="119"/>
      <c r="L1636" s="119"/>
      <c r="M1636" s="119"/>
      <c r="N1636" s="119"/>
      <c r="O1636" s="159"/>
      <c r="P1636" s="160" t="s">
        <v>80</v>
      </c>
      <c r="Q1636" s="122">
        <f t="shared" si="52"/>
        <v>0</v>
      </c>
      <c r="R1636" s="143"/>
    </row>
    <row r="1637" spans="2:18" x14ac:dyDescent="0.2">
      <c r="B1637" s="120"/>
      <c r="C1637" s="119"/>
      <c r="D1637" s="120"/>
      <c r="E1637" s="119"/>
      <c r="F1637" s="119"/>
      <c r="G1637" s="119"/>
      <c r="H1637" s="119"/>
      <c r="I1637" s="158">
        <f t="shared" si="51"/>
        <v>0</v>
      </c>
      <c r="J1637" s="119"/>
      <c r="K1637" s="119"/>
      <c r="L1637" s="119"/>
      <c r="M1637" s="119"/>
      <c r="N1637" s="119"/>
      <c r="O1637" s="159"/>
      <c r="P1637" s="160" t="s">
        <v>80</v>
      </c>
      <c r="Q1637" s="122">
        <f t="shared" si="52"/>
        <v>0</v>
      </c>
      <c r="R1637" s="143"/>
    </row>
    <row r="1638" spans="2:18" x14ac:dyDescent="0.2">
      <c r="B1638" s="120"/>
      <c r="C1638" s="119"/>
      <c r="D1638" s="120"/>
      <c r="E1638" s="119"/>
      <c r="F1638" s="119"/>
      <c r="G1638" s="119"/>
      <c r="H1638" s="119"/>
      <c r="I1638" s="158">
        <f t="shared" si="51"/>
        <v>0</v>
      </c>
      <c r="J1638" s="119"/>
      <c r="K1638" s="119"/>
      <c r="L1638" s="119"/>
      <c r="M1638" s="119"/>
      <c r="N1638" s="119"/>
      <c r="O1638" s="159"/>
      <c r="P1638" s="160" t="s">
        <v>80</v>
      </c>
      <c r="Q1638" s="122">
        <f t="shared" si="52"/>
        <v>0</v>
      </c>
      <c r="R1638" s="143"/>
    </row>
    <row r="1639" spans="2:18" x14ac:dyDescent="0.2">
      <c r="B1639" s="120"/>
      <c r="C1639" s="119"/>
      <c r="D1639" s="120"/>
      <c r="E1639" s="119"/>
      <c r="F1639" s="119"/>
      <c r="G1639" s="119"/>
      <c r="H1639" s="119"/>
      <c r="I1639" s="158">
        <f t="shared" si="51"/>
        <v>0</v>
      </c>
      <c r="J1639" s="119"/>
      <c r="K1639" s="119"/>
      <c r="L1639" s="119"/>
      <c r="M1639" s="119"/>
      <c r="N1639" s="119"/>
      <c r="O1639" s="159"/>
      <c r="P1639" s="160" t="s">
        <v>80</v>
      </c>
      <c r="Q1639" s="122">
        <f t="shared" si="52"/>
        <v>0</v>
      </c>
      <c r="R1639" s="143"/>
    </row>
    <row r="1640" spans="2:18" x14ac:dyDescent="0.2">
      <c r="B1640" s="120"/>
      <c r="C1640" s="119"/>
      <c r="D1640" s="120"/>
      <c r="E1640" s="119"/>
      <c r="F1640" s="119"/>
      <c r="G1640" s="119"/>
      <c r="H1640" s="119"/>
      <c r="I1640" s="158">
        <f t="shared" si="51"/>
        <v>0</v>
      </c>
      <c r="J1640" s="119"/>
      <c r="K1640" s="119"/>
      <c r="L1640" s="119"/>
      <c r="M1640" s="119"/>
      <c r="N1640" s="119"/>
      <c r="O1640" s="159"/>
      <c r="P1640" s="160" t="s">
        <v>80</v>
      </c>
      <c r="Q1640" s="122">
        <f t="shared" si="52"/>
        <v>0</v>
      </c>
      <c r="R1640" s="143"/>
    </row>
    <row r="1641" spans="2:18" x14ac:dyDescent="0.2">
      <c r="B1641" s="120"/>
      <c r="C1641" s="119"/>
      <c r="D1641" s="120"/>
      <c r="E1641" s="119"/>
      <c r="F1641" s="119"/>
      <c r="G1641" s="119"/>
      <c r="H1641" s="119"/>
      <c r="I1641" s="158">
        <f t="shared" si="51"/>
        <v>0</v>
      </c>
      <c r="J1641" s="119"/>
      <c r="K1641" s="119"/>
      <c r="L1641" s="119"/>
      <c r="M1641" s="119"/>
      <c r="N1641" s="119"/>
      <c r="O1641" s="159"/>
      <c r="P1641" s="160" t="s">
        <v>80</v>
      </c>
      <c r="Q1641" s="122">
        <f t="shared" si="52"/>
        <v>0</v>
      </c>
      <c r="R1641" s="143"/>
    </row>
    <row r="1642" spans="2:18" x14ac:dyDescent="0.2">
      <c r="B1642" s="120"/>
      <c r="C1642" s="119"/>
      <c r="D1642" s="120"/>
      <c r="E1642" s="119"/>
      <c r="F1642" s="119"/>
      <c r="G1642" s="119"/>
      <c r="H1642" s="119"/>
      <c r="I1642" s="158">
        <f t="shared" si="51"/>
        <v>0</v>
      </c>
      <c r="J1642" s="119"/>
      <c r="K1642" s="119"/>
      <c r="L1642" s="119"/>
      <c r="M1642" s="119"/>
      <c r="N1642" s="119"/>
      <c r="O1642" s="159"/>
      <c r="P1642" s="160" t="s">
        <v>80</v>
      </c>
      <c r="Q1642" s="122">
        <f t="shared" si="52"/>
        <v>0</v>
      </c>
      <c r="R1642" s="143"/>
    </row>
    <row r="1643" spans="2:18" x14ac:dyDescent="0.2">
      <c r="B1643" s="120"/>
      <c r="C1643" s="119"/>
      <c r="D1643" s="120"/>
      <c r="E1643" s="119"/>
      <c r="F1643" s="119"/>
      <c r="G1643" s="119"/>
      <c r="H1643" s="119"/>
      <c r="I1643" s="158">
        <f t="shared" si="51"/>
        <v>0</v>
      </c>
      <c r="J1643" s="119"/>
      <c r="K1643" s="119"/>
      <c r="L1643" s="119"/>
      <c r="M1643" s="119"/>
      <c r="N1643" s="119"/>
      <c r="O1643" s="159"/>
      <c r="P1643" s="160" t="s">
        <v>80</v>
      </c>
      <c r="Q1643" s="122">
        <f t="shared" si="52"/>
        <v>0</v>
      </c>
      <c r="R1643" s="143"/>
    </row>
    <row r="1644" spans="2:18" x14ac:dyDescent="0.2">
      <c r="B1644" s="120"/>
      <c r="C1644" s="119"/>
      <c r="D1644" s="120"/>
      <c r="E1644" s="119"/>
      <c r="F1644" s="119"/>
      <c r="G1644" s="119"/>
      <c r="H1644" s="119"/>
      <c r="I1644" s="158">
        <f t="shared" si="51"/>
        <v>0</v>
      </c>
      <c r="J1644" s="119"/>
      <c r="K1644" s="119"/>
      <c r="L1644" s="119"/>
      <c r="M1644" s="119"/>
      <c r="N1644" s="119"/>
      <c r="O1644" s="159"/>
      <c r="P1644" s="160" t="s">
        <v>80</v>
      </c>
      <c r="Q1644" s="122">
        <f t="shared" si="52"/>
        <v>0</v>
      </c>
      <c r="R1644" s="143"/>
    </row>
    <row r="1645" spans="2:18" x14ac:dyDescent="0.2">
      <c r="B1645" s="120"/>
      <c r="C1645" s="119"/>
      <c r="D1645" s="120"/>
      <c r="E1645" s="119"/>
      <c r="F1645" s="119"/>
      <c r="G1645" s="119"/>
      <c r="H1645" s="119"/>
      <c r="I1645" s="158">
        <f t="shared" si="51"/>
        <v>0</v>
      </c>
      <c r="J1645" s="119"/>
      <c r="K1645" s="119"/>
      <c r="L1645" s="119"/>
      <c r="M1645" s="119"/>
      <c r="N1645" s="119"/>
      <c r="O1645" s="159"/>
      <c r="P1645" s="160" t="s">
        <v>80</v>
      </c>
      <c r="Q1645" s="122">
        <f t="shared" si="52"/>
        <v>0</v>
      </c>
      <c r="R1645" s="143"/>
    </row>
    <row r="1646" spans="2:18" x14ac:dyDescent="0.2">
      <c r="B1646" s="120"/>
      <c r="C1646" s="119"/>
      <c r="D1646" s="120"/>
      <c r="E1646" s="119"/>
      <c r="F1646" s="119"/>
      <c r="G1646" s="119"/>
      <c r="H1646" s="119"/>
      <c r="I1646" s="158">
        <f t="shared" si="51"/>
        <v>0</v>
      </c>
      <c r="J1646" s="119"/>
      <c r="K1646" s="119"/>
      <c r="L1646" s="119"/>
      <c r="M1646" s="119"/>
      <c r="N1646" s="119"/>
      <c r="O1646" s="159"/>
      <c r="P1646" s="160" t="s">
        <v>80</v>
      </c>
      <c r="Q1646" s="122">
        <f t="shared" si="52"/>
        <v>0</v>
      </c>
      <c r="R1646" s="143"/>
    </row>
    <row r="1647" spans="2:18" x14ac:dyDescent="0.2">
      <c r="B1647" s="120"/>
      <c r="C1647" s="119"/>
      <c r="D1647" s="120"/>
      <c r="E1647" s="119"/>
      <c r="F1647" s="119"/>
      <c r="G1647" s="119"/>
      <c r="H1647" s="119"/>
      <c r="I1647" s="158">
        <f t="shared" si="51"/>
        <v>0</v>
      </c>
      <c r="J1647" s="119"/>
      <c r="K1647" s="119"/>
      <c r="L1647" s="119"/>
      <c r="M1647" s="119"/>
      <c r="N1647" s="119"/>
      <c r="O1647" s="159"/>
      <c r="P1647" s="160" t="s">
        <v>80</v>
      </c>
      <c r="Q1647" s="122">
        <f t="shared" si="52"/>
        <v>0</v>
      </c>
      <c r="R1647" s="143"/>
    </row>
    <row r="1648" spans="2:18" x14ac:dyDescent="0.2">
      <c r="B1648" s="120"/>
      <c r="C1648" s="119"/>
      <c r="D1648" s="120"/>
      <c r="E1648" s="119"/>
      <c r="F1648" s="119"/>
      <c r="G1648" s="119"/>
      <c r="H1648" s="119"/>
      <c r="I1648" s="158">
        <f t="shared" si="51"/>
        <v>0</v>
      </c>
      <c r="J1648" s="119"/>
      <c r="K1648" s="119"/>
      <c r="L1648" s="119"/>
      <c r="M1648" s="119"/>
      <c r="N1648" s="119"/>
      <c r="O1648" s="159"/>
      <c r="P1648" s="160" t="s">
        <v>80</v>
      </c>
      <c r="Q1648" s="122">
        <f t="shared" si="52"/>
        <v>0</v>
      </c>
      <c r="R1648" s="143"/>
    </row>
    <row r="1649" spans="2:18" x14ac:dyDescent="0.2">
      <c r="B1649" s="120"/>
      <c r="C1649" s="119"/>
      <c r="D1649" s="120"/>
      <c r="E1649" s="119"/>
      <c r="F1649" s="119"/>
      <c r="G1649" s="119"/>
      <c r="H1649" s="119"/>
      <c r="I1649" s="158">
        <f t="shared" si="51"/>
        <v>0</v>
      </c>
      <c r="J1649" s="119"/>
      <c r="K1649" s="119"/>
      <c r="L1649" s="119"/>
      <c r="M1649" s="119"/>
      <c r="N1649" s="119"/>
      <c r="O1649" s="159"/>
      <c r="P1649" s="160" t="s">
        <v>80</v>
      </c>
      <c r="Q1649" s="122">
        <f t="shared" si="52"/>
        <v>0</v>
      </c>
      <c r="R1649" s="143"/>
    </row>
    <row r="1650" spans="2:18" x14ac:dyDescent="0.2">
      <c r="B1650" s="120"/>
      <c r="C1650" s="119"/>
      <c r="D1650" s="120"/>
      <c r="E1650" s="119"/>
      <c r="F1650" s="119"/>
      <c r="G1650" s="119"/>
      <c r="H1650" s="119"/>
      <c r="I1650" s="158">
        <f t="shared" si="51"/>
        <v>0</v>
      </c>
      <c r="J1650" s="119"/>
      <c r="K1650" s="119"/>
      <c r="L1650" s="119"/>
      <c r="M1650" s="119"/>
      <c r="N1650" s="119"/>
      <c r="O1650" s="159"/>
      <c r="P1650" s="160" t="s">
        <v>80</v>
      </c>
      <c r="Q1650" s="122">
        <f t="shared" si="52"/>
        <v>0</v>
      </c>
      <c r="R1650" s="143"/>
    </row>
    <row r="1651" spans="2:18" x14ac:dyDescent="0.2">
      <c r="B1651" s="120"/>
      <c r="C1651" s="119"/>
      <c r="D1651" s="120"/>
      <c r="E1651" s="119"/>
      <c r="F1651" s="119"/>
      <c r="G1651" s="119"/>
      <c r="H1651" s="119"/>
      <c r="I1651" s="158">
        <f t="shared" si="51"/>
        <v>0</v>
      </c>
      <c r="J1651" s="119"/>
      <c r="K1651" s="119"/>
      <c r="L1651" s="119"/>
      <c r="M1651" s="119"/>
      <c r="N1651" s="119"/>
      <c r="O1651" s="159"/>
      <c r="P1651" s="160" t="s">
        <v>80</v>
      </c>
      <c r="Q1651" s="122">
        <f t="shared" si="52"/>
        <v>0</v>
      </c>
      <c r="R1651" s="143"/>
    </row>
    <row r="1652" spans="2:18" x14ac:dyDescent="0.2">
      <c r="B1652" s="120"/>
      <c r="C1652" s="119"/>
      <c r="D1652" s="120"/>
      <c r="E1652" s="119"/>
      <c r="F1652" s="119"/>
      <c r="G1652" s="119"/>
      <c r="H1652" s="119"/>
      <c r="I1652" s="158">
        <f t="shared" ref="I1652:I1715" si="53">IF(J1652&gt;0,J1652,SUM((PI()*E1652*F1652/4)+(PI()*F1652*G1652/4)+(PI()*G1652*H1652/4)+(PI()*H1652*E1652/4)))</f>
        <v>0</v>
      </c>
      <c r="J1652" s="119"/>
      <c r="K1652" s="119"/>
      <c r="L1652" s="119"/>
      <c r="M1652" s="119"/>
      <c r="N1652" s="119"/>
      <c r="O1652" s="159"/>
      <c r="P1652" s="160" t="s">
        <v>80</v>
      </c>
      <c r="Q1652" s="122">
        <f t="shared" ref="Q1652:Q1715" si="54">SUM((I1652-(L1652+M1652+N1652))*(1-O1652))</f>
        <v>0</v>
      </c>
      <c r="R1652" s="143"/>
    </row>
    <row r="1653" spans="2:18" x14ac:dyDescent="0.2">
      <c r="B1653" s="120"/>
      <c r="C1653" s="119"/>
      <c r="D1653" s="120"/>
      <c r="E1653" s="119"/>
      <c r="F1653" s="119"/>
      <c r="G1653" s="119"/>
      <c r="H1653" s="119"/>
      <c r="I1653" s="158">
        <f t="shared" si="53"/>
        <v>0</v>
      </c>
      <c r="J1653" s="119"/>
      <c r="K1653" s="119"/>
      <c r="L1653" s="119"/>
      <c r="M1653" s="119"/>
      <c r="N1653" s="119"/>
      <c r="O1653" s="159"/>
      <c r="P1653" s="160" t="s">
        <v>80</v>
      </c>
      <c r="Q1653" s="122">
        <f t="shared" si="54"/>
        <v>0</v>
      </c>
      <c r="R1653" s="143"/>
    </row>
    <row r="1654" spans="2:18" x14ac:dyDescent="0.2">
      <c r="B1654" s="120"/>
      <c r="C1654" s="119"/>
      <c r="D1654" s="120"/>
      <c r="E1654" s="119"/>
      <c r="F1654" s="119"/>
      <c r="G1654" s="119"/>
      <c r="H1654" s="119"/>
      <c r="I1654" s="158">
        <f t="shared" si="53"/>
        <v>0</v>
      </c>
      <c r="J1654" s="119"/>
      <c r="K1654" s="119"/>
      <c r="L1654" s="119"/>
      <c r="M1654" s="119"/>
      <c r="N1654" s="119"/>
      <c r="O1654" s="159"/>
      <c r="P1654" s="160" t="s">
        <v>80</v>
      </c>
      <c r="Q1654" s="122">
        <f t="shared" si="54"/>
        <v>0</v>
      </c>
      <c r="R1654" s="143"/>
    </row>
    <row r="1655" spans="2:18" x14ac:dyDescent="0.2">
      <c r="B1655" s="120"/>
      <c r="C1655" s="119"/>
      <c r="D1655" s="120"/>
      <c r="E1655" s="119"/>
      <c r="F1655" s="119"/>
      <c r="G1655" s="119"/>
      <c r="H1655" s="119"/>
      <c r="I1655" s="158">
        <f t="shared" si="53"/>
        <v>0</v>
      </c>
      <c r="J1655" s="119"/>
      <c r="K1655" s="119"/>
      <c r="L1655" s="119"/>
      <c r="M1655" s="119"/>
      <c r="N1655" s="119"/>
      <c r="O1655" s="159"/>
      <c r="P1655" s="160" t="s">
        <v>80</v>
      </c>
      <c r="Q1655" s="122">
        <f t="shared" si="54"/>
        <v>0</v>
      </c>
      <c r="R1655" s="143"/>
    </row>
    <row r="1656" spans="2:18" x14ac:dyDescent="0.2">
      <c r="B1656" s="120"/>
      <c r="C1656" s="119"/>
      <c r="D1656" s="120"/>
      <c r="E1656" s="119"/>
      <c r="F1656" s="119"/>
      <c r="G1656" s="119"/>
      <c r="H1656" s="119"/>
      <c r="I1656" s="158">
        <f t="shared" si="53"/>
        <v>0</v>
      </c>
      <c r="J1656" s="119"/>
      <c r="K1656" s="119"/>
      <c r="L1656" s="119"/>
      <c r="M1656" s="119"/>
      <c r="N1656" s="119"/>
      <c r="O1656" s="159"/>
      <c r="P1656" s="160" t="s">
        <v>80</v>
      </c>
      <c r="Q1656" s="122">
        <f t="shared" si="54"/>
        <v>0</v>
      </c>
      <c r="R1656" s="143"/>
    </row>
    <row r="1657" spans="2:18" x14ac:dyDescent="0.2">
      <c r="B1657" s="120"/>
      <c r="C1657" s="119"/>
      <c r="D1657" s="120"/>
      <c r="E1657" s="119"/>
      <c r="F1657" s="119"/>
      <c r="G1657" s="119"/>
      <c r="H1657" s="119"/>
      <c r="I1657" s="158">
        <f t="shared" si="53"/>
        <v>0</v>
      </c>
      <c r="J1657" s="119"/>
      <c r="K1657" s="119"/>
      <c r="L1657" s="119"/>
      <c r="M1657" s="119"/>
      <c r="N1657" s="119"/>
      <c r="O1657" s="159"/>
      <c r="P1657" s="160" t="s">
        <v>80</v>
      </c>
      <c r="Q1657" s="122">
        <f t="shared" si="54"/>
        <v>0</v>
      </c>
      <c r="R1657" s="143"/>
    </row>
    <row r="1658" spans="2:18" x14ac:dyDescent="0.2">
      <c r="B1658" s="120"/>
      <c r="C1658" s="119"/>
      <c r="D1658" s="120"/>
      <c r="E1658" s="119"/>
      <c r="F1658" s="119"/>
      <c r="G1658" s="119"/>
      <c r="H1658" s="119"/>
      <c r="I1658" s="158">
        <f t="shared" si="53"/>
        <v>0</v>
      </c>
      <c r="J1658" s="119"/>
      <c r="K1658" s="119"/>
      <c r="L1658" s="119"/>
      <c r="M1658" s="119"/>
      <c r="N1658" s="119"/>
      <c r="O1658" s="159"/>
      <c r="P1658" s="160" t="s">
        <v>80</v>
      </c>
      <c r="Q1658" s="122">
        <f t="shared" si="54"/>
        <v>0</v>
      </c>
      <c r="R1658" s="143"/>
    </row>
    <row r="1659" spans="2:18" x14ac:dyDescent="0.2">
      <c r="B1659" s="120"/>
      <c r="C1659" s="119"/>
      <c r="D1659" s="120"/>
      <c r="E1659" s="119"/>
      <c r="F1659" s="119"/>
      <c r="G1659" s="119"/>
      <c r="H1659" s="119"/>
      <c r="I1659" s="158">
        <f t="shared" si="53"/>
        <v>0</v>
      </c>
      <c r="J1659" s="119"/>
      <c r="K1659" s="119"/>
      <c r="L1659" s="119"/>
      <c r="M1659" s="119"/>
      <c r="N1659" s="119"/>
      <c r="O1659" s="159"/>
      <c r="P1659" s="160" t="s">
        <v>80</v>
      </c>
      <c r="Q1659" s="122">
        <f t="shared" si="54"/>
        <v>0</v>
      </c>
      <c r="R1659" s="143"/>
    </row>
    <row r="1660" spans="2:18" x14ac:dyDescent="0.2">
      <c r="B1660" s="120"/>
      <c r="C1660" s="119"/>
      <c r="D1660" s="120"/>
      <c r="E1660" s="119"/>
      <c r="F1660" s="119"/>
      <c r="G1660" s="119"/>
      <c r="H1660" s="119"/>
      <c r="I1660" s="158">
        <f t="shared" si="53"/>
        <v>0</v>
      </c>
      <c r="J1660" s="119"/>
      <c r="K1660" s="119"/>
      <c r="L1660" s="119"/>
      <c r="M1660" s="119"/>
      <c r="N1660" s="119"/>
      <c r="O1660" s="159"/>
      <c r="P1660" s="160" t="s">
        <v>80</v>
      </c>
      <c r="Q1660" s="122">
        <f t="shared" si="54"/>
        <v>0</v>
      </c>
      <c r="R1660" s="143"/>
    </row>
    <row r="1661" spans="2:18" x14ac:dyDescent="0.2">
      <c r="B1661" s="120"/>
      <c r="C1661" s="119"/>
      <c r="D1661" s="120"/>
      <c r="E1661" s="119"/>
      <c r="F1661" s="119"/>
      <c r="G1661" s="119"/>
      <c r="H1661" s="119"/>
      <c r="I1661" s="158">
        <f t="shared" si="53"/>
        <v>0</v>
      </c>
      <c r="J1661" s="119"/>
      <c r="K1661" s="119"/>
      <c r="L1661" s="119"/>
      <c r="M1661" s="119"/>
      <c r="N1661" s="119"/>
      <c r="O1661" s="159"/>
      <c r="P1661" s="160" t="s">
        <v>80</v>
      </c>
      <c r="Q1661" s="122">
        <f t="shared" si="54"/>
        <v>0</v>
      </c>
      <c r="R1661" s="143"/>
    </row>
    <row r="1662" spans="2:18" x14ac:dyDescent="0.2">
      <c r="B1662" s="120"/>
      <c r="C1662" s="119"/>
      <c r="D1662" s="120"/>
      <c r="E1662" s="119"/>
      <c r="F1662" s="119"/>
      <c r="G1662" s="119"/>
      <c r="H1662" s="119"/>
      <c r="I1662" s="158">
        <f t="shared" si="53"/>
        <v>0</v>
      </c>
      <c r="J1662" s="119"/>
      <c r="K1662" s="119"/>
      <c r="L1662" s="119"/>
      <c r="M1662" s="119"/>
      <c r="N1662" s="119"/>
      <c r="O1662" s="159"/>
      <c r="P1662" s="160" t="s">
        <v>80</v>
      </c>
      <c r="Q1662" s="122">
        <f t="shared" si="54"/>
        <v>0</v>
      </c>
      <c r="R1662" s="143"/>
    </row>
    <row r="1663" spans="2:18" x14ac:dyDescent="0.2">
      <c r="B1663" s="120"/>
      <c r="C1663" s="119"/>
      <c r="D1663" s="120"/>
      <c r="E1663" s="119"/>
      <c r="F1663" s="119"/>
      <c r="G1663" s="119"/>
      <c r="H1663" s="119"/>
      <c r="I1663" s="158">
        <f t="shared" si="53"/>
        <v>0</v>
      </c>
      <c r="J1663" s="119"/>
      <c r="K1663" s="119"/>
      <c r="L1663" s="119"/>
      <c r="M1663" s="119"/>
      <c r="N1663" s="119"/>
      <c r="O1663" s="159"/>
      <c r="P1663" s="160" t="s">
        <v>80</v>
      </c>
      <c r="Q1663" s="122">
        <f t="shared" si="54"/>
        <v>0</v>
      </c>
      <c r="R1663" s="143"/>
    </row>
    <row r="1664" spans="2:18" x14ac:dyDescent="0.2">
      <c r="B1664" s="120"/>
      <c r="C1664" s="119"/>
      <c r="D1664" s="120"/>
      <c r="E1664" s="119"/>
      <c r="F1664" s="119"/>
      <c r="G1664" s="119"/>
      <c r="H1664" s="119"/>
      <c r="I1664" s="158">
        <f t="shared" si="53"/>
        <v>0</v>
      </c>
      <c r="J1664" s="119"/>
      <c r="K1664" s="119"/>
      <c r="L1664" s="119"/>
      <c r="M1664" s="119"/>
      <c r="N1664" s="119"/>
      <c r="O1664" s="159"/>
      <c r="P1664" s="160" t="s">
        <v>80</v>
      </c>
      <c r="Q1664" s="122">
        <f t="shared" si="54"/>
        <v>0</v>
      </c>
      <c r="R1664" s="143"/>
    </row>
    <row r="1665" spans="2:18" x14ac:dyDescent="0.2">
      <c r="B1665" s="120"/>
      <c r="C1665" s="119"/>
      <c r="D1665" s="120"/>
      <c r="E1665" s="119"/>
      <c r="F1665" s="119"/>
      <c r="G1665" s="119"/>
      <c r="H1665" s="119"/>
      <c r="I1665" s="158">
        <f t="shared" si="53"/>
        <v>0</v>
      </c>
      <c r="J1665" s="119"/>
      <c r="K1665" s="119"/>
      <c r="L1665" s="119"/>
      <c r="M1665" s="119"/>
      <c r="N1665" s="119"/>
      <c r="O1665" s="159"/>
      <c r="P1665" s="160" t="s">
        <v>80</v>
      </c>
      <c r="Q1665" s="122">
        <f t="shared" si="54"/>
        <v>0</v>
      </c>
      <c r="R1665" s="143"/>
    </row>
    <row r="1666" spans="2:18" x14ac:dyDescent="0.2">
      <c r="B1666" s="120"/>
      <c r="C1666" s="119"/>
      <c r="D1666" s="120"/>
      <c r="E1666" s="119"/>
      <c r="F1666" s="119"/>
      <c r="G1666" s="119"/>
      <c r="H1666" s="119"/>
      <c r="I1666" s="158">
        <f t="shared" si="53"/>
        <v>0</v>
      </c>
      <c r="J1666" s="119"/>
      <c r="K1666" s="119"/>
      <c r="L1666" s="119"/>
      <c r="M1666" s="119"/>
      <c r="N1666" s="119"/>
      <c r="O1666" s="159"/>
      <c r="P1666" s="160" t="s">
        <v>80</v>
      </c>
      <c r="Q1666" s="122">
        <f t="shared" si="54"/>
        <v>0</v>
      </c>
      <c r="R1666" s="143"/>
    </row>
    <row r="1667" spans="2:18" x14ac:dyDescent="0.2">
      <c r="B1667" s="120"/>
      <c r="C1667" s="119"/>
      <c r="D1667" s="120"/>
      <c r="E1667" s="119"/>
      <c r="F1667" s="119"/>
      <c r="G1667" s="119"/>
      <c r="H1667" s="119"/>
      <c r="I1667" s="158">
        <f t="shared" si="53"/>
        <v>0</v>
      </c>
      <c r="J1667" s="119"/>
      <c r="K1667" s="119"/>
      <c r="L1667" s="119"/>
      <c r="M1667" s="119"/>
      <c r="N1667" s="119"/>
      <c r="O1667" s="159"/>
      <c r="P1667" s="160" t="s">
        <v>80</v>
      </c>
      <c r="Q1667" s="122">
        <f t="shared" si="54"/>
        <v>0</v>
      </c>
      <c r="R1667" s="143"/>
    </row>
    <row r="1668" spans="2:18" x14ac:dyDescent="0.2">
      <c r="B1668" s="120"/>
      <c r="C1668" s="119"/>
      <c r="D1668" s="120"/>
      <c r="E1668" s="119"/>
      <c r="F1668" s="119"/>
      <c r="G1668" s="119"/>
      <c r="H1668" s="119"/>
      <c r="I1668" s="158">
        <f t="shared" si="53"/>
        <v>0</v>
      </c>
      <c r="J1668" s="119"/>
      <c r="K1668" s="119"/>
      <c r="L1668" s="119"/>
      <c r="M1668" s="119"/>
      <c r="N1668" s="119"/>
      <c r="O1668" s="159"/>
      <c r="P1668" s="160" t="s">
        <v>80</v>
      </c>
      <c r="Q1668" s="122">
        <f t="shared" si="54"/>
        <v>0</v>
      </c>
      <c r="R1668" s="143"/>
    </row>
    <row r="1669" spans="2:18" x14ac:dyDescent="0.2">
      <c r="B1669" s="120"/>
      <c r="C1669" s="119"/>
      <c r="D1669" s="120"/>
      <c r="E1669" s="119"/>
      <c r="F1669" s="119"/>
      <c r="G1669" s="119"/>
      <c r="H1669" s="119"/>
      <c r="I1669" s="158">
        <f t="shared" si="53"/>
        <v>0</v>
      </c>
      <c r="J1669" s="119"/>
      <c r="K1669" s="119"/>
      <c r="L1669" s="119"/>
      <c r="M1669" s="119"/>
      <c r="N1669" s="119"/>
      <c r="O1669" s="159"/>
      <c r="P1669" s="160" t="s">
        <v>80</v>
      </c>
      <c r="Q1669" s="122">
        <f t="shared" si="54"/>
        <v>0</v>
      </c>
      <c r="R1669" s="143"/>
    </row>
    <row r="1670" spans="2:18" x14ac:dyDescent="0.2">
      <c r="B1670" s="120"/>
      <c r="C1670" s="119"/>
      <c r="D1670" s="120"/>
      <c r="E1670" s="119"/>
      <c r="F1670" s="119"/>
      <c r="G1670" s="119"/>
      <c r="H1670" s="119"/>
      <c r="I1670" s="158">
        <f t="shared" si="53"/>
        <v>0</v>
      </c>
      <c r="J1670" s="119"/>
      <c r="K1670" s="119"/>
      <c r="L1670" s="119"/>
      <c r="M1670" s="119"/>
      <c r="N1670" s="119"/>
      <c r="O1670" s="159"/>
      <c r="P1670" s="160" t="s">
        <v>80</v>
      </c>
      <c r="Q1670" s="122">
        <f t="shared" si="54"/>
        <v>0</v>
      </c>
      <c r="R1670" s="143"/>
    </row>
    <row r="1671" spans="2:18" x14ac:dyDescent="0.2">
      <c r="B1671" s="120"/>
      <c r="C1671" s="119"/>
      <c r="D1671" s="120"/>
      <c r="E1671" s="119"/>
      <c r="F1671" s="119"/>
      <c r="G1671" s="119"/>
      <c r="H1671" s="119"/>
      <c r="I1671" s="158">
        <f t="shared" si="53"/>
        <v>0</v>
      </c>
      <c r="J1671" s="119"/>
      <c r="K1671" s="119"/>
      <c r="L1671" s="119"/>
      <c r="M1671" s="119"/>
      <c r="N1671" s="119"/>
      <c r="O1671" s="159"/>
      <c r="P1671" s="160" t="s">
        <v>80</v>
      </c>
      <c r="Q1671" s="122">
        <f t="shared" si="54"/>
        <v>0</v>
      </c>
      <c r="R1671" s="143"/>
    </row>
    <row r="1672" spans="2:18" x14ac:dyDescent="0.2">
      <c r="B1672" s="120"/>
      <c r="C1672" s="119"/>
      <c r="D1672" s="120"/>
      <c r="E1672" s="119"/>
      <c r="F1672" s="119"/>
      <c r="G1672" s="119"/>
      <c r="H1672" s="119"/>
      <c r="I1672" s="158">
        <f t="shared" si="53"/>
        <v>0</v>
      </c>
      <c r="J1672" s="119"/>
      <c r="K1672" s="119"/>
      <c r="L1672" s="119"/>
      <c r="M1672" s="119"/>
      <c r="N1672" s="119"/>
      <c r="O1672" s="159"/>
      <c r="P1672" s="160" t="s">
        <v>80</v>
      </c>
      <c r="Q1672" s="122">
        <f t="shared" si="54"/>
        <v>0</v>
      </c>
      <c r="R1672" s="143"/>
    </row>
    <row r="1673" spans="2:18" x14ac:dyDescent="0.2">
      <c r="B1673" s="120"/>
      <c r="C1673" s="119"/>
      <c r="D1673" s="120"/>
      <c r="E1673" s="119"/>
      <c r="F1673" s="119"/>
      <c r="G1673" s="119"/>
      <c r="H1673" s="119"/>
      <c r="I1673" s="158">
        <f t="shared" si="53"/>
        <v>0</v>
      </c>
      <c r="J1673" s="119"/>
      <c r="K1673" s="119"/>
      <c r="L1673" s="119"/>
      <c r="M1673" s="119"/>
      <c r="N1673" s="119"/>
      <c r="O1673" s="159"/>
      <c r="P1673" s="160" t="s">
        <v>80</v>
      </c>
      <c r="Q1673" s="122">
        <f t="shared" si="54"/>
        <v>0</v>
      </c>
      <c r="R1673" s="143"/>
    </row>
    <row r="1674" spans="2:18" x14ac:dyDescent="0.2">
      <c r="B1674" s="120"/>
      <c r="C1674" s="119"/>
      <c r="D1674" s="120"/>
      <c r="E1674" s="119"/>
      <c r="F1674" s="119"/>
      <c r="G1674" s="119"/>
      <c r="H1674" s="119"/>
      <c r="I1674" s="158">
        <f t="shared" si="53"/>
        <v>0</v>
      </c>
      <c r="J1674" s="119"/>
      <c r="K1674" s="119"/>
      <c r="L1674" s="119"/>
      <c r="M1674" s="119"/>
      <c r="N1674" s="119"/>
      <c r="O1674" s="159"/>
      <c r="P1674" s="160" t="s">
        <v>80</v>
      </c>
      <c r="Q1674" s="122">
        <f t="shared" si="54"/>
        <v>0</v>
      </c>
      <c r="R1674" s="143"/>
    </row>
    <row r="1675" spans="2:18" x14ac:dyDescent="0.2">
      <c r="B1675" s="120"/>
      <c r="C1675" s="119"/>
      <c r="D1675" s="120"/>
      <c r="E1675" s="119"/>
      <c r="F1675" s="119"/>
      <c r="G1675" s="119"/>
      <c r="H1675" s="119"/>
      <c r="I1675" s="158">
        <f t="shared" si="53"/>
        <v>0</v>
      </c>
      <c r="J1675" s="119"/>
      <c r="K1675" s="119"/>
      <c r="L1675" s="119"/>
      <c r="M1675" s="119"/>
      <c r="N1675" s="119"/>
      <c r="O1675" s="159"/>
      <c r="P1675" s="160" t="s">
        <v>80</v>
      </c>
      <c r="Q1675" s="122">
        <f t="shared" si="54"/>
        <v>0</v>
      </c>
      <c r="R1675" s="143"/>
    </row>
    <row r="1676" spans="2:18" x14ac:dyDescent="0.2">
      <c r="B1676" s="120"/>
      <c r="C1676" s="119"/>
      <c r="D1676" s="120"/>
      <c r="E1676" s="119"/>
      <c r="F1676" s="119"/>
      <c r="G1676" s="119"/>
      <c r="H1676" s="119"/>
      <c r="I1676" s="158">
        <f t="shared" si="53"/>
        <v>0</v>
      </c>
      <c r="J1676" s="119"/>
      <c r="K1676" s="119"/>
      <c r="L1676" s="119"/>
      <c r="M1676" s="119"/>
      <c r="N1676" s="119"/>
      <c r="O1676" s="159"/>
      <c r="P1676" s="160" t="s">
        <v>80</v>
      </c>
      <c r="Q1676" s="122">
        <f t="shared" si="54"/>
        <v>0</v>
      </c>
      <c r="R1676" s="143"/>
    </row>
    <row r="1677" spans="2:18" x14ac:dyDescent="0.2">
      <c r="B1677" s="120"/>
      <c r="C1677" s="119"/>
      <c r="D1677" s="120"/>
      <c r="E1677" s="119"/>
      <c r="F1677" s="119"/>
      <c r="G1677" s="119"/>
      <c r="H1677" s="119"/>
      <c r="I1677" s="158">
        <f t="shared" si="53"/>
        <v>0</v>
      </c>
      <c r="J1677" s="119"/>
      <c r="K1677" s="119"/>
      <c r="L1677" s="119"/>
      <c r="M1677" s="119"/>
      <c r="N1677" s="119"/>
      <c r="O1677" s="159"/>
      <c r="P1677" s="160" t="s">
        <v>80</v>
      </c>
      <c r="Q1677" s="122">
        <f t="shared" si="54"/>
        <v>0</v>
      </c>
      <c r="R1677" s="143"/>
    </row>
    <row r="1678" spans="2:18" x14ac:dyDescent="0.2">
      <c r="B1678" s="120"/>
      <c r="C1678" s="119"/>
      <c r="D1678" s="120"/>
      <c r="E1678" s="119"/>
      <c r="F1678" s="119"/>
      <c r="G1678" s="119"/>
      <c r="H1678" s="119"/>
      <c r="I1678" s="158">
        <f t="shared" si="53"/>
        <v>0</v>
      </c>
      <c r="J1678" s="119"/>
      <c r="K1678" s="119"/>
      <c r="L1678" s="119"/>
      <c r="M1678" s="119"/>
      <c r="N1678" s="119"/>
      <c r="O1678" s="159"/>
      <c r="P1678" s="160" t="s">
        <v>80</v>
      </c>
      <c r="Q1678" s="122">
        <f t="shared" si="54"/>
        <v>0</v>
      </c>
      <c r="R1678" s="143"/>
    </row>
    <row r="1679" spans="2:18" x14ac:dyDescent="0.2">
      <c r="B1679" s="120"/>
      <c r="C1679" s="119"/>
      <c r="D1679" s="120"/>
      <c r="E1679" s="119"/>
      <c r="F1679" s="119"/>
      <c r="G1679" s="119"/>
      <c r="H1679" s="119"/>
      <c r="I1679" s="158">
        <f t="shared" si="53"/>
        <v>0</v>
      </c>
      <c r="J1679" s="119"/>
      <c r="K1679" s="119"/>
      <c r="L1679" s="119"/>
      <c r="M1679" s="119"/>
      <c r="N1679" s="119"/>
      <c r="O1679" s="159"/>
      <c r="P1679" s="160" t="s">
        <v>80</v>
      </c>
      <c r="Q1679" s="122">
        <f t="shared" si="54"/>
        <v>0</v>
      </c>
      <c r="R1679" s="143"/>
    </row>
    <row r="1680" spans="2:18" x14ac:dyDescent="0.2">
      <c r="B1680" s="120"/>
      <c r="C1680" s="119"/>
      <c r="D1680" s="120"/>
      <c r="E1680" s="119"/>
      <c r="F1680" s="119"/>
      <c r="G1680" s="119"/>
      <c r="H1680" s="119"/>
      <c r="I1680" s="158">
        <f t="shared" si="53"/>
        <v>0</v>
      </c>
      <c r="J1680" s="119"/>
      <c r="K1680" s="119"/>
      <c r="L1680" s="119"/>
      <c r="M1680" s="119"/>
      <c r="N1680" s="119"/>
      <c r="O1680" s="159"/>
      <c r="P1680" s="160" t="s">
        <v>80</v>
      </c>
      <c r="Q1680" s="122">
        <f t="shared" si="54"/>
        <v>0</v>
      </c>
      <c r="R1680" s="143"/>
    </row>
    <row r="1681" spans="2:18" x14ac:dyDescent="0.2">
      <c r="B1681" s="120"/>
      <c r="C1681" s="119"/>
      <c r="D1681" s="120"/>
      <c r="E1681" s="119"/>
      <c r="F1681" s="119"/>
      <c r="G1681" s="119"/>
      <c r="H1681" s="119"/>
      <c r="I1681" s="158">
        <f t="shared" si="53"/>
        <v>0</v>
      </c>
      <c r="J1681" s="119"/>
      <c r="K1681" s="119"/>
      <c r="L1681" s="119"/>
      <c r="M1681" s="119"/>
      <c r="N1681" s="119"/>
      <c r="O1681" s="159"/>
      <c r="P1681" s="160" t="s">
        <v>80</v>
      </c>
      <c r="Q1681" s="122">
        <f t="shared" si="54"/>
        <v>0</v>
      </c>
      <c r="R1681" s="143"/>
    </row>
    <row r="1682" spans="2:18" x14ac:dyDescent="0.2">
      <c r="B1682" s="120"/>
      <c r="C1682" s="119"/>
      <c r="D1682" s="120"/>
      <c r="E1682" s="119"/>
      <c r="F1682" s="119"/>
      <c r="G1682" s="119"/>
      <c r="H1682" s="119"/>
      <c r="I1682" s="158">
        <f t="shared" si="53"/>
        <v>0</v>
      </c>
      <c r="J1682" s="119"/>
      <c r="K1682" s="119"/>
      <c r="L1682" s="119"/>
      <c r="M1682" s="119"/>
      <c r="N1682" s="119"/>
      <c r="O1682" s="159"/>
      <c r="P1682" s="160" t="s">
        <v>80</v>
      </c>
      <c r="Q1682" s="122">
        <f t="shared" si="54"/>
        <v>0</v>
      </c>
      <c r="R1682" s="143"/>
    </row>
    <row r="1683" spans="2:18" x14ac:dyDescent="0.2">
      <c r="B1683" s="120"/>
      <c r="C1683" s="119"/>
      <c r="D1683" s="120"/>
      <c r="E1683" s="119"/>
      <c r="F1683" s="119"/>
      <c r="G1683" s="119"/>
      <c r="H1683" s="119"/>
      <c r="I1683" s="158">
        <f t="shared" si="53"/>
        <v>0</v>
      </c>
      <c r="J1683" s="119"/>
      <c r="K1683" s="119"/>
      <c r="L1683" s="119"/>
      <c r="M1683" s="119"/>
      <c r="N1683" s="119"/>
      <c r="O1683" s="159"/>
      <c r="P1683" s="160" t="s">
        <v>80</v>
      </c>
      <c r="Q1683" s="122">
        <f t="shared" si="54"/>
        <v>0</v>
      </c>
      <c r="R1683" s="143"/>
    </row>
    <row r="1684" spans="2:18" x14ac:dyDescent="0.2">
      <c r="B1684" s="120"/>
      <c r="C1684" s="119"/>
      <c r="D1684" s="120"/>
      <c r="E1684" s="119"/>
      <c r="F1684" s="119"/>
      <c r="G1684" s="119"/>
      <c r="H1684" s="119"/>
      <c r="I1684" s="158">
        <f t="shared" si="53"/>
        <v>0</v>
      </c>
      <c r="J1684" s="119"/>
      <c r="K1684" s="119"/>
      <c r="L1684" s="119"/>
      <c r="M1684" s="119"/>
      <c r="N1684" s="119"/>
      <c r="O1684" s="159"/>
      <c r="P1684" s="160" t="s">
        <v>80</v>
      </c>
      <c r="Q1684" s="122">
        <f t="shared" si="54"/>
        <v>0</v>
      </c>
      <c r="R1684" s="143"/>
    </row>
    <row r="1685" spans="2:18" x14ac:dyDescent="0.2">
      <c r="B1685" s="120"/>
      <c r="C1685" s="119"/>
      <c r="D1685" s="120"/>
      <c r="E1685" s="119"/>
      <c r="F1685" s="119"/>
      <c r="G1685" s="119"/>
      <c r="H1685" s="119"/>
      <c r="I1685" s="158">
        <f t="shared" si="53"/>
        <v>0</v>
      </c>
      <c r="J1685" s="119"/>
      <c r="K1685" s="119"/>
      <c r="L1685" s="119"/>
      <c r="M1685" s="119"/>
      <c r="N1685" s="119"/>
      <c r="O1685" s="159"/>
      <c r="P1685" s="160" t="s">
        <v>80</v>
      </c>
      <c r="Q1685" s="122">
        <f t="shared" si="54"/>
        <v>0</v>
      </c>
      <c r="R1685" s="143"/>
    </row>
    <row r="1686" spans="2:18" x14ac:dyDescent="0.2">
      <c r="B1686" s="120"/>
      <c r="C1686" s="119"/>
      <c r="D1686" s="120"/>
      <c r="E1686" s="119"/>
      <c r="F1686" s="119"/>
      <c r="G1686" s="119"/>
      <c r="H1686" s="119"/>
      <c r="I1686" s="158">
        <f t="shared" si="53"/>
        <v>0</v>
      </c>
      <c r="J1686" s="119"/>
      <c r="K1686" s="119"/>
      <c r="L1686" s="119"/>
      <c r="M1686" s="119"/>
      <c r="N1686" s="119"/>
      <c r="O1686" s="159"/>
      <c r="P1686" s="160" t="s">
        <v>80</v>
      </c>
      <c r="Q1686" s="122">
        <f t="shared" si="54"/>
        <v>0</v>
      </c>
      <c r="R1686" s="143"/>
    </row>
    <row r="1687" spans="2:18" x14ac:dyDescent="0.2">
      <c r="B1687" s="120"/>
      <c r="C1687" s="119"/>
      <c r="D1687" s="120"/>
      <c r="E1687" s="119"/>
      <c r="F1687" s="119"/>
      <c r="G1687" s="119"/>
      <c r="H1687" s="119"/>
      <c r="I1687" s="158">
        <f t="shared" si="53"/>
        <v>0</v>
      </c>
      <c r="J1687" s="119"/>
      <c r="K1687" s="119"/>
      <c r="L1687" s="119"/>
      <c r="M1687" s="119"/>
      <c r="N1687" s="119"/>
      <c r="O1687" s="159"/>
      <c r="P1687" s="160" t="s">
        <v>80</v>
      </c>
      <c r="Q1687" s="122">
        <f t="shared" si="54"/>
        <v>0</v>
      </c>
      <c r="R1687" s="143"/>
    </row>
    <row r="1688" spans="2:18" x14ac:dyDescent="0.2">
      <c r="B1688" s="120"/>
      <c r="C1688" s="119"/>
      <c r="D1688" s="120"/>
      <c r="E1688" s="119"/>
      <c r="F1688" s="119"/>
      <c r="G1688" s="119"/>
      <c r="H1688" s="119"/>
      <c r="I1688" s="158">
        <f t="shared" si="53"/>
        <v>0</v>
      </c>
      <c r="J1688" s="119"/>
      <c r="K1688" s="119"/>
      <c r="L1688" s="119"/>
      <c r="M1688" s="119"/>
      <c r="N1688" s="119"/>
      <c r="O1688" s="159"/>
      <c r="P1688" s="160" t="s">
        <v>80</v>
      </c>
      <c r="Q1688" s="122">
        <f t="shared" si="54"/>
        <v>0</v>
      </c>
      <c r="R1688" s="143"/>
    </row>
    <row r="1689" spans="2:18" x14ac:dyDescent="0.2">
      <c r="B1689" s="120"/>
      <c r="C1689" s="119"/>
      <c r="D1689" s="120"/>
      <c r="E1689" s="119"/>
      <c r="F1689" s="119"/>
      <c r="G1689" s="119"/>
      <c r="H1689" s="119"/>
      <c r="I1689" s="158">
        <f t="shared" si="53"/>
        <v>0</v>
      </c>
      <c r="J1689" s="119"/>
      <c r="K1689" s="119"/>
      <c r="L1689" s="119"/>
      <c r="M1689" s="119"/>
      <c r="N1689" s="119"/>
      <c r="O1689" s="159"/>
      <c r="P1689" s="160" t="s">
        <v>80</v>
      </c>
      <c r="Q1689" s="122">
        <f t="shared" si="54"/>
        <v>0</v>
      </c>
      <c r="R1689" s="143"/>
    </row>
    <row r="1690" spans="2:18" x14ac:dyDescent="0.2">
      <c r="B1690" s="120"/>
      <c r="C1690" s="119"/>
      <c r="D1690" s="120"/>
      <c r="E1690" s="119"/>
      <c r="F1690" s="119"/>
      <c r="G1690" s="119"/>
      <c r="H1690" s="119"/>
      <c r="I1690" s="158">
        <f t="shared" si="53"/>
        <v>0</v>
      </c>
      <c r="J1690" s="119"/>
      <c r="K1690" s="119"/>
      <c r="L1690" s="119"/>
      <c r="M1690" s="119"/>
      <c r="N1690" s="119"/>
      <c r="O1690" s="159"/>
      <c r="P1690" s="160" t="s">
        <v>80</v>
      </c>
      <c r="Q1690" s="122">
        <f t="shared" si="54"/>
        <v>0</v>
      </c>
      <c r="R1690" s="143"/>
    </row>
    <row r="1691" spans="2:18" x14ac:dyDescent="0.2">
      <c r="B1691" s="120"/>
      <c r="C1691" s="119"/>
      <c r="D1691" s="120"/>
      <c r="E1691" s="119"/>
      <c r="F1691" s="119"/>
      <c r="G1691" s="119"/>
      <c r="H1691" s="119"/>
      <c r="I1691" s="158">
        <f t="shared" si="53"/>
        <v>0</v>
      </c>
      <c r="J1691" s="119"/>
      <c r="K1691" s="119"/>
      <c r="L1691" s="119"/>
      <c r="M1691" s="119"/>
      <c r="N1691" s="119"/>
      <c r="O1691" s="159"/>
      <c r="P1691" s="160" t="s">
        <v>80</v>
      </c>
      <c r="Q1691" s="122">
        <f t="shared" si="54"/>
        <v>0</v>
      </c>
      <c r="R1691" s="143"/>
    </row>
    <row r="1692" spans="2:18" x14ac:dyDescent="0.2">
      <c r="B1692" s="120"/>
      <c r="C1692" s="119"/>
      <c r="D1692" s="120"/>
      <c r="E1692" s="119"/>
      <c r="F1692" s="119"/>
      <c r="G1692" s="119"/>
      <c r="H1692" s="119"/>
      <c r="I1692" s="158">
        <f t="shared" si="53"/>
        <v>0</v>
      </c>
      <c r="J1692" s="119"/>
      <c r="K1692" s="119"/>
      <c r="L1692" s="119"/>
      <c r="M1692" s="119"/>
      <c r="N1692" s="119"/>
      <c r="O1692" s="159"/>
      <c r="P1692" s="160" t="s">
        <v>80</v>
      </c>
      <c r="Q1692" s="122">
        <f t="shared" si="54"/>
        <v>0</v>
      </c>
      <c r="R1692" s="143"/>
    </row>
    <row r="1693" spans="2:18" x14ac:dyDescent="0.2">
      <c r="B1693" s="120"/>
      <c r="C1693" s="119"/>
      <c r="D1693" s="120"/>
      <c r="E1693" s="119"/>
      <c r="F1693" s="119"/>
      <c r="G1693" s="119"/>
      <c r="H1693" s="119"/>
      <c r="I1693" s="158">
        <f t="shared" si="53"/>
        <v>0</v>
      </c>
      <c r="J1693" s="119"/>
      <c r="K1693" s="119"/>
      <c r="L1693" s="119"/>
      <c r="M1693" s="119"/>
      <c r="N1693" s="119"/>
      <c r="O1693" s="159"/>
      <c r="P1693" s="160" t="s">
        <v>80</v>
      </c>
      <c r="Q1693" s="122">
        <f t="shared" si="54"/>
        <v>0</v>
      </c>
      <c r="R1693" s="143"/>
    </row>
    <row r="1694" spans="2:18" x14ac:dyDescent="0.2">
      <c r="B1694" s="120"/>
      <c r="C1694" s="119"/>
      <c r="D1694" s="120"/>
      <c r="E1694" s="119"/>
      <c r="F1694" s="119"/>
      <c r="G1694" s="119"/>
      <c r="H1694" s="119"/>
      <c r="I1694" s="158">
        <f t="shared" si="53"/>
        <v>0</v>
      </c>
      <c r="J1694" s="119"/>
      <c r="K1694" s="119"/>
      <c r="L1694" s="119"/>
      <c r="M1694" s="119"/>
      <c r="N1694" s="119"/>
      <c r="O1694" s="159"/>
      <c r="P1694" s="160" t="s">
        <v>80</v>
      </c>
      <c r="Q1694" s="122">
        <f t="shared" si="54"/>
        <v>0</v>
      </c>
      <c r="R1694" s="143"/>
    </row>
    <row r="1695" spans="2:18" x14ac:dyDescent="0.2">
      <c r="B1695" s="120"/>
      <c r="C1695" s="119"/>
      <c r="D1695" s="120"/>
      <c r="E1695" s="119"/>
      <c r="F1695" s="119"/>
      <c r="G1695" s="119"/>
      <c r="H1695" s="119"/>
      <c r="I1695" s="158">
        <f t="shared" si="53"/>
        <v>0</v>
      </c>
      <c r="J1695" s="119"/>
      <c r="K1695" s="119"/>
      <c r="L1695" s="119"/>
      <c r="M1695" s="119"/>
      <c r="N1695" s="119"/>
      <c r="O1695" s="159"/>
      <c r="P1695" s="160" t="s">
        <v>80</v>
      </c>
      <c r="Q1695" s="122">
        <f t="shared" si="54"/>
        <v>0</v>
      </c>
      <c r="R1695" s="143"/>
    </row>
    <row r="1696" spans="2:18" x14ac:dyDescent="0.2">
      <c r="B1696" s="120"/>
      <c r="C1696" s="119"/>
      <c r="D1696" s="120"/>
      <c r="E1696" s="119"/>
      <c r="F1696" s="119"/>
      <c r="G1696" s="119"/>
      <c r="H1696" s="119"/>
      <c r="I1696" s="158">
        <f t="shared" si="53"/>
        <v>0</v>
      </c>
      <c r="J1696" s="119"/>
      <c r="K1696" s="119"/>
      <c r="L1696" s="119"/>
      <c r="M1696" s="119"/>
      <c r="N1696" s="119"/>
      <c r="O1696" s="159"/>
      <c r="P1696" s="160" t="s">
        <v>80</v>
      </c>
      <c r="Q1696" s="122">
        <f t="shared" si="54"/>
        <v>0</v>
      </c>
      <c r="R1696" s="143"/>
    </row>
    <row r="1697" spans="2:18" x14ac:dyDescent="0.2">
      <c r="B1697" s="120"/>
      <c r="C1697" s="119"/>
      <c r="D1697" s="120"/>
      <c r="E1697" s="119"/>
      <c r="F1697" s="119"/>
      <c r="G1697" s="119"/>
      <c r="H1697" s="119"/>
      <c r="I1697" s="158">
        <f t="shared" si="53"/>
        <v>0</v>
      </c>
      <c r="J1697" s="119"/>
      <c r="K1697" s="119"/>
      <c r="L1697" s="119"/>
      <c r="M1697" s="119"/>
      <c r="N1697" s="119"/>
      <c r="O1697" s="159"/>
      <c r="P1697" s="160" t="s">
        <v>80</v>
      </c>
      <c r="Q1697" s="122">
        <f t="shared" si="54"/>
        <v>0</v>
      </c>
      <c r="R1697" s="143"/>
    </row>
    <row r="1698" spans="2:18" x14ac:dyDescent="0.2">
      <c r="B1698" s="120"/>
      <c r="C1698" s="119"/>
      <c r="D1698" s="120"/>
      <c r="E1698" s="119"/>
      <c r="F1698" s="119"/>
      <c r="G1698" s="119"/>
      <c r="H1698" s="119"/>
      <c r="I1698" s="158">
        <f t="shared" si="53"/>
        <v>0</v>
      </c>
      <c r="J1698" s="119"/>
      <c r="K1698" s="119"/>
      <c r="L1698" s="119"/>
      <c r="M1698" s="119"/>
      <c r="N1698" s="119"/>
      <c r="O1698" s="159"/>
      <c r="P1698" s="160" t="s">
        <v>80</v>
      </c>
      <c r="Q1698" s="122">
        <f t="shared" si="54"/>
        <v>0</v>
      </c>
      <c r="R1698" s="143"/>
    </row>
    <row r="1699" spans="2:18" x14ac:dyDescent="0.2">
      <c r="B1699" s="120"/>
      <c r="C1699" s="119"/>
      <c r="D1699" s="120"/>
      <c r="E1699" s="119"/>
      <c r="F1699" s="119"/>
      <c r="G1699" s="119"/>
      <c r="H1699" s="119"/>
      <c r="I1699" s="158">
        <f t="shared" si="53"/>
        <v>0</v>
      </c>
      <c r="J1699" s="119"/>
      <c r="K1699" s="119"/>
      <c r="L1699" s="119"/>
      <c r="M1699" s="119"/>
      <c r="N1699" s="119"/>
      <c r="O1699" s="159"/>
      <c r="P1699" s="160" t="s">
        <v>80</v>
      </c>
      <c r="Q1699" s="122">
        <f t="shared" si="54"/>
        <v>0</v>
      </c>
      <c r="R1699" s="143"/>
    </row>
    <row r="1700" spans="2:18" x14ac:dyDescent="0.2">
      <c r="B1700" s="120"/>
      <c r="C1700" s="119"/>
      <c r="D1700" s="120"/>
      <c r="E1700" s="119"/>
      <c r="F1700" s="119"/>
      <c r="G1700" s="119"/>
      <c r="H1700" s="119"/>
      <c r="I1700" s="158">
        <f t="shared" si="53"/>
        <v>0</v>
      </c>
      <c r="J1700" s="119"/>
      <c r="K1700" s="119"/>
      <c r="L1700" s="119"/>
      <c r="M1700" s="119"/>
      <c r="N1700" s="119"/>
      <c r="O1700" s="159"/>
      <c r="P1700" s="160" t="s">
        <v>80</v>
      </c>
      <c r="Q1700" s="122">
        <f t="shared" si="54"/>
        <v>0</v>
      </c>
      <c r="R1700" s="143"/>
    </row>
    <row r="1701" spans="2:18" x14ac:dyDescent="0.2">
      <c r="B1701" s="120"/>
      <c r="C1701" s="119"/>
      <c r="D1701" s="120"/>
      <c r="E1701" s="119"/>
      <c r="F1701" s="119"/>
      <c r="G1701" s="119"/>
      <c r="H1701" s="119"/>
      <c r="I1701" s="158">
        <f t="shared" si="53"/>
        <v>0</v>
      </c>
      <c r="J1701" s="119"/>
      <c r="K1701" s="119"/>
      <c r="L1701" s="119"/>
      <c r="M1701" s="119"/>
      <c r="N1701" s="119"/>
      <c r="O1701" s="159"/>
      <c r="P1701" s="160" t="s">
        <v>80</v>
      </c>
      <c r="Q1701" s="122">
        <f t="shared" si="54"/>
        <v>0</v>
      </c>
      <c r="R1701" s="143"/>
    </row>
    <row r="1702" spans="2:18" x14ac:dyDescent="0.2">
      <c r="B1702" s="120"/>
      <c r="C1702" s="119"/>
      <c r="D1702" s="120"/>
      <c r="E1702" s="119"/>
      <c r="F1702" s="119"/>
      <c r="G1702" s="119"/>
      <c r="H1702" s="119"/>
      <c r="I1702" s="158">
        <f t="shared" si="53"/>
        <v>0</v>
      </c>
      <c r="J1702" s="119"/>
      <c r="K1702" s="119"/>
      <c r="L1702" s="119"/>
      <c r="M1702" s="119"/>
      <c r="N1702" s="119"/>
      <c r="O1702" s="159"/>
      <c r="P1702" s="160" t="s">
        <v>80</v>
      </c>
      <c r="Q1702" s="122">
        <f t="shared" si="54"/>
        <v>0</v>
      </c>
      <c r="R1702" s="143"/>
    </row>
    <row r="1703" spans="2:18" x14ac:dyDescent="0.2">
      <c r="B1703" s="120"/>
      <c r="C1703" s="119"/>
      <c r="D1703" s="120"/>
      <c r="E1703" s="119"/>
      <c r="F1703" s="119"/>
      <c r="G1703" s="119"/>
      <c r="H1703" s="119"/>
      <c r="I1703" s="158">
        <f t="shared" si="53"/>
        <v>0</v>
      </c>
      <c r="J1703" s="119"/>
      <c r="K1703" s="119"/>
      <c r="L1703" s="119"/>
      <c r="M1703" s="119"/>
      <c r="N1703" s="119"/>
      <c r="O1703" s="159"/>
      <c r="P1703" s="160" t="s">
        <v>80</v>
      </c>
      <c r="Q1703" s="122">
        <f t="shared" si="54"/>
        <v>0</v>
      </c>
      <c r="R1703" s="143"/>
    </row>
    <row r="1704" spans="2:18" x14ac:dyDescent="0.2">
      <c r="B1704" s="120"/>
      <c r="C1704" s="119"/>
      <c r="D1704" s="120"/>
      <c r="E1704" s="119"/>
      <c r="F1704" s="119"/>
      <c r="G1704" s="119"/>
      <c r="H1704" s="119"/>
      <c r="I1704" s="158">
        <f t="shared" si="53"/>
        <v>0</v>
      </c>
      <c r="J1704" s="119"/>
      <c r="K1704" s="119"/>
      <c r="L1704" s="119"/>
      <c r="M1704" s="119"/>
      <c r="N1704" s="119"/>
      <c r="O1704" s="159"/>
      <c r="P1704" s="160" t="s">
        <v>80</v>
      </c>
      <c r="Q1704" s="122">
        <f t="shared" si="54"/>
        <v>0</v>
      </c>
      <c r="R1704" s="143"/>
    </row>
    <row r="1705" spans="2:18" x14ac:dyDescent="0.2">
      <c r="B1705" s="120"/>
      <c r="C1705" s="119"/>
      <c r="D1705" s="120"/>
      <c r="E1705" s="119"/>
      <c r="F1705" s="119"/>
      <c r="G1705" s="119"/>
      <c r="H1705" s="119"/>
      <c r="I1705" s="158">
        <f t="shared" si="53"/>
        <v>0</v>
      </c>
      <c r="J1705" s="119"/>
      <c r="K1705" s="119"/>
      <c r="L1705" s="119"/>
      <c r="M1705" s="119"/>
      <c r="N1705" s="119"/>
      <c r="O1705" s="159"/>
      <c r="P1705" s="160" t="s">
        <v>80</v>
      </c>
      <c r="Q1705" s="122">
        <f t="shared" si="54"/>
        <v>0</v>
      </c>
      <c r="R1705" s="143"/>
    </row>
    <row r="1706" spans="2:18" x14ac:dyDescent="0.2">
      <c r="B1706" s="120"/>
      <c r="C1706" s="119"/>
      <c r="D1706" s="120"/>
      <c r="E1706" s="119"/>
      <c r="F1706" s="119"/>
      <c r="G1706" s="119"/>
      <c r="H1706" s="119"/>
      <c r="I1706" s="158">
        <f t="shared" si="53"/>
        <v>0</v>
      </c>
      <c r="J1706" s="119"/>
      <c r="K1706" s="119"/>
      <c r="L1706" s="119"/>
      <c r="M1706" s="119"/>
      <c r="N1706" s="119"/>
      <c r="O1706" s="159"/>
      <c r="P1706" s="160" t="s">
        <v>80</v>
      </c>
      <c r="Q1706" s="122">
        <f t="shared" si="54"/>
        <v>0</v>
      </c>
      <c r="R1706" s="143"/>
    </row>
    <row r="1707" spans="2:18" x14ac:dyDescent="0.2">
      <c r="B1707" s="120"/>
      <c r="C1707" s="119"/>
      <c r="D1707" s="120"/>
      <c r="E1707" s="119"/>
      <c r="F1707" s="119"/>
      <c r="G1707" s="119"/>
      <c r="H1707" s="119"/>
      <c r="I1707" s="158">
        <f t="shared" si="53"/>
        <v>0</v>
      </c>
      <c r="J1707" s="119"/>
      <c r="K1707" s="119"/>
      <c r="L1707" s="119"/>
      <c r="M1707" s="119"/>
      <c r="N1707" s="119"/>
      <c r="O1707" s="159"/>
      <c r="P1707" s="160" t="s">
        <v>80</v>
      </c>
      <c r="Q1707" s="122">
        <f t="shared" si="54"/>
        <v>0</v>
      </c>
      <c r="R1707" s="143"/>
    </row>
    <row r="1708" spans="2:18" x14ac:dyDescent="0.2">
      <c r="B1708" s="120"/>
      <c r="C1708" s="119"/>
      <c r="D1708" s="120"/>
      <c r="E1708" s="119"/>
      <c r="F1708" s="119"/>
      <c r="G1708" s="119"/>
      <c r="H1708" s="119"/>
      <c r="I1708" s="158">
        <f t="shared" si="53"/>
        <v>0</v>
      </c>
      <c r="J1708" s="119"/>
      <c r="K1708" s="119"/>
      <c r="L1708" s="119"/>
      <c r="M1708" s="119"/>
      <c r="N1708" s="119"/>
      <c r="O1708" s="159"/>
      <c r="P1708" s="160" t="s">
        <v>80</v>
      </c>
      <c r="Q1708" s="122">
        <f t="shared" si="54"/>
        <v>0</v>
      </c>
      <c r="R1708" s="143"/>
    </row>
    <row r="1709" spans="2:18" x14ac:dyDescent="0.2">
      <c r="B1709" s="120"/>
      <c r="C1709" s="119"/>
      <c r="D1709" s="120"/>
      <c r="E1709" s="119"/>
      <c r="F1709" s="119"/>
      <c r="G1709" s="119"/>
      <c r="H1709" s="119"/>
      <c r="I1709" s="158">
        <f t="shared" si="53"/>
        <v>0</v>
      </c>
      <c r="J1709" s="119"/>
      <c r="K1709" s="119"/>
      <c r="L1709" s="119"/>
      <c r="M1709" s="119"/>
      <c r="N1709" s="119"/>
      <c r="O1709" s="159"/>
      <c r="P1709" s="160" t="s">
        <v>80</v>
      </c>
      <c r="Q1709" s="122">
        <f t="shared" si="54"/>
        <v>0</v>
      </c>
      <c r="R1709" s="143"/>
    </row>
    <row r="1710" spans="2:18" x14ac:dyDescent="0.2">
      <c r="B1710" s="120"/>
      <c r="C1710" s="119"/>
      <c r="D1710" s="120"/>
      <c r="E1710" s="119"/>
      <c r="F1710" s="119"/>
      <c r="G1710" s="119"/>
      <c r="H1710" s="119"/>
      <c r="I1710" s="158">
        <f t="shared" si="53"/>
        <v>0</v>
      </c>
      <c r="J1710" s="119"/>
      <c r="K1710" s="119"/>
      <c r="L1710" s="119"/>
      <c r="M1710" s="119"/>
      <c r="N1710" s="119"/>
      <c r="O1710" s="159"/>
      <c r="P1710" s="160" t="s">
        <v>80</v>
      </c>
      <c r="Q1710" s="122">
        <f t="shared" si="54"/>
        <v>0</v>
      </c>
      <c r="R1710" s="143"/>
    </row>
    <row r="1711" spans="2:18" x14ac:dyDescent="0.2">
      <c r="B1711" s="120"/>
      <c r="C1711" s="119"/>
      <c r="D1711" s="120"/>
      <c r="E1711" s="119"/>
      <c r="F1711" s="119"/>
      <c r="G1711" s="119"/>
      <c r="H1711" s="119"/>
      <c r="I1711" s="158">
        <f t="shared" si="53"/>
        <v>0</v>
      </c>
      <c r="J1711" s="119"/>
      <c r="K1711" s="119"/>
      <c r="L1711" s="119"/>
      <c r="M1711" s="119"/>
      <c r="N1711" s="119"/>
      <c r="O1711" s="159"/>
      <c r="P1711" s="160" t="s">
        <v>80</v>
      </c>
      <c r="Q1711" s="122">
        <f t="shared" si="54"/>
        <v>0</v>
      </c>
      <c r="R1711" s="143"/>
    </row>
    <row r="1712" spans="2:18" x14ac:dyDescent="0.2">
      <c r="B1712" s="120"/>
      <c r="C1712" s="119"/>
      <c r="D1712" s="120"/>
      <c r="E1712" s="119"/>
      <c r="F1712" s="119"/>
      <c r="G1712" s="119"/>
      <c r="H1712" s="119"/>
      <c r="I1712" s="158">
        <f t="shared" si="53"/>
        <v>0</v>
      </c>
      <c r="J1712" s="119"/>
      <c r="K1712" s="119"/>
      <c r="L1712" s="119"/>
      <c r="M1712" s="119"/>
      <c r="N1712" s="119"/>
      <c r="O1712" s="159"/>
      <c r="P1712" s="160" t="s">
        <v>80</v>
      </c>
      <c r="Q1712" s="122">
        <f t="shared" si="54"/>
        <v>0</v>
      </c>
      <c r="R1712" s="143"/>
    </row>
    <row r="1713" spans="2:18" x14ac:dyDescent="0.2">
      <c r="B1713" s="120"/>
      <c r="C1713" s="119"/>
      <c r="D1713" s="120"/>
      <c r="E1713" s="119"/>
      <c r="F1713" s="119"/>
      <c r="G1713" s="119"/>
      <c r="H1713" s="119"/>
      <c r="I1713" s="158">
        <f t="shared" si="53"/>
        <v>0</v>
      </c>
      <c r="J1713" s="119"/>
      <c r="K1713" s="119"/>
      <c r="L1713" s="119"/>
      <c r="M1713" s="119"/>
      <c r="N1713" s="119"/>
      <c r="O1713" s="159"/>
      <c r="P1713" s="160" t="s">
        <v>80</v>
      </c>
      <c r="Q1713" s="122">
        <f t="shared" si="54"/>
        <v>0</v>
      </c>
      <c r="R1713" s="143"/>
    </row>
    <row r="1714" spans="2:18" x14ac:dyDescent="0.2">
      <c r="B1714" s="120"/>
      <c r="C1714" s="119"/>
      <c r="D1714" s="120"/>
      <c r="E1714" s="119"/>
      <c r="F1714" s="119"/>
      <c r="G1714" s="119"/>
      <c r="H1714" s="119"/>
      <c r="I1714" s="158">
        <f t="shared" si="53"/>
        <v>0</v>
      </c>
      <c r="J1714" s="119"/>
      <c r="K1714" s="119"/>
      <c r="L1714" s="119"/>
      <c r="M1714" s="119"/>
      <c r="N1714" s="119"/>
      <c r="O1714" s="159"/>
      <c r="P1714" s="160" t="s">
        <v>80</v>
      </c>
      <c r="Q1714" s="122">
        <f t="shared" si="54"/>
        <v>0</v>
      </c>
      <c r="R1714" s="143"/>
    </row>
    <row r="1715" spans="2:18" x14ac:dyDescent="0.2">
      <c r="B1715" s="120"/>
      <c r="C1715" s="119"/>
      <c r="D1715" s="120"/>
      <c r="E1715" s="119"/>
      <c r="F1715" s="119"/>
      <c r="G1715" s="119"/>
      <c r="H1715" s="119"/>
      <c r="I1715" s="158">
        <f t="shared" si="53"/>
        <v>0</v>
      </c>
      <c r="J1715" s="119"/>
      <c r="K1715" s="119"/>
      <c r="L1715" s="119"/>
      <c r="M1715" s="119"/>
      <c r="N1715" s="119"/>
      <c r="O1715" s="159"/>
      <c r="P1715" s="160" t="s">
        <v>80</v>
      </c>
      <c r="Q1715" s="122">
        <f t="shared" si="54"/>
        <v>0</v>
      </c>
      <c r="R1715" s="143"/>
    </row>
    <row r="1716" spans="2:18" x14ac:dyDescent="0.2">
      <c r="B1716" s="120"/>
      <c r="C1716" s="119"/>
      <c r="D1716" s="120"/>
      <c r="E1716" s="119"/>
      <c r="F1716" s="119"/>
      <c r="G1716" s="119"/>
      <c r="H1716" s="119"/>
      <c r="I1716" s="158">
        <f t="shared" ref="I1716:I1779" si="55">IF(J1716&gt;0,J1716,SUM((PI()*E1716*F1716/4)+(PI()*F1716*G1716/4)+(PI()*G1716*H1716/4)+(PI()*H1716*E1716/4)))</f>
        <v>0</v>
      </c>
      <c r="J1716" s="119"/>
      <c r="K1716" s="119"/>
      <c r="L1716" s="119"/>
      <c r="M1716" s="119"/>
      <c r="N1716" s="119"/>
      <c r="O1716" s="159"/>
      <c r="P1716" s="160" t="s">
        <v>80</v>
      </c>
      <c r="Q1716" s="122">
        <f t="shared" ref="Q1716:Q1779" si="56">SUM((I1716-(L1716+M1716+N1716))*(1-O1716))</f>
        <v>0</v>
      </c>
      <c r="R1716" s="143"/>
    </row>
    <row r="1717" spans="2:18" x14ac:dyDescent="0.2">
      <c r="B1717" s="120"/>
      <c r="C1717" s="119"/>
      <c r="D1717" s="120"/>
      <c r="E1717" s="119"/>
      <c r="F1717" s="119"/>
      <c r="G1717" s="119"/>
      <c r="H1717" s="119"/>
      <c r="I1717" s="158">
        <f t="shared" si="55"/>
        <v>0</v>
      </c>
      <c r="J1717" s="119"/>
      <c r="K1717" s="119"/>
      <c r="L1717" s="119"/>
      <c r="M1717" s="119"/>
      <c r="N1717" s="119"/>
      <c r="O1717" s="159"/>
      <c r="P1717" s="160" t="s">
        <v>80</v>
      </c>
      <c r="Q1717" s="122">
        <f t="shared" si="56"/>
        <v>0</v>
      </c>
      <c r="R1717" s="143"/>
    </row>
    <row r="1718" spans="2:18" x14ac:dyDescent="0.2">
      <c r="B1718" s="120"/>
      <c r="C1718" s="119"/>
      <c r="D1718" s="120"/>
      <c r="E1718" s="119"/>
      <c r="F1718" s="119"/>
      <c r="G1718" s="119"/>
      <c r="H1718" s="119"/>
      <c r="I1718" s="158">
        <f t="shared" si="55"/>
        <v>0</v>
      </c>
      <c r="J1718" s="119"/>
      <c r="K1718" s="119"/>
      <c r="L1718" s="119"/>
      <c r="M1718" s="119"/>
      <c r="N1718" s="119"/>
      <c r="O1718" s="159"/>
      <c r="P1718" s="160" t="s">
        <v>80</v>
      </c>
      <c r="Q1718" s="122">
        <f t="shared" si="56"/>
        <v>0</v>
      </c>
      <c r="R1718" s="143"/>
    </row>
    <row r="1719" spans="2:18" x14ac:dyDescent="0.2">
      <c r="B1719" s="120"/>
      <c r="C1719" s="119"/>
      <c r="D1719" s="120"/>
      <c r="E1719" s="119"/>
      <c r="F1719" s="119"/>
      <c r="G1719" s="119"/>
      <c r="H1719" s="119"/>
      <c r="I1719" s="158">
        <f t="shared" si="55"/>
        <v>0</v>
      </c>
      <c r="J1719" s="119"/>
      <c r="K1719" s="119"/>
      <c r="L1719" s="119"/>
      <c r="M1719" s="119"/>
      <c r="N1719" s="119"/>
      <c r="O1719" s="159"/>
      <c r="P1719" s="160" t="s">
        <v>80</v>
      </c>
      <c r="Q1719" s="122">
        <f t="shared" si="56"/>
        <v>0</v>
      </c>
      <c r="R1719" s="143"/>
    </row>
    <row r="1720" spans="2:18" x14ac:dyDescent="0.2">
      <c r="B1720" s="120"/>
      <c r="C1720" s="119"/>
      <c r="D1720" s="120"/>
      <c r="E1720" s="119"/>
      <c r="F1720" s="119"/>
      <c r="G1720" s="119"/>
      <c r="H1720" s="119"/>
      <c r="I1720" s="158">
        <f t="shared" si="55"/>
        <v>0</v>
      </c>
      <c r="J1720" s="119"/>
      <c r="K1720" s="119"/>
      <c r="L1720" s="119"/>
      <c r="M1720" s="119"/>
      <c r="N1720" s="119"/>
      <c r="O1720" s="159"/>
      <c r="P1720" s="160" t="s">
        <v>80</v>
      </c>
      <c r="Q1720" s="122">
        <f t="shared" si="56"/>
        <v>0</v>
      </c>
      <c r="R1720" s="143"/>
    </row>
    <row r="1721" spans="2:18" x14ac:dyDescent="0.2">
      <c r="B1721" s="120"/>
      <c r="C1721" s="119"/>
      <c r="D1721" s="120"/>
      <c r="E1721" s="119"/>
      <c r="F1721" s="119"/>
      <c r="G1721" s="119"/>
      <c r="H1721" s="119"/>
      <c r="I1721" s="158">
        <f t="shared" si="55"/>
        <v>0</v>
      </c>
      <c r="J1721" s="119"/>
      <c r="K1721" s="119"/>
      <c r="L1721" s="119"/>
      <c r="M1721" s="119"/>
      <c r="N1721" s="119"/>
      <c r="O1721" s="159"/>
      <c r="P1721" s="160" t="s">
        <v>80</v>
      </c>
      <c r="Q1721" s="122">
        <f t="shared" si="56"/>
        <v>0</v>
      </c>
      <c r="R1721" s="143"/>
    </row>
    <row r="1722" spans="2:18" x14ac:dyDescent="0.2">
      <c r="B1722" s="120"/>
      <c r="C1722" s="119"/>
      <c r="D1722" s="120"/>
      <c r="E1722" s="119"/>
      <c r="F1722" s="119"/>
      <c r="G1722" s="119"/>
      <c r="H1722" s="119"/>
      <c r="I1722" s="158">
        <f t="shared" si="55"/>
        <v>0</v>
      </c>
      <c r="J1722" s="119"/>
      <c r="K1722" s="119"/>
      <c r="L1722" s="119"/>
      <c r="M1722" s="119"/>
      <c r="N1722" s="119"/>
      <c r="O1722" s="159"/>
      <c r="P1722" s="160" t="s">
        <v>80</v>
      </c>
      <c r="Q1722" s="122">
        <f t="shared" si="56"/>
        <v>0</v>
      </c>
      <c r="R1722" s="143"/>
    </row>
    <row r="1723" spans="2:18" x14ac:dyDescent="0.2">
      <c r="B1723" s="120"/>
      <c r="C1723" s="119"/>
      <c r="D1723" s="120"/>
      <c r="E1723" s="119"/>
      <c r="F1723" s="119"/>
      <c r="G1723" s="119"/>
      <c r="H1723" s="119"/>
      <c r="I1723" s="158">
        <f t="shared" si="55"/>
        <v>0</v>
      </c>
      <c r="J1723" s="119"/>
      <c r="K1723" s="119"/>
      <c r="L1723" s="119"/>
      <c r="M1723" s="119"/>
      <c r="N1723" s="119"/>
      <c r="O1723" s="159"/>
      <c r="P1723" s="160" t="s">
        <v>80</v>
      </c>
      <c r="Q1723" s="122">
        <f t="shared" si="56"/>
        <v>0</v>
      </c>
      <c r="R1723" s="143"/>
    </row>
    <row r="1724" spans="2:18" x14ac:dyDescent="0.2">
      <c r="B1724" s="120"/>
      <c r="C1724" s="119"/>
      <c r="D1724" s="120"/>
      <c r="E1724" s="119"/>
      <c r="F1724" s="119"/>
      <c r="G1724" s="119"/>
      <c r="H1724" s="119"/>
      <c r="I1724" s="158">
        <f t="shared" si="55"/>
        <v>0</v>
      </c>
      <c r="J1724" s="119"/>
      <c r="K1724" s="119"/>
      <c r="L1724" s="119"/>
      <c r="M1724" s="119"/>
      <c r="N1724" s="119"/>
      <c r="O1724" s="159"/>
      <c r="P1724" s="160" t="s">
        <v>80</v>
      </c>
      <c r="Q1724" s="122">
        <f t="shared" si="56"/>
        <v>0</v>
      </c>
      <c r="R1724" s="143"/>
    </row>
    <row r="1725" spans="2:18" x14ac:dyDescent="0.2">
      <c r="B1725" s="120"/>
      <c r="C1725" s="119"/>
      <c r="D1725" s="120"/>
      <c r="E1725" s="119"/>
      <c r="F1725" s="119"/>
      <c r="G1725" s="119"/>
      <c r="H1725" s="119"/>
      <c r="I1725" s="158">
        <f t="shared" si="55"/>
        <v>0</v>
      </c>
      <c r="J1725" s="119"/>
      <c r="K1725" s="119"/>
      <c r="L1725" s="119"/>
      <c r="M1725" s="119"/>
      <c r="N1725" s="119"/>
      <c r="O1725" s="159"/>
      <c r="P1725" s="160" t="s">
        <v>80</v>
      </c>
      <c r="Q1725" s="122">
        <f t="shared" si="56"/>
        <v>0</v>
      </c>
      <c r="R1725" s="143"/>
    </row>
    <row r="1726" spans="2:18" x14ac:dyDescent="0.2">
      <c r="B1726" s="120"/>
      <c r="C1726" s="119"/>
      <c r="D1726" s="120"/>
      <c r="E1726" s="119"/>
      <c r="F1726" s="119"/>
      <c r="G1726" s="119"/>
      <c r="H1726" s="119"/>
      <c r="I1726" s="158">
        <f t="shared" si="55"/>
        <v>0</v>
      </c>
      <c r="J1726" s="119"/>
      <c r="K1726" s="119"/>
      <c r="L1726" s="119"/>
      <c r="M1726" s="119"/>
      <c r="N1726" s="119"/>
      <c r="O1726" s="159"/>
      <c r="P1726" s="160" t="s">
        <v>80</v>
      </c>
      <c r="Q1726" s="122">
        <f t="shared" si="56"/>
        <v>0</v>
      </c>
      <c r="R1726" s="143"/>
    </row>
    <row r="1727" spans="2:18" x14ac:dyDescent="0.2">
      <c r="B1727" s="120"/>
      <c r="C1727" s="119"/>
      <c r="D1727" s="120"/>
      <c r="E1727" s="119"/>
      <c r="F1727" s="119"/>
      <c r="G1727" s="119"/>
      <c r="H1727" s="119"/>
      <c r="I1727" s="158">
        <f t="shared" si="55"/>
        <v>0</v>
      </c>
      <c r="J1727" s="119"/>
      <c r="K1727" s="119"/>
      <c r="L1727" s="119"/>
      <c r="M1727" s="119"/>
      <c r="N1727" s="119"/>
      <c r="O1727" s="159"/>
      <c r="P1727" s="160" t="s">
        <v>80</v>
      </c>
      <c r="Q1727" s="122">
        <f t="shared" si="56"/>
        <v>0</v>
      </c>
      <c r="R1727" s="143"/>
    </row>
    <row r="1728" spans="2:18" x14ac:dyDescent="0.2">
      <c r="B1728" s="120"/>
      <c r="C1728" s="119"/>
      <c r="D1728" s="120"/>
      <c r="E1728" s="119"/>
      <c r="F1728" s="119"/>
      <c r="G1728" s="119"/>
      <c r="H1728" s="119"/>
      <c r="I1728" s="158">
        <f t="shared" si="55"/>
        <v>0</v>
      </c>
      <c r="J1728" s="119"/>
      <c r="K1728" s="119"/>
      <c r="L1728" s="119"/>
      <c r="M1728" s="119"/>
      <c r="N1728" s="119"/>
      <c r="O1728" s="159"/>
      <c r="P1728" s="160" t="s">
        <v>80</v>
      </c>
      <c r="Q1728" s="122">
        <f t="shared" si="56"/>
        <v>0</v>
      </c>
      <c r="R1728" s="143"/>
    </row>
    <row r="1729" spans="2:18" x14ac:dyDescent="0.2">
      <c r="B1729" s="120"/>
      <c r="C1729" s="119"/>
      <c r="D1729" s="120"/>
      <c r="E1729" s="119"/>
      <c r="F1729" s="119"/>
      <c r="G1729" s="119"/>
      <c r="H1729" s="119"/>
      <c r="I1729" s="158">
        <f t="shared" si="55"/>
        <v>0</v>
      </c>
      <c r="J1729" s="119"/>
      <c r="K1729" s="119"/>
      <c r="L1729" s="119"/>
      <c r="M1729" s="119"/>
      <c r="N1729" s="119"/>
      <c r="O1729" s="159"/>
      <c r="P1729" s="160" t="s">
        <v>80</v>
      </c>
      <c r="Q1729" s="122">
        <f t="shared" si="56"/>
        <v>0</v>
      </c>
      <c r="R1729" s="143"/>
    </row>
    <row r="1730" spans="2:18" x14ac:dyDescent="0.2">
      <c r="B1730" s="120"/>
      <c r="C1730" s="119"/>
      <c r="D1730" s="120"/>
      <c r="E1730" s="119"/>
      <c r="F1730" s="119"/>
      <c r="G1730" s="119"/>
      <c r="H1730" s="119"/>
      <c r="I1730" s="158">
        <f t="shared" si="55"/>
        <v>0</v>
      </c>
      <c r="J1730" s="119"/>
      <c r="K1730" s="119"/>
      <c r="L1730" s="119"/>
      <c r="M1730" s="119"/>
      <c r="N1730" s="119"/>
      <c r="O1730" s="159"/>
      <c r="P1730" s="160" t="s">
        <v>80</v>
      </c>
      <c r="Q1730" s="122">
        <f t="shared" si="56"/>
        <v>0</v>
      </c>
      <c r="R1730" s="143"/>
    </row>
    <row r="1731" spans="2:18" x14ac:dyDescent="0.2">
      <c r="B1731" s="120"/>
      <c r="C1731" s="119"/>
      <c r="D1731" s="120"/>
      <c r="E1731" s="119"/>
      <c r="F1731" s="119"/>
      <c r="G1731" s="119"/>
      <c r="H1731" s="119"/>
      <c r="I1731" s="158">
        <f t="shared" si="55"/>
        <v>0</v>
      </c>
      <c r="J1731" s="119"/>
      <c r="K1731" s="119"/>
      <c r="L1731" s="119"/>
      <c r="M1731" s="119"/>
      <c r="N1731" s="119"/>
      <c r="O1731" s="159"/>
      <c r="P1731" s="160" t="s">
        <v>80</v>
      </c>
      <c r="Q1731" s="122">
        <f t="shared" si="56"/>
        <v>0</v>
      </c>
      <c r="R1731" s="143"/>
    </row>
    <row r="1732" spans="2:18" x14ac:dyDescent="0.2">
      <c r="B1732" s="120"/>
      <c r="C1732" s="119"/>
      <c r="D1732" s="120"/>
      <c r="E1732" s="119"/>
      <c r="F1732" s="119"/>
      <c r="G1732" s="119"/>
      <c r="H1732" s="119"/>
      <c r="I1732" s="158">
        <f t="shared" si="55"/>
        <v>0</v>
      </c>
      <c r="J1732" s="119"/>
      <c r="K1732" s="119"/>
      <c r="L1732" s="119"/>
      <c r="M1732" s="119"/>
      <c r="N1732" s="119"/>
      <c r="O1732" s="159"/>
      <c r="P1732" s="160" t="s">
        <v>80</v>
      </c>
      <c r="Q1732" s="122">
        <f t="shared" si="56"/>
        <v>0</v>
      </c>
      <c r="R1732" s="143"/>
    </row>
    <row r="1733" spans="2:18" x14ac:dyDescent="0.2">
      <c r="B1733" s="120"/>
      <c r="C1733" s="119"/>
      <c r="D1733" s="120"/>
      <c r="E1733" s="119"/>
      <c r="F1733" s="119"/>
      <c r="G1733" s="119"/>
      <c r="H1733" s="119"/>
      <c r="I1733" s="158">
        <f t="shared" si="55"/>
        <v>0</v>
      </c>
      <c r="J1733" s="119"/>
      <c r="K1733" s="119"/>
      <c r="L1733" s="119"/>
      <c r="M1733" s="119"/>
      <c r="N1733" s="119"/>
      <c r="O1733" s="159"/>
      <c r="P1733" s="160" t="s">
        <v>80</v>
      </c>
      <c r="Q1733" s="122">
        <f t="shared" si="56"/>
        <v>0</v>
      </c>
      <c r="R1733" s="143"/>
    </row>
    <row r="1734" spans="2:18" x14ac:dyDescent="0.2">
      <c r="B1734" s="120"/>
      <c r="C1734" s="119"/>
      <c r="D1734" s="120"/>
      <c r="E1734" s="119"/>
      <c r="F1734" s="119"/>
      <c r="G1734" s="119"/>
      <c r="H1734" s="119"/>
      <c r="I1734" s="158">
        <f t="shared" si="55"/>
        <v>0</v>
      </c>
      <c r="J1734" s="119"/>
      <c r="K1734" s="119"/>
      <c r="L1734" s="119"/>
      <c r="M1734" s="119"/>
      <c r="N1734" s="119"/>
      <c r="O1734" s="159"/>
      <c r="P1734" s="160" t="s">
        <v>80</v>
      </c>
      <c r="Q1734" s="122">
        <f t="shared" si="56"/>
        <v>0</v>
      </c>
      <c r="R1734" s="143"/>
    </row>
    <row r="1735" spans="2:18" x14ac:dyDescent="0.2">
      <c r="B1735" s="120"/>
      <c r="C1735" s="119"/>
      <c r="D1735" s="120"/>
      <c r="E1735" s="119"/>
      <c r="F1735" s="119"/>
      <c r="G1735" s="119"/>
      <c r="H1735" s="119"/>
      <c r="I1735" s="158">
        <f t="shared" si="55"/>
        <v>0</v>
      </c>
      <c r="J1735" s="119"/>
      <c r="K1735" s="119"/>
      <c r="L1735" s="119"/>
      <c r="M1735" s="119"/>
      <c r="N1735" s="119"/>
      <c r="O1735" s="159"/>
      <c r="P1735" s="160" t="s">
        <v>80</v>
      </c>
      <c r="Q1735" s="122">
        <f t="shared" si="56"/>
        <v>0</v>
      </c>
      <c r="R1735" s="143"/>
    </row>
    <row r="1736" spans="2:18" x14ac:dyDescent="0.2">
      <c r="B1736" s="120"/>
      <c r="C1736" s="119"/>
      <c r="D1736" s="120"/>
      <c r="E1736" s="119"/>
      <c r="F1736" s="119"/>
      <c r="G1736" s="119"/>
      <c r="H1736" s="119"/>
      <c r="I1736" s="158">
        <f t="shared" si="55"/>
        <v>0</v>
      </c>
      <c r="J1736" s="119"/>
      <c r="K1736" s="119"/>
      <c r="L1736" s="119"/>
      <c r="M1736" s="119"/>
      <c r="N1736" s="119"/>
      <c r="O1736" s="159"/>
      <c r="P1736" s="160" t="s">
        <v>80</v>
      </c>
      <c r="Q1736" s="122">
        <f t="shared" si="56"/>
        <v>0</v>
      </c>
      <c r="R1736" s="143"/>
    </row>
    <row r="1737" spans="2:18" x14ac:dyDescent="0.2">
      <c r="B1737" s="120"/>
      <c r="C1737" s="119"/>
      <c r="D1737" s="120"/>
      <c r="E1737" s="119"/>
      <c r="F1737" s="119"/>
      <c r="G1737" s="119"/>
      <c r="H1737" s="119"/>
      <c r="I1737" s="158">
        <f t="shared" si="55"/>
        <v>0</v>
      </c>
      <c r="J1737" s="119"/>
      <c r="K1737" s="119"/>
      <c r="L1737" s="119"/>
      <c r="M1737" s="119"/>
      <c r="N1737" s="119"/>
      <c r="O1737" s="159"/>
      <c r="P1737" s="160" t="s">
        <v>80</v>
      </c>
      <c r="Q1737" s="122">
        <f t="shared" si="56"/>
        <v>0</v>
      </c>
      <c r="R1737" s="143"/>
    </row>
    <row r="1738" spans="2:18" x14ac:dyDescent="0.2">
      <c r="B1738" s="120"/>
      <c r="C1738" s="119"/>
      <c r="D1738" s="120"/>
      <c r="E1738" s="119"/>
      <c r="F1738" s="119"/>
      <c r="G1738" s="119"/>
      <c r="H1738" s="119"/>
      <c r="I1738" s="158">
        <f t="shared" si="55"/>
        <v>0</v>
      </c>
      <c r="J1738" s="119"/>
      <c r="K1738" s="119"/>
      <c r="L1738" s="119"/>
      <c r="M1738" s="119"/>
      <c r="N1738" s="119"/>
      <c r="O1738" s="159"/>
      <c r="P1738" s="160" t="s">
        <v>80</v>
      </c>
      <c r="Q1738" s="122">
        <f t="shared" si="56"/>
        <v>0</v>
      </c>
      <c r="R1738" s="143"/>
    </row>
    <row r="1739" spans="2:18" x14ac:dyDescent="0.2">
      <c r="B1739" s="120"/>
      <c r="C1739" s="119"/>
      <c r="D1739" s="120"/>
      <c r="E1739" s="119"/>
      <c r="F1739" s="119"/>
      <c r="G1739" s="119"/>
      <c r="H1739" s="119"/>
      <c r="I1739" s="158">
        <f t="shared" si="55"/>
        <v>0</v>
      </c>
      <c r="J1739" s="119"/>
      <c r="K1739" s="119"/>
      <c r="L1739" s="119"/>
      <c r="M1739" s="119"/>
      <c r="N1739" s="119"/>
      <c r="O1739" s="159"/>
      <c r="P1739" s="160" t="s">
        <v>80</v>
      </c>
      <c r="Q1739" s="122">
        <f t="shared" si="56"/>
        <v>0</v>
      </c>
      <c r="R1739" s="143"/>
    </row>
    <row r="1740" spans="2:18" x14ac:dyDescent="0.2">
      <c r="B1740" s="120"/>
      <c r="C1740" s="119"/>
      <c r="D1740" s="120"/>
      <c r="E1740" s="119"/>
      <c r="F1740" s="119"/>
      <c r="G1740" s="119"/>
      <c r="H1740" s="119"/>
      <c r="I1740" s="158">
        <f t="shared" si="55"/>
        <v>0</v>
      </c>
      <c r="J1740" s="119"/>
      <c r="K1740" s="119"/>
      <c r="L1740" s="119"/>
      <c r="M1740" s="119"/>
      <c r="N1740" s="119"/>
      <c r="O1740" s="159"/>
      <c r="P1740" s="160" t="s">
        <v>80</v>
      </c>
      <c r="Q1740" s="122">
        <f t="shared" si="56"/>
        <v>0</v>
      </c>
      <c r="R1740" s="143"/>
    </row>
    <row r="1741" spans="2:18" x14ac:dyDescent="0.2">
      <c r="B1741" s="120"/>
      <c r="C1741" s="119"/>
      <c r="D1741" s="120"/>
      <c r="E1741" s="119"/>
      <c r="F1741" s="119"/>
      <c r="G1741" s="119"/>
      <c r="H1741" s="119"/>
      <c r="I1741" s="158">
        <f t="shared" si="55"/>
        <v>0</v>
      </c>
      <c r="J1741" s="119"/>
      <c r="K1741" s="119"/>
      <c r="L1741" s="119"/>
      <c r="M1741" s="119"/>
      <c r="N1741" s="119"/>
      <c r="O1741" s="159"/>
      <c r="P1741" s="160" t="s">
        <v>80</v>
      </c>
      <c r="Q1741" s="122">
        <f t="shared" si="56"/>
        <v>0</v>
      </c>
      <c r="R1741" s="143"/>
    </row>
    <row r="1742" spans="2:18" x14ac:dyDescent="0.2">
      <c r="B1742" s="120"/>
      <c r="C1742" s="119"/>
      <c r="D1742" s="120"/>
      <c r="E1742" s="119"/>
      <c r="F1742" s="119"/>
      <c r="G1742" s="119"/>
      <c r="H1742" s="119"/>
      <c r="I1742" s="158">
        <f t="shared" si="55"/>
        <v>0</v>
      </c>
      <c r="J1742" s="119"/>
      <c r="K1742" s="119"/>
      <c r="L1742" s="119"/>
      <c r="M1742" s="119"/>
      <c r="N1742" s="119"/>
      <c r="O1742" s="159"/>
      <c r="P1742" s="160" t="s">
        <v>80</v>
      </c>
      <c r="Q1742" s="122">
        <f t="shared" si="56"/>
        <v>0</v>
      </c>
      <c r="R1742" s="143"/>
    </row>
    <row r="1743" spans="2:18" x14ac:dyDescent="0.2">
      <c r="B1743" s="120"/>
      <c r="C1743" s="119"/>
      <c r="D1743" s="120"/>
      <c r="E1743" s="119"/>
      <c r="F1743" s="119"/>
      <c r="G1743" s="119"/>
      <c r="H1743" s="119"/>
      <c r="I1743" s="158">
        <f t="shared" si="55"/>
        <v>0</v>
      </c>
      <c r="J1743" s="119"/>
      <c r="K1743" s="119"/>
      <c r="L1743" s="119"/>
      <c r="M1743" s="119"/>
      <c r="N1743" s="119"/>
      <c r="O1743" s="159"/>
      <c r="P1743" s="160" t="s">
        <v>80</v>
      </c>
      <c r="Q1743" s="122">
        <f t="shared" si="56"/>
        <v>0</v>
      </c>
      <c r="R1743" s="143"/>
    </row>
    <row r="1744" spans="2:18" x14ac:dyDescent="0.2">
      <c r="B1744" s="120"/>
      <c r="C1744" s="119"/>
      <c r="D1744" s="120"/>
      <c r="E1744" s="119"/>
      <c r="F1744" s="119"/>
      <c r="G1744" s="119"/>
      <c r="H1744" s="119"/>
      <c r="I1744" s="158">
        <f t="shared" si="55"/>
        <v>0</v>
      </c>
      <c r="J1744" s="119"/>
      <c r="K1744" s="119"/>
      <c r="L1744" s="119"/>
      <c r="M1744" s="119"/>
      <c r="N1744" s="119"/>
      <c r="O1744" s="159"/>
      <c r="P1744" s="160" t="s">
        <v>80</v>
      </c>
      <c r="Q1744" s="122">
        <f t="shared" si="56"/>
        <v>0</v>
      </c>
      <c r="R1744" s="143"/>
    </row>
    <row r="1745" spans="2:18" x14ac:dyDescent="0.2">
      <c r="B1745" s="120"/>
      <c r="C1745" s="119"/>
      <c r="D1745" s="120"/>
      <c r="E1745" s="119"/>
      <c r="F1745" s="119"/>
      <c r="G1745" s="119"/>
      <c r="H1745" s="119"/>
      <c r="I1745" s="158">
        <f t="shared" si="55"/>
        <v>0</v>
      </c>
      <c r="J1745" s="119"/>
      <c r="K1745" s="119"/>
      <c r="L1745" s="119"/>
      <c r="M1745" s="119"/>
      <c r="N1745" s="119"/>
      <c r="O1745" s="159"/>
      <c r="P1745" s="160" t="s">
        <v>80</v>
      </c>
      <c r="Q1745" s="122">
        <f t="shared" si="56"/>
        <v>0</v>
      </c>
      <c r="R1745" s="143"/>
    </row>
    <row r="1746" spans="2:18" x14ac:dyDescent="0.2">
      <c r="B1746" s="120"/>
      <c r="C1746" s="119"/>
      <c r="D1746" s="120"/>
      <c r="E1746" s="119"/>
      <c r="F1746" s="119"/>
      <c r="G1746" s="119"/>
      <c r="H1746" s="119"/>
      <c r="I1746" s="158">
        <f t="shared" si="55"/>
        <v>0</v>
      </c>
      <c r="J1746" s="119"/>
      <c r="K1746" s="119"/>
      <c r="L1746" s="119"/>
      <c r="M1746" s="119"/>
      <c r="N1746" s="119"/>
      <c r="O1746" s="159"/>
      <c r="P1746" s="160" t="s">
        <v>80</v>
      </c>
      <c r="Q1746" s="122">
        <f t="shared" si="56"/>
        <v>0</v>
      </c>
      <c r="R1746" s="143"/>
    </row>
    <row r="1747" spans="2:18" x14ac:dyDescent="0.2">
      <c r="B1747" s="120"/>
      <c r="C1747" s="119"/>
      <c r="D1747" s="120"/>
      <c r="E1747" s="119"/>
      <c r="F1747" s="119"/>
      <c r="G1747" s="119"/>
      <c r="H1747" s="119"/>
      <c r="I1747" s="158">
        <f t="shared" si="55"/>
        <v>0</v>
      </c>
      <c r="J1747" s="119"/>
      <c r="K1747" s="119"/>
      <c r="L1747" s="119"/>
      <c r="M1747" s="119"/>
      <c r="N1747" s="119"/>
      <c r="O1747" s="159"/>
      <c r="P1747" s="160" t="s">
        <v>80</v>
      </c>
      <c r="Q1747" s="122">
        <f t="shared" si="56"/>
        <v>0</v>
      </c>
      <c r="R1747" s="143"/>
    </row>
    <row r="1748" spans="2:18" x14ac:dyDescent="0.2">
      <c r="B1748" s="120"/>
      <c r="C1748" s="119"/>
      <c r="D1748" s="120"/>
      <c r="E1748" s="119"/>
      <c r="F1748" s="119"/>
      <c r="G1748" s="119"/>
      <c r="H1748" s="119"/>
      <c r="I1748" s="158">
        <f t="shared" si="55"/>
        <v>0</v>
      </c>
      <c r="J1748" s="119"/>
      <c r="K1748" s="119"/>
      <c r="L1748" s="119"/>
      <c r="M1748" s="119"/>
      <c r="N1748" s="119"/>
      <c r="O1748" s="159"/>
      <c r="P1748" s="160" t="s">
        <v>80</v>
      </c>
      <c r="Q1748" s="122">
        <f t="shared" si="56"/>
        <v>0</v>
      </c>
      <c r="R1748" s="143"/>
    </row>
    <row r="1749" spans="2:18" x14ac:dyDescent="0.2">
      <c r="B1749" s="120"/>
      <c r="C1749" s="119"/>
      <c r="D1749" s="120"/>
      <c r="E1749" s="119"/>
      <c r="F1749" s="119"/>
      <c r="G1749" s="119"/>
      <c r="H1749" s="119"/>
      <c r="I1749" s="158">
        <f t="shared" si="55"/>
        <v>0</v>
      </c>
      <c r="J1749" s="119"/>
      <c r="K1749" s="119"/>
      <c r="L1749" s="119"/>
      <c r="M1749" s="119"/>
      <c r="N1749" s="119"/>
      <c r="O1749" s="159"/>
      <c r="P1749" s="160" t="s">
        <v>80</v>
      </c>
      <c r="Q1749" s="122">
        <f t="shared" si="56"/>
        <v>0</v>
      </c>
      <c r="R1749" s="143"/>
    </row>
    <row r="1750" spans="2:18" x14ac:dyDescent="0.2">
      <c r="B1750" s="120"/>
      <c r="C1750" s="119"/>
      <c r="D1750" s="120"/>
      <c r="E1750" s="119"/>
      <c r="F1750" s="119"/>
      <c r="G1750" s="119"/>
      <c r="H1750" s="119"/>
      <c r="I1750" s="158">
        <f t="shared" si="55"/>
        <v>0</v>
      </c>
      <c r="J1750" s="119"/>
      <c r="K1750" s="119"/>
      <c r="L1750" s="119"/>
      <c r="M1750" s="119"/>
      <c r="N1750" s="119"/>
      <c r="O1750" s="159"/>
      <c r="P1750" s="160" t="s">
        <v>80</v>
      </c>
      <c r="Q1750" s="122">
        <f t="shared" si="56"/>
        <v>0</v>
      </c>
      <c r="R1750" s="143"/>
    </row>
    <row r="1751" spans="2:18" x14ac:dyDescent="0.2">
      <c r="B1751" s="120"/>
      <c r="C1751" s="119"/>
      <c r="D1751" s="120"/>
      <c r="E1751" s="119"/>
      <c r="F1751" s="119"/>
      <c r="G1751" s="119"/>
      <c r="H1751" s="119"/>
      <c r="I1751" s="158">
        <f t="shared" si="55"/>
        <v>0</v>
      </c>
      <c r="J1751" s="119"/>
      <c r="K1751" s="119"/>
      <c r="L1751" s="119"/>
      <c r="M1751" s="119"/>
      <c r="N1751" s="119"/>
      <c r="O1751" s="159"/>
      <c r="P1751" s="160" t="s">
        <v>80</v>
      </c>
      <c r="Q1751" s="122">
        <f t="shared" si="56"/>
        <v>0</v>
      </c>
      <c r="R1751" s="143"/>
    </row>
    <row r="1752" spans="2:18" x14ac:dyDescent="0.2">
      <c r="B1752" s="120"/>
      <c r="C1752" s="119"/>
      <c r="D1752" s="120"/>
      <c r="E1752" s="119"/>
      <c r="F1752" s="119"/>
      <c r="G1752" s="119"/>
      <c r="H1752" s="119"/>
      <c r="I1752" s="158">
        <f t="shared" si="55"/>
        <v>0</v>
      </c>
      <c r="J1752" s="119"/>
      <c r="K1752" s="119"/>
      <c r="L1752" s="119"/>
      <c r="M1752" s="119"/>
      <c r="N1752" s="119"/>
      <c r="O1752" s="159"/>
      <c r="P1752" s="160" t="s">
        <v>80</v>
      </c>
      <c r="Q1752" s="122">
        <f t="shared" si="56"/>
        <v>0</v>
      </c>
      <c r="R1752" s="143"/>
    </row>
    <row r="1753" spans="2:18" x14ac:dyDescent="0.2">
      <c r="B1753" s="120"/>
      <c r="C1753" s="119"/>
      <c r="D1753" s="120"/>
      <c r="E1753" s="119"/>
      <c r="F1753" s="119"/>
      <c r="G1753" s="119"/>
      <c r="H1753" s="119"/>
      <c r="I1753" s="158">
        <f t="shared" si="55"/>
        <v>0</v>
      </c>
      <c r="J1753" s="119"/>
      <c r="K1753" s="119"/>
      <c r="L1753" s="119"/>
      <c r="M1753" s="119"/>
      <c r="N1753" s="119"/>
      <c r="O1753" s="159"/>
      <c r="P1753" s="160" t="s">
        <v>80</v>
      </c>
      <c r="Q1753" s="122">
        <f t="shared" si="56"/>
        <v>0</v>
      </c>
      <c r="R1753" s="143"/>
    </row>
    <row r="1754" spans="2:18" x14ac:dyDescent="0.2">
      <c r="B1754" s="120"/>
      <c r="C1754" s="119"/>
      <c r="D1754" s="120"/>
      <c r="E1754" s="119"/>
      <c r="F1754" s="119"/>
      <c r="G1754" s="119"/>
      <c r="H1754" s="119"/>
      <c r="I1754" s="158">
        <f t="shared" si="55"/>
        <v>0</v>
      </c>
      <c r="J1754" s="119"/>
      <c r="K1754" s="119"/>
      <c r="L1754" s="119"/>
      <c r="M1754" s="119"/>
      <c r="N1754" s="119"/>
      <c r="O1754" s="159"/>
      <c r="P1754" s="160" t="s">
        <v>80</v>
      </c>
      <c r="Q1754" s="122">
        <f t="shared" si="56"/>
        <v>0</v>
      </c>
      <c r="R1754" s="143"/>
    </row>
    <row r="1755" spans="2:18" x14ac:dyDescent="0.2">
      <c r="B1755" s="120"/>
      <c r="C1755" s="119"/>
      <c r="D1755" s="120"/>
      <c r="E1755" s="119"/>
      <c r="F1755" s="119"/>
      <c r="G1755" s="119"/>
      <c r="H1755" s="119"/>
      <c r="I1755" s="158">
        <f t="shared" si="55"/>
        <v>0</v>
      </c>
      <c r="J1755" s="119"/>
      <c r="K1755" s="119"/>
      <c r="L1755" s="119"/>
      <c r="M1755" s="119"/>
      <c r="N1755" s="119"/>
      <c r="O1755" s="159"/>
      <c r="P1755" s="160" t="s">
        <v>80</v>
      </c>
      <c r="Q1755" s="122">
        <f t="shared" si="56"/>
        <v>0</v>
      </c>
      <c r="R1755" s="143"/>
    </row>
    <row r="1756" spans="2:18" x14ac:dyDescent="0.2">
      <c r="B1756" s="120"/>
      <c r="C1756" s="119"/>
      <c r="D1756" s="120"/>
      <c r="E1756" s="119"/>
      <c r="F1756" s="119"/>
      <c r="G1756" s="119"/>
      <c r="H1756" s="119"/>
      <c r="I1756" s="158">
        <f t="shared" si="55"/>
        <v>0</v>
      </c>
      <c r="J1756" s="119"/>
      <c r="K1756" s="119"/>
      <c r="L1756" s="119"/>
      <c r="M1756" s="119"/>
      <c r="N1756" s="119"/>
      <c r="O1756" s="159"/>
      <c r="P1756" s="160" t="s">
        <v>80</v>
      </c>
      <c r="Q1756" s="122">
        <f t="shared" si="56"/>
        <v>0</v>
      </c>
      <c r="R1756" s="143"/>
    </row>
    <row r="1757" spans="2:18" x14ac:dyDescent="0.2">
      <c r="B1757" s="120"/>
      <c r="C1757" s="119"/>
      <c r="D1757" s="120"/>
      <c r="E1757" s="119"/>
      <c r="F1757" s="119"/>
      <c r="G1757" s="119"/>
      <c r="H1757" s="119"/>
      <c r="I1757" s="158">
        <f t="shared" si="55"/>
        <v>0</v>
      </c>
      <c r="J1757" s="119"/>
      <c r="K1757" s="119"/>
      <c r="L1757" s="119"/>
      <c r="M1757" s="119"/>
      <c r="N1757" s="119"/>
      <c r="O1757" s="159"/>
      <c r="P1757" s="160" t="s">
        <v>80</v>
      </c>
      <c r="Q1757" s="122">
        <f t="shared" si="56"/>
        <v>0</v>
      </c>
      <c r="R1757" s="143"/>
    </row>
    <row r="1758" spans="2:18" x14ac:dyDescent="0.2">
      <c r="B1758" s="120"/>
      <c r="C1758" s="119"/>
      <c r="D1758" s="120"/>
      <c r="E1758" s="119"/>
      <c r="F1758" s="119"/>
      <c r="G1758" s="119"/>
      <c r="H1758" s="119"/>
      <c r="I1758" s="158">
        <f t="shared" si="55"/>
        <v>0</v>
      </c>
      <c r="J1758" s="119"/>
      <c r="K1758" s="119"/>
      <c r="L1758" s="119"/>
      <c r="M1758" s="119"/>
      <c r="N1758" s="119"/>
      <c r="O1758" s="159"/>
      <c r="P1758" s="160" t="s">
        <v>80</v>
      </c>
      <c r="Q1758" s="122">
        <f t="shared" si="56"/>
        <v>0</v>
      </c>
      <c r="R1758" s="143"/>
    </row>
    <row r="1759" spans="2:18" x14ac:dyDescent="0.2">
      <c r="B1759" s="120"/>
      <c r="C1759" s="119"/>
      <c r="D1759" s="120"/>
      <c r="E1759" s="119"/>
      <c r="F1759" s="119"/>
      <c r="G1759" s="119"/>
      <c r="H1759" s="119"/>
      <c r="I1759" s="158">
        <f t="shared" si="55"/>
        <v>0</v>
      </c>
      <c r="J1759" s="119"/>
      <c r="K1759" s="119"/>
      <c r="L1759" s="119"/>
      <c r="M1759" s="119"/>
      <c r="N1759" s="119"/>
      <c r="O1759" s="159"/>
      <c r="P1759" s="160" t="s">
        <v>80</v>
      </c>
      <c r="Q1759" s="122">
        <f t="shared" si="56"/>
        <v>0</v>
      </c>
      <c r="R1759" s="143"/>
    </row>
    <row r="1760" spans="2:18" x14ac:dyDescent="0.2">
      <c r="B1760" s="120"/>
      <c r="C1760" s="119"/>
      <c r="D1760" s="120"/>
      <c r="E1760" s="119"/>
      <c r="F1760" s="119"/>
      <c r="G1760" s="119"/>
      <c r="H1760" s="119"/>
      <c r="I1760" s="158">
        <f t="shared" si="55"/>
        <v>0</v>
      </c>
      <c r="J1760" s="119"/>
      <c r="K1760" s="119"/>
      <c r="L1760" s="119"/>
      <c r="M1760" s="119"/>
      <c r="N1760" s="119"/>
      <c r="O1760" s="159"/>
      <c r="P1760" s="160" t="s">
        <v>80</v>
      </c>
      <c r="Q1760" s="122">
        <f t="shared" si="56"/>
        <v>0</v>
      </c>
      <c r="R1760" s="143"/>
    </row>
    <row r="1761" spans="2:18" x14ac:dyDescent="0.2">
      <c r="B1761" s="120"/>
      <c r="C1761" s="119"/>
      <c r="D1761" s="120"/>
      <c r="E1761" s="119"/>
      <c r="F1761" s="119"/>
      <c r="G1761" s="119"/>
      <c r="H1761" s="119"/>
      <c r="I1761" s="158">
        <f t="shared" si="55"/>
        <v>0</v>
      </c>
      <c r="J1761" s="119"/>
      <c r="K1761" s="119"/>
      <c r="L1761" s="119"/>
      <c r="M1761" s="119"/>
      <c r="N1761" s="119"/>
      <c r="O1761" s="159"/>
      <c r="P1761" s="160" t="s">
        <v>80</v>
      </c>
      <c r="Q1761" s="122">
        <f t="shared" si="56"/>
        <v>0</v>
      </c>
      <c r="R1761" s="143"/>
    </row>
    <row r="1762" spans="2:18" x14ac:dyDescent="0.2">
      <c r="B1762" s="120"/>
      <c r="C1762" s="119"/>
      <c r="D1762" s="120"/>
      <c r="E1762" s="119"/>
      <c r="F1762" s="119"/>
      <c r="G1762" s="119"/>
      <c r="H1762" s="119"/>
      <c r="I1762" s="158">
        <f t="shared" si="55"/>
        <v>0</v>
      </c>
      <c r="J1762" s="119"/>
      <c r="K1762" s="119"/>
      <c r="L1762" s="119"/>
      <c r="M1762" s="119"/>
      <c r="N1762" s="119"/>
      <c r="O1762" s="159"/>
      <c r="P1762" s="160" t="s">
        <v>80</v>
      </c>
      <c r="Q1762" s="122">
        <f t="shared" si="56"/>
        <v>0</v>
      </c>
      <c r="R1762" s="143"/>
    </row>
    <row r="1763" spans="2:18" x14ac:dyDescent="0.2">
      <c r="B1763" s="120"/>
      <c r="C1763" s="119"/>
      <c r="D1763" s="120"/>
      <c r="E1763" s="119"/>
      <c r="F1763" s="119"/>
      <c r="G1763" s="119"/>
      <c r="H1763" s="119"/>
      <c r="I1763" s="158">
        <f t="shared" si="55"/>
        <v>0</v>
      </c>
      <c r="J1763" s="119"/>
      <c r="K1763" s="119"/>
      <c r="L1763" s="119"/>
      <c r="M1763" s="119"/>
      <c r="N1763" s="119"/>
      <c r="O1763" s="159"/>
      <c r="P1763" s="160" t="s">
        <v>80</v>
      </c>
      <c r="Q1763" s="122">
        <f t="shared" si="56"/>
        <v>0</v>
      </c>
      <c r="R1763" s="143"/>
    </row>
    <row r="1764" spans="2:18" x14ac:dyDescent="0.2">
      <c r="B1764" s="120"/>
      <c r="C1764" s="119"/>
      <c r="D1764" s="120"/>
      <c r="E1764" s="119"/>
      <c r="F1764" s="119"/>
      <c r="G1764" s="119"/>
      <c r="H1764" s="119"/>
      <c r="I1764" s="158">
        <f t="shared" si="55"/>
        <v>0</v>
      </c>
      <c r="J1764" s="119"/>
      <c r="K1764" s="119"/>
      <c r="L1764" s="119"/>
      <c r="M1764" s="119"/>
      <c r="N1764" s="119"/>
      <c r="O1764" s="159"/>
      <c r="P1764" s="160" t="s">
        <v>80</v>
      </c>
      <c r="Q1764" s="122">
        <f t="shared" si="56"/>
        <v>0</v>
      </c>
      <c r="R1764" s="143"/>
    </row>
    <row r="1765" spans="2:18" x14ac:dyDescent="0.2">
      <c r="B1765" s="120"/>
      <c r="C1765" s="119"/>
      <c r="D1765" s="120"/>
      <c r="E1765" s="119"/>
      <c r="F1765" s="119"/>
      <c r="G1765" s="119"/>
      <c r="H1765" s="119"/>
      <c r="I1765" s="158">
        <f t="shared" si="55"/>
        <v>0</v>
      </c>
      <c r="J1765" s="119"/>
      <c r="K1765" s="119"/>
      <c r="L1765" s="119"/>
      <c r="M1765" s="119"/>
      <c r="N1765" s="119"/>
      <c r="O1765" s="159"/>
      <c r="P1765" s="160" t="s">
        <v>80</v>
      </c>
      <c r="Q1765" s="122">
        <f t="shared" si="56"/>
        <v>0</v>
      </c>
      <c r="R1765" s="143"/>
    </row>
    <row r="1766" spans="2:18" x14ac:dyDescent="0.2">
      <c r="B1766" s="120"/>
      <c r="C1766" s="119"/>
      <c r="D1766" s="120"/>
      <c r="E1766" s="119"/>
      <c r="F1766" s="119"/>
      <c r="G1766" s="119"/>
      <c r="H1766" s="119"/>
      <c r="I1766" s="158">
        <f t="shared" si="55"/>
        <v>0</v>
      </c>
      <c r="J1766" s="119"/>
      <c r="K1766" s="119"/>
      <c r="L1766" s="119"/>
      <c r="M1766" s="119"/>
      <c r="N1766" s="119"/>
      <c r="O1766" s="159"/>
      <c r="P1766" s="160" t="s">
        <v>80</v>
      </c>
      <c r="Q1766" s="122">
        <f t="shared" si="56"/>
        <v>0</v>
      </c>
      <c r="R1766" s="143"/>
    </row>
    <row r="1767" spans="2:18" x14ac:dyDescent="0.2">
      <c r="B1767" s="120"/>
      <c r="C1767" s="119"/>
      <c r="D1767" s="120"/>
      <c r="E1767" s="119"/>
      <c r="F1767" s="119"/>
      <c r="G1767" s="119"/>
      <c r="H1767" s="119"/>
      <c r="I1767" s="158">
        <f t="shared" si="55"/>
        <v>0</v>
      </c>
      <c r="J1767" s="119"/>
      <c r="K1767" s="119"/>
      <c r="L1767" s="119"/>
      <c r="M1767" s="119"/>
      <c r="N1767" s="119"/>
      <c r="O1767" s="159"/>
      <c r="P1767" s="160" t="s">
        <v>80</v>
      </c>
      <c r="Q1767" s="122">
        <f t="shared" si="56"/>
        <v>0</v>
      </c>
      <c r="R1767" s="143"/>
    </row>
    <row r="1768" spans="2:18" x14ac:dyDescent="0.2">
      <c r="B1768" s="120"/>
      <c r="C1768" s="119"/>
      <c r="D1768" s="120"/>
      <c r="E1768" s="119"/>
      <c r="F1768" s="119"/>
      <c r="G1768" s="119"/>
      <c r="H1768" s="119"/>
      <c r="I1768" s="158">
        <f t="shared" si="55"/>
        <v>0</v>
      </c>
      <c r="J1768" s="119"/>
      <c r="K1768" s="119"/>
      <c r="L1768" s="119"/>
      <c r="M1768" s="119"/>
      <c r="N1768" s="119"/>
      <c r="O1768" s="159"/>
      <c r="P1768" s="160" t="s">
        <v>80</v>
      </c>
      <c r="Q1768" s="122">
        <f t="shared" si="56"/>
        <v>0</v>
      </c>
      <c r="R1768" s="143"/>
    </row>
    <row r="1769" spans="2:18" x14ac:dyDescent="0.2">
      <c r="B1769" s="120"/>
      <c r="C1769" s="119"/>
      <c r="D1769" s="120"/>
      <c r="E1769" s="119"/>
      <c r="F1769" s="119"/>
      <c r="G1769" s="119"/>
      <c r="H1769" s="119"/>
      <c r="I1769" s="158">
        <f t="shared" si="55"/>
        <v>0</v>
      </c>
      <c r="J1769" s="119"/>
      <c r="K1769" s="119"/>
      <c r="L1769" s="119"/>
      <c r="M1769" s="119"/>
      <c r="N1769" s="119"/>
      <c r="O1769" s="159"/>
      <c r="P1769" s="160" t="s">
        <v>80</v>
      </c>
      <c r="Q1769" s="122">
        <f t="shared" si="56"/>
        <v>0</v>
      </c>
      <c r="R1769" s="143"/>
    </row>
    <row r="1770" spans="2:18" x14ac:dyDescent="0.2">
      <c r="B1770" s="120"/>
      <c r="C1770" s="119"/>
      <c r="D1770" s="120"/>
      <c r="E1770" s="119"/>
      <c r="F1770" s="119"/>
      <c r="G1770" s="119"/>
      <c r="H1770" s="119"/>
      <c r="I1770" s="158">
        <f t="shared" si="55"/>
        <v>0</v>
      </c>
      <c r="J1770" s="119"/>
      <c r="K1770" s="119"/>
      <c r="L1770" s="119"/>
      <c r="M1770" s="119"/>
      <c r="N1770" s="119"/>
      <c r="O1770" s="159"/>
      <c r="P1770" s="160" t="s">
        <v>80</v>
      </c>
      <c r="Q1770" s="122">
        <f t="shared" si="56"/>
        <v>0</v>
      </c>
      <c r="R1770" s="143"/>
    </row>
    <row r="1771" spans="2:18" x14ac:dyDescent="0.2">
      <c r="B1771" s="120"/>
      <c r="C1771" s="119"/>
      <c r="D1771" s="120"/>
      <c r="E1771" s="119"/>
      <c r="F1771" s="119"/>
      <c r="G1771" s="119"/>
      <c r="H1771" s="119"/>
      <c r="I1771" s="158">
        <f t="shared" si="55"/>
        <v>0</v>
      </c>
      <c r="J1771" s="119"/>
      <c r="K1771" s="119"/>
      <c r="L1771" s="119"/>
      <c r="M1771" s="119"/>
      <c r="N1771" s="119"/>
      <c r="O1771" s="159"/>
      <c r="P1771" s="160" t="s">
        <v>80</v>
      </c>
      <c r="Q1771" s="122">
        <f t="shared" si="56"/>
        <v>0</v>
      </c>
      <c r="R1771" s="143"/>
    </row>
    <row r="1772" spans="2:18" x14ac:dyDescent="0.2">
      <c r="B1772" s="120"/>
      <c r="C1772" s="119"/>
      <c r="D1772" s="120"/>
      <c r="E1772" s="119"/>
      <c r="F1772" s="119"/>
      <c r="G1772" s="119"/>
      <c r="H1772" s="119"/>
      <c r="I1772" s="158">
        <f t="shared" si="55"/>
        <v>0</v>
      </c>
      <c r="J1772" s="119"/>
      <c r="K1772" s="119"/>
      <c r="L1772" s="119"/>
      <c r="M1772" s="119"/>
      <c r="N1772" s="119"/>
      <c r="O1772" s="159"/>
      <c r="P1772" s="160" t="s">
        <v>80</v>
      </c>
      <c r="Q1772" s="122">
        <f t="shared" si="56"/>
        <v>0</v>
      </c>
      <c r="R1772" s="143"/>
    </row>
    <row r="1773" spans="2:18" x14ac:dyDescent="0.2">
      <c r="B1773" s="120"/>
      <c r="C1773" s="119"/>
      <c r="D1773" s="120"/>
      <c r="E1773" s="119"/>
      <c r="F1773" s="119"/>
      <c r="G1773" s="119"/>
      <c r="H1773" s="119"/>
      <c r="I1773" s="158">
        <f t="shared" si="55"/>
        <v>0</v>
      </c>
      <c r="J1773" s="119"/>
      <c r="K1773" s="119"/>
      <c r="L1773" s="119"/>
      <c r="M1773" s="119"/>
      <c r="N1773" s="119"/>
      <c r="O1773" s="159"/>
      <c r="P1773" s="160" t="s">
        <v>80</v>
      </c>
      <c r="Q1773" s="122">
        <f t="shared" si="56"/>
        <v>0</v>
      </c>
      <c r="R1773" s="143"/>
    </row>
    <row r="1774" spans="2:18" x14ac:dyDescent="0.2">
      <c r="B1774" s="120"/>
      <c r="C1774" s="119"/>
      <c r="D1774" s="120"/>
      <c r="E1774" s="119"/>
      <c r="F1774" s="119"/>
      <c r="G1774" s="119"/>
      <c r="H1774" s="119"/>
      <c r="I1774" s="158">
        <f t="shared" si="55"/>
        <v>0</v>
      </c>
      <c r="J1774" s="119"/>
      <c r="K1774" s="119"/>
      <c r="L1774" s="119"/>
      <c r="M1774" s="119"/>
      <c r="N1774" s="119"/>
      <c r="O1774" s="159"/>
      <c r="P1774" s="160" t="s">
        <v>80</v>
      </c>
      <c r="Q1774" s="122">
        <f t="shared" si="56"/>
        <v>0</v>
      </c>
      <c r="R1774" s="143"/>
    </row>
    <row r="1775" spans="2:18" x14ac:dyDescent="0.2">
      <c r="B1775" s="120"/>
      <c r="C1775" s="119"/>
      <c r="D1775" s="120"/>
      <c r="E1775" s="119"/>
      <c r="F1775" s="119"/>
      <c r="G1775" s="119"/>
      <c r="H1775" s="119"/>
      <c r="I1775" s="158">
        <f t="shared" si="55"/>
        <v>0</v>
      </c>
      <c r="J1775" s="119"/>
      <c r="K1775" s="119"/>
      <c r="L1775" s="119"/>
      <c r="M1775" s="119"/>
      <c r="N1775" s="119"/>
      <c r="O1775" s="159"/>
      <c r="P1775" s="160" t="s">
        <v>80</v>
      </c>
      <c r="Q1775" s="122">
        <f t="shared" si="56"/>
        <v>0</v>
      </c>
      <c r="R1775" s="143"/>
    </row>
    <row r="1776" spans="2:18" x14ac:dyDescent="0.2">
      <c r="B1776" s="120"/>
      <c r="C1776" s="119"/>
      <c r="D1776" s="120"/>
      <c r="E1776" s="119"/>
      <c r="F1776" s="119"/>
      <c r="G1776" s="119"/>
      <c r="H1776" s="119"/>
      <c r="I1776" s="158">
        <f t="shared" si="55"/>
        <v>0</v>
      </c>
      <c r="J1776" s="119"/>
      <c r="K1776" s="119"/>
      <c r="L1776" s="119"/>
      <c r="M1776" s="119"/>
      <c r="N1776" s="119"/>
      <c r="O1776" s="159"/>
      <c r="P1776" s="160" t="s">
        <v>80</v>
      </c>
      <c r="Q1776" s="122">
        <f t="shared" si="56"/>
        <v>0</v>
      </c>
      <c r="R1776" s="143"/>
    </row>
    <row r="1777" spans="2:18" x14ac:dyDescent="0.2">
      <c r="B1777" s="120"/>
      <c r="C1777" s="119"/>
      <c r="D1777" s="120"/>
      <c r="E1777" s="119"/>
      <c r="F1777" s="119"/>
      <c r="G1777" s="119"/>
      <c r="H1777" s="119"/>
      <c r="I1777" s="158">
        <f t="shared" si="55"/>
        <v>0</v>
      </c>
      <c r="J1777" s="119"/>
      <c r="K1777" s="119"/>
      <c r="L1777" s="119"/>
      <c r="M1777" s="119"/>
      <c r="N1777" s="119"/>
      <c r="O1777" s="159"/>
      <c r="P1777" s="160" t="s">
        <v>80</v>
      </c>
      <c r="Q1777" s="122">
        <f t="shared" si="56"/>
        <v>0</v>
      </c>
      <c r="R1777" s="143"/>
    </row>
    <row r="1778" spans="2:18" x14ac:dyDescent="0.2">
      <c r="B1778" s="120"/>
      <c r="C1778" s="119"/>
      <c r="D1778" s="120"/>
      <c r="E1778" s="119"/>
      <c r="F1778" s="119"/>
      <c r="G1778" s="119"/>
      <c r="H1778" s="119"/>
      <c r="I1778" s="158">
        <f t="shared" si="55"/>
        <v>0</v>
      </c>
      <c r="J1778" s="119"/>
      <c r="K1778" s="119"/>
      <c r="L1778" s="119"/>
      <c r="M1778" s="119"/>
      <c r="N1778" s="119"/>
      <c r="O1778" s="159"/>
      <c r="P1778" s="160" t="s">
        <v>80</v>
      </c>
      <c r="Q1778" s="122">
        <f t="shared" si="56"/>
        <v>0</v>
      </c>
      <c r="R1778" s="143"/>
    </row>
    <row r="1779" spans="2:18" x14ac:dyDescent="0.2">
      <c r="B1779" s="120"/>
      <c r="C1779" s="119"/>
      <c r="D1779" s="120"/>
      <c r="E1779" s="119"/>
      <c r="F1779" s="119"/>
      <c r="G1779" s="119"/>
      <c r="H1779" s="119"/>
      <c r="I1779" s="158">
        <f t="shared" si="55"/>
        <v>0</v>
      </c>
      <c r="J1779" s="119"/>
      <c r="K1779" s="119"/>
      <c r="L1779" s="119"/>
      <c r="M1779" s="119"/>
      <c r="N1779" s="119"/>
      <c r="O1779" s="159"/>
      <c r="P1779" s="160" t="s">
        <v>80</v>
      </c>
      <c r="Q1779" s="122">
        <f t="shared" si="56"/>
        <v>0</v>
      </c>
      <c r="R1779" s="143"/>
    </row>
    <row r="1780" spans="2:18" x14ac:dyDescent="0.2">
      <c r="B1780" s="120"/>
      <c r="C1780" s="119"/>
      <c r="D1780" s="120"/>
      <c r="E1780" s="119"/>
      <c r="F1780" s="119"/>
      <c r="G1780" s="119"/>
      <c r="H1780" s="119"/>
      <c r="I1780" s="158">
        <f t="shared" ref="I1780:I1843" si="57">IF(J1780&gt;0,J1780,SUM((PI()*E1780*F1780/4)+(PI()*F1780*G1780/4)+(PI()*G1780*H1780/4)+(PI()*H1780*E1780/4)))</f>
        <v>0</v>
      </c>
      <c r="J1780" s="119"/>
      <c r="K1780" s="119"/>
      <c r="L1780" s="119"/>
      <c r="M1780" s="119"/>
      <c r="N1780" s="119"/>
      <c r="O1780" s="159"/>
      <c r="P1780" s="160" t="s">
        <v>80</v>
      </c>
      <c r="Q1780" s="122">
        <f t="shared" ref="Q1780:Q1843" si="58">SUM((I1780-(L1780+M1780+N1780))*(1-O1780))</f>
        <v>0</v>
      </c>
      <c r="R1780" s="143"/>
    </row>
    <row r="1781" spans="2:18" x14ac:dyDescent="0.2">
      <c r="B1781" s="120"/>
      <c r="C1781" s="119"/>
      <c r="D1781" s="120"/>
      <c r="E1781" s="119"/>
      <c r="F1781" s="119"/>
      <c r="G1781" s="119"/>
      <c r="H1781" s="119"/>
      <c r="I1781" s="158">
        <f t="shared" si="57"/>
        <v>0</v>
      </c>
      <c r="J1781" s="119"/>
      <c r="K1781" s="119"/>
      <c r="L1781" s="119"/>
      <c r="M1781" s="119"/>
      <c r="N1781" s="119"/>
      <c r="O1781" s="159"/>
      <c r="P1781" s="160" t="s">
        <v>80</v>
      </c>
      <c r="Q1781" s="122">
        <f t="shared" si="58"/>
        <v>0</v>
      </c>
      <c r="R1781" s="143"/>
    </row>
    <row r="1782" spans="2:18" x14ac:dyDescent="0.2">
      <c r="B1782" s="120"/>
      <c r="C1782" s="119"/>
      <c r="D1782" s="120"/>
      <c r="E1782" s="119"/>
      <c r="F1782" s="119"/>
      <c r="G1782" s="119"/>
      <c r="H1782" s="119"/>
      <c r="I1782" s="158">
        <f t="shared" si="57"/>
        <v>0</v>
      </c>
      <c r="J1782" s="119"/>
      <c r="K1782" s="119"/>
      <c r="L1782" s="119"/>
      <c r="M1782" s="119"/>
      <c r="N1782" s="119"/>
      <c r="O1782" s="159"/>
      <c r="P1782" s="160" t="s">
        <v>80</v>
      </c>
      <c r="Q1782" s="122">
        <f t="shared" si="58"/>
        <v>0</v>
      </c>
      <c r="R1782" s="143"/>
    </row>
    <row r="1783" spans="2:18" x14ac:dyDescent="0.2">
      <c r="B1783" s="120"/>
      <c r="C1783" s="119"/>
      <c r="D1783" s="120"/>
      <c r="E1783" s="119"/>
      <c r="F1783" s="119"/>
      <c r="G1783" s="119"/>
      <c r="H1783" s="119"/>
      <c r="I1783" s="158">
        <f t="shared" si="57"/>
        <v>0</v>
      </c>
      <c r="J1783" s="119"/>
      <c r="K1783" s="119"/>
      <c r="L1783" s="119"/>
      <c r="M1783" s="119"/>
      <c r="N1783" s="119"/>
      <c r="O1783" s="159"/>
      <c r="P1783" s="160" t="s">
        <v>80</v>
      </c>
      <c r="Q1783" s="122">
        <f t="shared" si="58"/>
        <v>0</v>
      </c>
      <c r="R1783" s="143"/>
    </row>
    <row r="1784" spans="2:18" x14ac:dyDescent="0.2">
      <c r="B1784" s="120"/>
      <c r="C1784" s="119"/>
      <c r="D1784" s="120"/>
      <c r="E1784" s="119"/>
      <c r="F1784" s="119"/>
      <c r="G1784" s="119"/>
      <c r="H1784" s="119"/>
      <c r="I1784" s="158">
        <f t="shared" si="57"/>
        <v>0</v>
      </c>
      <c r="J1784" s="119"/>
      <c r="K1784" s="119"/>
      <c r="L1784" s="119"/>
      <c r="M1784" s="119"/>
      <c r="N1784" s="119"/>
      <c r="O1784" s="159"/>
      <c r="P1784" s="160" t="s">
        <v>80</v>
      </c>
      <c r="Q1784" s="122">
        <f t="shared" si="58"/>
        <v>0</v>
      </c>
      <c r="R1784" s="143"/>
    </row>
    <row r="1785" spans="2:18" x14ac:dyDescent="0.2">
      <c r="B1785" s="120"/>
      <c r="C1785" s="119"/>
      <c r="D1785" s="120"/>
      <c r="E1785" s="119"/>
      <c r="F1785" s="119"/>
      <c r="G1785" s="119"/>
      <c r="H1785" s="119"/>
      <c r="I1785" s="158">
        <f t="shared" si="57"/>
        <v>0</v>
      </c>
      <c r="J1785" s="119"/>
      <c r="K1785" s="119"/>
      <c r="L1785" s="119"/>
      <c r="M1785" s="119"/>
      <c r="N1785" s="119"/>
      <c r="O1785" s="159"/>
      <c r="P1785" s="160" t="s">
        <v>80</v>
      </c>
      <c r="Q1785" s="122">
        <f t="shared" si="58"/>
        <v>0</v>
      </c>
      <c r="R1785" s="143"/>
    </row>
    <row r="1786" spans="2:18" x14ac:dyDescent="0.2">
      <c r="B1786" s="120"/>
      <c r="C1786" s="119"/>
      <c r="D1786" s="120"/>
      <c r="E1786" s="119"/>
      <c r="F1786" s="119"/>
      <c r="G1786" s="119"/>
      <c r="H1786" s="119"/>
      <c r="I1786" s="158">
        <f t="shared" si="57"/>
        <v>0</v>
      </c>
      <c r="J1786" s="119"/>
      <c r="K1786" s="119"/>
      <c r="L1786" s="119"/>
      <c r="M1786" s="119"/>
      <c r="N1786" s="119"/>
      <c r="O1786" s="159"/>
      <c r="P1786" s="160" t="s">
        <v>80</v>
      </c>
      <c r="Q1786" s="122">
        <f t="shared" si="58"/>
        <v>0</v>
      </c>
      <c r="R1786" s="143"/>
    </row>
    <row r="1787" spans="2:18" x14ac:dyDescent="0.2">
      <c r="B1787" s="120"/>
      <c r="C1787" s="119"/>
      <c r="D1787" s="120"/>
      <c r="E1787" s="119"/>
      <c r="F1787" s="119"/>
      <c r="G1787" s="119"/>
      <c r="H1787" s="119"/>
      <c r="I1787" s="158">
        <f t="shared" si="57"/>
        <v>0</v>
      </c>
      <c r="J1787" s="119"/>
      <c r="K1787" s="119"/>
      <c r="L1787" s="119"/>
      <c r="M1787" s="119"/>
      <c r="N1787" s="119"/>
      <c r="O1787" s="159"/>
      <c r="P1787" s="160" t="s">
        <v>80</v>
      </c>
      <c r="Q1787" s="122">
        <f t="shared" si="58"/>
        <v>0</v>
      </c>
      <c r="R1787" s="143"/>
    </row>
    <row r="1788" spans="2:18" x14ac:dyDescent="0.2">
      <c r="B1788" s="120"/>
      <c r="C1788" s="119"/>
      <c r="D1788" s="120"/>
      <c r="E1788" s="119"/>
      <c r="F1788" s="119"/>
      <c r="G1788" s="119"/>
      <c r="H1788" s="119"/>
      <c r="I1788" s="158">
        <f t="shared" si="57"/>
        <v>0</v>
      </c>
      <c r="J1788" s="119"/>
      <c r="K1788" s="119"/>
      <c r="L1788" s="119"/>
      <c r="M1788" s="119"/>
      <c r="N1788" s="119"/>
      <c r="O1788" s="159"/>
      <c r="P1788" s="160" t="s">
        <v>80</v>
      </c>
      <c r="Q1788" s="122">
        <f t="shared" si="58"/>
        <v>0</v>
      </c>
      <c r="R1788" s="143"/>
    </row>
    <row r="1789" spans="2:18" x14ac:dyDescent="0.2">
      <c r="B1789" s="120"/>
      <c r="C1789" s="119"/>
      <c r="D1789" s="120"/>
      <c r="E1789" s="119"/>
      <c r="F1789" s="119"/>
      <c r="G1789" s="119"/>
      <c r="H1789" s="119"/>
      <c r="I1789" s="158">
        <f t="shared" si="57"/>
        <v>0</v>
      </c>
      <c r="J1789" s="119"/>
      <c r="K1789" s="119"/>
      <c r="L1789" s="119"/>
      <c r="M1789" s="119"/>
      <c r="N1789" s="119"/>
      <c r="O1789" s="159"/>
      <c r="P1789" s="160" t="s">
        <v>80</v>
      </c>
      <c r="Q1789" s="122">
        <f t="shared" si="58"/>
        <v>0</v>
      </c>
      <c r="R1789" s="143"/>
    </row>
    <row r="1790" spans="2:18" x14ac:dyDescent="0.2">
      <c r="B1790" s="120"/>
      <c r="C1790" s="119"/>
      <c r="D1790" s="120"/>
      <c r="E1790" s="119"/>
      <c r="F1790" s="119"/>
      <c r="G1790" s="119"/>
      <c r="H1790" s="119"/>
      <c r="I1790" s="158">
        <f t="shared" si="57"/>
        <v>0</v>
      </c>
      <c r="J1790" s="119"/>
      <c r="K1790" s="119"/>
      <c r="L1790" s="119"/>
      <c r="M1790" s="119"/>
      <c r="N1790" s="119"/>
      <c r="O1790" s="159"/>
      <c r="P1790" s="160" t="s">
        <v>80</v>
      </c>
      <c r="Q1790" s="122">
        <f t="shared" si="58"/>
        <v>0</v>
      </c>
      <c r="R1790" s="143"/>
    </row>
    <row r="1791" spans="2:18" x14ac:dyDescent="0.2">
      <c r="B1791" s="120"/>
      <c r="C1791" s="119"/>
      <c r="D1791" s="120"/>
      <c r="E1791" s="119"/>
      <c r="F1791" s="119"/>
      <c r="G1791" s="119"/>
      <c r="H1791" s="119"/>
      <c r="I1791" s="158">
        <f t="shared" si="57"/>
        <v>0</v>
      </c>
      <c r="J1791" s="119"/>
      <c r="K1791" s="119"/>
      <c r="L1791" s="119"/>
      <c r="M1791" s="119"/>
      <c r="N1791" s="119"/>
      <c r="O1791" s="159"/>
      <c r="P1791" s="160" t="s">
        <v>80</v>
      </c>
      <c r="Q1791" s="122">
        <f t="shared" si="58"/>
        <v>0</v>
      </c>
      <c r="R1791" s="143"/>
    </row>
    <row r="1792" spans="2:18" x14ac:dyDescent="0.2">
      <c r="B1792" s="120"/>
      <c r="C1792" s="119"/>
      <c r="D1792" s="120"/>
      <c r="E1792" s="119"/>
      <c r="F1792" s="119"/>
      <c r="G1792" s="119"/>
      <c r="H1792" s="119"/>
      <c r="I1792" s="158">
        <f t="shared" si="57"/>
        <v>0</v>
      </c>
      <c r="J1792" s="119"/>
      <c r="K1792" s="119"/>
      <c r="L1792" s="119"/>
      <c r="M1792" s="119"/>
      <c r="N1792" s="119"/>
      <c r="O1792" s="159"/>
      <c r="P1792" s="160" t="s">
        <v>80</v>
      </c>
      <c r="Q1792" s="122">
        <f t="shared" si="58"/>
        <v>0</v>
      </c>
      <c r="R1792" s="143"/>
    </row>
    <row r="1793" spans="2:18" x14ac:dyDescent="0.2">
      <c r="B1793" s="120"/>
      <c r="C1793" s="119"/>
      <c r="D1793" s="120"/>
      <c r="E1793" s="119"/>
      <c r="F1793" s="119"/>
      <c r="G1793" s="119"/>
      <c r="H1793" s="119"/>
      <c r="I1793" s="158">
        <f t="shared" si="57"/>
        <v>0</v>
      </c>
      <c r="J1793" s="119"/>
      <c r="K1793" s="119"/>
      <c r="L1793" s="119"/>
      <c r="M1793" s="119"/>
      <c r="N1793" s="119"/>
      <c r="O1793" s="159"/>
      <c r="P1793" s="160" t="s">
        <v>80</v>
      </c>
      <c r="Q1793" s="122">
        <f t="shared" si="58"/>
        <v>0</v>
      </c>
      <c r="R1793" s="143"/>
    </row>
    <row r="1794" spans="2:18" x14ac:dyDescent="0.2">
      <c r="B1794" s="120"/>
      <c r="C1794" s="119"/>
      <c r="D1794" s="120"/>
      <c r="E1794" s="119"/>
      <c r="F1794" s="119"/>
      <c r="G1794" s="119"/>
      <c r="H1794" s="119"/>
      <c r="I1794" s="158">
        <f t="shared" si="57"/>
        <v>0</v>
      </c>
      <c r="J1794" s="119"/>
      <c r="K1794" s="119"/>
      <c r="L1794" s="119"/>
      <c r="M1794" s="119"/>
      <c r="N1794" s="119"/>
      <c r="O1794" s="159"/>
      <c r="P1794" s="160" t="s">
        <v>80</v>
      </c>
      <c r="Q1794" s="122">
        <f t="shared" si="58"/>
        <v>0</v>
      </c>
      <c r="R1794" s="143"/>
    </row>
    <row r="1795" spans="2:18" x14ac:dyDescent="0.2">
      <c r="B1795" s="120"/>
      <c r="C1795" s="119"/>
      <c r="D1795" s="120"/>
      <c r="E1795" s="119"/>
      <c r="F1795" s="119"/>
      <c r="G1795" s="119"/>
      <c r="H1795" s="119"/>
      <c r="I1795" s="158">
        <f t="shared" si="57"/>
        <v>0</v>
      </c>
      <c r="J1795" s="119"/>
      <c r="K1795" s="119"/>
      <c r="L1795" s="119"/>
      <c r="M1795" s="119"/>
      <c r="N1795" s="119"/>
      <c r="O1795" s="159"/>
      <c r="P1795" s="160" t="s">
        <v>80</v>
      </c>
      <c r="Q1795" s="122">
        <f t="shared" si="58"/>
        <v>0</v>
      </c>
      <c r="R1795" s="143"/>
    </row>
    <row r="1796" spans="2:18" x14ac:dyDescent="0.2">
      <c r="B1796" s="120"/>
      <c r="C1796" s="119"/>
      <c r="D1796" s="120"/>
      <c r="E1796" s="119"/>
      <c r="F1796" s="119"/>
      <c r="G1796" s="119"/>
      <c r="H1796" s="119"/>
      <c r="I1796" s="158">
        <f t="shared" si="57"/>
        <v>0</v>
      </c>
      <c r="J1796" s="119"/>
      <c r="K1796" s="119"/>
      <c r="L1796" s="119"/>
      <c r="M1796" s="119"/>
      <c r="N1796" s="119"/>
      <c r="O1796" s="159"/>
      <c r="P1796" s="160" t="s">
        <v>80</v>
      </c>
      <c r="Q1796" s="122">
        <f t="shared" si="58"/>
        <v>0</v>
      </c>
      <c r="R1796" s="143"/>
    </row>
    <row r="1797" spans="2:18" x14ac:dyDescent="0.2">
      <c r="B1797" s="120"/>
      <c r="C1797" s="119"/>
      <c r="D1797" s="120"/>
      <c r="E1797" s="119"/>
      <c r="F1797" s="119"/>
      <c r="G1797" s="119"/>
      <c r="H1797" s="119"/>
      <c r="I1797" s="158">
        <f t="shared" si="57"/>
        <v>0</v>
      </c>
      <c r="J1797" s="119"/>
      <c r="K1797" s="119"/>
      <c r="L1797" s="119"/>
      <c r="M1797" s="119"/>
      <c r="N1797" s="119"/>
      <c r="O1797" s="159"/>
      <c r="P1797" s="160" t="s">
        <v>80</v>
      </c>
      <c r="Q1797" s="122">
        <f t="shared" si="58"/>
        <v>0</v>
      </c>
      <c r="R1797" s="143"/>
    </row>
    <row r="1798" spans="2:18" x14ac:dyDescent="0.2">
      <c r="B1798" s="120"/>
      <c r="C1798" s="119"/>
      <c r="D1798" s="120"/>
      <c r="E1798" s="119"/>
      <c r="F1798" s="119"/>
      <c r="G1798" s="119"/>
      <c r="H1798" s="119"/>
      <c r="I1798" s="158">
        <f t="shared" si="57"/>
        <v>0</v>
      </c>
      <c r="J1798" s="119"/>
      <c r="K1798" s="119"/>
      <c r="L1798" s="119"/>
      <c r="M1798" s="119"/>
      <c r="N1798" s="119"/>
      <c r="O1798" s="159"/>
      <c r="P1798" s="160" t="s">
        <v>80</v>
      </c>
      <c r="Q1798" s="122">
        <f t="shared" si="58"/>
        <v>0</v>
      </c>
      <c r="R1798" s="143"/>
    </row>
    <row r="1799" spans="2:18" x14ac:dyDescent="0.2">
      <c r="B1799" s="120"/>
      <c r="C1799" s="119"/>
      <c r="D1799" s="120"/>
      <c r="E1799" s="119"/>
      <c r="F1799" s="119"/>
      <c r="G1799" s="119"/>
      <c r="H1799" s="119"/>
      <c r="I1799" s="158">
        <f t="shared" si="57"/>
        <v>0</v>
      </c>
      <c r="J1799" s="119"/>
      <c r="K1799" s="119"/>
      <c r="L1799" s="119"/>
      <c r="M1799" s="119"/>
      <c r="N1799" s="119"/>
      <c r="O1799" s="159"/>
      <c r="P1799" s="160" t="s">
        <v>80</v>
      </c>
      <c r="Q1799" s="122">
        <f t="shared" si="58"/>
        <v>0</v>
      </c>
      <c r="R1799" s="143"/>
    </row>
    <row r="1800" spans="2:18" x14ac:dyDescent="0.2">
      <c r="B1800" s="120"/>
      <c r="C1800" s="119"/>
      <c r="D1800" s="120"/>
      <c r="E1800" s="119"/>
      <c r="F1800" s="119"/>
      <c r="G1800" s="119"/>
      <c r="H1800" s="119"/>
      <c r="I1800" s="158">
        <f t="shared" si="57"/>
        <v>0</v>
      </c>
      <c r="J1800" s="119"/>
      <c r="K1800" s="119"/>
      <c r="L1800" s="119"/>
      <c r="M1800" s="119"/>
      <c r="N1800" s="119"/>
      <c r="O1800" s="159"/>
      <c r="P1800" s="160" t="s">
        <v>80</v>
      </c>
      <c r="Q1800" s="122">
        <f t="shared" si="58"/>
        <v>0</v>
      </c>
      <c r="R1800" s="143"/>
    </row>
    <row r="1801" spans="2:18" x14ac:dyDescent="0.2">
      <c r="B1801" s="120"/>
      <c r="C1801" s="119"/>
      <c r="D1801" s="120"/>
      <c r="E1801" s="119"/>
      <c r="F1801" s="119"/>
      <c r="G1801" s="119"/>
      <c r="H1801" s="119"/>
      <c r="I1801" s="158">
        <f t="shared" si="57"/>
        <v>0</v>
      </c>
      <c r="J1801" s="119"/>
      <c r="K1801" s="119"/>
      <c r="L1801" s="119"/>
      <c r="M1801" s="119"/>
      <c r="N1801" s="119"/>
      <c r="O1801" s="159"/>
      <c r="P1801" s="160" t="s">
        <v>80</v>
      </c>
      <c r="Q1801" s="122">
        <f t="shared" si="58"/>
        <v>0</v>
      </c>
      <c r="R1801" s="143"/>
    </row>
    <row r="1802" spans="2:18" x14ac:dyDescent="0.2">
      <c r="B1802" s="120"/>
      <c r="C1802" s="119"/>
      <c r="D1802" s="120"/>
      <c r="E1802" s="119"/>
      <c r="F1802" s="119"/>
      <c r="G1802" s="119"/>
      <c r="H1802" s="119"/>
      <c r="I1802" s="158">
        <f t="shared" si="57"/>
        <v>0</v>
      </c>
      <c r="J1802" s="119"/>
      <c r="K1802" s="119"/>
      <c r="L1802" s="119"/>
      <c r="M1802" s="119"/>
      <c r="N1802" s="119"/>
      <c r="O1802" s="159"/>
      <c r="P1802" s="160" t="s">
        <v>80</v>
      </c>
      <c r="Q1802" s="122">
        <f t="shared" si="58"/>
        <v>0</v>
      </c>
      <c r="R1802" s="143"/>
    </row>
    <row r="1803" spans="2:18" x14ac:dyDescent="0.2">
      <c r="B1803" s="120"/>
      <c r="C1803" s="119"/>
      <c r="D1803" s="120"/>
      <c r="E1803" s="119"/>
      <c r="F1803" s="119"/>
      <c r="G1803" s="119"/>
      <c r="H1803" s="119"/>
      <c r="I1803" s="158">
        <f t="shared" si="57"/>
        <v>0</v>
      </c>
      <c r="J1803" s="119"/>
      <c r="K1803" s="119"/>
      <c r="L1803" s="119"/>
      <c r="M1803" s="119"/>
      <c r="N1803" s="119"/>
      <c r="O1803" s="159"/>
      <c r="P1803" s="160" t="s">
        <v>80</v>
      </c>
      <c r="Q1803" s="122">
        <f t="shared" si="58"/>
        <v>0</v>
      </c>
      <c r="R1803" s="143"/>
    </row>
    <row r="1804" spans="2:18" x14ac:dyDescent="0.2">
      <c r="B1804" s="120"/>
      <c r="C1804" s="119"/>
      <c r="D1804" s="120"/>
      <c r="E1804" s="119"/>
      <c r="F1804" s="119"/>
      <c r="G1804" s="119"/>
      <c r="H1804" s="119"/>
      <c r="I1804" s="158">
        <f t="shared" si="57"/>
        <v>0</v>
      </c>
      <c r="J1804" s="119"/>
      <c r="K1804" s="119"/>
      <c r="L1804" s="119"/>
      <c r="M1804" s="119"/>
      <c r="N1804" s="119"/>
      <c r="O1804" s="159"/>
      <c r="P1804" s="160" t="s">
        <v>80</v>
      </c>
      <c r="Q1804" s="122">
        <f t="shared" si="58"/>
        <v>0</v>
      </c>
      <c r="R1804" s="143"/>
    </row>
    <row r="1805" spans="2:18" x14ac:dyDescent="0.2">
      <c r="B1805" s="120"/>
      <c r="C1805" s="119"/>
      <c r="D1805" s="120"/>
      <c r="E1805" s="119"/>
      <c r="F1805" s="119"/>
      <c r="G1805" s="119"/>
      <c r="H1805" s="119"/>
      <c r="I1805" s="158">
        <f t="shared" si="57"/>
        <v>0</v>
      </c>
      <c r="J1805" s="119"/>
      <c r="K1805" s="119"/>
      <c r="L1805" s="119"/>
      <c r="M1805" s="119"/>
      <c r="N1805" s="119"/>
      <c r="O1805" s="159"/>
      <c r="P1805" s="160" t="s">
        <v>80</v>
      </c>
      <c r="Q1805" s="122">
        <f t="shared" si="58"/>
        <v>0</v>
      </c>
      <c r="R1805" s="143"/>
    </row>
    <row r="1806" spans="2:18" x14ac:dyDescent="0.2">
      <c r="B1806" s="120"/>
      <c r="C1806" s="119"/>
      <c r="D1806" s="120"/>
      <c r="E1806" s="119"/>
      <c r="F1806" s="119"/>
      <c r="G1806" s="119"/>
      <c r="H1806" s="119"/>
      <c r="I1806" s="158">
        <f t="shared" si="57"/>
        <v>0</v>
      </c>
      <c r="J1806" s="119"/>
      <c r="K1806" s="119"/>
      <c r="L1806" s="119"/>
      <c r="M1806" s="119"/>
      <c r="N1806" s="119"/>
      <c r="O1806" s="159"/>
      <c r="P1806" s="160" t="s">
        <v>80</v>
      </c>
      <c r="Q1806" s="122">
        <f t="shared" si="58"/>
        <v>0</v>
      </c>
      <c r="R1806" s="143"/>
    </row>
    <row r="1807" spans="2:18" x14ac:dyDescent="0.2">
      <c r="B1807" s="120"/>
      <c r="C1807" s="119"/>
      <c r="D1807" s="120"/>
      <c r="E1807" s="119"/>
      <c r="F1807" s="119"/>
      <c r="G1807" s="119"/>
      <c r="H1807" s="119"/>
      <c r="I1807" s="158">
        <f t="shared" si="57"/>
        <v>0</v>
      </c>
      <c r="J1807" s="119"/>
      <c r="K1807" s="119"/>
      <c r="L1807" s="119"/>
      <c r="M1807" s="119"/>
      <c r="N1807" s="119"/>
      <c r="O1807" s="159"/>
      <c r="P1807" s="160" t="s">
        <v>80</v>
      </c>
      <c r="Q1807" s="122">
        <f t="shared" si="58"/>
        <v>0</v>
      </c>
      <c r="R1807" s="143"/>
    </row>
    <row r="1808" spans="2:18" x14ac:dyDescent="0.2">
      <c r="B1808" s="120"/>
      <c r="C1808" s="119"/>
      <c r="D1808" s="120"/>
      <c r="E1808" s="119"/>
      <c r="F1808" s="119"/>
      <c r="G1808" s="119"/>
      <c r="H1808" s="119"/>
      <c r="I1808" s="158">
        <f t="shared" si="57"/>
        <v>0</v>
      </c>
      <c r="J1808" s="119"/>
      <c r="K1808" s="119"/>
      <c r="L1808" s="119"/>
      <c r="M1808" s="119"/>
      <c r="N1808" s="119"/>
      <c r="O1808" s="159"/>
      <c r="P1808" s="160" t="s">
        <v>80</v>
      </c>
      <c r="Q1808" s="122">
        <f t="shared" si="58"/>
        <v>0</v>
      </c>
      <c r="R1808" s="143"/>
    </row>
    <row r="1809" spans="2:18" x14ac:dyDescent="0.2">
      <c r="B1809" s="120"/>
      <c r="C1809" s="119"/>
      <c r="D1809" s="120"/>
      <c r="E1809" s="119"/>
      <c r="F1809" s="119"/>
      <c r="G1809" s="119"/>
      <c r="H1809" s="119"/>
      <c r="I1809" s="158">
        <f t="shared" si="57"/>
        <v>0</v>
      </c>
      <c r="J1809" s="119"/>
      <c r="K1809" s="119"/>
      <c r="L1809" s="119"/>
      <c r="M1809" s="119"/>
      <c r="N1809" s="119"/>
      <c r="O1809" s="159"/>
      <c r="P1809" s="160" t="s">
        <v>80</v>
      </c>
      <c r="Q1809" s="122">
        <f t="shared" si="58"/>
        <v>0</v>
      </c>
      <c r="R1809" s="143"/>
    </row>
    <row r="1810" spans="2:18" x14ac:dyDescent="0.2">
      <c r="B1810" s="120"/>
      <c r="C1810" s="119"/>
      <c r="D1810" s="120"/>
      <c r="E1810" s="119"/>
      <c r="F1810" s="119"/>
      <c r="G1810" s="119"/>
      <c r="H1810" s="119"/>
      <c r="I1810" s="158">
        <f t="shared" si="57"/>
        <v>0</v>
      </c>
      <c r="J1810" s="119"/>
      <c r="K1810" s="119"/>
      <c r="L1810" s="119"/>
      <c r="M1810" s="119"/>
      <c r="N1810" s="119"/>
      <c r="O1810" s="159"/>
      <c r="P1810" s="160" t="s">
        <v>80</v>
      </c>
      <c r="Q1810" s="122">
        <f t="shared" si="58"/>
        <v>0</v>
      </c>
      <c r="R1810" s="143"/>
    </row>
    <row r="1811" spans="2:18" x14ac:dyDescent="0.2">
      <c r="B1811" s="120"/>
      <c r="C1811" s="119"/>
      <c r="D1811" s="120"/>
      <c r="E1811" s="119"/>
      <c r="F1811" s="119"/>
      <c r="G1811" s="119"/>
      <c r="H1811" s="119"/>
      <c r="I1811" s="158">
        <f t="shared" si="57"/>
        <v>0</v>
      </c>
      <c r="J1811" s="119"/>
      <c r="K1811" s="119"/>
      <c r="L1811" s="119"/>
      <c r="M1811" s="119"/>
      <c r="N1811" s="119"/>
      <c r="O1811" s="159"/>
      <c r="P1811" s="160" t="s">
        <v>80</v>
      </c>
      <c r="Q1811" s="122">
        <f t="shared" si="58"/>
        <v>0</v>
      </c>
      <c r="R1811" s="143"/>
    </row>
    <row r="1812" spans="2:18" x14ac:dyDescent="0.2">
      <c r="B1812" s="120"/>
      <c r="C1812" s="119"/>
      <c r="D1812" s="120"/>
      <c r="E1812" s="119"/>
      <c r="F1812" s="119"/>
      <c r="G1812" s="119"/>
      <c r="H1812" s="119"/>
      <c r="I1812" s="158">
        <f t="shared" si="57"/>
        <v>0</v>
      </c>
      <c r="J1812" s="119"/>
      <c r="K1812" s="119"/>
      <c r="L1812" s="119"/>
      <c r="M1812" s="119"/>
      <c r="N1812" s="119"/>
      <c r="O1812" s="159"/>
      <c r="P1812" s="160" t="s">
        <v>80</v>
      </c>
      <c r="Q1812" s="122">
        <f t="shared" si="58"/>
        <v>0</v>
      </c>
      <c r="R1812" s="143"/>
    </row>
    <row r="1813" spans="2:18" x14ac:dyDescent="0.2">
      <c r="B1813" s="120"/>
      <c r="C1813" s="119"/>
      <c r="D1813" s="120"/>
      <c r="E1813" s="119"/>
      <c r="F1813" s="119"/>
      <c r="G1813" s="119"/>
      <c r="H1813" s="119"/>
      <c r="I1813" s="158">
        <f t="shared" si="57"/>
        <v>0</v>
      </c>
      <c r="J1813" s="119"/>
      <c r="K1813" s="119"/>
      <c r="L1813" s="119"/>
      <c r="M1813" s="119"/>
      <c r="N1813" s="119"/>
      <c r="O1813" s="159"/>
      <c r="P1813" s="160" t="s">
        <v>80</v>
      </c>
      <c r="Q1813" s="122">
        <f t="shared" si="58"/>
        <v>0</v>
      </c>
      <c r="R1813" s="143"/>
    </row>
    <row r="1814" spans="2:18" x14ac:dyDescent="0.2">
      <c r="B1814" s="120"/>
      <c r="C1814" s="119"/>
      <c r="D1814" s="120"/>
      <c r="E1814" s="119"/>
      <c r="F1814" s="119"/>
      <c r="G1814" s="119"/>
      <c r="H1814" s="119"/>
      <c r="I1814" s="158">
        <f t="shared" si="57"/>
        <v>0</v>
      </c>
      <c r="J1814" s="119"/>
      <c r="K1814" s="119"/>
      <c r="L1814" s="119"/>
      <c r="M1814" s="119"/>
      <c r="N1814" s="119"/>
      <c r="O1814" s="159"/>
      <c r="P1814" s="160" t="s">
        <v>80</v>
      </c>
      <c r="Q1814" s="122">
        <f t="shared" si="58"/>
        <v>0</v>
      </c>
      <c r="R1814" s="143"/>
    </row>
    <row r="1815" spans="2:18" x14ac:dyDescent="0.2">
      <c r="B1815" s="120"/>
      <c r="C1815" s="119"/>
      <c r="D1815" s="120"/>
      <c r="E1815" s="119"/>
      <c r="F1815" s="119"/>
      <c r="G1815" s="119"/>
      <c r="H1815" s="119"/>
      <c r="I1815" s="158">
        <f t="shared" si="57"/>
        <v>0</v>
      </c>
      <c r="J1815" s="119"/>
      <c r="K1815" s="119"/>
      <c r="L1815" s="119"/>
      <c r="M1815" s="119"/>
      <c r="N1815" s="119"/>
      <c r="O1815" s="159"/>
      <c r="P1815" s="160" t="s">
        <v>80</v>
      </c>
      <c r="Q1815" s="122">
        <f t="shared" si="58"/>
        <v>0</v>
      </c>
      <c r="R1815" s="143"/>
    </row>
    <row r="1816" spans="2:18" x14ac:dyDescent="0.2">
      <c r="B1816" s="120"/>
      <c r="C1816" s="119"/>
      <c r="D1816" s="120"/>
      <c r="E1816" s="119"/>
      <c r="F1816" s="119"/>
      <c r="G1816" s="119"/>
      <c r="H1816" s="119"/>
      <c r="I1816" s="158">
        <f t="shared" si="57"/>
        <v>0</v>
      </c>
      <c r="J1816" s="119"/>
      <c r="K1816" s="119"/>
      <c r="L1816" s="119"/>
      <c r="M1816" s="119"/>
      <c r="N1816" s="119"/>
      <c r="O1816" s="159"/>
      <c r="P1816" s="160" t="s">
        <v>80</v>
      </c>
      <c r="Q1816" s="122">
        <f t="shared" si="58"/>
        <v>0</v>
      </c>
      <c r="R1816" s="143"/>
    </row>
    <row r="1817" spans="2:18" x14ac:dyDescent="0.2">
      <c r="B1817" s="120"/>
      <c r="C1817" s="119"/>
      <c r="D1817" s="120"/>
      <c r="E1817" s="119"/>
      <c r="F1817" s="119"/>
      <c r="G1817" s="119"/>
      <c r="H1817" s="119"/>
      <c r="I1817" s="158">
        <f t="shared" si="57"/>
        <v>0</v>
      </c>
      <c r="J1817" s="119"/>
      <c r="K1817" s="119"/>
      <c r="L1817" s="119"/>
      <c r="M1817" s="119"/>
      <c r="N1817" s="119"/>
      <c r="O1817" s="159"/>
      <c r="P1817" s="160" t="s">
        <v>80</v>
      </c>
      <c r="Q1817" s="122">
        <f t="shared" si="58"/>
        <v>0</v>
      </c>
      <c r="R1817" s="143"/>
    </row>
    <row r="1818" spans="2:18" x14ac:dyDescent="0.2">
      <c r="B1818" s="120"/>
      <c r="C1818" s="119"/>
      <c r="D1818" s="120"/>
      <c r="E1818" s="119"/>
      <c r="F1818" s="119"/>
      <c r="G1818" s="119"/>
      <c r="H1818" s="119"/>
      <c r="I1818" s="158">
        <f t="shared" si="57"/>
        <v>0</v>
      </c>
      <c r="J1818" s="119"/>
      <c r="K1818" s="119"/>
      <c r="L1818" s="119"/>
      <c r="M1818" s="119"/>
      <c r="N1818" s="119"/>
      <c r="O1818" s="159"/>
      <c r="P1818" s="160" t="s">
        <v>80</v>
      </c>
      <c r="Q1818" s="122">
        <f t="shared" si="58"/>
        <v>0</v>
      </c>
      <c r="R1818" s="143"/>
    </row>
    <row r="1819" spans="2:18" x14ac:dyDescent="0.2">
      <c r="B1819" s="120"/>
      <c r="C1819" s="119"/>
      <c r="D1819" s="120"/>
      <c r="E1819" s="119"/>
      <c r="F1819" s="119"/>
      <c r="G1819" s="119"/>
      <c r="H1819" s="119"/>
      <c r="I1819" s="158">
        <f t="shared" si="57"/>
        <v>0</v>
      </c>
      <c r="J1819" s="119"/>
      <c r="K1819" s="119"/>
      <c r="L1819" s="119"/>
      <c r="M1819" s="119"/>
      <c r="N1819" s="119"/>
      <c r="O1819" s="159"/>
      <c r="P1819" s="160" t="s">
        <v>80</v>
      </c>
      <c r="Q1819" s="122">
        <f t="shared" si="58"/>
        <v>0</v>
      </c>
      <c r="R1819" s="143"/>
    </row>
    <row r="1820" spans="2:18" x14ac:dyDescent="0.2">
      <c r="B1820" s="120"/>
      <c r="C1820" s="119"/>
      <c r="D1820" s="120"/>
      <c r="E1820" s="119"/>
      <c r="F1820" s="119"/>
      <c r="G1820" s="119"/>
      <c r="H1820" s="119"/>
      <c r="I1820" s="158">
        <f t="shared" si="57"/>
        <v>0</v>
      </c>
      <c r="J1820" s="119"/>
      <c r="K1820" s="119"/>
      <c r="L1820" s="119"/>
      <c r="M1820" s="119"/>
      <c r="N1820" s="119"/>
      <c r="O1820" s="159"/>
      <c r="P1820" s="160" t="s">
        <v>80</v>
      </c>
      <c r="Q1820" s="122">
        <f t="shared" si="58"/>
        <v>0</v>
      </c>
      <c r="R1820" s="143"/>
    </row>
    <row r="1821" spans="2:18" x14ac:dyDescent="0.2">
      <c r="B1821" s="120"/>
      <c r="C1821" s="119"/>
      <c r="D1821" s="120"/>
      <c r="E1821" s="119"/>
      <c r="F1821" s="119"/>
      <c r="G1821" s="119"/>
      <c r="H1821" s="119"/>
      <c r="I1821" s="158">
        <f t="shared" si="57"/>
        <v>0</v>
      </c>
      <c r="J1821" s="119"/>
      <c r="K1821" s="119"/>
      <c r="L1821" s="119"/>
      <c r="M1821" s="119"/>
      <c r="N1821" s="119"/>
      <c r="O1821" s="159"/>
      <c r="P1821" s="160" t="s">
        <v>80</v>
      </c>
      <c r="Q1821" s="122">
        <f t="shared" si="58"/>
        <v>0</v>
      </c>
      <c r="R1821" s="143"/>
    </row>
    <row r="1822" spans="2:18" x14ac:dyDescent="0.2">
      <c r="B1822" s="120"/>
      <c r="C1822" s="119"/>
      <c r="D1822" s="120"/>
      <c r="E1822" s="119"/>
      <c r="F1822" s="119"/>
      <c r="G1822" s="119"/>
      <c r="H1822" s="119"/>
      <c r="I1822" s="158">
        <f t="shared" si="57"/>
        <v>0</v>
      </c>
      <c r="J1822" s="119"/>
      <c r="K1822" s="119"/>
      <c r="L1822" s="119"/>
      <c r="M1822" s="119"/>
      <c r="N1822" s="119"/>
      <c r="O1822" s="159"/>
      <c r="P1822" s="160" t="s">
        <v>80</v>
      </c>
      <c r="Q1822" s="122">
        <f t="shared" si="58"/>
        <v>0</v>
      </c>
      <c r="R1822" s="143"/>
    </row>
    <row r="1823" spans="2:18" x14ac:dyDescent="0.2">
      <c r="B1823" s="120"/>
      <c r="C1823" s="119"/>
      <c r="D1823" s="120"/>
      <c r="E1823" s="119"/>
      <c r="F1823" s="119"/>
      <c r="G1823" s="119"/>
      <c r="H1823" s="119"/>
      <c r="I1823" s="158">
        <f t="shared" si="57"/>
        <v>0</v>
      </c>
      <c r="J1823" s="119"/>
      <c r="K1823" s="119"/>
      <c r="L1823" s="119"/>
      <c r="M1823" s="119"/>
      <c r="N1823" s="119"/>
      <c r="O1823" s="159"/>
      <c r="P1823" s="160" t="s">
        <v>80</v>
      </c>
      <c r="Q1823" s="122">
        <f t="shared" si="58"/>
        <v>0</v>
      </c>
      <c r="R1823" s="143"/>
    </row>
    <row r="1824" spans="2:18" x14ac:dyDescent="0.2">
      <c r="B1824" s="120"/>
      <c r="C1824" s="119"/>
      <c r="D1824" s="120"/>
      <c r="E1824" s="119"/>
      <c r="F1824" s="119"/>
      <c r="G1824" s="119"/>
      <c r="H1824" s="119"/>
      <c r="I1824" s="158">
        <f t="shared" si="57"/>
        <v>0</v>
      </c>
      <c r="J1824" s="119"/>
      <c r="K1824" s="119"/>
      <c r="L1824" s="119"/>
      <c r="M1824" s="119"/>
      <c r="N1824" s="119"/>
      <c r="O1824" s="159"/>
      <c r="P1824" s="160" t="s">
        <v>80</v>
      </c>
      <c r="Q1824" s="122">
        <f t="shared" si="58"/>
        <v>0</v>
      </c>
      <c r="R1824" s="143"/>
    </row>
    <row r="1825" spans="2:18" x14ac:dyDescent="0.2">
      <c r="B1825" s="120"/>
      <c r="C1825" s="119"/>
      <c r="D1825" s="120"/>
      <c r="E1825" s="119"/>
      <c r="F1825" s="119"/>
      <c r="G1825" s="119"/>
      <c r="H1825" s="119"/>
      <c r="I1825" s="158">
        <f t="shared" si="57"/>
        <v>0</v>
      </c>
      <c r="J1825" s="119"/>
      <c r="K1825" s="119"/>
      <c r="L1825" s="119"/>
      <c r="M1825" s="119"/>
      <c r="N1825" s="119"/>
      <c r="O1825" s="159"/>
      <c r="P1825" s="160" t="s">
        <v>80</v>
      </c>
      <c r="Q1825" s="122">
        <f t="shared" si="58"/>
        <v>0</v>
      </c>
      <c r="R1825" s="143"/>
    </row>
    <row r="1826" spans="2:18" x14ac:dyDescent="0.2">
      <c r="B1826" s="120"/>
      <c r="C1826" s="119"/>
      <c r="D1826" s="120"/>
      <c r="E1826" s="119"/>
      <c r="F1826" s="119"/>
      <c r="G1826" s="119"/>
      <c r="H1826" s="119"/>
      <c r="I1826" s="158">
        <f t="shared" si="57"/>
        <v>0</v>
      </c>
      <c r="J1826" s="119"/>
      <c r="K1826" s="119"/>
      <c r="L1826" s="119"/>
      <c r="M1826" s="119"/>
      <c r="N1826" s="119"/>
      <c r="O1826" s="159"/>
      <c r="P1826" s="160" t="s">
        <v>80</v>
      </c>
      <c r="Q1826" s="122">
        <f t="shared" si="58"/>
        <v>0</v>
      </c>
      <c r="R1826" s="143"/>
    </row>
    <row r="1827" spans="2:18" x14ac:dyDescent="0.2">
      <c r="B1827" s="120"/>
      <c r="C1827" s="119"/>
      <c r="D1827" s="120"/>
      <c r="E1827" s="119"/>
      <c r="F1827" s="119"/>
      <c r="G1827" s="119"/>
      <c r="H1827" s="119"/>
      <c r="I1827" s="158">
        <f t="shared" si="57"/>
        <v>0</v>
      </c>
      <c r="J1827" s="119"/>
      <c r="K1827" s="119"/>
      <c r="L1827" s="119"/>
      <c r="M1827" s="119"/>
      <c r="N1827" s="119"/>
      <c r="O1827" s="159"/>
      <c r="P1827" s="160" t="s">
        <v>80</v>
      </c>
      <c r="Q1827" s="122">
        <f t="shared" si="58"/>
        <v>0</v>
      </c>
      <c r="R1827" s="143"/>
    </row>
    <row r="1828" spans="2:18" x14ac:dyDescent="0.2">
      <c r="B1828" s="120"/>
      <c r="C1828" s="119"/>
      <c r="D1828" s="120"/>
      <c r="E1828" s="119"/>
      <c r="F1828" s="119"/>
      <c r="G1828" s="119"/>
      <c r="H1828" s="119"/>
      <c r="I1828" s="158">
        <f t="shared" si="57"/>
        <v>0</v>
      </c>
      <c r="J1828" s="119"/>
      <c r="K1828" s="119"/>
      <c r="L1828" s="119"/>
      <c r="M1828" s="119"/>
      <c r="N1828" s="119"/>
      <c r="O1828" s="159"/>
      <c r="P1828" s="160" t="s">
        <v>80</v>
      </c>
      <c r="Q1828" s="122">
        <f t="shared" si="58"/>
        <v>0</v>
      </c>
      <c r="R1828" s="143"/>
    </row>
    <row r="1829" spans="2:18" x14ac:dyDescent="0.2">
      <c r="B1829" s="120"/>
      <c r="C1829" s="119"/>
      <c r="D1829" s="120"/>
      <c r="E1829" s="119"/>
      <c r="F1829" s="119"/>
      <c r="G1829" s="119"/>
      <c r="H1829" s="119"/>
      <c r="I1829" s="158">
        <f t="shared" si="57"/>
        <v>0</v>
      </c>
      <c r="J1829" s="119"/>
      <c r="K1829" s="119"/>
      <c r="L1829" s="119"/>
      <c r="M1829" s="119"/>
      <c r="N1829" s="119"/>
      <c r="O1829" s="159"/>
      <c r="P1829" s="160" t="s">
        <v>80</v>
      </c>
      <c r="Q1829" s="122">
        <f t="shared" si="58"/>
        <v>0</v>
      </c>
      <c r="R1829" s="143"/>
    </row>
    <row r="1830" spans="2:18" x14ac:dyDescent="0.2">
      <c r="B1830" s="120"/>
      <c r="C1830" s="119"/>
      <c r="D1830" s="120"/>
      <c r="E1830" s="119"/>
      <c r="F1830" s="119"/>
      <c r="G1830" s="119"/>
      <c r="H1830" s="119"/>
      <c r="I1830" s="158">
        <f t="shared" si="57"/>
        <v>0</v>
      </c>
      <c r="J1830" s="119"/>
      <c r="K1830" s="119"/>
      <c r="L1830" s="119"/>
      <c r="M1830" s="119"/>
      <c r="N1830" s="119"/>
      <c r="O1830" s="159"/>
      <c r="P1830" s="160" t="s">
        <v>80</v>
      </c>
      <c r="Q1830" s="122">
        <f t="shared" si="58"/>
        <v>0</v>
      </c>
      <c r="R1830" s="143"/>
    </row>
    <row r="1831" spans="2:18" x14ac:dyDescent="0.2">
      <c r="B1831" s="120"/>
      <c r="C1831" s="119"/>
      <c r="D1831" s="120"/>
      <c r="E1831" s="119"/>
      <c r="F1831" s="119"/>
      <c r="G1831" s="119"/>
      <c r="H1831" s="119"/>
      <c r="I1831" s="158">
        <f t="shared" si="57"/>
        <v>0</v>
      </c>
      <c r="J1831" s="119"/>
      <c r="K1831" s="119"/>
      <c r="L1831" s="119"/>
      <c r="M1831" s="119"/>
      <c r="N1831" s="119"/>
      <c r="O1831" s="159"/>
      <c r="P1831" s="160" t="s">
        <v>80</v>
      </c>
      <c r="Q1831" s="122">
        <f t="shared" si="58"/>
        <v>0</v>
      </c>
      <c r="R1831" s="143"/>
    </row>
    <row r="1832" spans="2:18" x14ac:dyDescent="0.2">
      <c r="B1832" s="120"/>
      <c r="C1832" s="119"/>
      <c r="D1832" s="120"/>
      <c r="E1832" s="119"/>
      <c r="F1832" s="119"/>
      <c r="G1832" s="119"/>
      <c r="H1832" s="119"/>
      <c r="I1832" s="158">
        <f t="shared" si="57"/>
        <v>0</v>
      </c>
      <c r="J1832" s="119"/>
      <c r="K1832" s="119"/>
      <c r="L1832" s="119"/>
      <c r="M1832" s="119"/>
      <c r="N1832" s="119"/>
      <c r="O1832" s="159"/>
      <c r="P1832" s="160" t="s">
        <v>80</v>
      </c>
      <c r="Q1832" s="122">
        <f t="shared" si="58"/>
        <v>0</v>
      </c>
      <c r="R1832" s="143"/>
    </row>
    <row r="1833" spans="2:18" x14ac:dyDescent="0.2">
      <c r="B1833" s="120"/>
      <c r="C1833" s="119"/>
      <c r="D1833" s="120"/>
      <c r="E1833" s="119"/>
      <c r="F1833" s="119"/>
      <c r="G1833" s="119"/>
      <c r="H1833" s="119"/>
      <c r="I1833" s="158">
        <f t="shared" si="57"/>
        <v>0</v>
      </c>
      <c r="J1833" s="119"/>
      <c r="K1833" s="119"/>
      <c r="L1833" s="119"/>
      <c r="M1833" s="119"/>
      <c r="N1833" s="119"/>
      <c r="O1833" s="159"/>
      <c r="P1833" s="160" t="s">
        <v>80</v>
      </c>
      <c r="Q1833" s="122">
        <f t="shared" si="58"/>
        <v>0</v>
      </c>
      <c r="R1833" s="143"/>
    </row>
    <row r="1834" spans="2:18" x14ac:dyDescent="0.2">
      <c r="B1834" s="120"/>
      <c r="C1834" s="119"/>
      <c r="D1834" s="120"/>
      <c r="E1834" s="119"/>
      <c r="F1834" s="119"/>
      <c r="G1834" s="119"/>
      <c r="H1834" s="119"/>
      <c r="I1834" s="158">
        <f t="shared" si="57"/>
        <v>0</v>
      </c>
      <c r="J1834" s="119"/>
      <c r="K1834" s="119"/>
      <c r="L1834" s="119"/>
      <c r="M1834" s="119"/>
      <c r="N1834" s="119"/>
      <c r="O1834" s="159"/>
      <c r="P1834" s="160" t="s">
        <v>80</v>
      </c>
      <c r="Q1834" s="122">
        <f t="shared" si="58"/>
        <v>0</v>
      </c>
      <c r="R1834" s="143"/>
    </row>
    <row r="1835" spans="2:18" x14ac:dyDescent="0.2">
      <c r="B1835" s="120"/>
      <c r="C1835" s="119"/>
      <c r="D1835" s="120"/>
      <c r="E1835" s="119"/>
      <c r="F1835" s="119"/>
      <c r="G1835" s="119"/>
      <c r="H1835" s="119"/>
      <c r="I1835" s="158">
        <f t="shared" si="57"/>
        <v>0</v>
      </c>
      <c r="J1835" s="119"/>
      <c r="K1835" s="119"/>
      <c r="L1835" s="119"/>
      <c r="M1835" s="119"/>
      <c r="N1835" s="119"/>
      <c r="O1835" s="159"/>
      <c r="P1835" s="160" t="s">
        <v>80</v>
      </c>
      <c r="Q1835" s="122">
        <f t="shared" si="58"/>
        <v>0</v>
      </c>
      <c r="R1835" s="143"/>
    </row>
    <row r="1836" spans="2:18" x14ac:dyDescent="0.2">
      <c r="B1836" s="120"/>
      <c r="C1836" s="119"/>
      <c r="D1836" s="120"/>
      <c r="E1836" s="119"/>
      <c r="F1836" s="119"/>
      <c r="G1836" s="119"/>
      <c r="H1836" s="119"/>
      <c r="I1836" s="158">
        <f t="shared" si="57"/>
        <v>0</v>
      </c>
      <c r="J1836" s="119"/>
      <c r="K1836" s="119"/>
      <c r="L1836" s="119"/>
      <c r="M1836" s="119"/>
      <c r="N1836" s="119"/>
      <c r="O1836" s="159"/>
      <c r="P1836" s="160" t="s">
        <v>80</v>
      </c>
      <c r="Q1836" s="122">
        <f t="shared" si="58"/>
        <v>0</v>
      </c>
      <c r="R1836" s="143"/>
    </row>
    <row r="1837" spans="2:18" x14ac:dyDescent="0.2">
      <c r="B1837" s="120"/>
      <c r="C1837" s="119"/>
      <c r="D1837" s="120"/>
      <c r="E1837" s="119"/>
      <c r="F1837" s="119"/>
      <c r="G1837" s="119"/>
      <c r="H1837" s="119"/>
      <c r="I1837" s="158">
        <f t="shared" si="57"/>
        <v>0</v>
      </c>
      <c r="J1837" s="119"/>
      <c r="K1837" s="119"/>
      <c r="L1837" s="119"/>
      <c r="M1837" s="119"/>
      <c r="N1837" s="119"/>
      <c r="O1837" s="159"/>
      <c r="P1837" s="160" t="s">
        <v>80</v>
      </c>
      <c r="Q1837" s="122">
        <f t="shared" si="58"/>
        <v>0</v>
      </c>
      <c r="R1837" s="143"/>
    </row>
    <row r="1838" spans="2:18" x14ac:dyDescent="0.2">
      <c r="B1838" s="120"/>
      <c r="C1838" s="119"/>
      <c r="D1838" s="120"/>
      <c r="E1838" s="119"/>
      <c r="F1838" s="119"/>
      <c r="G1838" s="119"/>
      <c r="H1838" s="119"/>
      <c r="I1838" s="158">
        <f t="shared" si="57"/>
        <v>0</v>
      </c>
      <c r="J1838" s="119"/>
      <c r="K1838" s="119"/>
      <c r="L1838" s="119"/>
      <c r="M1838" s="119"/>
      <c r="N1838" s="119"/>
      <c r="O1838" s="159"/>
      <c r="P1838" s="160" t="s">
        <v>80</v>
      </c>
      <c r="Q1838" s="122">
        <f t="shared" si="58"/>
        <v>0</v>
      </c>
      <c r="R1838" s="143"/>
    </row>
    <row r="1839" spans="2:18" x14ac:dyDescent="0.2">
      <c r="B1839" s="120"/>
      <c r="C1839" s="119"/>
      <c r="D1839" s="120"/>
      <c r="E1839" s="119"/>
      <c r="F1839" s="119"/>
      <c r="G1839" s="119"/>
      <c r="H1839" s="119"/>
      <c r="I1839" s="158">
        <f t="shared" si="57"/>
        <v>0</v>
      </c>
      <c r="J1839" s="119"/>
      <c r="K1839" s="119"/>
      <c r="L1839" s="119"/>
      <c r="M1839" s="119"/>
      <c r="N1839" s="119"/>
      <c r="O1839" s="159"/>
      <c r="P1839" s="160" t="s">
        <v>80</v>
      </c>
      <c r="Q1839" s="122">
        <f t="shared" si="58"/>
        <v>0</v>
      </c>
      <c r="R1839" s="143"/>
    </row>
    <row r="1840" spans="2:18" x14ac:dyDescent="0.2">
      <c r="B1840" s="120"/>
      <c r="C1840" s="119"/>
      <c r="D1840" s="120"/>
      <c r="E1840" s="119"/>
      <c r="F1840" s="119"/>
      <c r="G1840" s="119"/>
      <c r="H1840" s="119"/>
      <c r="I1840" s="158">
        <f t="shared" si="57"/>
        <v>0</v>
      </c>
      <c r="J1840" s="119"/>
      <c r="K1840" s="119"/>
      <c r="L1840" s="119"/>
      <c r="M1840" s="119"/>
      <c r="N1840" s="119"/>
      <c r="O1840" s="159"/>
      <c r="P1840" s="160" t="s">
        <v>80</v>
      </c>
      <c r="Q1840" s="122">
        <f t="shared" si="58"/>
        <v>0</v>
      </c>
      <c r="R1840" s="143"/>
    </row>
    <row r="1841" spans="2:18" x14ac:dyDescent="0.2">
      <c r="B1841" s="120"/>
      <c r="C1841" s="119"/>
      <c r="D1841" s="120"/>
      <c r="E1841" s="119"/>
      <c r="F1841" s="119"/>
      <c r="G1841" s="119"/>
      <c r="H1841" s="119"/>
      <c r="I1841" s="158">
        <f t="shared" si="57"/>
        <v>0</v>
      </c>
      <c r="J1841" s="119"/>
      <c r="K1841" s="119"/>
      <c r="L1841" s="119"/>
      <c r="M1841" s="119"/>
      <c r="N1841" s="119"/>
      <c r="O1841" s="159"/>
      <c r="P1841" s="160" t="s">
        <v>80</v>
      </c>
      <c r="Q1841" s="122">
        <f t="shared" si="58"/>
        <v>0</v>
      </c>
      <c r="R1841" s="143"/>
    </row>
    <row r="1842" spans="2:18" x14ac:dyDescent="0.2">
      <c r="B1842" s="120"/>
      <c r="C1842" s="119"/>
      <c r="D1842" s="120"/>
      <c r="E1842" s="119"/>
      <c r="F1842" s="119"/>
      <c r="G1842" s="119"/>
      <c r="H1842" s="119"/>
      <c r="I1842" s="158">
        <f t="shared" si="57"/>
        <v>0</v>
      </c>
      <c r="J1842" s="119"/>
      <c r="K1842" s="119"/>
      <c r="L1842" s="119"/>
      <c r="M1842" s="119"/>
      <c r="N1842" s="119"/>
      <c r="O1842" s="159"/>
      <c r="P1842" s="160" t="s">
        <v>80</v>
      </c>
      <c r="Q1842" s="122">
        <f t="shared" si="58"/>
        <v>0</v>
      </c>
      <c r="R1842" s="143"/>
    </row>
    <row r="1843" spans="2:18" x14ac:dyDescent="0.2">
      <c r="B1843" s="120"/>
      <c r="C1843" s="119"/>
      <c r="D1843" s="120"/>
      <c r="E1843" s="119"/>
      <c r="F1843" s="119"/>
      <c r="G1843" s="119"/>
      <c r="H1843" s="119"/>
      <c r="I1843" s="158">
        <f t="shared" si="57"/>
        <v>0</v>
      </c>
      <c r="J1843" s="119"/>
      <c r="K1843" s="119"/>
      <c r="L1843" s="119"/>
      <c r="M1843" s="119"/>
      <c r="N1843" s="119"/>
      <c r="O1843" s="159"/>
      <c r="P1843" s="160" t="s">
        <v>80</v>
      </c>
      <c r="Q1843" s="122">
        <f t="shared" si="58"/>
        <v>0</v>
      </c>
      <c r="R1843" s="143"/>
    </row>
    <row r="1844" spans="2:18" x14ac:dyDescent="0.2">
      <c r="B1844" s="120"/>
      <c r="C1844" s="119"/>
      <c r="D1844" s="120"/>
      <c r="E1844" s="119"/>
      <c r="F1844" s="119"/>
      <c r="G1844" s="119"/>
      <c r="H1844" s="119"/>
      <c r="I1844" s="158">
        <f t="shared" ref="I1844:I1907" si="59">IF(J1844&gt;0,J1844,SUM((PI()*E1844*F1844/4)+(PI()*F1844*G1844/4)+(PI()*G1844*H1844/4)+(PI()*H1844*E1844/4)))</f>
        <v>0</v>
      </c>
      <c r="J1844" s="119"/>
      <c r="K1844" s="119"/>
      <c r="L1844" s="119"/>
      <c r="M1844" s="119"/>
      <c r="N1844" s="119"/>
      <c r="O1844" s="159"/>
      <c r="P1844" s="160" t="s">
        <v>80</v>
      </c>
      <c r="Q1844" s="122">
        <f t="shared" ref="Q1844:Q1907" si="60">SUM((I1844-(L1844+M1844+N1844))*(1-O1844))</f>
        <v>0</v>
      </c>
      <c r="R1844" s="143"/>
    </row>
    <row r="1845" spans="2:18" x14ac:dyDescent="0.2">
      <c r="B1845" s="120"/>
      <c r="C1845" s="119"/>
      <c r="D1845" s="120"/>
      <c r="E1845" s="119"/>
      <c r="F1845" s="119"/>
      <c r="G1845" s="119"/>
      <c r="H1845" s="119"/>
      <c r="I1845" s="158">
        <f t="shared" si="59"/>
        <v>0</v>
      </c>
      <c r="J1845" s="119"/>
      <c r="K1845" s="119"/>
      <c r="L1845" s="119"/>
      <c r="M1845" s="119"/>
      <c r="N1845" s="119"/>
      <c r="O1845" s="159"/>
      <c r="P1845" s="160" t="s">
        <v>80</v>
      </c>
      <c r="Q1845" s="122">
        <f t="shared" si="60"/>
        <v>0</v>
      </c>
      <c r="R1845" s="143"/>
    </row>
    <row r="1846" spans="2:18" x14ac:dyDescent="0.2">
      <c r="B1846" s="120"/>
      <c r="C1846" s="119"/>
      <c r="D1846" s="120"/>
      <c r="E1846" s="119"/>
      <c r="F1846" s="119"/>
      <c r="G1846" s="119"/>
      <c r="H1846" s="119"/>
      <c r="I1846" s="158">
        <f t="shared" si="59"/>
        <v>0</v>
      </c>
      <c r="J1846" s="119"/>
      <c r="K1846" s="119"/>
      <c r="L1846" s="119"/>
      <c r="M1846" s="119"/>
      <c r="N1846" s="119"/>
      <c r="O1846" s="159"/>
      <c r="P1846" s="160" t="s">
        <v>80</v>
      </c>
      <c r="Q1846" s="122">
        <f t="shared" si="60"/>
        <v>0</v>
      </c>
      <c r="R1846" s="143"/>
    </row>
    <row r="1847" spans="2:18" x14ac:dyDescent="0.2">
      <c r="B1847" s="120"/>
      <c r="C1847" s="119"/>
      <c r="D1847" s="120"/>
      <c r="E1847" s="119"/>
      <c r="F1847" s="119"/>
      <c r="G1847" s="119"/>
      <c r="H1847" s="119"/>
      <c r="I1847" s="158">
        <f t="shared" si="59"/>
        <v>0</v>
      </c>
      <c r="J1847" s="119"/>
      <c r="K1847" s="119"/>
      <c r="L1847" s="119"/>
      <c r="M1847" s="119"/>
      <c r="N1847" s="119"/>
      <c r="O1847" s="159"/>
      <c r="P1847" s="160" t="s">
        <v>80</v>
      </c>
      <c r="Q1847" s="122">
        <f t="shared" si="60"/>
        <v>0</v>
      </c>
      <c r="R1847" s="143"/>
    </row>
    <row r="1848" spans="2:18" x14ac:dyDescent="0.2">
      <c r="B1848" s="120"/>
      <c r="C1848" s="119"/>
      <c r="D1848" s="120"/>
      <c r="E1848" s="119"/>
      <c r="F1848" s="119"/>
      <c r="G1848" s="119"/>
      <c r="H1848" s="119"/>
      <c r="I1848" s="158">
        <f t="shared" si="59"/>
        <v>0</v>
      </c>
      <c r="J1848" s="119"/>
      <c r="K1848" s="119"/>
      <c r="L1848" s="119"/>
      <c r="M1848" s="119"/>
      <c r="N1848" s="119"/>
      <c r="O1848" s="159"/>
      <c r="P1848" s="160" t="s">
        <v>80</v>
      </c>
      <c r="Q1848" s="122">
        <f t="shared" si="60"/>
        <v>0</v>
      </c>
      <c r="R1848" s="143"/>
    </row>
    <row r="1849" spans="2:18" x14ac:dyDescent="0.2">
      <c r="B1849" s="120"/>
      <c r="C1849" s="119"/>
      <c r="D1849" s="120"/>
      <c r="E1849" s="119"/>
      <c r="F1849" s="119"/>
      <c r="G1849" s="119"/>
      <c r="H1849" s="119"/>
      <c r="I1849" s="158">
        <f t="shared" si="59"/>
        <v>0</v>
      </c>
      <c r="J1849" s="119"/>
      <c r="K1849" s="119"/>
      <c r="L1849" s="119"/>
      <c r="M1849" s="119"/>
      <c r="N1849" s="119"/>
      <c r="O1849" s="159"/>
      <c r="P1849" s="160" t="s">
        <v>80</v>
      </c>
      <c r="Q1849" s="122">
        <f t="shared" si="60"/>
        <v>0</v>
      </c>
      <c r="R1849" s="143"/>
    </row>
    <row r="1850" spans="2:18" x14ac:dyDescent="0.2">
      <c r="B1850" s="120"/>
      <c r="C1850" s="119"/>
      <c r="D1850" s="120"/>
      <c r="E1850" s="119"/>
      <c r="F1850" s="119"/>
      <c r="G1850" s="119"/>
      <c r="H1850" s="119"/>
      <c r="I1850" s="158">
        <f t="shared" si="59"/>
        <v>0</v>
      </c>
      <c r="J1850" s="119"/>
      <c r="K1850" s="119"/>
      <c r="L1850" s="119"/>
      <c r="M1850" s="119"/>
      <c r="N1850" s="119"/>
      <c r="O1850" s="159"/>
      <c r="P1850" s="160" t="s">
        <v>80</v>
      </c>
      <c r="Q1850" s="122">
        <f t="shared" si="60"/>
        <v>0</v>
      </c>
      <c r="R1850" s="143"/>
    </row>
    <row r="1851" spans="2:18" x14ac:dyDescent="0.2">
      <c r="B1851" s="120"/>
      <c r="C1851" s="119"/>
      <c r="D1851" s="120"/>
      <c r="E1851" s="119"/>
      <c r="F1851" s="119"/>
      <c r="G1851" s="119"/>
      <c r="H1851" s="119"/>
      <c r="I1851" s="158">
        <f t="shared" si="59"/>
        <v>0</v>
      </c>
      <c r="J1851" s="119"/>
      <c r="K1851" s="119"/>
      <c r="L1851" s="119"/>
      <c r="M1851" s="119"/>
      <c r="N1851" s="119"/>
      <c r="O1851" s="159"/>
      <c r="P1851" s="160" t="s">
        <v>80</v>
      </c>
      <c r="Q1851" s="122">
        <f t="shared" si="60"/>
        <v>0</v>
      </c>
      <c r="R1851" s="143"/>
    </row>
    <row r="1852" spans="2:18" x14ac:dyDescent="0.2">
      <c r="B1852" s="120"/>
      <c r="C1852" s="119"/>
      <c r="D1852" s="120"/>
      <c r="E1852" s="119"/>
      <c r="F1852" s="119"/>
      <c r="G1852" s="119"/>
      <c r="H1852" s="119"/>
      <c r="I1852" s="158">
        <f t="shared" si="59"/>
        <v>0</v>
      </c>
      <c r="J1852" s="119"/>
      <c r="K1852" s="119"/>
      <c r="L1852" s="119"/>
      <c r="M1852" s="119"/>
      <c r="N1852" s="119"/>
      <c r="O1852" s="159"/>
      <c r="P1852" s="160" t="s">
        <v>80</v>
      </c>
      <c r="Q1852" s="122">
        <f t="shared" si="60"/>
        <v>0</v>
      </c>
      <c r="R1852" s="143"/>
    </row>
    <row r="1853" spans="2:18" x14ac:dyDescent="0.2">
      <c r="B1853" s="120"/>
      <c r="C1853" s="119"/>
      <c r="D1853" s="120"/>
      <c r="E1853" s="119"/>
      <c r="F1853" s="119"/>
      <c r="G1853" s="119"/>
      <c r="H1853" s="119"/>
      <c r="I1853" s="158">
        <f t="shared" si="59"/>
        <v>0</v>
      </c>
      <c r="J1853" s="119"/>
      <c r="K1853" s="119"/>
      <c r="L1853" s="119"/>
      <c r="M1853" s="119"/>
      <c r="N1853" s="119"/>
      <c r="O1853" s="159"/>
      <c r="P1853" s="160" t="s">
        <v>80</v>
      </c>
      <c r="Q1853" s="122">
        <f t="shared" si="60"/>
        <v>0</v>
      </c>
      <c r="R1853" s="143"/>
    </row>
    <row r="1854" spans="2:18" x14ac:dyDescent="0.2">
      <c r="B1854" s="120"/>
      <c r="C1854" s="119"/>
      <c r="D1854" s="120"/>
      <c r="E1854" s="119"/>
      <c r="F1854" s="119"/>
      <c r="G1854" s="119"/>
      <c r="H1854" s="119"/>
      <c r="I1854" s="158">
        <f t="shared" si="59"/>
        <v>0</v>
      </c>
      <c r="J1854" s="119"/>
      <c r="K1854" s="119"/>
      <c r="L1854" s="119"/>
      <c r="M1854" s="119"/>
      <c r="N1854" s="119"/>
      <c r="O1854" s="159"/>
      <c r="P1854" s="160" t="s">
        <v>80</v>
      </c>
      <c r="Q1854" s="122">
        <f t="shared" si="60"/>
        <v>0</v>
      </c>
      <c r="R1854" s="143"/>
    </row>
    <row r="1855" spans="2:18" x14ac:dyDescent="0.2">
      <c r="B1855" s="120"/>
      <c r="C1855" s="119"/>
      <c r="D1855" s="120"/>
      <c r="E1855" s="119"/>
      <c r="F1855" s="119"/>
      <c r="G1855" s="119"/>
      <c r="H1855" s="119"/>
      <c r="I1855" s="158">
        <f t="shared" si="59"/>
        <v>0</v>
      </c>
      <c r="J1855" s="119"/>
      <c r="K1855" s="119"/>
      <c r="L1855" s="119"/>
      <c r="M1855" s="119"/>
      <c r="N1855" s="119"/>
      <c r="O1855" s="159"/>
      <c r="P1855" s="160" t="s">
        <v>80</v>
      </c>
      <c r="Q1855" s="122">
        <f t="shared" si="60"/>
        <v>0</v>
      </c>
      <c r="R1855" s="143"/>
    </row>
    <row r="1856" spans="2:18" x14ac:dyDescent="0.2">
      <c r="B1856" s="120"/>
      <c r="C1856" s="119"/>
      <c r="D1856" s="120"/>
      <c r="E1856" s="119"/>
      <c r="F1856" s="119"/>
      <c r="G1856" s="119"/>
      <c r="H1856" s="119"/>
      <c r="I1856" s="158">
        <f t="shared" si="59"/>
        <v>0</v>
      </c>
      <c r="J1856" s="119"/>
      <c r="K1856" s="119"/>
      <c r="L1856" s="119"/>
      <c r="M1856" s="119"/>
      <c r="N1856" s="119"/>
      <c r="O1856" s="159"/>
      <c r="P1856" s="160" t="s">
        <v>80</v>
      </c>
      <c r="Q1856" s="122">
        <f t="shared" si="60"/>
        <v>0</v>
      </c>
      <c r="R1856" s="143"/>
    </row>
    <row r="1857" spans="2:18" x14ac:dyDescent="0.2">
      <c r="B1857" s="120"/>
      <c r="C1857" s="119"/>
      <c r="D1857" s="120"/>
      <c r="E1857" s="119"/>
      <c r="F1857" s="119"/>
      <c r="G1857" s="119"/>
      <c r="H1857" s="119"/>
      <c r="I1857" s="158">
        <f t="shared" si="59"/>
        <v>0</v>
      </c>
      <c r="J1857" s="119"/>
      <c r="K1857" s="119"/>
      <c r="L1857" s="119"/>
      <c r="M1857" s="119"/>
      <c r="N1857" s="119"/>
      <c r="O1857" s="159"/>
      <c r="P1857" s="160" t="s">
        <v>80</v>
      </c>
      <c r="Q1857" s="122">
        <f t="shared" si="60"/>
        <v>0</v>
      </c>
      <c r="R1857" s="143"/>
    </row>
    <row r="1858" spans="2:18" x14ac:dyDescent="0.2">
      <c r="B1858" s="120"/>
      <c r="C1858" s="119"/>
      <c r="D1858" s="120"/>
      <c r="E1858" s="119"/>
      <c r="F1858" s="119"/>
      <c r="G1858" s="119"/>
      <c r="H1858" s="119"/>
      <c r="I1858" s="158">
        <f t="shared" si="59"/>
        <v>0</v>
      </c>
      <c r="J1858" s="119"/>
      <c r="K1858" s="119"/>
      <c r="L1858" s="119"/>
      <c r="M1858" s="119"/>
      <c r="N1858" s="119"/>
      <c r="O1858" s="159"/>
      <c r="P1858" s="160" t="s">
        <v>80</v>
      </c>
      <c r="Q1858" s="122">
        <f t="shared" si="60"/>
        <v>0</v>
      </c>
      <c r="R1858" s="143"/>
    </row>
    <row r="1859" spans="2:18" x14ac:dyDescent="0.2">
      <c r="B1859" s="120"/>
      <c r="C1859" s="119"/>
      <c r="D1859" s="120"/>
      <c r="E1859" s="119"/>
      <c r="F1859" s="119"/>
      <c r="G1859" s="119"/>
      <c r="H1859" s="119"/>
      <c r="I1859" s="158">
        <f t="shared" si="59"/>
        <v>0</v>
      </c>
      <c r="J1859" s="119"/>
      <c r="K1859" s="119"/>
      <c r="L1859" s="119"/>
      <c r="M1859" s="119"/>
      <c r="N1859" s="119"/>
      <c r="O1859" s="159"/>
      <c r="P1859" s="160" t="s">
        <v>80</v>
      </c>
      <c r="Q1859" s="122">
        <f t="shared" si="60"/>
        <v>0</v>
      </c>
      <c r="R1859" s="143"/>
    </row>
    <row r="1860" spans="2:18" x14ac:dyDescent="0.2">
      <c r="B1860" s="120"/>
      <c r="C1860" s="119"/>
      <c r="D1860" s="120"/>
      <c r="E1860" s="119"/>
      <c r="F1860" s="119"/>
      <c r="G1860" s="119"/>
      <c r="H1860" s="119"/>
      <c r="I1860" s="158">
        <f t="shared" si="59"/>
        <v>0</v>
      </c>
      <c r="J1860" s="119"/>
      <c r="K1860" s="119"/>
      <c r="L1860" s="119"/>
      <c r="M1860" s="119"/>
      <c r="N1860" s="119"/>
      <c r="O1860" s="159"/>
      <c r="P1860" s="160" t="s">
        <v>80</v>
      </c>
      <c r="Q1860" s="122">
        <f t="shared" si="60"/>
        <v>0</v>
      </c>
      <c r="R1860" s="143"/>
    </row>
    <row r="1861" spans="2:18" x14ac:dyDescent="0.2">
      <c r="B1861" s="120"/>
      <c r="C1861" s="119"/>
      <c r="D1861" s="120"/>
      <c r="E1861" s="119"/>
      <c r="F1861" s="119"/>
      <c r="G1861" s="119"/>
      <c r="H1861" s="119"/>
      <c r="I1861" s="158">
        <f t="shared" si="59"/>
        <v>0</v>
      </c>
      <c r="J1861" s="119"/>
      <c r="K1861" s="119"/>
      <c r="L1861" s="119"/>
      <c r="M1861" s="119"/>
      <c r="N1861" s="119"/>
      <c r="O1861" s="159"/>
      <c r="P1861" s="160" t="s">
        <v>80</v>
      </c>
      <c r="Q1861" s="122">
        <f t="shared" si="60"/>
        <v>0</v>
      </c>
      <c r="R1861" s="143"/>
    </row>
    <row r="1862" spans="2:18" x14ac:dyDescent="0.2">
      <c r="B1862" s="120"/>
      <c r="C1862" s="119"/>
      <c r="D1862" s="120"/>
      <c r="E1862" s="119"/>
      <c r="F1862" s="119"/>
      <c r="G1862" s="119"/>
      <c r="H1862" s="119"/>
      <c r="I1862" s="158">
        <f t="shared" si="59"/>
        <v>0</v>
      </c>
      <c r="J1862" s="119"/>
      <c r="K1862" s="119"/>
      <c r="L1862" s="119"/>
      <c r="M1862" s="119"/>
      <c r="N1862" s="119"/>
      <c r="O1862" s="159"/>
      <c r="P1862" s="160" t="s">
        <v>80</v>
      </c>
      <c r="Q1862" s="122">
        <f t="shared" si="60"/>
        <v>0</v>
      </c>
      <c r="R1862" s="143"/>
    </row>
    <row r="1863" spans="2:18" x14ac:dyDescent="0.2">
      <c r="B1863" s="120"/>
      <c r="C1863" s="119"/>
      <c r="D1863" s="120"/>
      <c r="E1863" s="119"/>
      <c r="F1863" s="119"/>
      <c r="G1863" s="119"/>
      <c r="H1863" s="119"/>
      <c r="I1863" s="158">
        <f t="shared" si="59"/>
        <v>0</v>
      </c>
      <c r="J1863" s="119"/>
      <c r="K1863" s="119"/>
      <c r="L1863" s="119"/>
      <c r="M1863" s="119"/>
      <c r="N1863" s="119"/>
      <c r="O1863" s="159"/>
      <c r="P1863" s="160" t="s">
        <v>80</v>
      </c>
      <c r="Q1863" s="122">
        <f t="shared" si="60"/>
        <v>0</v>
      </c>
      <c r="R1863" s="143"/>
    </row>
    <row r="1864" spans="2:18" x14ac:dyDescent="0.2">
      <c r="B1864" s="120"/>
      <c r="C1864" s="119"/>
      <c r="D1864" s="120"/>
      <c r="E1864" s="119"/>
      <c r="F1864" s="119"/>
      <c r="G1864" s="119"/>
      <c r="H1864" s="119"/>
      <c r="I1864" s="158">
        <f t="shared" si="59"/>
        <v>0</v>
      </c>
      <c r="J1864" s="119"/>
      <c r="K1864" s="119"/>
      <c r="L1864" s="119"/>
      <c r="M1864" s="119"/>
      <c r="N1864" s="119"/>
      <c r="O1864" s="159"/>
      <c r="P1864" s="160" t="s">
        <v>80</v>
      </c>
      <c r="Q1864" s="122">
        <f t="shared" si="60"/>
        <v>0</v>
      </c>
      <c r="R1864" s="143"/>
    </row>
    <row r="1865" spans="2:18" x14ac:dyDescent="0.2">
      <c r="B1865" s="120"/>
      <c r="C1865" s="119"/>
      <c r="D1865" s="120"/>
      <c r="E1865" s="119"/>
      <c r="F1865" s="119"/>
      <c r="G1865" s="119"/>
      <c r="H1865" s="119"/>
      <c r="I1865" s="158">
        <f t="shared" si="59"/>
        <v>0</v>
      </c>
      <c r="J1865" s="119"/>
      <c r="K1865" s="119"/>
      <c r="L1865" s="119"/>
      <c r="M1865" s="119"/>
      <c r="N1865" s="119"/>
      <c r="O1865" s="159"/>
      <c r="P1865" s="160" t="s">
        <v>80</v>
      </c>
      <c r="Q1865" s="122">
        <f t="shared" si="60"/>
        <v>0</v>
      </c>
      <c r="R1865" s="143"/>
    </row>
    <row r="1866" spans="2:18" x14ac:dyDescent="0.2">
      <c r="B1866" s="120"/>
      <c r="C1866" s="119"/>
      <c r="D1866" s="120"/>
      <c r="E1866" s="119"/>
      <c r="F1866" s="119"/>
      <c r="G1866" s="119"/>
      <c r="H1866" s="119"/>
      <c r="I1866" s="158">
        <f t="shared" si="59"/>
        <v>0</v>
      </c>
      <c r="J1866" s="119"/>
      <c r="K1866" s="119"/>
      <c r="L1866" s="119"/>
      <c r="M1866" s="119"/>
      <c r="N1866" s="119"/>
      <c r="O1866" s="159"/>
      <c r="P1866" s="160" t="s">
        <v>80</v>
      </c>
      <c r="Q1866" s="122">
        <f t="shared" si="60"/>
        <v>0</v>
      </c>
      <c r="R1866" s="143"/>
    </row>
    <row r="1867" spans="2:18" x14ac:dyDescent="0.2">
      <c r="B1867" s="120"/>
      <c r="C1867" s="119"/>
      <c r="D1867" s="120"/>
      <c r="E1867" s="119"/>
      <c r="F1867" s="119"/>
      <c r="G1867" s="119"/>
      <c r="H1867" s="119"/>
      <c r="I1867" s="158">
        <f t="shared" si="59"/>
        <v>0</v>
      </c>
      <c r="J1867" s="119"/>
      <c r="K1867" s="119"/>
      <c r="L1867" s="119"/>
      <c r="M1867" s="119"/>
      <c r="N1867" s="119"/>
      <c r="O1867" s="159"/>
      <c r="P1867" s="160" t="s">
        <v>80</v>
      </c>
      <c r="Q1867" s="122">
        <f t="shared" si="60"/>
        <v>0</v>
      </c>
      <c r="R1867" s="143"/>
    </row>
    <row r="1868" spans="2:18" x14ac:dyDescent="0.2">
      <c r="B1868" s="120"/>
      <c r="C1868" s="119"/>
      <c r="D1868" s="120"/>
      <c r="E1868" s="119"/>
      <c r="F1868" s="119"/>
      <c r="G1868" s="119"/>
      <c r="H1868" s="119"/>
      <c r="I1868" s="158">
        <f t="shared" si="59"/>
        <v>0</v>
      </c>
      <c r="J1868" s="119"/>
      <c r="K1868" s="119"/>
      <c r="L1868" s="119"/>
      <c r="M1868" s="119"/>
      <c r="N1868" s="119"/>
      <c r="O1868" s="159"/>
      <c r="P1868" s="160" t="s">
        <v>80</v>
      </c>
      <c r="Q1868" s="122">
        <f t="shared" si="60"/>
        <v>0</v>
      </c>
      <c r="R1868" s="143"/>
    </row>
    <row r="1869" spans="2:18" x14ac:dyDescent="0.2">
      <c r="B1869" s="120"/>
      <c r="C1869" s="119"/>
      <c r="D1869" s="120"/>
      <c r="E1869" s="119"/>
      <c r="F1869" s="119"/>
      <c r="G1869" s="119"/>
      <c r="H1869" s="119"/>
      <c r="I1869" s="158">
        <f t="shared" si="59"/>
        <v>0</v>
      </c>
      <c r="J1869" s="119"/>
      <c r="K1869" s="119"/>
      <c r="L1869" s="119"/>
      <c r="M1869" s="119"/>
      <c r="N1869" s="119"/>
      <c r="O1869" s="159"/>
      <c r="P1869" s="160" t="s">
        <v>80</v>
      </c>
      <c r="Q1869" s="122">
        <f t="shared" si="60"/>
        <v>0</v>
      </c>
      <c r="R1869" s="143"/>
    </row>
    <row r="1870" spans="2:18" x14ac:dyDescent="0.2">
      <c r="B1870" s="120"/>
      <c r="C1870" s="119"/>
      <c r="D1870" s="120"/>
      <c r="E1870" s="119"/>
      <c r="F1870" s="119"/>
      <c r="G1870" s="119"/>
      <c r="H1870" s="119"/>
      <c r="I1870" s="158">
        <f t="shared" si="59"/>
        <v>0</v>
      </c>
      <c r="J1870" s="119"/>
      <c r="K1870" s="119"/>
      <c r="L1870" s="119"/>
      <c r="M1870" s="119"/>
      <c r="N1870" s="119"/>
      <c r="O1870" s="159"/>
      <c r="P1870" s="160" t="s">
        <v>80</v>
      </c>
      <c r="Q1870" s="122">
        <f t="shared" si="60"/>
        <v>0</v>
      </c>
      <c r="R1870" s="143"/>
    </row>
    <row r="1871" spans="2:18" x14ac:dyDescent="0.2">
      <c r="B1871" s="120"/>
      <c r="C1871" s="119"/>
      <c r="D1871" s="120"/>
      <c r="E1871" s="119"/>
      <c r="F1871" s="119"/>
      <c r="G1871" s="119"/>
      <c r="H1871" s="119"/>
      <c r="I1871" s="158">
        <f t="shared" si="59"/>
        <v>0</v>
      </c>
      <c r="J1871" s="119"/>
      <c r="K1871" s="119"/>
      <c r="L1871" s="119"/>
      <c r="M1871" s="119"/>
      <c r="N1871" s="119"/>
      <c r="O1871" s="159"/>
      <c r="P1871" s="160" t="s">
        <v>80</v>
      </c>
      <c r="Q1871" s="122">
        <f t="shared" si="60"/>
        <v>0</v>
      </c>
      <c r="R1871" s="143"/>
    </row>
    <row r="1872" spans="2:18" x14ac:dyDescent="0.2">
      <c r="B1872" s="120"/>
      <c r="C1872" s="119"/>
      <c r="D1872" s="120"/>
      <c r="E1872" s="119"/>
      <c r="F1872" s="119"/>
      <c r="G1872" s="119"/>
      <c r="H1872" s="119"/>
      <c r="I1872" s="158">
        <f t="shared" si="59"/>
        <v>0</v>
      </c>
      <c r="J1872" s="119"/>
      <c r="K1872" s="119"/>
      <c r="L1872" s="119"/>
      <c r="M1872" s="119"/>
      <c r="N1872" s="119"/>
      <c r="O1872" s="159"/>
      <c r="P1872" s="160" t="s">
        <v>80</v>
      </c>
      <c r="Q1872" s="122">
        <f t="shared" si="60"/>
        <v>0</v>
      </c>
      <c r="R1872" s="143"/>
    </row>
    <row r="1873" spans="2:18" x14ac:dyDescent="0.2">
      <c r="B1873" s="120"/>
      <c r="C1873" s="119"/>
      <c r="D1873" s="120"/>
      <c r="E1873" s="119"/>
      <c r="F1873" s="119"/>
      <c r="G1873" s="119"/>
      <c r="H1873" s="119"/>
      <c r="I1873" s="158">
        <f t="shared" si="59"/>
        <v>0</v>
      </c>
      <c r="J1873" s="119"/>
      <c r="K1873" s="119"/>
      <c r="L1873" s="119"/>
      <c r="M1873" s="119"/>
      <c r="N1873" s="119"/>
      <c r="O1873" s="159"/>
      <c r="P1873" s="160" t="s">
        <v>80</v>
      </c>
      <c r="Q1873" s="122">
        <f t="shared" si="60"/>
        <v>0</v>
      </c>
      <c r="R1873" s="143"/>
    </row>
    <row r="1874" spans="2:18" x14ac:dyDescent="0.2">
      <c r="B1874" s="120"/>
      <c r="C1874" s="119"/>
      <c r="D1874" s="120"/>
      <c r="E1874" s="119"/>
      <c r="F1874" s="119"/>
      <c r="G1874" s="119"/>
      <c r="H1874" s="119"/>
      <c r="I1874" s="158">
        <f t="shared" si="59"/>
        <v>0</v>
      </c>
      <c r="J1874" s="119"/>
      <c r="K1874" s="119"/>
      <c r="L1874" s="119"/>
      <c r="M1874" s="119"/>
      <c r="N1874" s="119"/>
      <c r="O1874" s="159"/>
      <c r="P1874" s="160" t="s">
        <v>80</v>
      </c>
      <c r="Q1874" s="122">
        <f t="shared" si="60"/>
        <v>0</v>
      </c>
      <c r="R1874" s="143"/>
    </row>
    <row r="1875" spans="2:18" x14ac:dyDescent="0.2">
      <c r="B1875" s="120"/>
      <c r="C1875" s="119"/>
      <c r="D1875" s="120"/>
      <c r="E1875" s="119"/>
      <c r="F1875" s="119"/>
      <c r="G1875" s="119"/>
      <c r="H1875" s="119"/>
      <c r="I1875" s="158">
        <f t="shared" si="59"/>
        <v>0</v>
      </c>
      <c r="J1875" s="119"/>
      <c r="K1875" s="119"/>
      <c r="L1875" s="119"/>
      <c r="M1875" s="119"/>
      <c r="N1875" s="119"/>
      <c r="O1875" s="159"/>
      <c r="P1875" s="160" t="s">
        <v>80</v>
      </c>
      <c r="Q1875" s="122">
        <f t="shared" si="60"/>
        <v>0</v>
      </c>
      <c r="R1875" s="143"/>
    </row>
    <row r="1876" spans="2:18" x14ac:dyDescent="0.2">
      <c r="B1876" s="120"/>
      <c r="C1876" s="119"/>
      <c r="D1876" s="120"/>
      <c r="E1876" s="119"/>
      <c r="F1876" s="119"/>
      <c r="G1876" s="119"/>
      <c r="H1876" s="119"/>
      <c r="I1876" s="158">
        <f t="shared" si="59"/>
        <v>0</v>
      </c>
      <c r="J1876" s="119"/>
      <c r="K1876" s="119"/>
      <c r="L1876" s="119"/>
      <c r="M1876" s="119"/>
      <c r="N1876" s="119"/>
      <c r="O1876" s="159"/>
      <c r="P1876" s="160" t="s">
        <v>80</v>
      </c>
      <c r="Q1876" s="122">
        <f t="shared" si="60"/>
        <v>0</v>
      </c>
      <c r="R1876" s="143"/>
    </row>
    <row r="1877" spans="2:18" x14ac:dyDescent="0.2">
      <c r="B1877" s="120"/>
      <c r="C1877" s="119"/>
      <c r="D1877" s="120"/>
      <c r="E1877" s="119"/>
      <c r="F1877" s="119"/>
      <c r="G1877" s="119"/>
      <c r="H1877" s="119"/>
      <c r="I1877" s="158">
        <f t="shared" si="59"/>
        <v>0</v>
      </c>
      <c r="J1877" s="119"/>
      <c r="K1877" s="119"/>
      <c r="L1877" s="119"/>
      <c r="M1877" s="119"/>
      <c r="N1877" s="119"/>
      <c r="O1877" s="159"/>
      <c r="P1877" s="160" t="s">
        <v>80</v>
      </c>
      <c r="Q1877" s="122">
        <f t="shared" si="60"/>
        <v>0</v>
      </c>
      <c r="R1877" s="143"/>
    </row>
    <row r="1878" spans="2:18" x14ac:dyDescent="0.2">
      <c r="B1878" s="120"/>
      <c r="C1878" s="119"/>
      <c r="D1878" s="120"/>
      <c r="E1878" s="119"/>
      <c r="F1878" s="119"/>
      <c r="G1878" s="119"/>
      <c r="H1878" s="119"/>
      <c r="I1878" s="158">
        <f t="shared" si="59"/>
        <v>0</v>
      </c>
      <c r="J1878" s="119"/>
      <c r="K1878" s="119"/>
      <c r="L1878" s="119"/>
      <c r="M1878" s="119"/>
      <c r="N1878" s="119"/>
      <c r="O1878" s="159"/>
      <c r="P1878" s="160" t="s">
        <v>80</v>
      </c>
      <c r="Q1878" s="122">
        <f t="shared" si="60"/>
        <v>0</v>
      </c>
      <c r="R1878" s="143"/>
    </row>
    <row r="1879" spans="2:18" x14ac:dyDescent="0.2">
      <c r="B1879" s="120"/>
      <c r="C1879" s="119"/>
      <c r="D1879" s="120"/>
      <c r="E1879" s="119"/>
      <c r="F1879" s="119"/>
      <c r="G1879" s="119"/>
      <c r="H1879" s="119"/>
      <c r="I1879" s="158">
        <f t="shared" si="59"/>
        <v>0</v>
      </c>
      <c r="J1879" s="119"/>
      <c r="K1879" s="119"/>
      <c r="L1879" s="119"/>
      <c r="M1879" s="119"/>
      <c r="N1879" s="119"/>
      <c r="O1879" s="159"/>
      <c r="P1879" s="160" t="s">
        <v>80</v>
      </c>
      <c r="Q1879" s="122">
        <f t="shared" si="60"/>
        <v>0</v>
      </c>
      <c r="R1879" s="143"/>
    </row>
    <row r="1880" spans="2:18" x14ac:dyDescent="0.2">
      <c r="B1880" s="120"/>
      <c r="C1880" s="119"/>
      <c r="D1880" s="120"/>
      <c r="E1880" s="119"/>
      <c r="F1880" s="119"/>
      <c r="G1880" s="119"/>
      <c r="H1880" s="119"/>
      <c r="I1880" s="158">
        <f t="shared" si="59"/>
        <v>0</v>
      </c>
      <c r="J1880" s="119"/>
      <c r="K1880" s="119"/>
      <c r="L1880" s="119"/>
      <c r="M1880" s="119"/>
      <c r="N1880" s="119"/>
      <c r="O1880" s="159"/>
      <c r="P1880" s="160" t="s">
        <v>80</v>
      </c>
      <c r="Q1880" s="122">
        <f t="shared" si="60"/>
        <v>0</v>
      </c>
      <c r="R1880" s="143"/>
    </row>
    <row r="1881" spans="2:18" x14ac:dyDescent="0.2">
      <c r="B1881" s="120"/>
      <c r="C1881" s="119"/>
      <c r="D1881" s="120"/>
      <c r="E1881" s="119"/>
      <c r="F1881" s="119"/>
      <c r="G1881" s="119"/>
      <c r="H1881" s="119"/>
      <c r="I1881" s="158">
        <f t="shared" si="59"/>
        <v>0</v>
      </c>
      <c r="J1881" s="119"/>
      <c r="K1881" s="119"/>
      <c r="L1881" s="119"/>
      <c r="M1881" s="119"/>
      <c r="N1881" s="119"/>
      <c r="O1881" s="159"/>
      <c r="P1881" s="160" t="s">
        <v>80</v>
      </c>
      <c r="Q1881" s="122">
        <f t="shared" si="60"/>
        <v>0</v>
      </c>
      <c r="R1881" s="143"/>
    </row>
    <row r="1882" spans="2:18" x14ac:dyDescent="0.2">
      <c r="B1882" s="120"/>
      <c r="C1882" s="119"/>
      <c r="D1882" s="120"/>
      <c r="E1882" s="119"/>
      <c r="F1882" s="119"/>
      <c r="G1882" s="119"/>
      <c r="H1882" s="119"/>
      <c r="I1882" s="158">
        <f t="shared" si="59"/>
        <v>0</v>
      </c>
      <c r="J1882" s="119"/>
      <c r="K1882" s="119"/>
      <c r="L1882" s="119"/>
      <c r="M1882" s="119"/>
      <c r="N1882" s="119"/>
      <c r="O1882" s="159"/>
      <c r="P1882" s="160" t="s">
        <v>80</v>
      </c>
      <c r="Q1882" s="122">
        <f t="shared" si="60"/>
        <v>0</v>
      </c>
      <c r="R1882" s="143"/>
    </row>
    <row r="1883" spans="2:18" x14ac:dyDescent="0.2">
      <c r="B1883" s="120"/>
      <c r="C1883" s="119"/>
      <c r="D1883" s="120"/>
      <c r="E1883" s="119"/>
      <c r="F1883" s="119"/>
      <c r="G1883" s="119"/>
      <c r="H1883" s="119"/>
      <c r="I1883" s="158">
        <f t="shared" si="59"/>
        <v>0</v>
      </c>
      <c r="J1883" s="119"/>
      <c r="K1883" s="119"/>
      <c r="L1883" s="119"/>
      <c r="M1883" s="119"/>
      <c r="N1883" s="119"/>
      <c r="O1883" s="159"/>
      <c r="P1883" s="160" t="s">
        <v>80</v>
      </c>
      <c r="Q1883" s="122">
        <f t="shared" si="60"/>
        <v>0</v>
      </c>
      <c r="R1883" s="143"/>
    </row>
    <row r="1884" spans="2:18" x14ac:dyDescent="0.2">
      <c r="B1884" s="120"/>
      <c r="C1884" s="119"/>
      <c r="D1884" s="120"/>
      <c r="E1884" s="119"/>
      <c r="F1884" s="119"/>
      <c r="G1884" s="119"/>
      <c r="H1884" s="119"/>
      <c r="I1884" s="158">
        <f t="shared" si="59"/>
        <v>0</v>
      </c>
      <c r="J1884" s="119"/>
      <c r="K1884" s="119"/>
      <c r="L1884" s="119"/>
      <c r="M1884" s="119"/>
      <c r="N1884" s="119"/>
      <c r="O1884" s="159"/>
      <c r="P1884" s="160" t="s">
        <v>80</v>
      </c>
      <c r="Q1884" s="122">
        <f t="shared" si="60"/>
        <v>0</v>
      </c>
      <c r="R1884" s="143"/>
    </row>
    <row r="1885" spans="2:18" x14ac:dyDescent="0.2">
      <c r="B1885" s="120"/>
      <c r="C1885" s="119"/>
      <c r="D1885" s="120"/>
      <c r="E1885" s="119"/>
      <c r="F1885" s="119"/>
      <c r="G1885" s="119"/>
      <c r="H1885" s="119"/>
      <c r="I1885" s="158">
        <f t="shared" si="59"/>
        <v>0</v>
      </c>
      <c r="J1885" s="119"/>
      <c r="K1885" s="119"/>
      <c r="L1885" s="119"/>
      <c r="M1885" s="119"/>
      <c r="N1885" s="119"/>
      <c r="O1885" s="159"/>
      <c r="P1885" s="160" t="s">
        <v>80</v>
      </c>
      <c r="Q1885" s="122">
        <f t="shared" si="60"/>
        <v>0</v>
      </c>
      <c r="R1885" s="143"/>
    </row>
    <row r="1886" spans="2:18" x14ac:dyDescent="0.2">
      <c r="B1886" s="120"/>
      <c r="C1886" s="119"/>
      <c r="D1886" s="120"/>
      <c r="E1886" s="119"/>
      <c r="F1886" s="119"/>
      <c r="G1886" s="119"/>
      <c r="H1886" s="119"/>
      <c r="I1886" s="158">
        <f t="shared" si="59"/>
        <v>0</v>
      </c>
      <c r="J1886" s="119"/>
      <c r="K1886" s="119"/>
      <c r="L1886" s="119"/>
      <c r="M1886" s="119"/>
      <c r="N1886" s="119"/>
      <c r="O1886" s="159"/>
      <c r="P1886" s="160" t="s">
        <v>80</v>
      </c>
      <c r="Q1886" s="122">
        <f t="shared" si="60"/>
        <v>0</v>
      </c>
      <c r="R1886" s="143"/>
    </row>
    <row r="1887" spans="2:18" x14ac:dyDescent="0.2">
      <c r="B1887" s="120"/>
      <c r="C1887" s="119"/>
      <c r="D1887" s="120"/>
      <c r="E1887" s="119"/>
      <c r="F1887" s="119"/>
      <c r="G1887" s="119"/>
      <c r="H1887" s="119"/>
      <c r="I1887" s="158">
        <f t="shared" si="59"/>
        <v>0</v>
      </c>
      <c r="J1887" s="119"/>
      <c r="K1887" s="119"/>
      <c r="L1887" s="119"/>
      <c r="M1887" s="119"/>
      <c r="N1887" s="119"/>
      <c r="O1887" s="159"/>
      <c r="P1887" s="160" t="s">
        <v>80</v>
      </c>
      <c r="Q1887" s="122">
        <f t="shared" si="60"/>
        <v>0</v>
      </c>
      <c r="R1887" s="143"/>
    </row>
    <row r="1888" spans="2:18" x14ac:dyDescent="0.2">
      <c r="B1888" s="120"/>
      <c r="C1888" s="119"/>
      <c r="D1888" s="120"/>
      <c r="E1888" s="119"/>
      <c r="F1888" s="119"/>
      <c r="G1888" s="119"/>
      <c r="H1888" s="119"/>
      <c r="I1888" s="158">
        <f t="shared" si="59"/>
        <v>0</v>
      </c>
      <c r="J1888" s="119"/>
      <c r="K1888" s="119"/>
      <c r="L1888" s="119"/>
      <c r="M1888" s="119"/>
      <c r="N1888" s="119"/>
      <c r="O1888" s="159"/>
      <c r="P1888" s="160" t="s">
        <v>80</v>
      </c>
      <c r="Q1888" s="122">
        <f t="shared" si="60"/>
        <v>0</v>
      </c>
      <c r="R1888" s="143"/>
    </row>
    <row r="1889" spans="2:18" x14ac:dyDescent="0.2">
      <c r="B1889" s="120"/>
      <c r="C1889" s="119"/>
      <c r="D1889" s="120"/>
      <c r="E1889" s="119"/>
      <c r="F1889" s="119"/>
      <c r="G1889" s="119"/>
      <c r="H1889" s="119"/>
      <c r="I1889" s="158">
        <f t="shared" si="59"/>
        <v>0</v>
      </c>
      <c r="J1889" s="119"/>
      <c r="K1889" s="119"/>
      <c r="L1889" s="119"/>
      <c r="M1889" s="119"/>
      <c r="N1889" s="119"/>
      <c r="O1889" s="159"/>
      <c r="P1889" s="160" t="s">
        <v>80</v>
      </c>
      <c r="Q1889" s="122">
        <f t="shared" si="60"/>
        <v>0</v>
      </c>
      <c r="R1889" s="143"/>
    </row>
    <row r="1890" spans="2:18" x14ac:dyDescent="0.2">
      <c r="B1890" s="120"/>
      <c r="C1890" s="119"/>
      <c r="D1890" s="120"/>
      <c r="E1890" s="119"/>
      <c r="F1890" s="119"/>
      <c r="G1890" s="119"/>
      <c r="H1890" s="119"/>
      <c r="I1890" s="158">
        <f t="shared" si="59"/>
        <v>0</v>
      </c>
      <c r="J1890" s="119"/>
      <c r="K1890" s="119"/>
      <c r="L1890" s="119"/>
      <c r="M1890" s="119"/>
      <c r="N1890" s="119"/>
      <c r="O1890" s="159"/>
      <c r="P1890" s="160" t="s">
        <v>80</v>
      </c>
      <c r="Q1890" s="122">
        <f t="shared" si="60"/>
        <v>0</v>
      </c>
      <c r="R1890" s="143"/>
    </row>
    <row r="1891" spans="2:18" x14ac:dyDescent="0.2">
      <c r="B1891" s="120"/>
      <c r="C1891" s="119"/>
      <c r="D1891" s="120"/>
      <c r="E1891" s="119"/>
      <c r="F1891" s="119"/>
      <c r="G1891" s="119"/>
      <c r="H1891" s="119"/>
      <c r="I1891" s="158">
        <f t="shared" si="59"/>
        <v>0</v>
      </c>
      <c r="J1891" s="119"/>
      <c r="K1891" s="119"/>
      <c r="L1891" s="119"/>
      <c r="M1891" s="119"/>
      <c r="N1891" s="119"/>
      <c r="O1891" s="159"/>
      <c r="P1891" s="160" t="s">
        <v>80</v>
      </c>
      <c r="Q1891" s="122">
        <f t="shared" si="60"/>
        <v>0</v>
      </c>
      <c r="R1891" s="143"/>
    </row>
    <row r="1892" spans="2:18" x14ac:dyDescent="0.2">
      <c r="B1892" s="120"/>
      <c r="C1892" s="119"/>
      <c r="D1892" s="120"/>
      <c r="E1892" s="119"/>
      <c r="F1892" s="119"/>
      <c r="G1892" s="119"/>
      <c r="H1892" s="119"/>
      <c r="I1892" s="158">
        <f t="shared" si="59"/>
        <v>0</v>
      </c>
      <c r="J1892" s="119"/>
      <c r="K1892" s="119"/>
      <c r="L1892" s="119"/>
      <c r="M1892" s="119"/>
      <c r="N1892" s="119"/>
      <c r="O1892" s="159"/>
      <c r="P1892" s="160" t="s">
        <v>80</v>
      </c>
      <c r="Q1892" s="122">
        <f t="shared" si="60"/>
        <v>0</v>
      </c>
      <c r="R1892" s="143"/>
    </row>
    <row r="1893" spans="2:18" x14ac:dyDescent="0.2">
      <c r="B1893" s="120"/>
      <c r="C1893" s="119"/>
      <c r="D1893" s="120"/>
      <c r="E1893" s="119"/>
      <c r="F1893" s="119"/>
      <c r="G1893" s="119"/>
      <c r="H1893" s="119"/>
      <c r="I1893" s="158">
        <f t="shared" si="59"/>
        <v>0</v>
      </c>
      <c r="J1893" s="119"/>
      <c r="K1893" s="119"/>
      <c r="L1893" s="119"/>
      <c r="M1893" s="119"/>
      <c r="N1893" s="119"/>
      <c r="O1893" s="159"/>
      <c r="P1893" s="160" t="s">
        <v>80</v>
      </c>
      <c r="Q1893" s="122">
        <f t="shared" si="60"/>
        <v>0</v>
      </c>
      <c r="R1893" s="143"/>
    </row>
    <row r="1894" spans="2:18" x14ac:dyDescent="0.2">
      <c r="B1894" s="120"/>
      <c r="C1894" s="119"/>
      <c r="D1894" s="120"/>
      <c r="E1894" s="119"/>
      <c r="F1894" s="119"/>
      <c r="G1894" s="119"/>
      <c r="H1894" s="119"/>
      <c r="I1894" s="158">
        <f t="shared" si="59"/>
        <v>0</v>
      </c>
      <c r="J1894" s="119"/>
      <c r="K1894" s="119"/>
      <c r="L1894" s="119"/>
      <c r="M1894" s="119"/>
      <c r="N1894" s="119"/>
      <c r="O1894" s="159"/>
      <c r="P1894" s="160" t="s">
        <v>80</v>
      </c>
      <c r="Q1894" s="122">
        <f t="shared" si="60"/>
        <v>0</v>
      </c>
      <c r="R1894" s="143"/>
    </row>
    <row r="1895" spans="2:18" x14ac:dyDescent="0.2">
      <c r="B1895" s="120"/>
      <c r="C1895" s="119"/>
      <c r="D1895" s="120"/>
      <c r="E1895" s="119"/>
      <c r="F1895" s="119"/>
      <c r="G1895" s="119"/>
      <c r="H1895" s="119"/>
      <c r="I1895" s="158">
        <f t="shared" si="59"/>
        <v>0</v>
      </c>
      <c r="J1895" s="119"/>
      <c r="K1895" s="119"/>
      <c r="L1895" s="119"/>
      <c r="M1895" s="119"/>
      <c r="N1895" s="119"/>
      <c r="O1895" s="159"/>
      <c r="P1895" s="160" t="s">
        <v>80</v>
      </c>
      <c r="Q1895" s="122">
        <f t="shared" si="60"/>
        <v>0</v>
      </c>
      <c r="R1895" s="143"/>
    </row>
    <row r="1896" spans="2:18" x14ac:dyDescent="0.2">
      <c r="B1896" s="120"/>
      <c r="C1896" s="119"/>
      <c r="D1896" s="120"/>
      <c r="E1896" s="119"/>
      <c r="F1896" s="119"/>
      <c r="G1896" s="119"/>
      <c r="H1896" s="119"/>
      <c r="I1896" s="158">
        <f t="shared" si="59"/>
        <v>0</v>
      </c>
      <c r="J1896" s="119"/>
      <c r="K1896" s="119"/>
      <c r="L1896" s="119"/>
      <c r="M1896" s="119"/>
      <c r="N1896" s="119"/>
      <c r="O1896" s="159"/>
      <c r="P1896" s="160" t="s">
        <v>80</v>
      </c>
      <c r="Q1896" s="122">
        <f t="shared" si="60"/>
        <v>0</v>
      </c>
      <c r="R1896" s="143"/>
    </row>
    <row r="1897" spans="2:18" x14ac:dyDescent="0.2">
      <c r="B1897" s="120"/>
      <c r="C1897" s="119"/>
      <c r="D1897" s="120"/>
      <c r="E1897" s="119"/>
      <c r="F1897" s="119"/>
      <c r="G1897" s="119"/>
      <c r="H1897" s="119"/>
      <c r="I1897" s="158">
        <f t="shared" si="59"/>
        <v>0</v>
      </c>
      <c r="J1897" s="119"/>
      <c r="K1897" s="119"/>
      <c r="L1897" s="119"/>
      <c r="M1897" s="119"/>
      <c r="N1897" s="119"/>
      <c r="O1897" s="159"/>
      <c r="P1897" s="160" t="s">
        <v>80</v>
      </c>
      <c r="Q1897" s="122">
        <f t="shared" si="60"/>
        <v>0</v>
      </c>
      <c r="R1897" s="143"/>
    </row>
    <row r="1898" spans="2:18" x14ac:dyDescent="0.2">
      <c r="B1898" s="120"/>
      <c r="C1898" s="119"/>
      <c r="D1898" s="120"/>
      <c r="E1898" s="119"/>
      <c r="F1898" s="119"/>
      <c r="G1898" s="119"/>
      <c r="H1898" s="119"/>
      <c r="I1898" s="158">
        <f t="shared" si="59"/>
        <v>0</v>
      </c>
      <c r="J1898" s="119"/>
      <c r="K1898" s="119"/>
      <c r="L1898" s="119"/>
      <c r="M1898" s="119"/>
      <c r="N1898" s="119"/>
      <c r="O1898" s="159"/>
      <c r="P1898" s="160" t="s">
        <v>80</v>
      </c>
      <c r="Q1898" s="122">
        <f t="shared" si="60"/>
        <v>0</v>
      </c>
      <c r="R1898" s="143"/>
    </row>
    <row r="1899" spans="2:18" x14ac:dyDescent="0.2">
      <c r="B1899" s="120"/>
      <c r="C1899" s="119"/>
      <c r="D1899" s="120"/>
      <c r="E1899" s="119"/>
      <c r="F1899" s="119"/>
      <c r="G1899" s="119"/>
      <c r="H1899" s="119"/>
      <c r="I1899" s="158">
        <f t="shared" si="59"/>
        <v>0</v>
      </c>
      <c r="J1899" s="119"/>
      <c r="K1899" s="119"/>
      <c r="L1899" s="119"/>
      <c r="M1899" s="119"/>
      <c r="N1899" s="119"/>
      <c r="O1899" s="159"/>
      <c r="P1899" s="160" t="s">
        <v>80</v>
      </c>
      <c r="Q1899" s="122">
        <f t="shared" si="60"/>
        <v>0</v>
      </c>
      <c r="R1899" s="143"/>
    </row>
    <row r="1900" spans="2:18" x14ac:dyDescent="0.2">
      <c r="B1900" s="120"/>
      <c r="C1900" s="119"/>
      <c r="D1900" s="120"/>
      <c r="E1900" s="119"/>
      <c r="F1900" s="119"/>
      <c r="G1900" s="119"/>
      <c r="H1900" s="119"/>
      <c r="I1900" s="158">
        <f t="shared" si="59"/>
        <v>0</v>
      </c>
      <c r="J1900" s="119"/>
      <c r="K1900" s="119"/>
      <c r="L1900" s="119"/>
      <c r="M1900" s="119"/>
      <c r="N1900" s="119"/>
      <c r="O1900" s="159"/>
      <c r="P1900" s="160" t="s">
        <v>80</v>
      </c>
      <c r="Q1900" s="122">
        <f t="shared" si="60"/>
        <v>0</v>
      </c>
      <c r="R1900" s="143"/>
    </row>
    <row r="1901" spans="2:18" x14ac:dyDescent="0.2">
      <c r="B1901" s="120"/>
      <c r="C1901" s="119"/>
      <c r="D1901" s="120"/>
      <c r="E1901" s="119"/>
      <c r="F1901" s="119"/>
      <c r="G1901" s="119"/>
      <c r="H1901" s="119"/>
      <c r="I1901" s="158">
        <f t="shared" si="59"/>
        <v>0</v>
      </c>
      <c r="J1901" s="119"/>
      <c r="K1901" s="119"/>
      <c r="L1901" s="119"/>
      <c r="M1901" s="119"/>
      <c r="N1901" s="119"/>
      <c r="O1901" s="159"/>
      <c r="P1901" s="160" t="s">
        <v>80</v>
      </c>
      <c r="Q1901" s="122">
        <f t="shared" si="60"/>
        <v>0</v>
      </c>
      <c r="R1901" s="143"/>
    </row>
    <row r="1902" spans="2:18" x14ac:dyDescent="0.2">
      <c r="B1902" s="120"/>
      <c r="C1902" s="119"/>
      <c r="D1902" s="120"/>
      <c r="E1902" s="119"/>
      <c r="F1902" s="119"/>
      <c r="G1902" s="119"/>
      <c r="H1902" s="119"/>
      <c r="I1902" s="158">
        <f t="shared" si="59"/>
        <v>0</v>
      </c>
      <c r="J1902" s="119"/>
      <c r="K1902" s="119"/>
      <c r="L1902" s="119"/>
      <c r="M1902" s="119"/>
      <c r="N1902" s="119"/>
      <c r="O1902" s="159"/>
      <c r="P1902" s="160" t="s">
        <v>80</v>
      </c>
      <c r="Q1902" s="122">
        <f t="shared" si="60"/>
        <v>0</v>
      </c>
      <c r="R1902" s="143"/>
    </row>
    <row r="1903" spans="2:18" x14ac:dyDescent="0.2">
      <c r="B1903" s="120"/>
      <c r="C1903" s="119"/>
      <c r="D1903" s="120"/>
      <c r="E1903" s="119"/>
      <c r="F1903" s="119"/>
      <c r="G1903" s="119"/>
      <c r="H1903" s="119"/>
      <c r="I1903" s="158">
        <f t="shared" si="59"/>
        <v>0</v>
      </c>
      <c r="J1903" s="119"/>
      <c r="K1903" s="119"/>
      <c r="L1903" s="119"/>
      <c r="M1903" s="119"/>
      <c r="N1903" s="119"/>
      <c r="O1903" s="159"/>
      <c r="P1903" s="160" t="s">
        <v>80</v>
      </c>
      <c r="Q1903" s="122">
        <f t="shared" si="60"/>
        <v>0</v>
      </c>
      <c r="R1903" s="143"/>
    </row>
    <row r="1904" spans="2:18" x14ac:dyDescent="0.2">
      <c r="B1904" s="120"/>
      <c r="C1904" s="119"/>
      <c r="D1904" s="120"/>
      <c r="E1904" s="119"/>
      <c r="F1904" s="119"/>
      <c r="G1904" s="119"/>
      <c r="H1904" s="119"/>
      <c r="I1904" s="158">
        <f t="shared" si="59"/>
        <v>0</v>
      </c>
      <c r="J1904" s="119"/>
      <c r="K1904" s="119"/>
      <c r="L1904" s="119"/>
      <c r="M1904" s="119"/>
      <c r="N1904" s="119"/>
      <c r="O1904" s="159"/>
      <c r="P1904" s="160" t="s">
        <v>80</v>
      </c>
      <c r="Q1904" s="122">
        <f t="shared" si="60"/>
        <v>0</v>
      </c>
      <c r="R1904" s="143"/>
    </row>
    <row r="1905" spans="2:18" x14ac:dyDescent="0.2">
      <c r="B1905" s="120"/>
      <c r="C1905" s="119"/>
      <c r="D1905" s="120"/>
      <c r="E1905" s="119"/>
      <c r="F1905" s="119"/>
      <c r="G1905" s="119"/>
      <c r="H1905" s="119"/>
      <c r="I1905" s="158">
        <f t="shared" si="59"/>
        <v>0</v>
      </c>
      <c r="J1905" s="119"/>
      <c r="K1905" s="119"/>
      <c r="L1905" s="119"/>
      <c r="M1905" s="119"/>
      <c r="N1905" s="119"/>
      <c r="O1905" s="159"/>
      <c r="P1905" s="160" t="s">
        <v>80</v>
      </c>
      <c r="Q1905" s="122">
        <f t="shared" si="60"/>
        <v>0</v>
      </c>
      <c r="R1905" s="143"/>
    </row>
    <row r="1906" spans="2:18" x14ac:dyDescent="0.2">
      <c r="B1906" s="120"/>
      <c r="C1906" s="119"/>
      <c r="D1906" s="120"/>
      <c r="E1906" s="119"/>
      <c r="F1906" s="119"/>
      <c r="G1906" s="119"/>
      <c r="H1906" s="119"/>
      <c r="I1906" s="158">
        <f t="shared" si="59"/>
        <v>0</v>
      </c>
      <c r="J1906" s="119"/>
      <c r="K1906" s="119"/>
      <c r="L1906" s="119"/>
      <c r="M1906" s="119"/>
      <c r="N1906" s="119"/>
      <c r="O1906" s="159"/>
      <c r="P1906" s="160" t="s">
        <v>80</v>
      </c>
      <c r="Q1906" s="122">
        <f t="shared" si="60"/>
        <v>0</v>
      </c>
      <c r="R1906" s="143"/>
    </row>
    <row r="1907" spans="2:18" x14ac:dyDescent="0.2">
      <c r="B1907" s="120"/>
      <c r="C1907" s="119"/>
      <c r="D1907" s="120"/>
      <c r="E1907" s="119"/>
      <c r="F1907" s="119"/>
      <c r="G1907" s="119"/>
      <c r="H1907" s="119"/>
      <c r="I1907" s="158">
        <f t="shared" si="59"/>
        <v>0</v>
      </c>
      <c r="J1907" s="119"/>
      <c r="K1907" s="119"/>
      <c r="L1907" s="119"/>
      <c r="M1907" s="119"/>
      <c r="N1907" s="119"/>
      <c r="O1907" s="159"/>
      <c r="P1907" s="160" t="s">
        <v>80</v>
      </c>
      <c r="Q1907" s="122">
        <f t="shared" si="60"/>
        <v>0</v>
      </c>
      <c r="R1907" s="143"/>
    </row>
    <row r="1908" spans="2:18" x14ac:dyDescent="0.2">
      <c r="B1908" s="120"/>
      <c r="C1908" s="119"/>
      <c r="D1908" s="120"/>
      <c r="E1908" s="119"/>
      <c r="F1908" s="119"/>
      <c r="G1908" s="119"/>
      <c r="H1908" s="119"/>
      <c r="I1908" s="158">
        <f t="shared" ref="I1908:I1971" si="61">IF(J1908&gt;0,J1908,SUM((PI()*E1908*F1908/4)+(PI()*F1908*G1908/4)+(PI()*G1908*H1908/4)+(PI()*H1908*E1908/4)))</f>
        <v>0</v>
      </c>
      <c r="J1908" s="119"/>
      <c r="K1908" s="119"/>
      <c r="L1908" s="119"/>
      <c r="M1908" s="119"/>
      <c r="N1908" s="119"/>
      <c r="O1908" s="159"/>
      <c r="P1908" s="160" t="s">
        <v>80</v>
      </c>
      <c r="Q1908" s="122">
        <f t="shared" ref="Q1908:Q1971" si="62">SUM((I1908-(L1908+M1908+N1908))*(1-O1908))</f>
        <v>0</v>
      </c>
      <c r="R1908" s="143"/>
    </row>
    <row r="1909" spans="2:18" x14ac:dyDescent="0.2">
      <c r="B1909" s="120"/>
      <c r="C1909" s="119"/>
      <c r="D1909" s="120"/>
      <c r="E1909" s="119"/>
      <c r="F1909" s="119"/>
      <c r="G1909" s="119"/>
      <c r="H1909" s="119"/>
      <c r="I1909" s="158">
        <f t="shared" si="61"/>
        <v>0</v>
      </c>
      <c r="J1909" s="119"/>
      <c r="K1909" s="119"/>
      <c r="L1909" s="119"/>
      <c r="M1909" s="119"/>
      <c r="N1909" s="119"/>
      <c r="O1909" s="159"/>
      <c r="P1909" s="160" t="s">
        <v>80</v>
      </c>
      <c r="Q1909" s="122">
        <f t="shared" si="62"/>
        <v>0</v>
      </c>
      <c r="R1909" s="143"/>
    </row>
    <row r="1910" spans="2:18" x14ac:dyDescent="0.2">
      <c r="B1910" s="120"/>
      <c r="C1910" s="119"/>
      <c r="D1910" s="120"/>
      <c r="E1910" s="119"/>
      <c r="F1910" s="119"/>
      <c r="G1910" s="119"/>
      <c r="H1910" s="119"/>
      <c r="I1910" s="158">
        <f t="shared" si="61"/>
        <v>0</v>
      </c>
      <c r="J1910" s="119"/>
      <c r="K1910" s="119"/>
      <c r="L1910" s="119"/>
      <c r="M1910" s="119"/>
      <c r="N1910" s="119"/>
      <c r="O1910" s="159"/>
      <c r="P1910" s="160" t="s">
        <v>80</v>
      </c>
      <c r="Q1910" s="122">
        <f t="shared" si="62"/>
        <v>0</v>
      </c>
      <c r="R1910" s="143"/>
    </row>
    <row r="1911" spans="2:18" x14ac:dyDescent="0.2">
      <c r="B1911" s="120"/>
      <c r="C1911" s="119"/>
      <c r="D1911" s="120"/>
      <c r="E1911" s="119"/>
      <c r="F1911" s="119"/>
      <c r="G1911" s="119"/>
      <c r="H1911" s="119"/>
      <c r="I1911" s="158">
        <f t="shared" si="61"/>
        <v>0</v>
      </c>
      <c r="J1911" s="119"/>
      <c r="K1911" s="119"/>
      <c r="L1911" s="119"/>
      <c r="M1911" s="119"/>
      <c r="N1911" s="119"/>
      <c r="O1911" s="159"/>
      <c r="P1911" s="160" t="s">
        <v>80</v>
      </c>
      <c r="Q1911" s="122">
        <f t="shared" si="62"/>
        <v>0</v>
      </c>
      <c r="R1911" s="143"/>
    </row>
    <row r="1912" spans="2:18" x14ac:dyDescent="0.2">
      <c r="B1912" s="120"/>
      <c r="C1912" s="119"/>
      <c r="D1912" s="120"/>
      <c r="E1912" s="119"/>
      <c r="F1912" s="119"/>
      <c r="G1912" s="119"/>
      <c r="H1912" s="119"/>
      <c r="I1912" s="158">
        <f t="shared" si="61"/>
        <v>0</v>
      </c>
      <c r="J1912" s="119"/>
      <c r="K1912" s="119"/>
      <c r="L1912" s="119"/>
      <c r="M1912" s="119"/>
      <c r="N1912" s="119"/>
      <c r="O1912" s="159"/>
      <c r="P1912" s="160" t="s">
        <v>80</v>
      </c>
      <c r="Q1912" s="122">
        <f t="shared" si="62"/>
        <v>0</v>
      </c>
      <c r="R1912" s="143"/>
    </row>
    <row r="1913" spans="2:18" x14ac:dyDescent="0.2">
      <c r="B1913" s="120"/>
      <c r="C1913" s="119"/>
      <c r="D1913" s="120"/>
      <c r="E1913" s="119"/>
      <c r="F1913" s="119"/>
      <c r="G1913" s="119"/>
      <c r="H1913" s="119"/>
      <c r="I1913" s="158">
        <f t="shared" si="61"/>
        <v>0</v>
      </c>
      <c r="J1913" s="119"/>
      <c r="K1913" s="119"/>
      <c r="L1913" s="119"/>
      <c r="M1913" s="119"/>
      <c r="N1913" s="119"/>
      <c r="O1913" s="159"/>
      <c r="P1913" s="160" t="s">
        <v>80</v>
      </c>
      <c r="Q1913" s="122">
        <f t="shared" si="62"/>
        <v>0</v>
      </c>
      <c r="R1913" s="143"/>
    </row>
    <row r="1914" spans="2:18" x14ac:dyDescent="0.2">
      <c r="B1914" s="120"/>
      <c r="C1914" s="119"/>
      <c r="D1914" s="120"/>
      <c r="E1914" s="119"/>
      <c r="F1914" s="119"/>
      <c r="G1914" s="119"/>
      <c r="H1914" s="119"/>
      <c r="I1914" s="158">
        <f t="shared" si="61"/>
        <v>0</v>
      </c>
      <c r="J1914" s="119"/>
      <c r="K1914" s="119"/>
      <c r="L1914" s="119"/>
      <c r="M1914" s="119"/>
      <c r="N1914" s="119"/>
      <c r="O1914" s="159"/>
      <c r="P1914" s="160" t="s">
        <v>80</v>
      </c>
      <c r="Q1914" s="122">
        <f t="shared" si="62"/>
        <v>0</v>
      </c>
      <c r="R1914" s="143"/>
    </row>
    <row r="1915" spans="2:18" x14ac:dyDescent="0.2">
      <c r="B1915" s="120"/>
      <c r="C1915" s="119"/>
      <c r="D1915" s="120"/>
      <c r="E1915" s="119"/>
      <c r="F1915" s="119"/>
      <c r="G1915" s="119"/>
      <c r="H1915" s="119"/>
      <c r="I1915" s="158">
        <f t="shared" si="61"/>
        <v>0</v>
      </c>
      <c r="J1915" s="119"/>
      <c r="K1915" s="119"/>
      <c r="L1915" s="119"/>
      <c r="M1915" s="119"/>
      <c r="N1915" s="119"/>
      <c r="O1915" s="159"/>
      <c r="P1915" s="160" t="s">
        <v>80</v>
      </c>
      <c r="Q1915" s="122">
        <f t="shared" si="62"/>
        <v>0</v>
      </c>
      <c r="R1915" s="143"/>
    </row>
    <row r="1916" spans="2:18" x14ac:dyDescent="0.2">
      <c r="B1916" s="120"/>
      <c r="C1916" s="119"/>
      <c r="D1916" s="120"/>
      <c r="E1916" s="119"/>
      <c r="F1916" s="119"/>
      <c r="G1916" s="119"/>
      <c r="H1916" s="119"/>
      <c r="I1916" s="158">
        <f t="shared" si="61"/>
        <v>0</v>
      </c>
      <c r="J1916" s="119"/>
      <c r="K1916" s="119"/>
      <c r="L1916" s="119"/>
      <c r="M1916" s="119"/>
      <c r="N1916" s="119"/>
      <c r="O1916" s="159"/>
      <c r="P1916" s="160" t="s">
        <v>80</v>
      </c>
      <c r="Q1916" s="122">
        <f t="shared" si="62"/>
        <v>0</v>
      </c>
      <c r="R1916" s="143"/>
    </row>
    <row r="1917" spans="2:18" x14ac:dyDescent="0.2">
      <c r="B1917" s="120"/>
      <c r="C1917" s="119"/>
      <c r="D1917" s="120"/>
      <c r="E1917" s="119"/>
      <c r="F1917" s="119"/>
      <c r="G1917" s="119"/>
      <c r="H1917" s="119"/>
      <c r="I1917" s="158">
        <f t="shared" si="61"/>
        <v>0</v>
      </c>
      <c r="J1917" s="119"/>
      <c r="K1917" s="119"/>
      <c r="L1917" s="119"/>
      <c r="M1917" s="119"/>
      <c r="N1917" s="119"/>
      <c r="O1917" s="159"/>
      <c r="P1917" s="160" t="s">
        <v>80</v>
      </c>
      <c r="Q1917" s="122">
        <f t="shared" si="62"/>
        <v>0</v>
      </c>
      <c r="R1917" s="143"/>
    </row>
    <row r="1918" spans="2:18" x14ac:dyDescent="0.2">
      <c r="B1918" s="120"/>
      <c r="C1918" s="119"/>
      <c r="D1918" s="120"/>
      <c r="E1918" s="119"/>
      <c r="F1918" s="119"/>
      <c r="G1918" s="119"/>
      <c r="H1918" s="119"/>
      <c r="I1918" s="158">
        <f t="shared" si="61"/>
        <v>0</v>
      </c>
      <c r="J1918" s="119"/>
      <c r="K1918" s="119"/>
      <c r="L1918" s="119"/>
      <c r="M1918" s="119"/>
      <c r="N1918" s="119"/>
      <c r="O1918" s="159"/>
      <c r="P1918" s="160" t="s">
        <v>80</v>
      </c>
      <c r="Q1918" s="122">
        <f t="shared" si="62"/>
        <v>0</v>
      </c>
      <c r="R1918" s="143"/>
    </row>
    <row r="1919" spans="2:18" x14ac:dyDescent="0.2">
      <c r="B1919" s="120"/>
      <c r="C1919" s="119"/>
      <c r="D1919" s="120"/>
      <c r="E1919" s="119"/>
      <c r="F1919" s="119"/>
      <c r="G1919" s="119"/>
      <c r="H1919" s="119"/>
      <c r="I1919" s="158">
        <f t="shared" si="61"/>
        <v>0</v>
      </c>
      <c r="J1919" s="119"/>
      <c r="K1919" s="119"/>
      <c r="L1919" s="119"/>
      <c r="M1919" s="119"/>
      <c r="N1919" s="119"/>
      <c r="O1919" s="159"/>
      <c r="P1919" s="160" t="s">
        <v>80</v>
      </c>
      <c r="Q1919" s="122">
        <f t="shared" si="62"/>
        <v>0</v>
      </c>
      <c r="R1919" s="143"/>
    </row>
    <row r="1920" spans="2:18" x14ac:dyDescent="0.2">
      <c r="B1920" s="120"/>
      <c r="C1920" s="119"/>
      <c r="D1920" s="120"/>
      <c r="E1920" s="119"/>
      <c r="F1920" s="119"/>
      <c r="G1920" s="119"/>
      <c r="H1920" s="119"/>
      <c r="I1920" s="158">
        <f t="shared" si="61"/>
        <v>0</v>
      </c>
      <c r="J1920" s="119"/>
      <c r="K1920" s="119"/>
      <c r="L1920" s="119"/>
      <c r="M1920" s="119"/>
      <c r="N1920" s="119"/>
      <c r="O1920" s="159"/>
      <c r="P1920" s="160" t="s">
        <v>80</v>
      </c>
      <c r="Q1920" s="122">
        <f t="shared" si="62"/>
        <v>0</v>
      </c>
      <c r="R1920" s="143"/>
    </row>
    <row r="1921" spans="2:18" x14ac:dyDescent="0.2">
      <c r="B1921" s="120"/>
      <c r="C1921" s="119"/>
      <c r="D1921" s="120"/>
      <c r="E1921" s="119"/>
      <c r="F1921" s="119"/>
      <c r="G1921" s="119"/>
      <c r="H1921" s="119"/>
      <c r="I1921" s="158">
        <f t="shared" si="61"/>
        <v>0</v>
      </c>
      <c r="J1921" s="119"/>
      <c r="K1921" s="119"/>
      <c r="L1921" s="119"/>
      <c r="M1921" s="119"/>
      <c r="N1921" s="119"/>
      <c r="O1921" s="159"/>
      <c r="P1921" s="160" t="s">
        <v>80</v>
      </c>
      <c r="Q1921" s="122">
        <f t="shared" si="62"/>
        <v>0</v>
      </c>
      <c r="R1921" s="143"/>
    </row>
    <row r="1922" spans="2:18" x14ac:dyDescent="0.2">
      <c r="B1922" s="120"/>
      <c r="C1922" s="119"/>
      <c r="D1922" s="120"/>
      <c r="E1922" s="119"/>
      <c r="F1922" s="119"/>
      <c r="G1922" s="119"/>
      <c r="H1922" s="119"/>
      <c r="I1922" s="158">
        <f t="shared" si="61"/>
        <v>0</v>
      </c>
      <c r="J1922" s="119"/>
      <c r="K1922" s="119"/>
      <c r="L1922" s="119"/>
      <c r="M1922" s="119"/>
      <c r="N1922" s="119"/>
      <c r="O1922" s="159"/>
      <c r="P1922" s="160" t="s">
        <v>80</v>
      </c>
      <c r="Q1922" s="122">
        <f t="shared" si="62"/>
        <v>0</v>
      </c>
      <c r="R1922" s="143"/>
    </row>
    <row r="1923" spans="2:18" x14ac:dyDescent="0.2">
      <c r="B1923" s="120"/>
      <c r="C1923" s="119"/>
      <c r="D1923" s="120"/>
      <c r="E1923" s="119"/>
      <c r="F1923" s="119"/>
      <c r="G1923" s="119"/>
      <c r="H1923" s="119"/>
      <c r="I1923" s="158">
        <f t="shared" si="61"/>
        <v>0</v>
      </c>
      <c r="J1923" s="119"/>
      <c r="K1923" s="119"/>
      <c r="L1923" s="119"/>
      <c r="M1923" s="119"/>
      <c r="N1923" s="119"/>
      <c r="O1923" s="159"/>
      <c r="P1923" s="160" t="s">
        <v>80</v>
      </c>
      <c r="Q1923" s="122">
        <f t="shared" si="62"/>
        <v>0</v>
      </c>
      <c r="R1923" s="143"/>
    </row>
    <row r="1924" spans="2:18" x14ac:dyDescent="0.2">
      <c r="B1924" s="120"/>
      <c r="C1924" s="119"/>
      <c r="D1924" s="120"/>
      <c r="E1924" s="119"/>
      <c r="F1924" s="119"/>
      <c r="G1924" s="119"/>
      <c r="H1924" s="119"/>
      <c r="I1924" s="158">
        <f t="shared" si="61"/>
        <v>0</v>
      </c>
      <c r="J1924" s="119"/>
      <c r="K1924" s="119"/>
      <c r="L1924" s="119"/>
      <c r="M1924" s="119"/>
      <c r="N1924" s="119"/>
      <c r="O1924" s="159"/>
      <c r="P1924" s="160" t="s">
        <v>80</v>
      </c>
      <c r="Q1924" s="122">
        <f t="shared" si="62"/>
        <v>0</v>
      </c>
      <c r="R1924" s="143"/>
    </row>
    <row r="1925" spans="2:18" x14ac:dyDescent="0.2">
      <c r="B1925" s="120"/>
      <c r="C1925" s="119"/>
      <c r="D1925" s="120"/>
      <c r="E1925" s="119"/>
      <c r="F1925" s="119"/>
      <c r="G1925" s="119"/>
      <c r="H1925" s="119"/>
      <c r="I1925" s="158">
        <f t="shared" si="61"/>
        <v>0</v>
      </c>
      <c r="J1925" s="119"/>
      <c r="K1925" s="119"/>
      <c r="L1925" s="119"/>
      <c r="M1925" s="119"/>
      <c r="N1925" s="119"/>
      <c r="O1925" s="159"/>
      <c r="P1925" s="160" t="s">
        <v>80</v>
      </c>
      <c r="Q1925" s="122">
        <f t="shared" si="62"/>
        <v>0</v>
      </c>
      <c r="R1925" s="143"/>
    </row>
    <row r="1926" spans="2:18" x14ac:dyDescent="0.2">
      <c r="B1926" s="120"/>
      <c r="C1926" s="119"/>
      <c r="D1926" s="120"/>
      <c r="E1926" s="119"/>
      <c r="F1926" s="119"/>
      <c r="G1926" s="119"/>
      <c r="H1926" s="119"/>
      <c r="I1926" s="158">
        <f t="shared" si="61"/>
        <v>0</v>
      </c>
      <c r="J1926" s="119"/>
      <c r="K1926" s="119"/>
      <c r="L1926" s="119"/>
      <c r="M1926" s="119"/>
      <c r="N1926" s="119"/>
      <c r="O1926" s="159"/>
      <c r="P1926" s="160" t="s">
        <v>80</v>
      </c>
      <c r="Q1926" s="122">
        <f t="shared" si="62"/>
        <v>0</v>
      </c>
      <c r="R1926" s="143"/>
    </row>
    <row r="1927" spans="2:18" x14ac:dyDescent="0.2">
      <c r="B1927" s="120"/>
      <c r="C1927" s="119"/>
      <c r="D1927" s="120"/>
      <c r="E1927" s="119"/>
      <c r="F1927" s="119"/>
      <c r="G1927" s="119"/>
      <c r="H1927" s="119"/>
      <c r="I1927" s="158">
        <f t="shared" si="61"/>
        <v>0</v>
      </c>
      <c r="J1927" s="119"/>
      <c r="K1927" s="119"/>
      <c r="L1927" s="119"/>
      <c r="M1927" s="119"/>
      <c r="N1927" s="119"/>
      <c r="O1927" s="159"/>
      <c r="P1927" s="160" t="s">
        <v>80</v>
      </c>
      <c r="Q1927" s="122">
        <f t="shared" si="62"/>
        <v>0</v>
      </c>
      <c r="R1927" s="143"/>
    </row>
    <row r="1928" spans="2:18" x14ac:dyDescent="0.2">
      <c r="B1928" s="120"/>
      <c r="C1928" s="119"/>
      <c r="D1928" s="120"/>
      <c r="E1928" s="119"/>
      <c r="F1928" s="119"/>
      <c r="G1928" s="119"/>
      <c r="H1928" s="119"/>
      <c r="I1928" s="158">
        <f t="shared" si="61"/>
        <v>0</v>
      </c>
      <c r="J1928" s="119"/>
      <c r="K1928" s="119"/>
      <c r="L1928" s="119"/>
      <c r="M1928" s="119"/>
      <c r="N1928" s="119"/>
      <c r="O1928" s="159"/>
      <c r="P1928" s="160" t="s">
        <v>80</v>
      </c>
      <c r="Q1928" s="122">
        <f t="shared" si="62"/>
        <v>0</v>
      </c>
      <c r="R1928" s="143"/>
    </row>
    <row r="1929" spans="2:18" x14ac:dyDescent="0.2">
      <c r="B1929" s="120"/>
      <c r="C1929" s="119"/>
      <c r="D1929" s="120"/>
      <c r="E1929" s="119"/>
      <c r="F1929" s="119"/>
      <c r="G1929" s="119"/>
      <c r="H1929" s="119"/>
      <c r="I1929" s="158">
        <f t="shared" si="61"/>
        <v>0</v>
      </c>
      <c r="J1929" s="119"/>
      <c r="K1929" s="119"/>
      <c r="L1929" s="119"/>
      <c r="M1929" s="119"/>
      <c r="N1929" s="119"/>
      <c r="O1929" s="159"/>
      <c r="P1929" s="160" t="s">
        <v>80</v>
      </c>
      <c r="Q1929" s="122">
        <f t="shared" si="62"/>
        <v>0</v>
      </c>
      <c r="R1929" s="143"/>
    </row>
    <row r="1930" spans="2:18" x14ac:dyDescent="0.2">
      <c r="B1930" s="120"/>
      <c r="C1930" s="119"/>
      <c r="D1930" s="120"/>
      <c r="E1930" s="119"/>
      <c r="F1930" s="119"/>
      <c r="G1930" s="119"/>
      <c r="H1930" s="119"/>
      <c r="I1930" s="158">
        <f t="shared" si="61"/>
        <v>0</v>
      </c>
      <c r="J1930" s="119"/>
      <c r="K1930" s="119"/>
      <c r="L1930" s="119"/>
      <c r="M1930" s="119"/>
      <c r="N1930" s="119"/>
      <c r="O1930" s="159"/>
      <c r="P1930" s="160" t="s">
        <v>80</v>
      </c>
      <c r="Q1930" s="122">
        <f t="shared" si="62"/>
        <v>0</v>
      </c>
      <c r="R1930" s="143"/>
    </row>
    <row r="1931" spans="2:18" x14ac:dyDescent="0.2">
      <c r="B1931" s="120"/>
      <c r="C1931" s="119"/>
      <c r="D1931" s="120"/>
      <c r="E1931" s="119"/>
      <c r="F1931" s="119"/>
      <c r="G1931" s="119"/>
      <c r="H1931" s="119"/>
      <c r="I1931" s="158">
        <f t="shared" si="61"/>
        <v>0</v>
      </c>
      <c r="J1931" s="119"/>
      <c r="K1931" s="119"/>
      <c r="L1931" s="119"/>
      <c r="M1931" s="119"/>
      <c r="N1931" s="119"/>
      <c r="O1931" s="159"/>
      <c r="P1931" s="160" t="s">
        <v>80</v>
      </c>
      <c r="Q1931" s="122">
        <f t="shared" si="62"/>
        <v>0</v>
      </c>
      <c r="R1931" s="143"/>
    </row>
    <row r="1932" spans="2:18" x14ac:dyDescent="0.2">
      <c r="B1932" s="120"/>
      <c r="C1932" s="119"/>
      <c r="D1932" s="120"/>
      <c r="E1932" s="119"/>
      <c r="F1932" s="119"/>
      <c r="G1932" s="119"/>
      <c r="H1932" s="119"/>
      <c r="I1932" s="158">
        <f t="shared" si="61"/>
        <v>0</v>
      </c>
      <c r="J1932" s="119"/>
      <c r="K1932" s="119"/>
      <c r="L1932" s="119"/>
      <c r="M1932" s="119"/>
      <c r="N1932" s="119"/>
      <c r="O1932" s="159"/>
      <c r="P1932" s="160" t="s">
        <v>80</v>
      </c>
      <c r="Q1932" s="122">
        <f t="shared" si="62"/>
        <v>0</v>
      </c>
      <c r="R1932" s="143"/>
    </row>
    <row r="1933" spans="2:18" x14ac:dyDescent="0.2">
      <c r="B1933" s="120"/>
      <c r="C1933" s="119"/>
      <c r="D1933" s="120"/>
      <c r="E1933" s="119"/>
      <c r="F1933" s="119"/>
      <c r="G1933" s="119"/>
      <c r="H1933" s="119"/>
      <c r="I1933" s="158">
        <f t="shared" si="61"/>
        <v>0</v>
      </c>
      <c r="J1933" s="119"/>
      <c r="K1933" s="119"/>
      <c r="L1933" s="119"/>
      <c r="M1933" s="119"/>
      <c r="N1933" s="119"/>
      <c r="O1933" s="159"/>
      <c r="P1933" s="160" t="s">
        <v>80</v>
      </c>
      <c r="Q1933" s="122">
        <f t="shared" si="62"/>
        <v>0</v>
      </c>
      <c r="R1933" s="143"/>
    </row>
    <row r="1934" spans="2:18" x14ac:dyDescent="0.2">
      <c r="B1934" s="120"/>
      <c r="C1934" s="119"/>
      <c r="D1934" s="120"/>
      <c r="E1934" s="119"/>
      <c r="F1934" s="119"/>
      <c r="G1934" s="119"/>
      <c r="H1934" s="119"/>
      <c r="I1934" s="158">
        <f t="shared" si="61"/>
        <v>0</v>
      </c>
      <c r="J1934" s="119"/>
      <c r="K1934" s="119"/>
      <c r="L1934" s="119"/>
      <c r="M1934" s="119"/>
      <c r="N1934" s="119"/>
      <c r="O1934" s="159"/>
      <c r="P1934" s="160" t="s">
        <v>80</v>
      </c>
      <c r="Q1934" s="122">
        <f t="shared" si="62"/>
        <v>0</v>
      </c>
      <c r="R1934" s="143"/>
    </row>
    <row r="1935" spans="2:18" x14ac:dyDescent="0.2">
      <c r="B1935" s="120"/>
      <c r="C1935" s="119"/>
      <c r="D1935" s="120"/>
      <c r="E1935" s="119"/>
      <c r="F1935" s="119"/>
      <c r="G1935" s="119"/>
      <c r="H1935" s="119"/>
      <c r="I1935" s="158">
        <f t="shared" si="61"/>
        <v>0</v>
      </c>
      <c r="J1935" s="119"/>
      <c r="K1935" s="119"/>
      <c r="L1935" s="119"/>
      <c r="M1935" s="119"/>
      <c r="N1935" s="119"/>
      <c r="O1935" s="159"/>
      <c r="P1935" s="160" t="s">
        <v>80</v>
      </c>
      <c r="Q1935" s="122">
        <f t="shared" si="62"/>
        <v>0</v>
      </c>
      <c r="R1935" s="143"/>
    </row>
    <row r="1936" spans="2:18" x14ac:dyDescent="0.2">
      <c r="B1936" s="120"/>
      <c r="C1936" s="119"/>
      <c r="D1936" s="120"/>
      <c r="E1936" s="119"/>
      <c r="F1936" s="119"/>
      <c r="G1936" s="119"/>
      <c r="H1936" s="119"/>
      <c r="I1936" s="158">
        <f t="shared" si="61"/>
        <v>0</v>
      </c>
      <c r="J1936" s="119"/>
      <c r="K1936" s="119"/>
      <c r="L1936" s="119"/>
      <c r="M1936" s="119"/>
      <c r="N1936" s="119"/>
      <c r="O1936" s="159"/>
      <c r="P1936" s="160" t="s">
        <v>80</v>
      </c>
      <c r="Q1936" s="122">
        <f t="shared" si="62"/>
        <v>0</v>
      </c>
      <c r="R1936" s="143"/>
    </row>
    <row r="1937" spans="2:18" x14ac:dyDescent="0.2">
      <c r="B1937" s="120"/>
      <c r="C1937" s="119"/>
      <c r="D1937" s="120"/>
      <c r="E1937" s="119"/>
      <c r="F1937" s="119"/>
      <c r="G1937" s="119"/>
      <c r="H1937" s="119"/>
      <c r="I1937" s="158">
        <f t="shared" si="61"/>
        <v>0</v>
      </c>
      <c r="J1937" s="119"/>
      <c r="K1937" s="119"/>
      <c r="L1937" s="119"/>
      <c r="M1937" s="119"/>
      <c r="N1937" s="119"/>
      <c r="O1937" s="159"/>
      <c r="P1937" s="160" t="s">
        <v>80</v>
      </c>
      <c r="Q1937" s="122">
        <f t="shared" si="62"/>
        <v>0</v>
      </c>
      <c r="R1937" s="143"/>
    </row>
    <row r="1938" spans="2:18" x14ac:dyDescent="0.2">
      <c r="B1938" s="120"/>
      <c r="C1938" s="119"/>
      <c r="D1938" s="120"/>
      <c r="E1938" s="119"/>
      <c r="F1938" s="119"/>
      <c r="G1938" s="119"/>
      <c r="H1938" s="119"/>
      <c r="I1938" s="158">
        <f t="shared" si="61"/>
        <v>0</v>
      </c>
      <c r="J1938" s="119"/>
      <c r="K1938" s="119"/>
      <c r="L1938" s="119"/>
      <c r="M1938" s="119"/>
      <c r="N1938" s="119"/>
      <c r="O1938" s="159"/>
      <c r="P1938" s="160" t="s">
        <v>80</v>
      </c>
      <c r="Q1938" s="122">
        <f t="shared" si="62"/>
        <v>0</v>
      </c>
      <c r="R1938" s="143"/>
    </row>
    <row r="1939" spans="2:18" x14ac:dyDescent="0.2">
      <c r="B1939" s="120"/>
      <c r="C1939" s="119"/>
      <c r="D1939" s="120"/>
      <c r="E1939" s="119"/>
      <c r="F1939" s="119"/>
      <c r="G1939" s="119"/>
      <c r="H1939" s="119"/>
      <c r="I1939" s="158">
        <f t="shared" si="61"/>
        <v>0</v>
      </c>
      <c r="J1939" s="119"/>
      <c r="K1939" s="119"/>
      <c r="L1939" s="119"/>
      <c r="M1939" s="119"/>
      <c r="N1939" s="119"/>
      <c r="O1939" s="159"/>
      <c r="P1939" s="160" t="s">
        <v>80</v>
      </c>
      <c r="Q1939" s="122">
        <f t="shared" si="62"/>
        <v>0</v>
      </c>
      <c r="R1939" s="143"/>
    </row>
    <row r="1940" spans="2:18" x14ac:dyDescent="0.2">
      <c r="B1940" s="120"/>
      <c r="C1940" s="119"/>
      <c r="D1940" s="120"/>
      <c r="E1940" s="119"/>
      <c r="F1940" s="119"/>
      <c r="G1940" s="119"/>
      <c r="H1940" s="119"/>
      <c r="I1940" s="158">
        <f t="shared" si="61"/>
        <v>0</v>
      </c>
      <c r="J1940" s="119"/>
      <c r="K1940" s="119"/>
      <c r="L1940" s="119"/>
      <c r="M1940" s="119"/>
      <c r="N1940" s="119"/>
      <c r="O1940" s="159"/>
      <c r="P1940" s="160" t="s">
        <v>80</v>
      </c>
      <c r="Q1940" s="122">
        <f t="shared" si="62"/>
        <v>0</v>
      </c>
      <c r="R1940" s="143"/>
    </row>
    <row r="1941" spans="2:18" x14ac:dyDescent="0.2">
      <c r="B1941" s="120"/>
      <c r="C1941" s="119"/>
      <c r="D1941" s="120"/>
      <c r="E1941" s="119"/>
      <c r="F1941" s="119"/>
      <c r="G1941" s="119"/>
      <c r="H1941" s="119"/>
      <c r="I1941" s="158">
        <f t="shared" si="61"/>
        <v>0</v>
      </c>
      <c r="J1941" s="119"/>
      <c r="K1941" s="119"/>
      <c r="L1941" s="119"/>
      <c r="M1941" s="119"/>
      <c r="N1941" s="119"/>
      <c r="O1941" s="159"/>
      <c r="P1941" s="160" t="s">
        <v>80</v>
      </c>
      <c r="Q1941" s="122">
        <f t="shared" si="62"/>
        <v>0</v>
      </c>
      <c r="R1941" s="143"/>
    </row>
    <row r="1942" spans="2:18" x14ac:dyDescent="0.2">
      <c r="B1942" s="120"/>
      <c r="C1942" s="119"/>
      <c r="D1942" s="120"/>
      <c r="E1942" s="119"/>
      <c r="F1942" s="119"/>
      <c r="G1942" s="119"/>
      <c r="H1942" s="119"/>
      <c r="I1942" s="158">
        <f t="shared" si="61"/>
        <v>0</v>
      </c>
      <c r="J1942" s="119"/>
      <c r="K1942" s="119"/>
      <c r="L1942" s="119"/>
      <c r="M1942" s="119"/>
      <c r="N1942" s="119"/>
      <c r="O1942" s="159"/>
      <c r="P1942" s="160" t="s">
        <v>80</v>
      </c>
      <c r="Q1942" s="122">
        <f t="shared" si="62"/>
        <v>0</v>
      </c>
      <c r="R1942" s="143"/>
    </row>
    <row r="1943" spans="2:18" x14ac:dyDescent="0.2">
      <c r="B1943" s="120"/>
      <c r="C1943" s="119"/>
      <c r="D1943" s="120"/>
      <c r="E1943" s="119"/>
      <c r="F1943" s="119"/>
      <c r="G1943" s="119"/>
      <c r="H1943" s="119"/>
      <c r="I1943" s="158">
        <f t="shared" si="61"/>
        <v>0</v>
      </c>
      <c r="J1943" s="119"/>
      <c r="K1943" s="119"/>
      <c r="L1943" s="119"/>
      <c r="M1943" s="119"/>
      <c r="N1943" s="119"/>
      <c r="O1943" s="159"/>
      <c r="P1943" s="160" t="s">
        <v>80</v>
      </c>
      <c r="Q1943" s="122">
        <f t="shared" si="62"/>
        <v>0</v>
      </c>
      <c r="R1943" s="143"/>
    </row>
    <row r="1944" spans="2:18" x14ac:dyDescent="0.2">
      <c r="B1944" s="120"/>
      <c r="C1944" s="119"/>
      <c r="D1944" s="120"/>
      <c r="E1944" s="119"/>
      <c r="F1944" s="119"/>
      <c r="G1944" s="119"/>
      <c r="H1944" s="119"/>
      <c r="I1944" s="158">
        <f t="shared" si="61"/>
        <v>0</v>
      </c>
      <c r="J1944" s="119"/>
      <c r="K1944" s="119"/>
      <c r="L1944" s="119"/>
      <c r="M1944" s="119"/>
      <c r="N1944" s="119"/>
      <c r="O1944" s="159"/>
      <c r="P1944" s="160" t="s">
        <v>80</v>
      </c>
      <c r="Q1944" s="122">
        <f t="shared" si="62"/>
        <v>0</v>
      </c>
      <c r="R1944" s="143"/>
    </row>
    <row r="1945" spans="2:18" x14ac:dyDescent="0.2">
      <c r="B1945" s="120"/>
      <c r="C1945" s="119"/>
      <c r="D1945" s="120"/>
      <c r="E1945" s="119"/>
      <c r="F1945" s="119"/>
      <c r="G1945" s="119"/>
      <c r="H1945" s="119"/>
      <c r="I1945" s="158">
        <f t="shared" si="61"/>
        <v>0</v>
      </c>
      <c r="J1945" s="119"/>
      <c r="K1945" s="119"/>
      <c r="L1945" s="119"/>
      <c r="M1945" s="119"/>
      <c r="N1945" s="119"/>
      <c r="O1945" s="159"/>
      <c r="P1945" s="160" t="s">
        <v>80</v>
      </c>
      <c r="Q1945" s="122">
        <f t="shared" si="62"/>
        <v>0</v>
      </c>
      <c r="R1945" s="143"/>
    </row>
    <row r="1946" spans="2:18" x14ac:dyDescent="0.2">
      <c r="B1946" s="120"/>
      <c r="C1946" s="119"/>
      <c r="D1946" s="120"/>
      <c r="E1946" s="119"/>
      <c r="F1946" s="119"/>
      <c r="G1946" s="119"/>
      <c r="H1946" s="119"/>
      <c r="I1946" s="158">
        <f t="shared" si="61"/>
        <v>0</v>
      </c>
      <c r="J1946" s="119"/>
      <c r="K1946" s="119"/>
      <c r="L1946" s="119"/>
      <c r="M1946" s="119"/>
      <c r="N1946" s="119"/>
      <c r="O1946" s="159"/>
      <c r="P1946" s="160" t="s">
        <v>80</v>
      </c>
      <c r="Q1946" s="122">
        <f t="shared" si="62"/>
        <v>0</v>
      </c>
      <c r="R1946" s="143"/>
    </row>
    <row r="1947" spans="2:18" x14ac:dyDescent="0.2">
      <c r="B1947" s="120"/>
      <c r="C1947" s="119"/>
      <c r="D1947" s="120"/>
      <c r="E1947" s="119"/>
      <c r="F1947" s="119"/>
      <c r="G1947" s="119"/>
      <c r="H1947" s="119"/>
      <c r="I1947" s="158">
        <f t="shared" si="61"/>
        <v>0</v>
      </c>
      <c r="J1947" s="119"/>
      <c r="K1947" s="119"/>
      <c r="L1947" s="119"/>
      <c r="M1947" s="119"/>
      <c r="N1947" s="119"/>
      <c r="O1947" s="159"/>
      <c r="P1947" s="160" t="s">
        <v>80</v>
      </c>
      <c r="Q1947" s="122">
        <f t="shared" si="62"/>
        <v>0</v>
      </c>
      <c r="R1947" s="143"/>
    </row>
    <row r="1948" spans="2:18" x14ac:dyDescent="0.2">
      <c r="B1948" s="120"/>
      <c r="C1948" s="119"/>
      <c r="D1948" s="120"/>
      <c r="E1948" s="119"/>
      <c r="F1948" s="119"/>
      <c r="G1948" s="119"/>
      <c r="H1948" s="119"/>
      <c r="I1948" s="158">
        <f t="shared" si="61"/>
        <v>0</v>
      </c>
      <c r="J1948" s="119"/>
      <c r="K1948" s="119"/>
      <c r="L1948" s="119"/>
      <c r="M1948" s="119"/>
      <c r="N1948" s="119"/>
      <c r="O1948" s="159"/>
      <c r="P1948" s="160" t="s">
        <v>80</v>
      </c>
      <c r="Q1948" s="122">
        <f t="shared" si="62"/>
        <v>0</v>
      </c>
      <c r="R1948" s="143"/>
    </row>
    <row r="1949" spans="2:18" x14ac:dyDescent="0.2">
      <c r="B1949" s="120"/>
      <c r="C1949" s="119"/>
      <c r="D1949" s="120"/>
      <c r="E1949" s="119"/>
      <c r="F1949" s="119"/>
      <c r="G1949" s="119"/>
      <c r="H1949" s="119"/>
      <c r="I1949" s="158">
        <f t="shared" si="61"/>
        <v>0</v>
      </c>
      <c r="J1949" s="119"/>
      <c r="K1949" s="119"/>
      <c r="L1949" s="119"/>
      <c r="M1949" s="119"/>
      <c r="N1949" s="119"/>
      <c r="O1949" s="159"/>
      <c r="P1949" s="160" t="s">
        <v>80</v>
      </c>
      <c r="Q1949" s="122">
        <f t="shared" si="62"/>
        <v>0</v>
      </c>
      <c r="R1949" s="143"/>
    </row>
    <row r="1950" spans="2:18" x14ac:dyDescent="0.2">
      <c r="B1950" s="120"/>
      <c r="C1950" s="119"/>
      <c r="D1950" s="120"/>
      <c r="E1950" s="119"/>
      <c r="F1950" s="119"/>
      <c r="G1950" s="119"/>
      <c r="H1950" s="119"/>
      <c r="I1950" s="158">
        <f t="shared" si="61"/>
        <v>0</v>
      </c>
      <c r="J1950" s="119"/>
      <c r="K1950" s="119"/>
      <c r="L1950" s="119"/>
      <c r="M1950" s="119"/>
      <c r="N1950" s="119"/>
      <c r="O1950" s="159"/>
      <c r="P1950" s="160" t="s">
        <v>80</v>
      </c>
      <c r="Q1950" s="122">
        <f t="shared" si="62"/>
        <v>0</v>
      </c>
      <c r="R1950" s="143"/>
    </row>
    <row r="1951" spans="2:18" x14ac:dyDescent="0.2">
      <c r="B1951" s="120"/>
      <c r="C1951" s="119"/>
      <c r="D1951" s="120"/>
      <c r="E1951" s="119"/>
      <c r="F1951" s="119"/>
      <c r="G1951" s="119"/>
      <c r="H1951" s="119"/>
      <c r="I1951" s="158">
        <f t="shared" si="61"/>
        <v>0</v>
      </c>
      <c r="J1951" s="119"/>
      <c r="K1951" s="119"/>
      <c r="L1951" s="119"/>
      <c r="M1951" s="119"/>
      <c r="N1951" s="119"/>
      <c r="O1951" s="159"/>
      <c r="P1951" s="160" t="s">
        <v>80</v>
      </c>
      <c r="Q1951" s="122">
        <f t="shared" si="62"/>
        <v>0</v>
      </c>
      <c r="R1951" s="143"/>
    </row>
    <row r="1952" spans="2:18" x14ac:dyDescent="0.2">
      <c r="B1952" s="120"/>
      <c r="C1952" s="119"/>
      <c r="D1952" s="120"/>
      <c r="E1952" s="119"/>
      <c r="F1952" s="119"/>
      <c r="G1952" s="119"/>
      <c r="H1952" s="119"/>
      <c r="I1952" s="158">
        <f t="shared" si="61"/>
        <v>0</v>
      </c>
      <c r="J1952" s="119"/>
      <c r="K1952" s="119"/>
      <c r="L1952" s="119"/>
      <c r="M1952" s="119"/>
      <c r="N1952" s="119"/>
      <c r="O1952" s="159"/>
      <c r="P1952" s="160" t="s">
        <v>80</v>
      </c>
      <c r="Q1952" s="122">
        <f t="shared" si="62"/>
        <v>0</v>
      </c>
      <c r="R1952" s="143"/>
    </row>
    <row r="1953" spans="2:18" x14ac:dyDescent="0.2">
      <c r="B1953" s="120"/>
      <c r="C1953" s="119"/>
      <c r="D1953" s="120"/>
      <c r="E1953" s="119"/>
      <c r="F1953" s="119"/>
      <c r="G1953" s="119"/>
      <c r="H1953" s="119"/>
      <c r="I1953" s="158">
        <f t="shared" si="61"/>
        <v>0</v>
      </c>
      <c r="J1953" s="119"/>
      <c r="K1953" s="119"/>
      <c r="L1953" s="119"/>
      <c r="M1953" s="119"/>
      <c r="N1953" s="119"/>
      <c r="O1953" s="159"/>
      <c r="P1953" s="160" t="s">
        <v>80</v>
      </c>
      <c r="Q1953" s="122">
        <f t="shared" si="62"/>
        <v>0</v>
      </c>
      <c r="R1953" s="143"/>
    </row>
    <row r="1954" spans="2:18" x14ac:dyDescent="0.2">
      <c r="B1954" s="120"/>
      <c r="C1954" s="119"/>
      <c r="D1954" s="120"/>
      <c r="E1954" s="119"/>
      <c r="F1954" s="119"/>
      <c r="G1954" s="119"/>
      <c r="H1954" s="119"/>
      <c r="I1954" s="158">
        <f t="shared" si="61"/>
        <v>0</v>
      </c>
      <c r="J1954" s="119"/>
      <c r="K1954" s="119"/>
      <c r="L1954" s="119"/>
      <c r="M1954" s="119"/>
      <c r="N1954" s="119"/>
      <c r="O1954" s="159"/>
      <c r="P1954" s="160" t="s">
        <v>80</v>
      </c>
      <c r="Q1954" s="122">
        <f t="shared" si="62"/>
        <v>0</v>
      </c>
      <c r="R1954" s="143"/>
    </row>
    <row r="1955" spans="2:18" x14ac:dyDescent="0.2">
      <c r="B1955" s="120"/>
      <c r="C1955" s="119"/>
      <c r="D1955" s="120"/>
      <c r="E1955" s="119"/>
      <c r="F1955" s="119"/>
      <c r="G1955" s="119"/>
      <c r="H1955" s="119"/>
      <c r="I1955" s="158">
        <f t="shared" si="61"/>
        <v>0</v>
      </c>
      <c r="J1955" s="119"/>
      <c r="K1955" s="119"/>
      <c r="L1955" s="119"/>
      <c r="M1955" s="119"/>
      <c r="N1955" s="119"/>
      <c r="O1955" s="159"/>
      <c r="P1955" s="160" t="s">
        <v>80</v>
      </c>
      <c r="Q1955" s="122">
        <f t="shared" si="62"/>
        <v>0</v>
      </c>
      <c r="R1955" s="143"/>
    </row>
    <row r="1956" spans="2:18" x14ac:dyDescent="0.2">
      <c r="B1956" s="120"/>
      <c r="C1956" s="119"/>
      <c r="D1956" s="120"/>
      <c r="E1956" s="119"/>
      <c r="F1956" s="119"/>
      <c r="G1956" s="119"/>
      <c r="H1956" s="119"/>
      <c r="I1956" s="158">
        <f t="shared" si="61"/>
        <v>0</v>
      </c>
      <c r="J1956" s="119"/>
      <c r="K1956" s="119"/>
      <c r="L1956" s="119"/>
      <c r="M1956" s="119"/>
      <c r="N1956" s="119"/>
      <c r="O1956" s="159"/>
      <c r="P1956" s="160" t="s">
        <v>80</v>
      </c>
      <c r="Q1956" s="122">
        <f t="shared" si="62"/>
        <v>0</v>
      </c>
      <c r="R1956" s="143"/>
    </row>
    <row r="1957" spans="2:18" x14ac:dyDescent="0.2">
      <c r="B1957" s="120"/>
      <c r="C1957" s="119"/>
      <c r="D1957" s="120"/>
      <c r="E1957" s="119"/>
      <c r="F1957" s="119"/>
      <c r="G1957" s="119"/>
      <c r="H1957" s="119"/>
      <c r="I1957" s="158">
        <f t="shared" si="61"/>
        <v>0</v>
      </c>
      <c r="J1957" s="119"/>
      <c r="K1957" s="119"/>
      <c r="L1957" s="119"/>
      <c r="M1957" s="119"/>
      <c r="N1957" s="119"/>
      <c r="O1957" s="159"/>
      <c r="P1957" s="160" t="s">
        <v>80</v>
      </c>
      <c r="Q1957" s="122">
        <f t="shared" si="62"/>
        <v>0</v>
      </c>
      <c r="R1957" s="143"/>
    </row>
    <row r="1958" spans="2:18" x14ac:dyDescent="0.2">
      <c r="B1958" s="120"/>
      <c r="C1958" s="119"/>
      <c r="D1958" s="120"/>
      <c r="E1958" s="119"/>
      <c r="F1958" s="119"/>
      <c r="G1958" s="119"/>
      <c r="H1958" s="119"/>
      <c r="I1958" s="158">
        <f t="shared" si="61"/>
        <v>0</v>
      </c>
      <c r="J1958" s="119"/>
      <c r="K1958" s="119"/>
      <c r="L1958" s="119"/>
      <c r="M1958" s="119"/>
      <c r="N1958" s="119"/>
      <c r="O1958" s="159"/>
      <c r="P1958" s="160" t="s">
        <v>80</v>
      </c>
      <c r="Q1958" s="122">
        <f t="shared" si="62"/>
        <v>0</v>
      </c>
      <c r="R1958" s="143"/>
    </row>
    <row r="1959" spans="2:18" x14ac:dyDescent="0.2">
      <c r="B1959" s="120"/>
      <c r="C1959" s="119"/>
      <c r="D1959" s="120"/>
      <c r="E1959" s="119"/>
      <c r="F1959" s="119"/>
      <c r="G1959" s="119"/>
      <c r="H1959" s="119"/>
      <c r="I1959" s="158">
        <f t="shared" si="61"/>
        <v>0</v>
      </c>
      <c r="J1959" s="119"/>
      <c r="K1959" s="119"/>
      <c r="L1959" s="119"/>
      <c r="M1959" s="119"/>
      <c r="N1959" s="119"/>
      <c r="O1959" s="159"/>
      <c r="P1959" s="160" t="s">
        <v>80</v>
      </c>
      <c r="Q1959" s="122">
        <f t="shared" si="62"/>
        <v>0</v>
      </c>
      <c r="R1959" s="143"/>
    </row>
    <row r="1960" spans="2:18" x14ac:dyDescent="0.2">
      <c r="B1960" s="120"/>
      <c r="C1960" s="119"/>
      <c r="D1960" s="120"/>
      <c r="E1960" s="119"/>
      <c r="F1960" s="119"/>
      <c r="G1960" s="119"/>
      <c r="H1960" s="119"/>
      <c r="I1960" s="158">
        <f t="shared" si="61"/>
        <v>0</v>
      </c>
      <c r="J1960" s="119"/>
      <c r="K1960" s="119"/>
      <c r="L1960" s="119"/>
      <c r="M1960" s="119"/>
      <c r="N1960" s="119"/>
      <c r="O1960" s="159"/>
      <c r="P1960" s="160" t="s">
        <v>80</v>
      </c>
      <c r="Q1960" s="122">
        <f t="shared" si="62"/>
        <v>0</v>
      </c>
      <c r="R1960" s="143"/>
    </row>
    <row r="1961" spans="2:18" x14ac:dyDescent="0.2">
      <c r="B1961" s="120"/>
      <c r="C1961" s="119"/>
      <c r="D1961" s="120"/>
      <c r="E1961" s="119"/>
      <c r="F1961" s="119"/>
      <c r="G1961" s="119"/>
      <c r="H1961" s="119"/>
      <c r="I1961" s="158">
        <f t="shared" si="61"/>
        <v>0</v>
      </c>
      <c r="J1961" s="119"/>
      <c r="K1961" s="119"/>
      <c r="L1961" s="119"/>
      <c r="M1961" s="119"/>
      <c r="N1961" s="119"/>
      <c r="O1961" s="159"/>
      <c r="P1961" s="160" t="s">
        <v>80</v>
      </c>
      <c r="Q1961" s="122">
        <f t="shared" si="62"/>
        <v>0</v>
      </c>
      <c r="R1961" s="143"/>
    </row>
    <row r="1962" spans="2:18" x14ac:dyDescent="0.2">
      <c r="B1962" s="120"/>
      <c r="C1962" s="119"/>
      <c r="D1962" s="120"/>
      <c r="E1962" s="119"/>
      <c r="F1962" s="119"/>
      <c r="G1962" s="119"/>
      <c r="H1962" s="119"/>
      <c r="I1962" s="158">
        <f t="shared" si="61"/>
        <v>0</v>
      </c>
      <c r="J1962" s="119"/>
      <c r="K1962" s="119"/>
      <c r="L1962" s="119"/>
      <c r="M1962" s="119"/>
      <c r="N1962" s="119"/>
      <c r="O1962" s="159"/>
      <c r="P1962" s="160" t="s">
        <v>80</v>
      </c>
      <c r="Q1962" s="122">
        <f t="shared" si="62"/>
        <v>0</v>
      </c>
      <c r="R1962" s="143"/>
    </row>
    <row r="1963" spans="2:18" x14ac:dyDescent="0.2">
      <c r="B1963" s="120"/>
      <c r="C1963" s="119"/>
      <c r="D1963" s="120"/>
      <c r="E1963" s="119"/>
      <c r="F1963" s="119"/>
      <c r="G1963" s="119"/>
      <c r="H1963" s="119"/>
      <c r="I1963" s="158">
        <f t="shared" si="61"/>
        <v>0</v>
      </c>
      <c r="J1963" s="119"/>
      <c r="K1963" s="119"/>
      <c r="L1963" s="119"/>
      <c r="M1963" s="119"/>
      <c r="N1963" s="119"/>
      <c r="O1963" s="159"/>
      <c r="P1963" s="160" t="s">
        <v>80</v>
      </c>
      <c r="Q1963" s="122">
        <f t="shared" si="62"/>
        <v>0</v>
      </c>
      <c r="R1963" s="143"/>
    </row>
    <row r="1964" spans="2:18" x14ac:dyDescent="0.2">
      <c r="B1964" s="120"/>
      <c r="C1964" s="119"/>
      <c r="D1964" s="120"/>
      <c r="E1964" s="119"/>
      <c r="F1964" s="119"/>
      <c r="G1964" s="119"/>
      <c r="H1964" s="119"/>
      <c r="I1964" s="158">
        <f t="shared" si="61"/>
        <v>0</v>
      </c>
      <c r="J1964" s="119"/>
      <c r="K1964" s="119"/>
      <c r="L1964" s="119"/>
      <c r="M1964" s="119"/>
      <c r="N1964" s="119"/>
      <c r="O1964" s="159"/>
      <c r="P1964" s="160" t="s">
        <v>80</v>
      </c>
      <c r="Q1964" s="122">
        <f t="shared" si="62"/>
        <v>0</v>
      </c>
      <c r="R1964" s="143"/>
    </row>
    <row r="1965" spans="2:18" x14ac:dyDescent="0.2">
      <c r="B1965" s="120"/>
      <c r="C1965" s="119"/>
      <c r="D1965" s="120"/>
      <c r="E1965" s="119"/>
      <c r="F1965" s="119"/>
      <c r="G1965" s="119"/>
      <c r="H1965" s="119"/>
      <c r="I1965" s="158">
        <f t="shared" si="61"/>
        <v>0</v>
      </c>
      <c r="J1965" s="119"/>
      <c r="K1965" s="119"/>
      <c r="L1965" s="119"/>
      <c r="M1965" s="119"/>
      <c r="N1965" s="119"/>
      <c r="O1965" s="159"/>
      <c r="P1965" s="160" t="s">
        <v>80</v>
      </c>
      <c r="Q1965" s="122">
        <f t="shared" si="62"/>
        <v>0</v>
      </c>
      <c r="R1965" s="143"/>
    </row>
    <row r="1966" spans="2:18" x14ac:dyDescent="0.2">
      <c r="B1966" s="120"/>
      <c r="C1966" s="119"/>
      <c r="D1966" s="120"/>
      <c r="E1966" s="119"/>
      <c r="F1966" s="119"/>
      <c r="G1966" s="119"/>
      <c r="H1966" s="119"/>
      <c r="I1966" s="158">
        <f t="shared" si="61"/>
        <v>0</v>
      </c>
      <c r="J1966" s="119"/>
      <c r="K1966" s="119"/>
      <c r="L1966" s="119"/>
      <c r="M1966" s="119"/>
      <c r="N1966" s="119"/>
      <c r="O1966" s="159"/>
      <c r="P1966" s="160" t="s">
        <v>80</v>
      </c>
      <c r="Q1966" s="122">
        <f t="shared" si="62"/>
        <v>0</v>
      </c>
      <c r="R1966" s="143"/>
    </row>
    <row r="1967" spans="2:18" x14ac:dyDescent="0.2">
      <c r="B1967" s="120"/>
      <c r="C1967" s="119"/>
      <c r="D1967" s="120"/>
      <c r="E1967" s="119"/>
      <c r="F1967" s="119"/>
      <c r="G1967" s="119"/>
      <c r="H1967" s="119"/>
      <c r="I1967" s="158">
        <f t="shared" si="61"/>
        <v>0</v>
      </c>
      <c r="J1967" s="119"/>
      <c r="K1967" s="119"/>
      <c r="L1967" s="119"/>
      <c r="M1967" s="119"/>
      <c r="N1967" s="119"/>
      <c r="O1967" s="159"/>
      <c r="P1967" s="160" t="s">
        <v>80</v>
      </c>
      <c r="Q1967" s="122">
        <f t="shared" si="62"/>
        <v>0</v>
      </c>
      <c r="R1967" s="143"/>
    </row>
    <row r="1968" spans="2:18" x14ac:dyDescent="0.2">
      <c r="B1968" s="120"/>
      <c r="C1968" s="119"/>
      <c r="D1968" s="120"/>
      <c r="E1968" s="119"/>
      <c r="F1968" s="119"/>
      <c r="G1968" s="119"/>
      <c r="H1968" s="119"/>
      <c r="I1968" s="158">
        <f t="shared" si="61"/>
        <v>0</v>
      </c>
      <c r="J1968" s="119"/>
      <c r="K1968" s="119"/>
      <c r="L1968" s="119"/>
      <c r="M1968" s="119"/>
      <c r="N1968" s="119"/>
      <c r="O1968" s="159"/>
      <c r="P1968" s="160" t="s">
        <v>80</v>
      </c>
      <c r="Q1968" s="122">
        <f t="shared" si="62"/>
        <v>0</v>
      </c>
      <c r="R1968" s="143"/>
    </row>
    <row r="1969" spans="2:18" x14ac:dyDescent="0.2">
      <c r="B1969" s="120"/>
      <c r="C1969" s="119"/>
      <c r="D1969" s="120"/>
      <c r="E1969" s="119"/>
      <c r="F1969" s="119"/>
      <c r="G1969" s="119"/>
      <c r="H1969" s="119"/>
      <c r="I1969" s="158">
        <f t="shared" si="61"/>
        <v>0</v>
      </c>
      <c r="J1969" s="119"/>
      <c r="K1969" s="119"/>
      <c r="L1969" s="119"/>
      <c r="M1969" s="119"/>
      <c r="N1969" s="119"/>
      <c r="O1969" s="159"/>
      <c r="P1969" s="160" t="s">
        <v>80</v>
      </c>
      <c r="Q1969" s="122">
        <f t="shared" si="62"/>
        <v>0</v>
      </c>
      <c r="R1969" s="143"/>
    </row>
    <row r="1970" spans="2:18" x14ac:dyDescent="0.2">
      <c r="B1970" s="120"/>
      <c r="C1970" s="119"/>
      <c r="D1970" s="120"/>
      <c r="E1970" s="119"/>
      <c r="F1970" s="119"/>
      <c r="G1970" s="119"/>
      <c r="H1970" s="119"/>
      <c r="I1970" s="158">
        <f t="shared" si="61"/>
        <v>0</v>
      </c>
      <c r="J1970" s="119"/>
      <c r="K1970" s="119"/>
      <c r="L1970" s="119"/>
      <c r="M1970" s="119"/>
      <c r="N1970" s="119"/>
      <c r="O1970" s="159"/>
      <c r="P1970" s="160" t="s">
        <v>80</v>
      </c>
      <c r="Q1970" s="122">
        <f t="shared" si="62"/>
        <v>0</v>
      </c>
      <c r="R1970" s="143"/>
    </row>
    <row r="1971" spans="2:18" x14ac:dyDescent="0.2">
      <c r="B1971" s="120"/>
      <c r="C1971" s="119"/>
      <c r="D1971" s="120"/>
      <c r="E1971" s="119"/>
      <c r="F1971" s="119"/>
      <c r="G1971" s="119"/>
      <c r="H1971" s="119"/>
      <c r="I1971" s="158">
        <f t="shared" si="61"/>
        <v>0</v>
      </c>
      <c r="J1971" s="119"/>
      <c r="K1971" s="119"/>
      <c r="L1971" s="119"/>
      <c r="M1971" s="119"/>
      <c r="N1971" s="119"/>
      <c r="O1971" s="159"/>
      <c r="P1971" s="160" t="s">
        <v>80</v>
      </c>
      <c r="Q1971" s="122">
        <f t="shared" si="62"/>
        <v>0</v>
      </c>
      <c r="R1971" s="143"/>
    </row>
    <row r="1972" spans="2:18" x14ac:dyDescent="0.2">
      <c r="B1972" s="120"/>
      <c r="C1972" s="119"/>
      <c r="D1972" s="120"/>
      <c r="E1972" s="119"/>
      <c r="F1972" s="119"/>
      <c r="G1972" s="119"/>
      <c r="H1972" s="119"/>
      <c r="I1972" s="158">
        <f t="shared" ref="I1972:I2035" si="63">IF(J1972&gt;0,J1972,SUM((PI()*E1972*F1972/4)+(PI()*F1972*G1972/4)+(PI()*G1972*H1972/4)+(PI()*H1972*E1972/4)))</f>
        <v>0</v>
      </c>
      <c r="J1972" s="119"/>
      <c r="K1972" s="119"/>
      <c r="L1972" s="119"/>
      <c r="M1972" s="119"/>
      <c r="N1972" s="119"/>
      <c r="O1972" s="159"/>
      <c r="P1972" s="160" t="s">
        <v>80</v>
      </c>
      <c r="Q1972" s="122">
        <f t="shared" ref="Q1972:Q2035" si="64">SUM((I1972-(L1972+M1972+N1972))*(1-O1972))</f>
        <v>0</v>
      </c>
      <c r="R1972" s="143"/>
    </row>
    <row r="1973" spans="2:18" x14ac:dyDescent="0.2">
      <c r="B1973" s="120"/>
      <c r="C1973" s="119"/>
      <c r="D1973" s="120"/>
      <c r="E1973" s="119"/>
      <c r="F1973" s="119"/>
      <c r="G1973" s="119"/>
      <c r="H1973" s="119"/>
      <c r="I1973" s="158">
        <f t="shared" si="63"/>
        <v>0</v>
      </c>
      <c r="J1973" s="119"/>
      <c r="K1973" s="119"/>
      <c r="L1973" s="119"/>
      <c r="M1973" s="119"/>
      <c r="N1973" s="119"/>
      <c r="O1973" s="159"/>
      <c r="P1973" s="160" t="s">
        <v>80</v>
      </c>
      <c r="Q1973" s="122">
        <f t="shared" si="64"/>
        <v>0</v>
      </c>
      <c r="R1973" s="143"/>
    </row>
    <row r="1974" spans="2:18" x14ac:dyDescent="0.2">
      <c r="B1974" s="120"/>
      <c r="C1974" s="119"/>
      <c r="D1974" s="120"/>
      <c r="E1974" s="119"/>
      <c r="F1974" s="119"/>
      <c r="G1974" s="119"/>
      <c r="H1974" s="119"/>
      <c r="I1974" s="158">
        <f t="shared" si="63"/>
        <v>0</v>
      </c>
      <c r="J1974" s="119"/>
      <c r="K1974" s="119"/>
      <c r="L1974" s="119"/>
      <c r="M1974" s="119"/>
      <c r="N1974" s="119"/>
      <c r="O1974" s="159"/>
      <c r="P1974" s="160" t="s">
        <v>80</v>
      </c>
      <c r="Q1974" s="122">
        <f t="shared" si="64"/>
        <v>0</v>
      </c>
      <c r="R1974" s="143"/>
    </row>
    <row r="1975" spans="2:18" x14ac:dyDescent="0.2">
      <c r="B1975" s="120"/>
      <c r="C1975" s="119"/>
      <c r="D1975" s="120"/>
      <c r="E1975" s="119"/>
      <c r="F1975" s="119"/>
      <c r="G1975" s="119"/>
      <c r="H1975" s="119"/>
      <c r="I1975" s="158">
        <f t="shared" si="63"/>
        <v>0</v>
      </c>
      <c r="J1975" s="119"/>
      <c r="K1975" s="119"/>
      <c r="L1975" s="119"/>
      <c r="M1975" s="119"/>
      <c r="N1975" s="119"/>
      <c r="O1975" s="159"/>
      <c r="P1975" s="160" t="s">
        <v>80</v>
      </c>
      <c r="Q1975" s="122">
        <f t="shared" si="64"/>
        <v>0</v>
      </c>
      <c r="R1975" s="143"/>
    </row>
    <row r="1976" spans="2:18" x14ac:dyDescent="0.2">
      <c r="B1976" s="120"/>
      <c r="C1976" s="119"/>
      <c r="D1976" s="120"/>
      <c r="E1976" s="119"/>
      <c r="F1976" s="119"/>
      <c r="G1976" s="119"/>
      <c r="H1976" s="119"/>
      <c r="I1976" s="158">
        <f t="shared" si="63"/>
        <v>0</v>
      </c>
      <c r="J1976" s="119"/>
      <c r="K1976" s="119"/>
      <c r="L1976" s="119"/>
      <c r="M1976" s="119"/>
      <c r="N1976" s="119"/>
      <c r="O1976" s="159"/>
      <c r="P1976" s="160" t="s">
        <v>80</v>
      </c>
      <c r="Q1976" s="122">
        <f t="shared" si="64"/>
        <v>0</v>
      </c>
      <c r="R1976" s="143"/>
    </row>
    <row r="1977" spans="2:18" x14ac:dyDescent="0.2">
      <c r="B1977" s="120"/>
      <c r="C1977" s="119"/>
      <c r="D1977" s="120"/>
      <c r="E1977" s="119"/>
      <c r="F1977" s="119"/>
      <c r="G1977" s="119"/>
      <c r="H1977" s="119"/>
      <c r="I1977" s="158">
        <f t="shared" si="63"/>
        <v>0</v>
      </c>
      <c r="J1977" s="119"/>
      <c r="K1977" s="119"/>
      <c r="L1977" s="119"/>
      <c r="M1977" s="119"/>
      <c r="N1977" s="119"/>
      <c r="O1977" s="159"/>
      <c r="P1977" s="160" t="s">
        <v>80</v>
      </c>
      <c r="Q1977" s="122">
        <f t="shared" si="64"/>
        <v>0</v>
      </c>
      <c r="R1977" s="143"/>
    </row>
    <row r="1978" spans="2:18" x14ac:dyDescent="0.2">
      <c r="B1978" s="120"/>
      <c r="C1978" s="119"/>
      <c r="D1978" s="120"/>
      <c r="E1978" s="119"/>
      <c r="F1978" s="119"/>
      <c r="G1978" s="119"/>
      <c r="H1978" s="119"/>
      <c r="I1978" s="158">
        <f t="shared" si="63"/>
        <v>0</v>
      </c>
      <c r="J1978" s="119"/>
      <c r="K1978" s="119"/>
      <c r="L1978" s="119"/>
      <c r="M1978" s="119"/>
      <c r="N1978" s="119"/>
      <c r="O1978" s="159"/>
      <c r="P1978" s="160" t="s">
        <v>80</v>
      </c>
      <c r="Q1978" s="122">
        <f t="shared" si="64"/>
        <v>0</v>
      </c>
      <c r="R1978" s="143"/>
    </row>
    <row r="1979" spans="2:18" x14ac:dyDescent="0.2">
      <c r="B1979" s="120"/>
      <c r="C1979" s="119"/>
      <c r="D1979" s="120"/>
      <c r="E1979" s="119"/>
      <c r="F1979" s="119"/>
      <c r="G1979" s="119"/>
      <c r="H1979" s="119"/>
      <c r="I1979" s="158">
        <f t="shared" si="63"/>
        <v>0</v>
      </c>
      <c r="J1979" s="119"/>
      <c r="K1979" s="119"/>
      <c r="L1979" s="119"/>
      <c r="M1979" s="119"/>
      <c r="N1979" s="119"/>
      <c r="O1979" s="159"/>
      <c r="P1979" s="160" t="s">
        <v>80</v>
      </c>
      <c r="Q1979" s="122">
        <f t="shared" si="64"/>
        <v>0</v>
      </c>
      <c r="R1979" s="143"/>
    </row>
    <row r="1980" spans="2:18" x14ac:dyDescent="0.2">
      <c r="B1980" s="120"/>
      <c r="C1980" s="119"/>
      <c r="D1980" s="120"/>
      <c r="E1980" s="119"/>
      <c r="F1980" s="119"/>
      <c r="G1980" s="119"/>
      <c r="H1980" s="119"/>
      <c r="I1980" s="158">
        <f t="shared" si="63"/>
        <v>0</v>
      </c>
      <c r="J1980" s="119"/>
      <c r="K1980" s="119"/>
      <c r="L1980" s="119"/>
      <c r="M1980" s="119"/>
      <c r="N1980" s="119"/>
      <c r="O1980" s="159"/>
      <c r="P1980" s="160" t="s">
        <v>80</v>
      </c>
      <c r="Q1980" s="122">
        <f t="shared" si="64"/>
        <v>0</v>
      </c>
      <c r="R1980" s="143"/>
    </row>
    <row r="1981" spans="2:18" x14ac:dyDescent="0.2">
      <c r="B1981" s="120"/>
      <c r="C1981" s="119"/>
      <c r="D1981" s="120"/>
      <c r="E1981" s="119"/>
      <c r="F1981" s="119"/>
      <c r="G1981" s="119"/>
      <c r="H1981" s="119"/>
      <c r="I1981" s="158">
        <f t="shared" si="63"/>
        <v>0</v>
      </c>
      <c r="J1981" s="119"/>
      <c r="K1981" s="119"/>
      <c r="L1981" s="119"/>
      <c r="M1981" s="119"/>
      <c r="N1981" s="119"/>
      <c r="O1981" s="159"/>
      <c r="P1981" s="160" t="s">
        <v>80</v>
      </c>
      <c r="Q1981" s="122">
        <f t="shared" si="64"/>
        <v>0</v>
      </c>
      <c r="R1981" s="143"/>
    </row>
    <row r="1982" spans="2:18" x14ac:dyDescent="0.2">
      <c r="B1982" s="120"/>
      <c r="C1982" s="119"/>
      <c r="D1982" s="120"/>
      <c r="E1982" s="119"/>
      <c r="F1982" s="119"/>
      <c r="G1982" s="119"/>
      <c r="H1982" s="119"/>
      <c r="I1982" s="158">
        <f t="shared" si="63"/>
        <v>0</v>
      </c>
      <c r="J1982" s="119"/>
      <c r="K1982" s="119"/>
      <c r="L1982" s="119"/>
      <c r="M1982" s="119"/>
      <c r="N1982" s="119"/>
      <c r="O1982" s="159"/>
      <c r="P1982" s="160" t="s">
        <v>80</v>
      </c>
      <c r="Q1982" s="122">
        <f t="shared" si="64"/>
        <v>0</v>
      </c>
      <c r="R1982" s="143"/>
    </row>
    <row r="1983" spans="2:18" x14ac:dyDescent="0.2">
      <c r="B1983" s="120"/>
      <c r="C1983" s="119"/>
      <c r="D1983" s="120"/>
      <c r="E1983" s="119"/>
      <c r="F1983" s="119"/>
      <c r="G1983" s="119"/>
      <c r="H1983" s="119"/>
      <c r="I1983" s="158">
        <f t="shared" si="63"/>
        <v>0</v>
      </c>
      <c r="J1983" s="119"/>
      <c r="K1983" s="119"/>
      <c r="L1983" s="119"/>
      <c r="M1983" s="119"/>
      <c r="N1983" s="119"/>
      <c r="O1983" s="159"/>
      <c r="P1983" s="160" t="s">
        <v>80</v>
      </c>
      <c r="Q1983" s="122">
        <f t="shared" si="64"/>
        <v>0</v>
      </c>
      <c r="R1983" s="143"/>
    </row>
    <row r="1984" spans="2:18" x14ac:dyDescent="0.2">
      <c r="B1984" s="120"/>
      <c r="C1984" s="119"/>
      <c r="D1984" s="120"/>
      <c r="E1984" s="119"/>
      <c r="F1984" s="119"/>
      <c r="G1984" s="119"/>
      <c r="H1984" s="119"/>
      <c r="I1984" s="158">
        <f t="shared" si="63"/>
        <v>0</v>
      </c>
      <c r="J1984" s="119"/>
      <c r="K1984" s="119"/>
      <c r="L1984" s="119"/>
      <c r="M1984" s="119"/>
      <c r="N1984" s="119"/>
      <c r="O1984" s="159"/>
      <c r="P1984" s="160" t="s">
        <v>80</v>
      </c>
      <c r="Q1984" s="122">
        <f t="shared" si="64"/>
        <v>0</v>
      </c>
      <c r="R1984" s="143"/>
    </row>
    <row r="1985" spans="2:18" x14ac:dyDescent="0.2">
      <c r="B1985" s="120"/>
      <c r="C1985" s="119"/>
      <c r="D1985" s="120"/>
      <c r="E1985" s="119"/>
      <c r="F1985" s="119"/>
      <c r="G1985" s="119"/>
      <c r="H1985" s="119"/>
      <c r="I1985" s="158">
        <f t="shared" si="63"/>
        <v>0</v>
      </c>
      <c r="J1985" s="119"/>
      <c r="K1985" s="119"/>
      <c r="L1985" s="119"/>
      <c r="M1985" s="119"/>
      <c r="N1985" s="119"/>
      <c r="O1985" s="159"/>
      <c r="P1985" s="160" t="s">
        <v>80</v>
      </c>
      <c r="Q1985" s="122">
        <f t="shared" si="64"/>
        <v>0</v>
      </c>
      <c r="R1985" s="143"/>
    </row>
    <row r="1986" spans="2:18" x14ac:dyDescent="0.2">
      <c r="B1986" s="120"/>
      <c r="C1986" s="119"/>
      <c r="D1986" s="120"/>
      <c r="E1986" s="119"/>
      <c r="F1986" s="119"/>
      <c r="G1986" s="119"/>
      <c r="H1986" s="119"/>
      <c r="I1986" s="158">
        <f t="shared" si="63"/>
        <v>0</v>
      </c>
      <c r="J1986" s="119"/>
      <c r="K1986" s="119"/>
      <c r="L1986" s="119"/>
      <c r="M1986" s="119"/>
      <c r="N1986" s="119"/>
      <c r="O1986" s="159"/>
      <c r="P1986" s="160" t="s">
        <v>80</v>
      </c>
      <c r="Q1986" s="122">
        <f t="shared" si="64"/>
        <v>0</v>
      </c>
      <c r="R1986" s="143"/>
    </row>
    <row r="1987" spans="2:18" x14ac:dyDescent="0.2">
      <c r="B1987" s="120"/>
      <c r="C1987" s="119"/>
      <c r="D1987" s="120"/>
      <c r="E1987" s="119"/>
      <c r="F1987" s="119"/>
      <c r="G1987" s="119"/>
      <c r="H1987" s="119"/>
      <c r="I1987" s="158">
        <f t="shared" si="63"/>
        <v>0</v>
      </c>
      <c r="J1987" s="119"/>
      <c r="K1987" s="119"/>
      <c r="L1987" s="119"/>
      <c r="M1987" s="119"/>
      <c r="N1987" s="119"/>
      <c r="O1987" s="159"/>
      <c r="P1987" s="160" t="s">
        <v>80</v>
      </c>
      <c r="Q1987" s="122">
        <f t="shared" si="64"/>
        <v>0</v>
      </c>
      <c r="R1987" s="143"/>
    </row>
    <row r="1988" spans="2:18" x14ac:dyDescent="0.2">
      <c r="B1988" s="120"/>
      <c r="C1988" s="119"/>
      <c r="D1988" s="120"/>
      <c r="E1988" s="119"/>
      <c r="F1988" s="119"/>
      <c r="G1988" s="119"/>
      <c r="H1988" s="119"/>
      <c r="I1988" s="158">
        <f t="shared" si="63"/>
        <v>0</v>
      </c>
      <c r="J1988" s="119"/>
      <c r="K1988" s="119"/>
      <c r="L1988" s="119"/>
      <c r="M1988" s="119"/>
      <c r="N1988" s="119"/>
      <c r="O1988" s="159"/>
      <c r="P1988" s="160" t="s">
        <v>80</v>
      </c>
      <c r="Q1988" s="122">
        <f t="shared" si="64"/>
        <v>0</v>
      </c>
      <c r="R1988" s="143"/>
    </row>
    <row r="1989" spans="2:18" x14ac:dyDescent="0.2">
      <c r="B1989" s="120"/>
      <c r="C1989" s="119"/>
      <c r="D1989" s="120"/>
      <c r="E1989" s="119"/>
      <c r="F1989" s="119"/>
      <c r="G1989" s="119"/>
      <c r="H1989" s="119"/>
      <c r="I1989" s="158">
        <f t="shared" si="63"/>
        <v>0</v>
      </c>
      <c r="J1989" s="119"/>
      <c r="K1989" s="119"/>
      <c r="L1989" s="119"/>
      <c r="M1989" s="119"/>
      <c r="N1989" s="119"/>
      <c r="O1989" s="159"/>
      <c r="P1989" s="160" t="s">
        <v>80</v>
      </c>
      <c r="Q1989" s="122">
        <f t="shared" si="64"/>
        <v>0</v>
      </c>
      <c r="R1989" s="143"/>
    </row>
    <row r="1990" spans="2:18" x14ac:dyDescent="0.2">
      <c r="B1990" s="120"/>
      <c r="C1990" s="119"/>
      <c r="D1990" s="120"/>
      <c r="E1990" s="119"/>
      <c r="F1990" s="119"/>
      <c r="G1990" s="119"/>
      <c r="H1990" s="119"/>
      <c r="I1990" s="158">
        <f t="shared" si="63"/>
        <v>0</v>
      </c>
      <c r="J1990" s="119"/>
      <c r="K1990" s="119"/>
      <c r="L1990" s="119"/>
      <c r="M1990" s="119"/>
      <c r="N1990" s="119"/>
      <c r="O1990" s="159"/>
      <c r="P1990" s="160" t="s">
        <v>80</v>
      </c>
      <c r="Q1990" s="122">
        <f t="shared" si="64"/>
        <v>0</v>
      </c>
      <c r="R1990" s="143"/>
    </row>
    <row r="1991" spans="2:18" x14ac:dyDescent="0.2">
      <c r="B1991" s="120"/>
      <c r="C1991" s="119"/>
      <c r="D1991" s="120"/>
      <c r="E1991" s="119"/>
      <c r="F1991" s="119"/>
      <c r="G1991" s="119"/>
      <c r="H1991" s="119"/>
      <c r="I1991" s="158">
        <f t="shared" si="63"/>
        <v>0</v>
      </c>
      <c r="J1991" s="119"/>
      <c r="K1991" s="119"/>
      <c r="L1991" s="119"/>
      <c r="M1991" s="119"/>
      <c r="N1991" s="119"/>
      <c r="O1991" s="159"/>
      <c r="P1991" s="160" t="s">
        <v>80</v>
      </c>
      <c r="Q1991" s="122">
        <f t="shared" si="64"/>
        <v>0</v>
      </c>
      <c r="R1991" s="143"/>
    </row>
    <row r="1992" spans="2:18" x14ac:dyDescent="0.2">
      <c r="B1992" s="120"/>
      <c r="C1992" s="119"/>
      <c r="D1992" s="120"/>
      <c r="E1992" s="119"/>
      <c r="F1992" s="119"/>
      <c r="G1992" s="119"/>
      <c r="H1992" s="119"/>
      <c r="I1992" s="158">
        <f t="shared" si="63"/>
        <v>0</v>
      </c>
      <c r="J1992" s="119"/>
      <c r="K1992" s="119"/>
      <c r="L1992" s="119"/>
      <c r="M1992" s="119"/>
      <c r="N1992" s="119"/>
      <c r="O1992" s="159"/>
      <c r="P1992" s="160" t="s">
        <v>80</v>
      </c>
      <c r="Q1992" s="122">
        <f t="shared" si="64"/>
        <v>0</v>
      </c>
      <c r="R1992" s="143"/>
    </row>
    <row r="1993" spans="2:18" x14ac:dyDescent="0.2">
      <c r="B1993" s="120"/>
      <c r="C1993" s="119"/>
      <c r="D1993" s="120"/>
      <c r="E1993" s="119"/>
      <c r="F1993" s="119"/>
      <c r="G1993" s="119"/>
      <c r="H1993" s="119"/>
      <c r="I1993" s="158">
        <f t="shared" si="63"/>
        <v>0</v>
      </c>
      <c r="J1993" s="119"/>
      <c r="K1993" s="119"/>
      <c r="L1993" s="119"/>
      <c r="M1993" s="119"/>
      <c r="N1993" s="119"/>
      <c r="O1993" s="159"/>
      <c r="P1993" s="160" t="s">
        <v>80</v>
      </c>
      <c r="Q1993" s="122">
        <f t="shared" si="64"/>
        <v>0</v>
      </c>
      <c r="R1993" s="143"/>
    </row>
    <row r="1994" spans="2:18" x14ac:dyDescent="0.2">
      <c r="B1994" s="120"/>
      <c r="C1994" s="119"/>
      <c r="D1994" s="120"/>
      <c r="E1994" s="119"/>
      <c r="F1994" s="119"/>
      <c r="G1994" s="119"/>
      <c r="H1994" s="119"/>
      <c r="I1994" s="158">
        <f t="shared" si="63"/>
        <v>0</v>
      </c>
      <c r="J1994" s="119"/>
      <c r="K1994" s="119"/>
      <c r="L1994" s="119"/>
      <c r="M1994" s="119"/>
      <c r="N1994" s="119"/>
      <c r="O1994" s="159"/>
      <c r="P1994" s="160" t="s">
        <v>80</v>
      </c>
      <c r="Q1994" s="122">
        <f t="shared" si="64"/>
        <v>0</v>
      </c>
      <c r="R1994" s="143"/>
    </row>
    <row r="1995" spans="2:18" x14ac:dyDescent="0.2">
      <c r="B1995" s="120"/>
      <c r="C1995" s="119"/>
      <c r="D1995" s="120"/>
      <c r="E1995" s="119"/>
      <c r="F1995" s="119"/>
      <c r="G1995" s="119"/>
      <c r="H1995" s="119"/>
      <c r="I1995" s="158">
        <f t="shared" si="63"/>
        <v>0</v>
      </c>
      <c r="J1995" s="119"/>
      <c r="K1995" s="119"/>
      <c r="L1995" s="119"/>
      <c r="M1995" s="119"/>
      <c r="N1995" s="119"/>
      <c r="O1995" s="159"/>
      <c r="P1995" s="160" t="s">
        <v>80</v>
      </c>
      <c r="Q1995" s="122">
        <f t="shared" si="64"/>
        <v>0</v>
      </c>
      <c r="R1995" s="143"/>
    </row>
    <row r="1996" spans="2:18" x14ac:dyDescent="0.2">
      <c r="B1996" s="120"/>
      <c r="C1996" s="119"/>
      <c r="D1996" s="120"/>
      <c r="E1996" s="119"/>
      <c r="F1996" s="119"/>
      <c r="G1996" s="119"/>
      <c r="H1996" s="119"/>
      <c r="I1996" s="158">
        <f t="shared" si="63"/>
        <v>0</v>
      </c>
      <c r="J1996" s="119"/>
      <c r="K1996" s="119"/>
      <c r="L1996" s="119"/>
      <c r="M1996" s="119"/>
      <c r="N1996" s="119"/>
      <c r="O1996" s="159"/>
      <c r="P1996" s="160" t="s">
        <v>80</v>
      </c>
      <c r="Q1996" s="122">
        <f t="shared" si="64"/>
        <v>0</v>
      </c>
      <c r="R1996" s="143"/>
    </row>
    <row r="1997" spans="2:18" x14ac:dyDescent="0.2">
      <c r="B1997" s="120"/>
      <c r="C1997" s="119"/>
      <c r="D1997" s="120"/>
      <c r="E1997" s="119"/>
      <c r="F1997" s="119"/>
      <c r="G1997" s="119"/>
      <c r="H1997" s="119"/>
      <c r="I1997" s="158">
        <f t="shared" si="63"/>
        <v>0</v>
      </c>
      <c r="J1997" s="119"/>
      <c r="K1997" s="119"/>
      <c r="L1997" s="119"/>
      <c r="M1997" s="119"/>
      <c r="N1997" s="119"/>
      <c r="O1997" s="159"/>
      <c r="P1997" s="160" t="s">
        <v>80</v>
      </c>
      <c r="Q1997" s="122">
        <f t="shared" si="64"/>
        <v>0</v>
      </c>
      <c r="R1997" s="143"/>
    </row>
    <row r="1998" spans="2:18" x14ac:dyDescent="0.2">
      <c r="B1998" s="120"/>
      <c r="C1998" s="119"/>
      <c r="D1998" s="120"/>
      <c r="E1998" s="119"/>
      <c r="F1998" s="119"/>
      <c r="G1998" s="119"/>
      <c r="H1998" s="119"/>
      <c r="I1998" s="158">
        <f t="shared" si="63"/>
        <v>0</v>
      </c>
      <c r="J1998" s="119"/>
      <c r="K1998" s="119"/>
      <c r="L1998" s="119"/>
      <c r="M1998" s="119"/>
      <c r="N1998" s="119"/>
      <c r="O1998" s="159"/>
      <c r="P1998" s="160" t="s">
        <v>80</v>
      </c>
      <c r="Q1998" s="122">
        <f t="shared" si="64"/>
        <v>0</v>
      </c>
      <c r="R1998" s="143"/>
    </row>
    <row r="1999" spans="2:18" x14ac:dyDescent="0.2">
      <c r="B1999" s="120"/>
      <c r="C1999" s="119"/>
      <c r="D1999" s="120"/>
      <c r="E1999" s="119"/>
      <c r="F1999" s="119"/>
      <c r="G1999" s="119"/>
      <c r="H1999" s="119"/>
      <c r="I1999" s="158">
        <f t="shared" si="63"/>
        <v>0</v>
      </c>
      <c r="J1999" s="119"/>
      <c r="K1999" s="119"/>
      <c r="L1999" s="119"/>
      <c r="M1999" s="119"/>
      <c r="N1999" s="119"/>
      <c r="O1999" s="159"/>
      <c r="P1999" s="160" t="s">
        <v>80</v>
      </c>
      <c r="Q1999" s="122">
        <f t="shared" si="64"/>
        <v>0</v>
      </c>
      <c r="R1999" s="143"/>
    </row>
    <row r="2000" spans="2:18" x14ac:dyDescent="0.2">
      <c r="B2000" s="120"/>
      <c r="C2000" s="119"/>
      <c r="D2000" s="120"/>
      <c r="E2000" s="119"/>
      <c r="F2000" s="119"/>
      <c r="G2000" s="119"/>
      <c r="H2000" s="119"/>
      <c r="I2000" s="158">
        <f t="shared" si="63"/>
        <v>0</v>
      </c>
      <c r="J2000" s="119"/>
      <c r="K2000" s="119"/>
      <c r="L2000" s="119"/>
      <c r="M2000" s="119"/>
      <c r="N2000" s="119"/>
      <c r="O2000" s="159"/>
      <c r="P2000" s="160" t="s">
        <v>80</v>
      </c>
      <c r="Q2000" s="122">
        <f t="shared" si="64"/>
        <v>0</v>
      </c>
      <c r="R2000" s="143"/>
    </row>
    <row r="2001" spans="2:18" x14ac:dyDescent="0.2">
      <c r="B2001" s="120"/>
      <c r="C2001" s="119"/>
      <c r="D2001" s="120"/>
      <c r="E2001" s="119"/>
      <c r="F2001" s="119"/>
      <c r="G2001" s="119"/>
      <c r="H2001" s="119"/>
      <c r="I2001" s="158">
        <f t="shared" si="63"/>
        <v>0</v>
      </c>
      <c r="J2001" s="119"/>
      <c r="K2001" s="119"/>
      <c r="L2001" s="119"/>
      <c r="M2001" s="119"/>
      <c r="N2001" s="119"/>
      <c r="O2001" s="159"/>
      <c r="P2001" s="160" t="s">
        <v>80</v>
      </c>
      <c r="Q2001" s="122">
        <f t="shared" si="64"/>
        <v>0</v>
      </c>
      <c r="R2001" s="143"/>
    </row>
    <row r="2002" spans="2:18" x14ac:dyDescent="0.2">
      <c r="B2002" s="120"/>
      <c r="C2002" s="119"/>
      <c r="D2002" s="120"/>
      <c r="E2002" s="119"/>
      <c r="F2002" s="119"/>
      <c r="G2002" s="119"/>
      <c r="H2002" s="119"/>
      <c r="I2002" s="158">
        <f t="shared" si="63"/>
        <v>0</v>
      </c>
      <c r="J2002" s="119"/>
      <c r="K2002" s="119"/>
      <c r="L2002" s="119"/>
      <c r="M2002" s="119"/>
      <c r="N2002" s="119"/>
      <c r="O2002" s="159"/>
      <c r="P2002" s="160" t="s">
        <v>80</v>
      </c>
      <c r="Q2002" s="122">
        <f t="shared" si="64"/>
        <v>0</v>
      </c>
      <c r="R2002" s="143"/>
    </row>
    <row r="2003" spans="2:18" x14ac:dyDescent="0.2">
      <c r="B2003" s="120"/>
      <c r="C2003" s="119"/>
      <c r="D2003" s="120"/>
      <c r="E2003" s="119"/>
      <c r="F2003" s="119"/>
      <c r="G2003" s="119"/>
      <c r="H2003" s="119"/>
      <c r="I2003" s="158">
        <f t="shared" si="63"/>
        <v>0</v>
      </c>
      <c r="J2003" s="119"/>
      <c r="K2003" s="119"/>
      <c r="L2003" s="119"/>
      <c r="M2003" s="119"/>
      <c r="N2003" s="119"/>
      <c r="O2003" s="159"/>
      <c r="P2003" s="160" t="s">
        <v>80</v>
      </c>
      <c r="Q2003" s="122">
        <f t="shared" si="64"/>
        <v>0</v>
      </c>
      <c r="R2003" s="143"/>
    </row>
    <row r="2004" spans="2:18" x14ac:dyDescent="0.2">
      <c r="B2004" s="120"/>
      <c r="C2004" s="119"/>
      <c r="D2004" s="120"/>
      <c r="E2004" s="119"/>
      <c r="F2004" s="119"/>
      <c r="G2004" s="119"/>
      <c r="H2004" s="119"/>
      <c r="I2004" s="158">
        <f t="shared" si="63"/>
        <v>0</v>
      </c>
      <c r="J2004" s="119"/>
      <c r="K2004" s="119"/>
      <c r="L2004" s="119"/>
      <c r="M2004" s="119"/>
      <c r="N2004" s="119"/>
      <c r="O2004" s="159"/>
      <c r="P2004" s="160" t="s">
        <v>80</v>
      </c>
      <c r="Q2004" s="122">
        <f t="shared" si="64"/>
        <v>0</v>
      </c>
      <c r="R2004" s="143"/>
    </row>
    <row r="2005" spans="2:18" x14ac:dyDescent="0.2">
      <c r="B2005" s="120"/>
      <c r="C2005" s="119"/>
      <c r="D2005" s="120"/>
      <c r="E2005" s="119"/>
      <c r="F2005" s="119"/>
      <c r="G2005" s="119"/>
      <c r="H2005" s="119"/>
      <c r="I2005" s="158">
        <f t="shared" si="63"/>
        <v>0</v>
      </c>
      <c r="J2005" s="119"/>
      <c r="K2005" s="119"/>
      <c r="L2005" s="119"/>
      <c r="M2005" s="119"/>
      <c r="N2005" s="119"/>
      <c r="O2005" s="159"/>
      <c r="P2005" s="160" t="s">
        <v>80</v>
      </c>
      <c r="Q2005" s="122">
        <f t="shared" si="64"/>
        <v>0</v>
      </c>
      <c r="R2005" s="143"/>
    </row>
    <row r="2006" spans="2:18" x14ac:dyDescent="0.2">
      <c r="B2006" s="120"/>
      <c r="C2006" s="119"/>
      <c r="D2006" s="120"/>
      <c r="E2006" s="119"/>
      <c r="F2006" s="119"/>
      <c r="G2006" s="119"/>
      <c r="H2006" s="119"/>
      <c r="I2006" s="158">
        <f t="shared" si="63"/>
        <v>0</v>
      </c>
      <c r="J2006" s="119"/>
      <c r="K2006" s="119"/>
      <c r="L2006" s="119"/>
      <c r="M2006" s="119"/>
      <c r="N2006" s="119"/>
      <c r="O2006" s="159"/>
      <c r="P2006" s="160" t="s">
        <v>80</v>
      </c>
      <c r="Q2006" s="122">
        <f t="shared" si="64"/>
        <v>0</v>
      </c>
      <c r="R2006" s="143"/>
    </row>
    <row r="2007" spans="2:18" x14ac:dyDescent="0.2">
      <c r="B2007" s="120"/>
      <c r="C2007" s="119"/>
      <c r="D2007" s="120"/>
      <c r="E2007" s="119"/>
      <c r="F2007" s="119"/>
      <c r="G2007" s="119"/>
      <c r="H2007" s="119"/>
      <c r="I2007" s="158">
        <f t="shared" si="63"/>
        <v>0</v>
      </c>
      <c r="J2007" s="119"/>
      <c r="K2007" s="119"/>
      <c r="L2007" s="119"/>
      <c r="M2007" s="119"/>
      <c r="N2007" s="119"/>
      <c r="O2007" s="159"/>
      <c r="P2007" s="160" t="s">
        <v>80</v>
      </c>
      <c r="Q2007" s="122">
        <f t="shared" si="64"/>
        <v>0</v>
      </c>
      <c r="R2007" s="143"/>
    </row>
    <row r="2008" spans="2:18" x14ac:dyDescent="0.2">
      <c r="B2008" s="120"/>
      <c r="C2008" s="119"/>
      <c r="D2008" s="120"/>
      <c r="E2008" s="119"/>
      <c r="F2008" s="119"/>
      <c r="G2008" s="119"/>
      <c r="H2008" s="119"/>
      <c r="I2008" s="158">
        <f t="shared" si="63"/>
        <v>0</v>
      </c>
      <c r="J2008" s="119"/>
      <c r="K2008" s="119"/>
      <c r="L2008" s="119"/>
      <c r="M2008" s="119"/>
      <c r="N2008" s="119"/>
      <c r="O2008" s="159"/>
      <c r="P2008" s="160" t="s">
        <v>80</v>
      </c>
      <c r="Q2008" s="122">
        <f t="shared" si="64"/>
        <v>0</v>
      </c>
      <c r="R2008" s="143"/>
    </row>
    <row r="2009" spans="2:18" x14ac:dyDescent="0.2">
      <c r="B2009" s="120"/>
      <c r="C2009" s="119"/>
      <c r="D2009" s="120"/>
      <c r="E2009" s="119"/>
      <c r="F2009" s="119"/>
      <c r="G2009" s="119"/>
      <c r="H2009" s="119"/>
      <c r="I2009" s="158">
        <f t="shared" si="63"/>
        <v>0</v>
      </c>
      <c r="J2009" s="119"/>
      <c r="K2009" s="119"/>
      <c r="L2009" s="119"/>
      <c r="M2009" s="119"/>
      <c r="N2009" s="119"/>
      <c r="O2009" s="159"/>
      <c r="P2009" s="160" t="s">
        <v>80</v>
      </c>
      <c r="Q2009" s="122">
        <f t="shared" si="64"/>
        <v>0</v>
      </c>
      <c r="R2009" s="143"/>
    </row>
    <row r="2010" spans="2:18" x14ac:dyDescent="0.2">
      <c r="B2010" s="120"/>
      <c r="C2010" s="119"/>
      <c r="D2010" s="120"/>
      <c r="E2010" s="119"/>
      <c r="F2010" s="119"/>
      <c r="G2010" s="119"/>
      <c r="H2010" s="119"/>
      <c r="I2010" s="158">
        <f t="shared" si="63"/>
        <v>0</v>
      </c>
      <c r="J2010" s="119"/>
      <c r="K2010" s="119"/>
      <c r="L2010" s="119"/>
      <c r="M2010" s="119"/>
      <c r="N2010" s="119"/>
      <c r="O2010" s="159"/>
      <c r="P2010" s="160" t="s">
        <v>80</v>
      </c>
      <c r="Q2010" s="122">
        <f t="shared" si="64"/>
        <v>0</v>
      </c>
      <c r="R2010" s="143"/>
    </row>
    <row r="2011" spans="2:18" x14ac:dyDescent="0.2">
      <c r="B2011" s="120"/>
      <c r="C2011" s="119"/>
      <c r="D2011" s="120"/>
      <c r="E2011" s="119"/>
      <c r="F2011" s="119"/>
      <c r="G2011" s="119"/>
      <c r="H2011" s="119"/>
      <c r="I2011" s="158">
        <f t="shared" si="63"/>
        <v>0</v>
      </c>
      <c r="J2011" s="119"/>
      <c r="K2011" s="119"/>
      <c r="L2011" s="119"/>
      <c r="M2011" s="119"/>
      <c r="N2011" s="119"/>
      <c r="O2011" s="159"/>
      <c r="P2011" s="160" t="s">
        <v>80</v>
      </c>
      <c r="Q2011" s="122">
        <f t="shared" si="64"/>
        <v>0</v>
      </c>
      <c r="R2011" s="143"/>
    </row>
    <row r="2012" spans="2:18" x14ac:dyDescent="0.2">
      <c r="B2012" s="120"/>
      <c r="C2012" s="119"/>
      <c r="D2012" s="120"/>
      <c r="E2012" s="119"/>
      <c r="F2012" s="119"/>
      <c r="G2012" s="119"/>
      <c r="H2012" s="119"/>
      <c r="I2012" s="158">
        <f t="shared" si="63"/>
        <v>0</v>
      </c>
      <c r="J2012" s="119"/>
      <c r="K2012" s="119"/>
      <c r="L2012" s="119"/>
      <c r="M2012" s="119"/>
      <c r="N2012" s="119"/>
      <c r="O2012" s="159"/>
      <c r="P2012" s="160" t="s">
        <v>80</v>
      </c>
      <c r="Q2012" s="122">
        <f t="shared" si="64"/>
        <v>0</v>
      </c>
      <c r="R2012" s="143"/>
    </row>
    <row r="2013" spans="2:18" x14ac:dyDescent="0.2">
      <c r="B2013" s="120"/>
      <c r="C2013" s="119"/>
      <c r="D2013" s="120"/>
      <c r="E2013" s="119"/>
      <c r="F2013" s="119"/>
      <c r="G2013" s="119"/>
      <c r="H2013" s="119"/>
      <c r="I2013" s="158">
        <f t="shared" si="63"/>
        <v>0</v>
      </c>
      <c r="J2013" s="119"/>
      <c r="K2013" s="119"/>
      <c r="L2013" s="119"/>
      <c r="M2013" s="119"/>
      <c r="N2013" s="119"/>
      <c r="O2013" s="159"/>
      <c r="P2013" s="160" t="s">
        <v>80</v>
      </c>
      <c r="Q2013" s="122">
        <f t="shared" si="64"/>
        <v>0</v>
      </c>
      <c r="R2013" s="143"/>
    </row>
    <row r="2014" spans="2:18" x14ac:dyDescent="0.2">
      <c r="B2014" s="120"/>
      <c r="C2014" s="119"/>
      <c r="D2014" s="120"/>
      <c r="E2014" s="119"/>
      <c r="F2014" s="119"/>
      <c r="G2014" s="119"/>
      <c r="H2014" s="119"/>
      <c r="I2014" s="158">
        <f t="shared" si="63"/>
        <v>0</v>
      </c>
      <c r="J2014" s="119"/>
      <c r="K2014" s="119"/>
      <c r="L2014" s="119"/>
      <c r="M2014" s="119"/>
      <c r="N2014" s="119"/>
      <c r="O2014" s="159"/>
      <c r="P2014" s="160" t="s">
        <v>80</v>
      </c>
      <c r="Q2014" s="122">
        <f t="shared" si="64"/>
        <v>0</v>
      </c>
      <c r="R2014" s="143"/>
    </row>
    <row r="2015" spans="2:18" x14ac:dyDescent="0.2">
      <c r="B2015" s="120"/>
      <c r="C2015" s="119"/>
      <c r="D2015" s="120"/>
      <c r="E2015" s="119"/>
      <c r="F2015" s="119"/>
      <c r="G2015" s="119"/>
      <c r="H2015" s="119"/>
      <c r="I2015" s="158">
        <f t="shared" si="63"/>
        <v>0</v>
      </c>
      <c r="J2015" s="119"/>
      <c r="K2015" s="119"/>
      <c r="L2015" s="119"/>
      <c r="M2015" s="119"/>
      <c r="N2015" s="119"/>
      <c r="O2015" s="159"/>
      <c r="P2015" s="160" t="s">
        <v>80</v>
      </c>
      <c r="Q2015" s="122">
        <f t="shared" si="64"/>
        <v>0</v>
      </c>
      <c r="R2015" s="143"/>
    </row>
    <row r="2016" spans="2:18" x14ac:dyDescent="0.2">
      <c r="B2016" s="120"/>
      <c r="C2016" s="119"/>
      <c r="D2016" s="120"/>
      <c r="E2016" s="119"/>
      <c r="F2016" s="119"/>
      <c r="G2016" s="119"/>
      <c r="H2016" s="119"/>
      <c r="I2016" s="158">
        <f t="shared" si="63"/>
        <v>0</v>
      </c>
      <c r="J2016" s="119"/>
      <c r="K2016" s="119"/>
      <c r="L2016" s="119"/>
      <c r="M2016" s="119"/>
      <c r="N2016" s="119"/>
      <c r="O2016" s="159"/>
      <c r="P2016" s="160" t="s">
        <v>80</v>
      </c>
      <c r="Q2016" s="122">
        <f t="shared" si="64"/>
        <v>0</v>
      </c>
      <c r="R2016" s="143"/>
    </row>
    <row r="2017" spans="2:18" x14ac:dyDescent="0.2">
      <c r="B2017" s="120"/>
      <c r="C2017" s="119"/>
      <c r="D2017" s="120"/>
      <c r="E2017" s="119"/>
      <c r="F2017" s="119"/>
      <c r="G2017" s="119"/>
      <c r="H2017" s="119"/>
      <c r="I2017" s="158">
        <f t="shared" si="63"/>
        <v>0</v>
      </c>
      <c r="J2017" s="119"/>
      <c r="K2017" s="119"/>
      <c r="L2017" s="119"/>
      <c r="M2017" s="119"/>
      <c r="N2017" s="119"/>
      <c r="O2017" s="159"/>
      <c r="P2017" s="160" t="s">
        <v>80</v>
      </c>
      <c r="Q2017" s="122">
        <f t="shared" si="64"/>
        <v>0</v>
      </c>
      <c r="R2017" s="143"/>
    </row>
    <row r="2018" spans="2:18" x14ac:dyDescent="0.2">
      <c r="B2018" s="120"/>
      <c r="C2018" s="119"/>
      <c r="D2018" s="120"/>
      <c r="E2018" s="119"/>
      <c r="F2018" s="119"/>
      <c r="G2018" s="119"/>
      <c r="H2018" s="119"/>
      <c r="I2018" s="158">
        <f t="shared" si="63"/>
        <v>0</v>
      </c>
      <c r="J2018" s="119"/>
      <c r="K2018" s="119"/>
      <c r="L2018" s="119"/>
      <c r="M2018" s="119"/>
      <c r="N2018" s="119"/>
      <c r="O2018" s="159"/>
      <c r="P2018" s="160" t="s">
        <v>80</v>
      </c>
      <c r="Q2018" s="122">
        <f t="shared" si="64"/>
        <v>0</v>
      </c>
      <c r="R2018" s="143"/>
    </row>
    <row r="2019" spans="2:18" x14ac:dyDescent="0.2">
      <c r="B2019" s="120"/>
      <c r="C2019" s="119"/>
      <c r="D2019" s="120"/>
      <c r="E2019" s="119"/>
      <c r="F2019" s="119"/>
      <c r="G2019" s="119"/>
      <c r="H2019" s="119"/>
      <c r="I2019" s="158">
        <f t="shared" si="63"/>
        <v>0</v>
      </c>
      <c r="J2019" s="119"/>
      <c r="K2019" s="119"/>
      <c r="L2019" s="119"/>
      <c r="M2019" s="119"/>
      <c r="N2019" s="119"/>
      <c r="O2019" s="159"/>
      <c r="P2019" s="160" t="s">
        <v>80</v>
      </c>
      <c r="Q2019" s="122">
        <f t="shared" si="64"/>
        <v>0</v>
      </c>
      <c r="R2019" s="143"/>
    </row>
    <row r="2020" spans="2:18" x14ac:dyDescent="0.2">
      <c r="B2020" s="120"/>
      <c r="C2020" s="119"/>
      <c r="D2020" s="120"/>
      <c r="E2020" s="119"/>
      <c r="F2020" s="119"/>
      <c r="G2020" s="119"/>
      <c r="H2020" s="119"/>
      <c r="I2020" s="158">
        <f t="shared" si="63"/>
        <v>0</v>
      </c>
      <c r="J2020" s="119"/>
      <c r="K2020" s="119"/>
      <c r="L2020" s="119"/>
      <c r="M2020" s="119"/>
      <c r="N2020" s="119"/>
      <c r="O2020" s="159"/>
      <c r="P2020" s="160" t="s">
        <v>80</v>
      </c>
      <c r="Q2020" s="122">
        <f t="shared" si="64"/>
        <v>0</v>
      </c>
      <c r="R2020" s="143"/>
    </row>
    <row r="2021" spans="2:18" x14ac:dyDescent="0.2">
      <c r="B2021" s="120"/>
      <c r="C2021" s="119"/>
      <c r="D2021" s="120"/>
      <c r="E2021" s="119"/>
      <c r="F2021" s="119"/>
      <c r="G2021" s="119"/>
      <c r="H2021" s="119"/>
      <c r="I2021" s="158">
        <f t="shared" si="63"/>
        <v>0</v>
      </c>
      <c r="J2021" s="119"/>
      <c r="K2021" s="119"/>
      <c r="L2021" s="119"/>
      <c r="M2021" s="119"/>
      <c r="N2021" s="119"/>
      <c r="O2021" s="159"/>
      <c r="P2021" s="160" t="s">
        <v>80</v>
      </c>
      <c r="Q2021" s="122">
        <f t="shared" si="64"/>
        <v>0</v>
      </c>
      <c r="R2021" s="143"/>
    </row>
    <row r="2022" spans="2:18" x14ac:dyDescent="0.2">
      <c r="B2022" s="120"/>
      <c r="C2022" s="119"/>
      <c r="D2022" s="120"/>
      <c r="E2022" s="119"/>
      <c r="F2022" s="119"/>
      <c r="G2022" s="119"/>
      <c r="H2022" s="119"/>
      <c r="I2022" s="158">
        <f t="shared" si="63"/>
        <v>0</v>
      </c>
      <c r="J2022" s="119"/>
      <c r="K2022" s="119"/>
      <c r="L2022" s="119"/>
      <c r="M2022" s="119"/>
      <c r="N2022" s="119"/>
      <c r="O2022" s="159"/>
      <c r="P2022" s="160" t="s">
        <v>80</v>
      </c>
      <c r="Q2022" s="122">
        <f t="shared" si="64"/>
        <v>0</v>
      </c>
      <c r="R2022" s="143"/>
    </row>
    <row r="2023" spans="2:18" x14ac:dyDescent="0.2">
      <c r="B2023" s="120"/>
      <c r="C2023" s="119"/>
      <c r="D2023" s="120"/>
      <c r="E2023" s="119"/>
      <c r="F2023" s="119"/>
      <c r="G2023" s="119"/>
      <c r="H2023" s="119"/>
      <c r="I2023" s="158">
        <f t="shared" si="63"/>
        <v>0</v>
      </c>
      <c r="J2023" s="119"/>
      <c r="K2023" s="119"/>
      <c r="L2023" s="119"/>
      <c r="M2023" s="119"/>
      <c r="N2023" s="119"/>
      <c r="O2023" s="159"/>
      <c r="P2023" s="160" t="s">
        <v>80</v>
      </c>
      <c r="Q2023" s="122">
        <f t="shared" si="64"/>
        <v>0</v>
      </c>
      <c r="R2023" s="143"/>
    </row>
    <row r="2024" spans="2:18" x14ac:dyDescent="0.2">
      <c r="B2024" s="120"/>
      <c r="C2024" s="119"/>
      <c r="D2024" s="120"/>
      <c r="E2024" s="119"/>
      <c r="F2024" s="119"/>
      <c r="G2024" s="119"/>
      <c r="H2024" s="119"/>
      <c r="I2024" s="158">
        <f t="shared" si="63"/>
        <v>0</v>
      </c>
      <c r="J2024" s="119"/>
      <c r="K2024" s="119"/>
      <c r="L2024" s="119"/>
      <c r="M2024" s="119"/>
      <c r="N2024" s="119"/>
      <c r="O2024" s="159"/>
      <c r="P2024" s="160" t="s">
        <v>80</v>
      </c>
      <c r="Q2024" s="122">
        <f t="shared" si="64"/>
        <v>0</v>
      </c>
      <c r="R2024" s="143"/>
    </row>
    <row r="2025" spans="2:18" x14ac:dyDescent="0.2">
      <c r="B2025" s="120"/>
      <c r="C2025" s="119"/>
      <c r="D2025" s="120"/>
      <c r="E2025" s="119"/>
      <c r="F2025" s="119"/>
      <c r="G2025" s="119"/>
      <c r="H2025" s="119"/>
      <c r="I2025" s="158">
        <f t="shared" si="63"/>
        <v>0</v>
      </c>
      <c r="J2025" s="119"/>
      <c r="K2025" s="119"/>
      <c r="L2025" s="119"/>
      <c r="M2025" s="119"/>
      <c r="N2025" s="119"/>
      <c r="O2025" s="159"/>
      <c r="P2025" s="160" t="s">
        <v>80</v>
      </c>
      <c r="Q2025" s="122">
        <f t="shared" si="64"/>
        <v>0</v>
      </c>
      <c r="R2025" s="143"/>
    </row>
    <row r="2026" spans="2:18" x14ac:dyDescent="0.2">
      <c r="B2026" s="120"/>
      <c r="C2026" s="119"/>
      <c r="D2026" s="120"/>
      <c r="E2026" s="119"/>
      <c r="F2026" s="119"/>
      <c r="G2026" s="119"/>
      <c r="H2026" s="119"/>
      <c r="I2026" s="158">
        <f t="shared" si="63"/>
        <v>0</v>
      </c>
      <c r="J2026" s="119"/>
      <c r="K2026" s="119"/>
      <c r="L2026" s="119"/>
      <c r="M2026" s="119"/>
      <c r="N2026" s="119"/>
      <c r="O2026" s="159"/>
      <c r="P2026" s="160" t="s">
        <v>80</v>
      </c>
      <c r="Q2026" s="122">
        <f t="shared" si="64"/>
        <v>0</v>
      </c>
      <c r="R2026" s="143"/>
    </row>
    <row r="2027" spans="2:18" x14ac:dyDescent="0.2">
      <c r="B2027" s="120"/>
      <c r="C2027" s="119"/>
      <c r="D2027" s="120"/>
      <c r="E2027" s="119"/>
      <c r="F2027" s="119"/>
      <c r="G2027" s="119"/>
      <c r="H2027" s="119"/>
      <c r="I2027" s="158">
        <f t="shared" si="63"/>
        <v>0</v>
      </c>
      <c r="J2027" s="119"/>
      <c r="K2027" s="119"/>
      <c r="L2027" s="119"/>
      <c r="M2027" s="119"/>
      <c r="N2027" s="119"/>
      <c r="O2027" s="159"/>
      <c r="P2027" s="160" t="s">
        <v>80</v>
      </c>
      <c r="Q2027" s="122">
        <f t="shared" si="64"/>
        <v>0</v>
      </c>
      <c r="R2027" s="143"/>
    </row>
    <row r="2028" spans="2:18" x14ac:dyDescent="0.2">
      <c r="B2028" s="120"/>
      <c r="C2028" s="119"/>
      <c r="D2028" s="120"/>
      <c r="E2028" s="119"/>
      <c r="F2028" s="119"/>
      <c r="G2028" s="119"/>
      <c r="H2028" s="119"/>
      <c r="I2028" s="158">
        <f t="shared" si="63"/>
        <v>0</v>
      </c>
      <c r="J2028" s="119"/>
      <c r="K2028" s="119"/>
      <c r="L2028" s="119"/>
      <c r="M2028" s="119"/>
      <c r="N2028" s="119"/>
      <c r="O2028" s="159"/>
      <c r="P2028" s="160" t="s">
        <v>80</v>
      </c>
      <c r="Q2028" s="122">
        <f t="shared" si="64"/>
        <v>0</v>
      </c>
      <c r="R2028" s="143"/>
    </row>
    <row r="2029" spans="2:18" x14ac:dyDescent="0.2">
      <c r="B2029" s="120"/>
      <c r="C2029" s="119"/>
      <c r="D2029" s="120"/>
      <c r="E2029" s="119"/>
      <c r="F2029" s="119"/>
      <c r="G2029" s="119"/>
      <c r="H2029" s="119"/>
      <c r="I2029" s="158">
        <f t="shared" si="63"/>
        <v>0</v>
      </c>
      <c r="J2029" s="119"/>
      <c r="K2029" s="119"/>
      <c r="L2029" s="119"/>
      <c r="M2029" s="119"/>
      <c r="N2029" s="119"/>
      <c r="O2029" s="159"/>
      <c r="P2029" s="160" t="s">
        <v>80</v>
      </c>
      <c r="Q2029" s="122">
        <f t="shared" si="64"/>
        <v>0</v>
      </c>
      <c r="R2029" s="143"/>
    </row>
    <row r="2030" spans="2:18" x14ac:dyDescent="0.2">
      <c r="B2030" s="120"/>
      <c r="C2030" s="119"/>
      <c r="D2030" s="120"/>
      <c r="E2030" s="119"/>
      <c r="F2030" s="119"/>
      <c r="G2030" s="119"/>
      <c r="H2030" s="119"/>
      <c r="I2030" s="158">
        <f t="shared" si="63"/>
        <v>0</v>
      </c>
      <c r="J2030" s="119"/>
      <c r="K2030" s="119"/>
      <c r="L2030" s="119"/>
      <c r="M2030" s="119"/>
      <c r="N2030" s="119"/>
      <c r="O2030" s="159"/>
      <c r="P2030" s="160" t="s">
        <v>80</v>
      </c>
      <c r="Q2030" s="122">
        <f t="shared" si="64"/>
        <v>0</v>
      </c>
      <c r="R2030" s="143"/>
    </row>
    <row r="2031" spans="2:18" x14ac:dyDescent="0.2">
      <c r="B2031" s="120"/>
      <c r="C2031" s="119"/>
      <c r="D2031" s="120"/>
      <c r="E2031" s="119"/>
      <c r="F2031" s="119"/>
      <c r="G2031" s="119"/>
      <c r="H2031" s="119"/>
      <c r="I2031" s="158">
        <f t="shared" si="63"/>
        <v>0</v>
      </c>
      <c r="J2031" s="119"/>
      <c r="K2031" s="119"/>
      <c r="L2031" s="119"/>
      <c r="M2031" s="119"/>
      <c r="N2031" s="119"/>
      <c r="O2031" s="159"/>
      <c r="P2031" s="160" t="s">
        <v>80</v>
      </c>
      <c r="Q2031" s="122">
        <f t="shared" si="64"/>
        <v>0</v>
      </c>
      <c r="R2031" s="143"/>
    </row>
    <row r="2032" spans="2:18" x14ac:dyDescent="0.2">
      <c r="B2032" s="120"/>
      <c r="C2032" s="119"/>
      <c r="D2032" s="120"/>
      <c r="E2032" s="119"/>
      <c r="F2032" s="119"/>
      <c r="G2032" s="119"/>
      <c r="H2032" s="119"/>
      <c r="I2032" s="158">
        <f t="shared" si="63"/>
        <v>0</v>
      </c>
      <c r="J2032" s="119"/>
      <c r="K2032" s="119"/>
      <c r="L2032" s="119"/>
      <c r="M2032" s="119"/>
      <c r="N2032" s="119"/>
      <c r="O2032" s="159"/>
      <c r="P2032" s="160" t="s">
        <v>80</v>
      </c>
      <c r="Q2032" s="122">
        <f t="shared" si="64"/>
        <v>0</v>
      </c>
      <c r="R2032" s="143"/>
    </row>
    <row r="2033" spans="2:18" x14ac:dyDescent="0.2">
      <c r="B2033" s="120"/>
      <c r="C2033" s="119"/>
      <c r="D2033" s="120"/>
      <c r="E2033" s="119"/>
      <c r="F2033" s="119"/>
      <c r="G2033" s="119"/>
      <c r="H2033" s="119"/>
      <c r="I2033" s="158">
        <f t="shared" si="63"/>
        <v>0</v>
      </c>
      <c r="J2033" s="119"/>
      <c r="K2033" s="119"/>
      <c r="L2033" s="119"/>
      <c r="M2033" s="119"/>
      <c r="N2033" s="119"/>
      <c r="O2033" s="159"/>
      <c r="P2033" s="160" t="s">
        <v>80</v>
      </c>
      <c r="Q2033" s="122">
        <f t="shared" si="64"/>
        <v>0</v>
      </c>
      <c r="R2033" s="143"/>
    </row>
    <row r="2034" spans="2:18" x14ac:dyDescent="0.2">
      <c r="B2034" s="120"/>
      <c r="C2034" s="119"/>
      <c r="D2034" s="120"/>
      <c r="E2034" s="119"/>
      <c r="F2034" s="119"/>
      <c r="G2034" s="119"/>
      <c r="H2034" s="119"/>
      <c r="I2034" s="158">
        <f t="shared" si="63"/>
        <v>0</v>
      </c>
      <c r="J2034" s="119"/>
      <c r="K2034" s="119"/>
      <c r="L2034" s="119"/>
      <c r="M2034" s="119"/>
      <c r="N2034" s="119"/>
      <c r="O2034" s="159"/>
      <c r="P2034" s="160" t="s">
        <v>80</v>
      </c>
      <c r="Q2034" s="122">
        <f t="shared" si="64"/>
        <v>0</v>
      </c>
      <c r="R2034" s="143"/>
    </row>
    <row r="2035" spans="2:18" x14ac:dyDescent="0.2">
      <c r="B2035" s="120"/>
      <c r="C2035" s="119"/>
      <c r="D2035" s="120"/>
      <c r="E2035" s="119"/>
      <c r="F2035" s="119"/>
      <c r="G2035" s="119"/>
      <c r="H2035" s="119"/>
      <c r="I2035" s="158">
        <f t="shared" si="63"/>
        <v>0</v>
      </c>
      <c r="J2035" s="119"/>
      <c r="K2035" s="119"/>
      <c r="L2035" s="119"/>
      <c r="M2035" s="119"/>
      <c r="N2035" s="119"/>
      <c r="O2035" s="159"/>
      <c r="P2035" s="160" t="s">
        <v>80</v>
      </c>
      <c r="Q2035" s="122">
        <f t="shared" si="64"/>
        <v>0</v>
      </c>
      <c r="R2035" s="143"/>
    </row>
    <row r="2036" spans="2:18" x14ac:dyDescent="0.2">
      <c r="B2036" s="120"/>
      <c r="C2036" s="119"/>
      <c r="D2036" s="120"/>
      <c r="E2036" s="119"/>
      <c r="F2036" s="119"/>
      <c r="G2036" s="119"/>
      <c r="H2036" s="119"/>
      <c r="I2036" s="158">
        <f t="shared" ref="I2036:I2099" si="65">IF(J2036&gt;0,J2036,SUM((PI()*E2036*F2036/4)+(PI()*F2036*G2036/4)+(PI()*G2036*H2036/4)+(PI()*H2036*E2036/4)))</f>
        <v>0</v>
      </c>
      <c r="J2036" s="119"/>
      <c r="K2036" s="119"/>
      <c r="L2036" s="119"/>
      <c r="M2036" s="119"/>
      <c r="N2036" s="119"/>
      <c r="O2036" s="159"/>
      <c r="P2036" s="160" t="s">
        <v>80</v>
      </c>
      <c r="Q2036" s="122">
        <f t="shared" ref="Q2036:Q2099" si="66">SUM((I2036-(L2036+M2036+N2036))*(1-O2036))</f>
        <v>0</v>
      </c>
      <c r="R2036" s="143"/>
    </row>
    <row r="2037" spans="2:18" x14ac:dyDescent="0.2">
      <c r="B2037" s="120"/>
      <c r="C2037" s="119"/>
      <c r="D2037" s="120"/>
      <c r="E2037" s="119"/>
      <c r="F2037" s="119"/>
      <c r="G2037" s="119"/>
      <c r="H2037" s="119"/>
      <c r="I2037" s="158">
        <f t="shared" si="65"/>
        <v>0</v>
      </c>
      <c r="J2037" s="119"/>
      <c r="K2037" s="119"/>
      <c r="L2037" s="119"/>
      <c r="M2037" s="119"/>
      <c r="N2037" s="119"/>
      <c r="O2037" s="159"/>
      <c r="P2037" s="160" t="s">
        <v>80</v>
      </c>
      <c r="Q2037" s="122">
        <f t="shared" si="66"/>
        <v>0</v>
      </c>
      <c r="R2037" s="143"/>
    </row>
    <row r="2038" spans="2:18" x14ac:dyDescent="0.2">
      <c r="B2038" s="120"/>
      <c r="C2038" s="119"/>
      <c r="D2038" s="120"/>
      <c r="E2038" s="119"/>
      <c r="F2038" s="119"/>
      <c r="G2038" s="119"/>
      <c r="H2038" s="119"/>
      <c r="I2038" s="158">
        <f t="shared" si="65"/>
        <v>0</v>
      </c>
      <c r="J2038" s="119"/>
      <c r="K2038" s="119"/>
      <c r="L2038" s="119"/>
      <c r="M2038" s="119"/>
      <c r="N2038" s="119"/>
      <c r="O2038" s="159"/>
      <c r="P2038" s="160" t="s">
        <v>80</v>
      </c>
      <c r="Q2038" s="122">
        <f t="shared" si="66"/>
        <v>0</v>
      </c>
      <c r="R2038" s="143"/>
    </row>
    <row r="2039" spans="2:18" x14ac:dyDescent="0.2">
      <c r="B2039" s="120"/>
      <c r="C2039" s="119"/>
      <c r="D2039" s="120"/>
      <c r="E2039" s="119"/>
      <c r="F2039" s="119"/>
      <c r="G2039" s="119"/>
      <c r="H2039" s="119"/>
      <c r="I2039" s="158">
        <f t="shared" si="65"/>
        <v>0</v>
      </c>
      <c r="J2039" s="119"/>
      <c r="K2039" s="119"/>
      <c r="L2039" s="119"/>
      <c r="M2039" s="119"/>
      <c r="N2039" s="119"/>
      <c r="O2039" s="159"/>
      <c r="P2039" s="160" t="s">
        <v>80</v>
      </c>
      <c r="Q2039" s="122">
        <f t="shared" si="66"/>
        <v>0</v>
      </c>
      <c r="R2039" s="143"/>
    </row>
    <row r="2040" spans="2:18" x14ac:dyDescent="0.2">
      <c r="B2040" s="120"/>
      <c r="C2040" s="119"/>
      <c r="D2040" s="120"/>
      <c r="E2040" s="119"/>
      <c r="F2040" s="119"/>
      <c r="G2040" s="119"/>
      <c r="H2040" s="119"/>
      <c r="I2040" s="158">
        <f t="shared" si="65"/>
        <v>0</v>
      </c>
      <c r="J2040" s="119"/>
      <c r="K2040" s="119"/>
      <c r="L2040" s="119"/>
      <c r="M2040" s="119"/>
      <c r="N2040" s="119"/>
      <c r="O2040" s="159"/>
      <c r="P2040" s="160" t="s">
        <v>80</v>
      </c>
      <c r="Q2040" s="122">
        <f t="shared" si="66"/>
        <v>0</v>
      </c>
      <c r="R2040" s="143"/>
    </row>
    <row r="2041" spans="2:18" x14ac:dyDescent="0.2">
      <c r="B2041" s="120"/>
      <c r="C2041" s="119"/>
      <c r="D2041" s="120"/>
      <c r="E2041" s="119"/>
      <c r="F2041" s="119"/>
      <c r="G2041" s="119"/>
      <c r="H2041" s="119"/>
      <c r="I2041" s="158">
        <f t="shared" si="65"/>
        <v>0</v>
      </c>
      <c r="J2041" s="119"/>
      <c r="K2041" s="119"/>
      <c r="L2041" s="119"/>
      <c r="M2041" s="119"/>
      <c r="N2041" s="119"/>
      <c r="O2041" s="159"/>
      <c r="P2041" s="160" t="s">
        <v>80</v>
      </c>
      <c r="Q2041" s="122">
        <f t="shared" si="66"/>
        <v>0</v>
      </c>
      <c r="R2041" s="143"/>
    </row>
    <row r="2042" spans="2:18" x14ac:dyDescent="0.2">
      <c r="B2042" s="120"/>
      <c r="C2042" s="119"/>
      <c r="D2042" s="120"/>
      <c r="E2042" s="119"/>
      <c r="F2042" s="119"/>
      <c r="G2042" s="119"/>
      <c r="H2042" s="119"/>
      <c r="I2042" s="158">
        <f t="shared" si="65"/>
        <v>0</v>
      </c>
      <c r="J2042" s="119"/>
      <c r="K2042" s="119"/>
      <c r="L2042" s="119"/>
      <c r="M2042" s="119"/>
      <c r="N2042" s="119"/>
      <c r="O2042" s="159"/>
      <c r="P2042" s="160" t="s">
        <v>80</v>
      </c>
      <c r="Q2042" s="122">
        <f t="shared" si="66"/>
        <v>0</v>
      </c>
      <c r="R2042" s="143"/>
    </row>
    <row r="2043" spans="2:18" x14ac:dyDescent="0.2">
      <c r="B2043" s="120"/>
      <c r="C2043" s="119"/>
      <c r="D2043" s="120"/>
      <c r="E2043" s="119"/>
      <c r="F2043" s="119"/>
      <c r="G2043" s="119"/>
      <c r="H2043" s="119"/>
      <c r="I2043" s="158">
        <f t="shared" si="65"/>
        <v>0</v>
      </c>
      <c r="J2043" s="119"/>
      <c r="K2043" s="119"/>
      <c r="L2043" s="119"/>
      <c r="M2043" s="119"/>
      <c r="N2043" s="119"/>
      <c r="O2043" s="159"/>
      <c r="P2043" s="160" t="s">
        <v>80</v>
      </c>
      <c r="Q2043" s="122">
        <f t="shared" si="66"/>
        <v>0</v>
      </c>
      <c r="R2043" s="143"/>
    </row>
    <row r="2044" spans="2:18" x14ac:dyDescent="0.2">
      <c r="B2044" s="120"/>
      <c r="C2044" s="119"/>
      <c r="D2044" s="120"/>
      <c r="E2044" s="119"/>
      <c r="F2044" s="119"/>
      <c r="G2044" s="119"/>
      <c r="H2044" s="119"/>
      <c r="I2044" s="158">
        <f t="shared" si="65"/>
        <v>0</v>
      </c>
      <c r="J2044" s="119"/>
      <c r="K2044" s="119"/>
      <c r="L2044" s="119"/>
      <c r="M2044" s="119"/>
      <c r="N2044" s="119"/>
      <c r="O2044" s="159"/>
      <c r="P2044" s="160" t="s">
        <v>80</v>
      </c>
      <c r="Q2044" s="122">
        <f t="shared" si="66"/>
        <v>0</v>
      </c>
      <c r="R2044" s="143"/>
    </row>
    <row r="2045" spans="2:18" x14ac:dyDescent="0.2">
      <c r="B2045" s="120"/>
      <c r="C2045" s="119"/>
      <c r="D2045" s="120"/>
      <c r="E2045" s="119"/>
      <c r="F2045" s="119"/>
      <c r="G2045" s="119"/>
      <c r="H2045" s="119"/>
      <c r="I2045" s="158">
        <f t="shared" si="65"/>
        <v>0</v>
      </c>
      <c r="J2045" s="119"/>
      <c r="K2045" s="119"/>
      <c r="L2045" s="119"/>
      <c r="M2045" s="119"/>
      <c r="N2045" s="119"/>
      <c r="O2045" s="159"/>
      <c r="P2045" s="160" t="s">
        <v>80</v>
      </c>
      <c r="Q2045" s="122">
        <f t="shared" si="66"/>
        <v>0</v>
      </c>
      <c r="R2045" s="143"/>
    </row>
    <row r="2046" spans="2:18" x14ac:dyDescent="0.2">
      <c r="B2046" s="120"/>
      <c r="C2046" s="119"/>
      <c r="D2046" s="120"/>
      <c r="E2046" s="119"/>
      <c r="F2046" s="119"/>
      <c r="G2046" s="119"/>
      <c r="H2046" s="119"/>
      <c r="I2046" s="158">
        <f t="shared" si="65"/>
        <v>0</v>
      </c>
      <c r="J2046" s="119"/>
      <c r="K2046" s="119"/>
      <c r="L2046" s="119"/>
      <c r="M2046" s="119"/>
      <c r="N2046" s="119"/>
      <c r="O2046" s="159"/>
      <c r="P2046" s="160" t="s">
        <v>80</v>
      </c>
      <c r="Q2046" s="122">
        <f t="shared" si="66"/>
        <v>0</v>
      </c>
      <c r="R2046" s="143"/>
    </row>
    <row r="2047" spans="2:18" x14ac:dyDescent="0.2">
      <c r="B2047" s="120"/>
      <c r="C2047" s="119"/>
      <c r="D2047" s="120"/>
      <c r="E2047" s="119"/>
      <c r="F2047" s="119"/>
      <c r="G2047" s="119"/>
      <c r="H2047" s="119"/>
      <c r="I2047" s="158">
        <f t="shared" si="65"/>
        <v>0</v>
      </c>
      <c r="J2047" s="119"/>
      <c r="K2047" s="119"/>
      <c r="L2047" s="119"/>
      <c r="M2047" s="119"/>
      <c r="N2047" s="119"/>
      <c r="O2047" s="159"/>
      <c r="P2047" s="160" t="s">
        <v>80</v>
      </c>
      <c r="Q2047" s="122">
        <f t="shared" si="66"/>
        <v>0</v>
      </c>
      <c r="R2047" s="143"/>
    </row>
    <row r="2048" spans="2:18" x14ac:dyDescent="0.2">
      <c r="B2048" s="120"/>
      <c r="C2048" s="119"/>
      <c r="D2048" s="120"/>
      <c r="E2048" s="119"/>
      <c r="F2048" s="119"/>
      <c r="G2048" s="119"/>
      <c r="H2048" s="119"/>
      <c r="I2048" s="158">
        <f t="shared" si="65"/>
        <v>0</v>
      </c>
      <c r="J2048" s="119"/>
      <c r="K2048" s="119"/>
      <c r="L2048" s="119"/>
      <c r="M2048" s="119"/>
      <c r="N2048" s="119"/>
      <c r="O2048" s="159"/>
      <c r="P2048" s="160" t="s">
        <v>80</v>
      </c>
      <c r="Q2048" s="122">
        <f t="shared" si="66"/>
        <v>0</v>
      </c>
      <c r="R2048" s="143"/>
    </row>
    <row r="2049" spans="2:18" x14ac:dyDescent="0.2">
      <c r="B2049" s="120"/>
      <c r="C2049" s="119"/>
      <c r="D2049" s="120"/>
      <c r="E2049" s="119"/>
      <c r="F2049" s="119"/>
      <c r="G2049" s="119"/>
      <c r="H2049" s="119"/>
      <c r="I2049" s="158">
        <f t="shared" si="65"/>
        <v>0</v>
      </c>
      <c r="J2049" s="119"/>
      <c r="K2049" s="119"/>
      <c r="L2049" s="119"/>
      <c r="M2049" s="119"/>
      <c r="N2049" s="119"/>
      <c r="O2049" s="159"/>
      <c r="P2049" s="160" t="s">
        <v>80</v>
      </c>
      <c r="Q2049" s="122">
        <f t="shared" si="66"/>
        <v>0</v>
      </c>
      <c r="R2049" s="143"/>
    </row>
    <row r="2050" spans="2:18" x14ac:dyDescent="0.2">
      <c r="B2050" s="120"/>
      <c r="C2050" s="119"/>
      <c r="D2050" s="120"/>
      <c r="E2050" s="119"/>
      <c r="F2050" s="119"/>
      <c r="G2050" s="119"/>
      <c r="H2050" s="119"/>
      <c r="I2050" s="158">
        <f t="shared" si="65"/>
        <v>0</v>
      </c>
      <c r="J2050" s="119"/>
      <c r="K2050" s="119"/>
      <c r="L2050" s="119"/>
      <c r="M2050" s="119"/>
      <c r="N2050" s="119"/>
      <c r="O2050" s="159"/>
      <c r="P2050" s="160" t="s">
        <v>80</v>
      </c>
      <c r="Q2050" s="122">
        <f t="shared" si="66"/>
        <v>0</v>
      </c>
      <c r="R2050" s="143"/>
    </row>
    <row r="2051" spans="2:18" x14ac:dyDescent="0.2">
      <c r="B2051" s="120"/>
      <c r="C2051" s="119"/>
      <c r="D2051" s="120"/>
      <c r="E2051" s="119"/>
      <c r="F2051" s="119"/>
      <c r="G2051" s="119"/>
      <c r="H2051" s="119"/>
      <c r="I2051" s="158">
        <f t="shared" si="65"/>
        <v>0</v>
      </c>
      <c r="J2051" s="119"/>
      <c r="K2051" s="119"/>
      <c r="L2051" s="119"/>
      <c r="M2051" s="119"/>
      <c r="N2051" s="119"/>
      <c r="O2051" s="159"/>
      <c r="P2051" s="160" t="s">
        <v>80</v>
      </c>
      <c r="Q2051" s="122">
        <f t="shared" si="66"/>
        <v>0</v>
      </c>
      <c r="R2051" s="143"/>
    </row>
    <row r="2052" spans="2:18" x14ac:dyDescent="0.2">
      <c r="B2052" s="120"/>
      <c r="C2052" s="119"/>
      <c r="D2052" s="120"/>
      <c r="E2052" s="119"/>
      <c r="F2052" s="119"/>
      <c r="G2052" s="119"/>
      <c r="H2052" s="119"/>
      <c r="I2052" s="158">
        <f t="shared" si="65"/>
        <v>0</v>
      </c>
      <c r="J2052" s="119"/>
      <c r="K2052" s="119"/>
      <c r="L2052" s="119"/>
      <c r="M2052" s="119"/>
      <c r="N2052" s="119"/>
      <c r="O2052" s="159"/>
      <c r="P2052" s="160" t="s">
        <v>80</v>
      </c>
      <c r="Q2052" s="122">
        <f t="shared" si="66"/>
        <v>0</v>
      </c>
      <c r="R2052" s="143"/>
    </row>
    <row r="2053" spans="2:18" x14ac:dyDescent="0.2">
      <c r="B2053" s="120"/>
      <c r="C2053" s="119"/>
      <c r="D2053" s="120"/>
      <c r="E2053" s="119"/>
      <c r="F2053" s="119"/>
      <c r="G2053" s="119"/>
      <c r="H2053" s="119"/>
      <c r="I2053" s="158">
        <f t="shared" si="65"/>
        <v>0</v>
      </c>
      <c r="J2053" s="119"/>
      <c r="K2053" s="119"/>
      <c r="L2053" s="119"/>
      <c r="M2053" s="119"/>
      <c r="N2053" s="119"/>
      <c r="O2053" s="159"/>
      <c r="P2053" s="160" t="s">
        <v>80</v>
      </c>
      <c r="Q2053" s="122">
        <f t="shared" si="66"/>
        <v>0</v>
      </c>
      <c r="R2053" s="143"/>
    </row>
    <row r="2054" spans="2:18" x14ac:dyDescent="0.2">
      <c r="B2054" s="120"/>
      <c r="C2054" s="119"/>
      <c r="D2054" s="120"/>
      <c r="E2054" s="119"/>
      <c r="F2054" s="119"/>
      <c r="G2054" s="119"/>
      <c r="H2054" s="119"/>
      <c r="I2054" s="158">
        <f t="shared" si="65"/>
        <v>0</v>
      </c>
      <c r="J2054" s="119"/>
      <c r="K2054" s="119"/>
      <c r="L2054" s="119"/>
      <c r="M2054" s="119"/>
      <c r="N2054" s="119"/>
      <c r="O2054" s="159"/>
      <c r="P2054" s="160" t="s">
        <v>80</v>
      </c>
      <c r="Q2054" s="122">
        <f t="shared" si="66"/>
        <v>0</v>
      </c>
      <c r="R2054" s="143"/>
    </row>
    <row r="2055" spans="2:18" x14ac:dyDescent="0.2">
      <c r="B2055" s="120"/>
      <c r="C2055" s="119"/>
      <c r="D2055" s="120"/>
      <c r="E2055" s="119"/>
      <c r="F2055" s="119"/>
      <c r="G2055" s="119"/>
      <c r="H2055" s="119"/>
      <c r="I2055" s="158">
        <f t="shared" si="65"/>
        <v>0</v>
      </c>
      <c r="J2055" s="119"/>
      <c r="K2055" s="119"/>
      <c r="L2055" s="119"/>
      <c r="M2055" s="119"/>
      <c r="N2055" s="119"/>
      <c r="O2055" s="159"/>
      <c r="P2055" s="160" t="s">
        <v>80</v>
      </c>
      <c r="Q2055" s="122">
        <f t="shared" si="66"/>
        <v>0</v>
      </c>
      <c r="R2055" s="143"/>
    </row>
    <row r="2056" spans="2:18" x14ac:dyDescent="0.2">
      <c r="B2056" s="120"/>
      <c r="C2056" s="119"/>
      <c r="D2056" s="120"/>
      <c r="E2056" s="119"/>
      <c r="F2056" s="119"/>
      <c r="G2056" s="119"/>
      <c r="H2056" s="119"/>
      <c r="I2056" s="158">
        <f t="shared" si="65"/>
        <v>0</v>
      </c>
      <c r="J2056" s="119"/>
      <c r="K2056" s="119"/>
      <c r="L2056" s="119"/>
      <c r="M2056" s="119"/>
      <c r="N2056" s="119"/>
      <c r="O2056" s="159"/>
      <c r="P2056" s="160" t="s">
        <v>80</v>
      </c>
      <c r="Q2056" s="122">
        <f t="shared" si="66"/>
        <v>0</v>
      </c>
      <c r="R2056" s="143"/>
    </row>
    <row r="2057" spans="2:18" x14ac:dyDescent="0.2">
      <c r="B2057" s="120"/>
      <c r="C2057" s="119"/>
      <c r="D2057" s="120"/>
      <c r="E2057" s="119"/>
      <c r="F2057" s="119"/>
      <c r="G2057" s="119"/>
      <c r="H2057" s="119"/>
      <c r="I2057" s="158">
        <f t="shared" si="65"/>
        <v>0</v>
      </c>
      <c r="J2057" s="119"/>
      <c r="K2057" s="119"/>
      <c r="L2057" s="119"/>
      <c r="M2057" s="119"/>
      <c r="N2057" s="119"/>
      <c r="O2057" s="159"/>
      <c r="P2057" s="160" t="s">
        <v>80</v>
      </c>
      <c r="Q2057" s="122">
        <f t="shared" si="66"/>
        <v>0</v>
      </c>
      <c r="R2057" s="143"/>
    </row>
    <row r="2058" spans="2:18" x14ac:dyDescent="0.2">
      <c r="B2058" s="120"/>
      <c r="C2058" s="119"/>
      <c r="D2058" s="120"/>
      <c r="E2058" s="119"/>
      <c r="F2058" s="119"/>
      <c r="G2058" s="119"/>
      <c r="H2058" s="119"/>
      <c r="I2058" s="158">
        <f t="shared" si="65"/>
        <v>0</v>
      </c>
      <c r="J2058" s="119"/>
      <c r="K2058" s="119"/>
      <c r="L2058" s="119"/>
      <c r="M2058" s="119"/>
      <c r="N2058" s="119"/>
      <c r="O2058" s="159"/>
      <c r="P2058" s="160" t="s">
        <v>80</v>
      </c>
      <c r="Q2058" s="122">
        <f t="shared" si="66"/>
        <v>0</v>
      </c>
      <c r="R2058" s="143"/>
    </row>
    <row r="2059" spans="2:18" x14ac:dyDescent="0.2">
      <c r="B2059" s="120"/>
      <c r="C2059" s="119"/>
      <c r="D2059" s="120"/>
      <c r="E2059" s="119"/>
      <c r="F2059" s="119"/>
      <c r="G2059" s="119"/>
      <c r="H2059" s="119"/>
      <c r="I2059" s="158">
        <f t="shared" si="65"/>
        <v>0</v>
      </c>
      <c r="J2059" s="119"/>
      <c r="K2059" s="119"/>
      <c r="L2059" s="119"/>
      <c r="M2059" s="119"/>
      <c r="N2059" s="119"/>
      <c r="O2059" s="159"/>
      <c r="P2059" s="160" t="s">
        <v>80</v>
      </c>
      <c r="Q2059" s="122">
        <f t="shared" si="66"/>
        <v>0</v>
      </c>
      <c r="R2059" s="143"/>
    </row>
    <row r="2060" spans="2:18" x14ac:dyDescent="0.2">
      <c r="B2060" s="120"/>
      <c r="C2060" s="119"/>
      <c r="D2060" s="120"/>
      <c r="E2060" s="119"/>
      <c r="F2060" s="119"/>
      <c r="G2060" s="119"/>
      <c r="H2060" s="119"/>
      <c r="I2060" s="158">
        <f t="shared" si="65"/>
        <v>0</v>
      </c>
      <c r="J2060" s="119"/>
      <c r="K2060" s="119"/>
      <c r="L2060" s="119"/>
      <c r="M2060" s="119"/>
      <c r="N2060" s="119"/>
      <c r="O2060" s="159"/>
      <c r="P2060" s="160" t="s">
        <v>80</v>
      </c>
      <c r="Q2060" s="122">
        <f t="shared" si="66"/>
        <v>0</v>
      </c>
      <c r="R2060" s="143"/>
    </row>
    <row r="2061" spans="2:18" x14ac:dyDescent="0.2">
      <c r="B2061" s="120"/>
      <c r="C2061" s="119"/>
      <c r="D2061" s="120"/>
      <c r="E2061" s="119"/>
      <c r="F2061" s="119"/>
      <c r="G2061" s="119"/>
      <c r="H2061" s="119"/>
      <c r="I2061" s="158">
        <f t="shared" si="65"/>
        <v>0</v>
      </c>
      <c r="J2061" s="119"/>
      <c r="K2061" s="119"/>
      <c r="L2061" s="119"/>
      <c r="M2061" s="119"/>
      <c r="N2061" s="119"/>
      <c r="O2061" s="159"/>
      <c r="P2061" s="160" t="s">
        <v>80</v>
      </c>
      <c r="Q2061" s="122">
        <f t="shared" si="66"/>
        <v>0</v>
      </c>
      <c r="R2061" s="143"/>
    </row>
    <row r="2062" spans="2:18" x14ac:dyDescent="0.2">
      <c r="B2062" s="120"/>
      <c r="C2062" s="119"/>
      <c r="D2062" s="120"/>
      <c r="E2062" s="119"/>
      <c r="F2062" s="119"/>
      <c r="G2062" s="119"/>
      <c r="H2062" s="119"/>
      <c r="I2062" s="158">
        <f t="shared" si="65"/>
        <v>0</v>
      </c>
      <c r="J2062" s="119"/>
      <c r="K2062" s="119"/>
      <c r="L2062" s="119"/>
      <c r="M2062" s="119"/>
      <c r="N2062" s="119"/>
      <c r="O2062" s="159"/>
      <c r="P2062" s="160" t="s">
        <v>80</v>
      </c>
      <c r="Q2062" s="122">
        <f t="shared" si="66"/>
        <v>0</v>
      </c>
      <c r="R2062" s="143"/>
    </row>
    <row r="2063" spans="2:18" x14ac:dyDescent="0.2">
      <c r="B2063" s="120"/>
      <c r="C2063" s="119"/>
      <c r="D2063" s="120"/>
      <c r="E2063" s="119"/>
      <c r="F2063" s="119"/>
      <c r="G2063" s="119"/>
      <c r="H2063" s="119"/>
      <c r="I2063" s="158">
        <f t="shared" si="65"/>
        <v>0</v>
      </c>
      <c r="J2063" s="119"/>
      <c r="K2063" s="119"/>
      <c r="L2063" s="119"/>
      <c r="M2063" s="119"/>
      <c r="N2063" s="119"/>
      <c r="O2063" s="159"/>
      <c r="P2063" s="160" t="s">
        <v>80</v>
      </c>
      <c r="Q2063" s="122">
        <f t="shared" si="66"/>
        <v>0</v>
      </c>
      <c r="R2063" s="143"/>
    </row>
    <row r="2064" spans="2:18" x14ac:dyDescent="0.2">
      <c r="B2064" s="120"/>
      <c r="C2064" s="119"/>
      <c r="D2064" s="120"/>
      <c r="E2064" s="119"/>
      <c r="F2064" s="119"/>
      <c r="G2064" s="119"/>
      <c r="H2064" s="119"/>
      <c r="I2064" s="158">
        <f t="shared" si="65"/>
        <v>0</v>
      </c>
      <c r="J2064" s="119"/>
      <c r="K2064" s="119"/>
      <c r="L2064" s="119"/>
      <c r="M2064" s="119"/>
      <c r="N2064" s="119"/>
      <c r="O2064" s="159"/>
      <c r="P2064" s="160" t="s">
        <v>80</v>
      </c>
      <c r="Q2064" s="122">
        <f t="shared" si="66"/>
        <v>0</v>
      </c>
      <c r="R2064" s="143"/>
    </row>
    <row r="2065" spans="2:18" x14ac:dyDescent="0.2">
      <c r="B2065" s="120"/>
      <c r="C2065" s="119"/>
      <c r="D2065" s="120"/>
      <c r="E2065" s="119"/>
      <c r="F2065" s="119"/>
      <c r="G2065" s="119"/>
      <c r="H2065" s="119"/>
      <c r="I2065" s="158">
        <f t="shared" si="65"/>
        <v>0</v>
      </c>
      <c r="J2065" s="119"/>
      <c r="K2065" s="119"/>
      <c r="L2065" s="119"/>
      <c r="M2065" s="119"/>
      <c r="N2065" s="119"/>
      <c r="O2065" s="159"/>
      <c r="P2065" s="160" t="s">
        <v>80</v>
      </c>
      <c r="Q2065" s="122">
        <f t="shared" si="66"/>
        <v>0</v>
      </c>
      <c r="R2065" s="143"/>
    </row>
    <row r="2066" spans="2:18" x14ac:dyDescent="0.2">
      <c r="B2066" s="120"/>
      <c r="C2066" s="119"/>
      <c r="D2066" s="120"/>
      <c r="E2066" s="119"/>
      <c r="F2066" s="119"/>
      <c r="G2066" s="119"/>
      <c r="H2066" s="119"/>
      <c r="I2066" s="158">
        <f t="shared" si="65"/>
        <v>0</v>
      </c>
      <c r="J2066" s="119"/>
      <c r="K2066" s="119"/>
      <c r="L2066" s="119"/>
      <c r="M2066" s="119"/>
      <c r="N2066" s="119"/>
      <c r="O2066" s="159"/>
      <c r="P2066" s="160" t="s">
        <v>80</v>
      </c>
      <c r="Q2066" s="122">
        <f t="shared" si="66"/>
        <v>0</v>
      </c>
      <c r="R2066" s="143"/>
    </row>
    <row r="2067" spans="2:18" x14ac:dyDescent="0.2">
      <c r="B2067" s="120"/>
      <c r="C2067" s="119"/>
      <c r="D2067" s="120"/>
      <c r="E2067" s="119"/>
      <c r="F2067" s="119"/>
      <c r="G2067" s="119"/>
      <c r="H2067" s="119"/>
      <c r="I2067" s="158">
        <f t="shared" si="65"/>
        <v>0</v>
      </c>
      <c r="J2067" s="119"/>
      <c r="K2067" s="119"/>
      <c r="L2067" s="119"/>
      <c r="M2067" s="119"/>
      <c r="N2067" s="119"/>
      <c r="O2067" s="159"/>
      <c r="P2067" s="160" t="s">
        <v>80</v>
      </c>
      <c r="Q2067" s="122">
        <f t="shared" si="66"/>
        <v>0</v>
      </c>
      <c r="R2067" s="143"/>
    </row>
    <row r="2068" spans="2:18" x14ac:dyDescent="0.2">
      <c r="B2068" s="120"/>
      <c r="C2068" s="119"/>
      <c r="D2068" s="120"/>
      <c r="E2068" s="119"/>
      <c r="F2068" s="119"/>
      <c r="G2068" s="119"/>
      <c r="H2068" s="119"/>
      <c r="I2068" s="158">
        <f t="shared" si="65"/>
        <v>0</v>
      </c>
      <c r="J2068" s="119"/>
      <c r="K2068" s="119"/>
      <c r="L2068" s="119"/>
      <c r="M2068" s="119"/>
      <c r="N2068" s="119"/>
      <c r="O2068" s="159"/>
      <c r="P2068" s="160" t="s">
        <v>80</v>
      </c>
      <c r="Q2068" s="122">
        <f t="shared" si="66"/>
        <v>0</v>
      </c>
      <c r="R2068" s="143"/>
    </row>
    <row r="2069" spans="2:18" x14ac:dyDescent="0.2">
      <c r="B2069" s="120"/>
      <c r="C2069" s="119"/>
      <c r="D2069" s="120"/>
      <c r="E2069" s="119"/>
      <c r="F2069" s="119"/>
      <c r="G2069" s="119"/>
      <c r="H2069" s="119"/>
      <c r="I2069" s="158">
        <f t="shared" si="65"/>
        <v>0</v>
      </c>
      <c r="J2069" s="119"/>
      <c r="K2069" s="119"/>
      <c r="L2069" s="119"/>
      <c r="M2069" s="119"/>
      <c r="N2069" s="119"/>
      <c r="O2069" s="159"/>
      <c r="P2069" s="160" t="s">
        <v>80</v>
      </c>
      <c r="Q2069" s="122">
        <f t="shared" si="66"/>
        <v>0</v>
      </c>
      <c r="R2069" s="143"/>
    </row>
    <row r="2070" spans="2:18" x14ac:dyDescent="0.2">
      <c r="B2070" s="120"/>
      <c r="C2070" s="119"/>
      <c r="D2070" s="120"/>
      <c r="E2070" s="119"/>
      <c r="F2070" s="119"/>
      <c r="G2070" s="119"/>
      <c r="H2070" s="119"/>
      <c r="I2070" s="158">
        <f t="shared" si="65"/>
        <v>0</v>
      </c>
      <c r="J2070" s="119"/>
      <c r="K2070" s="119"/>
      <c r="L2070" s="119"/>
      <c r="M2070" s="119"/>
      <c r="N2070" s="119"/>
      <c r="O2070" s="159"/>
      <c r="P2070" s="160" t="s">
        <v>80</v>
      </c>
      <c r="Q2070" s="122">
        <f t="shared" si="66"/>
        <v>0</v>
      </c>
      <c r="R2070" s="143"/>
    </row>
    <row r="2071" spans="2:18" x14ac:dyDescent="0.2">
      <c r="B2071" s="120"/>
      <c r="C2071" s="119"/>
      <c r="D2071" s="120"/>
      <c r="E2071" s="119"/>
      <c r="F2071" s="119"/>
      <c r="G2071" s="119"/>
      <c r="H2071" s="119"/>
      <c r="I2071" s="158">
        <f t="shared" si="65"/>
        <v>0</v>
      </c>
      <c r="J2071" s="119"/>
      <c r="K2071" s="119"/>
      <c r="L2071" s="119"/>
      <c r="M2071" s="119"/>
      <c r="N2071" s="119"/>
      <c r="O2071" s="159"/>
      <c r="P2071" s="160" t="s">
        <v>80</v>
      </c>
      <c r="Q2071" s="122">
        <f t="shared" si="66"/>
        <v>0</v>
      </c>
      <c r="R2071" s="143"/>
    </row>
    <row r="2072" spans="2:18" x14ac:dyDescent="0.2">
      <c r="B2072" s="120"/>
      <c r="C2072" s="119"/>
      <c r="D2072" s="120"/>
      <c r="E2072" s="119"/>
      <c r="F2072" s="119"/>
      <c r="G2072" s="119"/>
      <c r="H2072" s="119"/>
      <c r="I2072" s="158">
        <f t="shared" si="65"/>
        <v>0</v>
      </c>
      <c r="J2072" s="119"/>
      <c r="K2072" s="119"/>
      <c r="L2072" s="119"/>
      <c r="M2072" s="119"/>
      <c r="N2072" s="119"/>
      <c r="O2072" s="159"/>
      <c r="P2072" s="160" t="s">
        <v>80</v>
      </c>
      <c r="Q2072" s="122">
        <f t="shared" si="66"/>
        <v>0</v>
      </c>
      <c r="R2072" s="143"/>
    </row>
    <row r="2073" spans="2:18" x14ac:dyDescent="0.2">
      <c r="B2073" s="120"/>
      <c r="C2073" s="119"/>
      <c r="D2073" s="120"/>
      <c r="E2073" s="119"/>
      <c r="F2073" s="119"/>
      <c r="G2073" s="119"/>
      <c r="H2073" s="119"/>
      <c r="I2073" s="158">
        <f t="shared" si="65"/>
        <v>0</v>
      </c>
      <c r="J2073" s="119"/>
      <c r="K2073" s="119"/>
      <c r="L2073" s="119"/>
      <c r="M2073" s="119"/>
      <c r="N2073" s="119"/>
      <c r="O2073" s="159"/>
      <c r="P2073" s="160" t="s">
        <v>80</v>
      </c>
      <c r="Q2073" s="122">
        <f t="shared" si="66"/>
        <v>0</v>
      </c>
      <c r="R2073" s="143"/>
    </row>
    <row r="2074" spans="2:18" x14ac:dyDescent="0.2">
      <c r="B2074" s="120"/>
      <c r="C2074" s="119"/>
      <c r="D2074" s="120"/>
      <c r="E2074" s="119"/>
      <c r="F2074" s="119"/>
      <c r="G2074" s="119"/>
      <c r="H2074" s="119"/>
      <c r="I2074" s="158">
        <f t="shared" si="65"/>
        <v>0</v>
      </c>
      <c r="J2074" s="119"/>
      <c r="K2074" s="119"/>
      <c r="L2074" s="119"/>
      <c r="M2074" s="119"/>
      <c r="N2074" s="119"/>
      <c r="O2074" s="159"/>
      <c r="P2074" s="160" t="s">
        <v>80</v>
      </c>
      <c r="Q2074" s="122">
        <f t="shared" si="66"/>
        <v>0</v>
      </c>
      <c r="R2074" s="143"/>
    </row>
    <row r="2075" spans="2:18" x14ac:dyDescent="0.2">
      <c r="B2075" s="120"/>
      <c r="C2075" s="119"/>
      <c r="D2075" s="120"/>
      <c r="E2075" s="119"/>
      <c r="F2075" s="119"/>
      <c r="G2075" s="119"/>
      <c r="H2075" s="119"/>
      <c r="I2075" s="158">
        <f t="shared" si="65"/>
        <v>0</v>
      </c>
      <c r="J2075" s="119"/>
      <c r="K2075" s="119"/>
      <c r="L2075" s="119"/>
      <c r="M2075" s="119"/>
      <c r="N2075" s="119"/>
      <c r="O2075" s="159"/>
      <c r="P2075" s="160" t="s">
        <v>80</v>
      </c>
      <c r="Q2075" s="122">
        <f t="shared" si="66"/>
        <v>0</v>
      </c>
      <c r="R2075" s="143"/>
    </row>
    <row r="2076" spans="2:18" x14ac:dyDescent="0.2">
      <c r="B2076" s="120"/>
      <c r="C2076" s="119"/>
      <c r="D2076" s="120"/>
      <c r="E2076" s="119"/>
      <c r="F2076" s="119"/>
      <c r="G2076" s="119"/>
      <c r="H2076" s="119"/>
      <c r="I2076" s="158">
        <f t="shared" si="65"/>
        <v>0</v>
      </c>
      <c r="J2076" s="119"/>
      <c r="K2076" s="119"/>
      <c r="L2076" s="119"/>
      <c r="M2076" s="119"/>
      <c r="N2076" s="119"/>
      <c r="O2076" s="159"/>
      <c r="P2076" s="160" t="s">
        <v>80</v>
      </c>
      <c r="Q2076" s="122">
        <f t="shared" si="66"/>
        <v>0</v>
      </c>
      <c r="R2076" s="143"/>
    </row>
    <row r="2077" spans="2:18" x14ac:dyDescent="0.2">
      <c r="B2077" s="120"/>
      <c r="C2077" s="119"/>
      <c r="D2077" s="120"/>
      <c r="E2077" s="119"/>
      <c r="F2077" s="119"/>
      <c r="G2077" s="119"/>
      <c r="H2077" s="119"/>
      <c r="I2077" s="158">
        <f t="shared" si="65"/>
        <v>0</v>
      </c>
      <c r="J2077" s="119"/>
      <c r="K2077" s="119"/>
      <c r="L2077" s="119"/>
      <c r="M2077" s="119"/>
      <c r="N2077" s="119"/>
      <c r="O2077" s="159"/>
      <c r="P2077" s="160" t="s">
        <v>80</v>
      </c>
      <c r="Q2077" s="122">
        <f t="shared" si="66"/>
        <v>0</v>
      </c>
      <c r="R2077" s="143"/>
    </row>
    <row r="2078" spans="2:18" x14ac:dyDescent="0.2">
      <c r="B2078" s="120"/>
      <c r="C2078" s="119"/>
      <c r="D2078" s="120"/>
      <c r="E2078" s="119"/>
      <c r="F2078" s="119"/>
      <c r="G2078" s="119"/>
      <c r="H2078" s="119"/>
      <c r="I2078" s="158">
        <f t="shared" si="65"/>
        <v>0</v>
      </c>
      <c r="J2078" s="119"/>
      <c r="K2078" s="119"/>
      <c r="L2078" s="119"/>
      <c r="M2078" s="119"/>
      <c r="N2078" s="119"/>
      <c r="O2078" s="159"/>
      <c r="P2078" s="160" t="s">
        <v>80</v>
      </c>
      <c r="Q2078" s="122">
        <f t="shared" si="66"/>
        <v>0</v>
      </c>
      <c r="R2078" s="143"/>
    </row>
    <row r="2079" spans="2:18" x14ac:dyDescent="0.2">
      <c r="B2079" s="120"/>
      <c r="C2079" s="119"/>
      <c r="D2079" s="120"/>
      <c r="E2079" s="119"/>
      <c r="F2079" s="119"/>
      <c r="G2079" s="119"/>
      <c r="H2079" s="119"/>
      <c r="I2079" s="158">
        <f t="shared" si="65"/>
        <v>0</v>
      </c>
      <c r="J2079" s="119"/>
      <c r="K2079" s="119"/>
      <c r="L2079" s="119"/>
      <c r="M2079" s="119"/>
      <c r="N2079" s="119"/>
      <c r="O2079" s="159"/>
      <c r="P2079" s="160" t="s">
        <v>80</v>
      </c>
      <c r="Q2079" s="122">
        <f t="shared" si="66"/>
        <v>0</v>
      </c>
      <c r="R2079" s="143"/>
    </row>
    <row r="2080" spans="2:18" x14ac:dyDescent="0.2">
      <c r="B2080" s="120"/>
      <c r="C2080" s="119"/>
      <c r="D2080" s="120"/>
      <c r="E2080" s="119"/>
      <c r="F2080" s="119"/>
      <c r="G2080" s="119"/>
      <c r="H2080" s="119"/>
      <c r="I2080" s="158">
        <f t="shared" si="65"/>
        <v>0</v>
      </c>
      <c r="J2080" s="119"/>
      <c r="K2080" s="119"/>
      <c r="L2080" s="119"/>
      <c r="M2080" s="119"/>
      <c r="N2080" s="119"/>
      <c r="O2080" s="159"/>
      <c r="P2080" s="160" t="s">
        <v>80</v>
      </c>
      <c r="Q2080" s="122">
        <f t="shared" si="66"/>
        <v>0</v>
      </c>
      <c r="R2080" s="143"/>
    </row>
    <row r="2081" spans="2:18" x14ac:dyDescent="0.2">
      <c r="B2081" s="120"/>
      <c r="C2081" s="119"/>
      <c r="D2081" s="120"/>
      <c r="E2081" s="119"/>
      <c r="F2081" s="119"/>
      <c r="G2081" s="119"/>
      <c r="H2081" s="119"/>
      <c r="I2081" s="158">
        <f t="shared" si="65"/>
        <v>0</v>
      </c>
      <c r="J2081" s="119"/>
      <c r="K2081" s="119"/>
      <c r="L2081" s="119"/>
      <c r="M2081" s="119"/>
      <c r="N2081" s="119"/>
      <c r="O2081" s="159"/>
      <c r="P2081" s="160" t="s">
        <v>80</v>
      </c>
      <c r="Q2081" s="122">
        <f t="shared" si="66"/>
        <v>0</v>
      </c>
      <c r="R2081" s="143"/>
    </row>
    <row r="2082" spans="2:18" x14ac:dyDescent="0.2">
      <c r="B2082" s="120"/>
      <c r="C2082" s="119"/>
      <c r="D2082" s="120"/>
      <c r="E2082" s="119"/>
      <c r="F2082" s="119"/>
      <c r="G2082" s="119"/>
      <c r="H2082" s="119"/>
      <c r="I2082" s="158">
        <f t="shared" si="65"/>
        <v>0</v>
      </c>
      <c r="J2082" s="119"/>
      <c r="K2082" s="119"/>
      <c r="L2082" s="119"/>
      <c r="M2082" s="119"/>
      <c r="N2082" s="119"/>
      <c r="O2082" s="159"/>
      <c r="P2082" s="160" t="s">
        <v>80</v>
      </c>
      <c r="Q2082" s="122">
        <f t="shared" si="66"/>
        <v>0</v>
      </c>
      <c r="R2082" s="143"/>
    </row>
    <row r="2083" spans="2:18" x14ac:dyDescent="0.2">
      <c r="B2083" s="120"/>
      <c r="C2083" s="119"/>
      <c r="D2083" s="120"/>
      <c r="E2083" s="119"/>
      <c r="F2083" s="119"/>
      <c r="G2083" s="119"/>
      <c r="H2083" s="119"/>
      <c r="I2083" s="158">
        <f t="shared" si="65"/>
        <v>0</v>
      </c>
      <c r="J2083" s="119"/>
      <c r="K2083" s="119"/>
      <c r="L2083" s="119"/>
      <c r="M2083" s="119"/>
      <c r="N2083" s="119"/>
      <c r="O2083" s="159"/>
      <c r="P2083" s="160" t="s">
        <v>80</v>
      </c>
      <c r="Q2083" s="122">
        <f t="shared" si="66"/>
        <v>0</v>
      </c>
      <c r="R2083" s="143"/>
    </row>
    <row r="2084" spans="2:18" x14ac:dyDescent="0.2">
      <c r="B2084" s="120"/>
      <c r="C2084" s="119"/>
      <c r="D2084" s="120"/>
      <c r="E2084" s="119"/>
      <c r="F2084" s="119"/>
      <c r="G2084" s="119"/>
      <c r="H2084" s="119"/>
      <c r="I2084" s="158">
        <f t="shared" si="65"/>
        <v>0</v>
      </c>
      <c r="J2084" s="119"/>
      <c r="K2084" s="119"/>
      <c r="L2084" s="119"/>
      <c r="M2084" s="119"/>
      <c r="N2084" s="119"/>
      <c r="O2084" s="159"/>
      <c r="P2084" s="160" t="s">
        <v>80</v>
      </c>
      <c r="Q2084" s="122">
        <f t="shared" si="66"/>
        <v>0</v>
      </c>
      <c r="R2084" s="143"/>
    </row>
    <row r="2085" spans="2:18" x14ac:dyDescent="0.2">
      <c r="B2085" s="120"/>
      <c r="C2085" s="119"/>
      <c r="D2085" s="120"/>
      <c r="E2085" s="119"/>
      <c r="F2085" s="119"/>
      <c r="G2085" s="119"/>
      <c r="H2085" s="119"/>
      <c r="I2085" s="158">
        <f t="shared" si="65"/>
        <v>0</v>
      </c>
      <c r="J2085" s="119"/>
      <c r="K2085" s="119"/>
      <c r="L2085" s="119"/>
      <c r="M2085" s="119"/>
      <c r="N2085" s="119"/>
      <c r="O2085" s="159"/>
      <c r="P2085" s="160" t="s">
        <v>80</v>
      </c>
      <c r="Q2085" s="122">
        <f t="shared" si="66"/>
        <v>0</v>
      </c>
      <c r="R2085" s="143"/>
    </row>
    <row r="2086" spans="2:18" x14ac:dyDescent="0.2">
      <c r="B2086" s="120"/>
      <c r="C2086" s="119"/>
      <c r="D2086" s="120"/>
      <c r="E2086" s="119"/>
      <c r="F2086" s="119"/>
      <c r="G2086" s="119"/>
      <c r="H2086" s="119"/>
      <c r="I2086" s="158">
        <f t="shared" si="65"/>
        <v>0</v>
      </c>
      <c r="J2086" s="119"/>
      <c r="K2086" s="119"/>
      <c r="L2086" s="119"/>
      <c r="M2086" s="119"/>
      <c r="N2086" s="119"/>
      <c r="O2086" s="159"/>
      <c r="P2086" s="160" t="s">
        <v>80</v>
      </c>
      <c r="Q2086" s="122">
        <f t="shared" si="66"/>
        <v>0</v>
      </c>
      <c r="R2086" s="143"/>
    </row>
    <row r="2087" spans="2:18" x14ac:dyDescent="0.2">
      <c r="B2087" s="120"/>
      <c r="C2087" s="119"/>
      <c r="D2087" s="120"/>
      <c r="E2087" s="119"/>
      <c r="F2087" s="119"/>
      <c r="G2087" s="119"/>
      <c r="H2087" s="119"/>
      <c r="I2087" s="158">
        <f t="shared" si="65"/>
        <v>0</v>
      </c>
      <c r="J2087" s="119"/>
      <c r="K2087" s="119"/>
      <c r="L2087" s="119"/>
      <c r="M2087" s="119"/>
      <c r="N2087" s="119"/>
      <c r="O2087" s="159"/>
      <c r="P2087" s="160" t="s">
        <v>80</v>
      </c>
      <c r="Q2087" s="122">
        <f t="shared" si="66"/>
        <v>0</v>
      </c>
      <c r="R2087" s="143"/>
    </row>
    <row r="2088" spans="2:18" x14ac:dyDescent="0.2">
      <c r="B2088" s="120"/>
      <c r="C2088" s="119"/>
      <c r="D2088" s="120"/>
      <c r="E2088" s="119"/>
      <c r="F2088" s="119"/>
      <c r="G2088" s="119"/>
      <c r="H2088" s="119"/>
      <c r="I2088" s="158">
        <f t="shared" si="65"/>
        <v>0</v>
      </c>
      <c r="J2088" s="119"/>
      <c r="K2088" s="119"/>
      <c r="L2088" s="119"/>
      <c r="M2088" s="119"/>
      <c r="N2088" s="119"/>
      <c r="O2088" s="159"/>
      <c r="P2088" s="160" t="s">
        <v>80</v>
      </c>
      <c r="Q2088" s="122">
        <f t="shared" si="66"/>
        <v>0</v>
      </c>
      <c r="R2088" s="143"/>
    </row>
    <row r="2089" spans="2:18" x14ac:dyDescent="0.2">
      <c r="B2089" s="120"/>
      <c r="C2089" s="119"/>
      <c r="D2089" s="120"/>
      <c r="E2089" s="119"/>
      <c r="F2089" s="119"/>
      <c r="G2089" s="119"/>
      <c r="H2089" s="119"/>
      <c r="I2089" s="158">
        <f t="shared" si="65"/>
        <v>0</v>
      </c>
      <c r="J2089" s="119"/>
      <c r="K2089" s="119"/>
      <c r="L2089" s="119"/>
      <c r="M2089" s="119"/>
      <c r="N2089" s="119"/>
      <c r="O2089" s="159"/>
      <c r="P2089" s="160" t="s">
        <v>80</v>
      </c>
      <c r="Q2089" s="122">
        <f t="shared" si="66"/>
        <v>0</v>
      </c>
      <c r="R2089" s="143"/>
    </row>
    <row r="2090" spans="2:18" x14ac:dyDescent="0.2">
      <c r="B2090" s="120"/>
      <c r="C2090" s="119"/>
      <c r="D2090" s="120"/>
      <c r="E2090" s="119"/>
      <c r="F2090" s="119"/>
      <c r="G2090" s="119"/>
      <c r="H2090" s="119"/>
      <c r="I2090" s="158">
        <f t="shared" si="65"/>
        <v>0</v>
      </c>
      <c r="J2090" s="119"/>
      <c r="K2090" s="119"/>
      <c r="L2090" s="119"/>
      <c r="M2090" s="119"/>
      <c r="N2090" s="119"/>
      <c r="O2090" s="159"/>
      <c r="P2090" s="160" t="s">
        <v>80</v>
      </c>
      <c r="Q2090" s="122">
        <f t="shared" si="66"/>
        <v>0</v>
      </c>
      <c r="R2090" s="143"/>
    </row>
    <row r="2091" spans="2:18" x14ac:dyDescent="0.2">
      <c r="B2091" s="120"/>
      <c r="C2091" s="119"/>
      <c r="D2091" s="120"/>
      <c r="E2091" s="119"/>
      <c r="F2091" s="119"/>
      <c r="G2091" s="119"/>
      <c r="H2091" s="119"/>
      <c r="I2091" s="158">
        <f t="shared" si="65"/>
        <v>0</v>
      </c>
      <c r="J2091" s="119"/>
      <c r="K2091" s="119"/>
      <c r="L2091" s="119"/>
      <c r="M2091" s="119"/>
      <c r="N2091" s="119"/>
      <c r="O2091" s="159"/>
      <c r="P2091" s="160" t="s">
        <v>80</v>
      </c>
      <c r="Q2091" s="122">
        <f t="shared" si="66"/>
        <v>0</v>
      </c>
      <c r="R2091" s="143"/>
    </row>
    <row r="2092" spans="2:18" x14ac:dyDescent="0.2">
      <c r="B2092" s="120"/>
      <c r="C2092" s="119"/>
      <c r="D2092" s="120"/>
      <c r="E2092" s="119"/>
      <c r="F2092" s="119"/>
      <c r="G2092" s="119"/>
      <c r="H2092" s="119"/>
      <c r="I2092" s="158">
        <f t="shared" si="65"/>
        <v>0</v>
      </c>
      <c r="J2092" s="119"/>
      <c r="K2092" s="119"/>
      <c r="L2092" s="119"/>
      <c r="M2092" s="119"/>
      <c r="N2092" s="119"/>
      <c r="O2092" s="159"/>
      <c r="P2092" s="160" t="s">
        <v>80</v>
      </c>
      <c r="Q2092" s="122">
        <f t="shared" si="66"/>
        <v>0</v>
      </c>
      <c r="R2092" s="143"/>
    </row>
    <row r="2093" spans="2:18" x14ac:dyDescent="0.2">
      <c r="B2093" s="120"/>
      <c r="C2093" s="119"/>
      <c r="D2093" s="120"/>
      <c r="E2093" s="119"/>
      <c r="F2093" s="119"/>
      <c r="G2093" s="119"/>
      <c r="H2093" s="119"/>
      <c r="I2093" s="158">
        <f t="shared" si="65"/>
        <v>0</v>
      </c>
      <c r="J2093" s="119"/>
      <c r="K2093" s="119"/>
      <c r="L2093" s="119"/>
      <c r="M2093" s="119"/>
      <c r="N2093" s="119"/>
      <c r="O2093" s="159"/>
      <c r="P2093" s="160" t="s">
        <v>80</v>
      </c>
      <c r="Q2093" s="122">
        <f t="shared" si="66"/>
        <v>0</v>
      </c>
      <c r="R2093" s="143"/>
    </row>
    <row r="2094" spans="2:18" x14ac:dyDescent="0.2">
      <c r="B2094" s="120"/>
      <c r="C2094" s="119"/>
      <c r="D2094" s="120"/>
      <c r="E2094" s="119"/>
      <c r="F2094" s="119"/>
      <c r="G2094" s="119"/>
      <c r="H2094" s="119"/>
      <c r="I2094" s="158">
        <f t="shared" si="65"/>
        <v>0</v>
      </c>
      <c r="J2094" s="119"/>
      <c r="K2094" s="119"/>
      <c r="L2094" s="119"/>
      <c r="M2094" s="119"/>
      <c r="N2094" s="119"/>
      <c r="O2094" s="159"/>
      <c r="P2094" s="160" t="s">
        <v>80</v>
      </c>
      <c r="Q2094" s="122">
        <f t="shared" si="66"/>
        <v>0</v>
      </c>
      <c r="R2094" s="143"/>
    </row>
    <row r="2095" spans="2:18" x14ac:dyDescent="0.2">
      <c r="B2095" s="120"/>
      <c r="C2095" s="119"/>
      <c r="D2095" s="120"/>
      <c r="E2095" s="119"/>
      <c r="F2095" s="119"/>
      <c r="G2095" s="119"/>
      <c r="H2095" s="119"/>
      <c r="I2095" s="158">
        <f t="shared" si="65"/>
        <v>0</v>
      </c>
      <c r="J2095" s="119"/>
      <c r="K2095" s="119"/>
      <c r="L2095" s="119"/>
      <c r="M2095" s="119"/>
      <c r="N2095" s="119"/>
      <c r="O2095" s="159"/>
      <c r="P2095" s="160" t="s">
        <v>80</v>
      </c>
      <c r="Q2095" s="122">
        <f t="shared" si="66"/>
        <v>0</v>
      </c>
      <c r="R2095" s="143"/>
    </row>
    <row r="2096" spans="2:18" x14ac:dyDescent="0.2">
      <c r="B2096" s="120"/>
      <c r="C2096" s="119"/>
      <c r="D2096" s="120"/>
      <c r="E2096" s="119"/>
      <c r="F2096" s="119"/>
      <c r="G2096" s="119"/>
      <c r="H2096" s="119"/>
      <c r="I2096" s="158">
        <f t="shared" si="65"/>
        <v>0</v>
      </c>
      <c r="J2096" s="119"/>
      <c r="K2096" s="119"/>
      <c r="L2096" s="119"/>
      <c r="M2096" s="119"/>
      <c r="N2096" s="119"/>
      <c r="O2096" s="159"/>
      <c r="P2096" s="160" t="s">
        <v>80</v>
      </c>
      <c r="Q2096" s="122">
        <f t="shared" si="66"/>
        <v>0</v>
      </c>
      <c r="R2096" s="143"/>
    </row>
    <row r="2097" spans="2:18" x14ac:dyDescent="0.2">
      <c r="B2097" s="120"/>
      <c r="C2097" s="119"/>
      <c r="D2097" s="120"/>
      <c r="E2097" s="119"/>
      <c r="F2097" s="119"/>
      <c r="G2097" s="119"/>
      <c r="H2097" s="119"/>
      <c r="I2097" s="158">
        <f t="shared" si="65"/>
        <v>0</v>
      </c>
      <c r="J2097" s="119"/>
      <c r="K2097" s="119"/>
      <c r="L2097" s="119"/>
      <c r="M2097" s="119"/>
      <c r="N2097" s="119"/>
      <c r="O2097" s="159"/>
      <c r="P2097" s="160" t="s">
        <v>80</v>
      </c>
      <c r="Q2097" s="122">
        <f t="shared" si="66"/>
        <v>0</v>
      </c>
      <c r="R2097" s="143"/>
    </row>
    <row r="2098" spans="2:18" x14ac:dyDescent="0.2">
      <c r="B2098" s="120"/>
      <c r="C2098" s="119"/>
      <c r="D2098" s="120"/>
      <c r="E2098" s="119"/>
      <c r="F2098" s="119"/>
      <c r="G2098" s="119"/>
      <c r="H2098" s="119"/>
      <c r="I2098" s="158">
        <f t="shared" si="65"/>
        <v>0</v>
      </c>
      <c r="J2098" s="119"/>
      <c r="K2098" s="119"/>
      <c r="L2098" s="119"/>
      <c r="M2098" s="119"/>
      <c r="N2098" s="119"/>
      <c r="O2098" s="159"/>
      <c r="P2098" s="160" t="s">
        <v>80</v>
      </c>
      <c r="Q2098" s="122">
        <f t="shared" si="66"/>
        <v>0</v>
      </c>
      <c r="R2098" s="143"/>
    </row>
    <row r="2099" spans="2:18" x14ac:dyDescent="0.2">
      <c r="B2099" s="120"/>
      <c r="C2099" s="119"/>
      <c r="D2099" s="120"/>
      <c r="E2099" s="119"/>
      <c r="F2099" s="119"/>
      <c r="G2099" s="119"/>
      <c r="H2099" s="119"/>
      <c r="I2099" s="158">
        <f t="shared" si="65"/>
        <v>0</v>
      </c>
      <c r="J2099" s="119"/>
      <c r="K2099" s="119"/>
      <c r="L2099" s="119"/>
      <c r="M2099" s="119"/>
      <c r="N2099" s="119"/>
      <c r="O2099" s="159"/>
      <c r="P2099" s="160" t="s">
        <v>80</v>
      </c>
      <c r="Q2099" s="122">
        <f t="shared" si="66"/>
        <v>0</v>
      </c>
      <c r="R2099" s="143"/>
    </row>
    <row r="2100" spans="2:18" x14ac:dyDescent="0.2">
      <c r="B2100" s="120"/>
      <c r="C2100" s="119"/>
      <c r="D2100" s="120"/>
      <c r="E2100" s="119"/>
      <c r="F2100" s="119"/>
      <c r="G2100" s="119"/>
      <c r="H2100" s="119"/>
      <c r="I2100" s="158">
        <f t="shared" ref="I2100:I2163" si="67">IF(J2100&gt;0,J2100,SUM((PI()*E2100*F2100/4)+(PI()*F2100*G2100/4)+(PI()*G2100*H2100/4)+(PI()*H2100*E2100/4)))</f>
        <v>0</v>
      </c>
      <c r="J2100" s="119"/>
      <c r="K2100" s="119"/>
      <c r="L2100" s="119"/>
      <c r="M2100" s="119"/>
      <c r="N2100" s="119"/>
      <c r="O2100" s="159"/>
      <c r="P2100" s="160" t="s">
        <v>80</v>
      </c>
      <c r="Q2100" s="122">
        <f t="shared" ref="Q2100:Q2163" si="68">SUM((I2100-(L2100+M2100+N2100))*(1-O2100))</f>
        <v>0</v>
      </c>
      <c r="R2100" s="143"/>
    </row>
    <row r="2101" spans="2:18" x14ac:dyDescent="0.2">
      <c r="B2101" s="120"/>
      <c r="C2101" s="119"/>
      <c r="D2101" s="120"/>
      <c r="E2101" s="119"/>
      <c r="F2101" s="119"/>
      <c r="G2101" s="119"/>
      <c r="H2101" s="119"/>
      <c r="I2101" s="158">
        <f t="shared" si="67"/>
        <v>0</v>
      </c>
      <c r="J2101" s="119"/>
      <c r="K2101" s="119"/>
      <c r="L2101" s="119"/>
      <c r="M2101" s="119"/>
      <c r="N2101" s="119"/>
      <c r="O2101" s="159"/>
      <c r="P2101" s="160" t="s">
        <v>80</v>
      </c>
      <c r="Q2101" s="122">
        <f t="shared" si="68"/>
        <v>0</v>
      </c>
      <c r="R2101" s="143"/>
    </row>
    <row r="2102" spans="2:18" x14ac:dyDescent="0.2">
      <c r="B2102" s="120"/>
      <c r="C2102" s="119"/>
      <c r="D2102" s="120"/>
      <c r="E2102" s="119"/>
      <c r="F2102" s="119"/>
      <c r="G2102" s="119"/>
      <c r="H2102" s="119"/>
      <c r="I2102" s="158">
        <f t="shared" si="67"/>
        <v>0</v>
      </c>
      <c r="J2102" s="119"/>
      <c r="K2102" s="119"/>
      <c r="L2102" s="119"/>
      <c r="M2102" s="119"/>
      <c r="N2102" s="119"/>
      <c r="O2102" s="159"/>
      <c r="P2102" s="160" t="s">
        <v>80</v>
      </c>
      <c r="Q2102" s="122">
        <f t="shared" si="68"/>
        <v>0</v>
      </c>
      <c r="R2102" s="143"/>
    </row>
    <row r="2103" spans="2:18" x14ac:dyDescent="0.2">
      <c r="B2103" s="120"/>
      <c r="C2103" s="119"/>
      <c r="D2103" s="120"/>
      <c r="E2103" s="119"/>
      <c r="F2103" s="119"/>
      <c r="G2103" s="119"/>
      <c r="H2103" s="119"/>
      <c r="I2103" s="158">
        <f t="shared" si="67"/>
        <v>0</v>
      </c>
      <c r="J2103" s="119"/>
      <c r="K2103" s="119"/>
      <c r="L2103" s="119"/>
      <c r="M2103" s="119"/>
      <c r="N2103" s="119"/>
      <c r="O2103" s="159"/>
      <c r="P2103" s="160" t="s">
        <v>80</v>
      </c>
      <c r="Q2103" s="122">
        <f t="shared" si="68"/>
        <v>0</v>
      </c>
      <c r="R2103" s="143"/>
    </row>
    <row r="2104" spans="2:18" x14ac:dyDescent="0.2">
      <c r="B2104" s="120"/>
      <c r="C2104" s="119"/>
      <c r="D2104" s="120"/>
      <c r="E2104" s="119"/>
      <c r="F2104" s="119"/>
      <c r="G2104" s="119"/>
      <c r="H2104" s="119"/>
      <c r="I2104" s="158">
        <f t="shared" si="67"/>
        <v>0</v>
      </c>
      <c r="J2104" s="119"/>
      <c r="K2104" s="119"/>
      <c r="L2104" s="119"/>
      <c r="M2104" s="119"/>
      <c r="N2104" s="119"/>
      <c r="O2104" s="159"/>
      <c r="P2104" s="160" t="s">
        <v>80</v>
      </c>
      <c r="Q2104" s="122">
        <f t="shared" si="68"/>
        <v>0</v>
      </c>
      <c r="R2104" s="143"/>
    </row>
    <row r="2105" spans="2:18" x14ac:dyDescent="0.2">
      <c r="B2105" s="120"/>
      <c r="C2105" s="119"/>
      <c r="D2105" s="120"/>
      <c r="E2105" s="119"/>
      <c r="F2105" s="119"/>
      <c r="G2105" s="119"/>
      <c r="H2105" s="119"/>
      <c r="I2105" s="158">
        <f t="shared" si="67"/>
        <v>0</v>
      </c>
      <c r="J2105" s="119"/>
      <c r="K2105" s="119"/>
      <c r="L2105" s="119"/>
      <c r="M2105" s="119"/>
      <c r="N2105" s="119"/>
      <c r="O2105" s="159"/>
      <c r="P2105" s="160" t="s">
        <v>80</v>
      </c>
      <c r="Q2105" s="122">
        <f t="shared" si="68"/>
        <v>0</v>
      </c>
      <c r="R2105" s="143"/>
    </row>
    <row r="2106" spans="2:18" x14ac:dyDescent="0.2">
      <c r="B2106" s="120"/>
      <c r="C2106" s="119"/>
      <c r="D2106" s="120"/>
      <c r="E2106" s="119"/>
      <c r="F2106" s="119"/>
      <c r="G2106" s="119"/>
      <c r="H2106" s="119"/>
      <c r="I2106" s="158">
        <f t="shared" si="67"/>
        <v>0</v>
      </c>
      <c r="J2106" s="119"/>
      <c r="K2106" s="119"/>
      <c r="L2106" s="119"/>
      <c r="M2106" s="119"/>
      <c r="N2106" s="119"/>
      <c r="O2106" s="159"/>
      <c r="P2106" s="160" t="s">
        <v>80</v>
      </c>
      <c r="Q2106" s="122">
        <f t="shared" si="68"/>
        <v>0</v>
      </c>
      <c r="R2106" s="143"/>
    </row>
    <row r="2107" spans="2:18" x14ac:dyDescent="0.2">
      <c r="B2107" s="120"/>
      <c r="C2107" s="119"/>
      <c r="D2107" s="120"/>
      <c r="E2107" s="119"/>
      <c r="F2107" s="119"/>
      <c r="G2107" s="119"/>
      <c r="H2107" s="119"/>
      <c r="I2107" s="158">
        <f t="shared" si="67"/>
        <v>0</v>
      </c>
      <c r="J2107" s="119"/>
      <c r="K2107" s="119"/>
      <c r="L2107" s="119"/>
      <c r="M2107" s="119"/>
      <c r="N2107" s="119"/>
      <c r="O2107" s="159"/>
      <c r="P2107" s="160" t="s">
        <v>80</v>
      </c>
      <c r="Q2107" s="122">
        <f t="shared" si="68"/>
        <v>0</v>
      </c>
      <c r="R2107" s="143"/>
    </row>
    <row r="2108" spans="2:18" x14ac:dyDescent="0.2">
      <c r="B2108" s="120"/>
      <c r="C2108" s="119"/>
      <c r="D2108" s="120"/>
      <c r="E2108" s="119"/>
      <c r="F2108" s="119"/>
      <c r="G2108" s="119"/>
      <c r="H2108" s="119"/>
      <c r="I2108" s="158">
        <f t="shared" si="67"/>
        <v>0</v>
      </c>
      <c r="J2108" s="119"/>
      <c r="K2108" s="119"/>
      <c r="L2108" s="119"/>
      <c r="M2108" s="119"/>
      <c r="N2108" s="119"/>
      <c r="O2108" s="159"/>
      <c r="P2108" s="160" t="s">
        <v>80</v>
      </c>
      <c r="Q2108" s="122">
        <f t="shared" si="68"/>
        <v>0</v>
      </c>
      <c r="R2108" s="143"/>
    </row>
    <row r="2109" spans="2:18" x14ac:dyDescent="0.2">
      <c r="B2109" s="120"/>
      <c r="C2109" s="119"/>
      <c r="D2109" s="120"/>
      <c r="E2109" s="119"/>
      <c r="F2109" s="119"/>
      <c r="G2109" s="119"/>
      <c r="H2109" s="119"/>
      <c r="I2109" s="158">
        <f t="shared" si="67"/>
        <v>0</v>
      </c>
      <c r="J2109" s="119"/>
      <c r="K2109" s="119"/>
      <c r="L2109" s="119"/>
      <c r="M2109" s="119"/>
      <c r="N2109" s="119"/>
      <c r="O2109" s="159"/>
      <c r="P2109" s="160" t="s">
        <v>80</v>
      </c>
      <c r="Q2109" s="122">
        <f t="shared" si="68"/>
        <v>0</v>
      </c>
      <c r="R2109" s="143"/>
    </row>
    <row r="2110" spans="2:18" x14ac:dyDescent="0.2">
      <c r="B2110" s="120"/>
      <c r="C2110" s="119"/>
      <c r="D2110" s="120"/>
      <c r="E2110" s="119"/>
      <c r="F2110" s="119"/>
      <c r="G2110" s="119"/>
      <c r="H2110" s="119"/>
      <c r="I2110" s="158">
        <f t="shared" si="67"/>
        <v>0</v>
      </c>
      <c r="J2110" s="119"/>
      <c r="K2110" s="119"/>
      <c r="L2110" s="119"/>
      <c r="M2110" s="119"/>
      <c r="N2110" s="119"/>
      <c r="O2110" s="159"/>
      <c r="P2110" s="160" t="s">
        <v>80</v>
      </c>
      <c r="Q2110" s="122">
        <f t="shared" si="68"/>
        <v>0</v>
      </c>
      <c r="R2110" s="143"/>
    </row>
    <row r="2111" spans="2:18" x14ac:dyDescent="0.2">
      <c r="B2111" s="120"/>
      <c r="C2111" s="119"/>
      <c r="D2111" s="120"/>
      <c r="E2111" s="119"/>
      <c r="F2111" s="119"/>
      <c r="G2111" s="119"/>
      <c r="H2111" s="119"/>
      <c r="I2111" s="158">
        <f t="shared" si="67"/>
        <v>0</v>
      </c>
      <c r="J2111" s="119"/>
      <c r="K2111" s="119"/>
      <c r="L2111" s="119"/>
      <c r="M2111" s="119"/>
      <c r="N2111" s="119"/>
      <c r="O2111" s="159"/>
      <c r="P2111" s="160" t="s">
        <v>80</v>
      </c>
      <c r="Q2111" s="122">
        <f t="shared" si="68"/>
        <v>0</v>
      </c>
      <c r="R2111" s="143"/>
    </row>
    <row r="2112" spans="2:18" x14ac:dyDescent="0.2">
      <c r="B2112" s="120"/>
      <c r="C2112" s="119"/>
      <c r="D2112" s="120"/>
      <c r="E2112" s="119"/>
      <c r="F2112" s="119"/>
      <c r="G2112" s="119"/>
      <c r="H2112" s="119"/>
      <c r="I2112" s="158">
        <f t="shared" si="67"/>
        <v>0</v>
      </c>
      <c r="J2112" s="119"/>
      <c r="K2112" s="119"/>
      <c r="L2112" s="119"/>
      <c r="M2112" s="119"/>
      <c r="N2112" s="119"/>
      <c r="O2112" s="159"/>
      <c r="P2112" s="160" t="s">
        <v>80</v>
      </c>
      <c r="Q2112" s="122">
        <f t="shared" si="68"/>
        <v>0</v>
      </c>
      <c r="R2112" s="143"/>
    </row>
    <row r="2113" spans="2:18" x14ac:dyDescent="0.2">
      <c r="B2113" s="120"/>
      <c r="C2113" s="119"/>
      <c r="D2113" s="120"/>
      <c r="E2113" s="119"/>
      <c r="F2113" s="119"/>
      <c r="G2113" s="119"/>
      <c r="H2113" s="119"/>
      <c r="I2113" s="158">
        <f t="shared" si="67"/>
        <v>0</v>
      </c>
      <c r="J2113" s="119"/>
      <c r="K2113" s="119"/>
      <c r="L2113" s="119"/>
      <c r="M2113" s="119"/>
      <c r="N2113" s="119"/>
      <c r="O2113" s="159"/>
      <c r="P2113" s="160" t="s">
        <v>80</v>
      </c>
      <c r="Q2113" s="122">
        <f t="shared" si="68"/>
        <v>0</v>
      </c>
      <c r="R2113" s="143"/>
    </row>
    <row r="2114" spans="2:18" x14ac:dyDescent="0.2">
      <c r="B2114" s="120"/>
      <c r="C2114" s="119"/>
      <c r="D2114" s="120"/>
      <c r="E2114" s="119"/>
      <c r="F2114" s="119"/>
      <c r="G2114" s="119"/>
      <c r="H2114" s="119"/>
      <c r="I2114" s="158">
        <f t="shared" si="67"/>
        <v>0</v>
      </c>
      <c r="J2114" s="119"/>
      <c r="K2114" s="119"/>
      <c r="L2114" s="119"/>
      <c r="M2114" s="119"/>
      <c r="N2114" s="119"/>
      <c r="O2114" s="159"/>
      <c r="P2114" s="160" t="s">
        <v>80</v>
      </c>
      <c r="Q2114" s="122">
        <f t="shared" si="68"/>
        <v>0</v>
      </c>
      <c r="R2114" s="143"/>
    </row>
    <row r="2115" spans="2:18" x14ac:dyDescent="0.2">
      <c r="B2115" s="120"/>
      <c r="C2115" s="119"/>
      <c r="D2115" s="120"/>
      <c r="E2115" s="119"/>
      <c r="F2115" s="119"/>
      <c r="G2115" s="119"/>
      <c r="H2115" s="119"/>
      <c r="I2115" s="158">
        <f t="shared" si="67"/>
        <v>0</v>
      </c>
      <c r="J2115" s="119"/>
      <c r="K2115" s="119"/>
      <c r="L2115" s="119"/>
      <c r="M2115" s="119"/>
      <c r="N2115" s="119"/>
      <c r="O2115" s="159"/>
      <c r="P2115" s="160" t="s">
        <v>80</v>
      </c>
      <c r="Q2115" s="122">
        <f t="shared" si="68"/>
        <v>0</v>
      </c>
      <c r="R2115" s="143"/>
    </row>
    <row r="2116" spans="2:18" x14ac:dyDescent="0.2">
      <c r="B2116" s="120"/>
      <c r="C2116" s="119"/>
      <c r="D2116" s="120"/>
      <c r="E2116" s="119"/>
      <c r="F2116" s="119"/>
      <c r="G2116" s="119"/>
      <c r="H2116" s="119"/>
      <c r="I2116" s="158">
        <f t="shared" si="67"/>
        <v>0</v>
      </c>
      <c r="J2116" s="119"/>
      <c r="K2116" s="119"/>
      <c r="L2116" s="119"/>
      <c r="M2116" s="119"/>
      <c r="N2116" s="119"/>
      <c r="O2116" s="159"/>
      <c r="P2116" s="160" t="s">
        <v>80</v>
      </c>
      <c r="Q2116" s="122">
        <f t="shared" si="68"/>
        <v>0</v>
      </c>
      <c r="R2116" s="143"/>
    </row>
    <row r="2117" spans="2:18" x14ac:dyDescent="0.2">
      <c r="B2117" s="120"/>
      <c r="C2117" s="119"/>
      <c r="D2117" s="120"/>
      <c r="E2117" s="119"/>
      <c r="F2117" s="119"/>
      <c r="G2117" s="119"/>
      <c r="H2117" s="119"/>
      <c r="I2117" s="158">
        <f t="shared" si="67"/>
        <v>0</v>
      </c>
      <c r="J2117" s="119"/>
      <c r="K2117" s="119"/>
      <c r="L2117" s="119"/>
      <c r="M2117" s="119"/>
      <c r="N2117" s="119"/>
      <c r="O2117" s="159"/>
      <c r="P2117" s="160" t="s">
        <v>80</v>
      </c>
      <c r="Q2117" s="122">
        <f t="shared" si="68"/>
        <v>0</v>
      </c>
      <c r="R2117" s="143"/>
    </row>
    <row r="2118" spans="2:18" x14ac:dyDescent="0.2">
      <c r="B2118" s="120"/>
      <c r="C2118" s="119"/>
      <c r="D2118" s="120"/>
      <c r="E2118" s="119"/>
      <c r="F2118" s="119"/>
      <c r="G2118" s="119"/>
      <c r="H2118" s="119"/>
      <c r="I2118" s="158">
        <f t="shared" si="67"/>
        <v>0</v>
      </c>
      <c r="J2118" s="119"/>
      <c r="K2118" s="119"/>
      <c r="L2118" s="119"/>
      <c r="M2118" s="119"/>
      <c r="N2118" s="119"/>
      <c r="O2118" s="159"/>
      <c r="P2118" s="160" t="s">
        <v>80</v>
      </c>
      <c r="Q2118" s="122">
        <f t="shared" si="68"/>
        <v>0</v>
      </c>
      <c r="R2118" s="143"/>
    </row>
    <row r="2119" spans="2:18" x14ac:dyDescent="0.2">
      <c r="B2119" s="120"/>
      <c r="C2119" s="119"/>
      <c r="D2119" s="120"/>
      <c r="E2119" s="119"/>
      <c r="F2119" s="119"/>
      <c r="G2119" s="119"/>
      <c r="H2119" s="119"/>
      <c r="I2119" s="158">
        <f t="shared" si="67"/>
        <v>0</v>
      </c>
      <c r="J2119" s="119"/>
      <c r="K2119" s="119"/>
      <c r="L2119" s="119"/>
      <c r="M2119" s="119"/>
      <c r="N2119" s="119"/>
      <c r="O2119" s="159"/>
      <c r="P2119" s="160" t="s">
        <v>80</v>
      </c>
      <c r="Q2119" s="122">
        <f t="shared" si="68"/>
        <v>0</v>
      </c>
      <c r="R2119" s="143"/>
    </row>
    <row r="2120" spans="2:18" x14ac:dyDescent="0.2">
      <c r="B2120" s="120"/>
      <c r="C2120" s="119"/>
      <c r="D2120" s="120"/>
      <c r="E2120" s="119"/>
      <c r="F2120" s="119"/>
      <c r="G2120" s="119"/>
      <c r="H2120" s="119"/>
      <c r="I2120" s="158">
        <f t="shared" si="67"/>
        <v>0</v>
      </c>
      <c r="J2120" s="119"/>
      <c r="K2120" s="119"/>
      <c r="L2120" s="119"/>
      <c r="M2120" s="119"/>
      <c r="N2120" s="119"/>
      <c r="O2120" s="159"/>
      <c r="P2120" s="160" t="s">
        <v>80</v>
      </c>
      <c r="Q2120" s="122">
        <f t="shared" si="68"/>
        <v>0</v>
      </c>
      <c r="R2120" s="143"/>
    </row>
    <row r="2121" spans="2:18" x14ac:dyDescent="0.2">
      <c r="B2121" s="120"/>
      <c r="C2121" s="119"/>
      <c r="D2121" s="120"/>
      <c r="E2121" s="119"/>
      <c r="F2121" s="119"/>
      <c r="G2121" s="119"/>
      <c r="H2121" s="119"/>
      <c r="I2121" s="158">
        <f t="shared" si="67"/>
        <v>0</v>
      </c>
      <c r="J2121" s="119"/>
      <c r="K2121" s="119"/>
      <c r="L2121" s="119"/>
      <c r="M2121" s="119"/>
      <c r="N2121" s="119"/>
      <c r="O2121" s="159"/>
      <c r="P2121" s="160" t="s">
        <v>80</v>
      </c>
      <c r="Q2121" s="122">
        <f t="shared" si="68"/>
        <v>0</v>
      </c>
      <c r="R2121" s="143"/>
    </row>
    <row r="2122" spans="2:18" x14ac:dyDescent="0.2">
      <c r="B2122" s="120"/>
      <c r="C2122" s="119"/>
      <c r="D2122" s="120"/>
      <c r="E2122" s="119"/>
      <c r="F2122" s="119"/>
      <c r="G2122" s="119"/>
      <c r="H2122" s="119"/>
      <c r="I2122" s="158">
        <f t="shared" si="67"/>
        <v>0</v>
      </c>
      <c r="J2122" s="119"/>
      <c r="K2122" s="119"/>
      <c r="L2122" s="119"/>
      <c r="M2122" s="119"/>
      <c r="N2122" s="119"/>
      <c r="O2122" s="159"/>
      <c r="P2122" s="160" t="s">
        <v>80</v>
      </c>
      <c r="Q2122" s="122">
        <f t="shared" si="68"/>
        <v>0</v>
      </c>
      <c r="R2122" s="143"/>
    </row>
    <row r="2123" spans="2:18" x14ac:dyDescent="0.2">
      <c r="B2123" s="120"/>
      <c r="C2123" s="119"/>
      <c r="D2123" s="120"/>
      <c r="E2123" s="119"/>
      <c r="F2123" s="119"/>
      <c r="G2123" s="119"/>
      <c r="H2123" s="119"/>
      <c r="I2123" s="158">
        <f t="shared" si="67"/>
        <v>0</v>
      </c>
      <c r="J2123" s="119"/>
      <c r="K2123" s="119"/>
      <c r="L2123" s="119"/>
      <c r="M2123" s="119"/>
      <c r="N2123" s="119"/>
      <c r="O2123" s="159"/>
      <c r="P2123" s="160" t="s">
        <v>80</v>
      </c>
      <c r="Q2123" s="122">
        <f t="shared" si="68"/>
        <v>0</v>
      </c>
      <c r="R2123" s="143"/>
    </row>
    <row r="2124" spans="2:18" x14ac:dyDescent="0.2">
      <c r="B2124" s="120"/>
      <c r="C2124" s="119"/>
      <c r="D2124" s="120"/>
      <c r="E2124" s="119"/>
      <c r="F2124" s="119"/>
      <c r="G2124" s="119"/>
      <c r="H2124" s="119"/>
      <c r="I2124" s="158">
        <f t="shared" si="67"/>
        <v>0</v>
      </c>
      <c r="J2124" s="119"/>
      <c r="K2124" s="119"/>
      <c r="L2124" s="119"/>
      <c r="M2124" s="119"/>
      <c r="N2124" s="119"/>
      <c r="O2124" s="159"/>
      <c r="P2124" s="160" t="s">
        <v>80</v>
      </c>
      <c r="Q2124" s="122">
        <f t="shared" si="68"/>
        <v>0</v>
      </c>
      <c r="R2124" s="143"/>
    </row>
    <row r="2125" spans="2:18" x14ac:dyDescent="0.2">
      <c r="B2125" s="120"/>
      <c r="C2125" s="119"/>
      <c r="D2125" s="120"/>
      <c r="E2125" s="119"/>
      <c r="F2125" s="119"/>
      <c r="G2125" s="119"/>
      <c r="H2125" s="119"/>
      <c r="I2125" s="158">
        <f t="shared" si="67"/>
        <v>0</v>
      </c>
      <c r="J2125" s="119"/>
      <c r="K2125" s="119"/>
      <c r="L2125" s="119"/>
      <c r="M2125" s="119"/>
      <c r="N2125" s="119"/>
      <c r="O2125" s="159"/>
      <c r="P2125" s="160" t="s">
        <v>80</v>
      </c>
      <c r="Q2125" s="122">
        <f t="shared" si="68"/>
        <v>0</v>
      </c>
      <c r="R2125" s="143"/>
    </row>
    <row r="2126" spans="2:18" x14ac:dyDescent="0.2">
      <c r="B2126" s="120"/>
      <c r="C2126" s="119"/>
      <c r="D2126" s="120"/>
      <c r="E2126" s="119"/>
      <c r="F2126" s="119"/>
      <c r="G2126" s="119"/>
      <c r="H2126" s="119"/>
      <c r="I2126" s="158">
        <f t="shared" si="67"/>
        <v>0</v>
      </c>
      <c r="J2126" s="119"/>
      <c r="K2126" s="119"/>
      <c r="L2126" s="119"/>
      <c r="M2126" s="119"/>
      <c r="N2126" s="119"/>
      <c r="O2126" s="159"/>
      <c r="P2126" s="160" t="s">
        <v>80</v>
      </c>
      <c r="Q2126" s="122">
        <f t="shared" si="68"/>
        <v>0</v>
      </c>
      <c r="R2126" s="143"/>
    </row>
    <row r="2127" spans="2:18" x14ac:dyDescent="0.2">
      <c r="B2127" s="120"/>
      <c r="C2127" s="119"/>
      <c r="D2127" s="120"/>
      <c r="E2127" s="119"/>
      <c r="F2127" s="119"/>
      <c r="G2127" s="119"/>
      <c r="H2127" s="119"/>
      <c r="I2127" s="158">
        <f t="shared" si="67"/>
        <v>0</v>
      </c>
      <c r="J2127" s="119"/>
      <c r="K2127" s="119"/>
      <c r="L2127" s="119"/>
      <c r="M2127" s="119"/>
      <c r="N2127" s="119"/>
      <c r="O2127" s="159"/>
      <c r="P2127" s="160" t="s">
        <v>80</v>
      </c>
      <c r="Q2127" s="122">
        <f t="shared" si="68"/>
        <v>0</v>
      </c>
      <c r="R2127" s="143"/>
    </row>
    <row r="2128" spans="2:18" x14ac:dyDescent="0.2">
      <c r="B2128" s="120"/>
      <c r="C2128" s="119"/>
      <c r="D2128" s="120"/>
      <c r="E2128" s="119"/>
      <c r="F2128" s="119"/>
      <c r="G2128" s="119"/>
      <c r="H2128" s="119"/>
      <c r="I2128" s="158">
        <f t="shared" si="67"/>
        <v>0</v>
      </c>
      <c r="J2128" s="119"/>
      <c r="K2128" s="119"/>
      <c r="L2128" s="119"/>
      <c r="M2128" s="119"/>
      <c r="N2128" s="119"/>
      <c r="O2128" s="159"/>
      <c r="P2128" s="160" t="s">
        <v>80</v>
      </c>
      <c r="Q2128" s="122">
        <f t="shared" si="68"/>
        <v>0</v>
      </c>
      <c r="R2128" s="143"/>
    </row>
    <row r="2129" spans="2:18" x14ac:dyDescent="0.2">
      <c r="B2129" s="120"/>
      <c r="C2129" s="119"/>
      <c r="D2129" s="120"/>
      <c r="E2129" s="119"/>
      <c r="F2129" s="119"/>
      <c r="G2129" s="119"/>
      <c r="H2129" s="119"/>
      <c r="I2129" s="158">
        <f t="shared" si="67"/>
        <v>0</v>
      </c>
      <c r="J2129" s="119"/>
      <c r="K2129" s="119"/>
      <c r="L2129" s="119"/>
      <c r="M2129" s="119"/>
      <c r="N2129" s="119"/>
      <c r="O2129" s="159"/>
      <c r="P2129" s="160" t="s">
        <v>80</v>
      </c>
      <c r="Q2129" s="122">
        <f t="shared" si="68"/>
        <v>0</v>
      </c>
      <c r="R2129" s="143"/>
    </row>
    <row r="2130" spans="2:18" x14ac:dyDescent="0.2">
      <c r="B2130" s="120"/>
      <c r="C2130" s="119"/>
      <c r="D2130" s="120"/>
      <c r="E2130" s="119"/>
      <c r="F2130" s="119"/>
      <c r="G2130" s="119"/>
      <c r="H2130" s="119"/>
      <c r="I2130" s="158">
        <f t="shared" si="67"/>
        <v>0</v>
      </c>
      <c r="J2130" s="119"/>
      <c r="K2130" s="119"/>
      <c r="L2130" s="119"/>
      <c r="M2130" s="119"/>
      <c r="N2130" s="119"/>
      <c r="O2130" s="159"/>
      <c r="P2130" s="160" t="s">
        <v>80</v>
      </c>
      <c r="Q2130" s="122">
        <f t="shared" si="68"/>
        <v>0</v>
      </c>
      <c r="R2130" s="143"/>
    </row>
    <row r="2131" spans="2:18" x14ac:dyDescent="0.2">
      <c r="B2131" s="120"/>
      <c r="C2131" s="119"/>
      <c r="D2131" s="120"/>
      <c r="E2131" s="119"/>
      <c r="F2131" s="119"/>
      <c r="G2131" s="119"/>
      <c r="H2131" s="119"/>
      <c r="I2131" s="158">
        <f t="shared" si="67"/>
        <v>0</v>
      </c>
      <c r="J2131" s="119"/>
      <c r="K2131" s="119"/>
      <c r="L2131" s="119"/>
      <c r="M2131" s="119"/>
      <c r="N2131" s="119"/>
      <c r="O2131" s="159"/>
      <c r="P2131" s="160" t="s">
        <v>80</v>
      </c>
      <c r="Q2131" s="122">
        <f t="shared" si="68"/>
        <v>0</v>
      </c>
      <c r="R2131" s="143"/>
    </row>
    <row r="2132" spans="2:18" x14ac:dyDescent="0.2">
      <c r="B2132" s="120"/>
      <c r="C2132" s="119"/>
      <c r="D2132" s="120"/>
      <c r="E2132" s="119"/>
      <c r="F2132" s="119"/>
      <c r="G2132" s="119"/>
      <c r="H2132" s="119"/>
      <c r="I2132" s="158">
        <f t="shared" si="67"/>
        <v>0</v>
      </c>
      <c r="J2132" s="119"/>
      <c r="K2132" s="119"/>
      <c r="L2132" s="119"/>
      <c r="M2132" s="119"/>
      <c r="N2132" s="119"/>
      <c r="O2132" s="159"/>
      <c r="P2132" s="160" t="s">
        <v>80</v>
      </c>
      <c r="Q2132" s="122">
        <f t="shared" si="68"/>
        <v>0</v>
      </c>
      <c r="R2132" s="143"/>
    </row>
    <row r="2133" spans="2:18" x14ac:dyDescent="0.2">
      <c r="B2133" s="120"/>
      <c r="C2133" s="119"/>
      <c r="D2133" s="120"/>
      <c r="E2133" s="119"/>
      <c r="F2133" s="119"/>
      <c r="G2133" s="119"/>
      <c r="H2133" s="119"/>
      <c r="I2133" s="158">
        <f t="shared" si="67"/>
        <v>0</v>
      </c>
      <c r="J2133" s="119"/>
      <c r="K2133" s="119"/>
      <c r="L2133" s="119"/>
      <c r="M2133" s="119"/>
      <c r="N2133" s="119"/>
      <c r="O2133" s="159"/>
      <c r="P2133" s="160" t="s">
        <v>80</v>
      </c>
      <c r="Q2133" s="122">
        <f t="shared" si="68"/>
        <v>0</v>
      </c>
      <c r="R2133" s="143"/>
    </row>
    <row r="2134" spans="2:18" x14ac:dyDescent="0.2">
      <c r="B2134" s="120"/>
      <c r="C2134" s="119"/>
      <c r="D2134" s="120"/>
      <c r="E2134" s="119"/>
      <c r="F2134" s="119"/>
      <c r="G2134" s="119"/>
      <c r="H2134" s="119"/>
      <c r="I2134" s="158">
        <f t="shared" si="67"/>
        <v>0</v>
      </c>
      <c r="J2134" s="119"/>
      <c r="K2134" s="119"/>
      <c r="L2134" s="119"/>
      <c r="M2134" s="119"/>
      <c r="N2134" s="119"/>
      <c r="O2134" s="159"/>
      <c r="P2134" s="160" t="s">
        <v>80</v>
      </c>
      <c r="Q2134" s="122">
        <f t="shared" si="68"/>
        <v>0</v>
      </c>
      <c r="R2134" s="143"/>
    </row>
    <row r="2135" spans="2:18" x14ac:dyDescent="0.2">
      <c r="B2135" s="120"/>
      <c r="C2135" s="119"/>
      <c r="D2135" s="120"/>
      <c r="E2135" s="119"/>
      <c r="F2135" s="119"/>
      <c r="G2135" s="119"/>
      <c r="H2135" s="119"/>
      <c r="I2135" s="158">
        <f t="shared" si="67"/>
        <v>0</v>
      </c>
      <c r="J2135" s="119"/>
      <c r="K2135" s="119"/>
      <c r="L2135" s="119"/>
      <c r="M2135" s="119"/>
      <c r="N2135" s="119"/>
      <c r="O2135" s="159"/>
      <c r="P2135" s="160" t="s">
        <v>80</v>
      </c>
      <c r="Q2135" s="122">
        <f t="shared" si="68"/>
        <v>0</v>
      </c>
      <c r="R2135" s="143"/>
    </row>
    <row r="2136" spans="2:18" x14ac:dyDescent="0.2">
      <c r="B2136" s="120"/>
      <c r="C2136" s="119"/>
      <c r="D2136" s="120"/>
      <c r="E2136" s="119"/>
      <c r="F2136" s="119"/>
      <c r="G2136" s="119"/>
      <c r="H2136" s="119"/>
      <c r="I2136" s="158">
        <f t="shared" si="67"/>
        <v>0</v>
      </c>
      <c r="J2136" s="119"/>
      <c r="K2136" s="119"/>
      <c r="L2136" s="119"/>
      <c r="M2136" s="119"/>
      <c r="N2136" s="119"/>
      <c r="O2136" s="159"/>
      <c r="P2136" s="160" t="s">
        <v>80</v>
      </c>
      <c r="Q2136" s="122">
        <f t="shared" si="68"/>
        <v>0</v>
      </c>
      <c r="R2136" s="143"/>
    </row>
    <row r="2137" spans="2:18" x14ac:dyDescent="0.2">
      <c r="B2137" s="120"/>
      <c r="C2137" s="119"/>
      <c r="D2137" s="120"/>
      <c r="E2137" s="119"/>
      <c r="F2137" s="119"/>
      <c r="G2137" s="119"/>
      <c r="H2137" s="119"/>
      <c r="I2137" s="158">
        <f t="shared" si="67"/>
        <v>0</v>
      </c>
      <c r="J2137" s="119"/>
      <c r="K2137" s="119"/>
      <c r="L2137" s="119"/>
      <c r="M2137" s="119"/>
      <c r="N2137" s="119"/>
      <c r="O2137" s="159"/>
      <c r="P2137" s="160" t="s">
        <v>80</v>
      </c>
      <c r="Q2137" s="122">
        <f t="shared" si="68"/>
        <v>0</v>
      </c>
      <c r="R2137" s="143"/>
    </row>
    <row r="2138" spans="2:18" x14ac:dyDescent="0.2">
      <c r="B2138" s="120"/>
      <c r="C2138" s="119"/>
      <c r="D2138" s="120"/>
      <c r="E2138" s="119"/>
      <c r="F2138" s="119"/>
      <c r="G2138" s="119"/>
      <c r="H2138" s="119"/>
      <c r="I2138" s="158">
        <f t="shared" si="67"/>
        <v>0</v>
      </c>
      <c r="J2138" s="119"/>
      <c r="K2138" s="119"/>
      <c r="L2138" s="119"/>
      <c r="M2138" s="119"/>
      <c r="N2138" s="119"/>
      <c r="O2138" s="159"/>
      <c r="P2138" s="160" t="s">
        <v>80</v>
      </c>
      <c r="Q2138" s="122">
        <f t="shared" si="68"/>
        <v>0</v>
      </c>
      <c r="R2138" s="143"/>
    </row>
    <row r="2139" spans="2:18" x14ac:dyDescent="0.2">
      <c r="B2139" s="120"/>
      <c r="C2139" s="119"/>
      <c r="D2139" s="120"/>
      <c r="E2139" s="119"/>
      <c r="F2139" s="119"/>
      <c r="G2139" s="119"/>
      <c r="H2139" s="119"/>
      <c r="I2139" s="158">
        <f t="shared" si="67"/>
        <v>0</v>
      </c>
      <c r="J2139" s="119"/>
      <c r="K2139" s="119"/>
      <c r="L2139" s="119"/>
      <c r="M2139" s="119"/>
      <c r="N2139" s="119"/>
      <c r="O2139" s="159"/>
      <c r="P2139" s="160" t="s">
        <v>80</v>
      </c>
      <c r="Q2139" s="122">
        <f t="shared" si="68"/>
        <v>0</v>
      </c>
      <c r="R2139" s="143"/>
    </row>
    <row r="2140" spans="2:18" x14ac:dyDescent="0.2">
      <c r="B2140" s="120"/>
      <c r="C2140" s="119"/>
      <c r="D2140" s="120"/>
      <c r="E2140" s="119"/>
      <c r="F2140" s="119"/>
      <c r="G2140" s="119"/>
      <c r="H2140" s="119"/>
      <c r="I2140" s="158">
        <f t="shared" si="67"/>
        <v>0</v>
      </c>
      <c r="J2140" s="119"/>
      <c r="K2140" s="119"/>
      <c r="L2140" s="119"/>
      <c r="M2140" s="119"/>
      <c r="N2140" s="119"/>
      <c r="O2140" s="159"/>
      <c r="P2140" s="160" t="s">
        <v>80</v>
      </c>
      <c r="Q2140" s="122">
        <f t="shared" si="68"/>
        <v>0</v>
      </c>
      <c r="R2140" s="143"/>
    </row>
    <row r="2141" spans="2:18" x14ac:dyDescent="0.2">
      <c r="B2141" s="120"/>
      <c r="C2141" s="119"/>
      <c r="D2141" s="120"/>
      <c r="E2141" s="119"/>
      <c r="F2141" s="119"/>
      <c r="G2141" s="119"/>
      <c r="H2141" s="119"/>
      <c r="I2141" s="158">
        <f t="shared" si="67"/>
        <v>0</v>
      </c>
      <c r="J2141" s="119"/>
      <c r="K2141" s="119"/>
      <c r="L2141" s="119"/>
      <c r="M2141" s="119"/>
      <c r="N2141" s="119"/>
      <c r="O2141" s="159"/>
      <c r="P2141" s="160" t="s">
        <v>80</v>
      </c>
      <c r="Q2141" s="122">
        <f t="shared" si="68"/>
        <v>0</v>
      </c>
      <c r="R2141" s="143"/>
    </row>
    <row r="2142" spans="2:18" x14ac:dyDescent="0.2">
      <c r="B2142" s="120"/>
      <c r="C2142" s="119"/>
      <c r="D2142" s="120"/>
      <c r="E2142" s="119"/>
      <c r="F2142" s="119"/>
      <c r="G2142" s="119"/>
      <c r="H2142" s="119"/>
      <c r="I2142" s="158">
        <f t="shared" si="67"/>
        <v>0</v>
      </c>
      <c r="J2142" s="119"/>
      <c r="K2142" s="119"/>
      <c r="L2142" s="119"/>
      <c r="M2142" s="119"/>
      <c r="N2142" s="119"/>
      <c r="O2142" s="159"/>
      <c r="P2142" s="160" t="s">
        <v>80</v>
      </c>
      <c r="Q2142" s="122">
        <f t="shared" si="68"/>
        <v>0</v>
      </c>
      <c r="R2142" s="143"/>
    </row>
    <row r="2143" spans="2:18" x14ac:dyDescent="0.2">
      <c r="B2143" s="120"/>
      <c r="C2143" s="119"/>
      <c r="D2143" s="120"/>
      <c r="E2143" s="119"/>
      <c r="F2143" s="119"/>
      <c r="G2143" s="119"/>
      <c r="H2143" s="119"/>
      <c r="I2143" s="158">
        <f t="shared" si="67"/>
        <v>0</v>
      </c>
      <c r="J2143" s="119"/>
      <c r="K2143" s="119"/>
      <c r="L2143" s="119"/>
      <c r="M2143" s="119"/>
      <c r="N2143" s="119"/>
      <c r="O2143" s="159"/>
      <c r="P2143" s="160" t="s">
        <v>80</v>
      </c>
      <c r="Q2143" s="122">
        <f t="shared" si="68"/>
        <v>0</v>
      </c>
      <c r="R2143" s="143"/>
    </row>
    <row r="2144" spans="2:18" x14ac:dyDescent="0.2">
      <c r="B2144" s="120"/>
      <c r="C2144" s="119"/>
      <c r="D2144" s="120"/>
      <c r="E2144" s="119"/>
      <c r="F2144" s="119"/>
      <c r="G2144" s="119"/>
      <c r="H2144" s="119"/>
      <c r="I2144" s="158">
        <f t="shared" si="67"/>
        <v>0</v>
      </c>
      <c r="J2144" s="119"/>
      <c r="K2144" s="119"/>
      <c r="L2144" s="119"/>
      <c r="M2144" s="119"/>
      <c r="N2144" s="119"/>
      <c r="O2144" s="159"/>
      <c r="P2144" s="160" t="s">
        <v>80</v>
      </c>
      <c r="Q2144" s="122">
        <f t="shared" si="68"/>
        <v>0</v>
      </c>
      <c r="R2144" s="143"/>
    </row>
    <row r="2145" spans="2:18" x14ac:dyDescent="0.2">
      <c r="B2145" s="120"/>
      <c r="C2145" s="119"/>
      <c r="D2145" s="120"/>
      <c r="E2145" s="119"/>
      <c r="F2145" s="119"/>
      <c r="G2145" s="119"/>
      <c r="H2145" s="119"/>
      <c r="I2145" s="158">
        <f t="shared" si="67"/>
        <v>0</v>
      </c>
      <c r="J2145" s="119"/>
      <c r="K2145" s="119"/>
      <c r="L2145" s="119"/>
      <c r="M2145" s="119"/>
      <c r="N2145" s="119"/>
      <c r="O2145" s="159"/>
      <c r="P2145" s="160" t="s">
        <v>80</v>
      </c>
      <c r="Q2145" s="122">
        <f t="shared" si="68"/>
        <v>0</v>
      </c>
      <c r="R2145" s="143"/>
    </row>
    <row r="2146" spans="2:18" x14ac:dyDescent="0.2">
      <c r="B2146" s="120"/>
      <c r="C2146" s="119"/>
      <c r="D2146" s="120"/>
      <c r="E2146" s="119"/>
      <c r="F2146" s="119"/>
      <c r="G2146" s="119"/>
      <c r="H2146" s="119"/>
      <c r="I2146" s="158">
        <f t="shared" si="67"/>
        <v>0</v>
      </c>
      <c r="J2146" s="119"/>
      <c r="K2146" s="119"/>
      <c r="L2146" s="119"/>
      <c r="M2146" s="119"/>
      <c r="N2146" s="119"/>
      <c r="O2146" s="159"/>
      <c r="P2146" s="160" t="s">
        <v>80</v>
      </c>
      <c r="Q2146" s="122">
        <f t="shared" si="68"/>
        <v>0</v>
      </c>
      <c r="R2146" s="143"/>
    </row>
    <row r="2147" spans="2:18" x14ac:dyDescent="0.2">
      <c r="B2147" s="120"/>
      <c r="C2147" s="119"/>
      <c r="D2147" s="120"/>
      <c r="E2147" s="119"/>
      <c r="F2147" s="119"/>
      <c r="G2147" s="119"/>
      <c r="H2147" s="119"/>
      <c r="I2147" s="158">
        <f t="shared" si="67"/>
        <v>0</v>
      </c>
      <c r="J2147" s="119"/>
      <c r="K2147" s="119"/>
      <c r="L2147" s="119"/>
      <c r="M2147" s="119"/>
      <c r="N2147" s="119"/>
      <c r="O2147" s="159"/>
      <c r="P2147" s="160" t="s">
        <v>80</v>
      </c>
      <c r="Q2147" s="122">
        <f t="shared" si="68"/>
        <v>0</v>
      </c>
      <c r="R2147" s="143"/>
    </row>
    <row r="2148" spans="2:18" x14ac:dyDescent="0.2">
      <c r="B2148" s="120"/>
      <c r="C2148" s="119"/>
      <c r="D2148" s="120"/>
      <c r="E2148" s="119"/>
      <c r="F2148" s="119"/>
      <c r="G2148" s="119"/>
      <c r="H2148" s="119"/>
      <c r="I2148" s="158">
        <f t="shared" si="67"/>
        <v>0</v>
      </c>
      <c r="J2148" s="119"/>
      <c r="K2148" s="119"/>
      <c r="L2148" s="119"/>
      <c r="M2148" s="119"/>
      <c r="N2148" s="119"/>
      <c r="O2148" s="159"/>
      <c r="P2148" s="160" t="s">
        <v>80</v>
      </c>
      <c r="Q2148" s="122">
        <f t="shared" si="68"/>
        <v>0</v>
      </c>
      <c r="R2148" s="143"/>
    </row>
    <row r="2149" spans="2:18" x14ac:dyDescent="0.2">
      <c r="B2149" s="120"/>
      <c r="C2149" s="119"/>
      <c r="D2149" s="120"/>
      <c r="E2149" s="119"/>
      <c r="F2149" s="119"/>
      <c r="G2149" s="119"/>
      <c r="H2149" s="119"/>
      <c r="I2149" s="158">
        <f t="shared" si="67"/>
        <v>0</v>
      </c>
      <c r="J2149" s="119"/>
      <c r="K2149" s="119"/>
      <c r="L2149" s="119"/>
      <c r="M2149" s="119"/>
      <c r="N2149" s="119"/>
      <c r="O2149" s="159"/>
      <c r="P2149" s="160" t="s">
        <v>80</v>
      </c>
      <c r="Q2149" s="122">
        <f t="shared" si="68"/>
        <v>0</v>
      </c>
      <c r="R2149" s="143"/>
    </row>
    <row r="2150" spans="2:18" x14ac:dyDescent="0.2">
      <c r="B2150" s="120"/>
      <c r="C2150" s="119"/>
      <c r="D2150" s="120"/>
      <c r="E2150" s="119"/>
      <c r="F2150" s="119"/>
      <c r="G2150" s="119"/>
      <c r="H2150" s="119"/>
      <c r="I2150" s="158">
        <f t="shared" si="67"/>
        <v>0</v>
      </c>
      <c r="J2150" s="119"/>
      <c r="K2150" s="119"/>
      <c r="L2150" s="119"/>
      <c r="M2150" s="119"/>
      <c r="N2150" s="119"/>
      <c r="O2150" s="159"/>
      <c r="P2150" s="160" t="s">
        <v>80</v>
      </c>
      <c r="Q2150" s="122">
        <f t="shared" si="68"/>
        <v>0</v>
      </c>
      <c r="R2150" s="143"/>
    </row>
    <row r="2151" spans="2:18" x14ac:dyDescent="0.2">
      <c r="B2151" s="120"/>
      <c r="C2151" s="119"/>
      <c r="D2151" s="120"/>
      <c r="E2151" s="119"/>
      <c r="F2151" s="119"/>
      <c r="G2151" s="119"/>
      <c r="H2151" s="119"/>
      <c r="I2151" s="158">
        <f t="shared" si="67"/>
        <v>0</v>
      </c>
      <c r="J2151" s="119"/>
      <c r="K2151" s="119"/>
      <c r="L2151" s="119"/>
      <c r="M2151" s="119"/>
      <c r="N2151" s="119"/>
      <c r="O2151" s="159"/>
      <c r="P2151" s="160" t="s">
        <v>80</v>
      </c>
      <c r="Q2151" s="122">
        <f t="shared" si="68"/>
        <v>0</v>
      </c>
      <c r="R2151" s="143"/>
    </row>
    <row r="2152" spans="2:18" x14ac:dyDescent="0.2">
      <c r="B2152" s="120"/>
      <c r="C2152" s="119"/>
      <c r="D2152" s="120"/>
      <c r="E2152" s="119"/>
      <c r="F2152" s="119"/>
      <c r="G2152" s="119"/>
      <c r="H2152" s="119"/>
      <c r="I2152" s="158">
        <f t="shared" si="67"/>
        <v>0</v>
      </c>
      <c r="J2152" s="119"/>
      <c r="K2152" s="119"/>
      <c r="L2152" s="119"/>
      <c r="M2152" s="119"/>
      <c r="N2152" s="119"/>
      <c r="O2152" s="159"/>
      <c r="P2152" s="160" t="s">
        <v>80</v>
      </c>
      <c r="Q2152" s="122">
        <f t="shared" si="68"/>
        <v>0</v>
      </c>
      <c r="R2152" s="143"/>
    </row>
    <row r="2153" spans="2:18" x14ac:dyDescent="0.2">
      <c r="B2153" s="120"/>
      <c r="C2153" s="119"/>
      <c r="D2153" s="120"/>
      <c r="E2153" s="119"/>
      <c r="F2153" s="119"/>
      <c r="G2153" s="119"/>
      <c r="H2153" s="119"/>
      <c r="I2153" s="158">
        <f t="shared" si="67"/>
        <v>0</v>
      </c>
      <c r="J2153" s="119"/>
      <c r="K2153" s="119"/>
      <c r="L2153" s="119"/>
      <c r="M2153" s="119"/>
      <c r="N2153" s="119"/>
      <c r="O2153" s="159"/>
      <c r="P2153" s="160" t="s">
        <v>80</v>
      </c>
      <c r="Q2153" s="122">
        <f t="shared" si="68"/>
        <v>0</v>
      </c>
      <c r="R2153" s="143"/>
    </row>
    <row r="2154" spans="2:18" x14ac:dyDescent="0.2">
      <c r="B2154" s="120"/>
      <c r="C2154" s="119"/>
      <c r="D2154" s="120"/>
      <c r="E2154" s="119"/>
      <c r="F2154" s="119"/>
      <c r="G2154" s="119"/>
      <c r="H2154" s="119"/>
      <c r="I2154" s="158">
        <f t="shared" si="67"/>
        <v>0</v>
      </c>
      <c r="J2154" s="119"/>
      <c r="K2154" s="119"/>
      <c r="L2154" s="119"/>
      <c r="M2154" s="119"/>
      <c r="N2154" s="119"/>
      <c r="O2154" s="159"/>
      <c r="P2154" s="160" t="s">
        <v>80</v>
      </c>
      <c r="Q2154" s="122">
        <f t="shared" si="68"/>
        <v>0</v>
      </c>
      <c r="R2154" s="143"/>
    </row>
    <row r="2155" spans="2:18" x14ac:dyDescent="0.2">
      <c r="B2155" s="120"/>
      <c r="C2155" s="119"/>
      <c r="D2155" s="120"/>
      <c r="E2155" s="119"/>
      <c r="F2155" s="119"/>
      <c r="G2155" s="119"/>
      <c r="H2155" s="119"/>
      <c r="I2155" s="158">
        <f t="shared" si="67"/>
        <v>0</v>
      </c>
      <c r="J2155" s="119"/>
      <c r="K2155" s="119"/>
      <c r="L2155" s="119"/>
      <c r="M2155" s="119"/>
      <c r="N2155" s="119"/>
      <c r="O2155" s="159"/>
      <c r="P2155" s="160" t="s">
        <v>80</v>
      </c>
      <c r="Q2155" s="122">
        <f t="shared" si="68"/>
        <v>0</v>
      </c>
      <c r="R2155" s="143"/>
    </row>
    <row r="2156" spans="2:18" x14ac:dyDescent="0.2">
      <c r="B2156" s="120"/>
      <c r="C2156" s="119"/>
      <c r="D2156" s="120"/>
      <c r="E2156" s="119"/>
      <c r="F2156" s="119"/>
      <c r="G2156" s="119"/>
      <c r="H2156" s="119"/>
      <c r="I2156" s="158">
        <f t="shared" si="67"/>
        <v>0</v>
      </c>
      <c r="J2156" s="119"/>
      <c r="K2156" s="119"/>
      <c r="L2156" s="119"/>
      <c r="M2156" s="119"/>
      <c r="N2156" s="119"/>
      <c r="O2156" s="159"/>
      <c r="P2156" s="160" t="s">
        <v>80</v>
      </c>
      <c r="Q2156" s="122">
        <f t="shared" si="68"/>
        <v>0</v>
      </c>
      <c r="R2156" s="143"/>
    </row>
    <row r="2157" spans="2:18" x14ac:dyDescent="0.2">
      <c r="B2157" s="120"/>
      <c r="C2157" s="119"/>
      <c r="D2157" s="120"/>
      <c r="E2157" s="119"/>
      <c r="F2157" s="119"/>
      <c r="G2157" s="119"/>
      <c r="H2157" s="119"/>
      <c r="I2157" s="158">
        <f t="shared" si="67"/>
        <v>0</v>
      </c>
      <c r="J2157" s="119"/>
      <c r="K2157" s="119"/>
      <c r="L2157" s="119"/>
      <c r="M2157" s="119"/>
      <c r="N2157" s="119"/>
      <c r="O2157" s="159"/>
      <c r="P2157" s="160" t="s">
        <v>80</v>
      </c>
      <c r="Q2157" s="122">
        <f t="shared" si="68"/>
        <v>0</v>
      </c>
      <c r="R2157" s="143"/>
    </row>
    <row r="2158" spans="2:18" x14ac:dyDescent="0.2">
      <c r="B2158" s="120"/>
      <c r="C2158" s="119"/>
      <c r="D2158" s="120"/>
      <c r="E2158" s="119"/>
      <c r="F2158" s="119"/>
      <c r="G2158" s="119"/>
      <c r="H2158" s="119"/>
      <c r="I2158" s="158">
        <f t="shared" si="67"/>
        <v>0</v>
      </c>
      <c r="J2158" s="119"/>
      <c r="K2158" s="119"/>
      <c r="L2158" s="119"/>
      <c r="M2158" s="119"/>
      <c r="N2158" s="119"/>
      <c r="O2158" s="159"/>
      <c r="P2158" s="160" t="s">
        <v>80</v>
      </c>
      <c r="Q2158" s="122">
        <f t="shared" si="68"/>
        <v>0</v>
      </c>
      <c r="R2158" s="143"/>
    </row>
    <row r="2159" spans="2:18" x14ac:dyDescent="0.2">
      <c r="B2159" s="120"/>
      <c r="C2159" s="119"/>
      <c r="D2159" s="120"/>
      <c r="E2159" s="119"/>
      <c r="F2159" s="119"/>
      <c r="G2159" s="119"/>
      <c r="H2159" s="119"/>
      <c r="I2159" s="158">
        <f t="shared" si="67"/>
        <v>0</v>
      </c>
      <c r="J2159" s="119"/>
      <c r="K2159" s="119"/>
      <c r="L2159" s="119"/>
      <c r="M2159" s="119"/>
      <c r="N2159" s="119"/>
      <c r="O2159" s="159"/>
      <c r="P2159" s="160" t="s">
        <v>80</v>
      </c>
      <c r="Q2159" s="122">
        <f t="shared" si="68"/>
        <v>0</v>
      </c>
      <c r="R2159" s="143"/>
    </row>
    <row r="2160" spans="2:18" x14ac:dyDescent="0.2">
      <c r="B2160" s="120"/>
      <c r="C2160" s="119"/>
      <c r="D2160" s="120"/>
      <c r="E2160" s="119"/>
      <c r="F2160" s="119"/>
      <c r="G2160" s="119"/>
      <c r="H2160" s="119"/>
      <c r="I2160" s="158">
        <f t="shared" si="67"/>
        <v>0</v>
      </c>
      <c r="J2160" s="119"/>
      <c r="K2160" s="119"/>
      <c r="L2160" s="119"/>
      <c r="M2160" s="119"/>
      <c r="N2160" s="119"/>
      <c r="O2160" s="159"/>
      <c r="P2160" s="160" t="s">
        <v>80</v>
      </c>
      <c r="Q2160" s="122">
        <f t="shared" si="68"/>
        <v>0</v>
      </c>
      <c r="R2160" s="143"/>
    </row>
    <row r="2161" spans="2:18" x14ac:dyDescent="0.2">
      <c r="B2161" s="120"/>
      <c r="C2161" s="119"/>
      <c r="D2161" s="120"/>
      <c r="E2161" s="119"/>
      <c r="F2161" s="119"/>
      <c r="G2161" s="119"/>
      <c r="H2161" s="119"/>
      <c r="I2161" s="158">
        <f t="shared" si="67"/>
        <v>0</v>
      </c>
      <c r="J2161" s="119"/>
      <c r="K2161" s="119"/>
      <c r="L2161" s="119"/>
      <c r="M2161" s="119"/>
      <c r="N2161" s="119"/>
      <c r="O2161" s="159"/>
      <c r="P2161" s="160" t="s">
        <v>80</v>
      </c>
      <c r="Q2161" s="122">
        <f t="shared" si="68"/>
        <v>0</v>
      </c>
      <c r="R2161" s="143"/>
    </row>
    <row r="2162" spans="2:18" x14ac:dyDescent="0.2">
      <c r="B2162" s="120"/>
      <c r="C2162" s="119"/>
      <c r="D2162" s="120"/>
      <c r="E2162" s="119"/>
      <c r="F2162" s="119"/>
      <c r="G2162" s="119"/>
      <c r="H2162" s="119"/>
      <c r="I2162" s="158">
        <f t="shared" si="67"/>
        <v>0</v>
      </c>
      <c r="J2162" s="119"/>
      <c r="K2162" s="119"/>
      <c r="L2162" s="119"/>
      <c r="M2162" s="119"/>
      <c r="N2162" s="119"/>
      <c r="O2162" s="159"/>
      <c r="P2162" s="160" t="s">
        <v>80</v>
      </c>
      <c r="Q2162" s="122">
        <f t="shared" si="68"/>
        <v>0</v>
      </c>
      <c r="R2162" s="143"/>
    </row>
    <row r="2163" spans="2:18" x14ac:dyDescent="0.2">
      <c r="B2163" s="120"/>
      <c r="C2163" s="119"/>
      <c r="D2163" s="120"/>
      <c r="E2163" s="119"/>
      <c r="F2163" s="119"/>
      <c r="G2163" s="119"/>
      <c r="H2163" s="119"/>
      <c r="I2163" s="158">
        <f t="shared" si="67"/>
        <v>0</v>
      </c>
      <c r="J2163" s="119"/>
      <c r="K2163" s="119"/>
      <c r="L2163" s="119"/>
      <c r="M2163" s="119"/>
      <c r="N2163" s="119"/>
      <c r="O2163" s="159"/>
      <c r="P2163" s="160" t="s">
        <v>80</v>
      </c>
      <c r="Q2163" s="122">
        <f t="shared" si="68"/>
        <v>0</v>
      </c>
      <c r="R2163" s="143"/>
    </row>
    <row r="2164" spans="2:18" x14ac:dyDescent="0.2">
      <c r="B2164" s="120"/>
      <c r="C2164" s="119"/>
      <c r="D2164" s="120"/>
      <c r="E2164" s="119"/>
      <c r="F2164" s="119"/>
      <c r="G2164" s="119"/>
      <c r="H2164" s="119"/>
      <c r="I2164" s="158">
        <f t="shared" ref="I2164:I2227" si="69">IF(J2164&gt;0,J2164,SUM((PI()*E2164*F2164/4)+(PI()*F2164*G2164/4)+(PI()*G2164*H2164/4)+(PI()*H2164*E2164/4)))</f>
        <v>0</v>
      </c>
      <c r="J2164" s="119"/>
      <c r="K2164" s="119"/>
      <c r="L2164" s="119"/>
      <c r="M2164" s="119"/>
      <c r="N2164" s="119"/>
      <c r="O2164" s="159"/>
      <c r="P2164" s="160" t="s">
        <v>80</v>
      </c>
      <c r="Q2164" s="122">
        <f t="shared" ref="Q2164:Q2227" si="70">SUM((I2164-(L2164+M2164+N2164))*(1-O2164))</f>
        <v>0</v>
      </c>
      <c r="R2164" s="143"/>
    </row>
    <row r="2165" spans="2:18" x14ac:dyDescent="0.2">
      <c r="B2165" s="120"/>
      <c r="C2165" s="119"/>
      <c r="D2165" s="120"/>
      <c r="E2165" s="119"/>
      <c r="F2165" s="119"/>
      <c r="G2165" s="119"/>
      <c r="H2165" s="119"/>
      <c r="I2165" s="158">
        <f t="shared" si="69"/>
        <v>0</v>
      </c>
      <c r="J2165" s="119"/>
      <c r="K2165" s="119"/>
      <c r="L2165" s="119"/>
      <c r="M2165" s="119"/>
      <c r="N2165" s="119"/>
      <c r="O2165" s="159"/>
      <c r="P2165" s="160" t="s">
        <v>80</v>
      </c>
      <c r="Q2165" s="122">
        <f t="shared" si="70"/>
        <v>0</v>
      </c>
      <c r="R2165" s="143"/>
    </row>
    <row r="2166" spans="2:18" x14ac:dyDescent="0.2">
      <c r="B2166" s="120"/>
      <c r="C2166" s="119"/>
      <c r="D2166" s="120"/>
      <c r="E2166" s="119"/>
      <c r="F2166" s="119"/>
      <c r="G2166" s="119"/>
      <c r="H2166" s="119"/>
      <c r="I2166" s="158">
        <f t="shared" si="69"/>
        <v>0</v>
      </c>
      <c r="J2166" s="119"/>
      <c r="K2166" s="119"/>
      <c r="L2166" s="119"/>
      <c r="M2166" s="119"/>
      <c r="N2166" s="119"/>
      <c r="O2166" s="159"/>
      <c r="P2166" s="160" t="s">
        <v>80</v>
      </c>
      <c r="Q2166" s="122">
        <f t="shared" si="70"/>
        <v>0</v>
      </c>
      <c r="R2166" s="143"/>
    </row>
    <row r="2167" spans="2:18" x14ac:dyDescent="0.2">
      <c r="B2167" s="120"/>
      <c r="C2167" s="119"/>
      <c r="D2167" s="120"/>
      <c r="E2167" s="119"/>
      <c r="F2167" s="119"/>
      <c r="G2167" s="119"/>
      <c r="H2167" s="119"/>
      <c r="I2167" s="158">
        <f t="shared" si="69"/>
        <v>0</v>
      </c>
      <c r="J2167" s="119"/>
      <c r="K2167" s="119"/>
      <c r="L2167" s="119"/>
      <c r="M2167" s="119"/>
      <c r="N2167" s="119"/>
      <c r="O2167" s="159"/>
      <c r="P2167" s="160" t="s">
        <v>80</v>
      </c>
      <c r="Q2167" s="122">
        <f t="shared" si="70"/>
        <v>0</v>
      </c>
      <c r="R2167" s="143"/>
    </row>
    <row r="2168" spans="2:18" x14ac:dyDescent="0.2">
      <c r="B2168" s="120"/>
      <c r="C2168" s="119"/>
      <c r="D2168" s="120"/>
      <c r="E2168" s="119"/>
      <c r="F2168" s="119"/>
      <c r="G2168" s="119"/>
      <c r="H2168" s="119"/>
      <c r="I2168" s="158">
        <f t="shared" si="69"/>
        <v>0</v>
      </c>
      <c r="J2168" s="119"/>
      <c r="K2168" s="119"/>
      <c r="L2168" s="119"/>
      <c r="M2168" s="119"/>
      <c r="N2168" s="119"/>
      <c r="O2168" s="159"/>
      <c r="P2168" s="160" t="s">
        <v>80</v>
      </c>
      <c r="Q2168" s="122">
        <f t="shared" si="70"/>
        <v>0</v>
      </c>
      <c r="R2168" s="143"/>
    </row>
    <row r="2169" spans="2:18" x14ac:dyDescent="0.2">
      <c r="B2169" s="120"/>
      <c r="C2169" s="119"/>
      <c r="D2169" s="120"/>
      <c r="E2169" s="119"/>
      <c r="F2169" s="119"/>
      <c r="G2169" s="119"/>
      <c r="H2169" s="119"/>
      <c r="I2169" s="158">
        <f t="shared" si="69"/>
        <v>0</v>
      </c>
      <c r="J2169" s="119"/>
      <c r="K2169" s="119"/>
      <c r="L2169" s="119"/>
      <c r="M2169" s="119"/>
      <c r="N2169" s="119"/>
      <c r="O2169" s="159"/>
      <c r="P2169" s="160" t="s">
        <v>80</v>
      </c>
      <c r="Q2169" s="122">
        <f t="shared" si="70"/>
        <v>0</v>
      </c>
      <c r="R2169" s="143"/>
    </row>
    <row r="2170" spans="2:18" x14ac:dyDescent="0.2">
      <c r="B2170" s="120"/>
      <c r="C2170" s="119"/>
      <c r="D2170" s="120"/>
      <c r="E2170" s="119"/>
      <c r="F2170" s="119"/>
      <c r="G2170" s="119"/>
      <c r="H2170" s="119"/>
      <c r="I2170" s="158">
        <f t="shared" si="69"/>
        <v>0</v>
      </c>
      <c r="J2170" s="119"/>
      <c r="K2170" s="119"/>
      <c r="L2170" s="119"/>
      <c r="M2170" s="119"/>
      <c r="N2170" s="119"/>
      <c r="O2170" s="159"/>
      <c r="P2170" s="160" t="s">
        <v>80</v>
      </c>
      <c r="Q2170" s="122">
        <f t="shared" si="70"/>
        <v>0</v>
      </c>
      <c r="R2170" s="143"/>
    </row>
    <row r="2171" spans="2:18" x14ac:dyDescent="0.2">
      <c r="B2171" s="120"/>
      <c r="C2171" s="119"/>
      <c r="D2171" s="120"/>
      <c r="E2171" s="119"/>
      <c r="F2171" s="119"/>
      <c r="G2171" s="119"/>
      <c r="H2171" s="119"/>
      <c r="I2171" s="158">
        <f t="shared" si="69"/>
        <v>0</v>
      </c>
      <c r="J2171" s="119"/>
      <c r="K2171" s="119"/>
      <c r="L2171" s="119"/>
      <c r="M2171" s="119"/>
      <c r="N2171" s="119"/>
      <c r="O2171" s="159"/>
      <c r="P2171" s="160" t="s">
        <v>80</v>
      </c>
      <c r="Q2171" s="122">
        <f t="shared" si="70"/>
        <v>0</v>
      </c>
      <c r="R2171" s="143"/>
    </row>
    <row r="2172" spans="2:18" x14ac:dyDescent="0.2">
      <c r="B2172" s="120"/>
      <c r="C2172" s="119"/>
      <c r="D2172" s="120"/>
      <c r="E2172" s="119"/>
      <c r="F2172" s="119"/>
      <c r="G2172" s="119"/>
      <c r="H2172" s="119"/>
      <c r="I2172" s="158">
        <f t="shared" si="69"/>
        <v>0</v>
      </c>
      <c r="J2172" s="119"/>
      <c r="K2172" s="119"/>
      <c r="L2172" s="119"/>
      <c r="M2172" s="119"/>
      <c r="N2172" s="119"/>
      <c r="O2172" s="159"/>
      <c r="P2172" s="160" t="s">
        <v>80</v>
      </c>
      <c r="Q2172" s="122">
        <f t="shared" si="70"/>
        <v>0</v>
      </c>
      <c r="R2172" s="143"/>
    </row>
    <row r="2173" spans="2:18" x14ac:dyDescent="0.2">
      <c r="B2173" s="120"/>
      <c r="C2173" s="119"/>
      <c r="D2173" s="120"/>
      <c r="E2173" s="119"/>
      <c r="F2173" s="119"/>
      <c r="G2173" s="119"/>
      <c r="H2173" s="119"/>
      <c r="I2173" s="158">
        <f t="shared" si="69"/>
        <v>0</v>
      </c>
      <c r="J2173" s="119"/>
      <c r="K2173" s="119"/>
      <c r="L2173" s="119"/>
      <c r="M2173" s="119"/>
      <c r="N2173" s="119"/>
      <c r="O2173" s="159"/>
      <c r="P2173" s="160" t="s">
        <v>80</v>
      </c>
      <c r="Q2173" s="122">
        <f t="shared" si="70"/>
        <v>0</v>
      </c>
      <c r="R2173" s="143"/>
    </row>
    <row r="2174" spans="2:18" x14ac:dyDescent="0.2">
      <c r="B2174" s="120"/>
      <c r="C2174" s="119"/>
      <c r="D2174" s="120"/>
      <c r="E2174" s="119"/>
      <c r="F2174" s="119"/>
      <c r="G2174" s="119"/>
      <c r="H2174" s="119"/>
      <c r="I2174" s="158">
        <f t="shared" si="69"/>
        <v>0</v>
      </c>
      <c r="J2174" s="119"/>
      <c r="K2174" s="119"/>
      <c r="L2174" s="119"/>
      <c r="M2174" s="119"/>
      <c r="N2174" s="119"/>
      <c r="O2174" s="159"/>
      <c r="P2174" s="160" t="s">
        <v>80</v>
      </c>
      <c r="Q2174" s="122">
        <f t="shared" si="70"/>
        <v>0</v>
      </c>
      <c r="R2174" s="143"/>
    </row>
    <row r="2175" spans="2:18" x14ac:dyDescent="0.2">
      <c r="B2175" s="120"/>
      <c r="C2175" s="119"/>
      <c r="D2175" s="120"/>
      <c r="E2175" s="119"/>
      <c r="F2175" s="119"/>
      <c r="G2175" s="119"/>
      <c r="H2175" s="119"/>
      <c r="I2175" s="158">
        <f t="shared" si="69"/>
        <v>0</v>
      </c>
      <c r="J2175" s="119"/>
      <c r="K2175" s="119"/>
      <c r="L2175" s="119"/>
      <c r="M2175" s="119"/>
      <c r="N2175" s="119"/>
      <c r="O2175" s="159"/>
      <c r="P2175" s="160" t="s">
        <v>80</v>
      </c>
      <c r="Q2175" s="122">
        <f t="shared" si="70"/>
        <v>0</v>
      </c>
      <c r="R2175" s="143"/>
    </row>
    <row r="2176" spans="2:18" x14ac:dyDescent="0.2">
      <c r="B2176" s="120"/>
      <c r="C2176" s="119"/>
      <c r="D2176" s="120"/>
      <c r="E2176" s="119"/>
      <c r="F2176" s="119"/>
      <c r="G2176" s="119"/>
      <c r="H2176" s="119"/>
      <c r="I2176" s="158">
        <f t="shared" si="69"/>
        <v>0</v>
      </c>
      <c r="J2176" s="119"/>
      <c r="K2176" s="119"/>
      <c r="L2176" s="119"/>
      <c r="M2176" s="119"/>
      <c r="N2176" s="119"/>
      <c r="O2176" s="159"/>
      <c r="P2176" s="160" t="s">
        <v>80</v>
      </c>
      <c r="Q2176" s="122">
        <f t="shared" si="70"/>
        <v>0</v>
      </c>
      <c r="R2176" s="143"/>
    </row>
    <row r="2177" spans="2:18" x14ac:dyDescent="0.2">
      <c r="B2177" s="120"/>
      <c r="C2177" s="119"/>
      <c r="D2177" s="120"/>
      <c r="E2177" s="119"/>
      <c r="F2177" s="119"/>
      <c r="G2177" s="119"/>
      <c r="H2177" s="119"/>
      <c r="I2177" s="158">
        <f t="shared" si="69"/>
        <v>0</v>
      </c>
      <c r="J2177" s="119"/>
      <c r="K2177" s="119"/>
      <c r="L2177" s="119"/>
      <c r="M2177" s="119"/>
      <c r="N2177" s="119"/>
      <c r="O2177" s="159"/>
      <c r="P2177" s="160" t="s">
        <v>80</v>
      </c>
      <c r="Q2177" s="122">
        <f t="shared" si="70"/>
        <v>0</v>
      </c>
      <c r="R2177" s="143"/>
    </row>
    <row r="2178" spans="2:18" x14ac:dyDescent="0.2">
      <c r="B2178" s="120"/>
      <c r="C2178" s="119"/>
      <c r="D2178" s="120"/>
      <c r="E2178" s="119"/>
      <c r="F2178" s="119"/>
      <c r="G2178" s="119"/>
      <c r="H2178" s="119"/>
      <c r="I2178" s="158">
        <f t="shared" si="69"/>
        <v>0</v>
      </c>
      <c r="J2178" s="119"/>
      <c r="K2178" s="119"/>
      <c r="L2178" s="119"/>
      <c r="M2178" s="119"/>
      <c r="N2178" s="119"/>
      <c r="O2178" s="159"/>
      <c r="P2178" s="160" t="s">
        <v>80</v>
      </c>
      <c r="Q2178" s="122">
        <f t="shared" si="70"/>
        <v>0</v>
      </c>
      <c r="R2178" s="143"/>
    </row>
    <row r="2179" spans="2:18" x14ac:dyDescent="0.2">
      <c r="B2179" s="120"/>
      <c r="C2179" s="119"/>
      <c r="D2179" s="120"/>
      <c r="E2179" s="119"/>
      <c r="F2179" s="119"/>
      <c r="G2179" s="119"/>
      <c r="H2179" s="119"/>
      <c r="I2179" s="158">
        <f t="shared" si="69"/>
        <v>0</v>
      </c>
      <c r="J2179" s="119"/>
      <c r="K2179" s="119"/>
      <c r="L2179" s="119"/>
      <c r="M2179" s="119"/>
      <c r="N2179" s="119"/>
      <c r="O2179" s="159"/>
      <c r="P2179" s="160" t="s">
        <v>80</v>
      </c>
      <c r="Q2179" s="122">
        <f t="shared" si="70"/>
        <v>0</v>
      </c>
      <c r="R2179" s="143"/>
    </row>
    <row r="2180" spans="2:18" x14ac:dyDescent="0.2">
      <c r="B2180" s="120"/>
      <c r="C2180" s="119"/>
      <c r="D2180" s="120"/>
      <c r="E2180" s="119"/>
      <c r="F2180" s="119"/>
      <c r="G2180" s="119"/>
      <c r="H2180" s="119"/>
      <c r="I2180" s="158">
        <f t="shared" si="69"/>
        <v>0</v>
      </c>
      <c r="J2180" s="119"/>
      <c r="K2180" s="119"/>
      <c r="L2180" s="119"/>
      <c r="M2180" s="119"/>
      <c r="N2180" s="119"/>
      <c r="O2180" s="159"/>
      <c r="P2180" s="160" t="s">
        <v>80</v>
      </c>
      <c r="Q2180" s="122">
        <f t="shared" si="70"/>
        <v>0</v>
      </c>
      <c r="R2180" s="143"/>
    </row>
    <row r="2181" spans="2:18" x14ac:dyDescent="0.2">
      <c r="B2181" s="120"/>
      <c r="C2181" s="119"/>
      <c r="D2181" s="120"/>
      <c r="E2181" s="119"/>
      <c r="F2181" s="119"/>
      <c r="G2181" s="119"/>
      <c r="H2181" s="119"/>
      <c r="I2181" s="158">
        <f t="shared" si="69"/>
        <v>0</v>
      </c>
      <c r="J2181" s="119"/>
      <c r="K2181" s="119"/>
      <c r="L2181" s="119"/>
      <c r="M2181" s="119"/>
      <c r="N2181" s="119"/>
      <c r="O2181" s="159"/>
      <c r="P2181" s="160" t="s">
        <v>80</v>
      </c>
      <c r="Q2181" s="122">
        <f t="shared" si="70"/>
        <v>0</v>
      </c>
      <c r="R2181" s="143"/>
    </row>
    <row r="2182" spans="2:18" x14ac:dyDescent="0.2">
      <c r="B2182" s="120"/>
      <c r="C2182" s="119"/>
      <c r="D2182" s="120"/>
      <c r="E2182" s="119"/>
      <c r="F2182" s="119"/>
      <c r="G2182" s="119"/>
      <c r="H2182" s="119"/>
      <c r="I2182" s="158">
        <f t="shared" si="69"/>
        <v>0</v>
      </c>
      <c r="J2182" s="119"/>
      <c r="K2182" s="119"/>
      <c r="L2182" s="119"/>
      <c r="M2182" s="119"/>
      <c r="N2182" s="119"/>
      <c r="O2182" s="159"/>
      <c r="P2182" s="160" t="s">
        <v>80</v>
      </c>
      <c r="Q2182" s="122">
        <f t="shared" si="70"/>
        <v>0</v>
      </c>
      <c r="R2182" s="143"/>
    </row>
    <row r="2183" spans="2:18" x14ac:dyDescent="0.2">
      <c r="B2183" s="120"/>
      <c r="C2183" s="119"/>
      <c r="D2183" s="120"/>
      <c r="E2183" s="119"/>
      <c r="F2183" s="119"/>
      <c r="G2183" s="119"/>
      <c r="H2183" s="119"/>
      <c r="I2183" s="158">
        <f t="shared" si="69"/>
        <v>0</v>
      </c>
      <c r="J2183" s="119"/>
      <c r="K2183" s="119"/>
      <c r="L2183" s="119"/>
      <c r="M2183" s="119"/>
      <c r="N2183" s="119"/>
      <c r="O2183" s="159"/>
      <c r="P2183" s="160" t="s">
        <v>80</v>
      </c>
      <c r="Q2183" s="122">
        <f t="shared" si="70"/>
        <v>0</v>
      </c>
      <c r="R2183" s="143"/>
    </row>
    <row r="2184" spans="2:18" x14ac:dyDescent="0.2">
      <c r="B2184" s="120"/>
      <c r="C2184" s="119"/>
      <c r="D2184" s="120"/>
      <c r="E2184" s="119"/>
      <c r="F2184" s="119"/>
      <c r="G2184" s="119"/>
      <c r="H2184" s="119"/>
      <c r="I2184" s="158">
        <f t="shared" si="69"/>
        <v>0</v>
      </c>
      <c r="J2184" s="119"/>
      <c r="K2184" s="119"/>
      <c r="L2184" s="119"/>
      <c r="M2184" s="119"/>
      <c r="N2184" s="119"/>
      <c r="O2184" s="159"/>
      <c r="P2184" s="160" t="s">
        <v>80</v>
      </c>
      <c r="Q2184" s="122">
        <f t="shared" si="70"/>
        <v>0</v>
      </c>
      <c r="R2184" s="143"/>
    </row>
    <row r="2185" spans="2:18" x14ac:dyDescent="0.2">
      <c r="B2185" s="120"/>
      <c r="C2185" s="119"/>
      <c r="D2185" s="120"/>
      <c r="E2185" s="119"/>
      <c r="F2185" s="119"/>
      <c r="G2185" s="119"/>
      <c r="H2185" s="119"/>
      <c r="I2185" s="158">
        <f t="shared" si="69"/>
        <v>0</v>
      </c>
      <c r="J2185" s="119"/>
      <c r="K2185" s="119"/>
      <c r="L2185" s="119"/>
      <c r="M2185" s="119"/>
      <c r="N2185" s="119"/>
      <c r="O2185" s="159"/>
      <c r="P2185" s="160" t="s">
        <v>80</v>
      </c>
      <c r="Q2185" s="122">
        <f t="shared" si="70"/>
        <v>0</v>
      </c>
      <c r="R2185" s="143"/>
    </row>
    <row r="2186" spans="2:18" x14ac:dyDescent="0.2">
      <c r="B2186" s="120"/>
      <c r="C2186" s="119"/>
      <c r="D2186" s="120"/>
      <c r="E2186" s="119"/>
      <c r="F2186" s="119"/>
      <c r="G2186" s="119"/>
      <c r="H2186" s="119"/>
      <c r="I2186" s="158">
        <f t="shared" si="69"/>
        <v>0</v>
      </c>
      <c r="J2186" s="119"/>
      <c r="K2186" s="119"/>
      <c r="L2186" s="119"/>
      <c r="M2186" s="119"/>
      <c r="N2186" s="119"/>
      <c r="O2186" s="159"/>
      <c r="P2186" s="160" t="s">
        <v>80</v>
      </c>
      <c r="Q2186" s="122">
        <f t="shared" si="70"/>
        <v>0</v>
      </c>
      <c r="R2186" s="143"/>
    </row>
    <row r="2187" spans="2:18" x14ac:dyDescent="0.2">
      <c r="B2187" s="120"/>
      <c r="C2187" s="119"/>
      <c r="D2187" s="120"/>
      <c r="E2187" s="119"/>
      <c r="F2187" s="119"/>
      <c r="G2187" s="119"/>
      <c r="H2187" s="119"/>
      <c r="I2187" s="158">
        <f t="shared" si="69"/>
        <v>0</v>
      </c>
      <c r="J2187" s="119"/>
      <c r="K2187" s="119"/>
      <c r="L2187" s="119"/>
      <c r="M2187" s="119"/>
      <c r="N2187" s="119"/>
      <c r="O2187" s="159"/>
      <c r="P2187" s="160" t="s">
        <v>80</v>
      </c>
      <c r="Q2187" s="122">
        <f t="shared" si="70"/>
        <v>0</v>
      </c>
      <c r="R2187" s="143"/>
    </row>
    <row r="2188" spans="2:18" x14ac:dyDescent="0.2">
      <c r="B2188" s="120"/>
      <c r="C2188" s="119"/>
      <c r="D2188" s="120"/>
      <c r="E2188" s="119"/>
      <c r="F2188" s="119"/>
      <c r="G2188" s="119"/>
      <c r="H2188" s="119"/>
      <c r="I2188" s="158">
        <f t="shared" si="69"/>
        <v>0</v>
      </c>
      <c r="J2188" s="119"/>
      <c r="K2188" s="119"/>
      <c r="L2188" s="119"/>
      <c r="M2188" s="119"/>
      <c r="N2188" s="119"/>
      <c r="O2188" s="159"/>
      <c r="P2188" s="160" t="s">
        <v>80</v>
      </c>
      <c r="Q2188" s="122">
        <f t="shared" si="70"/>
        <v>0</v>
      </c>
      <c r="R2188" s="143"/>
    </row>
    <row r="2189" spans="2:18" x14ac:dyDescent="0.2">
      <c r="B2189" s="120"/>
      <c r="C2189" s="119"/>
      <c r="D2189" s="120"/>
      <c r="E2189" s="119"/>
      <c r="F2189" s="119"/>
      <c r="G2189" s="119"/>
      <c r="H2189" s="119"/>
      <c r="I2189" s="158">
        <f t="shared" si="69"/>
        <v>0</v>
      </c>
      <c r="J2189" s="119"/>
      <c r="K2189" s="119"/>
      <c r="L2189" s="119"/>
      <c r="M2189" s="119"/>
      <c r="N2189" s="119"/>
      <c r="O2189" s="159"/>
      <c r="P2189" s="160" t="s">
        <v>80</v>
      </c>
      <c r="Q2189" s="122">
        <f t="shared" si="70"/>
        <v>0</v>
      </c>
      <c r="R2189" s="143"/>
    </row>
    <row r="2190" spans="2:18" x14ac:dyDescent="0.2">
      <c r="B2190" s="120"/>
      <c r="C2190" s="119"/>
      <c r="D2190" s="120"/>
      <c r="E2190" s="119"/>
      <c r="F2190" s="119"/>
      <c r="G2190" s="119"/>
      <c r="H2190" s="119"/>
      <c r="I2190" s="158">
        <f t="shared" si="69"/>
        <v>0</v>
      </c>
      <c r="J2190" s="119"/>
      <c r="K2190" s="119"/>
      <c r="L2190" s="119"/>
      <c r="M2190" s="119"/>
      <c r="N2190" s="119"/>
      <c r="O2190" s="159"/>
      <c r="P2190" s="160" t="s">
        <v>80</v>
      </c>
      <c r="Q2190" s="122">
        <f t="shared" si="70"/>
        <v>0</v>
      </c>
      <c r="R2190" s="143"/>
    </row>
    <row r="2191" spans="2:18" x14ac:dyDescent="0.2">
      <c r="B2191" s="120"/>
      <c r="C2191" s="119"/>
      <c r="D2191" s="120"/>
      <c r="E2191" s="119"/>
      <c r="F2191" s="119"/>
      <c r="G2191" s="119"/>
      <c r="H2191" s="119"/>
      <c r="I2191" s="158">
        <f t="shared" si="69"/>
        <v>0</v>
      </c>
      <c r="J2191" s="119"/>
      <c r="K2191" s="119"/>
      <c r="L2191" s="119"/>
      <c r="M2191" s="119"/>
      <c r="N2191" s="119"/>
      <c r="O2191" s="159"/>
      <c r="P2191" s="160" t="s">
        <v>80</v>
      </c>
      <c r="Q2191" s="122">
        <f t="shared" si="70"/>
        <v>0</v>
      </c>
      <c r="R2191" s="143"/>
    </row>
    <row r="2192" spans="2:18" x14ac:dyDescent="0.2">
      <c r="B2192" s="120"/>
      <c r="C2192" s="119"/>
      <c r="D2192" s="120"/>
      <c r="E2192" s="119"/>
      <c r="F2192" s="119"/>
      <c r="G2192" s="119"/>
      <c r="H2192" s="119"/>
      <c r="I2192" s="158">
        <f t="shared" si="69"/>
        <v>0</v>
      </c>
      <c r="J2192" s="119"/>
      <c r="K2192" s="119"/>
      <c r="L2192" s="119"/>
      <c r="M2192" s="119"/>
      <c r="N2192" s="119"/>
      <c r="O2192" s="159"/>
      <c r="P2192" s="160" t="s">
        <v>80</v>
      </c>
      <c r="Q2192" s="122">
        <f t="shared" si="70"/>
        <v>0</v>
      </c>
      <c r="R2192" s="143"/>
    </row>
    <row r="2193" spans="2:18" x14ac:dyDescent="0.2">
      <c r="B2193" s="120"/>
      <c r="C2193" s="119"/>
      <c r="D2193" s="120"/>
      <c r="E2193" s="119"/>
      <c r="F2193" s="119"/>
      <c r="G2193" s="119"/>
      <c r="H2193" s="119"/>
      <c r="I2193" s="158">
        <f t="shared" si="69"/>
        <v>0</v>
      </c>
      <c r="J2193" s="119"/>
      <c r="K2193" s="119"/>
      <c r="L2193" s="119"/>
      <c r="M2193" s="119"/>
      <c r="N2193" s="119"/>
      <c r="O2193" s="159"/>
      <c r="P2193" s="160" t="s">
        <v>80</v>
      </c>
      <c r="Q2193" s="122">
        <f t="shared" si="70"/>
        <v>0</v>
      </c>
      <c r="R2193" s="143"/>
    </row>
    <row r="2194" spans="2:18" x14ac:dyDescent="0.2">
      <c r="B2194" s="120"/>
      <c r="C2194" s="119"/>
      <c r="D2194" s="120"/>
      <c r="E2194" s="119"/>
      <c r="F2194" s="119"/>
      <c r="G2194" s="119"/>
      <c r="H2194" s="119"/>
      <c r="I2194" s="158">
        <f t="shared" si="69"/>
        <v>0</v>
      </c>
      <c r="J2194" s="119"/>
      <c r="K2194" s="119"/>
      <c r="L2194" s="119"/>
      <c r="M2194" s="119"/>
      <c r="N2194" s="119"/>
      <c r="O2194" s="159"/>
      <c r="P2194" s="160" t="s">
        <v>80</v>
      </c>
      <c r="Q2194" s="122">
        <f t="shared" si="70"/>
        <v>0</v>
      </c>
      <c r="R2194" s="143"/>
    </row>
    <row r="2195" spans="2:18" x14ac:dyDescent="0.2">
      <c r="B2195" s="120"/>
      <c r="C2195" s="119"/>
      <c r="D2195" s="120"/>
      <c r="E2195" s="119"/>
      <c r="F2195" s="119"/>
      <c r="G2195" s="119"/>
      <c r="H2195" s="119"/>
      <c r="I2195" s="158">
        <f t="shared" si="69"/>
        <v>0</v>
      </c>
      <c r="J2195" s="119"/>
      <c r="K2195" s="119"/>
      <c r="L2195" s="119"/>
      <c r="M2195" s="119"/>
      <c r="N2195" s="119"/>
      <c r="O2195" s="159"/>
      <c r="P2195" s="160" t="s">
        <v>80</v>
      </c>
      <c r="Q2195" s="122">
        <f t="shared" si="70"/>
        <v>0</v>
      </c>
      <c r="R2195" s="143"/>
    </row>
    <row r="2196" spans="2:18" x14ac:dyDescent="0.2">
      <c r="B2196" s="120"/>
      <c r="C2196" s="119"/>
      <c r="D2196" s="120"/>
      <c r="E2196" s="119"/>
      <c r="F2196" s="119"/>
      <c r="G2196" s="119"/>
      <c r="H2196" s="119"/>
      <c r="I2196" s="158">
        <f t="shared" si="69"/>
        <v>0</v>
      </c>
      <c r="J2196" s="119"/>
      <c r="K2196" s="119"/>
      <c r="L2196" s="119"/>
      <c r="M2196" s="119"/>
      <c r="N2196" s="119"/>
      <c r="O2196" s="159"/>
      <c r="P2196" s="160" t="s">
        <v>80</v>
      </c>
      <c r="Q2196" s="122">
        <f t="shared" si="70"/>
        <v>0</v>
      </c>
      <c r="R2196" s="143"/>
    </row>
    <row r="2197" spans="2:18" x14ac:dyDescent="0.2">
      <c r="B2197" s="120"/>
      <c r="C2197" s="119"/>
      <c r="D2197" s="120"/>
      <c r="E2197" s="119"/>
      <c r="F2197" s="119"/>
      <c r="G2197" s="119"/>
      <c r="H2197" s="119"/>
      <c r="I2197" s="158">
        <f t="shared" si="69"/>
        <v>0</v>
      </c>
      <c r="J2197" s="119"/>
      <c r="K2197" s="119"/>
      <c r="L2197" s="119"/>
      <c r="M2197" s="119"/>
      <c r="N2197" s="119"/>
      <c r="O2197" s="159"/>
      <c r="P2197" s="160" t="s">
        <v>80</v>
      </c>
      <c r="Q2197" s="122">
        <f t="shared" si="70"/>
        <v>0</v>
      </c>
      <c r="R2197" s="143"/>
    </row>
    <row r="2198" spans="2:18" x14ac:dyDescent="0.2">
      <c r="B2198" s="120"/>
      <c r="C2198" s="119"/>
      <c r="D2198" s="120"/>
      <c r="E2198" s="119"/>
      <c r="F2198" s="119"/>
      <c r="G2198" s="119"/>
      <c r="H2198" s="119"/>
      <c r="I2198" s="158">
        <f t="shared" si="69"/>
        <v>0</v>
      </c>
      <c r="J2198" s="119"/>
      <c r="K2198" s="119"/>
      <c r="L2198" s="119"/>
      <c r="M2198" s="119"/>
      <c r="N2198" s="119"/>
      <c r="O2198" s="159"/>
      <c r="P2198" s="160" t="s">
        <v>80</v>
      </c>
      <c r="Q2198" s="122">
        <f t="shared" si="70"/>
        <v>0</v>
      </c>
      <c r="R2198" s="143"/>
    </row>
    <row r="2199" spans="2:18" x14ac:dyDescent="0.2">
      <c r="B2199" s="120"/>
      <c r="C2199" s="119"/>
      <c r="D2199" s="120"/>
      <c r="E2199" s="119"/>
      <c r="F2199" s="119"/>
      <c r="G2199" s="119"/>
      <c r="H2199" s="119"/>
      <c r="I2199" s="158">
        <f t="shared" si="69"/>
        <v>0</v>
      </c>
      <c r="J2199" s="119"/>
      <c r="K2199" s="119"/>
      <c r="L2199" s="119"/>
      <c r="M2199" s="119"/>
      <c r="N2199" s="119"/>
      <c r="O2199" s="159"/>
      <c r="P2199" s="160" t="s">
        <v>80</v>
      </c>
      <c r="Q2199" s="122">
        <f t="shared" si="70"/>
        <v>0</v>
      </c>
      <c r="R2199" s="143"/>
    </row>
    <row r="2200" spans="2:18" x14ac:dyDescent="0.2">
      <c r="B2200" s="120"/>
      <c r="C2200" s="119"/>
      <c r="D2200" s="120"/>
      <c r="E2200" s="119"/>
      <c r="F2200" s="119"/>
      <c r="G2200" s="119"/>
      <c r="H2200" s="119"/>
      <c r="I2200" s="158">
        <f t="shared" si="69"/>
        <v>0</v>
      </c>
      <c r="J2200" s="119"/>
      <c r="K2200" s="119"/>
      <c r="L2200" s="119"/>
      <c r="M2200" s="119"/>
      <c r="N2200" s="119"/>
      <c r="O2200" s="159"/>
      <c r="P2200" s="160" t="s">
        <v>80</v>
      </c>
      <c r="Q2200" s="122">
        <f t="shared" si="70"/>
        <v>0</v>
      </c>
      <c r="R2200" s="143"/>
    </row>
    <row r="2201" spans="2:18" x14ac:dyDescent="0.2">
      <c r="B2201" s="120"/>
      <c r="C2201" s="119"/>
      <c r="D2201" s="120"/>
      <c r="E2201" s="119"/>
      <c r="F2201" s="119"/>
      <c r="G2201" s="119"/>
      <c r="H2201" s="119"/>
      <c r="I2201" s="158">
        <f t="shared" si="69"/>
        <v>0</v>
      </c>
      <c r="J2201" s="119"/>
      <c r="K2201" s="119"/>
      <c r="L2201" s="119"/>
      <c r="M2201" s="119"/>
      <c r="N2201" s="119"/>
      <c r="O2201" s="159"/>
      <c r="P2201" s="160" t="s">
        <v>80</v>
      </c>
      <c r="Q2201" s="122">
        <f t="shared" si="70"/>
        <v>0</v>
      </c>
      <c r="R2201" s="143"/>
    </row>
    <row r="2202" spans="2:18" x14ac:dyDescent="0.2">
      <c r="B2202" s="120"/>
      <c r="C2202" s="119"/>
      <c r="D2202" s="120"/>
      <c r="E2202" s="119"/>
      <c r="F2202" s="119"/>
      <c r="G2202" s="119"/>
      <c r="H2202" s="119"/>
      <c r="I2202" s="158">
        <f t="shared" si="69"/>
        <v>0</v>
      </c>
      <c r="J2202" s="119"/>
      <c r="K2202" s="119"/>
      <c r="L2202" s="119"/>
      <c r="M2202" s="119"/>
      <c r="N2202" s="119"/>
      <c r="O2202" s="159"/>
      <c r="P2202" s="160" t="s">
        <v>80</v>
      </c>
      <c r="Q2202" s="122">
        <f t="shared" si="70"/>
        <v>0</v>
      </c>
      <c r="R2202" s="143"/>
    </row>
    <row r="2203" spans="2:18" x14ac:dyDescent="0.2">
      <c r="B2203" s="120"/>
      <c r="C2203" s="119"/>
      <c r="D2203" s="120"/>
      <c r="E2203" s="119"/>
      <c r="F2203" s="119"/>
      <c r="G2203" s="119"/>
      <c r="H2203" s="119"/>
      <c r="I2203" s="158">
        <f t="shared" si="69"/>
        <v>0</v>
      </c>
      <c r="J2203" s="119"/>
      <c r="K2203" s="119"/>
      <c r="L2203" s="119"/>
      <c r="M2203" s="119"/>
      <c r="N2203" s="119"/>
      <c r="O2203" s="159"/>
      <c r="P2203" s="160" t="s">
        <v>80</v>
      </c>
      <c r="Q2203" s="122">
        <f t="shared" si="70"/>
        <v>0</v>
      </c>
      <c r="R2203" s="143"/>
    </row>
    <row r="2204" spans="2:18" x14ac:dyDescent="0.2">
      <c r="B2204" s="120"/>
      <c r="C2204" s="119"/>
      <c r="D2204" s="120"/>
      <c r="E2204" s="119"/>
      <c r="F2204" s="119"/>
      <c r="G2204" s="119"/>
      <c r="H2204" s="119"/>
      <c r="I2204" s="158">
        <f t="shared" si="69"/>
        <v>0</v>
      </c>
      <c r="J2204" s="119"/>
      <c r="K2204" s="119"/>
      <c r="L2204" s="119"/>
      <c r="M2204" s="119"/>
      <c r="N2204" s="119"/>
      <c r="O2204" s="159"/>
      <c r="P2204" s="160" t="s">
        <v>80</v>
      </c>
      <c r="Q2204" s="122">
        <f t="shared" si="70"/>
        <v>0</v>
      </c>
      <c r="R2204" s="143"/>
    </row>
    <row r="2205" spans="2:18" x14ac:dyDescent="0.2">
      <c r="B2205" s="120"/>
      <c r="C2205" s="119"/>
      <c r="D2205" s="120"/>
      <c r="E2205" s="119"/>
      <c r="F2205" s="119"/>
      <c r="G2205" s="119"/>
      <c r="H2205" s="119"/>
      <c r="I2205" s="158">
        <f t="shared" si="69"/>
        <v>0</v>
      </c>
      <c r="J2205" s="119"/>
      <c r="K2205" s="119"/>
      <c r="L2205" s="119"/>
      <c r="M2205" s="119"/>
      <c r="N2205" s="119"/>
      <c r="O2205" s="159"/>
      <c r="P2205" s="160" t="s">
        <v>80</v>
      </c>
      <c r="Q2205" s="122">
        <f t="shared" si="70"/>
        <v>0</v>
      </c>
      <c r="R2205" s="143"/>
    </row>
    <row r="2206" spans="2:18" x14ac:dyDescent="0.2">
      <c r="B2206" s="120"/>
      <c r="C2206" s="119"/>
      <c r="D2206" s="120"/>
      <c r="E2206" s="119"/>
      <c r="F2206" s="119"/>
      <c r="G2206" s="119"/>
      <c r="H2206" s="119"/>
      <c r="I2206" s="158">
        <f t="shared" si="69"/>
        <v>0</v>
      </c>
      <c r="J2206" s="119"/>
      <c r="K2206" s="119"/>
      <c r="L2206" s="119"/>
      <c r="M2206" s="119"/>
      <c r="N2206" s="119"/>
      <c r="O2206" s="159"/>
      <c r="P2206" s="160" t="s">
        <v>80</v>
      </c>
      <c r="Q2206" s="122">
        <f t="shared" si="70"/>
        <v>0</v>
      </c>
      <c r="R2206" s="143"/>
    </row>
    <row r="2207" spans="2:18" x14ac:dyDescent="0.2">
      <c r="B2207" s="120"/>
      <c r="C2207" s="119"/>
      <c r="D2207" s="120"/>
      <c r="E2207" s="119"/>
      <c r="F2207" s="119"/>
      <c r="G2207" s="119"/>
      <c r="H2207" s="119"/>
      <c r="I2207" s="158">
        <f t="shared" si="69"/>
        <v>0</v>
      </c>
      <c r="J2207" s="119"/>
      <c r="K2207" s="119"/>
      <c r="L2207" s="119"/>
      <c r="M2207" s="119"/>
      <c r="N2207" s="119"/>
      <c r="O2207" s="159"/>
      <c r="P2207" s="160" t="s">
        <v>80</v>
      </c>
      <c r="Q2207" s="122">
        <f t="shared" si="70"/>
        <v>0</v>
      </c>
      <c r="R2207" s="143"/>
    </row>
    <row r="2208" spans="2:18" x14ac:dyDescent="0.2">
      <c r="B2208" s="120"/>
      <c r="C2208" s="119"/>
      <c r="D2208" s="120"/>
      <c r="E2208" s="119"/>
      <c r="F2208" s="119"/>
      <c r="G2208" s="119"/>
      <c r="H2208" s="119"/>
      <c r="I2208" s="158">
        <f t="shared" si="69"/>
        <v>0</v>
      </c>
      <c r="J2208" s="119"/>
      <c r="K2208" s="119"/>
      <c r="L2208" s="119"/>
      <c r="M2208" s="119"/>
      <c r="N2208" s="119"/>
      <c r="O2208" s="159"/>
      <c r="P2208" s="160" t="s">
        <v>80</v>
      </c>
      <c r="Q2208" s="122">
        <f t="shared" si="70"/>
        <v>0</v>
      </c>
      <c r="R2208" s="143"/>
    </row>
    <row r="2209" spans="2:18" x14ac:dyDescent="0.2">
      <c r="B2209" s="120"/>
      <c r="C2209" s="119"/>
      <c r="D2209" s="120"/>
      <c r="E2209" s="119"/>
      <c r="F2209" s="119"/>
      <c r="G2209" s="119"/>
      <c r="H2209" s="119"/>
      <c r="I2209" s="158">
        <f t="shared" si="69"/>
        <v>0</v>
      </c>
      <c r="J2209" s="119"/>
      <c r="K2209" s="119"/>
      <c r="L2209" s="119"/>
      <c r="M2209" s="119"/>
      <c r="N2209" s="119"/>
      <c r="O2209" s="159"/>
      <c r="P2209" s="160" t="s">
        <v>80</v>
      </c>
      <c r="Q2209" s="122">
        <f t="shared" si="70"/>
        <v>0</v>
      </c>
      <c r="R2209" s="143"/>
    </row>
    <row r="2210" spans="2:18" x14ac:dyDescent="0.2">
      <c r="B2210" s="120"/>
      <c r="C2210" s="119"/>
      <c r="D2210" s="120"/>
      <c r="E2210" s="119"/>
      <c r="F2210" s="119"/>
      <c r="G2210" s="119"/>
      <c r="H2210" s="119"/>
      <c r="I2210" s="158">
        <f t="shared" si="69"/>
        <v>0</v>
      </c>
      <c r="J2210" s="119"/>
      <c r="K2210" s="119"/>
      <c r="L2210" s="119"/>
      <c r="M2210" s="119"/>
      <c r="N2210" s="119"/>
      <c r="O2210" s="159"/>
      <c r="P2210" s="160" t="s">
        <v>80</v>
      </c>
      <c r="Q2210" s="122">
        <f t="shared" si="70"/>
        <v>0</v>
      </c>
      <c r="R2210" s="143"/>
    </row>
    <row r="2211" spans="2:18" x14ac:dyDescent="0.2">
      <c r="B2211" s="120"/>
      <c r="C2211" s="119"/>
      <c r="D2211" s="120"/>
      <c r="E2211" s="119"/>
      <c r="F2211" s="119"/>
      <c r="G2211" s="119"/>
      <c r="H2211" s="119"/>
      <c r="I2211" s="158">
        <f t="shared" si="69"/>
        <v>0</v>
      </c>
      <c r="J2211" s="119"/>
      <c r="K2211" s="119"/>
      <c r="L2211" s="119"/>
      <c r="M2211" s="119"/>
      <c r="N2211" s="119"/>
      <c r="O2211" s="159"/>
      <c r="P2211" s="160" t="s">
        <v>80</v>
      </c>
      <c r="Q2211" s="122">
        <f t="shared" si="70"/>
        <v>0</v>
      </c>
      <c r="R2211" s="143"/>
    </row>
    <row r="2212" spans="2:18" x14ac:dyDescent="0.2">
      <c r="B2212" s="120"/>
      <c r="C2212" s="119"/>
      <c r="D2212" s="120"/>
      <c r="E2212" s="119"/>
      <c r="F2212" s="119"/>
      <c r="G2212" s="119"/>
      <c r="H2212" s="119"/>
      <c r="I2212" s="158">
        <f t="shared" si="69"/>
        <v>0</v>
      </c>
      <c r="J2212" s="119"/>
      <c r="K2212" s="119"/>
      <c r="L2212" s="119"/>
      <c r="M2212" s="119"/>
      <c r="N2212" s="119"/>
      <c r="O2212" s="159"/>
      <c r="P2212" s="160" t="s">
        <v>80</v>
      </c>
      <c r="Q2212" s="122">
        <f t="shared" si="70"/>
        <v>0</v>
      </c>
      <c r="R2212" s="143"/>
    </row>
    <row r="2213" spans="2:18" x14ac:dyDescent="0.2">
      <c r="B2213" s="120"/>
      <c r="C2213" s="119"/>
      <c r="D2213" s="120"/>
      <c r="E2213" s="119"/>
      <c r="F2213" s="119"/>
      <c r="G2213" s="119"/>
      <c r="H2213" s="119"/>
      <c r="I2213" s="158">
        <f t="shared" si="69"/>
        <v>0</v>
      </c>
      <c r="J2213" s="119"/>
      <c r="K2213" s="119"/>
      <c r="L2213" s="119"/>
      <c r="M2213" s="119"/>
      <c r="N2213" s="119"/>
      <c r="O2213" s="159"/>
      <c r="P2213" s="160" t="s">
        <v>80</v>
      </c>
      <c r="Q2213" s="122">
        <f t="shared" si="70"/>
        <v>0</v>
      </c>
      <c r="R2213" s="143"/>
    </row>
    <row r="2214" spans="2:18" x14ac:dyDescent="0.2">
      <c r="B2214" s="120"/>
      <c r="C2214" s="119"/>
      <c r="D2214" s="120"/>
      <c r="E2214" s="119"/>
      <c r="F2214" s="119"/>
      <c r="G2214" s="119"/>
      <c r="H2214" s="119"/>
      <c r="I2214" s="158">
        <f t="shared" si="69"/>
        <v>0</v>
      </c>
      <c r="J2214" s="119"/>
      <c r="K2214" s="119"/>
      <c r="L2214" s="119"/>
      <c r="M2214" s="119"/>
      <c r="N2214" s="119"/>
      <c r="O2214" s="159"/>
      <c r="P2214" s="160" t="s">
        <v>80</v>
      </c>
      <c r="Q2214" s="122">
        <f t="shared" si="70"/>
        <v>0</v>
      </c>
      <c r="R2214" s="143"/>
    </row>
    <row r="2215" spans="2:18" x14ac:dyDescent="0.2">
      <c r="B2215" s="120"/>
      <c r="C2215" s="119"/>
      <c r="D2215" s="120"/>
      <c r="E2215" s="119"/>
      <c r="F2215" s="119"/>
      <c r="G2215" s="119"/>
      <c r="H2215" s="119"/>
      <c r="I2215" s="158">
        <f t="shared" si="69"/>
        <v>0</v>
      </c>
      <c r="J2215" s="119"/>
      <c r="K2215" s="119"/>
      <c r="L2215" s="119"/>
      <c r="M2215" s="119"/>
      <c r="N2215" s="119"/>
      <c r="O2215" s="159"/>
      <c r="P2215" s="160" t="s">
        <v>80</v>
      </c>
      <c r="Q2215" s="122">
        <f t="shared" si="70"/>
        <v>0</v>
      </c>
      <c r="R2215" s="143"/>
    </row>
    <row r="2216" spans="2:18" x14ac:dyDescent="0.2">
      <c r="B2216" s="120"/>
      <c r="C2216" s="119"/>
      <c r="D2216" s="120"/>
      <c r="E2216" s="119"/>
      <c r="F2216" s="119"/>
      <c r="G2216" s="119"/>
      <c r="H2216" s="119"/>
      <c r="I2216" s="158">
        <f t="shared" si="69"/>
        <v>0</v>
      </c>
      <c r="J2216" s="119"/>
      <c r="K2216" s="119"/>
      <c r="L2216" s="119"/>
      <c r="M2216" s="119"/>
      <c r="N2216" s="119"/>
      <c r="O2216" s="159"/>
      <c r="P2216" s="160" t="s">
        <v>80</v>
      </c>
      <c r="Q2216" s="122">
        <f t="shared" si="70"/>
        <v>0</v>
      </c>
      <c r="R2216" s="143"/>
    </row>
    <row r="2217" spans="2:18" x14ac:dyDescent="0.2">
      <c r="B2217" s="120"/>
      <c r="C2217" s="119"/>
      <c r="D2217" s="120"/>
      <c r="E2217" s="119"/>
      <c r="F2217" s="119"/>
      <c r="G2217" s="119"/>
      <c r="H2217" s="119"/>
      <c r="I2217" s="158">
        <f t="shared" si="69"/>
        <v>0</v>
      </c>
      <c r="J2217" s="119"/>
      <c r="K2217" s="119"/>
      <c r="L2217" s="119"/>
      <c r="M2217" s="119"/>
      <c r="N2217" s="119"/>
      <c r="O2217" s="159"/>
      <c r="P2217" s="160" t="s">
        <v>80</v>
      </c>
      <c r="Q2217" s="122">
        <f t="shared" si="70"/>
        <v>0</v>
      </c>
      <c r="R2217" s="143"/>
    </row>
    <row r="2218" spans="2:18" x14ac:dyDescent="0.2">
      <c r="B2218" s="120"/>
      <c r="C2218" s="119"/>
      <c r="D2218" s="120"/>
      <c r="E2218" s="119"/>
      <c r="F2218" s="119"/>
      <c r="G2218" s="119"/>
      <c r="H2218" s="119"/>
      <c r="I2218" s="158">
        <f t="shared" si="69"/>
        <v>0</v>
      </c>
      <c r="J2218" s="119"/>
      <c r="K2218" s="119"/>
      <c r="L2218" s="119"/>
      <c r="M2218" s="119"/>
      <c r="N2218" s="119"/>
      <c r="O2218" s="159"/>
      <c r="P2218" s="160" t="s">
        <v>80</v>
      </c>
      <c r="Q2218" s="122">
        <f t="shared" si="70"/>
        <v>0</v>
      </c>
      <c r="R2218" s="143"/>
    </row>
    <row r="2219" spans="2:18" x14ac:dyDescent="0.2">
      <c r="B2219" s="120"/>
      <c r="C2219" s="119"/>
      <c r="D2219" s="120"/>
      <c r="E2219" s="119"/>
      <c r="F2219" s="119"/>
      <c r="G2219" s="119"/>
      <c r="H2219" s="119"/>
      <c r="I2219" s="158">
        <f t="shared" si="69"/>
        <v>0</v>
      </c>
      <c r="J2219" s="119"/>
      <c r="K2219" s="119"/>
      <c r="L2219" s="119"/>
      <c r="M2219" s="119"/>
      <c r="N2219" s="119"/>
      <c r="O2219" s="159"/>
      <c r="P2219" s="160" t="s">
        <v>80</v>
      </c>
      <c r="Q2219" s="122">
        <f t="shared" si="70"/>
        <v>0</v>
      </c>
      <c r="R2219" s="143"/>
    </row>
    <row r="2220" spans="2:18" x14ac:dyDescent="0.2">
      <c r="B2220" s="120"/>
      <c r="C2220" s="119"/>
      <c r="D2220" s="120"/>
      <c r="E2220" s="119"/>
      <c r="F2220" s="119"/>
      <c r="G2220" s="119"/>
      <c r="H2220" s="119"/>
      <c r="I2220" s="158">
        <f t="shared" si="69"/>
        <v>0</v>
      </c>
      <c r="J2220" s="119"/>
      <c r="K2220" s="119"/>
      <c r="L2220" s="119"/>
      <c r="M2220" s="119"/>
      <c r="N2220" s="119"/>
      <c r="O2220" s="159"/>
      <c r="P2220" s="160" t="s">
        <v>80</v>
      </c>
      <c r="Q2220" s="122">
        <f t="shared" si="70"/>
        <v>0</v>
      </c>
      <c r="R2220" s="143"/>
    </row>
    <row r="2221" spans="2:18" x14ac:dyDescent="0.2">
      <c r="B2221" s="120"/>
      <c r="C2221" s="119"/>
      <c r="D2221" s="120"/>
      <c r="E2221" s="119"/>
      <c r="F2221" s="119"/>
      <c r="G2221" s="119"/>
      <c r="H2221" s="119"/>
      <c r="I2221" s="158">
        <f t="shared" si="69"/>
        <v>0</v>
      </c>
      <c r="J2221" s="119"/>
      <c r="K2221" s="119"/>
      <c r="L2221" s="119"/>
      <c r="M2221" s="119"/>
      <c r="N2221" s="119"/>
      <c r="O2221" s="159"/>
      <c r="P2221" s="160" t="s">
        <v>80</v>
      </c>
      <c r="Q2221" s="122">
        <f t="shared" si="70"/>
        <v>0</v>
      </c>
      <c r="R2221" s="143"/>
    </row>
    <row r="2222" spans="2:18" x14ac:dyDescent="0.2">
      <c r="B2222" s="120"/>
      <c r="C2222" s="119"/>
      <c r="D2222" s="120"/>
      <c r="E2222" s="119"/>
      <c r="F2222" s="119"/>
      <c r="G2222" s="119"/>
      <c r="H2222" s="119"/>
      <c r="I2222" s="158">
        <f t="shared" si="69"/>
        <v>0</v>
      </c>
      <c r="J2222" s="119"/>
      <c r="K2222" s="119"/>
      <c r="L2222" s="119"/>
      <c r="M2222" s="119"/>
      <c r="N2222" s="119"/>
      <c r="O2222" s="159"/>
      <c r="P2222" s="160" t="s">
        <v>80</v>
      </c>
      <c r="Q2222" s="122">
        <f t="shared" si="70"/>
        <v>0</v>
      </c>
      <c r="R2222" s="143"/>
    </row>
    <row r="2223" spans="2:18" x14ac:dyDescent="0.2">
      <c r="B2223" s="120"/>
      <c r="C2223" s="119"/>
      <c r="D2223" s="120"/>
      <c r="E2223" s="119"/>
      <c r="F2223" s="119"/>
      <c r="G2223" s="119"/>
      <c r="H2223" s="119"/>
      <c r="I2223" s="158">
        <f t="shared" si="69"/>
        <v>0</v>
      </c>
      <c r="J2223" s="119"/>
      <c r="K2223" s="119"/>
      <c r="L2223" s="119"/>
      <c r="M2223" s="119"/>
      <c r="N2223" s="119"/>
      <c r="O2223" s="159"/>
      <c r="P2223" s="160" t="s">
        <v>80</v>
      </c>
      <c r="Q2223" s="122">
        <f t="shared" si="70"/>
        <v>0</v>
      </c>
      <c r="R2223" s="143"/>
    </row>
    <row r="2224" spans="2:18" x14ac:dyDescent="0.2">
      <c r="B2224" s="120"/>
      <c r="C2224" s="119"/>
      <c r="D2224" s="120"/>
      <c r="E2224" s="119"/>
      <c r="F2224" s="119"/>
      <c r="G2224" s="119"/>
      <c r="H2224" s="119"/>
      <c r="I2224" s="158">
        <f t="shared" si="69"/>
        <v>0</v>
      </c>
      <c r="J2224" s="119"/>
      <c r="K2224" s="119"/>
      <c r="L2224" s="119"/>
      <c r="M2224" s="119"/>
      <c r="N2224" s="119"/>
      <c r="O2224" s="159"/>
      <c r="P2224" s="160" t="s">
        <v>80</v>
      </c>
      <c r="Q2224" s="122">
        <f t="shared" si="70"/>
        <v>0</v>
      </c>
      <c r="R2224" s="143"/>
    </row>
    <row r="2225" spans="2:18" x14ac:dyDescent="0.2">
      <c r="B2225" s="120"/>
      <c r="C2225" s="119"/>
      <c r="D2225" s="120"/>
      <c r="E2225" s="119"/>
      <c r="F2225" s="119"/>
      <c r="G2225" s="119"/>
      <c r="H2225" s="119"/>
      <c r="I2225" s="158">
        <f t="shared" si="69"/>
        <v>0</v>
      </c>
      <c r="J2225" s="119"/>
      <c r="K2225" s="119"/>
      <c r="L2225" s="119"/>
      <c r="M2225" s="119"/>
      <c r="N2225" s="119"/>
      <c r="O2225" s="159"/>
      <c r="P2225" s="160" t="s">
        <v>80</v>
      </c>
      <c r="Q2225" s="122">
        <f t="shared" si="70"/>
        <v>0</v>
      </c>
      <c r="R2225" s="143"/>
    </row>
    <row r="2226" spans="2:18" x14ac:dyDescent="0.2">
      <c r="B2226" s="120"/>
      <c r="C2226" s="119"/>
      <c r="D2226" s="120"/>
      <c r="E2226" s="119"/>
      <c r="F2226" s="119"/>
      <c r="G2226" s="119"/>
      <c r="H2226" s="119"/>
      <c r="I2226" s="158">
        <f t="shared" si="69"/>
        <v>0</v>
      </c>
      <c r="J2226" s="119"/>
      <c r="K2226" s="119"/>
      <c r="L2226" s="119"/>
      <c r="M2226" s="119"/>
      <c r="N2226" s="119"/>
      <c r="O2226" s="159"/>
      <c r="P2226" s="160" t="s">
        <v>80</v>
      </c>
      <c r="Q2226" s="122">
        <f t="shared" si="70"/>
        <v>0</v>
      </c>
      <c r="R2226" s="143"/>
    </row>
    <row r="2227" spans="2:18" x14ac:dyDescent="0.2">
      <c r="B2227" s="120"/>
      <c r="C2227" s="119"/>
      <c r="D2227" s="120"/>
      <c r="E2227" s="119"/>
      <c r="F2227" s="119"/>
      <c r="G2227" s="119"/>
      <c r="H2227" s="119"/>
      <c r="I2227" s="158">
        <f t="shared" si="69"/>
        <v>0</v>
      </c>
      <c r="J2227" s="119"/>
      <c r="K2227" s="119"/>
      <c r="L2227" s="119"/>
      <c r="M2227" s="119"/>
      <c r="N2227" s="119"/>
      <c r="O2227" s="159"/>
      <c r="P2227" s="160" t="s">
        <v>80</v>
      </c>
      <c r="Q2227" s="122">
        <f t="shared" si="70"/>
        <v>0</v>
      </c>
      <c r="R2227" s="143"/>
    </row>
    <row r="2228" spans="2:18" x14ac:dyDescent="0.2">
      <c r="B2228" s="120"/>
      <c r="C2228" s="119"/>
      <c r="D2228" s="120"/>
      <c r="E2228" s="119"/>
      <c r="F2228" s="119"/>
      <c r="G2228" s="119"/>
      <c r="H2228" s="119"/>
      <c r="I2228" s="158">
        <f t="shared" ref="I2228:I2291" si="71">IF(J2228&gt;0,J2228,SUM((PI()*E2228*F2228/4)+(PI()*F2228*G2228/4)+(PI()*G2228*H2228/4)+(PI()*H2228*E2228/4)))</f>
        <v>0</v>
      </c>
      <c r="J2228" s="119"/>
      <c r="K2228" s="119"/>
      <c r="L2228" s="119"/>
      <c r="M2228" s="119"/>
      <c r="N2228" s="119"/>
      <c r="O2228" s="159"/>
      <c r="P2228" s="160" t="s">
        <v>80</v>
      </c>
      <c r="Q2228" s="122">
        <f t="shared" ref="Q2228:Q2291" si="72">SUM((I2228-(L2228+M2228+N2228))*(1-O2228))</f>
        <v>0</v>
      </c>
      <c r="R2228" s="143"/>
    </row>
    <row r="2229" spans="2:18" x14ac:dyDescent="0.2">
      <c r="B2229" s="120"/>
      <c r="C2229" s="119"/>
      <c r="D2229" s="120"/>
      <c r="E2229" s="119"/>
      <c r="F2229" s="119"/>
      <c r="G2229" s="119"/>
      <c r="H2229" s="119"/>
      <c r="I2229" s="158">
        <f t="shared" si="71"/>
        <v>0</v>
      </c>
      <c r="J2229" s="119"/>
      <c r="K2229" s="119"/>
      <c r="L2229" s="119"/>
      <c r="M2229" s="119"/>
      <c r="N2229" s="119"/>
      <c r="O2229" s="159"/>
      <c r="P2229" s="160" t="s">
        <v>80</v>
      </c>
      <c r="Q2229" s="122">
        <f t="shared" si="72"/>
        <v>0</v>
      </c>
      <c r="R2229" s="143"/>
    </row>
    <row r="2230" spans="2:18" x14ac:dyDescent="0.2">
      <c r="B2230" s="120"/>
      <c r="C2230" s="119"/>
      <c r="D2230" s="120"/>
      <c r="E2230" s="119"/>
      <c r="F2230" s="119"/>
      <c r="G2230" s="119"/>
      <c r="H2230" s="119"/>
      <c r="I2230" s="158">
        <f t="shared" si="71"/>
        <v>0</v>
      </c>
      <c r="J2230" s="119"/>
      <c r="K2230" s="119"/>
      <c r="L2230" s="119"/>
      <c r="M2230" s="119"/>
      <c r="N2230" s="119"/>
      <c r="O2230" s="159"/>
      <c r="P2230" s="160" t="s">
        <v>80</v>
      </c>
      <c r="Q2230" s="122">
        <f t="shared" si="72"/>
        <v>0</v>
      </c>
      <c r="R2230" s="143"/>
    </row>
    <row r="2231" spans="2:18" x14ac:dyDescent="0.2">
      <c r="B2231" s="120"/>
      <c r="C2231" s="119"/>
      <c r="D2231" s="120"/>
      <c r="E2231" s="119"/>
      <c r="F2231" s="119"/>
      <c r="G2231" s="119"/>
      <c r="H2231" s="119"/>
      <c r="I2231" s="158">
        <f t="shared" si="71"/>
        <v>0</v>
      </c>
      <c r="J2231" s="119"/>
      <c r="K2231" s="119"/>
      <c r="L2231" s="119"/>
      <c r="M2231" s="119"/>
      <c r="N2231" s="119"/>
      <c r="O2231" s="159"/>
      <c r="P2231" s="160" t="s">
        <v>80</v>
      </c>
      <c r="Q2231" s="122">
        <f t="shared" si="72"/>
        <v>0</v>
      </c>
      <c r="R2231" s="143"/>
    </row>
    <row r="2232" spans="2:18" x14ac:dyDescent="0.2">
      <c r="B2232" s="120"/>
      <c r="C2232" s="119"/>
      <c r="D2232" s="120"/>
      <c r="E2232" s="119"/>
      <c r="F2232" s="119"/>
      <c r="G2232" s="119"/>
      <c r="H2232" s="119"/>
      <c r="I2232" s="158">
        <f t="shared" si="71"/>
        <v>0</v>
      </c>
      <c r="J2232" s="119"/>
      <c r="K2232" s="119"/>
      <c r="L2232" s="119"/>
      <c r="M2232" s="119"/>
      <c r="N2232" s="119"/>
      <c r="O2232" s="159"/>
      <c r="P2232" s="160" t="s">
        <v>80</v>
      </c>
      <c r="Q2232" s="122">
        <f t="shared" si="72"/>
        <v>0</v>
      </c>
      <c r="R2232" s="143"/>
    </row>
    <row r="2233" spans="2:18" x14ac:dyDescent="0.2">
      <c r="B2233" s="120"/>
      <c r="C2233" s="119"/>
      <c r="D2233" s="120"/>
      <c r="E2233" s="119"/>
      <c r="F2233" s="119"/>
      <c r="G2233" s="119"/>
      <c r="H2233" s="119"/>
      <c r="I2233" s="158">
        <f t="shared" si="71"/>
        <v>0</v>
      </c>
      <c r="J2233" s="119"/>
      <c r="K2233" s="119"/>
      <c r="L2233" s="119"/>
      <c r="M2233" s="119"/>
      <c r="N2233" s="119"/>
      <c r="O2233" s="159"/>
      <c r="P2233" s="160" t="s">
        <v>80</v>
      </c>
      <c r="Q2233" s="122">
        <f t="shared" si="72"/>
        <v>0</v>
      </c>
      <c r="R2233" s="143"/>
    </row>
    <row r="2234" spans="2:18" x14ac:dyDescent="0.2">
      <c r="B2234" s="120"/>
      <c r="C2234" s="119"/>
      <c r="D2234" s="120"/>
      <c r="E2234" s="119"/>
      <c r="F2234" s="119"/>
      <c r="G2234" s="119"/>
      <c r="H2234" s="119"/>
      <c r="I2234" s="158">
        <f t="shared" si="71"/>
        <v>0</v>
      </c>
      <c r="J2234" s="119"/>
      <c r="K2234" s="119"/>
      <c r="L2234" s="119"/>
      <c r="M2234" s="119"/>
      <c r="N2234" s="119"/>
      <c r="O2234" s="159"/>
      <c r="P2234" s="160" t="s">
        <v>80</v>
      </c>
      <c r="Q2234" s="122">
        <f t="shared" si="72"/>
        <v>0</v>
      </c>
      <c r="R2234" s="143"/>
    </row>
    <row r="2235" spans="2:18" x14ac:dyDescent="0.2">
      <c r="B2235" s="120"/>
      <c r="C2235" s="119"/>
      <c r="D2235" s="120"/>
      <c r="E2235" s="119"/>
      <c r="F2235" s="119"/>
      <c r="G2235" s="119"/>
      <c r="H2235" s="119"/>
      <c r="I2235" s="158">
        <f t="shared" si="71"/>
        <v>0</v>
      </c>
      <c r="J2235" s="119"/>
      <c r="K2235" s="119"/>
      <c r="L2235" s="119"/>
      <c r="M2235" s="119"/>
      <c r="N2235" s="119"/>
      <c r="O2235" s="159"/>
      <c r="P2235" s="160" t="s">
        <v>80</v>
      </c>
      <c r="Q2235" s="122">
        <f t="shared" si="72"/>
        <v>0</v>
      </c>
      <c r="R2235" s="143"/>
    </row>
    <row r="2236" spans="2:18" x14ac:dyDescent="0.2">
      <c r="B2236" s="120"/>
      <c r="C2236" s="119"/>
      <c r="D2236" s="120"/>
      <c r="E2236" s="119"/>
      <c r="F2236" s="119"/>
      <c r="G2236" s="119"/>
      <c r="H2236" s="119"/>
      <c r="I2236" s="158">
        <f t="shared" si="71"/>
        <v>0</v>
      </c>
      <c r="J2236" s="119"/>
      <c r="K2236" s="119"/>
      <c r="L2236" s="119"/>
      <c r="M2236" s="119"/>
      <c r="N2236" s="119"/>
      <c r="O2236" s="159"/>
      <c r="P2236" s="160" t="s">
        <v>80</v>
      </c>
      <c r="Q2236" s="122">
        <f t="shared" si="72"/>
        <v>0</v>
      </c>
      <c r="R2236" s="143"/>
    </row>
    <row r="2237" spans="2:18" x14ac:dyDescent="0.2">
      <c r="B2237" s="120"/>
      <c r="C2237" s="119"/>
      <c r="D2237" s="120"/>
      <c r="E2237" s="119"/>
      <c r="F2237" s="119"/>
      <c r="G2237" s="119"/>
      <c r="H2237" s="119"/>
      <c r="I2237" s="158">
        <f t="shared" si="71"/>
        <v>0</v>
      </c>
      <c r="J2237" s="119"/>
      <c r="K2237" s="119"/>
      <c r="L2237" s="119"/>
      <c r="M2237" s="119"/>
      <c r="N2237" s="119"/>
      <c r="O2237" s="159"/>
      <c r="P2237" s="160" t="s">
        <v>80</v>
      </c>
      <c r="Q2237" s="122">
        <f t="shared" si="72"/>
        <v>0</v>
      </c>
      <c r="R2237" s="143"/>
    </row>
    <row r="2238" spans="2:18" x14ac:dyDescent="0.2">
      <c r="B2238" s="120"/>
      <c r="C2238" s="119"/>
      <c r="D2238" s="120"/>
      <c r="E2238" s="119"/>
      <c r="F2238" s="119"/>
      <c r="G2238" s="119"/>
      <c r="H2238" s="119"/>
      <c r="I2238" s="158">
        <f t="shared" si="71"/>
        <v>0</v>
      </c>
      <c r="J2238" s="119"/>
      <c r="K2238" s="119"/>
      <c r="L2238" s="119"/>
      <c r="M2238" s="119"/>
      <c r="N2238" s="119"/>
      <c r="O2238" s="159"/>
      <c r="P2238" s="160" t="s">
        <v>80</v>
      </c>
      <c r="Q2238" s="122">
        <f t="shared" si="72"/>
        <v>0</v>
      </c>
      <c r="R2238" s="143"/>
    </row>
    <row r="2239" spans="2:18" x14ac:dyDescent="0.2">
      <c r="B2239" s="120"/>
      <c r="C2239" s="119"/>
      <c r="D2239" s="120"/>
      <c r="E2239" s="119"/>
      <c r="F2239" s="119"/>
      <c r="G2239" s="119"/>
      <c r="H2239" s="119"/>
      <c r="I2239" s="158">
        <f t="shared" si="71"/>
        <v>0</v>
      </c>
      <c r="J2239" s="119"/>
      <c r="K2239" s="119"/>
      <c r="L2239" s="119"/>
      <c r="M2239" s="119"/>
      <c r="N2239" s="119"/>
      <c r="O2239" s="159"/>
      <c r="P2239" s="160" t="s">
        <v>80</v>
      </c>
      <c r="Q2239" s="122">
        <f t="shared" si="72"/>
        <v>0</v>
      </c>
      <c r="R2239" s="143"/>
    </row>
    <row r="2240" spans="2:18" x14ac:dyDescent="0.2">
      <c r="B2240" s="120"/>
      <c r="C2240" s="119"/>
      <c r="D2240" s="120"/>
      <c r="E2240" s="119"/>
      <c r="F2240" s="119"/>
      <c r="G2240" s="119"/>
      <c r="H2240" s="119"/>
      <c r="I2240" s="158">
        <f t="shared" si="71"/>
        <v>0</v>
      </c>
      <c r="J2240" s="119"/>
      <c r="K2240" s="119"/>
      <c r="L2240" s="119"/>
      <c r="M2240" s="119"/>
      <c r="N2240" s="119"/>
      <c r="O2240" s="159"/>
      <c r="P2240" s="160" t="s">
        <v>80</v>
      </c>
      <c r="Q2240" s="122">
        <f t="shared" si="72"/>
        <v>0</v>
      </c>
      <c r="R2240" s="143"/>
    </row>
    <row r="2241" spans="2:18" x14ac:dyDescent="0.2">
      <c r="B2241" s="120"/>
      <c r="C2241" s="119"/>
      <c r="D2241" s="120"/>
      <c r="E2241" s="119"/>
      <c r="F2241" s="119"/>
      <c r="G2241" s="119"/>
      <c r="H2241" s="119"/>
      <c r="I2241" s="158">
        <f t="shared" si="71"/>
        <v>0</v>
      </c>
      <c r="J2241" s="119"/>
      <c r="K2241" s="119"/>
      <c r="L2241" s="119"/>
      <c r="M2241" s="119"/>
      <c r="N2241" s="119"/>
      <c r="O2241" s="159"/>
      <c r="P2241" s="160" t="s">
        <v>80</v>
      </c>
      <c r="Q2241" s="122">
        <f t="shared" si="72"/>
        <v>0</v>
      </c>
      <c r="R2241" s="143"/>
    </row>
    <row r="2242" spans="2:18" x14ac:dyDescent="0.2">
      <c r="B2242" s="120"/>
      <c r="C2242" s="119"/>
      <c r="D2242" s="120"/>
      <c r="E2242" s="119"/>
      <c r="F2242" s="119"/>
      <c r="G2242" s="119"/>
      <c r="H2242" s="119"/>
      <c r="I2242" s="158">
        <f t="shared" si="71"/>
        <v>0</v>
      </c>
      <c r="J2242" s="119"/>
      <c r="K2242" s="119"/>
      <c r="L2242" s="119"/>
      <c r="M2242" s="119"/>
      <c r="N2242" s="119"/>
      <c r="O2242" s="159"/>
      <c r="P2242" s="160" t="s">
        <v>80</v>
      </c>
      <c r="Q2242" s="122">
        <f t="shared" si="72"/>
        <v>0</v>
      </c>
      <c r="R2242" s="143"/>
    </row>
    <row r="2243" spans="2:18" x14ac:dyDescent="0.2">
      <c r="B2243" s="120"/>
      <c r="C2243" s="119"/>
      <c r="D2243" s="120"/>
      <c r="E2243" s="119"/>
      <c r="F2243" s="119"/>
      <c r="G2243" s="119"/>
      <c r="H2243" s="119"/>
      <c r="I2243" s="158">
        <f t="shared" si="71"/>
        <v>0</v>
      </c>
      <c r="J2243" s="119"/>
      <c r="K2243" s="119"/>
      <c r="L2243" s="119"/>
      <c r="M2243" s="119"/>
      <c r="N2243" s="119"/>
      <c r="O2243" s="159"/>
      <c r="P2243" s="160" t="s">
        <v>80</v>
      </c>
      <c r="Q2243" s="122">
        <f t="shared" si="72"/>
        <v>0</v>
      </c>
      <c r="R2243" s="143"/>
    </row>
    <row r="2244" spans="2:18" x14ac:dyDescent="0.2">
      <c r="B2244" s="120"/>
      <c r="C2244" s="119"/>
      <c r="D2244" s="120"/>
      <c r="E2244" s="119"/>
      <c r="F2244" s="119"/>
      <c r="G2244" s="119"/>
      <c r="H2244" s="119"/>
      <c r="I2244" s="158">
        <f t="shared" si="71"/>
        <v>0</v>
      </c>
      <c r="J2244" s="119"/>
      <c r="K2244" s="119"/>
      <c r="L2244" s="119"/>
      <c r="M2244" s="119"/>
      <c r="N2244" s="119"/>
      <c r="O2244" s="159"/>
      <c r="P2244" s="160" t="s">
        <v>80</v>
      </c>
      <c r="Q2244" s="122">
        <f t="shared" si="72"/>
        <v>0</v>
      </c>
      <c r="R2244" s="143"/>
    </row>
    <row r="2245" spans="2:18" x14ac:dyDescent="0.2">
      <c r="B2245" s="120"/>
      <c r="C2245" s="119"/>
      <c r="D2245" s="120"/>
      <c r="E2245" s="119"/>
      <c r="F2245" s="119"/>
      <c r="G2245" s="119"/>
      <c r="H2245" s="119"/>
      <c r="I2245" s="158">
        <f t="shared" si="71"/>
        <v>0</v>
      </c>
      <c r="J2245" s="119"/>
      <c r="K2245" s="119"/>
      <c r="L2245" s="119"/>
      <c r="M2245" s="119"/>
      <c r="N2245" s="119"/>
      <c r="O2245" s="159"/>
      <c r="P2245" s="160" t="s">
        <v>80</v>
      </c>
      <c r="Q2245" s="122">
        <f t="shared" si="72"/>
        <v>0</v>
      </c>
      <c r="R2245" s="143"/>
    </row>
    <row r="2246" spans="2:18" x14ac:dyDescent="0.2">
      <c r="B2246" s="120"/>
      <c r="C2246" s="119"/>
      <c r="D2246" s="120"/>
      <c r="E2246" s="119"/>
      <c r="F2246" s="119"/>
      <c r="G2246" s="119"/>
      <c r="H2246" s="119"/>
      <c r="I2246" s="158">
        <f t="shared" si="71"/>
        <v>0</v>
      </c>
      <c r="J2246" s="119"/>
      <c r="K2246" s="119"/>
      <c r="L2246" s="119"/>
      <c r="M2246" s="119"/>
      <c r="N2246" s="119"/>
      <c r="O2246" s="159"/>
      <c r="P2246" s="160" t="s">
        <v>80</v>
      </c>
      <c r="Q2246" s="122">
        <f t="shared" si="72"/>
        <v>0</v>
      </c>
      <c r="R2246" s="143"/>
    </row>
    <row r="2247" spans="2:18" x14ac:dyDescent="0.2">
      <c r="B2247" s="120"/>
      <c r="C2247" s="119"/>
      <c r="D2247" s="120"/>
      <c r="E2247" s="119"/>
      <c r="F2247" s="119"/>
      <c r="G2247" s="119"/>
      <c r="H2247" s="119"/>
      <c r="I2247" s="158">
        <f t="shared" si="71"/>
        <v>0</v>
      </c>
      <c r="J2247" s="119"/>
      <c r="K2247" s="119"/>
      <c r="L2247" s="119"/>
      <c r="M2247" s="119"/>
      <c r="N2247" s="119"/>
      <c r="O2247" s="159"/>
      <c r="P2247" s="160" t="s">
        <v>80</v>
      </c>
      <c r="Q2247" s="122">
        <f t="shared" si="72"/>
        <v>0</v>
      </c>
      <c r="R2247" s="143"/>
    </row>
    <row r="2248" spans="2:18" x14ac:dyDescent="0.2">
      <c r="B2248" s="120"/>
      <c r="C2248" s="119"/>
      <c r="D2248" s="120"/>
      <c r="E2248" s="119"/>
      <c r="F2248" s="119"/>
      <c r="G2248" s="119"/>
      <c r="H2248" s="119"/>
      <c r="I2248" s="158">
        <f t="shared" si="71"/>
        <v>0</v>
      </c>
      <c r="J2248" s="119"/>
      <c r="K2248" s="119"/>
      <c r="L2248" s="119"/>
      <c r="M2248" s="119"/>
      <c r="N2248" s="119"/>
      <c r="O2248" s="159"/>
      <c r="P2248" s="160" t="s">
        <v>80</v>
      </c>
      <c r="Q2248" s="122">
        <f t="shared" si="72"/>
        <v>0</v>
      </c>
      <c r="R2248" s="143"/>
    </row>
    <row r="2249" spans="2:18" x14ac:dyDescent="0.2">
      <c r="B2249" s="120"/>
      <c r="C2249" s="119"/>
      <c r="D2249" s="120"/>
      <c r="E2249" s="119"/>
      <c r="F2249" s="119"/>
      <c r="G2249" s="119"/>
      <c r="H2249" s="119"/>
      <c r="I2249" s="158">
        <f t="shared" si="71"/>
        <v>0</v>
      </c>
      <c r="J2249" s="119"/>
      <c r="K2249" s="119"/>
      <c r="L2249" s="119"/>
      <c r="M2249" s="119"/>
      <c r="N2249" s="119"/>
      <c r="O2249" s="159"/>
      <c r="P2249" s="160" t="s">
        <v>80</v>
      </c>
      <c r="Q2249" s="122">
        <f t="shared" si="72"/>
        <v>0</v>
      </c>
      <c r="R2249" s="143"/>
    </row>
    <row r="2250" spans="2:18" x14ac:dyDescent="0.2">
      <c r="B2250" s="120"/>
      <c r="C2250" s="119"/>
      <c r="D2250" s="120"/>
      <c r="E2250" s="119"/>
      <c r="F2250" s="119"/>
      <c r="G2250" s="119"/>
      <c r="H2250" s="119"/>
      <c r="I2250" s="158">
        <f t="shared" si="71"/>
        <v>0</v>
      </c>
      <c r="J2250" s="119"/>
      <c r="K2250" s="119"/>
      <c r="L2250" s="119"/>
      <c r="M2250" s="119"/>
      <c r="N2250" s="119"/>
      <c r="O2250" s="159"/>
      <c r="P2250" s="160" t="s">
        <v>80</v>
      </c>
      <c r="Q2250" s="122">
        <f t="shared" si="72"/>
        <v>0</v>
      </c>
      <c r="R2250" s="143"/>
    </row>
    <row r="2251" spans="2:18" x14ac:dyDescent="0.2">
      <c r="B2251" s="120"/>
      <c r="C2251" s="119"/>
      <c r="D2251" s="120"/>
      <c r="E2251" s="119"/>
      <c r="F2251" s="119"/>
      <c r="G2251" s="119"/>
      <c r="H2251" s="119"/>
      <c r="I2251" s="158">
        <f t="shared" si="71"/>
        <v>0</v>
      </c>
      <c r="J2251" s="119"/>
      <c r="K2251" s="119"/>
      <c r="L2251" s="119"/>
      <c r="M2251" s="119"/>
      <c r="N2251" s="119"/>
      <c r="O2251" s="159"/>
      <c r="P2251" s="160" t="s">
        <v>80</v>
      </c>
      <c r="Q2251" s="122">
        <f t="shared" si="72"/>
        <v>0</v>
      </c>
      <c r="R2251" s="143"/>
    </row>
    <row r="2252" spans="2:18" x14ac:dyDescent="0.2">
      <c r="B2252" s="120"/>
      <c r="C2252" s="119"/>
      <c r="D2252" s="120"/>
      <c r="E2252" s="119"/>
      <c r="F2252" s="119"/>
      <c r="G2252" s="119"/>
      <c r="H2252" s="119"/>
      <c r="I2252" s="158">
        <f t="shared" si="71"/>
        <v>0</v>
      </c>
      <c r="J2252" s="119"/>
      <c r="K2252" s="119"/>
      <c r="L2252" s="119"/>
      <c r="M2252" s="119"/>
      <c r="N2252" s="119"/>
      <c r="O2252" s="159"/>
      <c r="P2252" s="160" t="s">
        <v>80</v>
      </c>
      <c r="Q2252" s="122">
        <f t="shared" si="72"/>
        <v>0</v>
      </c>
      <c r="R2252" s="143"/>
    </row>
    <row r="2253" spans="2:18" x14ac:dyDescent="0.2">
      <c r="B2253" s="120"/>
      <c r="C2253" s="119"/>
      <c r="D2253" s="120"/>
      <c r="E2253" s="119"/>
      <c r="F2253" s="119"/>
      <c r="G2253" s="119"/>
      <c r="H2253" s="119"/>
      <c r="I2253" s="158">
        <f t="shared" si="71"/>
        <v>0</v>
      </c>
      <c r="J2253" s="119"/>
      <c r="K2253" s="119"/>
      <c r="L2253" s="119"/>
      <c r="M2253" s="119"/>
      <c r="N2253" s="119"/>
      <c r="O2253" s="159"/>
      <c r="P2253" s="160" t="s">
        <v>80</v>
      </c>
      <c r="Q2253" s="122">
        <f t="shared" si="72"/>
        <v>0</v>
      </c>
      <c r="R2253" s="143"/>
    </row>
    <row r="2254" spans="2:18" x14ac:dyDescent="0.2">
      <c r="B2254" s="120"/>
      <c r="C2254" s="119"/>
      <c r="D2254" s="120"/>
      <c r="E2254" s="119"/>
      <c r="F2254" s="119"/>
      <c r="G2254" s="119"/>
      <c r="H2254" s="119"/>
      <c r="I2254" s="158">
        <f t="shared" si="71"/>
        <v>0</v>
      </c>
      <c r="J2254" s="119"/>
      <c r="K2254" s="119"/>
      <c r="L2254" s="119"/>
      <c r="M2254" s="119"/>
      <c r="N2254" s="119"/>
      <c r="O2254" s="159"/>
      <c r="P2254" s="160" t="s">
        <v>80</v>
      </c>
      <c r="Q2254" s="122">
        <f t="shared" si="72"/>
        <v>0</v>
      </c>
      <c r="R2254" s="143"/>
    </row>
    <row r="2255" spans="2:18" x14ac:dyDescent="0.2">
      <c r="B2255" s="120"/>
      <c r="C2255" s="119"/>
      <c r="D2255" s="120"/>
      <c r="E2255" s="119"/>
      <c r="F2255" s="119"/>
      <c r="G2255" s="119"/>
      <c r="H2255" s="119"/>
      <c r="I2255" s="158">
        <f t="shared" si="71"/>
        <v>0</v>
      </c>
      <c r="J2255" s="119"/>
      <c r="K2255" s="119"/>
      <c r="L2255" s="119"/>
      <c r="M2255" s="119"/>
      <c r="N2255" s="119"/>
      <c r="O2255" s="159"/>
      <c r="P2255" s="160" t="s">
        <v>80</v>
      </c>
      <c r="Q2255" s="122">
        <f t="shared" si="72"/>
        <v>0</v>
      </c>
      <c r="R2255" s="143"/>
    </row>
    <row r="2256" spans="2:18" x14ac:dyDescent="0.2">
      <c r="B2256" s="120"/>
      <c r="C2256" s="119"/>
      <c r="D2256" s="120"/>
      <c r="E2256" s="119"/>
      <c r="F2256" s="119"/>
      <c r="G2256" s="119"/>
      <c r="H2256" s="119"/>
      <c r="I2256" s="158">
        <f t="shared" si="71"/>
        <v>0</v>
      </c>
      <c r="J2256" s="119"/>
      <c r="K2256" s="119"/>
      <c r="L2256" s="119"/>
      <c r="M2256" s="119"/>
      <c r="N2256" s="119"/>
      <c r="O2256" s="159"/>
      <c r="P2256" s="160" t="s">
        <v>80</v>
      </c>
      <c r="Q2256" s="122">
        <f t="shared" si="72"/>
        <v>0</v>
      </c>
      <c r="R2256" s="143"/>
    </row>
    <row r="2257" spans="2:18" x14ac:dyDescent="0.2">
      <c r="B2257" s="120"/>
      <c r="C2257" s="119"/>
      <c r="D2257" s="120"/>
      <c r="E2257" s="119"/>
      <c r="F2257" s="119"/>
      <c r="G2257" s="119"/>
      <c r="H2257" s="119"/>
      <c r="I2257" s="158">
        <f t="shared" si="71"/>
        <v>0</v>
      </c>
      <c r="J2257" s="119"/>
      <c r="K2257" s="119"/>
      <c r="L2257" s="119"/>
      <c r="M2257" s="119"/>
      <c r="N2257" s="119"/>
      <c r="O2257" s="159"/>
      <c r="P2257" s="160" t="s">
        <v>80</v>
      </c>
      <c r="Q2257" s="122">
        <f t="shared" si="72"/>
        <v>0</v>
      </c>
      <c r="R2257" s="143"/>
    </row>
    <row r="2258" spans="2:18" x14ac:dyDescent="0.2">
      <c r="B2258" s="120"/>
      <c r="C2258" s="119"/>
      <c r="D2258" s="120"/>
      <c r="E2258" s="119"/>
      <c r="F2258" s="119"/>
      <c r="G2258" s="119"/>
      <c r="H2258" s="119"/>
      <c r="I2258" s="158">
        <f t="shared" si="71"/>
        <v>0</v>
      </c>
      <c r="J2258" s="119"/>
      <c r="K2258" s="119"/>
      <c r="L2258" s="119"/>
      <c r="M2258" s="119"/>
      <c r="N2258" s="119"/>
      <c r="O2258" s="159"/>
      <c r="P2258" s="160" t="s">
        <v>80</v>
      </c>
      <c r="Q2258" s="122">
        <f t="shared" si="72"/>
        <v>0</v>
      </c>
      <c r="R2258" s="143"/>
    </row>
    <row r="2259" spans="2:18" x14ac:dyDescent="0.2">
      <c r="B2259" s="120"/>
      <c r="C2259" s="119"/>
      <c r="D2259" s="120"/>
      <c r="E2259" s="119"/>
      <c r="F2259" s="119"/>
      <c r="G2259" s="119"/>
      <c r="H2259" s="119"/>
      <c r="I2259" s="158">
        <f t="shared" si="71"/>
        <v>0</v>
      </c>
      <c r="J2259" s="119"/>
      <c r="K2259" s="119"/>
      <c r="L2259" s="119"/>
      <c r="M2259" s="119"/>
      <c r="N2259" s="119"/>
      <c r="O2259" s="159"/>
      <c r="P2259" s="160" t="s">
        <v>80</v>
      </c>
      <c r="Q2259" s="122">
        <f t="shared" si="72"/>
        <v>0</v>
      </c>
      <c r="R2259" s="143"/>
    </row>
    <row r="2260" spans="2:18" x14ac:dyDescent="0.2">
      <c r="B2260" s="120"/>
      <c r="C2260" s="119"/>
      <c r="D2260" s="120"/>
      <c r="E2260" s="119"/>
      <c r="F2260" s="119"/>
      <c r="G2260" s="119"/>
      <c r="H2260" s="119"/>
      <c r="I2260" s="158">
        <f t="shared" si="71"/>
        <v>0</v>
      </c>
      <c r="J2260" s="119"/>
      <c r="K2260" s="119"/>
      <c r="L2260" s="119"/>
      <c r="M2260" s="119"/>
      <c r="N2260" s="119"/>
      <c r="O2260" s="159"/>
      <c r="P2260" s="160" t="s">
        <v>80</v>
      </c>
      <c r="Q2260" s="122">
        <f t="shared" si="72"/>
        <v>0</v>
      </c>
      <c r="R2260" s="143"/>
    </row>
    <row r="2261" spans="2:18" x14ac:dyDescent="0.2">
      <c r="B2261" s="120"/>
      <c r="C2261" s="119"/>
      <c r="D2261" s="120"/>
      <c r="E2261" s="119"/>
      <c r="F2261" s="119"/>
      <c r="G2261" s="119"/>
      <c r="H2261" s="119"/>
      <c r="I2261" s="158">
        <f t="shared" si="71"/>
        <v>0</v>
      </c>
      <c r="J2261" s="119"/>
      <c r="K2261" s="119"/>
      <c r="L2261" s="119"/>
      <c r="M2261" s="119"/>
      <c r="N2261" s="119"/>
      <c r="O2261" s="159"/>
      <c r="P2261" s="160" t="s">
        <v>80</v>
      </c>
      <c r="Q2261" s="122">
        <f t="shared" si="72"/>
        <v>0</v>
      </c>
      <c r="R2261" s="143"/>
    </row>
    <row r="2262" spans="2:18" x14ac:dyDescent="0.2">
      <c r="B2262" s="120"/>
      <c r="C2262" s="119"/>
      <c r="D2262" s="120"/>
      <c r="E2262" s="119"/>
      <c r="F2262" s="119"/>
      <c r="G2262" s="119"/>
      <c r="H2262" s="119"/>
      <c r="I2262" s="158">
        <f t="shared" si="71"/>
        <v>0</v>
      </c>
      <c r="J2262" s="119"/>
      <c r="K2262" s="119"/>
      <c r="L2262" s="119"/>
      <c r="M2262" s="119"/>
      <c r="N2262" s="119"/>
      <c r="O2262" s="159"/>
      <c r="P2262" s="160" t="s">
        <v>80</v>
      </c>
      <c r="Q2262" s="122">
        <f t="shared" si="72"/>
        <v>0</v>
      </c>
      <c r="R2262" s="143"/>
    </row>
    <row r="2263" spans="2:18" x14ac:dyDescent="0.2">
      <c r="B2263" s="120"/>
      <c r="C2263" s="119"/>
      <c r="D2263" s="120"/>
      <c r="E2263" s="119"/>
      <c r="F2263" s="119"/>
      <c r="G2263" s="119"/>
      <c r="H2263" s="119"/>
      <c r="I2263" s="158">
        <f t="shared" si="71"/>
        <v>0</v>
      </c>
      <c r="J2263" s="119"/>
      <c r="K2263" s="119"/>
      <c r="L2263" s="119"/>
      <c r="M2263" s="119"/>
      <c r="N2263" s="119"/>
      <c r="O2263" s="159"/>
      <c r="P2263" s="160" t="s">
        <v>80</v>
      </c>
      <c r="Q2263" s="122">
        <f t="shared" si="72"/>
        <v>0</v>
      </c>
      <c r="R2263" s="143"/>
    </row>
    <row r="2264" spans="2:18" x14ac:dyDescent="0.2">
      <c r="B2264" s="120"/>
      <c r="C2264" s="119"/>
      <c r="D2264" s="120"/>
      <c r="E2264" s="119"/>
      <c r="F2264" s="119"/>
      <c r="G2264" s="119"/>
      <c r="H2264" s="119"/>
      <c r="I2264" s="158">
        <f t="shared" si="71"/>
        <v>0</v>
      </c>
      <c r="J2264" s="119"/>
      <c r="K2264" s="119"/>
      <c r="L2264" s="119"/>
      <c r="M2264" s="119"/>
      <c r="N2264" s="119"/>
      <c r="O2264" s="159"/>
      <c r="P2264" s="160" t="s">
        <v>80</v>
      </c>
      <c r="Q2264" s="122">
        <f t="shared" si="72"/>
        <v>0</v>
      </c>
      <c r="R2264" s="143"/>
    </row>
    <row r="2265" spans="2:18" x14ac:dyDescent="0.2">
      <c r="B2265" s="120"/>
      <c r="C2265" s="119"/>
      <c r="D2265" s="120"/>
      <c r="E2265" s="119"/>
      <c r="F2265" s="119"/>
      <c r="G2265" s="119"/>
      <c r="H2265" s="119"/>
      <c r="I2265" s="158">
        <f t="shared" si="71"/>
        <v>0</v>
      </c>
      <c r="J2265" s="119"/>
      <c r="K2265" s="119"/>
      <c r="L2265" s="119"/>
      <c r="M2265" s="119"/>
      <c r="N2265" s="119"/>
      <c r="O2265" s="159"/>
      <c r="P2265" s="160" t="s">
        <v>80</v>
      </c>
      <c r="Q2265" s="122">
        <f t="shared" si="72"/>
        <v>0</v>
      </c>
      <c r="R2265" s="143"/>
    </row>
    <row r="2266" spans="2:18" x14ac:dyDescent="0.2">
      <c r="B2266" s="120"/>
      <c r="C2266" s="119"/>
      <c r="D2266" s="120"/>
      <c r="E2266" s="119"/>
      <c r="F2266" s="119"/>
      <c r="G2266" s="119"/>
      <c r="H2266" s="119"/>
      <c r="I2266" s="158">
        <f t="shared" si="71"/>
        <v>0</v>
      </c>
      <c r="J2266" s="119"/>
      <c r="K2266" s="119"/>
      <c r="L2266" s="119"/>
      <c r="M2266" s="119"/>
      <c r="N2266" s="119"/>
      <c r="O2266" s="159"/>
      <c r="P2266" s="160" t="s">
        <v>80</v>
      </c>
      <c r="Q2266" s="122">
        <f t="shared" si="72"/>
        <v>0</v>
      </c>
      <c r="R2266" s="143"/>
    </row>
    <row r="2267" spans="2:18" x14ac:dyDescent="0.2">
      <c r="B2267" s="120"/>
      <c r="C2267" s="119"/>
      <c r="D2267" s="120"/>
      <c r="E2267" s="119"/>
      <c r="F2267" s="119"/>
      <c r="G2267" s="119"/>
      <c r="H2267" s="119"/>
      <c r="I2267" s="158">
        <f t="shared" si="71"/>
        <v>0</v>
      </c>
      <c r="J2267" s="119"/>
      <c r="K2267" s="119"/>
      <c r="L2267" s="119"/>
      <c r="M2267" s="119"/>
      <c r="N2267" s="119"/>
      <c r="O2267" s="159"/>
      <c r="P2267" s="160" t="s">
        <v>80</v>
      </c>
      <c r="Q2267" s="122">
        <f t="shared" si="72"/>
        <v>0</v>
      </c>
      <c r="R2267" s="143"/>
    </row>
    <row r="2268" spans="2:18" x14ac:dyDescent="0.2">
      <c r="B2268" s="120"/>
      <c r="C2268" s="119"/>
      <c r="D2268" s="120"/>
      <c r="E2268" s="119"/>
      <c r="F2268" s="119"/>
      <c r="G2268" s="119"/>
      <c r="H2268" s="119"/>
      <c r="I2268" s="158">
        <f t="shared" si="71"/>
        <v>0</v>
      </c>
      <c r="J2268" s="119"/>
      <c r="K2268" s="119"/>
      <c r="L2268" s="119"/>
      <c r="M2268" s="119"/>
      <c r="N2268" s="119"/>
      <c r="O2268" s="159"/>
      <c r="P2268" s="160" t="s">
        <v>80</v>
      </c>
      <c r="Q2268" s="122">
        <f t="shared" si="72"/>
        <v>0</v>
      </c>
      <c r="R2268" s="143"/>
    </row>
    <row r="2269" spans="2:18" x14ac:dyDescent="0.2">
      <c r="B2269" s="120"/>
      <c r="C2269" s="119"/>
      <c r="D2269" s="120"/>
      <c r="E2269" s="119"/>
      <c r="F2269" s="119"/>
      <c r="G2269" s="119"/>
      <c r="H2269" s="119"/>
      <c r="I2269" s="158">
        <f t="shared" si="71"/>
        <v>0</v>
      </c>
      <c r="J2269" s="119"/>
      <c r="K2269" s="119"/>
      <c r="L2269" s="119"/>
      <c r="M2269" s="119"/>
      <c r="N2269" s="119"/>
      <c r="O2269" s="159"/>
      <c r="P2269" s="160" t="s">
        <v>80</v>
      </c>
      <c r="Q2269" s="122">
        <f t="shared" si="72"/>
        <v>0</v>
      </c>
      <c r="R2269" s="143"/>
    </row>
    <row r="2270" spans="2:18" x14ac:dyDescent="0.2">
      <c r="B2270" s="120"/>
      <c r="C2270" s="119"/>
      <c r="D2270" s="120"/>
      <c r="E2270" s="119"/>
      <c r="F2270" s="119"/>
      <c r="G2270" s="119"/>
      <c r="H2270" s="119"/>
      <c r="I2270" s="158">
        <f t="shared" si="71"/>
        <v>0</v>
      </c>
      <c r="J2270" s="119"/>
      <c r="K2270" s="119"/>
      <c r="L2270" s="119"/>
      <c r="M2270" s="119"/>
      <c r="N2270" s="119"/>
      <c r="O2270" s="159"/>
      <c r="P2270" s="160" t="s">
        <v>80</v>
      </c>
      <c r="Q2270" s="122">
        <f t="shared" si="72"/>
        <v>0</v>
      </c>
      <c r="R2270" s="143"/>
    </row>
    <row r="2271" spans="2:18" x14ac:dyDescent="0.2">
      <c r="B2271" s="120"/>
      <c r="C2271" s="119"/>
      <c r="D2271" s="120"/>
      <c r="E2271" s="119"/>
      <c r="F2271" s="119"/>
      <c r="G2271" s="119"/>
      <c r="H2271" s="119"/>
      <c r="I2271" s="158">
        <f t="shared" si="71"/>
        <v>0</v>
      </c>
      <c r="J2271" s="119"/>
      <c r="K2271" s="119"/>
      <c r="L2271" s="119"/>
      <c r="M2271" s="119"/>
      <c r="N2271" s="119"/>
      <c r="O2271" s="159"/>
      <c r="P2271" s="160" t="s">
        <v>80</v>
      </c>
      <c r="Q2271" s="122">
        <f t="shared" si="72"/>
        <v>0</v>
      </c>
      <c r="R2271" s="143"/>
    </row>
    <row r="2272" spans="2:18" x14ac:dyDescent="0.2">
      <c r="B2272" s="120"/>
      <c r="C2272" s="119"/>
      <c r="D2272" s="120"/>
      <c r="E2272" s="119"/>
      <c r="F2272" s="119"/>
      <c r="G2272" s="119"/>
      <c r="H2272" s="119"/>
      <c r="I2272" s="158">
        <f t="shared" si="71"/>
        <v>0</v>
      </c>
      <c r="J2272" s="119"/>
      <c r="K2272" s="119"/>
      <c r="L2272" s="119"/>
      <c r="M2272" s="119"/>
      <c r="N2272" s="119"/>
      <c r="O2272" s="159"/>
      <c r="P2272" s="160" t="s">
        <v>80</v>
      </c>
      <c r="Q2272" s="122">
        <f t="shared" si="72"/>
        <v>0</v>
      </c>
      <c r="R2272" s="143"/>
    </row>
    <row r="2273" spans="2:18" x14ac:dyDescent="0.2">
      <c r="B2273" s="120"/>
      <c r="C2273" s="119"/>
      <c r="D2273" s="120"/>
      <c r="E2273" s="119"/>
      <c r="F2273" s="119"/>
      <c r="G2273" s="119"/>
      <c r="H2273" s="119"/>
      <c r="I2273" s="158">
        <f t="shared" si="71"/>
        <v>0</v>
      </c>
      <c r="J2273" s="119"/>
      <c r="K2273" s="119"/>
      <c r="L2273" s="119"/>
      <c r="M2273" s="119"/>
      <c r="N2273" s="119"/>
      <c r="O2273" s="159"/>
      <c r="P2273" s="160" t="s">
        <v>80</v>
      </c>
      <c r="Q2273" s="122">
        <f t="shared" si="72"/>
        <v>0</v>
      </c>
      <c r="R2273" s="143"/>
    </row>
    <row r="2274" spans="2:18" x14ac:dyDescent="0.2">
      <c r="B2274" s="120"/>
      <c r="C2274" s="119"/>
      <c r="D2274" s="120"/>
      <c r="E2274" s="119"/>
      <c r="F2274" s="119"/>
      <c r="G2274" s="119"/>
      <c r="H2274" s="119"/>
      <c r="I2274" s="158">
        <f t="shared" si="71"/>
        <v>0</v>
      </c>
      <c r="J2274" s="119"/>
      <c r="K2274" s="119"/>
      <c r="L2274" s="119"/>
      <c r="M2274" s="119"/>
      <c r="N2274" s="119"/>
      <c r="O2274" s="159"/>
      <c r="P2274" s="160" t="s">
        <v>80</v>
      </c>
      <c r="Q2274" s="122">
        <f t="shared" si="72"/>
        <v>0</v>
      </c>
      <c r="R2274" s="143"/>
    </row>
    <row r="2275" spans="2:18" x14ac:dyDescent="0.2">
      <c r="B2275" s="120"/>
      <c r="C2275" s="119"/>
      <c r="D2275" s="120"/>
      <c r="E2275" s="119"/>
      <c r="F2275" s="119"/>
      <c r="G2275" s="119"/>
      <c r="H2275" s="119"/>
      <c r="I2275" s="158">
        <f t="shared" si="71"/>
        <v>0</v>
      </c>
      <c r="J2275" s="119"/>
      <c r="K2275" s="119"/>
      <c r="L2275" s="119"/>
      <c r="M2275" s="119"/>
      <c r="N2275" s="119"/>
      <c r="O2275" s="159"/>
      <c r="P2275" s="160" t="s">
        <v>80</v>
      </c>
      <c r="Q2275" s="122">
        <f t="shared" si="72"/>
        <v>0</v>
      </c>
      <c r="R2275" s="143"/>
    </row>
    <row r="2276" spans="2:18" x14ac:dyDescent="0.2">
      <c r="B2276" s="120"/>
      <c r="C2276" s="119"/>
      <c r="D2276" s="120"/>
      <c r="E2276" s="119"/>
      <c r="F2276" s="119"/>
      <c r="G2276" s="119"/>
      <c r="H2276" s="119"/>
      <c r="I2276" s="158">
        <f t="shared" si="71"/>
        <v>0</v>
      </c>
      <c r="J2276" s="119"/>
      <c r="K2276" s="119"/>
      <c r="L2276" s="119"/>
      <c r="M2276" s="119"/>
      <c r="N2276" s="119"/>
      <c r="O2276" s="159"/>
      <c r="P2276" s="160" t="s">
        <v>80</v>
      </c>
      <c r="Q2276" s="122">
        <f t="shared" si="72"/>
        <v>0</v>
      </c>
      <c r="R2276" s="143"/>
    </row>
    <row r="2277" spans="2:18" x14ac:dyDescent="0.2">
      <c r="B2277" s="120"/>
      <c r="C2277" s="119"/>
      <c r="D2277" s="120"/>
      <c r="E2277" s="119"/>
      <c r="F2277" s="119"/>
      <c r="G2277" s="119"/>
      <c r="H2277" s="119"/>
      <c r="I2277" s="158">
        <f t="shared" si="71"/>
        <v>0</v>
      </c>
      <c r="J2277" s="119"/>
      <c r="K2277" s="119"/>
      <c r="L2277" s="119"/>
      <c r="M2277" s="119"/>
      <c r="N2277" s="119"/>
      <c r="O2277" s="159"/>
      <c r="P2277" s="160" t="s">
        <v>80</v>
      </c>
      <c r="Q2277" s="122">
        <f t="shared" si="72"/>
        <v>0</v>
      </c>
      <c r="R2277" s="143"/>
    </row>
    <row r="2278" spans="2:18" x14ac:dyDescent="0.2">
      <c r="B2278" s="120"/>
      <c r="C2278" s="119"/>
      <c r="D2278" s="120"/>
      <c r="E2278" s="119"/>
      <c r="F2278" s="119"/>
      <c r="G2278" s="119"/>
      <c r="H2278" s="119"/>
      <c r="I2278" s="158">
        <f t="shared" si="71"/>
        <v>0</v>
      </c>
      <c r="J2278" s="119"/>
      <c r="K2278" s="119"/>
      <c r="L2278" s="119"/>
      <c r="M2278" s="119"/>
      <c r="N2278" s="119"/>
      <c r="O2278" s="159"/>
      <c r="P2278" s="160" t="s">
        <v>80</v>
      </c>
      <c r="Q2278" s="122">
        <f t="shared" si="72"/>
        <v>0</v>
      </c>
      <c r="R2278" s="143"/>
    </row>
    <row r="2279" spans="2:18" x14ac:dyDescent="0.2">
      <c r="B2279" s="120"/>
      <c r="C2279" s="119"/>
      <c r="D2279" s="120"/>
      <c r="E2279" s="119"/>
      <c r="F2279" s="119"/>
      <c r="G2279" s="119"/>
      <c r="H2279" s="119"/>
      <c r="I2279" s="158">
        <f t="shared" si="71"/>
        <v>0</v>
      </c>
      <c r="J2279" s="119"/>
      <c r="K2279" s="119"/>
      <c r="L2279" s="119"/>
      <c r="M2279" s="119"/>
      <c r="N2279" s="119"/>
      <c r="O2279" s="159"/>
      <c r="P2279" s="160" t="s">
        <v>80</v>
      </c>
      <c r="Q2279" s="122">
        <f t="shared" si="72"/>
        <v>0</v>
      </c>
      <c r="R2279" s="143"/>
    </row>
    <row r="2280" spans="2:18" x14ac:dyDescent="0.2">
      <c r="B2280" s="120"/>
      <c r="C2280" s="119"/>
      <c r="D2280" s="120"/>
      <c r="E2280" s="119"/>
      <c r="F2280" s="119"/>
      <c r="G2280" s="119"/>
      <c r="H2280" s="119"/>
      <c r="I2280" s="158">
        <f t="shared" si="71"/>
        <v>0</v>
      </c>
      <c r="J2280" s="119"/>
      <c r="K2280" s="119"/>
      <c r="L2280" s="119"/>
      <c r="M2280" s="119"/>
      <c r="N2280" s="119"/>
      <c r="O2280" s="159"/>
      <c r="P2280" s="160" t="s">
        <v>80</v>
      </c>
      <c r="Q2280" s="122">
        <f t="shared" si="72"/>
        <v>0</v>
      </c>
      <c r="R2280" s="143"/>
    </row>
    <row r="2281" spans="2:18" x14ac:dyDescent="0.2">
      <c r="B2281" s="120"/>
      <c r="C2281" s="119"/>
      <c r="D2281" s="120"/>
      <c r="E2281" s="119"/>
      <c r="F2281" s="119"/>
      <c r="G2281" s="119"/>
      <c r="H2281" s="119"/>
      <c r="I2281" s="158">
        <f t="shared" si="71"/>
        <v>0</v>
      </c>
      <c r="J2281" s="119"/>
      <c r="K2281" s="119"/>
      <c r="L2281" s="119"/>
      <c r="M2281" s="119"/>
      <c r="N2281" s="119"/>
      <c r="O2281" s="159"/>
      <c r="P2281" s="160" t="s">
        <v>80</v>
      </c>
      <c r="Q2281" s="122">
        <f t="shared" si="72"/>
        <v>0</v>
      </c>
      <c r="R2281" s="143"/>
    </row>
    <row r="2282" spans="2:18" x14ac:dyDescent="0.2">
      <c r="B2282" s="120"/>
      <c r="C2282" s="119"/>
      <c r="D2282" s="120"/>
      <c r="E2282" s="119"/>
      <c r="F2282" s="119"/>
      <c r="G2282" s="119"/>
      <c r="H2282" s="119"/>
      <c r="I2282" s="158">
        <f t="shared" si="71"/>
        <v>0</v>
      </c>
      <c r="J2282" s="119"/>
      <c r="K2282" s="119"/>
      <c r="L2282" s="119"/>
      <c r="M2282" s="119"/>
      <c r="N2282" s="119"/>
      <c r="O2282" s="159"/>
      <c r="P2282" s="160" t="s">
        <v>80</v>
      </c>
      <c r="Q2282" s="122">
        <f t="shared" si="72"/>
        <v>0</v>
      </c>
      <c r="R2282" s="143"/>
    </row>
    <row r="2283" spans="2:18" x14ac:dyDescent="0.2">
      <c r="B2283" s="120"/>
      <c r="C2283" s="119"/>
      <c r="D2283" s="120"/>
      <c r="E2283" s="119"/>
      <c r="F2283" s="119"/>
      <c r="G2283" s="119"/>
      <c r="H2283" s="119"/>
      <c r="I2283" s="158">
        <f t="shared" si="71"/>
        <v>0</v>
      </c>
      <c r="J2283" s="119"/>
      <c r="K2283" s="119"/>
      <c r="L2283" s="119"/>
      <c r="M2283" s="119"/>
      <c r="N2283" s="119"/>
      <c r="O2283" s="159"/>
      <c r="P2283" s="160" t="s">
        <v>80</v>
      </c>
      <c r="Q2283" s="122">
        <f t="shared" si="72"/>
        <v>0</v>
      </c>
      <c r="R2283" s="143"/>
    </row>
    <row r="2284" spans="2:18" x14ac:dyDescent="0.2">
      <c r="B2284" s="120"/>
      <c r="C2284" s="119"/>
      <c r="D2284" s="120"/>
      <c r="E2284" s="119"/>
      <c r="F2284" s="119"/>
      <c r="G2284" s="119"/>
      <c r="H2284" s="119"/>
      <c r="I2284" s="158">
        <f t="shared" si="71"/>
        <v>0</v>
      </c>
      <c r="J2284" s="119"/>
      <c r="K2284" s="119"/>
      <c r="L2284" s="119"/>
      <c r="M2284" s="119"/>
      <c r="N2284" s="119"/>
      <c r="O2284" s="159"/>
      <c r="P2284" s="160" t="s">
        <v>80</v>
      </c>
      <c r="Q2284" s="122">
        <f t="shared" si="72"/>
        <v>0</v>
      </c>
      <c r="R2284" s="143"/>
    </row>
    <row r="2285" spans="2:18" x14ac:dyDescent="0.2">
      <c r="B2285" s="120"/>
      <c r="C2285" s="119"/>
      <c r="D2285" s="120"/>
      <c r="E2285" s="119"/>
      <c r="F2285" s="119"/>
      <c r="G2285" s="119"/>
      <c r="H2285" s="119"/>
      <c r="I2285" s="158">
        <f t="shared" si="71"/>
        <v>0</v>
      </c>
      <c r="J2285" s="119"/>
      <c r="K2285" s="119"/>
      <c r="L2285" s="119"/>
      <c r="M2285" s="119"/>
      <c r="N2285" s="119"/>
      <c r="O2285" s="159"/>
      <c r="P2285" s="160" t="s">
        <v>80</v>
      </c>
      <c r="Q2285" s="122">
        <f t="shared" si="72"/>
        <v>0</v>
      </c>
      <c r="R2285" s="143"/>
    </row>
    <row r="2286" spans="2:18" x14ac:dyDescent="0.2">
      <c r="B2286" s="120"/>
      <c r="C2286" s="119"/>
      <c r="D2286" s="120"/>
      <c r="E2286" s="119"/>
      <c r="F2286" s="119"/>
      <c r="G2286" s="119"/>
      <c r="H2286" s="119"/>
      <c r="I2286" s="158">
        <f t="shared" si="71"/>
        <v>0</v>
      </c>
      <c r="J2286" s="119"/>
      <c r="K2286" s="119"/>
      <c r="L2286" s="119"/>
      <c r="M2286" s="119"/>
      <c r="N2286" s="119"/>
      <c r="O2286" s="159"/>
      <c r="P2286" s="160" t="s">
        <v>80</v>
      </c>
      <c r="Q2286" s="122">
        <f t="shared" si="72"/>
        <v>0</v>
      </c>
      <c r="R2286" s="143"/>
    </row>
    <row r="2287" spans="2:18" x14ac:dyDescent="0.2">
      <c r="B2287" s="120"/>
      <c r="C2287" s="119"/>
      <c r="D2287" s="120"/>
      <c r="E2287" s="119"/>
      <c r="F2287" s="119"/>
      <c r="G2287" s="119"/>
      <c r="H2287" s="119"/>
      <c r="I2287" s="158">
        <f t="shared" si="71"/>
        <v>0</v>
      </c>
      <c r="J2287" s="119"/>
      <c r="K2287" s="119"/>
      <c r="L2287" s="119"/>
      <c r="M2287" s="119"/>
      <c r="N2287" s="119"/>
      <c r="O2287" s="159"/>
      <c r="P2287" s="160" t="s">
        <v>80</v>
      </c>
      <c r="Q2287" s="122">
        <f t="shared" si="72"/>
        <v>0</v>
      </c>
      <c r="R2287" s="143"/>
    </row>
    <row r="2288" spans="2:18" x14ac:dyDescent="0.2">
      <c r="B2288" s="120"/>
      <c r="C2288" s="119"/>
      <c r="D2288" s="120"/>
      <c r="E2288" s="119"/>
      <c r="F2288" s="119"/>
      <c r="G2288" s="119"/>
      <c r="H2288" s="119"/>
      <c r="I2288" s="158">
        <f t="shared" si="71"/>
        <v>0</v>
      </c>
      <c r="J2288" s="119"/>
      <c r="K2288" s="119"/>
      <c r="L2288" s="119"/>
      <c r="M2288" s="119"/>
      <c r="N2288" s="119"/>
      <c r="O2288" s="159"/>
      <c r="P2288" s="160" t="s">
        <v>80</v>
      </c>
      <c r="Q2288" s="122">
        <f t="shared" si="72"/>
        <v>0</v>
      </c>
      <c r="R2288" s="143"/>
    </row>
    <row r="2289" spans="2:18" x14ac:dyDescent="0.2">
      <c r="B2289" s="120"/>
      <c r="C2289" s="119"/>
      <c r="D2289" s="120"/>
      <c r="E2289" s="119"/>
      <c r="F2289" s="119"/>
      <c r="G2289" s="119"/>
      <c r="H2289" s="119"/>
      <c r="I2289" s="158">
        <f t="shared" si="71"/>
        <v>0</v>
      </c>
      <c r="J2289" s="119"/>
      <c r="K2289" s="119"/>
      <c r="L2289" s="119"/>
      <c r="M2289" s="119"/>
      <c r="N2289" s="119"/>
      <c r="O2289" s="159"/>
      <c r="P2289" s="160" t="s">
        <v>80</v>
      </c>
      <c r="Q2289" s="122">
        <f t="shared" si="72"/>
        <v>0</v>
      </c>
      <c r="R2289" s="143"/>
    </row>
    <row r="2290" spans="2:18" x14ac:dyDescent="0.2">
      <c r="B2290" s="120"/>
      <c r="C2290" s="119"/>
      <c r="D2290" s="120"/>
      <c r="E2290" s="119"/>
      <c r="F2290" s="119"/>
      <c r="G2290" s="119"/>
      <c r="H2290" s="119"/>
      <c r="I2290" s="158">
        <f t="shared" si="71"/>
        <v>0</v>
      </c>
      <c r="J2290" s="119"/>
      <c r="K2290" s="119"/>
      <c r="L2290" s="119"/>
      <c r="M2290" s="119"/>
      <c r="N2290" s="119"/>
      <c r="O2290" s="159"/>
      <c r="P2290" s="160" t="s">
        <v>80</v>
      </c>
      <c r="Q2290" s="122">
        <f t="shared" si="72"/>
        <v>0</v>
      </c>
      <c r="R2290" s="143"/>
    </row>
    <row r="2291" spans="2:18" x14ac:dyDescent="0.2">
      <c r="B2291" s="120"/>
      <c r="C2291" s="119"/>
      <c r="D2291" s="120"/>
      <c r="E2291" s="119"/>
      <c r="F2291" s="119"/>
      <c r="G2291" s="119"/>
      <c r="H2291" s="119"/>
      <c r="I2291" s="158">
        <f t="shared" si="71"/>
        <v>0</v>
      </c>
      <c r="J2291" s="119"/>
      <c r="K2291" s="119"/>
      <c r="L2291" s="119"/>
      <c r="M2291" s="119"/>
      <c r="N2291" s="119"/>
      <c r="O2291" s="159"/>
      <c r="P2291" s="160" t="s">
        <v>80</v>
      </c>
      <c r="Q2291" s="122">
        <f t="shared" si="72"/>
        <v>0</v>
      </c>
      <c r="R2291" s="143"/>
    </row>
    <row r="2292" spans="2:18" x14ac:dyDescent="0.2">
      <c r="B2292" s="120"/>
      <c r="C2292" s="119"/>
      <c r="D2292" s="120"/>
      <c r="E2292" s="119"/>
      <c r="F2292" s="119"/>
      <c r="G2292" s="119"/>
      <c r="H2292" s="119"/>
      <c r="I2292" s="158">
        <f t="shared" ref="I2292:I2355" si="73">IF(J2292&gt;0,J2292,SUM((PI()*E2292*F2292/4)+(PI()*F2292*G2292/4)+(PI()*G2292*H2292/4)+(PI()*H2292*E2292/4)))</f>
        <v>0</v>
      </c>
      <c r="J2292" s="119"/>
      <c r="K2292" s="119"/>
      <c r="L2292" s="119"/>
      <c r="M2292" s="119"/>
      <c r="N2292" s="119"/>
      <c r="O2292" s="159"/>
      <c r="P2292" s="160" t="s">
        <v>80</v>
      </c>
      <c r="Q2292" s="122">
        <f t="shared" ref="Q2292:Q2355" si="74">SUM((I2292-(L2292+M2292+N2292))*(1-O2292))</f>
        <v>0</v>
      </c>
      <c r="R2292" s="143"/>
    </row>
    <row r="2293" spans="2:18" x14ac:dyDescent="0.2">
      <c r="B2293" s="120"/>
      <c r="C2293" s="119"/>
      <c r="D2293" s="120"/>
      <c r="E2293" s="119"/>
      <c r="F2293" s="119"/>
      <c r="G2293" s="119"/>
      <c r="H2293" s="119"/>
      <c r="I2293" s="158">
        <f t="shared" si="73"/>
        <v>0</v>
      </c>
      <c r="J2293" s="119"/>
      <c r="K2293" s="119"/>
      <c r="L2293" s="119"/>
      <c r="M2293" s="119"/>
      <c r="N2293" s="119"/>
      <c r="O2293" s="159"/>
      <c r="P2293" s="160" t="s">
        <v>80</v>
      </c>
      <c r="Q2293" s="122">
        <f t="shared" si="74"/>
        <v>0</v>
      </c>
      <c r="R2293" s="143"/>
    </row>
    <row r="2294" spans="2:18" x14ac:dyDescent="0.2">
      <c r="B2294" s="120"/>
      <c r="C2294" s="119"/>
      <c r="D2294" s="120"/>
      <c r="E2294" s="119"/>
      <c r="F2294" s="119"/>
      <c r="G2294" s="119"/>
      <c r="H2294" s="119"/>
      <c r="I2294" s="158">
        <f t="shared" si="73"/>
        <v>0</v>
      </c>
      <c r="J2294" s="119"/>
      <c r="K2294" s="119"/>
      <c r="L2294" s="119"/>
      <c r="M2294" s="119"/>
      <c r="N2294" s="119"/>
      <c r="O2294" s="159"/>
      <c r="P2294" s="160" t="s">
        <v>80</v>
      </c>
      <c r="Q2294" s="122">
        <f t="shared" si="74"/>
        <v>0</v>
      </c>
      <c r="R2294" s="143"/>
    </row>
    <row r="2295" spans="2:18" x14ac:dyDescent="0.2">
      <c r="B2295" s="120"/>
      <c r="C2295" s="119"/>
      <c r="D2295" s="120"/>
      <c r="E2295" s="119"/>
      <c r="F2295" s="119"/>
      <c r="G2295" s="119"/>
      <c r="H2295" s="119"/>
      <c r="I2295" s="158">
        <f t="shared" si="73"/>
        <v>0</v>
      </c>
      <c r="J2295" s="119"/>
      <c r="K2295" s="119"/>
      <c r="L2295" s="119"/>
      <c r="M2295" s="119"/>
      <c r="N2295" s="119"/>
      <c r="O2295" s="159"/>
      <c r="P2295" s="160" t="s">
        <v>80</v>
      </c>
      <c r="Q2295" s="122">
        <f t="shared" si="74"/>
        <v>0</v>
      </c>
      <c r="R2295" s="143"/>
    </row>
    <row r="2296" spans="2:18" x14ac:dyDescent="0.2">
      <c r="B2296" s="120"/>
      <c r="C2296" s="119"/>
      <c r="D2296" s="120"/>
      <c r="E2296" s="119"/>
      <c r="F2296" s="119"/>
      <c r="G2296" s="119"/>
      <c r="H2296" s="119"/>
      <c r="I2296" s="158">
        <f t="shared" si="73"/>
        <v>0</v>
      </c>
      <c r="J2296" s="119"/>
      <c r="K2296" s="119"/>
      <c r="L2296" s="119"/>
      <c r="M2296" s="119"/>
      <c r="N2296" s="119"/>
      <c r="O2296" s="159"/>
      <c r="P2296" s="160" t="s">
        <v>80</v>
      </c>
      <c r="Q2296" s="122">
        <f t="shared" si="74"/>
        <v>0</v>
      </c>
      <c r="R2296" s="143"/>
    </row>
    <row r="2297" spans="2:18" x14ac:dyDescent="0.2">
      <c r="B2297" s="120"/>
      <c r="C2297" s="119"/>
      <c r="D2297" s="120"/>
      <c r="E2297" s="119"/>
      <c r="F2297" s="119"/>
      <c r="G2297" s="119"/>
      <c r="H2297" s="119"/>
      <c r="I2297" s="158">
        <f t="shared" si="73"/>
        <v>0</v>
      </c>
      <c r="J2297" s="119"/>
      <c r="K2297" s="119"/>
      <c r="L2297" s="119"/>
      <c r="M2297" s="119"/>
      <c r="N2297" s="119"/>
      <c r="O2297" s="159"/>
      <c r="P2297" s="160" t="s">
        <v>80</v>
      </c>
      <c r="Q2297" s="122">
        <f t="shared" si="74"/>
        <v>0</v>
      </c>
      <c r="R2297" s="143"/>
    </row>
    <row r="2298" spans="2:18" x14ac:dyDescent="0.2">
      <c r="B2298" s="120"/>
      <c r="C2298" s="119"/>
      <c r="D2298" s="120"/>
      <c r="E2298" s="119"/>
      <c r="F2298" s="119"/>
      <c r="G2298" s="119"/>
      <c r="H2298" s="119"/>
      <c r="I2298" s="158">
        <f t="shared" si="73"/>
        <v>0</v>
      </c>
      <c r="J2298" s="119"/>
      <c r="K2298" s="119"/>
      <c r="L2298" s="119"/>
      <c r="M2298" s="119"/>
      <c r="N2298" s="119"/>
      <c r="O2298" s="159"/>
      <c r="P2298" s="160" t="s">
        <v>80</v>
      </c>
      <c r="Q2298" s="122">
        <f t="shared" si="74"/>
        <v>0</v>
      </c>
      <c r="R2298" s="143"/>
    </row>
    <row r="2299" spans="2:18" x14ac:dyDescent="0.2">
      <c r="B2299" s="120"/>
      <c r="C2299" s="119"/>
      <c r="D2299" s="120"/>
      <c r="E2299" s="119"/>
      <c r="F2299" s="119"/>
      <c r="G2299" s="119"/>
      <c r="H2299" s="119"/>
      <c r="I2299" s="158">
        <f t="shared" si="73"/>
        <v>0</v>
      </c>
      <c r="J2299" s="119"/>
      <c r="K2299" s="119"/>
      <c r="L2299" s="119"/>
      <c r="M2299" s="119"/>
      <c r="N2299" s="119"/>
      <c r="O2299" s="159"/>
      <c r="P2299" s="160" t="s">
        <v>80</v>
      </c>
      <c r="Q2299" s="122">
        <f t="shared" si="74"/>
        <v>0</v>
      </c>
      <c r="R2299" s="143"/>
    </row>
    <row r="2300" spans="2:18" x14ac:dyDescent="0.2">
      <c r="B2300" s="120"/>
      <c r="C2300" s="119"/>
      <c r="D2300" s="120"/>
      <c r="E2300" s="119"/>
      <c r="F2300" s="119"/>
      <c r="G2300" s="119"/>
      <c r="H2300" s="119"/>
      <c r="I2300" s="158">
        <f t="shared" si="73"/>
        <v>0</v>
      </c>
      <c r="J2300" s="119"/>
      <c r="K2300" s="119"/>
      <c r="L2300" s="119"/>
      <c r="M2300" s="119"/>
      <c r="N2300" s="119"/>
      <c r="O2300" s="159"/>
      <c r="P2300" s="160" t="s">
        <v>80</v>
      </c>
      <c r="Q2300" s="122">
        <f t="shared" si="74"/>
        <v>0</v>
      </c>
      <c r="R2300" s="143"/>
    </row>
    <row r="2301" spans="2:18" x14ac:dyDescent="0.2">
      <c r="B2301" s="120"/>
      <c r="C2301" s="119"/>
      <c r="D2301" s="120"/>
      <c r="E2301" s="119"/>
      <c r="F2301" s="119"/>
      <c r="G2301" s="119"/>
      <c r="H2301" s="119"/>
      <c r="I2301" s="158">
        <f t="shared" si="73"/>
        <v>0</v>
      </c>
      <c r="J2301" s="119"/>
      <c r="K2301" s="119"/>
      <c r="L2301" s="119"/>
      <c r="M2301" s="119"/>
      <c r="N2301" s="119"/>
      <c r="O2301" s="159"/>
      <c r="P2301" s="160" t="s">
        <v>80</v>
      </c>
      <c r="Q2301" s="122">
        <f t="shared" si="74"/>
        <v>0</v>
      </c>
      <c r="R2301" s="143"/>
    </row>
    <row r="2302" spans="2:18" x14ac:dyDescent="0.2">
      <c r="B2302" s="120"/>
      <c r="C2302" s="119"/>
      <c r="D2302" s="120"/>
      <c r="E2302" s="119"/>
      <c r="F2302" s="119"/>
      <c r="G2302" s="119"/>
      <c r="H2302" s="119"/>
      <c r="I2302" s="158">
        <f t="shared" si="73"/>
        <v>0</v>
      </c>
      <c r="J2302" s="119"/>
      <c r="K2302" s="119"/>
      <c r="L2302" s="119"/>
      <c r="M2302" s="119"/>
      <c r="N2302" s="119"/>
      <c r="O2302" s="159"/>
      <c r="P2302" s="160" t="s">
        <v>80</v>
      </c>
      <c r="Q2302" s="122">
        <f t="shared" si="74"/>
        <v>0</v>
      </c>
      <c r="R2302" s="143"/>
    </row>
    <row r="2303" spans="2:18" x14ac:dyDescent="0.2">
      <c r="B2303" s="120"/>
      <c r="C2303" s="119"/>
      <c r="D2303" s="120"/>
      <c r="E2303" s="119"/>
      <c r="F2303" s="119"/>
      <c r="G2303" s="119"/>
      <c r="H2303" s="119"/>
      <c r="I2303" s="158">
        <f t="shared" si="73"/>
        <v>0</v>
      </c>
      <c r="J2303" s="119"/>
      <c r="K2303" s="119"/>
      <c r="L2303" s="119"/>
      <c r="M2303" s="119"/>
      <c r="N2303" s="119"/>
      <c r="O2303" s="159"/>
      <c r="P2303" s="160" t="s">
        <v>80</v>
      </c>
      <c r="Q2303" s="122">
        <f t="shared" si="74"/>
        <v>0</v>
      </c>
      <c r="R2303" s="143"/>
    </row>
    <row r="2304" spans="2:18" x14ac:dyDescent="0.2">
      <c r="B2304" s="120"/>
      <c r="C2304" s="119"/>
      <c r="D2304" s="120"/>
      <c r="E2304" s="119"/>
      <c r="F2304" s="119"/>
      <c r="G2304" s="119"/>
      <c r="H2304" s="119"/>
      <c r="I2304" s="158">
        <f t="shared" si="73"/>
        <v>0</v>
      </c>
      <c r="J2304" s="119"/>
      <c r="K2304" s="119"/>
      <c r="L2304" s="119"/>
      <c r="M2304" s="119"/>
      <c r="N2304" s="119"/>
      <c r="O2304" s="159"/>
      <c r="P2304" s="160" t="s">
        <v>80</v>
      </c>
      <c r="Q2304" s="122">
        <f t="shared" si="74"/>
        <v>0</v>
      </c>
      <c r="R2304" s="143"/>
    </row>
    <row r="2305" spans="2:18" x14ac:dyDescent="0.2">
      <c r="B2305" s="120"/>
      <c r="C2305" s="119"/>
      <c r="D2305" s="120"/>
      <c r="E2305" s="119"/>
      <c r="F2305" s="119"/>
      <c r="G2305" s="119"/>
      <c r="H2305" s="119"/>
      <c r="I2305" s="158">
        <f t="shared" si="73"/>
        <v>0</v>
      </c>
      <c r="J2305" s="119"/>
      <c r="K2305" s="119"/>
      <c r="L2305" s="119"/>
      <c r="M2305" s="119"/>
      <c r="N2305" s="119"/>
      <c r="O2305" s="159"/>
      <c r="P2305" s="160" t="s">
        <v>80</v>
      </c>
      <c r="Q2305" s="122">
        <f t="shared" si="74"/>
        <v>0</v>
      </c>
      <c r="R2305" s="143"/>
    </row>
    <row r="2306" spans="2:18" x14ac:dyDescent="0.2">
      <c r="B2306" s="120"/>
      <c r="C2306" s="119"/>
      <c r="D2306" s="120"/>
      <c r="E2306" s="119"/>
      <c r="F2306" s="119"/>
      <c r="G2306" s="119"/>
      <c r="H2306" s="119"/>
      <c r="I2306" s="158">
        <f t="shared" si="73"/>
        <v>0</v>
      </c>
      <c r="J2306" s="119"/>
      <c r="K2306" s="119"/>
      <c r="L2306" s="119"/>
      <c r="M2306" s="119"/>
      <c r="N2306" s="119"/>
      <c r="O2306" s="159"/>
      <c r="P2306" s="160" t="s">
        <v>80</v>
      </c>
      <c r="Q2306" s="122">
        <f t="shared" si="74"/>
        <v>0</v>
      </c>
      <c r="R2306" s="143"/>
    </row>
    <row r="2307" spans="2:18" x14ac:dyDescent="0.2">
      <c r="B2307" s="120"/>
      <c r="C2307" s="119"/>
      <c r="D2307" s="120"/>
      <c r="E2307" s="119"/>
      <c r="F2307" s="119"/>
      <c r="G2307" s="119"/>
      <c r="H2307" s="119"/>
      <c r="I2307" s="158">
        <f t="shared" si="73"/>
        <v>0</v>
      </c>
      <c r="J2307" s="119"/>
      <c r="K2307" s="119"/>
      <c r="L2307" s="119"/>
      <c r="M2307" s="119"/>
      <c r="N2307" s="119"/>
      <c r="O2307" s="159"/>
      <c r="P2307" s="160" t="s">
        <v>80</v>
      </c>
      <c r="Q2307" s="122">
        <f t="shared" si="74"/>
        <v>0</v>
      </c>
      <c r="R2307" s="143"/>
    </row>
    <row r="2308" spans="2:18" x14ac:dyDescent="0.2">
      <c r="B2308" s="120"/>
      <c r="C2308" s="119"/>
      <c r="D2308" s="120"/>
      <c r="E2308" s="119"/>
      <c r="F2308" s="119"/>
      <c r="G2308" s="119"/>
      <c r="H2308" s="119"/>
      <c r="I2308" s="158">
        <f t="shared" si="73"/>
        <v>0</v>
      </c>
      <c r="J2308" s="119"/>
      <c r="K2308" s="119"/>
      <c r="L2308" s="119"/>
      <c r="M2308" s="119"/>
      <c r="N2308" s="119"/>
      <c r="O2308" s="159"/>
      <c r="P2308" s="160" t="s">
        <v>80</v>
      </c>
      <c r="Q2308" s="122">
        <f t="shared" si="74"/>
        <v>0</v>
      </c>
      <c r="R2308" s="143"/>
    </row>
    <row r="2309" spans="2:18" x14ac:dyDescent="0.2">
      <c r="B2309" s="120"/>
      <c r="C2309" s="119"/>
      <c r="D2309" s="120"/>
      <c r="E2309" s="119"/>
      <c r="F2309" s="119"/>
      <c r="G2309" s="119"/>
      <c r="H2309" s="119"/>
      <c r="I2309" s="158">
        <f t="shared" si="73"/>
        <v>0</v>
      </c>
      <c r="J2309" s="119"/>
      <c r="K2309" s="119"/>
      <c r="L2309" s="119"/>
      <c r="M2309" s="119"/>
      <c r="N2309" s="119"/>
      <c r="O2309" s="159"/>
      <c r="P2309" s="160" t="s">
        <v>80</v>
      </c>
      <c r="Q2309" s="122">
        <f t="shared" si="74"/>
        <v>0</v>
      </c>
      <c r="R2309" s="143"/>
    </row>
    <row r="2310" spans="2:18" x14ac:dyDescent="0.2">
      <c r="B2310" s="120"/>
      <c r="C2310" s="119"/>
      <c r="D2310" s="120"/>
      <c r="E2310" s="119"/>
      <c r="F2310" s="119"/>
      <c r="G2310" s="119"/>
      <c r="H2310" s="119"/>
      <c r="I2310" s="158">
        <f t="shared" si="73"/>
        <v>0</v>
      </c>
      <c r="J2310" s="119"/>
      <c r="K2310" s="119"/>
      <c r="L2310" s="119"/>
      <c r="M2310" s="119"/>
      <c r="N2310" s="119"/>
      <c r="O2310" s="159"/>
      <c r="P2310" s="160" t="s">
        <v>80</v>
      </c>
      <c r="Q2310" s="122">
        <f t="shared" si="74"/>
        <v>0</v>
      </c>
      <c r="R2310" s="143"/>
    </row>
    <row r="2311" spans="2:18" x14ac:dyDescent="0.2">
      <c r="B2311" s="120"/>
      <c r="C2311" s="119"/>
      <c r="D2311" s="120"/>
      <c r="E2311" s="119"/>
      <c r="F2311" s="119"/>
      <c r="G2311" s="119"/>
      <c r="H2311" s="119"/>
      <c r="I2311" s="158">
        <f t="shared" si="73"/>
        <v>0</v>
      </c>
      <c r="J2311" s="119"/>
      <c r="K2311" s="119"/>
      <c r="L2311" s="119"/>
      <c r="M2311" s="119"/>
      <c r="N2311" s="119"/>
      <c r="O2311" s="159"/>
      <c r="P2311" s="160" t="s">
        <v>80</v>
      </c>
      <c r="Q2311" s="122">
        <f t="shared" si="74"/>
        <v>0</v>
      </c>
      <c r="R2311" s="143"/>
    </row>
    <row r="2312" spans="2:18" x14ac:dyDescent="0.2">
      <c r="B2312" s="120"/>
      <c r="C2312" s="119"/>
      <c r="D2312" s="120"/>
      <c r="E2312" s="119"/>
      <c r="F2312" s="119"/>
      <c r="G2312" s="119"/>
      <c r="H2312" s="119"/>
      <c r="I2312" s="158">
        <f t="shared" si="73"/>
        <v>0</v>
      </c>
      <c r="J2312" s="119"/>
      <c r="K2312" s="119"/>
      <c r="L2312" s="119"/>
      <c r="M2312" s="119"/>
      <c r="N2312" s="119"/>
      <c r="O2312" s="159"/>
      <c r="P2312" s="160" t="s">
        <v>80</v>
      </c>
      <c r="Q2312" s="122">
        <f t="shared" si="74"/>
        <v>0</v>
      </c>
      <c r="R2312" s="143"/>
    </row>
    <row r="2313" spans="2:18" x14ac:dyDescent="0.2">
      <c r="B2313" s="120"/>
      <c r="C2313" s="119"/>
      <c r="D2313" s="120"/>
      <c r="E2313" s="119"/>
      <c r="F2313" s="119"/>
      <c r="G2313" s="119"/>
      <c r="H2313" s="119"/>
      <c r="I2313" s="158">
        <f t="shared" si="73"/>
        <v>0</v>
      </c>
      <c r="J2313" s="119"/>
      <c r="K2313" s="119"/>
      <c r="L2313" s="119"/>
      <c r="M2313" s="119"/>
      <c r="N2313" s="119"/>
      <c r="O2313" s="159"/>
      <c r="P2313" s="160" t="s">
        <v>80</v>
      </c>
      <c r="Q2313" s="122">
        <f t="shared" si="74"/>
        <v>0</v>
      </c>
      <c r="R2313" s="143"/>
    </row>
    <row r="2314" spans="2:18" x14ac:dyDescent="0.2">
      <c r="B2314" s="120"/>
      <c r="C2314" s="119"/>
      <c r="D2314" s="120"/>
      <c r="E2314" s="119"/>
      <c r="F2314" s="119"/>
      <c r="G2314" s="119"/>
      <c r="H2314" s="119"/>
      <c r="I2314" s="158">
        <f t="shared" si="73"/>
        <v>0</v>
      </c>
      <c r="J2314" s="119"/>
      <c r="K2314" s="119"/>
      <c r="L2314" s="119"/>
      <c r="M2314" s="119"/>
      <c r="N2314" s="119"/>
      <c r="O2314" s="159"/>
      <c r="P2314" s="160" t="s">
        <v>80</v>
      </c>
      <c r="Q2314" s="122">
        <f t="shared" si="74"/>
        <v>0</v>
      </c>
      <c r="R2314" s="143"/>
    </row>
    <row r="2315" spans="2:18" x14ac:dyDescent="0.2">
      <c r="B2315" s="120"/>
      <c r="C2315" s="119"/>
      <c r="D2315" s="120"/>
      <c r="E2315" s="119"/>
      <c r="F2315" s="119"/>
      <c r="G2315" s="119"/>
      <c r="H2315" s="119"/>
      <c r="I2315" s="158">
        <f t="shared" si="73"/>
        <v>0</v>
      </c>
      <c r="J2315" s="119"/>
      <c r="K2315" s="119"/>
      <c r="L2315" s="119"/>
      <c r="M2315" s="119"/>
      <c r="N2315" s="119"/>
      <c r="O2315" s="159"/>
      <c r="P2315" s="160" t="s">
        <v>80</v>
      </c>
      <c r="Q2315" s="122">
        <f t="shared" si="74"/>
        <v>0</v>
      </c>
      <c r="R2315" s="143"/>
    </row>
    <row r="2316" spans="2:18" x14ac:dyDescent="0.2">
      <c r="B2316" s="120"/>
      <c r="C2316" s="119"/>
      <c r="D2316" s="120"/>
      <c r="E2316" s="119"/>
      <c r="F2316" s="119"/>
      <c r="G2316" s="119"/>
      <c r="H2316" s="119"/>
      <c r="I2316" s="158">
        <f t="shared" si="73"/>
        <v>0</v>
      </c>
      <c r="J2316" s="119"/>
      <c r="K2316" s="119"/>
      <c r="L2316" s="119"/>
      <c r="M2316" s="119"/>
      <c r="N2316" s="119"/>
      <c r="O2316" s="159"/>
      <c r="P2316" s="160" t="s">
        <v>80</v>
      </c>
      <c r="Q2316" s="122">
        <f t="shared" si="74"/>
        <v>0</v>
      </c>
      <c r="R2316" s="143"/>
    </row>
    <row r="2317" spans="2:18" x14ac:dyDescent="0.2">
      <c r="B2317" s="120"/>
      <c r="C2317" s="119"/>
      <c r="D2317" s="120"/>
      <c r="E2317" s="119"/>
      <c r="F2317" s="119"/>
      <c r="G2317" s="119"/>
      <c r="H2317" s="119"/>
      <c r="I2317" s="158">
        <f t="shared" si="73"/>
        <v>0</v>
      </c>
      <c r="J2317" s="119"/>
      <c r="K2317" s="119"/>
      <c r="L2317" s="119"/>
      <c r="M2317" s="119"/>
      <c r="N2317" s="119"/>
      <c r="O2317" s="159"/>
      <c r="P2317" s="160" t="s">
        <v>80</v>
      </c>
      <c r="Q2317" s="122">
        <f t="shared" si="74"/>
        <v>0</v>
      </c>
      <c r="R2317" s="143"/>
    </row>
    <row r="2318" spans="2:18" x14ac:dyDescent="0.2">
      <c r="B2318" s="120"/>
      <c r="C2318" s="119"/>
      <c r="D2318" s="120"/>
      <c r="E2318" s="119"/>
      <c r="F2318" s="119"/>
      <c r="G2318" s="119"/>
      <c r="H2318" s="119"/>
      <c r="I2318" s="158">
        <f t="shared" si="73"/>
        <v>0</v>
      </c>
      <c r="J2318" s="119"/>
      <c r="K2318" s="119"/>
      <c r="L2318" s="119"/>
      <c r="M2318" s="119"/>
      <c r="N2318" s="119"/>
      <c r="O2318" s="159"/>
      <c r="P2318" s="160" t="s">
        <v>80</v>
      </c>
      <c r="Q2318" s="122">
        <f t="shared" si="74"/>
        <v>0</v>
      </c>
      <c r="R2318" s="143"/>
    </row>
    <row r="2319" spans="2:18" x14ac:dyDescent="0.2">
      <c r="B2319" s="120"/>
      <c r="C2319" s="119"/>
      <c r="D2319" s="120"/>
      <c r="E2319" s="119"/>
      <c r="F2319" s="119"/>
      <c r="G2319" s="119"/>
      <c r="H2319" s="119"/>
      <c r="I2319" s="158">
        <f t="shared" si="73"/>
        <v>0</v>
      </c>
      <c r="J2319" s="119"/>
      <c r="K2319" s="119"/>
      <c r="L2319" s="119"/>
      <c r="M2319" s="119"/>
      <c r="N2319" s="119"/>
      <c r="O2319" s="159"/>
      <c r="P2319" s="160" t="s">
        <v>80</v>
      </c>
      <c r="Q2319" s="122">
        <f t="shared" si="74"/>
        <v>0</v>
      </c>
      <c r="R2319" s="143"/>
    </row>
    <row r="2320" spans="2:18" x14ac:dyDescent="0.2">
      <c r="B2320" s="120"/>
      <c r="C2320" s="119"/>
      <c r="D2320" s="120"/>
      <c r="E2320" s="119"/>
      <c r="F2320" s="119"/>
      <c r="G2320" s="119"/>
      <c r="H2320" s="119"/>
      <c r="I2320" s="158">
        <f t="shared" si="73"/>
        <v>0</v>
      </c>
      <c r="J2320" s="119"/>
      <c r="K2320" s="119"/>
      <c r="L2320" s="119"/>
      <c r="M2320" s="119"/>
      <c r="N2320" s="119"/>
      <c r="O2320" s="159"/>
      <c r="P2320" s="160" t="s">
        <v>80</v>
      </c>
      <c r="Q2320" s="122">
        <f t="shared" si="74"/>
        <v>0</v>
      </c>
      <c r="R2320" s="143"/>
    </row>
    <row r="2321" spans="2:18" x14ac:dyDescent="0.2">
      <c r="B2321" s="120"/>
      <c r="C2321" s="119"/>
      <c r="D2321" s="120"/>
      <c r="E2321" s="119"/>
      <c r="F2321" s="119"/>
      <c r="G2321" s="119"/>
      <c r="H2321" s="119"/>
      <c r="I2321" s="158">
        <f t="shared" si="73"/>
        <v>0</v>
      </c>
      <c r="J2321" s="119"/>
      <c r="K2321" s="119"/>
      <c r="L2321" s="119"/>
      <c r="M2321" s="119"/>
      <c r="N2321" s="119"/>
      <c r="O2321" s="159"/>
      <c r="P2321" s="160" t="s">
        <v>80</v>
      </c>
      <c r="Q2321" s="122">
        <f t="shared" si="74"/>
        <v>0</v>
      </c>
      <c r="R2321" s="143"/>
    </row>
    <row r="2322" spans="2:18" x14ac:dyDescent="0.2">
      <c r="B2322" s="120"/>
      <c r="C2322" s="119"/>
      <c r="D2322" s="120"/>
      <c r="E2322" s="119"/>
      <c r="F2322" s="119"/>
      <c r="G2322" s="119"/>
      <c r="H2322" s="119"/>
      <c r="I2322" s="158">
        <f t="shared" si="73"/>
        <v>0</v>
      </c>
      <c r="J2322" s="119"/>
      <c r="K2322" s="119"/>
      <c r="L2322" s="119"/>
      <c r="M2322" s="119"/>
      <c r="N2322" s="119"/>
      <c r="O2322" s="159"/>
      <c r="P2322" s="160" t="s">
        <v>80</v>
      </c>
      <c r="Q2322" s="122">
        <f t="shared" si="74"/>
        <v>0</v>
      </c>
      <c r="R2322" s="143"/>
    </row>
    <row r="2323" spans="2:18" x14ac:dyDescent="0.2">
      <c r="B2323" s="120"/>
      <c r="C2323" s="119"/>
      <c r="D2323" s="120"/>
      <c r="E2323" s="119"/>
      <c r="F2323" s="119"/>
      <c r="G2323" s="119"/>
      <c r="H2323" s="119"/>
      <c r="I2323" s="158">
        <f t="shared" si="73"/>
        <v>0</v>
      </c>
      <c r="J2323" s="119"/>
      <c r="K2323" s="119"/>
      <c r="L2323" s="119"/>
      <c r="M2323" s="119"/>
      <c r="N2323" s="119"/>
      <c r="O2323" s="159"/>
      <c r="P2323" s="160" t="s">
        <v>80</v>
      </c>
      <c r="Q2323" s="122">
        <f t="shared" si="74"/>
        <v>0</v>
      </c>
      <c r="R2323" s="143"/>
    </row>
    <row r="2324" spans="2:18" x14ac:dyDescent="0.2">
      <c r="B2324" s="120"/>
      <c r="C2324" s="119"/>
      <c r="D2324" s="120"/>
      <c r="E2324" s="119"/>
      <c r="F2324" s="119"/>
      <c r="G2324" s="119"/>
      <c r="H2324" s="119"/>
      <c r="I2324" s="158">
        <f t="shared" si="73"/>
        <v>0</v>
      </c>
      <c r="J2324" s="119"/>
      <c r="K2324" s="119"/>
      <c r="L2324" s="119"/>
      <c r="M2324" s="119"/>
      <c r="N2324" s="119"/>
      <c r="O2324" s="159"/>
      <c r="P2324" s="160" t="s">
        <v>80</v>
      </c>
      <c r="Q2324" s="122">
        <f t="shared" si="74"/>
        <v>0</v>
      </c>
      <c r="R2324" s="143"/>
    </row>
    <row r="2325" spans="2:18" x14ac:dyDescent="0.2">
      <c r="B2325" s="120"/>
      <c r="C2325" s="119"/>
      <c r="D2325" s="120"/>
      <c r="E2325" s="119"/>
      <c r="F2325" s="119"/>
      <c r="G2325" s="119"/>
      <c r="H2325" s="119"/>
      <c r="I2325" s="158">
        <f t="shared" si="73"/>
        <v>0</v>
      </c>
      <c r="J2325" s="119"/>
      <c r="K2325" s="119"/>
      <c r="L2325" s="119"/>
      <c r="M2325" s="119"/>
      <c r="N2325" s="119"/>
      <c r="O2325" s="159"/>
      <c r="P2325" s="160" t="s">
        <v>80</v>
      </c>
      <c r="Q2325" s="122">
        <f t="shared" si="74"/>
        <v>0</v>
      </c>
      <c r="R2325" s="143"/>
    </row>
    <row r="2326" spans="2:18" x14ac:dyDescent="0.2">
      <c r="B2326" s="120"/>
      <c r="C2326" s="119"/>
      <c r="D2326" s="120"/>
      <c r="E2326" s="119"/>
      <c r="F2326" s="119"/>
      <c r="G2326" s="119"/>
      <c r="H2326" s="119"/>
      <c r="I2326" s="158">
        <f t="shared" si="73"/>
        <v>0</v>
      </c>
      <c r="J2326" s="119"/>
      <c r="K2326" s="119"/>
      <c r="L2326" s="119"/>
      <c r="M2326" s="119"/>
      <c r="N2326" s="119"/>
      <c r="O2326" s="159"/>
      <c r="P2326" s="160" t="s">
        <v>80</v>
      </c>
      <c r="Q2326" s="122">
        <f t="shared" si="74"/>
        <v>0</v>
      </c>
      <c r="R2326" s="143"/>
    </row>
    <row r="2327" spans="2:18" x14ac:dyDescent="0.2">
      <c r="B2327" s="120"/>
      <c r="C2327" s="119"/>
      <c r="D2327" s="120"/>
      <c r="E2327" s="119"/>
      <c r="F2327" s="119"/>
      <c r="G2327" s="119"/>
      <c r="H2327" s="119"/>
      <c r="I2327" s="158">
        <f t="shared" si="73"/>
        <v>0</v>
      </c>
      <c r="J2327" s="119"/>
      <c r="K2327" s="119"/>
      <c r="L2327" s="119"/>
      <c r="M2327" s="119"/>
      <c r="N2327" s="119"/>
      <c r="O2327" s="159"/>
      <c r="P2327" s="160" t="s">
        <v>80</v>
      </c>
      <c r="Q2327" s="122">
        <f t="shared" si="74"/>
        <v>0</v>
      </c>
      <c r="R2327" s="143"/>
    </row>
    <row r="2328" spans="2:18" x14ac:dyDescent="0.2">
      <c r="B2328" s="120"/>
      <c r="C2328" s="119"/>
      <c r="D2328" s="120"/>
      <c r="E2328" s="119"/>
      <c r="F2328" s="119"/>
      <c r="G2328" s="119"/>
      <c r="H2328" s="119"/>
      <c r="I2328" s="158">
        <f t="shared" si="73"/>
        <v>0</v>
      </c>
      <c r="J2328" s="119"/>
      <c r="K2328" s="119"/>
      <c r="L2328" s="119"/>
      <c r="M2328" s="119"/>
      <c r="N2328" s="119"/>
      <c r="O2328" s="159"/>
      <c r="P2328" s="160" t="s">
        <v>80</v>
      </c>
      <c r="Q2328" s="122">
        <f t="shared" si="74"/>
        <v>0</v>
      </c>
      <c r="R2328" s="143"/>
    </row>
    <row r="2329" spans="2:18" x14ac:dyDescent="0.2">
      <c r="B2329" s="120"/>
      <c r="C2329" s="119"/>
      <c r="D2329" s="120"/>
      <c r="E2329" s="119"/>
      <c r="F2329" s="119"/>
      <c r="G2329" s="119"/>
      <c r="H2329" s="119"/>
      <c r="I2329" s="158">
        <f t="shared" si="73"/>
        <v>0</v>
      </c>
      <c r="J2329" s="119"/>
      <c r="K2329" s="119"/>
      <c r="L2329" s="119"/>
      <c r="M2329" s="119"/>
      <c r="N2329" s="119"/>
      <c r="O2329" s="159"/>
      <c r="P2329" s="160" t="s">
        <v>80</v>
      </c>
      <c r="Q2329" s="122">
        <f t="shared" si="74"/>
        <v>0</v>
      </c>
      <c r="R2329" s="143"/>
    </row>
    <row r="2330" spans="2:18" x14ac:dyDescent="0.2">
      <c r="B2330" s="120"/>
      <c r="C2330" s="119"/>
      <c r="D2330" s="120"/>
      <c r="E2330" s="119"/>
      <c r="F2330" s="119"/>
      <c r="G2330" s="119"/>
      <c r="H2330" s="119"/>
      <c r="I2330" s="158">
        <f t="shared" si="73"/>
        <v>0</v>
      </c>
      <c r="J2330" s="119"/>
      <c r="K2330" s="119"/>
      <c r="L2330" s="119"/>
      <c r="M2330" s="119"/>
      <c r="N2330" s="119"/>
      <c r="O2330" s="159"/>
      <c r="P2330" s="160" t="s">
        <v>80</v>
      </c>
      <c r="Q2330" s="122">
        <f t="shared" si="74"/>
        <v>0</v>
      </c>
      <c r="R2330" s="143"/>
    </row>
    <row r="2331" spans="2:18" x14ac:dyDescent="0.2">
      <c r="B2331" s="120"/>
      <c r="C2331" s="119"/>
      <c r="D2331" s="120"/>
      <c r="E2331" s="119"/>
      <c r="F2331" s="119"/>
      <c r="G2331" s="119"/>
      <c r="H2331" s="119"/>
      <c r="I2331" s="158">
        <f t="shared" si="73"/>
        <v>0</v>
      </c>
      <c r="J2331" s="119"/>
      <c r="K2331" s="119"/>
      <c r="L2331" s="119"/>
      <c r="M2331" s="119"/>
      <c r="N2331" s="119"/>
      <c r="O2331" s="159"/>
      <c r="P2331" s="160" t="s">
        <v>80</v>
      </c>
      <c r="Q2331" s="122">
        <f t="shared" si="74"/>
        <v>0</v>
      </c>
      <c r="R2331" s="143"/>
    </row>
    <row r="2332" spans="2:18" x14ac:dyDescent="0.2">
      <c r="B2332" s="120"/>
      <c r="C2332" s="119"/>
      <c r="D2332" s="120"/>
      <c r="E2332" s="119"/>
      <c r="F2332" s="119"/>
      <c r="G2332" s="119"/>
      <c r="H2332" s="119"/>
      <c r="I2332" s="158">
        <f t="shared" si="73"/>
        <v>0</v>
      </c>
      <c r="J2332" s="119"/>
      <c r="K2332" s="119"/>
      <c r="L2332" s="119"/>
      <c r="M2332" s="119"/>
      <c r="N2332" s="119"/>
      <c r="O2332" s="159"/>
      <c r="P2332" s="160" t="s">
        <v>80</v>
      </c>
      <c r="Q2332" s="122">
        <f t="shared" si="74"/>
        <v>0</v>
      </c>
      <c r="R2332" s="143"/>
    </row>
    <row r="2333" spans="2:18" x14ac:dyDescent="0.2">
      <c r="B2333" s="120"/>
      <c r="C2333" s="119"/>
      <c r="D2333" s="120"/>
      <c r="E2333" s="119"/>
      <c r="F2333" s="119"/>
      <c r="G2333" s="119"/>
      <c r="H2333" s="119"/>
      <c r="I2333" s="158">
        <f t="shared" si="73"/>
        <v>0</v>
      </c>
      <c r="J2333" s="119"/>
      <c r="K2333" s="119"/>
      <c r="L2333" s="119"/>
      <c r="M2333" s="119"/>
      <c r="N2333" s="119"/>
      <c r="O2333" s="159"/>
      <c r="P2333" s="160" t="s">
        <v>80</v>
      </c>
      <c r="Q2333" s="122">
        <f t="shared" si="74"/>
        <v>0</v>
      </c>
      <c r="R2333" s="143"/>
    </row>
    <row r="2334" spans="2:18" x14ac:dyDescent="0.2">
      <c r="B2334" s="120"/>
      <c r="C2334" s="119"/>
      <c r="D2334" s="120"/>
      <c r="E2334" s="119"/>
      <c r="F2334" s="119"/>
      <c r="G2334" s="119"/>
      <c r="H2334" s="119"/>
      <c r="I2334" s="158">
        <f t="shared" si="73"/>
        <v>0</v>
      </c>
      <c r="J2334" s="119"/>
      <c r="K2334" s="119"/>
      <c r="L2334" s="119"/>
      <c r="M2334" s="119"/>
      <c r="N2334" s="119"/>
      <c r="O2334" s="159"/>
      <c r="P2334" s="160" t="s">
        <v>80</v>
      </c>
      <c r="Q2334" s="122">
        <f t="shared" si="74"/>
        <v>0</v>
      </c>
      <c r="R2334" s="143"/>
    </row>
    <row r="2335" spans="2:18" x14ac:dyDescent="0.2">
      <c r="B2335" s="120"/>
      <c r="C2335" s="119"/>
      <c r="D2335" s="120"/>
      <c r="E2335" s="119"/>
      <c r="F2335" s="119"/>
      <c r="G2335" s="119"/>
      <c r="H2335" s="119"/>
      <c r="I2335" s="158">
        <f t="shared" si="73"/>
        <v>0</v>
      </c>
      <c r="J2335" s="119"/>
      <c r="K2335" s="119"/>
      <c r="L2335" s="119"/>
      <c r="M2335" s="119"/>
      <c r="N2335" s="119"/>
      <c r="O2335" s="159"/>
      <c r="P2335" s="160" t="s">
        <v>80</v>
      </c>
      <c r="Q2335" s="122">
        <f t="shared" si="74"/>
        <v>0</v>
      </c>
      <c r="R2335" s="143"/>
    </row>
    <row r="2336" spans="2:18" x14ac:dyDescent="0.2">
      <c r="B2336" s="120"/>
      <c r="C2336" s="119"/>
      <c r="D2336" s="120"/>
      <c r="E2336" s="119"/>
      <c r="F2336" s="119"/>
      <c r="G2336" s="119"/>
      <c r="H2336" s="119"/>
      <c r="I2336" s="158">
        <f t="shared" si="73"/>
        <v>0</v>
      </c>
      <c r="J2336" s="119"/>
      <c r="K2336" s="119"/>
      <c r="L2336" s="119"/>
      <c r="M2336" s="119"/>
      <c r="N2336" s="119"/>
      <c r="O2336" s="159"/>
      <c r="P2336" s="160" t="s">
        <v>80</v>
      </c>
      <c r="Q2336" s="122">
        <f t="shared" si="74"/>
        <v>0</v>
      </c>
      <c r="R2336" s="143"/>
    </row>
    <row r="2337" spans="2:18" x14ac:dyDescent="0.2">
      <c r="B2337" s="120"/>
      <c r="C2337" s="119"/>
      <c r="D2337" s="120"/>
      <c r="E2337" s="119"/>
      <c r="F2337" s="119"/>
      <c r="G2337" s="119"/>
      <c r="H2337" s="119"/>
      <c r="I2337" s="158">
        <f t="shared" si="73"/>
        <v>0</v>
      </c>
      <c r="J2337" s="119"/>
      <c r="K2337" s="119"/>
      <c r="L2337" s="119"/>
      <c r="M2337" s="119"/>
      <c r="N2337" s="119"/>
      <c r="O2337" s="159"/>
      <c r="P2337" s="160" t="s">
        <v>80</v>
      </c>
      <c r="Q2337" s="122">
        <f t="shared" si="74"/>
        <v>0</v>
      </c>
      <c r="R2337" s="143"/>
    </row>
    <row r="2338" spans="2:18" x14ac:dyDescent="0.2">
      <c r="B2338" s="120"/>
      <c r="C2338" s="119"/>
      <c r="D2338" s="120"/>
      <c r="E2338" s="119"/>
      <c r="F2338" s="119"/>
      <c r="G2338" s="119"/>
      <c r="H2338" s="119"/>
      <c r="I2338" s="158">
        <f t="shared" si="73"/>
        <v>0</v>
      </c>
      <c r="J2338" s="119"/>
      <c r="K2338" s="119"/>
      <c r="L2338" s="119"/>
      <c r="M2338" s="119"/>
      <c r="N2338" s="119"/>
      <c r="O2338" s="159"/>
      <c r="P2338" s="160" t="s">
        <v>80</v>
      </c>
      <c r="Q2338" s="122">
        <f t="shared" si="74"/>
        <v>0</v>
      </c>
      <c r="R2338" s="143"/>
    </row>
    <row r="2339" spans="2:18" x14ac:dyDescent="0.2">
      <c r="B2339" s="120"/>
      <c r="C2339" s="119"/>
      <c r="D2339" s="120"/>
      <c r="E2339" s="119"/>
      <c r="F2339" s="119"/>
      <c r="G2339" s="119"/>
      <c r="H2339" s="119"/>
      <c r="I2339" s="158">
        <f t="shared" si="73"/>
        <v>0</v>
      </c>
      <c r="J2339" s="119"/>
      <c r="K2339" s="119"/>
      <c r="L2339" s="119"/>
      <c r="M2339" s="119"/>
      <c r="N2339" s="119"/>
      <c r="O2339" s="159"/>
      <c r="P2339" s="160" t="s">
        <v>80</v>
      </c>
      <c r="Q2339" s="122">
        <f t="shared" si="74"/>
        <v>0</v>
      </c>
      <c r="R2339" s="143"/>
    </row>
    <row r="2340" spans="2:18" x14ac:dyDescent="0.2">
      <c r="B2340" s="120"/>
      <c r="C2340" s="119"/>
      <c r="D2340" s="120"/>
      <c r="E2340" s="119"/>
      <c r="F2340" s="119"/>
      <c r="G2340" s="119"/>
      <c r="H2340" s="119"/>
      <c r="I2340" s="158">
        <f t="shared" si="73"/>
        <v>0</v>
      </c>
      <c r="J2340" s="119"/>
      <c r="K2340" s="119"/>
      <c r="L2340" s="119"/>
      <c r="M2340" s="119"/>
      <c r="N2340" s="119"/>
      <c r="O2340" s="159"/>
      <c r="P2340" s="160" t="s">
        <v>80</v>
      </c>
      <c r="Q2340" s="122">
        <f t="shared" si="74"/>
        <v>0</v>
      </c>
      <c r="R2340" s="143"/>
    </row>
    <row r="2341" spans="2:18" x14ac:dyDescent="0.2">
      <c r="B2341" s="120"/>
      <c r="C2341" s="119"/>
      <c r="D2341" s="120"/>
      <c r="E2341" s="119"/>
      <c r="F2341" s="119"/>
      <c r="G2341" s="119"/>
      <c r="H2341" s="119"/>
      <c r="I2341" s="158">
        <f t="shared" si="73"/>
        <v>0</v>
      </c>
      <c r="J2341" s="119"/>
      <c r="K2341" s="119"/>
      <c r="L2341" s="119"/>
      <c r="M2341" s="119"/>
      <c r="N2341" s="119"/>
      <c r="O2341" s="159"/>
      <c r="P2341" s="160" t="s">
        <v>80</v>
      </c>
      <c r="Q2341" s="122">
        <f t="shared" si="74"/>
        <v>0</v>
      </c>
      <c r="R2341" s="143"/>
    </row>
    <row r="2342" spans="2:18" x14ac:dyDescent="0.2">
      <c r="B2342" s="120"/>
      <c r="C2342" s="119"/>
      <c r="D2342" s="120"/>
      <c r="E2342" s="119"/>
      <c r="F2342" s="119"/>
      <c r="G2342" s="119"/>
      <c r="H2342" s="119"/>
      <c r="I2342" s="158">
        <f t="shared" si="73"/>
        <v>0</v>
      </c>
      <c r="J2342" s="119"/>
      <c r="K2342" s="119"/>
      <c r="L2342" s="119"/>
      <c r="M2342" s="119"/>
      <c r="N2342" s="119"/>
      <c r="O2342" s="159"/>
      <c r="P2342" s="160" t="s">
        <v>80</v>
      </c>
      <c r="Q2342" s="122">
        <f t="shared" si="74"/>
        <v>0</v>
      </c>
      <c r="R2342" s="143"/>
    </row>
    <row r="2343" spans="2:18" x14ac:dyDescent="0.2">
      <c r="B2343" s="120"/>
      <c r="C2343" s="119"/>
      <c r="D2343" s="120"/>
      <c r="E2343" s="119"/>
      <c r="F2343" s="119"/>
      <c r="G2343" s="119"/>
      <c r="H2343" s="119"/>
      <c r="I2343" s="158">
        <f t="shared" si="73"/>
        <v>0</v>
      </c>
      <c r="J2343" s="119"/>
      <c r="K2343" s="119"/>
      <c r="L2343" s="119"/>
      <c r="M2343" s="119"/>
      <c r="N2343" s="119"/>
      <c r="O2343" s="159"/>
      <c r="P2343" s="160" t="s">
        <v>80</v>
      </c>
      <c r="Q2343" s="122">
        <f t="shared" si="74"/>
        <v>0</v>
      </c>
      <c r="R2343" s="143"/>
    </row>
    <row r="2344" spans="2:18" x14ac:dyDescent="0.2">
      <c r="B2344" s="120"/>
      <c r="C2344" s="119"/>
      <c r="D2344" s="120"/>
      <c r="E2344" s="119"/>
      <c r="F2344" s="119"/>
      <c r="G2344" s="119"/>
      <c r="H2344" s="119"/>
      <c r="I2344" s="158">
        <f t="shared" si="73"/>
        <v>0</v>
      </c>
      <c r="J2344" s="119"/>
      <c r="K2344" s="119"/>
      <c r="L2344" s="119"/>
      <c r="M2344" s="119"/>
      <c r="N2344" s="119"/>
      <c r="O2344" s="159"/>
      <c r="P2344" s="160" t="s">
        <v>80</v>
      </c>
      <c r="Q2344" s="122">
        <f t="shared" si="74"/>
        <v>0</v>
      </c>
      <c r="R2344" s="143"/>
    </row>
    <row r="2345" spans="2:18" x14ac:dyDescent="0.2">
      <c r="B2345" s="120"/>
      <c r="C2345" s="119"/>
      <c r="D2345" s="120"/>
      <c r="E2345" s="119"/>
      <c r="F2345" s="119"/>
      <c r="G2345" s="119"/>
      <c r="H2345" s="119"/>
      <c r="I2345" s="158">
        <f t="shared" si="73"/>
        <v>0</v>
      </c>
      <c r="J2345" s="119"/>
      <c r="K2345" s="119"/>
      <c r="L2345" s="119"/>
      <c r="M2345" s="119"/>
      <c r="N2345" s="119"/>
      <c r="O2345" s="159"/>
      <c r="P2345" s="160" t="s">
        <v>80</v>
      </c>
      <c r="Q2345" s="122">
        <f t="shared" si="74"/>
        <v>0</v>
      </c>
      <c r="R2345" s="143"/>
    </row>
    <row r="2346" spans="2:18" x14ac:dyDescent="0.2">
      <c r="B2346" s="120"/>
      <c r="C2346" s="119"/>
      <c r="D2346" s="120"/>
      <c r="E2346" s="119"/>
      <c r="F2346" s="119"/>
      <c r="G2346" s="119"/>
      <c r="H2346" s="119"/>
      <c r="I2346" s="158">
        <f t="shared" si="73"/>
        <v>0</v>
      </c>
      <c r="J2346" s="119"/>
      <c r="K2346" s="119"/>
      <c r="L2346" s="119"/>
      <c r="M2346" s="119"/>
      <c r="N2346" s="119"/>
      <c r="O2346" s="159"/>
      <c r="P2346" s="160" t="s">
        <v>80</v>
      </c>
      <c r="Q2346" s="122">
        <f t="shared" si="74"/>
        <v>0</v>
      </c>
      <c r="R2346" s="143"/>
    </row>
    <row r="2347" spans="2:18" x14ac:dyDescent="0.2">
      <c r="B2347" s="120"/>
      <c r="C2347" s="119"/>
      <c r="D2347" s="120"/>
      <c r="E2347" s="119"/>
      <c r="F2347" s="119"/>
      <c r="G2347" s="119"/>
      <c r="H2347" s="119"/>
      <c r="I2347" s="158">
        <f t="shared" si="73"/>
        <v>0</v>
      </c>
      <c r="J2347" s="119"/>
      <c r="K2347" s="119"/>
      <c r="L2347" s="119"/>
      <c r="M2347" s="119"/>
      <c r="N2347" s="119"/>
      <c r="O2347" s="159"/>
      <c r="P2347" s="160" t="s">
        <v>80</v>
      </c>
      <c r="Q2347" s="122">
        <f t="shared" si="74"/>
        <v>0</v>
      </c>
      <c r="R2347" s="143"/>
    </row>
    <row r="2348" spans="2:18" x14ac:dyDescent="0.2">
      <c r="B2348" s="120"/>
      <c r="C2348" s="119"/>
      <c r="D2348" s="120"/>
      <c r="E2348" s="119"/>
      <c r="F2348" s="119"/>
      <c r="G2348" s="119"/>
      <c r="H2348" s="119"/>
      <c r="I2348" s="158">
        <f t="shared" si="73"/>
        <v>0</v>
      </c>
      <c r="J2348" s="119"/>
      <c r="K2348" s="119"/>
      <c r="L2348" s="119"/>
      <c r="M2348" s="119"/>
      <c r="N2348" s="119"/>
      <c r="O2348" s="159"/>
      <c r="P2348" s="160" t="s">
        <v>80</v>
      </c>
      <c r="Q2348" s="122">
        <f t="shared" si="74"/>
        <v>0</v>
      </c>
      <c r="R2348" s="143"/>
    </row>
    <row r="2349" spans="2:18" x14ac:dyDescent="0.2">
      <c r="B2349" s="120"/>
      <c r="C2349" s="119"/>
      <c r="D2349" s="120"/>
      <c r="E2349" s="119"/>
      <c r="F2349" s="119"/>
      <c r="G2349" s="119"/>
      <c r="H2349" s="119"/>
      <c r="I2349" s="158">
        <f t="shared" si="73"/>
        <v>0</v>
      </c>
      <c r="J2349" s="119"/>
      <c r="K2349" s="119"/>
      <c r="L2349" s="119"/>
      <c r="M2349" s="119"/>
      <c r="N2349" s="119"/>
      <c r="O2349" s="159"/>
      <c r="P2349" s="160" t="s">
        <v>80</v>
      </c>
      <c r="Q2349" s="122">
        <f t="shared" si="74"/>
        <v>0</v>
      </c>
      <c r="R2349" s="143"/>
    </row>
    <row r="2350" spans="2:18" x14ac:dyDescent="0.2">
      <c r="B2350" s="120"/>
      <c r="C2350" s="119"/>
      <c r="D2350" s="120"/>
      <c r="E2350" s="119"/>
      <c r="F2350" s="119"/>
      <c r="G2350" s="119"/>
      <c r="H2350" s="119"/>
      <c r="I2350" s="158">
        <f t="shared" si="73"/>
        <v>0</v>
      </c>
      <c r="J2350" s="119"/>
      <c r="K2350" s="119"/>
      <c r="L2350" s="119"/>
      <c r="M2350" s="119"/>
      <c r="N2350" s="119"/>
      <c r="O2350" s="159"/>
      <c r="P2350" s="160" t="s">
        <v>80</v>
      </c>
      <c r="Q2350" s="122">
        <f t="shared" si="74"/>
        <v>0</v>
      </c>
      <c r="R2350" s="143"/>
    </row>
    <row r="2351" spans="2:18" x14ac:dyDescent="0.2">
      <c r="B2351" s="120"/>
      <c r="C2351" s="119"/>
      <c r="D2351" s="120"/>
      <c r="E2351" s="119"/>
      <c r="F2351" s="119"/>
      <c r="G2351" s="119"/>
      <c r="H2351" s="119"/>
      <c r="I2351" s="158">
        <f t="shared" si="73"/>
        <v>0</v>
      </c>
      <c r="J2351" s="119"/>
      <c r="K2351" s="119"/>
      <c r="L2351" s="119"/>
      <c r="M2351" s="119"/>
      <c r="N2351" s="119"/>
      <c r="O2351" s="159"/>
      <c r="P2351" s="160" t="s">
        <v>80</v>
      </c>
      <c r="Q2351" s="122">
        <f t="shared" si="74"/>
        <v>0</v>
      </c>
      <c r="R2351" s="143"/>
    </row>
    <row r="2352" spans="2:18" x14ac:dyDescent="0.2">
      <c r="B2352" s="120"/>
      <c r="C2352" s="119"/>
      <c r="D2352" s="120"/>
      <c r="E2352" s="119"/>
      <c r="F2352" s="119"/>
      <c r="G2352" s="119"/>
      <c r="H2352" s="119"/>
      <c r="I2352" s="158">
        <f t="shared" si="73"/>
        <v>0</v>
      </c>
      <c r="J2352" s="119"/>
      <c r="K2352" s="119"/>
      <c r="L2352" s="119"/>
      <c r="M2352" s="119"/>
      <c r="N2352" s="119"/>
      <c r="O2352" s="159"/>
      <c r="P2352" s="160" t="s">
        <v>80</v>
      </c>
      <c r="Q2352" s="122">
        <f t="shared" si="74"/>
        <v>0</v>
      </c>
      <c r="R2352" s="143"/>
    </row>
    <row r="2353" spans="2:18" x14ac:dyDescent="0.2">
      <c r="B2353" s="120"/>
      <c r="C2353" s="119"/>
      <c r="D2353" s="120"/>
      <c r="E2353" s="119"/>
      <c r="F2353" s="119"/>
      <c r="G2353" s="119"/>
      <c r="H2353" s="119"/>
      <c r="I2353" s="158">
        <f t="shared" si="73"/>
        <v>0</v>
      </c>
      <c r="J2353" s="119"/>
      <c r="K2353" s="119"/>
      <c r="L2353" s="119"/>
      <c r="M2353" s="119"/>
      <c r="N2353" s="119"/>
      <c r="O2353" s="159"/>
      <c r="P2353" s="160" t="s">
        <v>80</v>
      </c>
      <c r="Q2353" s="122">
        <f t="shared" si="74"/>
        <v>0</v>
      </c>
      <c r="R2353" s="143"/>
    </row>
    <row r="2354" spans="2:18" x14ac:dyDescent="0.2">
      <c r="B2354" s="120"/>
      <c r="C2354" s="119"/>
      <c r="D2354" s="120"/>
      <c r="E2354" s="119"/>
      <c r="F2354" s="119"/>
      <c r="G2354" s="119"/>
      <c r="H2354" s="119"/>
      <c r="I2354" s="158">
        <f t="shared" si="73"/>
        <v>0</v>
      </c>
      <c r="J2354" s="119"/>
      <c r="K2354" s="119"/>
      <c r="L2354" s="119"/>
      <c r="M2354" s="119"/>
      <c r="N2354" s="119"/>
      <c r="O2354" s="159"/>
      <c r="P2354" s="160" t="s">
        <v>80</v>
      </c>
      <c r="Q2354" s="122">
        <f t="shared" si="74"/>
        <v>0</v>
      </c>
      <c r="R2354" s="143"/>
    </row>
    <row r="2355" spans="2:18" x14ac:dyDescent="0.2">
      <c r="B2355" s="120"/>
      <c r="C2355" s="119"/>
      <c r="D2355" s="120"/>
      <c r="E2355" s="119"/>
      <c r="F2355" s="119"/>
      <c r="G2355" s="119"/>
      <c r="H2355" s="119"/>
      <c r="I2355" s="158">
        <f t="shared" si="73"/>
        <v>0</v>
      </c>
      <c r="J2355" s="119"/>
      <c r="K2355" s="119"/>
      <c r="L2355" s="119"/>
      <c r="M2355" s="119"/>
      <c r="N2355" s="119"/>
      <c r="O2355" s="159"/>
      <c r="P2355" s="160" t="s">
        <v>80</v>
      </c>
      <c r="Q2355" s="122">
        <f t="shared" si="74"/>
        <v>0</v>
      </c>
      <c r="R2355" s="143"/>
    </row>
    <row r="2356" spans="2:18" x14ac:dyDescent="0.2">
      <c r="B2356" s="120"/>
      <c r="C2356" s="119"/>
      <c r="D2356" s="120"/>
      <c r="E2356" s="119"/>
      <c r="F2356" s="119"/>
      <c r="G2356" s="119"/>
      <c r="H2356" s="119"/>
      <c r="I2356" s="158">
        <f t="shared" ref="I2356:I2419" si="75">IF(J2356&gt;0,J2356,SUM((PI()*E2356*F2356/4)+(PI()*F2356*G2356/4)+(PI()*G2356*H2356/4)+(PI()*H2356*E2356/4)))</f>
        <v>0</v>
      </c>
      <c r="J2356" s="119"/>
      <c r="K2356" s="119"/>
      <c r="L2356" s="119"/>
      <c r="M2356" s="119"/>
      <c r="N2356" s="119"/>
      <c r="O2356" s="159"/>
      <c r="P2356" s="160" t="s">
        <v>80</v>
      </c>
      <c r="Q2356" s="122">
        <f t="shared" ref="Q2356:Q2419" si="76">SUM((I2356-(L2356+M2356+N2356))*(1-O2356))</f>
        <v>0</v>
      </c>
      <c r="R2356" s="143"/>
    </row>
    <row r="2357" spans="2:18" x14ac:dyDescent="0.2">
      <c r="B2357" s="120"/>
      <c r="C2357" s="119"/>
      <c r="D2357" s="120"/>
      <c r="E2357" s="119"/>
      <c r="F2357" s="119"/>
      <c r="G2357" s="119"/>
      <c r="H2357" s="119"/>
      <c r="I2357" s="158">
        <f t="shared" si="75"/>
        <v>0</v>
      </c>
      <c r="J2357" s="119"/>
      <c r="K2357" s="119"/>
      <c r="L2357" s="119"/>
      <c r="M2357" s="119"/>
      <c r="N2357" s="119"/>
      <c r="O2357" s="159"/>
      <c r="P2357" s="160" t="s">
        <v>80</v>
      </c>
      <c r="Q2357" s="122">
        <f t="shared" si="76"/>
        <v>0</v>
      </c>
      <c r="R2357" s="143"/>
    </row>
    <row r="2358" spans="2:18" x14ac:dyDescent="0.2">
      <c r="B2358" s="120"/>
      <c r="C2358" s="119"/>
      <c r="D2358" s="120"/>
      <c r="E2358" s="119"/>
      <c r="F2358" s="119"/>
      <c r="G2358" s="119"/>
      <c r="H2358" s="119"/>
      <c r="I2358" s="158">
        <f t="shared" si="75"/>
        <v>0</v>
      </c>
      <c r="J2358" s="119"/>
      <c r="K2358" s="119"/>
      <c r="L2358" s="119"/>
      <c r="M2358" s="119"/>
      <c r="N2358" s="119"/>
      <c r="O2358" s="159"/>
      <c r="P2358" s="160" t="s">
        <v>80</v>
      </c>
      <c r="Q2358" s="122">
        <f t="shared" si="76"/>
        <v>0</v>
      </c>
      <c r="R2358" s="143"/>
    </row>
    <row r="2359" spans="2:18" x14ac:dyDescent="0.2">
      <c r="B2359" s="120"/>
      <c r="C2359" s="119"/>
      <c r="D2359" s="120"/>
      <c r="E2359" s="119"/>
      <c r="F2359" s="119"/>
      <c r="G2359" s="119"/>
      <c r="H2359" s="119"/>
      <c r="I2359" s="158">
        <f t="shared" si="75"/>
        <v>0</v>
      </c>
      <c r="J2359" s="119"/>
      <c r="K2359" s="119"/>
      <c r="L2359" s="119"/>
      <c r="M2359" s="119"/>
      <c r="N2359" s="119"/>
      <c r="O2359" s="159"/>
      <c r="P2359" s="160" t="s">
        <v>80</v>
      </c>
      <c r="Q2359" s="122">
        <f t="shared" si="76"/>
        <v>0</v>
      </c>
      <c r="R2359" s="143"/>
    </row>
    <row r="2360" spans="2:18" x14ac:dyDescent="0.2">
      <c r="B2360" s="120"/>
      <c r="C2360" s="119"/>
      <c r="D2360" s="120"/>
      <c r="E2360" s="119"/>
      <c r="F2360" s="119"/>
      <c r="G2360" s="119"/>
      <c r="H2360" s="119"/>
      <c r="I2360" s="158">
        <f t="shared" si="75"/>
        <v>0</v>
      </c>
      <c r="J2360" s="119"/>
      <c r="K2360" s="119"/>
      <c r="L2360" s="119"/>
      <c r="M2360" s="119"/>
      <c r="N2360" s="119"/>
      <c r="O2360" s="159"/>
      <c r="P2360" s="160" t="s">
        <v>80</v>
      </c>
      <c r="Q2360" s="122">
        <f t="shared" si="76"/>
        <v>0</v>
      </c>
      <c r="R2360" s="143"/>
    </row>
    <row r="2361" spans="2:18" x14ac:dyDescent="0.2">
      <c r="B2361" s="120"/>
      <c r="C2361" s="119"/>
      <c r="D2361" s="120"/>
      <c r="E2361" s="119"/>
      <c r="F2361" s="119"/>
      <c r="G2361" s="119"/>
      <c r="H2361" s="119"/>
      <c r="I2361" s="158">
        <f t="shared" si="75"/>
        <v>0</v>
      </c>
      <c r="J2361" s="119"/>
      <c r="K2361" s="119"/>
      <c r="L2361" s="119"/>
      <c r="M2361" s="119"/>
      <c r="N2361" s="119"/>
      <c r="O2361" s="159"/>
      <c r="P2361" s="160" t="s">
        <v>80</v>
      </c>
      <c r="Q2361" s="122">
        <f t="shared" si="76"/>
        <v>0</v>
      </c>
      <c r="R2361" s="143"/>
    </row>
    <row r="2362" spans="2:18" x14ac:dyDescent="0.2">
      <c r="B2362" s="120"/>
      <c r="C2362" s="119"/>
      <c r="D2362" s="120"/>
      <c r="E2362" s="119"/>
      <c r="F2362" s="119"/>
      <c r="G2362" s="119"/>
      <c r="H2362" s="119"/>
      <c r="I2362" s="158">
        <f t="shared" si="75"/>
        <v>0</v>
      </c>
      <c r="J2362" s="119"/>
      <c r="K2362" s="119"/>
      <c r="L2362" s="119"/>
      <c r="M2362" s="119"/>
      <c r="N2362" s="119"/>
      <c r="O2362" s="159"/>
      <c r="P2362" s="160" t="s">
        <v>80</v>
      </c>
      <c r="Q2362" s="122">
        <f t="shared" si="76"/>
        <v>0</v>
      </c>
      <c r="R2362" s="143"/>
    </row>
    <row r="2363" spans="2:18" x14ac:dyDescent="0.2">
      <c r="B2363" s="120"/>
      <c r="C2363" s="119"/>
      <c r="D2363" s="120"/>
      <c r="E2363" s="119"/>
      <c r="F2363" s="119"/>
      <c r="G2363" s="119"/>
      <c r="H2363" s="119"/>
      <c r="I2363" s="158">
        <f t="shared" si="75"/>
        <v>0</v>
      </c>
      <c r="J2363" s="119"/>
      <c r="K2363" s="119"/>
      <c r="L2363" s="119"/>
      <c r="M2363" s="119"/>
      <c r="N2363" s="119"/>
      <c r="O2363" s="159"/>
      <c r="P2363" s="160" t="s">
        <v>80</v>
      </c>
      <c r="Q2363" s="122">
        <f t="shared" si="76"/>
        <v>0</v>
      </c>
      <c r="R2363" s="143"/>
    </row>
    <row r="2364" spans="2:18" x14ac:dyDescent="0.2">
      <c r="B2364" s="120"/>
      <c r="C2364" s="119"/>
      <c r="D2364" s="120"/>
      <c r="E2364" s="119"/>
      <c r="F2364" s="119"/>
      <c r="G2364" s="119"/>
      <c r="H2364" s="119"/>
      <c r="I2364" s="158">
        <f t="shared" si="75"/>
        <v>0</v>
      </c>
      <c r="J2364" s="119"/>
      <c r="K2364" s="119"/>
      <c r="L2364" s="119"/>
      <c r="M2364" s="119"/>
      <c r="N2364" s="119"/>
      <c r="O2364" s="159"/>
      <c r="P2364" s="160" t="s">
        <v>80</v>
      </c>
      <c r="Q2364" s="122">
        <f t="shared" si="76"/>
        <v>0</v>
      </c>
      <c r="R2364" s="143"/>
    </row>
    <row r="2365" spans="2:18" x14ac:dyDescent="0.2">
      <c r="B2365" s="120"/>
      <c r="C2365" s="119"/>
      <c r="D2365" s="120"/>
      <c r="E2365" s="119"/>
      <c r="F2365" s="119"/>
      <c r="G2365" s="119"/>
      <c r="H2365" s="119"/>
      <c r="I2365" s="158">
        <f t="shared" si="75"/>
        <v>0</v>
      </c>
      <c r="J2365" s="119"/>
      <c r="K2365" s="119"/>
      <c r="L2365" s="119"/>
      <c r="M2365" s="119"/>
      <c r="N2365" s="119"/>
      <c r="O2365" s="159"/>
      <c r="P2365" s="160" t="s">
        <v>80</v>
      </c>
      <c r="Q2365" s="122">
        <f t="shared" si="76"/>
        <v>0</v>
      </c>
      <c r="R2365" s="143"/>
    </row>
    <row r="2366" spans="2:18" x14ac:dyDescent="0.2">
      <c r="B2366" s="120"/>
      <c r="C2366" s="119"/>
      <c r="D2366" s="120"/>
      <c r="E2366" s="119"/>
      <c r="F2366" s="119"/>
      <c r="G2366" s="119"/>
      <c r="H2366" s="119"/>
      <c r="I2366" s="158">
        <f t="shared" si="75"/>
        <v>0</v>
      </c>
      <c r="J2366" s="119"/>
      <c r="K2366" s="119"/>
      <c r="L2366" s="119"/>
      <c r="M2366" s="119"/>
      <c r="N2366" s="119"/>
      <c r="O2366" s="159"/>
      <c r="P2366" s="160" t="s">
        <v>80</v>
      </c>
      <c r="Q2366" s="122">
        <f t="shared" si="76"/>
        <v>0</v>
      </c>
      <c r="R2366" s="143"/>
    </row>
    <row r="2367" spans="2:18" x14ac:dyDescent="0.2">
      <c r="B2367" s="120"/>
      <c r="C2367" s="119"/>
      <c r="D2367" s="120"/>
      <c r="E2367" s="119"/>
      <c r="F2367" s="119"/>
      <c r="G2367" s="119"/>
      <c r="H2367" s="119"/>
      <c r="I2367" s="158">
        <f t="shared" si="75"/>
        <v>0</v>
      </c>
      <c r="J2367" s="119"/>
      <c r="K2367" s="119"/>
      <c r="L2367" s="119"/>
      <c r="M2367" s="119"/>
      <c r="N2367" s="119"/>
      <c r="O2367" s="159"/>
      <c r="P2367" s="160" t="s">
        <v>80</v>
      </c>
      <c r="Q2367" s="122">
        <f t="shared" si="76"/>
        <v>0</v>
      </c>
      <c r="R2367" s="143"/>
    </row>
    <row r="2368" spans="2:18" x14ac:dyDescent="0.2">
      <c r="B2368" s="120"/>
      <c r="C2368" s="119"/>
      <c r="D2368" s="120"/>
      <c r="E2368" s="119"/>
      <c r="F2368" s="119"/>
      <c r="G2368" s="119"/>
      <c r="H2368" s="119"/>
      <c r="I2368" s="158">
        <f t="shared" si="75"/>
        <v>0</v>
      </c>
      <c r="J2368" s="119"/>
      <c r="K2368" s="119"/>
      <c r="L2368" s="119"/>
      <c r="M2368" s="119"/>
      <c r="N2368" s="119"/>
      <c r="O2368" s="159"/>
      <c r="P2368" s="160" t="s">
        <v>80</v>
      </c>
      <c r="Q2368" s="122">
        <f t="shared" si="76"/>
        <v>0</v>
      </c>
      <c r="R2368" s="143"/>
    </row>
    <row r="2369" spans="2:18" x14ac:dyDescent="0.2">
      <c r="B2369" s="120"/>
      <c r="C2369" s="119"/>
      <c r="D2369" s="120"/>
      <c r="E2369" s="119"/>
      <c r="F2369" s="119"/>
      <c r="G2369" s="119"/>
      <c r="H2369" s="119"/>
      <c r="I2369" s="158">
        <f t="shared" si="75"/>
        <v>0</v>
      </c>
      <c r="J2369" s="119"/>
      <c r="K2369" s="119"/>
      <c r="L2369" s="119"/>
      <c r="M2369" s="119"/>
      <c r="N2369" s="119"/>
      <c r="O2369" s="159"/>
      <c r="P2369" s="160" t="s">
        <v>80</v>
      </c>
      <c r="Q2369" s="122">
        <f t="shared" si="76"/>
        <v>0</v>
      </c>
      <c r="R2369" s="143"/>
    </row>
    <row r="2370" spans="2:18" x14ac:dyDescent="0.2">
      <c r="B2370" s="120"/>
      <c r="C2370" s="119"/>
      <c r="D2370" s="120"/>
      <c r="E2370" s="119"/>
      <c r="F2370" s="119"/>
      <c r="G2370" s="119"/>
      <c r="H2370" s="119"/>
      <c r="I2370" s="158">
        <f t="shared" si="75"/>
        <v>0</v>
      </c>
      <c r="J2370" s="119"/>
      <c r="K2370" s="119"/>
      <c r="L2370" s="119"/>
      <c r="M2370" s="119"/>
      <c r="N2370" s="119"/>
      <c r="O2370" s="159"/>
      <c r="P2370" s="160" t="s">
        <v>80</v>
      </c>
      <c r="Q2370" s="122">
        <f t="shared" si="76"/>
        <v>0</v>
      </c>
      <c r="R2370" s="143"/>
    </row>
    <row r="2371" spans="2:18" x14ac:dyDescent="0.2">
      <c r="B2371" s="120"/>
      <c r="C2371" s="119"/>
      <c r="D2371" s="120"/>
      <c r="E2371" s="119"/>
      <c r="F2371" s="119"/>
      <c r="G2371" s="119"/>
      <c r="H2371" s="119"/>
      <c r="I2371" s="158">
        <f t="shared" si="75"/>
        <v>0</v>
      </c>
      <c r="J2371" s="119"/>
      <c r="K2371" s="119"/>
      <c r="L2371" s="119"/>
      <c r="M2371" s="119"/>
      <c r="N2371" s="119"/>
      <c r="O2371" s="159"/>
      <c r="P2371" s="160" t="s">
        <v>80</v>
      </c>
      <c r="Q2371" s="122">
        <f t="shared" si="76"/>
        <v>0</v>
      </c>
      <c r="R2371" s="143"/>
    </row>
    <row r="2372" spans="2:18" x14ac:dyDescent="0.2">
      <c r="B2372" s="120"/>
      <c r="C2372" s="119"/>
      <c r="D2372" s="120"/>
      <c r="E2372" s="119"/>
      <c r="F2372" s="119"/>
      <c r="G2372" s="119"/>
      <c r="H2372" s="119"/>
      <c r="I2372" s="158">
        <f t="shared" si="75"/>
        <v>0</v>
      </c>
      <c r="J2372" s="119"/>
      <c r="K2372" s="119"/>
      <c r="L2372" s="119"/>
      <c r="M2372" s="119"/>
      <c r="N2372" s="119"/>
      <c r="O2372" s="159"/>
      <c r="P2372" s="160" t="s">
        <v>80</v>
      </c>
      <c r="Q2372" s="122">
        <f t="shared" si="76"/>
        <v>0</v>
      </c>
      <c r="R2372" s="143"/>
    </row>
    <row r="2373" spans="2:18" x14ac:dyDescent="0.2">
      <c r="B2373" s="120"/>
      <c r="C2373" s="119"/>
      <c r="D2373" s="120"/>
      <c r="E2373" s="119"/>
      <c r="F2373" s="119"/>
      <c r="G2373" s="119"/>
      <c r="H2373" s="119"/>
      <c r="I2373" s="158">
        <f t="shared" si="75"/>
        <v>0</v>
      </c>
      <c r="J2373" s="119"/>
      <c r="K2373" s="119"/>
      <c r="L2373" s="119"/>
      <c r="M2373" s="119"/>
      <c r="N2373" s="119"/>
      <c r="O2373" s="159"/>
      <c r="P2373" s="160" t="s">
        <v>80</v>
      </c>
      <c r="Q2373" s="122">
        <f t="shared" si="76"/>
        <v>0</v>
      </c>
      <c r="R2373" s="143"/>
    </row>
    <row r="2374" spans="2:18" x14ac:dyDescent="0.2">
      <c r="B2374" s="120"/>
      <c r="C2374" s="119"/>
      <c r="D2374" s="120"/>
      <c r="E2374" s="119"/>
      <c r="F2374" s="119"/>
      <c r="G2374" s="119"/>
      <c r="H2374" s="119"/>
      <c r="I2374" s="158">
        <f t="shared" si="75"/>
        <v>0</v>
      </c>
      <c r="J2374" s="119"/>
      <c r="K2374" s="119"/>
      <c r="L2374" s="119"/>
      <c r="M2374" s="119"/>
      <c r="N2374" s="119"/>
      <c r="O2374" s="159"/>
      <c r="P2374" s="160" t="s">
        <v>80</v>
      </c>
      <c r="Q2374" s="122">
        <f t="shared" si="76"/>
        <v>0</v>
      </c>
      <c r="R2374" s="143"/>
    </row>
    <row r="2375" spans="2:18" x14ac:dyDescent="0.2">
      <c r="B2375" s="120"/>
      <c r="C2375" s="119"/>
      <c r="D2375" s="120"/>
      <c r="E2375" s="119"/>
      <c r="F2375" s="119"/>
      <c r="G2375" s="119"/>
      <c r="H2375" s="119"/>
      <c r="I2375" s="158">
        <f t="shared" si="75"/>
        <v>0</v>
      </c>
      <c r="J2375" s="119"/>
      <c r="K2375" s="119"/>
      <c r="L2375" s="119"/>
      <c r="M2375" s="119"/>
      <c r="N2375" s="119"/>
      <c r="O2375" s="159"/>
      <c r="P2375" s="160" t="s">
        <v>80</v>
      </c>
      <c r="Q2375" s="122">
        <f t="shared" si="76"/>
        <v>0</v>
      </c>
      <c r="R2375" s="143"/>
    </row>
    <row r="2376" spans="2:18" x14ac:dyDescent="0.2">
      <c r="B2376" s="120"/>
      <c r="C2376" s="119"/>
      <c r="D2376" s="120"/>
      <c r="E2376" s="119"/>
      <c r="F2376" s="119"/>
      <c r="G2376" s="119"/>
      <c r="H2376" s="119"/>
      <c r="I2376" s="158">
        <f t="shared" si="75"/>
        <v>0</v>
      </c>
      <c r="J2376" s="119"/>
      <c r="K2376" s="119"/>
      <c r="L2376" s="119"/>
      <c r="M2376" s="119"/>
      <c r="N2376" s="119"/>
      <c r="O2376" s="159"/>
      <c r="P2376" s="160" t="s">
        <v>80</v>
      </c>
      <c r="Q2376" s="122">
        <f t="shared" si="76"/>
        <v>0</v>
      </c>
      <c r="R2376" s="143"/>
    </row>
    <row r="2377" spans="2:18" x14ac:dyDescent="0.2">
      <c r="B2377" s="120"/>
      <c r="C2377" s="119"/>
      <c r="D2377" s="120"/>
      <c r="E2377" s="119"/>
      <c r="F2377" s="119"/>
      <c r="G2377" s="119"/>
      <c r="H2377" s="119"/>
      <c r="I2377" s="158">
        <f t="shared" si="75"/>
        <v>0</v>
      </c>
      <c r="J2377" s="119"/>
      <c r="K2377" s="119"/>
      <c r="L2377" s="119"/>
      <c r="M2377" s="119"/>
      <c r="N2377" s="119"/>
      <c r="O2377" s="159"/>
      <c r="P2377" s="160" t="s">
        <v>80</v>
      </c>
      <c r="Q2377" s="122">
        <f t="shared" si="76"/>
        <v>0</v>
      </c>
      <c r="R2377" s="143"/>
    </row>
    <row r="2378" spans="2:18" x14ac:dyDescent="0.2">
      <c r="B2378" s="120"/>
      <c r="C2378" s="119"/>
      <c r="D2378" s="120"/>
      <c r="E2378" s="119"/>
      <c r="F2378" s="119"/>
      <c r="G2378" s="119"/>
      <c r="H2378" s="119"/>
      <c r="I2378" s="158">
        <f t="shared" si="75"/>
        <v>0</v>
      </c>
      <c r="J2378" s="119"/>
      <c r="K2378" s="119"/>
      <c r="L2378" s="119"/>
      <c r="M2378" s="119"/>
      <c r="N2378" s="119"/>
      <c r="O2378" s="159"/>
      <c r="P2378" s="160" t="s">
        <v>80</v>
      </c>
      <c r="Q2378" s="122">
        <f t="shared" si="76"/>
        <v>0</v>
      </c>
      <c r="R2378" s="143"/>
    </row>
    <row r="2379" spans="2:18" x14ac:dyDescent="0.2">
      <c r="B2379" s="120"/>
      <c r="C2379" s="119"/>
      <c r="D2379" s="120"/>
      <c r="E2379" s="119"/>
      <c r="F2379" s="119"/>
      <c r="G2379" s="119"/>
      <c r="H2379" s="119"/>
      <c r="I2379" s="158">
        <f t="shared" si="75"/>
        <v>0</v>
      </c>
      <c r="J2379" s="119"/>
      <c r="K2379" s="119"/>
      <c r="L2379" s="119"/>
      <c r="M2379" s="119"/>
      <c r="N2379" s="119"/>
      <c r="O2379" s="159"/>
      <c r="P2379" s="160" t="s">
        <v>80</v>
      </c>
      <c r="Q2379" s="122">
        <f t="shared" si="76"/>
        <v>0</v>
      </c>
      <c r="R2379" s="143"/>
    </row>
    <row r="2380" spans="2:18" x14ac:dyDescent="0.2">
      <c r="B2380" s="120"/>
      <c r="C2380" s="119"/>
      <c r="D2380" s="120"/>
      <c r="E2380" s="119"/>
      <c r="F2380" s="119"/>
      <c r="G2380" s="119"/>
      <c r="H2380" s="119"/>
      <c r="I2380" s="158">
        <f t="shared" si="75"/>
        <v>0</v>
      </c>
      <c r="J2380" s="119"/>
      <c r="K2380" s="119"/>
      <c r="L2380" s="119"/>
      <c r="M2380" s="119"/>
      <c r="N2380" s="119"/>
      <c r="O2380" s="159"/>
      <c r="P2380" s="160" t="s">
        <v>80</v>
      </c>
      <c r="Q2380" s="122">
        <f t="shared" si="76"/>
        <v>0</v>
      </c>
      <c r="R2380" s="143"/>
    </row>
    <row r="2381" spans="2:18" x14ac:dyDescent="0.2">
      <c r="B2381" s="120"/>
      <c r="C2381" s="119"/>
      <c r="D2381" s="120"/>
      <c r="E2381" s="119"/>
      <c r="F2381" s="119"/>
      <c r="G2381" s="119"/>
      <c r="H2381" s="119"/>
      <c r="I2381" s="158">
        <f t="shared" si="75"/>
        <v>0</v>
      </c>
      <c r="J2381" s="119"/>
      <c r="K2381" s="119"/>
      <c r="L2381" s="119"/>
      <c r="M2381" s="119"/>
      <c r="N2381" s="119"/>
      <c r="O2381" s="159"/>
      <c r="P2381" s="160" t="s">
        <v>80</v>
      </c>
      <c r="Q2381" s="122">
        <f t="shared" si="76"/>
        <v>0</v>
      </c>
      <c r="R2381" s="143"/>
    </row>
    <row r="2382" spans="2:18" x14ac:dyDescent="0.2">
      <c r="B2382" s="120"/>
      <c r="C2382" s="119"/>
      <c r="D2382" s="120"/>
      <c r="E2382" s="119"/>
      <c r="F2382" s="119"/>
      <c r="G2382" s="119"/>
      <c r="H2382" s="119"/>
      <c r="I2382" s="158">
        <f t="shared" si="75"/>
        <v>0</v>
      </c>
      <c r="J2382" s="119"/>
      <c r="K2382" s="119"/>
      <c r="L2382" s="119"/>
      <c r="M2382" s="119"/>
      <c r="N2382" s="119"/>
      <c r="O2382" s="159"/>
      <c r="P2382" s="160" t="s">
        <v>80</v>
      </c>
      <c r="Q2382" s="122">
        <f t="shared" si="76"/>
        <v>0</v>
      </c>
      <c r="R2382" s="143"/>
    </row>
    <row r="2383" spans="2:18" x14ac:dyDescent="0.2">
      <c r="B2383" s="120"/>
      <c r="C2383" s="119"/>
      <c r="D2383" s="120"/>
      <c r="E2383" s="119"/>
      <c r="F2383" s="119"/>
      <c r="G2383" s="119"/>
      <c r="H2383" s="119"/>
      <c r="I2383" s="158">
        <f t="shared" si="75"/>
        <v>0</v>
      </c>
      <c r="J2383" s="119"/>
      <c r="K2383" s="119"/>
      <c r="L2383" s="119"/>
      <c r="M2383" s="119"/>
      <c r="N2383" s="119"/>
      <c r="O2383" s="159"/>
      <c r="P2383" s="160" t="s">
        <v>80</v>
      </c>
      <c r="Q2383" s="122">
        <f t="shared" si="76"/>
        <v>0</v>
      </c>
      <c r="R2383" s="143"/>
    </row>
    <row r="2384" spans="2:18" x14ac:dyDescent="0.2">
      <c r="B2384" s="120"/>
      <c r="C2384" s="119"/>
      <c r="D2384" s="120"/>
      <c r="E2384" s="119"/>
      <c r="F2384" s="119"/>
      <c r="G2384" s="119"/>
      <c r="H2384" s="119"/>
      <c r="I2384" s="158">
        <f t="shared" si="75"/>
        <v>0</v>
      </c>
      <c r="J2384" s="119"/>
      <c r="K2384" s="119"/>
      <c r="L2384" s="119"/>
      <c r="M2384" s="119"/>
      <c r="N2384" s="119"/>
      <c r="O2384" s="159"/>
      <c r="P2384" s="160" t="s">
        <v>80</v>
      </c>
      <c r="Q2384" s="122">
        <f t="shared" si="76"/>
        <v>0</v>
      </c>
      <c r="R2384" s="143"/>
    </row>
    <row r="2385" spans="2:18" x14ac:dyDescent="0.2">
      <c r="B2385" s="120"/>
      <c r="C2385" s="119"/>
      <c r="D2385" s="120"/>
      <c r="E2385" s="119"/>
      <c r="F2385" s="119"/>
      <c r="G2385" s="119"/>
      <c r="H2385" s="119"/>
      <c r="I2385" s="158">
        <f t="shared" si="75"/>
        <v>0</v>
      </c>
      <c r="J2385" s="119"/>
      <c r="K2385" s="119"/>
      <c r="L2385" s="119"/>
      <c r="M2385" s="119"/>
      <c r="N2385" s="119"/>
      <c r="O2385" s="159"/>
      <c r="P2385" s="160" t="s">
        <v>80</v>
      </c>
      <c r="Q2385" s="122">
        <f t="shared" si="76"/>
        <v>0</v>
      </c>
      <c r="R2385" s="143"/>
    </row>
    <row r="2386" spans="2:18" x14ac:dyDescent="0.2">
      <c r="B2386" s="120"/>
      <c r="C2386" s="119"/>
      <c r="D2386" s="120"/>
      <c r="E2386" s="119"/>
      <c r="F2386" s="119"/>
      <c r="G2386" s="119"/>
      <c r="H2386" s="119"/>
      <c r="I2386" s="158">
        <f t="shared" si="75"/>
        <v>0</v>
      </c>
      <c r="J2386" s="119"/>
      <c r="K2386" s="119"/>
      <c r="L2386" s="119"/>
      <c r="M2386" s="119"/>
      <c r="N2386" s="119"/>
      <c r="O2386" s="159"/>
      <c r="P2386" s="160" t="s">
        <v>80</v>
      </c>
      <c r="Q2386" s="122">
        <f t="shared" si="76"/>
        <v>0</v>
      </c>
      <c r="R2386" s="143"/>
    </row>
    <row r="2387" spans="2:18" x14ac:dyDescent="0.2">
      <c r="B2387" s="120"/>
      <c r="C2387" s="119"/>
      <c r="D2387" s="120"/>
      <c r="E2387" s="119"/>
      <c r="F2387" s="119"/>
      <c r="G2387" s="119"/>
      <c r="H2387" s="119"/>
      <c r="I2387" s="158">
        <f t="shared" si="75"/>
        <v>0</v>
      </c>
      <c r="J2387" s="119"/>
      <c r="K2387" s="119"/>
      <c r="L2387" s="119"/>
      <c r="M2387" s="119"/>
      <c r="N2387" s="119"/>
      <c r="O2387" s="159"/>
      <c r="P2387" s="160" t="s">
        <v>80</v>
      </c>
      <c r="Q2387" s="122">
        <f t="shared" si="76"/>
        <v>0</v>
      </c>
      <c r="R2387" s="143"/>
    </row>
    <row r="2388" spans="2:18" x14ac:dyDescent="0.2">
      <c r="B2388" s="120"/>
      <c r="C2388" s="119"/>
      <c r="D2388" s="120"/>
      <c r="E2388" s="119"/>
      <c r="F2388" s="119"/>
      <c r="G2388" s="119"/>
      <c r="H2388" s="119"/>
      <c r="I2388" s="158">
        <f t="shared" si="75"/>
        <v>0</v>
      </c>
      <c r="J2388" s="119"/>
      <c r="K2388" s="119"/>
      <c r="L2388" s="119"/>
      <c r="M2388" s="119"/>
      <c r="N2388" s="119"/>
      <c r="O2388" s="159"/>
      <c r="P2388" s="160" t="s">
        <v>80</v>
      </c>
      <c r="Q2388" s="122">
        <f t="shared" si="76"/>
        <v>0</v>
      </c>
      <c r="R2388" s="143"/>
    </row>
    <row r="2389" spans="2:18" x14ac:dyDescent="0.2">
      <c r="B2389" s="120"/>
      <c r="C2389" s="119"/>
      <c r="D2389" s="120"/>
      <c r="E2389" s="119"/>
      <c r="F2389" s="119"/>
      <c r="G2389" s="119"/>
      <c r="H2389" s="119"/>
      <c r="I2389" s="158">
        <f t="shared" si="75"/>
        <v>0</v>
      </c>
      <c r="J2389" s="119"/>
      <c r="K2389" s="119"/>
      <c r="L2389" s="119"/>
      <c r="M2389" s="119"/>
      <c r="N2389" s="119"/>
      <c r="O2389" s="159"/>
      <c r="P2389" s="160" t="s">
        <v>80</v>
      </c>
      <c r="Q2389" s="122">
        <f t="shared" si="76"/>
        <v>0</v>
      </c>
      <c r="R2389" s="143"/>
    </row>
    <row r="2390" spans="2:18" x14ac:dyDescent="0.2">
      <c r="B2390" s="120"/>
      <c r="C2390" s="119"/>
      <c r="D2390" s="120"/>
      <c r="E2390" s="119"/>
      <c r="F2390" s="119"/>
      <c r="G2390" s="119"/>
      <c r="H2390" s="119"/>
      <c r="I2390" s="158">
        <f t="shared" si="75"/>
        <v>0</v>
      </c>
      <c r="J2390" s="119"/>
      <c r="K2390" s="119"/>
      <c r="L2390" s="119"/>
      <c r="M2390" s="119"/>
      <c r="N2390" s="119"/>
      <c r="O2390" s="159"/>
      <c r="P2390" s="160" t="s">
        <v>80</v>
      </c>
      <c r="Q2390" s="122">
        <f t="shared" si="76"/>
        <v>0</v>
      </c>
      <c r="R2390" s="143"/>
    </row>
    <row r="2391" spans="2:18" x14ac:dyDescent="0.2">
      <c r="B2391" s="120"/>
      <c r="C2391" s="119"/>
      <c r="D2391" s="120"/>
      <c r="E2391" s="119"/>
      <c r="F2391" s="119"/>
      <c r="G2391" s="119"/>
      <c r="H2391" s="119"/>
      <c r="I2391" s="158">
        <f t="shared" si="75"/>
        <v>0</v>
      </c>
      <c r="J2391" s="119"/>
      <c r="K2391" s="119"/>
      <c r="L2391" s="119"/>
      <c r="M2391" s="119"/>
      <c r="N2391" s="119"/>
      <c r="O2391" s="159"/>
      <c r="P2391" s="160" t="s">
        <v>80</v>
      </c>
      <c r="Q2391" s="122">
        <f t="shared" si="76"/>
        <v>0</v>
      </c>
      <c r="R2391" s="143"/>
    </row>
    <row r="2392" spans="2:18" x14ac:dyDescent="0.2">
      <c r="B2392" s="120"/>
      <c r="C2392" s="119"/>
      <c r="D2392" s="120"/>
      <c r="E2392" s="119"/>
      <c r="F2392" s="119"/>
      <c r="G2392" s="119"/>
      <c r="H2392" s="119"/>
      <c r="I2392" s="158">
        <f t="shared" si="75"/>
        <v>0</v>
      </c>
      <c r="J2392" s="119"/>
      <c r="K2392" s="119"/>
      <c r="L2392" s="119"/>
      <c r="M2392" s="119"/>
      <c r="N2392" s="119"/>
      <c r="O2392" s="159"/>
      <c r="P2392" s="160" t="s">
        <v>80</v>
      </c>
      <c r="Q2392" s="122">
        <f t="shared" si="76"/>
        <v>0</v>
      </c>
      <c r="R2392" s="143"/>
    </row>
    <row r="2393" spans="2:18" x14ac:dyDescent="0.2">
      <c r="B2393" s="120"/>
      <c r="C2393" s="119"/>
      <c r="D2393" s="120"/>
      <c r="E2393" s="119"/>
      <c r="F2393" s="119"/>
      <c r="G2393" s="119"/>
      <c r="H2393" s="119"/>
      <c r="I2393" s="158">
        <f t="shared" si="75"/>
        <v>0</v>
      </c>
      <c r="J2393" s="119"/>
      <c r="K2393" s="119"/>
      <c r="L2393" s="119"/>
      <c r="M2393" s="119"/>
      <c r="N2393" s="119"/>
      <c r="O2393" s="159"/>
      <c r="P2393" s="160" t="s">
        <v>80</v>
      </c>
      <c r="Q2393" s="122">
        <f t="shared" si="76"/>
        <v>0</v>
      </c>
      <c r="R2393" s="143"/>
    </row>
    <row r="2394" spans="2:18" x14ac:dyDescent="0.2">
      <c r="B2394" s="120"/>
      <c r="C2394" s="119"/>
      <c r="D2394" s="120"/>
      <c r="E2394" s="119"/>
      <c r="F2394" s="119"/>
      <c r="G2394" s="119"/>
      <c r="H2394" s="119"/>
      <c r="I2394" s="158">
        <f t="shared" si="75"/>
        <v>0</v>
      </c>
      <c r="J2394" s="119"/>
      <c r="K2394" s="119"/>
      <c r="L2394" s="119"/>
      <c r="M2394" s="119"/>
      <c r="N2394" s="119"/>
      <c r="O2394" s="159"/>
      <c r="P2394" s="160" t="s">
        <v>80</v>
      </c>
      <c r="Q2394" s="122">
        <f t="shared" si="76"/>
        <v>0</v>
      </c>
      <c r="R2394" s="143"/>
    </row>
    <row r="2395" spans="2:18" x14ac:dyDescent="0.2">
      <c r="B2395" s="120"/>
      <c r="C2395" s="119"/>
      <c r="D2395" s="120"/>
      <c r="E2395" s="119"/>
      <c r="F2395" s="119"/>
      <c r="G2395" s="119"/>
      <c r="H2395" s="119"/>
      <c r="I2395" s="158">
        <f t="shared" si="75"/>
        <v>0</v>
      </c>
      <c r="J2395" s="119"/>
      <c r="K2395" s="119"/>
      <c r="L2395" s="119"/>
      <c r="M2395" s="119"/>
      <c r="N2395" s="119"/>
      <c r="O2395" s="159"/>
      <c r="P2395" s="160" t="s">
        <v>80</v>
      </c>
      <c r="Q2395" s="122">
        <f t="shared" si="76"/>
        <v>0</v>
      </c>
      <c r="R2395" s="143"/>
    </row>
    <row r="2396" spans="2:18" x14ac:dyDescent="0.2">
      <c r="B2396" s="120"/>
      <c r="C2396" s="119"/>
      <c r="D2396" s="120"/>
      <c r="E2396" s="119"/>
      <c r="F2396" s="119"/>
      <c r="G2396" s="119"/>
      <c r="H2396" s="119"/>
      <c r="I2396" s="158">
        <f t="shared" si="75"/>
        <v>0</v>
      </c>
      <c r="J2396" s="119"/>
      <c r="K2396" s="119"/>
      <c r="L2396" s="119"/>
      <c r="M2396" s="119"/>
      <c r="N2396" s="119"/>
      <c r="O2396" s="159"/>
      <c r="P2396" s="160" t="s">
        <v>80</v>
      </c>
      <c r="Q2396" s="122">
        <f t="shared" si="76"/>
        <v>0</v>
      </c>
      <c r="R2396" s="143"/>
    </row>
    <row r="2397" spans="2:18" x14ac:dyDescent="0.2">
      <c r="B2397" s="120"/>
      <c r="C2397" s="119"/>
      <c r="D2397" s="120"/>
      <c r="E2397" s="119"/>
      <c r="F2397" s="119"/>
      <c r="G2397" s="119"/>
      <c r="H2397" s="119"/>
      <c r="I2397" s="158">
        <f t="shared" si="75"/>
        <v>0</v>
      </c>
      <c r="J2397" s="119"/>
      <c r="K2397" s="119"/>
      <c r="L2397" s="119"/>
      <c r="M2397" s="119"/>
      <c r="N2397" s="119"/>
      <c r="O2397" s="159"/>
      <c r="P2397" s="160" t="s">
        <v>80</v>
      </c>
      <c r="Q2397" s="122">
        <f t="shared" si="76"/>
        <v>0</v>
      </c>
      <c r="R2397" s="143"/>
    </row>
    <row r="2398" spans="2:18" x14ac:dyDescent="0.2">
      <c r="B2398" s="120"/>
      <c r="C2398" s="119"/>
      <c r="D2398" s="120"/>
      <c r="E2398" s="119"/>
      <c r="F2398" s="119"/>
      <c r="G2398" s="119"/>
      <c r="H2398" s="119"/>
      <c r="I2398" s="158">
        <f t="shared" si="75"/>
        <v>0</v>
      </c>
      <c r="J2398" s="119"/>
      <c r="K2398" s="119"/>
      <c r="L2398" s="119"/>
      <c r="M2398" s="119"/>
      <c r="N2398" s="119"/>
      <c r="O2398" s="159"/>
      <c r="P2398" s="160" t="s">
        <v>80</v>
      </c>
      <c r="Q2398" s="122">
        <f t="shared" si="76"/>
        <v>0</v>
      </c>
      <c r="R2398" s="143"/>
    </row>
    <row r="2399" spans="2:18" x14ac:dyDescent="0.2">
      <c r="B2399" s="120"/>
      <c r="C2399" s="119"/>
      <c r="D2399" s="120"/>
      <c r="E2399" s="119"/>
      <c r="F2399" s="119"/>
      <c r="G2399" s="119"/>
      <c r="H2399" s="119"/>
      <c r="I2399" s="158">
        <f t="shared" si="75"/>
        <v>0</v>
      </c>
      <c r="J2399" s="119"/>
      <c r="K2399" s="119"/>
      <c r="L2399" s="119"/>
      <c r="M2399" s="119"/>
      <c r="N2399" s="119"/>
      <c r="O2399" s="159"/>
      <c r="P2399" s="160" t="s">
        <v>80</v>
      </c>
      <c r="Q2399" s="122">
        <f t="shared" si="76"/>
        <v>0</v>
      </c>
      <c r="R2399" s="143"/>
    </row>
    <row r="2400" spans="2:18" x14ac:dyDescent="0.2">
      <c r="B2400" s="120"/>
      <c r="C2400" s="119"/>
      <c r="D2400" s="120"/>
      <c r="E2400" s="119"/>
      <c r="F2400" s="119"/>
      <c r="G2400" s="119"/>
      <c r="H2400" s="119"/>
      <c r="I2400" s="158">
        <f t="shared" si="75"/>
        <v>0</v>
      </c>
      <c r="J2400" s="119"/>
      <c r="K2400" s="119"/>
      <c r="L2400" s="119"/>
      <c r="M2400" s="119"/>
      <c r="N2400" s="119"/>
      <c r="O2400" s="159"/>
      <c r="P2400" s="160" t="s">
        <v>80</v>
      </c>
      <c r="Q2400" s="122">
        <f t="shared" si="76"/>
        <v>0</v>
      </c>
      <c r="R2400" s="143"/>
    </row>
    <row r="2401" spans="2:18" x14ac:dyDescent="0.2">
      <c r="B2401" s="120"/>
      <c r="C2401" s="119"/>
      <c r="D2401" s="120"/>
      <c r="E2401" s="119"/>
      <c r="F2401" s="119"/>
      <c r="G2401" s="119"/>
      <c r="H2401" s="119"/>
      <c r="I2401" s="158">
        <f t="shared" si="75"/>
        <v>0</v>
      </c>
      <c r="J2401" s="119"/>
      <c r="K2401" s="119"/>
      <c r="L2401" s="119"/>
      <c r="M2401" s="119"/>
      <c r="N2401" s="119"/>
      <c r="O2401" s="159"/>
      <c r="P2401" s="160" t="s">
        <v>80</v>
      </c>
      <c r="Q2401" s="122">
        <f t="shared" si="76"/>
        <v>0</v>
      </c>
      <c r="R2401" s="143"/>
    </row>
    <row r="2402" spans="2:18" x14ac:dyDescent="0.2">
      <c r="B2402" s="120"/>
      <c r="C2402" s="119"/>
      <c r="D2402" s="120"/>
      <c r="E2402" s="119"/>
      <c r="F2402" s="119"/>
      <c r="G2402" s="119"/>
      <c r="H2402" s="119"/>
      <c r="I2402" s="158">
        <f t="shared" si="75"/>
        <v>0</v>
      </c>
      <c r="J2402" s="119"/>
      <c r="K2402" s="119"/>
      <c r="L2402" s="119"/>
      <c r="M2402" s="119"/>
      <c r="N2402" s="119"/>
      <c r="O2402" s="159"/>
      <c r="P2402" s="160" t="s">
        <v>80</v>
      </c>
      <c r="Q2402" s="122">
        <f t="shared" si="76"/>
        <v>0</v>
      </c>
      <c r="R2402" s="143"/>
    </row>
    <row r="2403" spans="2:18" x14ac:dyDescent="0.2">
      <c r="B2403" s="120"/>
      <c r="C2403" s="119"/>
      <c r="D2403" s="120"/>
      <c r="E2403" s="119"/>
      <c r="F2403" s="119"/>
      <c r="G2403" s="119"/>
      <c r="H2403" s="119"/>
      <c r="I2403" s="158">
        <f t="shared" si="75"/>
        <v>0</v>
      </c>
      <c r="J2403" s="119"/>
      <c r="K2403" s="119"/>
      <c r="L2403" s="119"/>
      <c r="M2403" s="119"/>
      <c r="N2403" s="119"/>
      <c r="O2403" s="159"/>
      <c r="P2403" s="160" t="s">
        <v>80</v>
      </c>
      <c r="Q2403" s="122">
        <f t="shared" si="76"/>
        <v>0</v>
      </c>
      <c r="R2403" s="143"/>
    </row>
    <row r="2404" spans="2:18" x14ac:dyDescent="0.2">
      <c r="B2404" s="120"/>
      <c r="C2404" s="119"/>
      <c r="D2404" s="120"/>
      <c r="E2404" s="119"/>
      <c r="F2404" s="119"/>
      <c r="G2404" s="119"/>
      <c r="H2404" s="119"/>
      <c r="I2404" s="158">
        <f t="shared" si="75"/>
        <v>0</v>
      </c>
      <c r="J2404" s="119"/>
      <c r="K2404" s="119"/>
      <c r="L2404" s="119"/>
      <c r="M2404" s="119"/>
      <c r="N2404" s="119"/>
      <c r="O2404" s="159"/>
      <c r="P2404" s="160" t="s">
        <v>80</v>
      </c>
      <c r="Q2404" s="122">
        <f t="shared" si="76"/>
        <v>0</v>
      </c>
      <c r="R2404" s="143"/>
    </row>
    <row r="2405" spans="2:18" x14ac:dyDescent="0.2">
      <c r="B2405" s="120"/>
      <c r="C2405" s="119"/>
      <c r="D2405" s="120"/>
      <c r="E2405" s="119"/>
      <c r="F2405" s="119"/>
      <c r="G2405" s="119"/>
      <c r="H2405" s="119"/>
      <c r="I2405" s="158">
        <f t="shared" si="75"/>
        <v>0</v>
      </c>
      <c r="J2405" s="119"/>
      <c r="K2405" s="119"/>
      <c r="L2405" s="119"/>
      <c r="M2405" s="119"/>
      <c r="N2405" s="119"/>
      <c r="O2405" s="159"/>
      <c r="P2405" s="160" t="s">
        <v>80</v>
      </c>
      <c r="Q2405" s="122">
        <f t="shared" si="76"/>
        <v>0</v>
      </c>
      <c r="R2405" s="143"/>
    </row>
    <row r="2406" spans="2:18" x14ac:dyDescent="0.2">
      <c r="B2406" s="120"/>
      <c r="C2406" s="119"/>
      <c r="D2406" s="120"/>
      <c r="E2406" s="119"/>
      <c r="F2406" s="119"/>
      <c r="G2406" s="119"/>
      <c r="H2406" s="119"/>
      <c r="I2406" s="158">
        <f t="shared" si="75"/>
        <v>0</v>
      </c>
      <c r="J2406" s="119"/>
      <c r="K2406" s="119"/>
      <c r="L2406" s="119"/>
      <c r="M2406" s="119"/>
      <c r="N2406" s="119"/>
      <c r="O2406" s="159"/>
      <c r="P2406" s="160" t="s">
        <v>80</v>
      </c>
      <c r="Q2406" s="122">
        <f t="shared" si="76"/>
        <v>0</v>
      </c>
      <c r="R2406" s="143"/>
    </row>
    <row r="2407" spans="2:18" x14ac:dyDescent="0.2">
      <c r="B2407" s="120"/>
      <c r="C2407" s="119"/>
      <c r="D2407" s="120"/>
      <c r="E2407" s="119"/>
      <c r="F2407" s="119"/>
      <c r="G2407" s="119"/>
      <c r="H2407" s="119"/>
      <c r="I2407" s="158">
        <f t="shared" si="75"/>
        <v>0</v>
      </c>
      <c r="J2407" s="119"/>
      <c r="K2407" s="119"/>
      <c r="L2407" s="119"/>
      <c r="M2407" s="119"/>
      <c r="N2407" s="119"/>
      <c r="O2407" s="159"/>
      <c r="P2407" s="160" t="s">
        <v>80</v>
      </c>
      <c r="Q2407" s="122">
        <f t="shared" si="76"/>
        <v>0</v>
      </c>
      <c r="R2407" s="143"/>
    </row>
    <row r="2408" spans="2:18" x14ac:dyDescent="0.2">
      <c r="B2408" s="120"/>
      <c r="C2408" s="119"/>
      <c r="D2408" s="120"/>
      <c r="E2408" s="119"/>
      <c r="F2408" s="119"/>
      <c r="G2408" s="119"/>
      <c r="H2408" s="119"/>
      <c r="I2408" s="158">
        <f t="shared" si="75"/>
        <v>0</v>
      </c>
      <c r="J2408" s="119"/>
      <c r="K2408" s="119"/>
      <c r="L2408" s="119"/>
      <c r="M2408" s="119"/>
      <c r="N2408" s="119"/>
      <c r="O2408" s="159"/>
      <c r="P2408" s="160" t="s">
        <v>80</v>
      </c>
      <c r="Q2408" s="122">
        <f t="shared" si="76"/>
        <v>0</v>
      </c>
      <c r="R2408" s="143"/>
    </row>
    <row r="2409" spans="2:18" x14ac:dyDescent="0.2">
      <c r="B2409" s="120"/>
      <c r="C2409" s="119"/>
      <c r="D2409" s="120"/>
      <c r="E2409" s="119"/>
      <c r="F2409" s="119"/>
      <c r="G2409" s="119"/>
      <c r="H2409" s="119"/>
      <c r="I2409" s="158">
        <f t="shared" si="75"/>
        <v>0</v>
      </c>
      <c r="J2409" s="119"/>
      <c r="K2409" s="119"/>
      <c r="L2409" s="119"/>
      <c r="M2409" s="119"/>
      <c r="N2409" s="119"/>
      <c r="O2409" s="159"/>
      <c r="P2409" s="160" t="s">
        <v>80</v>
      </c>
      <c r="Q2409" s="122">
        <f t="shared" si="76"/>
        <v>0</v>
      </c>
      <c r="R2409" s="143"/>
    </row>
    <row r="2410" spans="2:18" x14ac:dyDescent="0.2">
      <c r="B2410" s="120"/>
      <c r="C2410" s="119"/>
      <c r="D2410" s="120"/>
      <c r="E2410" s="119"/>
      <c r="F2410" s="119"/>
      <c r="G2410" s="119"/>
      <c r="H2410" s="119"/>
      <c r="I2410" s="158">
        <f t="shared" si="75"/>
        <v>0</v>
      </c>
      <c r="J2410" s="119"/>
      <c r="K2410" s="119"/>
      <c r="L2410" s="119"/>
      <c r="M2410" s="119"/>
      <c r="N2410" s="119"/>
      <c r="O2410" s="159"/>
      <c r="P2410" s="160" t="s">
        <v>80</v>
      </c>
      <c r="Q2410" s="122">
        <f t="shared" si="76"/>
        <v>0</v>
      </c>
      <c r="R2410" s="143"/>
    </row>
    <row r="2411" spans="2:18" x14ac:dyDescent="0.2">
      <c r="B2411" s="120"/>
      <c r="C2411" s="119"/>
      <c r="D2411" s="120"/>
      <c r="E2411" s="119"/>
      <c r="F2411" s="119"/>
      <c r="G2411" s="119"/>
      <c r="H2411" s="119"/>
      <c r="I2411" s="158">
        <f t="shared" si="75"/>
        <v>0</v>
      </c>
      <c r="J2411" s="119"/>
      <c r="K2411" s="119"/>
      <c r="L2411" s="119"/>
      <c r="M2411" s="119"/>
      <c r="N2411" s="119"/>
      <c r="O2411" s="159"/>
      <c r="P2411" s="160" t="s">
        <v>80</v>
      </c>
      <c r="Q2411" s="122">
        <f t="shared" si="76"/>
        <v>0</v>
      </c>
      <c r="R2411" s="143"/>
    </row>
    <row r="2412" spans="2:18" x14ac:dyDescent="0.2">
      <c r="B2412" s="120"/>
      <c r="C2412" s="119"/>
      <c r="D2412" s="120"/>
      <c r="E2412" s="119"/>
      <c r="F2412" s="119"/>
      <c r="G2412" s="119"/>
      <c r="H2412" s="119"/>
      <c r="I2412" s="158">
        <f t="shared" si="75"/>
        <v>0</v>
      </c>
      <c r="J2412" s="119"/>
      <c r="K2412" s="119"/>
      <c r="L2412" s="119"/>
      <c r="M2412" s="119"/>
      <c r="N2412" s="119"/>
      <c r="O2412" s="159"/>
      <c r="P2412" s="160" t="s">
        <v>80</v>
      </c>
      <c r="Q2412" s="122">
        <f t="shared" si="76"/>
        <v>0</v>
      </c>
      <c r="R2412" s="143"/>
    </row>
    <row r="2413" spans="2:18" x14ac:dyDescent="0.2">
      <c r="B2413" s="120"/>
      <c r="C2413" s="119"/>
      <c r="D2413" s="120"/>
      <c r="E2413" s="119"/>
      <c r="F2413" s="119"/>
      <c r="G2413" s="119"/>
      <c r="H2413" s="119"/>
      <c r="I2413" s="158">
        <f t="shared" si="75"/>
        <v>0</v>
      </c>
      <c r="J2413" s="119"/>
      <c r="K2413" s="119"/>
      <c r="L2413" s="119"/>
      <c r="M2413" s="119"/>
      <c r="N2413" s="119"/>
      <c r="O2413" s="159"/>
      <c r="P2413" s="160" t="s">
        <v>80</v>
      </c>
      <c r="Q2413" s="122">
        <f t="shared" si="76"/>
        <v>0</v>
      </c>
      <c r="R2413" s="143"/>
    </row>
    <row r="2414" spans="2:18" x14ac:dyDescent="0.2">
      <c r="B2414" s="120"/>
      <c r="C2414" s="119"/>
      <c r="D2414" s="120"/>
      <c r="E2414" s="119"/>
      <c r="F2414" s="119"/>
      <c r="G2414" s="119"/>
      <c r="H2414" s="119"/>
      <c r="I2414" s="158">
        <f t="shared" si="75"/>
        <v>0</v>
      </c>
      <c r="J2414" s="119"/>
      <c r="K2414" s="119"/>
      <c r="L2414" s="119"/>
      <c r="M2414" s="119"/>
      <c r="N2414" s="119"/>
      <c r="O2414" s="159"/>
      <c r="P2414" s="160" t="s">
        <v>80</v>
      </c>
      <c r="Q2414" s="122">
        <f t="shared" si="76"/>
        <v>0</v>
      </c>
      <c r="R2414" s="143"/>
    </row>
    <row r="2415" spans="2:18" x14ac:dyDescent="0.2">
      <c r="B2415" s="120"/>
      <c r="C2415" s="119"/>
      <c r="D2415" s="120"/>
      <c r="E2415" s="119"/>
      <c r="F2415" s="119"/>
      <c r="G2415" s="119"/>
      <c r="H2415" s="119"/>
      <c r="I2415" s="158">
        <f t="shared" si="75"/>
        <v>0</v>
      </c>
      <c r="J2415" s="119"/>
      <c r="K2415" s="119"/>
      <c r="L2415" s="119"/>
      <c r="M2415" s="119"/>
      <c r="N2415" s="119"/>
      <c r="O2415" s="159"/>
      <c r="P2415" s="160" t="s">
        <v>80</v>
      </c>
      <c r="Q2415" s="122">
        <f t="shared" si="76"/>
        <v>0</v>
      </c>
      <c r="R2415" s="143"/>
    </row>
    <row r="2416" spans="2:18" x14ac:dyDescent="0.2">
      <c r="B2416" s="120"/>
      <c r="C2416" s="119"/>
      <c r="D2416" s="120"/>
      <c r="E2416" s="119"/>
      <c r="F2416" s="119"/>
      <c r="G2416" s="119"/>
      <c r="H2416" s="119"/>
      <c r="I2416" s="158">
        <f t="shared" si="75"/>
        <v>0</v>
      </c>
      <c r="J2416" s="119"/>
      <c r="K2416" s="119"/>
      <c r="L2416" s="119"/>
      <c r="M2416" s="119"/>
      <c r="N2416" s="119"/>
      <c r="O2416" s="159"/>
      <c r="P2416" s="160" t="s">
        <v>80</v>
      </c>
      <c r="Q2416" s="122">
        <f t="shared" si="76"/>
        <v>0</v>
      </c>
      <c r="R2416" s="143"/>
    </row>
    <row r="2417" spans="2:18" x14ac:dyDescent="0.2">
      <c r="B2417" s="120"/>
      <c r="C2417" s="119"/>
      <c r="D2417" s="120"/>
      <c r="E2417" s="119"/>
      <c r="F2417" s="119"/>
      <c r="G2417" s="119"/>
      <c r="H2417" s="119"/>
      <c r="I2417" s="158">
        <f t="shared" si="75"/>
        <v>0</v>
      </c>
      <c r="J2417" s="119"/>
      <c r="K2417" s="119"/>
      <c r="L2417" s="119"/>
      <c r="M2417" s="119"/>
      <c r="N2417" s="119"/>
      <c r="O2417" s="159"/>
      <c r="P2417" s="160" t="s">
        <v>80</v>
      </c>
      <c r="Q2417" s="122">
        <f t="shared" si="76"/>
        <v>0</v>
      </c>
      <c r="R2417" s="143"/>
    </row>
    <row r="2418" spans="2:18" x14ac:dyDescent="0.2">
      <c r="B2418" s="120"/>
      <c r="C2418" s="119"/>
      <c r="D2418" s="120"/>
      <c r="E2418" s="119"/>
      <c r="F2418" s="119"/>
      <c r="G2418" s="119"/>
      <c r="H2418" s="119"/>
      <c r="I2418" s="158">
        <f t="shared" si="75"/>
        <v>0</v>
      </c>
      <c r="J2418" s="119"/>
      <c r="K2418" s="119"/>
      <c r="L2418" s="119"/>
      <c r="M2418" s="119"/>
      <c r="N2418" s="119"/>
      <c r="O2418" s="159"/>
      <c r="P2418" s="160" t="s">
        <v>80</v>
      </c>
      <c r="Q2418" s="122">
        <f t="shared" si="76"/>
        <v>0</v>
      </c>
      <c r="R2418" s="143"/>
    </row>
    <row r="2419" spans="2:18" x14ac:dyDescent="0.2">
      <c r="B2419" s="120"/>
      <c r="C2419" s="119"/>
      <c r="D2419" s="120"/>
      <c r="E2419" s="119"/>
      <c r="F2419" s="119"/>
      <c r="G2419" s="119"/>
      <c r="H2419" s="119"/>
      <c r="I2419" s="158">
        <f t="shared" si="75"/>
        <v>0</v>
      </c>
      <c r="J2419" s="119"/>
      <c r="K2419" s="119"/>
      <c r="L2419" s="119"/>
      <c r="M2419" s="119"/>
      <c r="N2419" s="119"/>
      <c r="O2419" s="159"/>
      <c r="P2419" s="160" t="s">
        <v>80</v>
      </c>
      <c r="Q2419" s="122">
        <f t="shared" si="76"/>
        <v>0</v>
      </c>
      <c r="R2419" s="143"/>
    </row>
    <row r="2420" spans="2:18" x14ac:dyDescent="0.2">
      <c r="B2420" s="120"/>
      <c r="C2420" s="119"/>
      <c r="D2420" s="120"/>
      <c r="E2420" s="119"/>
      <c r="F2420" s="119"/>
      <c r="G2420" s="119"/>
      <c r="H2420" s="119"/>
      <c r="I2420" s="158">
        <f t="shared" ref="I2420:I2483" si="77">IF(J2420&gt;0,J2420,SUM((PI()*E2420*F2420/4)+(PI()*F2420*G2420/4)+(PI()*G2420*H2420/4)+(PI()*H2420*E2420/4)))</f>
        <v>0</v>
      </c>
      <c r="J2420" s="119"/>
      <c r="K2420" s="119"/>
      <c r="L2420" s="119"/>
      <c r="M2420" s="119"/>
      <c r="N2420" s="119"/>
      <c r="O2420" s="159"/>
      <c r="P2420" s="160" t="s">
        <v>80</v>
      </c>
      <c r="Q2420" s="122">
        <f t="shared" ref="Q2420:Q2483" si="78">SUM((I2420-(L2420+M2420+N2420))*(1-O2420))</f>
        <v>0</v>
      </c>
      <c r="R2420" s="143"/>
    </row>
    <row r="2421" spans="2:18" x14ac:dyDescent="0.2">
      <c r="B2421" s="120"/>
      <c r="C2421" s="119"/>
      <c r="D2421" s="120"/>
      <c r="E2421" s="119"/>
      <c r="F2421" s="119"/>
      <c r="G2421" s="119"/>
      <c r="H2421" s="119"/>
      <c r="I2421" s="158">
        <f t="shared" si="77"/>
        <v>0</v>
      </c>
      <c r="J2421" s="119"/>
      <c r="K2421" s="119"/>
      <c r="L2421" s="119"/>
      <c r="M2421" s="119"/>
      <c r="N2421" s="119"/>
      <c r="O2421" s="159"/>
      <c r="P2421" s="160" t="s">
        <v>80</v>
      </c>
      <c r="Q2421" s="122">
        <f t="shared" si="78"/>
        <v>0</v>
      </c>
      <c r="R2421" s="143"/>
    </row>
    <row r="2422" spans="2:18" x14ac:dyDescent="0.2">
      <c r="B2422" s="120"/>
      <c r="C2422" s="119"/>
      <c r="D2422" s="120"/>
      <c r="E2422" s="119"/>
      <c r="F2422" s="119"/>
      <c r="G2422" s="119"/>
      <c r="H2422" s="119"/>
      <c r="I2422" s="158">
        <f t="shared" si="77"/>
        <v>0</v>
      </c>
      <c r="J2422" s="119"/>
      <c r="K2422" s="119"/>
      <c r="L2422" s="119"/>
      <c r="M2422" s="119"/>
      <c r="N2422" s="119"/>
      <c r="O2422" s="159"/>
      <c r="P2422" s="160" t="s">
        <v>80</v>
      </c>
      <c r="Q2422" s="122">
        <f t="shared" si="78"/>
        <v>0</v>
      </c>
      <c r="R2422" s="143"/>
    </row>
    <row r="2423" spans="2:18" x14ac:dyDescent="0.2">
      <c r="B2423" s="120"/>
      <c r="C2423" s="119"/>
      <c r="D2423" s="120"/>
      <c r="E2423" s="119"/>
      <c r="F2423" s="119"/>
      <c r="G2423" s="119"/>
      <c r="H2423" s="119"/>
      <c r="I2423" s="158">
        <f t="shared" si="77"/>
        <v>0</v>
      </c>
      <c r="J2423" s="119"/>
      <c r="K2423" s="119"/>
      <c r="L2423" s="119"/>
      <c r="M2423" s="119"/>
      <c r="N2423" s="119"/>
      <c r="O2423" s="159"/>
      <c r="P2423" s="160" t="s">
        <v>80</v>
      </c>
      <c r="Q2423" s="122">
        <f t="shared" si="78"/>
        <v>0</v>
      </c>
      <c r="R2423" s="143"/>
    </row>
    <row r="2424" spans="2:18" x14ac:dyDescent="0.2">
      <c r="B2424" s="120"/>
      <c r="C2424" s="119"/>
      <c r="D2424" s="120"/>
      <c r="E2424" s="119"/>
      <c r="F2424" s="119"/>
      <c r="G2424" s="119"/>
      <c r="H2424" s="119"/>
      <c r="I2424" s="158">
        <f t="shared" si="77"/>
        <v>0</v>
      </c>
      <c r="J2424" s="119"/>
      <c r="K2424" s="119"/>
      <c r="L2424" s="119"/>
      <c r="M2424" s="119"/>
      <c r="N2424" s="119"/>
      <c r="O2424" s="159"/>
      <c r="P2424" s="160" t="s">
        <v>80</v>
      </c>
      <c r="Q2424" s="122">
        <f t="shared" si="78"/>
        <v>0</v>
      </c>
      <c r="R2424" s="143"/>
    </row>
    <row r="2425" spans="2:18" x14ac:dyDescent="0.2">
      <c r="B2425" s="120"/>
      <c r="C2425" s="119"/>
      <c r="D2425" s="120"/>
      <c r="E2425" s="119"/>
      <c r="F2425" s="119"/>
      <c r="G2425" s="119"/>
      <c r="H2425" s="119"/>
      <c r="I2425" s="158">
        <f t="shared" si="77"/>
        <v>0</v>
      </c>
      <c r="J2425" s="119"/>
      <c r="K2425" s="119"/>
      <c r="L2425" s="119"/>
      <c r="M2425" s="119"/>
      <c r="N2425" s="119"/>
      <c r="O2425" s="159"/>
      <c r="P2425" s="160" t="s">
        <v>80</v>
      </c>
      <c r="Q2425" s="122">
        <f t="shared" si="78"/>
        <v>0</v>
      </c>
      <c r="R2425" s="143"/>
    </row>
    <row r="2426" spans="2:18" x14ac:dyDescent="0.2">
      <c r="B2426" s="120"/>
      <c r="C2426" s="119"/>
      <c r="D2426" s="120"/>
      <c r="E2426" s="119"/>
      <c r="F2426" s="119"/>
      <c r="G2426" s="119"/>
      <c r="H2426" s="119"/>
      <c r="I2426" s="158">
        <f t="shared" si="77"/>
        <v>0</v>
      </c>
      <c r="J2426" s="119"/>
      <c r="K2426" s="119"/>
      <c r="L2426" s="119"/>
      <c r="M2426" s="119"/>
      <c r="N2426" s="119"/>
      <c r="O2426" s="159"/>
      <c r="P2426" s="160" t="s">
        <v>80</v>
      </c>
      <c r="Q2426" s="122">
        <f t="shared" si="78"/>
        <v>0</v>
      </c>
      <c r="R2426" s="143"/>
    </row>
    <row r="2427" spans="2:18" x14ac:dyDescent="0.2">
      <c r="B2427" s="120"/>
      <c r="C2427" s="119"/>
      <c r="D2427" s="120"/>
      <c r="E2427" s="119"/>
      <c r="F2427" s="119"/>
      <c r="G2427" s="119"/>
      <c r="H2427" s="119"/>
      <c r="I2427" s="158">
        <f t="shared" si="77"/>
        <v>0</v>
      </c>
      <c r="J2427" s="119"/>
      <c r="K2427" s="119"/>
      <c r="L2427" s="119"/>
      <c r="M2427" s="119"/>
      <c r="N2427" s="119"/>
      <c r="O2427" s="159"/>
      <c r="P2427" s="160" t="s">
        <v>80</v>
      </c>
      <c r="Q2427" s="122">
        <f t="shared" si="78"/>
        <v>0</v>
      </c>
      <c r="R2427" s="143"/>
    </row>
    <row r="2428" spans="2:18" x14ac:dyDescent="0.2">
      <c r="B2428" s="120"/>
      <c r="C2428" s="119"/>
      <c r="D2428" s="120"/>
      <c r="E2428" s="119"/>
      <c r="F2428" s="119"/>
      <c r="G2428" s="119"/>
      <c r="H2428" s="119"/>
      <c r="I2428" s="158">
        <f t="shared" si="77"/>
        <v>0</v>
      </c>
      <c r="J2428" s="119"/>
      <c r="K2428" s="119"/>
      <c r="L2428" s="119"/>
      <c r="M2428" s="119"/>
      <c r="N2428" s="119"/>
      <c r="O2428" s="159"/>
      <c r="P2428" s="160" t="s">
        <v>80</v>
      </c>
      <c r="Q2428" s="122">
        <f t="shared" si="78"/>
        <v>0</v>
      </c>
      <c r="R2428" s="143"/>
    </row>
    <row r="2429" spans="2:18" x14ac:dyDescent="0.2">
      <c r="B2429" s="120"/>
      <c r="C2429" s="119"/>
      <c r="D2429" s="120"/>
      <c r="E2429" s="119"/>
      <c r="F2429" s="119"/>
      <c r="G2429" s="119"/>
      <c r="H2429" s="119"/>
      <c r="I2429" s="158">
        <f t="shared" si="77"/>
        <v>0</v>
      </c>
      <c r="J2429" s="119"/>
      <c r="K2429" s="119"/>
      <c r="L2429" s="119"/>
      <c r="M2429" s="119"/>
      <c r="N2429" s="119"/>
      <c r="O2429" s="159"/>
      <c r="P2429" s="160" t="s">
        <v>80</v>
      </c>
      <c r="Q2429" s="122">
        <f t="shared" si="78"/>
        <v>0</v>
      </c>
      <c r="R2429" s="143"/>
    </row>
    <row r="2430" spans="2:18" x14ac:dyDescent="0.2">
      <c r="B2430" s="120"/>
      <c r="C2430" s="119"/>
      <c r="D2430" s="120"/>
      <c r="E2430" s="119"/>
      <c r="F2430" s="119"/>
      <c r="G2430" s="119"/>
      <c r="H2430" s="119"/>
      <c r="I2430" s="158">
        <f t="shared" si="77"/>
        <v>0</v>
      </c>
      <c r="J2430" s="119"/>
      <c r="K2430" s="119"/>
      <c r="L2430" s="119"/>
      <c r="M2430" s="119"/>
      <c r="N2430" s="119"/>
      <c r="O2430" s="159"/>
      <c r="P2430" s="160" t="s">
        <v>80</v>
      </c>
      <c r="Q2430" s="122">
        <f t="shared" si="78"/>
        <v>0</v>
      </c>
      <c r="R2430" s="143"/>
    </row>
    <row r="2431" spans="2:18" x14ac:dyDescent="0.2">
      <c r="B2431" s="120"/>
      <c r="C2431" s="119"/>
      <c r="D2431" s="120"/>
      <c r="E2431" s="119"/>
      <c r="F2431" s="119"/>
      <c r="G2431" s="119"/>
      <c r="H2431" s="119"/>
      <c r="I2431" s="158">
        <f t="shared" si="77"/>
        <v>0</v>
      </c>
      <c r="J2431" s="119"/>
      <c r="K2431" s="119"/>
      <c r="L2431" s="119"/>
      <c r="M2431" s="119"/>
      <c r="N2431" s="119"/>
      <c r="O2431" s="159"/>
      <c r="P2431" s="160" t="s">
        <v>80</v>
      </c>
      <c r="Q2431" s="122">
        <f t="shared" si="78"/>
        <v>0</v>
      </c>
      <c r="R2431" s="143"/>
    </row>
    <row r="2432" spans="2:18" x14ac:dyDescent="0.2">
      <c r="B2432" s="120"/>
      <c r="C2432" s="119"/>
      <c r="D2432" s="120"/>
      <c r="E2432" s="119"/>
      <c r="F2432" s="119"/>
      <c r="G2432" s="119"/>
      <c r="H2432" s="119"/>
      <c r="I2432" s="158">
        <f t="shared" si="77"/>
        <v>0</v>
      </c>
      <c r="J2432" s="119"/>
      <c r="K2432" s="119"/>
      <c r="L2432" s="119"/>
      <c r="M2432" s="119"/>
      <c r="N2432" s="119"/>
      <c r="O2432" s="159"/>
      <c r="P2432" s="160" t="s">
        <v>80</v>
      </c>
      <c r="Q2432" s="122">
        <f t="shared" si="78"/>
        <v>0</v>
      </c>
      <c r="R2432" s="143"/>
    </row>
    <row r="2433" spans="2:18" x14ac:dyDescent="0.2">
      <c r="B2433" s="120"/>
      <c r="C2433" s="119"/>
      <c r="D2433" s="120"/>
      <c r="E2433" s="119"/>
      <c r="F2433" s="119"/>
      <c r="G2433" s="119"/>
      <c r="H2433" s="119"/>
      <c r="I2433" s="158">
        <f t="shared" si="77"/>
        <v>0</v>
      </c>
      <c r="J2433" s="119"/>
      <c r="K2433" s="119"/>
      <c r="L2433" s="119"/>
      <c r="M2433" s="119"/>
      <c r="N2433" s="119"/>
      <c r="O2433" s="159"/>
      <c r="P2433" s="160" t="s">
        <v>80</v>
      </c>
      <c r="Q2433" s="122">
        <f t="shared" si="78"/>
        <v>0</v>
      </c>
      <c r="R2433" s="143"/>
    </row>
    <row r="2434" spans="2:18" x14ac:dyDescent="0.2">
      <c r="B2434" s="120"/>
      <c r="C2434" s="119"/>
      <c r="D2434" s="120"/>
      <c r="E2434" s="119"/>
      <c r="F2434" s="119"/>
      <c r="G2434" s="119"/>
      <c r="H2434" s="119"/>
      <c r="I2434" s="158">
        <f t="shared" si="77"/>
        <v>0</v>
      </c>
      <c r="J2434" s="119"/>
      <c r="K2434" s="119"/>
      <c r="L2434" s="119"/>
      <c r="M2434" s="119"/>
      <c r="N2434" s="119"/>
      <c r="O2434" s="159"/>
      <c r="P2434" s="160" t="s">
        <v>80</v>
      </c>
      <c r="Q2434" s="122">
        <f t="shared" si="78"/>
        <v>0</v>
      </c>
      <c r="R2434" s="143"/>
    </row>
    <row r="2435" spans="2:18" x14ac:dyDescent="0.2">
      <c r="B2435" s="120"/>
      <c r="C2435" s="119"/>
      <c r="D2435" s="120"/>
      <c r="E2435" s="119"/>
      <c r="F2435" s="119"/>
      <c r="G2435" s="119"/>
      <c r="H2435" s="119"/>
      <c r="I2435" s="158">
        <f t="shared" si="77"/>
        <v>0</v>
      </c>
      <c r="J2435" s="119"/>
      <c r="K2435" s="119"/>
      <c r="L2435" s="119"/>
      <c r="M2435" s="119"/>
      <c r="N2435" s="119"/>
      <c r="O2435" s="159"/>
      <c r="P2435" s="160" t="s">
        <v>80</v>
      </c>
      <c r="Q2435" s="122">
        <f t="shared" si="78"/>
        <v>0</v>
      </c>
      <c r="R2435" s="143"/>
    </row>
    <row r="2436" spans="2:18" x14ac:dyDescent="0.2">
      <c r="B2436" s="120"/>
      <c r="C2436" s="119"/>
      <c r="D2436" s="120"/>
      <c r="E2436" s="119"/>
      <c r="F2436" s="119"/>
      <c r="G2436" s="119"/>
      <c r="H2436" s="119"/>
      <c r="I2436" s="158">
        <f t="shared" si="77"/>
        <v>0</v>
      </c>
      <c r="J2436" s="119"/>
      <c r="K2436" s="119"/>
      <c r="L2436" s="119"/>
      <c r="M2436" s="119"/>
      <c r="N2436" s="119"/>
      <c r="O2436" s="159"/>
      <c r="P2436" s="160" t="s">
        <v>80</v>
      </c>
      <c r="Q2436" s="122">
        <f t="shared" si="78"/>
        <v>0</v>
      </c>
      <c r="R2436" s="143"/>
    </row>
    <row r="2437" spans="2:18" x14ac:dyDescent="0.2">
      <c r="B2437" s="120"/>
      <c r="C2437" s="119"/>
      <c r="D2437" s="120"/>
      <c r="E2437" s="119"/>
      <c r="F2437" s="119"/>
      <c r="G2437" s="119"/>
      <c r="H2437" s="119"/>
      <c r="I2437" s="158">
        <f t="shared" si="77"/>
        <v>0</v>
      </c>
      <c r="J2437" s="119"/>
      <c r="K2437" s="119"/>
      <c r="L2437" s="119"/>
      <c r="M2437" s="119"/>
      <c r="N2437" s="119"/>
      <c r="O2437" s="159"/>
      <c r="P2437" s="160" t="s">
        <v>80</v>
      </c>
      <c r="Q2437" s="122">
        <f t="shared" si="78"/>
        <v>0</v>
      </c>
      <c r="R2437" s="143"/>
    </row>
    <row r="2438" spans="2:18" x14ac:dyDescent="0.2">
      <c r="B2438" s="120"/>
      <c r="C2438" s="119"/>
      <c r="D2438" s="120"/>
      <c r="E2438" s="119"/>
      <c r="F2438" s="119"/>
      <c r="G2438" s="119"/>
      <c r="H2438" s="119"/>
      <c r="I2438" s="158">
        <f t="shared" si="77"/>
        <v>0</v>
      </c>
      <c r="J2438" s="119"/>
      <c r="K2438" s="119"/>
      <c r="L2438" s="119"/>
      <c r="M2438" s="119"/>
      <c r="N2438" s="119"/>
      <c r="O2438" s="159"/>
      <c r="P2438" s="160" t="s">
        <v>80</v>
      </c>
      <c r="Q2438" s="122">
        <f t="shared" si="78"/>
        <v>0</v>
      </c>
      <c r="R2438" s="143"/>
    </row>
    <row r="2439" spans="2:18" x14ac:dyDescent="0.2">
      <c r="B2439" s="120"/>
      <c r="C2439" s="119"/>
      <c r="D2439" s="120"/>
      <c r="E2439" s="119"/>
      <c r="F2439" s="119"/>
      <c r="G2439" s="119"/>
      <c r="H2439" s="119"/>
      <c r="I2439" s="158">
        <f t="shared" si="77"/>
        <v>0</v>
      </c>
      <c r="J2439" s="119"/>
      <c r="K2439" s="119"/>
      <c r="L2439" s="119"/>
      <c r="M2439" s="119"/>
      <c r="N2439" s="119"/>
      <c r="O2439" s="159"/>
      <c r="P2439" s="160" t="s">
        <v>80</v>
      </c>
      <c r="Q2439" s="122">
        <f t="shared" si="78"/>
        <v>0</v>
      </c>
      <c r="R2439" s="143"/>
    </row>
    <row r="2440" spans="2:18" x14ac:dyDescent="0.2">
      <c r="B2440" s="120"/>
      <c r="C2440" s="119"/>
      <c r="D2440" s="120"/>
      <c r="E2440" s="119"/>
      <c r="F2440" s="119"/>
      <c r="G2440" s="119"/>
      <c r="H2440" s="119"/>
      <c r="I2440" s="158">
        <f t="shared" si="77"/>
        <v>0</v>
      </c>
      <c r="J2440" s="119"/>
      <c r="K2440" s="119"/>
      <c r="L2440" s="119"/>
      <c r="M2440" s="119"/>
      <c r="N2440" s="119"/>
      <c r="O2440" s="159"/>
      <c r="P2440" s="160" t="s">
        <v>80</v>
      </c>
      <c r="Q2440" s="122">
        <f t="shared" si="78"/>
        <v>0</v>
      </c>
      <c r="R2440" s="143"/>
    </row>
    <row r="2441" spans="2:18" x14ac:dyDescent="0.2">
      <c r="B2441" s="120"/>
      <c r="C2441" s="119"/>
      <c r="D2441" s="120"/>
      <c r="E2441" s="119"/>
      <c r="F2441" s="119"/>
      <c r="G2441" s="119"/>
      <c r="H2441" s="119"/>
      <c r="I2441" s="158">
        <f t="shared" si="77"/>
        <v>0</v>
      </c>
      <c r="J2441" s="119"/>
      <c r="K2441" s="119"/>
      <c r="L2441" s="119"/>
      <c r="M2441" s="119"/>
      <c r="N2441" s="119"/>
      <c r="O2441" s="159"/>
      <c r="P2441" s="160" t="s">
        <v>80</v>
      </c>
      <c r="Q2441" s="122">
        <f t="shared" si="78"/>
        <v>0</v>
      </c>
      <c r="R2441" s="143"/>
    </row>
    <row r="2442" spans="2:18" x14ac:dyDescent="0.2">
      <c r="B2442" s="120"/>
      <c r="C2442" s="119"/>
      <c r="D2442" s="120"/>
      <c r="E2442" s="119"/>
      <c r="F2442" s="119"/>
      <c r="G2442" s="119"/>
      <c r="H2442" s="119"/>
      <c r="I2442" s="158">
        <f t="shared" si="77"/>
        <v>0</v>
      </c>
      <c r="J2442" s="119"/>
      <c r="K2442" s="119"/>
      <c r="L2442" s="119"/>
      <c r="M2442" s="119"/>
      <c r="N2442" s="119"/>
      <c r="O2442" s="159"/>
      <c r="P2442" s="160" t="s">
        <v>80</v>
      </c>
      <c r="Q2442" s="122">
        <f t="shared" si="78"/>
        <v>0</v>
      </c>
      <c r="R2442" s="143"/>
    </row>
    <row r="2443" spans="2:18" x14ac:dyDescent="0.2">
      <c r="B2443" s="120"/>
      <c r="C2443" s="119"/>
      <c r="D2443" s="120"/>
      <c r="E2443" s="119"/>
      <c r="F2443" s="119"/>
      <c r="G2443" s="119"/>
      <c r="H2443" s="119"/>
      <c r="I2443" s="158">
        <f t="shared" si="77"/>
        <v>0</v>
      </c>
      <c r="J2443" s="119"/>
      <c r="K2443" s="119"/>
      <c r="L2443" s="119"/>
      <c r="M2443" s="119"/>
      <c r="N2443" s="119"/>
      <c r="O2443" s="159"/>
      <c r="P2443" s="160" t="s">
        <v>80</v>
      </c>
      <c r="Q2443" s="122">
        <f t="shared" si="78"/>
        <v>0</v>
      </c>
      <c r="R2443" s="143"/>
    </row>
    <row r="2444" spans="2:18" x14ac:dyDescent="0.2">
      <c r="B2444" s="120"/>
      <c r="C2444" s="119"/>
      <c r="D2444" s="120"/>
      <c r="E2444" s="119"/>
      <c r="F2444" s="119"/>
      <c r="G2444" s="119"/>
      <c r="H2444" s="119"/>
      <c r="I2444" s="158">
        <f t="shared" si="77"/>
        <v>0</v>
      </c>
      <c r="J2444" s="119"/>
      <c r="K2444" s="119"/>
      <c r="L2444" s="119"/>
      <c r="M2444" s="119"/>
      <c r="N2444" s="119"/>
      <c r="O2444" s="159"/>
      <c r="P2444" s="160" t="s">
        <v>80</v>
      </c>
      <c r="Q2444" s="122">
        <f t="shared" si="78"/>
        <v>0</v>
      </c>
      <c r="R2444" s="143"/>
    </row>
    <row r="2445" spans="2:18" x14ac:dyDescent="0.2">
      <c r="B2445" s="120"/>
      <c r="C2445" s="119"/>
      <c r="D2445" s="120"/>
      <c r="E2445" s="119"/>
      <c r="F2445" s="119"/>
      <c r="G2445" s="119"/>
      <c r="H2445" s="119"/>
      <c r="I2445" s="158">
        <f t="shared" si="77"/>
        <v>0</v>
      </c>
      <c r="J2445" s="119"/>
      <c r="K2445" s="119"/>
      <c r="L2445" s="119"/>
      <c r="M2445" s="119"/>
      <c r="N2445" s="119"/>
      <c r="O2445" s="159"/>
      <c r="P2445" s="160" t="s">
        <v>80</v>
      </c>
      <c r="Q2445" s="122">
        <f t="shared" si="78"/>
        <v>0</v>
      </c>
      <c r="R2445" s="143"/>
    </row>
    <row r="2446" spans="2:18" x14ac:dyDescent="0.2">
      <c r="B2446" s="120"/>
      <c r="C2446" s="119"/>
      <c r="D2446" s="120"/>
      <c r="E2446" s="119"/>
      <c r="F2446" s="119"/>
      <c r="G2446" s="119"/>
      <c r="H2446" s="119"/>
      <c r="I2446" s="158">
        <f t="shared" si="77"/>
        <v>0</v>
      </c>
      <c r="J2446" s="119"/>
      <c r="K2446" s="119"/>
      <c r="L2446" s="119"/>
      <c r="M2446" s="119"/>
      <c r="N2446" s="119"/>
      <c r="O2446" s="159"/>
      <c r="P2446" s="160" t="s">
        <v>80</v>
      </c>
      <c r="Q2446" s="122">
        <f t="shared" si="78"/>
        <v>0</v>
      </c>
      <c r="R2446" s="143"/>
    </row>
    <row r="2447" spans="2:18" x14ac:dyDescent="0.2">
      <c r="B2447" s="120"/>
      <c r="C2447" s="119"/>
      <c r="D2447" s="120"/>
      <c r="E2447" s="119"/>
      <c r="F2447" s="119"/>
      <c r="G2447" s="119"/>
      <c r="H2447" s="119"/>
      <c r="I2447" s="158">
        <f t="shared" si="77"/>
        <v>0</v>
      </c>
      <c r="J2447" s="119"/>
      <c r="K2447" s="119"/>
      <c r="L2447" s="119"/>
      <c r="M2447" s="119"/>
      <c r="N2447" s="119"/>
      <c r="O2447" s="159"/>
      <c r="P2447" s="160" t="s">
        <v>80</v>
      </c>
      <c r="Q2447" s="122">
        <f t="shared" si="78"/>
        <v>0</v>
      </c>
      <c r="R2447" s="143"/>
    </row>
    <row r="2448" spans="2:18" x14ac:dyDescent="0.2">
      <c r="B2448" s="120"/>
      <c r="C2448" s="119"/>
      <c r="D2448" s="120"/>
      <c r="E2448" s="119"/>
      <c r="F2448" s="119"/>
      <c r="G2448" s="119"/>
      <c r="H2448" s="119"/>
      <c r="I2448" s="158">
        <f t="shared" si="77"/>
        <v>0</v>
      </c>
      <c r="J2448" s="119"/>
      <c r="K2448" s="119"/>
      <c r="L2448" s="119"/>
      <c r="M2448" s="119"/>
      <c r="N2448" s="119"/>
      <c r="O2448" s="159"/>
      <c r="P2448" s="160" t="s">
        <v>80</v>
      </c>
      <c r="Q2448" s="122">
        <f t="shared" si="78"/>
        <v>0</v>
      </c>
      <c r="R2448" s="143"/>
    </row>
    <row r="2449" spans="2:18" x14ac:dyDescent="0.2">
      <c r="B2449" s="120"/>
      <c r="C2449" s="119"/>
      <c r="D2449" s="120"/>
      <c r="E2449" s="119"/>
      <c r="F2449" s="119"/>
      <c r="G2449" s="119"/>
      <c r="H2449" s="119"/>
      <c r="I2449" s="158">
        <f t="shared" si="77"/>
        <v>0</v>
      </c>
      <c r="J2449" s="119"/>
      <c r="K2449" s="119"/>
      <c r="L2449" s="119"/>
      <c r="M2449" s="119"/>
      <c r="N2449" s="119"/>
      <c r="O2449" s="159"/>
      <c r="P2449" s="160" t="s">
        <v>80</v>
      </c>
      <c r="Q2449" s="122">
        <f t="shared" si="78"/>
        <v>0</v>
      </c>
      <c r="R2449" s="143"/>
    </row>
    <row r="2450" spans="2:18" x14ac:dyDescent="0.2">
      <c r="B2450" s="120"/>
      <c r="C2450" s="119"/>
      <c r="D2450" s="120"/>
      <c r="E2450" s="119"/>
      <c r="F2450" s="119"/>
      <c r="G2450" s="119"/>
      <c r="H2450" s="119"/>
      <c r="I2450" s="158">
        <f t="shared" si="77"/>
        <v>0</v>
      </c>
      <c r="J2450" s="119"/>
      <c r="K2450" s="119"/>
      <c r="L2450" s="119"/>
      <c r="M2450" s="119"/>
      <c r="N2450" s="119"/>
      <c r="O2450" s="159"/>
      <c r="P2450" s="160" t="s">
        <v>80</v>
      </c>
      <c r="Q2450" s="122">
        <f t="shared" si="78"/>
        <v>0</v>
      </c>
      <c r="R2450" s="143"/>
    </row>
    <row r="2451" spans="2:18" x14ac:dyDescent="0.2">
      <c r="B2451" s="120"/>
      <c r="C2451" s="119"/>
      <c r="D2451" s="120"/>
      <c r="E2451" s="119"/>
      <c r="F2451" s="119"/>
      <c r="G2451" s="119"/>
      <c r="H2451" s="119"/>
      <c r="I2451" s="158">
        <f t="shared" si="77"/>
        <v>0</v>
      </c>
      <c r="J2451" s="119"/>
      <c r="K2451" s="119"/>
      <c r="L2451" s="119"/>
      <c r="M2451" s="119"/>
      <c r="N2451" s="119"/>
      <c r="O2451" s="159"/>
      <c r="P2451" s="160" t="s">
        <v>80</v>
      </c>
      <c r="Q2451" s="122">
        <f t="shared" si="78"/>
        <v>0</v>
      </c>
      <c r="R2451" s="143"/>
    </row>
    <row r="2452" spans="2:18" x14ac:dyDescent="0.2">
      <c r="B2452" s="120"/>
      <c r="C2452" s="119"/>
      <c r="D2452" s="120"/>
      <c r="E2452" s="119"/>
      <c r="F2452" s="119"/>
      <c r="G2452" s="119"/>
      <c r="H2452" s="119"/>
      <c r="I2452" s="158">
        <f t="shared" si="77"/>
        <v>0</v>
      </c>
      <c r="J2452" s="119"/>
      <c r="K2452" s="119"/>
      <c r="L2452" s="119"/>
      <c r="M2452" s="119"/>
      <c r="N2452" s="119"/>
      <c r="O2452" s="159"/>
      <c r="P2452" s="160" t="s">
        <v>80</v>
      </c>
      <c r="Q2452" s="122">
        <f t="shared" si="78"/>
        <v>0</v>
      </c>
      <c r="R2452" s="143"/>
    </row>
    <row r="2453" spans="2:18" x14ac:dyDescent="0.2">
      <c r="B2453" s="120"/>
      <c r="C2453" s="119"/>
      <c r="D2453" s="120"/>
      <c r="E2453" s="119"/>
      <c r="F2453" s="119"/>
      <c r="G2453" s="119"/>
      <c r="H2453" s="119"/>
      <c r="I2453" s="158">
        <f t="shared" si="77"/>
        <v>0</v>
      </c>
      <c r="J2453" s="119"/>
      <c r="K2453" s="119"/>
      <c r="L2453" s="119"/>
      <c r="M2453" s="119"/>
      <c r="N2453" s="119"/>
      <c r="O2453" s="159"/>
      <c r="P2453" s="160" t="s">
        <v>80</v>
      </c>
      <c r="Q2453" s="122">
        <f t="shared" si="78"/>
        <v>0</v>
      </c>
      <c r="R2453" s="143"/>
    </row>
    <row r="2454" spans="2:18" x14ac:dyDescent="0.2">
      <c r="B2454" s="120"/>
      <c r="C2454" s="119"/>
      <c r="D2454" s="120"/>
      <c r="E2454" s="119"/>
      <c r="F2454" s="119"/>
      <c r="G2454" s="119"/>
      <c r="H2454" s="119"/>
      <c r="I2454" s="158">
        <f t="shared" si="77"/>
        <v>0</v>
      </c>
      <c r="J2454" s="119"/>
      <c r="K2454" s="119"/>
      <c r="L2454" s="119"/>
      <c r="M2454" s="119"/>
      <c r="N2454" s="119"/>
      <c r="O2454" s="159"/>
      <c r="P2454" s="160" t="s">
        <v>80</v>
      </c>
      <c r="Q2454" s="122">
        <f t="shared" si="78"/>
        <v>0</v>
      </c>
      <c r="R2454" s="143"/>
    </row>
    <row r="2455" spans="2:18" x14ac:dyDescent="0.2">
      <c r="B2455" s="120"/>
      <c r="C2455" s="119"/>
      <c r="D2455" s="120"/>
      <c r="E2455" s="119"/>
      <c r="F2455" s="119"/>
      <c r="G2455" s="119"/>
      <c r="H2455" s="119"/>
      <c r="I2455" s="158">
        <f t="shared" si="77"/>
        <v>0</v>
      </c>
      <c r="J2455" s="119"/>
      <c r="K2455" s="119"/>
      <c r="L2455" s="119"/>
      <c r="M2455" s="119"/>
      <c r="N2455" s="119"/>
      <c r="O2455" s="159"/>
      <c r="P2455" s="160" t="s">
        <v>80</v>
      </c>
      <c r="Q2455" s="122">
        <f t="shared" si="78"/>
        <v>0</v>
      </c>
      <c r="R2455" s="143"/>
    </row>
    <row r="2456" spans="2:18" x14ac:dyDescent="0.2">
      <c r="B2456" s="120"/>
      <c r="C2456" s="119"/>
      <c r="D2456" s="120"/>
      <c r="E2456" s="119"/>
      <c r="F2456" s="119"/>
      <c r="G2456" s="119"/>
      <c r="H2456" s="119"/>
      <c r="I2456" s="158">
        <f t="shared" si="77"/>
        <v>0</v>
      </c>
      <c r="J2456" s="119"/>
      <c r="K2456" s="119"/>
      <c r="L2456" s="119"/>
      <c r="M2456" s="119"/>
      <c r="N2456" s="119"/>
      <c r="O2456" s="159"/>
      <c r="P2456" s="160" t="s">
        <v>80</v>
      </c>
      <c r="Q2456" s="122">
        <f t="shared" si="78"/>
        <v>0</v>
      </c>
      <c r="R2456" s="143"/>
    </row>
    <row r="2457" spans="2:18" x14ac:dyDescent="0.2">
      <c r="B2457" s="120"/>
      <c r="C2457" s="119"/>
      <c r="D2457" s="120"/>
      <c r="E2457" s="119"/>
      <c r="F2457" s="119"/>
      <c r="G2457" s="119"/>
      <c r="H2457" s="119"/>
      <c r="I2457" s="158">
        <f t="shared" si="77"/>
        <v>0</v>
      </c>
      <c r="J2457" s="119"/>
      <c r="K2457" s="119"/>
      <c r="L2457" s="119"/>
      <c r="M2457" s="119"/>
      <c r="N2457" s="119"/>
      <c r="O2457" s="159"/>
      <c r="P2457" s="160" t="s">
        <v>80</v>
      </c>
      <c r="Q2457" s="122">
        <f t="shared" si="78"/>
        <v>0</v>
      </c>
      <c r="R2457" s="143"/>
    </row>
    <row r="2458" spans="2:18" x14ac:dyDescent="0.2">
      <c r="B2458" s="120"/>
      <c r="C2458" s="119"/>
      <c r="D2458" s="120"/>
      <c r="E2458" s="119"/>
      <c r="F2458" s="119"/>
      <c r="G2458" s="119"/>
      <c r="H2458" s="119"/>
      <c r="I2458" s="158">
        <f t="shared" si="77"/>
        <v>0</v>
      </c>
      <c r="J2458" s="119"/>
      <c r="K2458" s="119"/>
      <c r="L2458" s="119"/>
      <c r="M2458" s="119"/>
      <c r="N2458" s="119"/>
      <c r="O2458" s="159"/>
      <c r="P2458" s="160" t="s">
        <v>80</v>
      </c>
      <c r="Q2458" s="122">
        <f t="shared" si="78"/>
        <v>0</v>
      </c>
      <c r="R2458" s="143"/>
    </row>
    <row r="2459" spans="2:18" x14ac:dyDescent="0.2">
      <c r="B2459" s="120"/>
      <c r="C2459" s="119"/>
      <c r="D2459" s="120"/>
      <c r="E2459" s="119"/>
      <c r="F2459" s="119"/>
      <c r="G2459" s="119"/>
      <c r="H2459" s="119"/>
      <c r="I2459" s="158">
        <f t="shared" si="77"/>
        <v>0</v>
      </c>
      <c r="J2459" s="119"/>
      <c r="K2459" s="119"/>
      <c r="L2459" s="119"/>
      <c r="M2459" s="119"/>
      <c r="N2459" s="119"/>
      <c r="O2459" s="159"/>
      <c r="P2459" s="160" t="s">
        <v>80</v>
      </c>
      <c r="Q2459" s="122">
        <f t="shared" si="78"/>
        <v>0</v>
      </c>
      <c r="R2459" s="143"/>
    </row>
    <row r="2460" spans="2:18" x14ac:dyDescent="0.2">
      <c r="B2460" s="120"/>
      <c r="C2460" s="119"/>
      <c r="D2460" s="120"/>
      <c r="E2460" s="119"/>
      <c r="F2460" s="119"/>
      <c r="G2460" s="119"/>
      <c r="H2460" s="119"/>
      <c r="I2460" s="158">
        <f t="shared" si="77"/>
        <v>0</v>
      </c>
      <c r="J2460" s="119"/>
      <c r="K2460" s="119"/>
      <c r="L2460" s="119"/>
      <c r="M2460" s="119"/>
      <c r="N2460" s="119"/>
      <c r="O2460" s="159"/>
      <c r="P2460" s="160" t="s">
        <v>80</v>
      </c>
      <c r="Q2460" s="122">
        <f t="shared" si="78"/>
        <v>0</v>
      </c>
      <c r="R2460" s="143"/>
    </row>
    <row r="2461" spans="2:18" x14ac:dyDescent="0.2">
      <c r="B2461" s="120"/>
      <c r="C2461" s="119"/>
      <c r="D2461" s="120"/>
      <c r="E2461" s="119"/>
      <c r="F2461" s="119"/>
      <c r="G2461" s="119"/>
      <c r="H2461" s="119"/>
      <c r="I2461" s="158">
        <f t="shared" si="77"/>
        <v>0</v>
      </c>
      <c r="J2461" s="119"/>
      <c r="K2461" s="119"/>
      <c r="L2461" s="119"/>
      <c r="M2461" s="119"/>
      <c r="N2461" s="119"/>
      <c r="O2461" s="159"/>
      <c r="P2461" s="160" t="s">
        <v>80</v>
      </c>
      <c r="Q2461" s="122">
        <f t="shared" si="78"/>
        <v>0</v>
      </c>
      <c r="R2461" s="143"/>
    </row>
    <row r="2462" spans="2:18" x14ac:dyDescent="0.2">
      <c r="B2462" s="120"/>
      <c r="C2462" s="119"/>
      <c r="D2462" s="120"/>
      <c r="E2462" s="119"/>
      <c r="F2462" s="119"/>
      <c r="G2462" s="119"/>
      <c r="H2462" s="119"/>
      <c r="I2462" s="158">
        <f t="shared" si="77"/>
        <v>0</v>
      </c>
      <c r="J2462" s="119"/>
      <c r="K2462" s="119"/>
      <c r="L2462" s="119"/>
      <c r="M2462" s="119"/>
      <c r="N2462" s="119"/>
      <c r="O2462" s="159"/>
      <c r="P2462" s="160" t="s">
        <v>80</v>
      </c>
      <c r="Q2462" s="122">
        <f t="shared" si="78"/>
        <v>0</v>
      </c>
      <c r="R2462" s="143"/>
    </row>
    <row r="2463" spans="2:18" x14ac:dyDescent="0.2">
      <c r="B2463" s="120"/>
      <c r="C2463" s="119"/>
      <c r="D2463" s="120"/>
      <c r="E2463" s="119"/>
      <c r="F2463" s="119"/>
      <c r="G2463" s="119"/>
      <c r="H2463" s="119"/>
      <c r="I2463" s="158">
        <f t="shared" si="77"/>
        <v>0</v>
      </c>
      <c r="J2463" s="119"/>
      <c r="K2463" s="119"/>
      <c r="L2463" s="119"/>
      <c r="M2463" s="119"/>
      <c r="N2463" s="119"/>
      <c r="O2463" s="159"/>
      <c r="P2463" s="160" t="s">
        <v>80</v>
      </c>
      <c r="Q2463" s="122">
        <f t="shared" si="78"/>
        <v>0</v>
      </c>
      <c r="R2463" s="143"/>
    </row>
    <row r="2464" spans="2:18" x14ac:dyDescent="0.2">
      <c r="B2464" s="120"/>
      <c r="C2464" s="119"/>
      <c r="D2464" s="120"/>
      <c r="E2464" s="119"/>
      <c r="F2464" s="119"/>
      <c r="G2464" s="119"/>
      <c r="H2464" s="119"/>
      <c r="I2464" s="158">
        <f t="shared" si="77"/>
        <v>0</v>
      </c>
      <c r="J2464" s="119"/>
      <c r="K2464" s="119"/>
      <c r="L2464" s="119"/>
      <c r="M2464" s="119"/>
      <c r="N2464" s="119"/>
      <c r="O2464" s="159"/>
      <c r="P2464" s="160" t="s">
        <v>80</v>
      </c>
      <c r="Q2464" s="122">
        <f t="shared" si="78"/>
        <v>0</v>
      </c>
      <c r="R2464" s="143"/>
    </row>
    <row r="2465" spans="2:18" x14ac:dyDescent="0.2">
      <c r="B2465" s="120"/>
      <c r="C2465" s="119"/>
      <c r="D2465" s="120"/>
      <c r="E2465" s="119"/>
      <c r="F2465" s="119"/>
      <c r="G2465" s="119"/>
      <c r="H2465" s="119"/>
      <c r="I2465" s="158">
        <f t="shared" si="77"/>
        <v>0</v>
      </c>
      <c r="J2465" s="119"/>
      <c r="K2465" s="119"/>
      <c r="L2465" s="119"/>
      <c r="M2465" s="119"/>
      <c r="N2465" s="119"/>
      <c r="O2465" s="159"/>
      <c r="P2465" s="160" t="s">
        <v>80</v>
      </c>
      <c r="Q2465" s="122">
        <f t="shared" si="78"/>
        <v>0</v>
      </c>
      <c r="R2465" s="143"/>
    </row>
    <row r="2466" spans="2:18" x14ac:dyDescent="0.2">
      <c r="B2466" s="120"/>
      <c r="C2466" s="119"/>
      <c r="D2466" s="120"/>
      <c r="E2466" s="119"/>
      <c r="F2466" s="119"/>
      <c r="G2466" s="119"/>
      <c r="H2466" s="119"/>
      <c r="I2466" s="158">
        <f t="shared" si="77"/>
        <v>0</v>
      </c>
      <c r="J2466" s="119"/>
      <c r="K2466" s="119"/>
      <c r="L2466" s="119"/>
      <c r="M2466" s="119"/>
      <c r="N2466" s="119"/>
      <c r="O2466" s="159"/>
      <c r="P2466" s="160" t="s">
        <v>80</v>
      </c>
      <c r="Q2466" s="122">
        <f t="shared" si="78"/>
        <v>0</v>
      </c>
      <c r="R2466" s="143"/>
    </row>
    <row r="2467" spans="2:18" x14ac:dyDescent="0.2">
      <c r="B2467" s="120"/>
      <c r="C2467" s="119"/>
      <c r="D2467" s="120"/>
      <c r="E2467" s="119"/>
      <c r="F2467" s="119"/>
      <c r="G2467" s="119"/>
      <c r="H2467" s="119"/>
      <c r="I2467" s="158">
        <f t="shared" si="77"/>
        <v>0</v>
      </c>
      <c r="J2467" s="119"/>
      <c r="K2467" s="119"/>
      <c r="L2467" s="119"/>
      <c r="M2467" s="119"/>
      <c r="N2467" s="119"/>
      <c r="O2467" s="159"/>
      <c r="P2467" s="160" t="s">
        <v>80</v>
      </c>
      <c r="Q2467" s="122">
        <f t="shared" si="78"/>
        <v>0</v>
      </c>
      <c r="R2467" s="143"/>
    </row>
    <row r="2468" spans="2:18" x14ac:dyDescent="0.2">
      <c r="B2468" s="120"/>
      <c r="C2468" s="119"/>
      <c r="D2468" s="120"/>
      <c r="E2468" s="119"/>
      <c r="F2468" s="119"/>
      <c r="G2468" s="119"/>
      <c r="H2468" s="119"/>
      <c r="I2468" s="158">
        <f t="shared" si="77"/>
        <v>0</v>
      </c>
      <c r="J2468" s="119"/>
      <c r="K2468" s="119"/>
      <c r="L2468" s="119"/>
      <c r="M2468" s="119"/>
      <c r="N2468" s="119"/>
      <c r="O2468" s="159"/>
      <c r="P2468" s="160" t="s">
        <v>80</v>
      </c>
      <c r="Q2468" s="122">
        <f t="shared" si="78"/>
        <v>0</v>
      </c>
      <c r="R2468" s="143"/>
    </row>
    <row r="2469" spans="2:18" x14ac:dyDescent="0.2">
      <c r="B2469" s="120"/>
      <c r="C2469" s="119"/>
      <c r="D2469" s="120"/>
      <c r="E2469" s="119"/>
      <c r="F2469" s="119"/>
      <c r="G2469" s="119"/>
      <c r="H2469" s="119"/>
      <c r="I2469" s="158">
        <f t="shared" si="77"/>
        <v>0</v>
      </c>
      <c r="J2469" s="119"/>
      <c r="K2469" s="119"/>
      <c r="L2469" s="119"/>
      <c r="M2469" s="119"/>
      <c r="N2469" s="119"/>
      <c r="O2469" s="159"/>
      <c r="P2469" s="160" t="s">
        <v>80</v>
      </c>
      <c r="Q2469" s="122">
        <f t="shared" si="78"/>
        <v>0</v>
      </c>
      <c r="R2469" s="143"/>
    </row>
    <row r="2470" spans="2:18" x14ac:dyDescent="0.2">
      <c r="B2470" s="120"/>
      <c r="C2470" s="119"/>
      <c r="D2470" s="120"/>
      <c r="E2470" s="119"/>
      <c r="F2470" s="119"/>
      <c r="G2470" s="119"/>
      <c r="H2470" s="119"/>
      <c r="I2470" s="158">
        <f t="shared" si="77"/>
        <v>0</v>
      </c>
      <c r="J2470" s="119"/>
      <c r="K2470" s="119"/>
      <c r="L2470" s="119"/>
      <c r="M2470" s="119"/>
      <c r="N2470" s="119"/>
      <c r="O2470" s="159"/>
      <c r="P2470" s="160" t="s">
        <v>80</v>
      </c>
      <c r="Q2470" s="122">
        <f t="shared" si="78"/>
        <v>0</v>
      </c>
      <c r="R2470" s="143"/>
    </row>
    <row r="2471" spans="2:18" x14ac:dyDescent="0.2">
      <c r="B2471" s="120"/>
      <c r="C2471" s="119"/>
      <c r="D2471" s="120"/>
      <c r="E2471" s="119"/>
      <c r="F2471" s="119"/>
      <c r="G2471" s="119"/>
      <c r="H2471" s="119"/>
      <c r="I2471" s="158">
        <f t="shared" si="77"/>
        <v>0</v>
      </c>
      <c r="J2471" s="119"/>
      <c r="K2471" s="119"/>
      <c r="L2471" s="119"/>
      <c r="M2471" s="119"/>
      <c r="N2471" s="119"/>
      <c r="O2471" s="159"/>
      <c r="P2471" s="160" t="s">
        <v>80</v>
      </c>
      <c r="Q2471" s="122">
        <f t="shared" si="78"/>
        <v>0</v>
      </c>
      <c r="R2471" s="143"/>
    </row>
    <row r="2472" spans="2:18" x14ac:dyDescent="0.2">
      <c r="B2472" s="120"/>
      <c r="C2472" s="119"/>
      <c r="D2472" s="120"/>
      <c r="E2472" s="119"/>
      <c r="F2472" s="119"/>
      <c r="G2472" s="119"/>
      <c r="H2472" s="119"/>
      <c r="I2472" s="158">
        <f t="shared" si="77"/>
        <v>0</v>
      </c>
      <c r="J2472" s="119"/>
      <c r="K2472" s="119"/>
      <c r="L2472" s="119"/>
      <c r="M2472" s="119"/>
      <c r="N2472" s="119"/>
      <c r="O2472" s="159"/>
      <c r="P2472" s="160" t="s">
        <v>80</v>
      </c>
      <c r="Q2472" s="122">
        <f t="shared" si="78"/>
        <v>0</v>
      </c>
      <c r="R2472" s="143"/>
    </row>
    <row r="2473" spans="2:18" x14ac:dyDescent="0.2">
      <c r="B2473" s="120"/>
      <c r="C2473" s="119"/>
      <c r="D2473" s="120"/>
      <c r="E2473" s="119"/>
      <c r="F2473" s="119"/>
      <c r="G2473" s="119"/>
      <c r="H2473" s="119"/>
      <c r="I2473" s="158">
        <f t="shared" si="77"/>
        <v>0</v>
      </c>
      <c r="J2473" s="119"/>
      <c r="K2473" s="119"/>
      <c r="L2473" s="119"/>
      <c r="M2473" s="119"/>
      <c r="N2473" s="119"/>
      <c r="O2473" s="159"/>
      <c r="P2473" s="160" t="s">
        <v>80</v>
      </c>
      <c r="Q2473" s="122">
        <f t="shared" si="78"/>
        <v>0</v>
      </c>
      <c r="R2473" s="143"/>
    </row>
    <row r="2474" spans="2:18" x14ac:dyDescent="0.2">
      <c r="B2474" s="120"/>
      <c r="C2474" s="119"/>
      <c r="D2474" s="120"/>
      <c r="E2474" s="119"/>
      <c r="F2474" s="119"/>
      <c r="G2474" s="119"/>
      <c r="H2474" s="119"/>
      <c r="I2474" s="158">
        <f t="shared" si="77"/>
        <v>0</v>
      </c>
      <c r="J2474" s="119"/>
      <c r="K2474" s="119"/>
      <c r="L2474" s="119"/>
      <c r="M2474" s="119"/>
      <c r="N2474" s="119"/>
      <c r="O2474" s="159"/>
      <c r="P2474" s="160" t="s">
        <v>80</v>
      </c>
      <c r="Q2474" s="122">
        <f t="shared" si="78"/>
        <v>0</v>
      </c>
      <c r="R2474" s="143"/>
    </row>
    <row r="2475" spans="2:18" x14ac:dyDescent="0.2">
      <c r="B2475" s="120"/>
      <c r="C2475" s="119"/>
      <c r="D2475" s="120"/>
      <c r="E2475" s="119"/>
      <c r="F2475" s="119"/>
      <c r="G2475" s="119"/>
      <c r="H2475" s="119"/>
      <c r="I2475" s="158">
        <f t="shared" si="77"/>
        <v>0</v>
      </c>
      <c r="J2475" s="119"/>
      <c r="K2475" s="119"/>
      <c r="L2475" s="119"/>
      <c r="M2475" s="119"/>
      <c r="N2475" s="119"/>
      <c r="O2475" s="159"/>
      <c r="P2475" s="160" t="s">
        <v>80</v>
      </c>
      <c r="Q2475" s="122">
        <f t="shared" si="78"/>
        <v>0</v>
      </c>
      <c r="R2475" s="143"/>
    </row>
    <row r="2476" spans="2:18" x14ac:dyDescent="0.2">
      <c r="B2476" s="120"/>
      <c r="C2476" s="119"/>
      <c r="D2476" s="120"/>
      <c r="E2476" s="119"/>
      <c r="F2476" s="119"/>
      <c r="G2476" s="119"/>
      <c r="H2476" s="119"/>
      <c r="I2476" s="158">
        <f t="shared" si="77"/>
        <v>0</v>
      </c>
      <c r="J2476" s="119"/>
      <c r="K2476" s="119"/>
      <c r="L2476" s="119"/>
      <c r="M2476" s="119"/>
      <c r="N2476" s="119"/>
      <c r="O2476" s="159"/>
      <c r="P2476" s="160" t="s">
        <v>80</v>
      </c>
      <c r="Q2476" s="122">
        <f t="shared" si="78"/>
        <v>0</v>
      </c>
      <c r="R2476" s="143"/>
    </row>
    <row r="2477" spans="2:18" x14ac:dyDescent="0.2">
      <c r="B2477" s="120"/>
      <c r="C2477" s="119"/>
      <c r="D2477" s="120"/>
      <c r="E2477" s="119"/>
      <c r="F2477" s="119"/>
      <c r="G2477" s="119"/>
      <c r="H2477" s="119"/>
      <c r="I2477" s="158">
        <f t="shared" si="77"/>
        <v>0</v>
      </c>
      <c r="J2477" s="119"/>
      <c r="K2477" s="119"/>
      <c r="L2477" s="119"/>
      <c r="M2477" s="119"/>
      <c r="N2477" s="119"/>
      <c r="O2477" s="159"/>
      <c r="P2477" s="160" t="s">
        <v>80</v>
      </c>
      <c r="Q2477" s="122">
        <f t="shared" si="78"/>
        <v>0</v>
      </c>
      <c r="R2477" s="143"/>
    </row>
    <row r="2478" spans="2:18" x14ac:dyDescent="0.2">
      <c r="B2478" s="120"/>
      <c r="C2478" s="119"/>
      <c r="D2478" s="120"/>
      <c r="E2478" s="119"/>
      <c r="F2478" s="119"/>
      <c r="G2478" s="119"/>
      <c r="H2478" s="119"/>
      <c r="I2478" s="158">
        <f t="shared" si="77"/>
        <v>0</v>
      </c>
      <c r="J2478" s="119"/>
      <c r="K2478" s="119"/>
      <c r="L2478" s="119"/>
      <c r="M2478" s="119"/>
      <c r="N2478" s="119"/>
      <c r="O2478" s="159"/>
      <c r="P2478" s="160" t="s">
        <v>80</v>
      </c>
      <c r="Q2478" s="122">
        <f t="shared" si="78"/>
        <v>0</v>
      </c>
      <c r="R2478" s="143"/>
    </row>
    <row r="2479" spans="2:18" x14ac:dyDescent="0.2">
      <c r="B2479" s="120"/>
      <c r="C2479" s="119"/>
      <c r="D2479" s="120"/>
      <c r="E2479" s="119"/>
      <c r="F2479" s="119"/>
      <c r="G2479" s="119"/>
      <c r="H2479" s="119"/>
      <c r="I2479" s="158">
        <f t="shared" si="77"/>
        <v>0</v>
      </c>
      <c r="J2479" s="119"/>
      <c r="K2479" s="119"/>
      <c r="L2479" s="119"/>
      <c r="M2479" s="119"/>
      <c r="N2479" s="119"/>
      <c r="O2479" s="159"/>
      <c r="P2479" s="160" t="s">
        <v>80</v>
      </c>
      <c r="Q2479" s="122">
        <f t="shared" si="78"/>
        <v>0</v>
      </c>
      <c r="R2479" s="143"/>
    </row>
    <row r="2480" spans="2:18" x14ac:dyDescent="0.2">
      <c r="B2480" s="120"/>
      <c r="C2480" s="119"/>
      <c r="D2480" s="120"/>
      <c r="E2480" s="119"/>
      <c r="F2480" s="119"/>
      <c r="G2480" s="119"/>
      <c r="H2480" s="119"/>
      <c r="I2480" s="158">
        <f t="shared" si="77"/>
        <v>0</v>
      </c>
      <c r="J2480" s="119"/>
      <c r="K2480" s="119"/>
      <c r="L2480" s="119"/>
      <c r="M2480" s="119"/>
      <c r="N2480" s="119"/>
      <c r="O2480" s="159"/>
      <c r="P2480" s="160" t="s">
        <v>80</v>
      </c>
      <c r="Q2480" s="122">
        <f t="shared" si="78"/>
        <v>0</v>
      </c>
      <c r="R2480" s="143"/>
    </row>
    <row r="2481" spans="2:18" x14ac:dyDescent="0.2">
      <c r="B2481" s="120"/>
      <c r="C2481" s="119"/>
      <c r="D2481" s="120"/>
      <c r="E2481" s="119"/>
      <c r="F2481" s="119"/>
      <c r="G2481" s="119"/>
      <c r="H2481" s="119"/>
      <c r="I2481" s="158">
        <f t="shared" si="77"/>
        <v>0</v>
      </c>
      <c r="J2481" s="119"/>
      <c r="K2481" s="119"/>
      <c r="L2481" s="119"/>
      <c r="M2481" s="119"/>
      <c r="N2481" s="119"/>
      <c r="O2481" s="159"/>
      <c r="P2481" s="160" t="s">
        <v>80</v>
      </c>
      <c r="Q2481" s="122">
        <f t="shared" si="78"/>
        <v>0</v>
      </c>
      <c r="R2481" s="143"/>
    </row>
    <row r="2482" spans="2:18" x14ac:dyDescent="0.2">
      <c r="B2482" s="120"/>
      <c r="C2482" s="119"/>
      <c r="D2482" s="120"/>
      <c r="E2482" s="119"/>
      <c r="F2482" s="119"/>
      <c r="G2482" s="119"/>
      <c r="H2482" s="119"/>
      <c r="I2482" s="158">
        <f t="shared" si="77"/>
        <v>0</v>
      </c>
      <c r="J2482" s="119"/>
      <c r="K2482" s="119"/>
      <c r="L2482" s="119"/>
      <c r="M2482" s="119"/>
      <c r="N2482" s="119"/>
      <c r="O2482" s="159"/>
      <c r="P2482" s="160" t="s">
        <v>80</v>
      </c>
      <c r="Q2482" s="122">
        <f t="shared" si="78"/>
        <v>0</v>
      </c>
      <c r="R2482" s="143"/>
    </row>
    <row r="2483" spans="2:18" x14ac:dyDescent="0.2">
      <c r="B2483" s="120"/>
      <c r="C2483" s="119"/>
      <c r="D2483" s="120"/>
      <c r="E2483" s="119"/>
      <c r="F2483" s="119"/>
      <c r="G2483" s="119"/>
      <c r="H2483" s="119"/>
      <c r="I2483" s="158">
        <f t="shared" si="77"/>
        <v>0</v>
      </c>
      <c r="J2483" s="119"/>
      <c r="K2483" s="119"/>
      <c r="L2483" s="119"/>
      <c r="M2483" s="119"/>
      <c r="N2483" s="119"/>
      <c r="O2483" s="159"/>
      <c r="P2483" s="160" t="s">
        <v>80</v>
      </c>
      <c r="Q2483" s="122">
        <f t="shared" si="78"/>
        <v>0</v>
      </c>
      <c r="R2483" s="143"/>
    </row>
    <row r="2484" spans="2:18" x14ac:dyDescent="0.2">
      <c r="B2484" s="120"/>
      <c r="C2484" s="119"/>
      <c r="D2484" s="120"/>
      <c r="E2484" s="119"/>
      <c r="F2484" s="119"/>
      <c r="G2484" s="119"/>
      <c r="H2484" s="119"/>
      <c r="I2484" s="158">
        <f t="shared" ref="I2484:I2547" si="79">IF(J2484&gt;0,J2484,SUM((PI()*E2484*F2484/4)+(PI()*F2484*G2484/4)+(PI()*G2484*H2484/4)+(PI()*H2484*E2484/4)))</f>
        <v>0</v>
      </c>
      <c r="J2484" s="119"/>
      <c r="K2484" s="119"/>
      <c r="L2484" s="119"/>
      <c r="M2484" s="119"/>
      <c r="N2484" s="119"/>
      <c r="O2484" s="159"/>
      <c r="P2484" s="160" t="s">
        <v>80</v>
      </c>
      <c r="Q2484" s="122">
        <f t="shared" ref="Q2484:Q2547" si="80">SUM((I2484-(L2484+M2484+N2484))*(1-O2484))</f>
        <v>0</v>
      </c>
      <c r="R2484" s="143"/>
    </row>
    <row r="2485" spans="2:18" x14ac:dyDescent="0.2">
      <c r="B2485" s="120"/>
      <c r="C2485" s="119"/>
      <c r="D2485" s="120"/>
      <c r="E2485" s="119"/>
      <c r="F2485" s="119"/>
      <c r="G2485" s="119"/>
      <c r="H2485" s="119"/>
      <c r="I2485" s="158">
        <f t="shared" si="79"/>
        <v>0</v>
      </c>
      <c r="J2485" s="119"/>
      <c r="K2485" s="119"/>
      <c r="L2485" s="119"/>
      <c r="M2485" s="119"/>
      <c r="N2485" s="119"/>
      <c r="O2485" s="159"/>
      <c r="P2485" s="160" t="s">
        <v>80</v>
      </c>
      <c r="Q2485" s="122">
        <f t="shared" si="80"/>
        <v>0</v>
      </c>
      <c r="R2485" s="143"/>
    </row>
    <row r="2486" spans="2:18" x14ac:dyDescent="0.2">
      <c r="B2486" s="120"/>
      <c r="C2486" s="119"/>
      <c r="D2486" s="120"/>
      <c r="E2486" s="119"/>
      <c r="F2486" s="119"/>
      <c r="G2486" s="119"/>
      <c r="H2486" s="119"/>
      <c r="I2486" s="158">
        <f t="shared" si="79"/>
        <v>0</v>
      </c>
      <c r="J2486" s="119"/>
      <c r="K2486" s="119"/>
      <c r="L2486" s="119"/>
      <c r="M2486" s="119"/>
      <c r="N2486" s="119"/>
      <c r="O2486" s="159"/>
      <c r="P2486" s="160" t="s">
        <v>80</v>
      </c>
      <c r="Q2486" s="122">
        <f t="shared" si="80"/>
        <v>0</v>
      </c>
      <c r="R2486" s="143"/>
    </row>
    <row r="2487" spans="2:18" x14ac:dyDescent="0.2">
      <c r="B2487" s="120"/>
      <c r="C2487" s="119"/>
      <c r="D2487" s="120"/>
      <c r="E2487" s="119"/>
      <c r="F2487" s="119"/>
      <c r="G2487" s="119"/>
      <c r="H2487" s="119"/>
      <c r="I2487" s="158">
        <f t="shared" si="79"/>
        <v>0</v>
      </c>
      <c r="J2487" s="119"/>
      <c r="K2487" s="119"/>
      <c r="L2487" s="119"/>
      <c r="M2487" s="119"/>
      <c r="N2487" s="119"/>
      <c r="O2487" s="159"/>
      <c r="P2487" s="160" t="s">
        <v>80</v>
      </c>
      <c r="Q2487" s="122">
        <f t="shared" si="80"/>
        <v>0</v>
      </c>
      <c r="R2487" s="143"/>
    </row>
    <row r="2488" spans="2:18" x14ac:dyDescent="0.2">
      <c r="B2488" s="120"/>
      <c r="C2488" s="119"/>
      <c r="D2488" s="120"/>
      <c r="E2488" s="119"/>
      <c r="F2488" s="119"/>
      <c r="G2488" s="119"/>
      <c r="H2488" s="119"/>
      <c r="I2488" s="158">
        <f t="shared" si="79"/>
        <v>0</v>
      </c>
      <c r="J2488" s="119"/>
      <c r="K2488" s="119"/>
      <c r="L2488" s="119"/>
      <c r="M2488" s="119"/>
      <c r="N2488" s="119"/>
      <c r="O2488" s="159"/>
      <c r="P2488" s="160" t="s">
        <v>80</v>
      </c>
      <c r="Q2488" s="122">
        <f t="shared" si="80"/>
        <v>0</v>
      </c>
      <c r="R2488" s="143"/>
    </row>
    <row r="2489" spans="2:18" x14ac:dyDescent="0.2">
      <c r="B2489" s="120"/>
      <c r="C2489" s="119"/>
      <c r="D2489" s="120"/>
      <c r="E2489" s="119"/>
      <c r="F2489" s="119"/>
      <c r="G2489" s="119"/>
      <c r="H2489" s="119"/>
      <c r="I2489" s="158">
        <f t="shared" si="79"/>
        <v>0</v>
      </c>
      <c r="J2489" s="119"/>
      <c r="K2489" s="119"/>
      <c r="L2489" s="119"/>
      <c r="M2489" s="119"/>
      <c r="N2489" s="119"/>
      <c r="O2489" s="159"/>
      <c r="P2489" s="160" t="s">
        <v>80</v>
      </c>
      <c r="Q2489" s="122">
        <f t="shared" si="80"/>
        <v>0</v>
      </c>
      <c r="R2489" s="143"/>
    </row>
    <row r="2490" spans="2:18" x14ac:dyDescent="0.2">
      <c r="B2490" s="120"/>
      <c r="C2490" s="119"/>
      <c r="D2490" s="120"/>
      <c r="E2490" s="119"/>
      <c r="F2490" s="119"/>
      <c r="G2490" s="119"/>
      <c r="H2490" s="119"/>
      <c r="I2490" s="158">
        <f t="shared" si="79"/>
        <v>0</v>
      </c>
      <c r="J2490" s="119"/>
      <c r="K2490" s="119"/>
      <c r="L2490" s="119"/>
      <c r="M2490" s="119"/>
      <c r="N2490" s="119"/>
      <c r="O2490" s="159"/>
      <c r="P2490" s="160" t="s">
        <v>80</v>
      </c>
      <c r="Q2490" s="122">
        <f t="shared" si="80"/>
        <v>0</v>
      </c>
      <c r="R2490" s="143"/>
    </row>
    <row r="2491" spans="2:18" x14ac:dyDescent="0.2">
      <c r="B2491" s="120"/>
      <c r="C2491" s="119"/>
      <c r="D2491" s="120"/>
      <c r="E2491" s="119"/>
      <c r="F2491" s="119"/>
      <c r="G2491" s="119"/>
      <c r="H2491" s="119"/>
      <c r="I2491" s="158">
        <f t="shared" si="79"/>
        <v>0</v>
      </c>
      <c r="J2491" s="119"/>
      <c r="K2491" s="119"/>
      <c r="L2491" s="119"/>
      <c r="M2491" s="119"/>
      <c r="N2491" s="119"/>
      <c r="O2491" s="159"/>
      <c r="P2491" s="160" t="s">
        <v>80</v>
      </c>
      <c r="Q2491" s="122">
        <f t="shared" si="80"/>
        <v>0</v>
      </c>
      <c r="R2491" s="143"/>
    </row>
    <row r="2492" spans="2:18" x14ac:dyDescent="0.2">
      <c r="B2492" s="120"/>
      <c r="C2492" s="119"/>
      <c r="D2492" s="120"/>
      <c r="E2492" s="119"/>
      <c r="F2492" s="119"/>
      <c r="G2492" s="119"/>
      <c r="H2492" s="119"/>
      <c r="I2492" s="158">
        <f t="shared" si="79"/>
        <v>0</v>
      </c>
      <c r="J2492" s="119"/>
      <c r="K2492" s="119"/>
      <c r="L2492" s="119"/>
      <c r="M2492" s="119"/>
      <c r="N2492" s="119"/>
      <c r="O2492" s="159"/>
      <c r="P2492" s="160" t="s">
        <v>80</v>
      </c>
      <c r="Q2492" s="122">
        <f t="shared" si="80"/>
        <v>0</v>
      </c>
      <c r="R2492" s="143"/>
    </row>
    <row r="2493" spans="2:18" x14ac:dyDescent="0.2">
      <c r="B2493" s="120"/>
      <c r="C2493" s="119"/>
      <c r="D2493" s="120"/>
      <c r="E2493" s="119"/>
      <c r="F2493" s="119"/>
      <c r="G2493" s="119"/>
      <c r="H2493" s="119"/>
      <c r="I2493" s="158">
        <f t="shared" si="79"/>
        <v>0</v>
      </c>
      <c r="J2493" s="119"/>
      <c r="K2493" s="119"/>
      <c r="L2493" s="119"/>
      <c r="M2493" s="119"/>
      <c r="N2493" s="119"/>
      <c r="O2493" s="159"/>
      <c r="P2493" s="160" t="s">
        <v>80</v>
      </c>
      <c r="Q2493" s="122">
        <f t="shared" si="80"/>
        <v>0</v>
      </c>
      <c r="R2493" s="143"/>
    </row>
    <row r="2494" spans="2:18" x14ac:dyDescent="0.2">
      <c r="B2494" s="120"/>
      <c r="C2494" s="119"/>
      <c r="D2494" s="120"/>
      <c r="E2494" s="119"/>
      <c r="F2494" s="119"/>
      <c r="G2494" s="119"/>
      <c r="H2494" s="119"/>
      <c r="I2494" s="158">
        <f t="shared" si="79"/>
        <v>0</v>
      </c>
      <c r="J2494" s="119"/>
      <c r="K2494" s="119"/>
      <c r="L2494" s="119"/>
      <c r="M2494" s="119"/>
      <c r="N2494" s="119"/>
      <c r="O2494" s="159"/>
      <c r="P2494" s="160" t="s">
        <v>80</v>
      </c>
      <c r="Q2494" s="122">
        <f t="shared" si="80"/>
        <v>0</v>
      </c>
      <c r="R2494" s="143"/>
    </row>
    <row r="2495" spans="2:18" x14ac:dyDescent="0.2">
      <c r="B2495" s="120"/>
      <c r="C2495" s="119"/>
      <c r="D2495" s="120"/>
      <c r="E2495" s="119"/>
      <c r="F2495" s="119"/>
      <c r="G2495" s="119"/>
      <c r="H2495" s="119"/>
      <c r="I2495" s="158">
        <f t="shared" si="79"/>
        <v>0</v>
      </c>
      <c r="J2495" s="119"/>
      <c r="K2495" s="119"/>
      <c r="L2495" s="119"/>
      <c r="M2495" s="119"/>
      <c r="N2495" s="119"/>
      <c r="O2495" s="159"/>
      <c r="P2495" s="160" t="s">
        <v>80</v>
      </c>
      <c r="Q2495" s="122">
        <f t="shared" si="80"/>
        <v>0</v>
      </c>
      <c r="R2495" s="143"/>
    </row>
    <row r="2496" spans="2:18" x14ac:dyDescent="0.2">
      <c r="B2496" s="120"/>
      <c r="C2496" s="119"/>
      <c r="D2496" s="120"/>
      <c r="E2496" s="119"/>
      <c r="F2496" s="119"/>
      <c r="G2496" s="119"/>
      <c r="H2496" s="119"/>
      <c r="I2496" s="158">
        <f t="shared" si="79"/>
        <v>0</v>
      </c>
      <c r="J2496" s="119"/>
      <c r="K2496" s="119"/>
      <c r="L2496" s="119"/>
      <c r="M2496" s="119"/>
      <c r="N2496" s="119"/>
      <c r="O2496" s="159"/>
      <c r="P2496" s="160" t="s">
        <v>80</v>
      </c>
      <c r="Q2496" s="122">
        <f t="shared" si="80"/>
        <v>0</v>
      </c>
      <c r="R2496" s="143"/>
    </row>
    <row r="2497" spans="2:18" x14ac:dyDescent="0.2">
      <c r="B2497" s="120"/>
      <c r="C2497" s="119"/>
      <c r="D2497" s="120"/>
      <c r="E2497" s="119"/>
      <c r="F2497" s="119"/>
      <c r="G2497" s="119"/>
      <c r="H2497" s="119"/>
      <c r="I2497" s="158">
        <f t="shared" si="79"/>
        <v>0</v>
      </c>
      <c r="J2497" s="119"/>
      <c r="K2497" s="119"/>
      <c r="L2497" s="119"/>
      <c r="M2497" s="119"/>
      <c r="N2497" s="119"/>
      <c r="O2497" s="159"/>
      <c r="P2497" s="160" t="s">
        <v>80</v>
      </c>
      <c r="Q2497" s="122">
        <f t="shared" si="80"/>
        <v>0</v>
      </c>
      <c r="R2497" s="143"/>
    </row>
    <row r="2498" spans="2:18" x14ac:dyDescent="0.2">
      <c r="B2498" s="120"/>
      <c r="C2498" s="119"/>
      <c r="D2498" s="120"/>
      <c r="E2498" s="119"/>
      <c r="F2498" s="119"/>
      <c r="G2498" s="119"/>
      <c r="H2498" s="119"/>
      <c r="I2498" s="158">
        <f t="shared" si="79"/>
        <v>0</v>
      </c>
      <c r="J2498" s="119"/>
      <c r="K2498" s="119"/>
      <c r="L2498" s="119"/>
      <c r="M2498" s="119"/>
      <c r="N2498" s="119"/>
      <c r="O2498" s="159"/>
      <c r="P2498" s="160" t="s">
        <v>80</v>
      </c>
      <c r="Q2498" s="122">
        <f t="shared" si="80"/>
        <v>0</v>
      </c>
      <c r="R2498" s="143"/>
    </row>
    <row r="2499" spans="2:18" x14ac:dyDescent="0.2">
      <c r="B2499" s="120"/>
      <c r="C2499" s="119"/>
      <c r="D2499" s="120"/>
      <c r="E2499" s="119"/>
      <c r="F2499" s="119"/>
      <c r="G2499" s="119"/>
      <c r="H2499" s="119"/>
      <c r="I2499" s="158">
        <f t="shared" si="79"/>
        <v>0</v>
      </c>
      <c r="J2499" s="119"/>
      <c r="K2499" s="119"/>
      <c r="L2499" s="119"/>
      <c r="M2499" s="119"/>
      <c r="N2499" s="119"/>
      <c r="O2499" s="159"/>
      <c r="P2499" s="160" t="s">
        <v>80</v>
      </c>
      <c r="Q2499" s="122">
        <f t="shared" si="80"/>
        <v>0</v>
      </c>
      <c r="R2499" s="143"/>
    </row>
    <row r="2500" spans="2:18" x14ac:dyDescent="0.2">
      <c r="B2500" s="120"/>
      <c r="C2500" s="119"/>
      <c r="D2500" s="120"/>
      <c r="E2500" s="119"/>
      <c r="F2500" s="119"/>
      <c r="G2500" s="119"/>
      <c r="H2500" s="119"/>
      <c r="I2500" s="158">
        <f t="shared" si="79"/>
        <v>0</v>
      </c>
      <c r="J2500" s="119"/>
      <c r="K2500" s="119"/>
      <c r="L2500" s="119"/>
      <c r="M2500" s="119"/>
      <c r="N2500" s="119"/>
      <c r="O2500" s="159"/>
      <c r="P2500" s="160" t="s">
        <v>80</v>
      </c>
      <c r="Q2500" s="122">
        <f t="shared" si="80"/>
        <v>0</v>
      </c>
      <c r="R2500" s="143"/>
    </row>
    <row r="2501" spans="2:18" x14ac:dyDescent="0.2">
      <c r="B2501" s="120"/>
      <c r="C2501" s="119"/>
      <c r="D2501" s="120"/>
      <c r="E2501" s="119"/>
      <c r="F2501" s="119"/>
      <c r="G2501" s="119"/>
      <c r="H2501" s="119"/>
      <c r="I2501" s="158">
        <f t="shared" si="79"/>
        <v>0</v>
      </c>
      <c r="J2501" s="119"/>
      <c r="K2501" s="119"/>
      <c r="L2501" s="119"/>
      <c r="M2501" s="119"/>
      <c r="N2501" s="119"/>
      <c r="O2501" s="159"/>
      <c r="P2501" s="160" t="s">
        <v>80</v>
      </c>
      <c r="Q2501" s="122">
        <f t="shared" si="80"/>
        <v>0</v>
      </c>
      <c r="R2501" s="143"/>
    </row>
    <row r="2502" spans="2:18" x14ac:dyDescent="0.2">
      <c r="B2502" s="120"/>
      <c r="C2502" s="119"/>
      <c r="D2502" s="120"/>
      <c r="E2502" s="119"/>
      <c r="F2502" s="119"/>
      <c r="G2502" s="119"/>
      <c r="H2502" s="119"/>
      <c r="I2502" s="158">
        <f t="shared" si="79"/>
        <v>0</v>
      </c>
      <c r="J2502" s="119"/>
      <c r="K2502" s="119"/>
      <c r="L2502" s="119"/>
      <c r="M2502" s="119"/>
      <c r="N2502" s="119"/>
      <c r="O2502" s="159"/>
      <c r="P2502" s="160" t="s">
        <v>80</v>
      </c>
      <c r="Q2502" s="122">
        <f t="shared" si="80"/>
        <v>0</v>
      </c>
      <c r="R2502" s="143"/>
    </row>
    <row r="2503" spans="2:18" x14ac:dyDescent="0.2">
      <c r="B2503" s="120"/>
      <c r="C2503" s="119"/>
      <c r="D2503" s="120"/>
      <c r="E2503" s="119"/>
      <c r="F2503" s="119"/>
      <c r="G2503" s="119"/>
      <c r="H2503" s="119"/>
      <c r="I2503" s="158">
        <f t="shared" si="79"/>
        <v>0</v>
      </c>
      <c r="J2503" s="119"/>
      <c r="K2503" s="119"/>
      <c r="L2503" s="119"/>
      <c r="M2503" s="119"/>
      <c r="N2503" s="119"/>
      <c r="O2503" s="159"/>
      <c r="P2503" s="160" t="s">
        <v>80</v>
      </c>
      <c r="Q2503" s="122">
        <f t="shared" si="80"/>
        <v>0</v>
      </c>
      <c r="R2503" s="143"/>
    </row>
    <row r="2504" spans="2:18" x14ac:dyDescent="0.2">
      <c r="B2504" s="120"/>
      <c r="C2504" s="119"/>
      <c r="D2504" s="120"/>
      <c r="E2504" s="119"/>
      <c r="F2504" s="119"/>
      <c r="G2504" s="119"/>
      <c r="H2504" s="119"/>
      <c r="I2504" s="158">
        <f t="shared" si="79"/>
        <v>0</v>
      </c>
      <c r="J2504" s="119"/>
      <c r="K2504" s="119"/>
      <c r="L2504" s="119"/>
      <c r="M2504" s="119"/>
      <c r="N2504" s="119"/>
      <c r="O2504" s="159"/>
      <c r="P2504" s="160" t="s">
        <v>80</v>
      </c>
      <c r="Q2504" s="122">
        <f t="shared" si="80"/>
        <v>0</v>
      </c>
      <c r="R2504" s="143"/>
    </row>
    <row r="2505" spans="2:18" x14ac:dyDescent="0.2">
      <c r="B2505" s="120"/>
      <c r="C2505" s="119"/>
      <c r="D2505" s="120"/>
      <c r="E2505" s="119"/>
      <c r="F2505" s="119"/>
      <c r="G2505" s="119"/>
      <c r="H2505" s="119"/>
      <c r="I2505" s="158">
        <f t="shared" si="79"/>
        <v>0</v>
      </c>
      <c r="J2505" s="119"/>
      <c r="K2505" s="119"/>
      <c r="L2505" s="119"/>
      <c r="M2505" s="119"/>
      <c r="N2505" s="119"/>
      <c r="O2505" s="159"/>
      <c r="P2505" s="160" t="s">
        <v>80</v>
      </c>
      <c r="Q2505" s="122">
        <f t="shared" si="80"/>
        <v>0</v>
      </c>
      <c r="R2505" s="143"/>
    </row>
    <row r="2506" spans="2:18" x14ac:dyDescent="0.2">
      <c r="B2506" s="120"/>
      <c r="C2506" s="119"/>
      <c r="D2506" s="120"/>
      <c r="E2506" s="119"/>
      <c r="F2506" s="119"/>
      <c r="G2506" s="119"/>
      <c r="H2506" s="119"/>
      <c r="I2506" s="158">
        <f t="shared" si="79"/>
        <v>0</v>
      </c>
      <c r="J2506" s="119"/>
      <c r="K2506" s="119"/>
      <c r="L2506" s="119"/>
      <c r="M2506" s="119"/>
      <c r="N2506" s="119"/>
      <c r="O2506" s="159"/>
      <c r="P2506" s="160" t="s">
        <v>80</v>
      </c>
      <c r="Q2506" s="122">
        <f t="shared" si="80"/>
        <v>0</v>
      </c>
      <c r="R2506" s="143"/>
    </row>
    <row r="2507" spans="2:18" x14ac:dyDescent="0.2">
      <c r="B2507" s="120"/>
      <c r="C2507" s="119"/>
      <c r="D2507" s="120"/>
      <c r="E2507" s="119"/>
      <c r="F2507" s="119"/>
      <c r="G2507" s="119"/>
      <c r="H2507" s="119"/>
      <c r="I2507" s="158">
        <f t="shared" si="79"/>
        <v>0</v>
      </c>
      <c r="J2507" s="119"/>
      <c r="K2507" s="119"/>
      <c r="L2507" s="119"/>
      <c r="M2507" s="119"/>
      <c r="N2507" s="119"/>
      <c r="O2507" s="159"/>
      <c r="P2507" s="160" t="s">
        <v>80</v>
      </c>
      <c r="Q2507" s="122">
        <f t="shared" si="80"/>
        <v>0</v>
      </c>
      <c r="R2507" s="143"/>
    </row>
    <row r="2508" spans="2:18" x14ac:dyDescent="0.2">
      <c r="B2508" s="120"/>
      <c r="C2508" s="119"/>
      <c r="D2508" s="120"/>
      <c r="E2508" s="119"/>
      <c r="F2508" s="119"/>
      <c r="G2508" s="119"/>
      <c r="H2508" s="119"/>
      <c r="I2508" s="158">
        <f t="shared" si="79"/>
        <v>0</v>
      </c>
      <c r="J2508" s="119"/>
      <c r="K2508" s="119"/>
      <c r="L2508" s="119"/>
      <c r="M2508" s="119"/>
      <c r="N2508" s="119"/>
      <c r="O2508" s="159"/>
      <c r="P2508" s="160" t="s">
        <v>80</v>
      </c>
      <c r="Q2508" s="122">
        <f t="shared" si="80"/>
        <v>0</v>
      </c>
      <c r="R2508" s="143"/>
    </row>
    <row r="2509" spans="2:18" x14ac:dyDescent="0.2">
      <c r="B2509" s="120"/>
      <c r="C2509" s="119"/>
      <c r="D2509" s="120"/>
      <c r="E2509" s="119"/>
      <c r="F2509" s="119"/>
      <c r="G2509" s="119"/>
      <c r="H2509" s="119"/>
      <c r="I2509" s="158">
        <f t="shared" si="79"/>
        <v>0</v>
      </c>
      <c r="J2509" s="119"/>
      <c r="K2509" s="119"/>
      <c r="L2509" s="119"/>
      <c r="M2509" s="119"/>
      <c r="N2509" s="119"/>
      <c r="O2509" s="159"/>
      <c r="P2509" s="160" t="s">
        <v>80</v>
      </c>
      <c r="Q2509" s="122">
        <f t="shared" si="80"/>
        <v>0</v>
      </c>
      <c r="R2509" s="143"/>
    </row>
    <row r="2510" spans="2:18" x14ac:dyDescent="0.2">
      <c r="B2510" s="120"/>
      <c r="C2510" s="119"/>
      <c r="D2510" s="120"/>
      <c r="E2510" s="119"/>
      <c r="F2510" s="119"/>
      <c r="G2510" s="119"/>
      <c r="H2510" s="119"/>
      <c r="I2510" s="158">
        <f t="shared" si="79"/>
        <v>0</v>
      </c>
      <c r="J2510" s="119"/>
      <c r="K2510" s="119"/>
      <c r="L2510" s="119"/>
      <c r="M2510" s="119"/>
      <c r="N2510" s="119"/>
      <c r="O2510" s="159"/>
      <c r="P2510" s="160" t="s">
        <v>80</v>
      </c>
      <c r="Q2510" s="122">
        <f t="shared" si="80"/>
        <v>0</v>
      </c>
      <c r="R2510" s="143"/>
    </row>
    <row r="2511" spans="2:18" x14ac:dyDescent="0.2">
      <c r="B2511" s="120"/>
      <c r="C2511" s="119"/>
      <c r="D2511" s="120"/>
      <c r="E2511" s="119"/>
      <c r="F2511" s="119"/>
      <c r="G2511" s="119"/>
      <c r="H2511" s="119"/>
      <c r="I2511" s="158">
        <f t="shared" si="79"/>
        <v>0</v>
      </c>
      <c r="J2511" s="119"/>
      <c r="K2511" s="119"/>
      <c r="L2511" s="119"/>
      <c r="M2511" s="119"/>
      <c r="N2511" s="119"/>
      <c r="O2511" s="159"/>
      <c r="P2511" s="160" t="s">
        <v>80</v>
      </c>
      <c r="Q2511" s="122">
        <f t="shared" si="80"/>
        <v>0</v>
      </c>
      <c r="R2511" s="143"/>
    </row>
    <row r="2512" spans="2:18" x14ac:dyDescent="0.2">
      <c r="B2512" s="120"/>
      <c r="C2512" s="119"/>
      <c r="D2512" s="120"/>
      <c r="E2512" s="119"/>
      <c r="F2512" s="119"/>
      <c r="G2512" s="119"/>
      <c r="H2512" s="119"/>
      <c r="I2512" s="158">
        <f t="shared" si="79"/>
        <v>0</v>
      </c>
      <c r="J2512" s="119"/>
      <c r="K2512" s="119"/>
      <c r="L2512" s="119"/>
      <c r="M2512" s="119"/>
      <c r="N2512" s="119"/>
      <c r="O2512" s="159"/>
      <c r="P2512" s="160" t="s">
        <v>80</v>
      </c>
      <c r="Q2512" s="122">
        <f t="shared" si="80"/>
        <v>0</v>
      </c>
      <c r="R2512" s="143"/>
    </row>
    <row r="2513" spans="2:18" x14ac:dyDescent="0.2">
      <c r="B2513" s="120"/>
      <c r="C2513" s="119"/>
      <c r="D2513" s="120"/>
      <c r="E2513" s="119"/>
      <c r="F2513" s="119"/>
      <c r="G2513" s="119"/>
      <c r="H2513" s="119"/>
      <c r="I2513" s="158">
        <f t="shared" si="79"/>
        <v>0</v>
      </c>
      <c r="J2513" s="119"/>
      <c r="K2513" s="119"/>
      <c r="L2513" s="119"/>
      <c r="M2513" s="119"/>
      <c r="N2513" s="119"/>
      <c r="O2513" s="159"/>
      <c r="P2513" s="160" t="s">
        <v>80</v>
      </c>
      <c r="Q2513" s="122">
        <f t="shared" si="80"/>
        <v>0</v>
      </c>
      <c r="R2513" s="143"/>
    </row>
    <row r="2514" spans="2:18" x14ac:dyDescent="0.2">
      <c r="B2514" s="120"/>
      <c r="C2514" s="119"/>
      <c r="D2514" s="120"/>
      <c r="E2514" s="119"/>
      <c r="F2514" s="119"/>
      <c r="G2514" s="119"/>
      <c r="H2514" s="119"/>
      <c r="I2514" s="158">
        <f t="shared" si="79"/>
        <v>0</v>
      </c>
      <c r="J2514" s="119"/>
      <c r="K2514" s="119"/>
      <c r="L2514" s="119"/>
      <c r="M2514" s="119"/>
      <c r="N2514" s="119"/>
      <c r="O2514" s="159"/>
      <c r="P2514" s="160" t="s">
        <v>80</v>
      </c>
      <c r="Q2514" s="122">
        <f t="shared" si="80"/>
        <v>0</v>
      </c>
      <c r="R2514" s="143"/>
    </row>
    <row r="2515" spans="2:18" x14ac:dyDescent="0.2">
      <c r="B2515" s="120"/>
      <c r="C2515" s="119"/>
      <c r="D2515" s="120"/>
      <c r="E2515" s="119"/>
      <c r="F2515" s="119"/>
      <c r="G2515" s="119"/>
      <c r="H2515" s="119"/>
      <c r="I2515" s="158">
        <f t="shared" si="79"/>
        <v>0</v>
      </c>
      <c r="J2515" s="119"/>
      <c r="K2515" s="119"/>
      <c r="L2515" s="119"/>
      <c r="M2515" s="119"/>
      <c r="N2515" s="119"/>
      <c r="O2515" s="159"/>
      <c r="P2515" s="160" t="s">
        <v>80</v>
      </c>
      <c r="Q2515" s="122">
        <f t="shared" si="80"/>
        <v>0</v>
      </c>
      <c r="R2515" s="143"/>
    </row>
    <row r="2516" spans="2:18" x14ac:dyDescent="0.2">
      <c r="B2516" s="120"/>
      <c r="C2516" s="119"/>
      <c r="D2516" s="120"/>
      <c r="E2516" s="119"/>
      <c r="F2516" s="119"/>
      <c r="G2516" s="119"/>
      <c r="H2516" s="119"/>
      <c r="I2516" s="158">
        <f t="shared" si="79"/>
        <v>0</v>
      </c>
      <c r="J2516" s="119"/>
      <c r="K2516" s="119"/>
      <c r="L2516" s="119"/>
      <c r="M2516" s="119"/>
      <c r="N2516" s="119"/>
      <c r="O2516" s="159"/>
      <c r="P2516" s="160" t="s">
        <v>80</v>
      </c>
      <c r="Q2516" s="122">
        <f t="shared" si="80"/>
        <v>0</v>
      </c>
      <c r="R2516" s="143"/>
    </row>
    <row r="2517" spans="2:18" x14ac:dyDescent="0.2">
      <c r="B2517" s="120"/>
      <c r="C2517" s="119"/>
      <c r="D2517" s="120"/>
      <c r="E2517" s="119"/>
      <c r="F2517" s="119"/>
      <c r="G2517" s="119"/>
      <c r="H2517" s="119"/>
      <c r="I2517" s="158">
        <f t="shared" si="79"/>
        <v>0</v>
      </c>
      <c r="J2517" s="119"/>
      <c r="K2517" s="119"/>
      <c r="L2517" s="119"/>
      <c r="M2517" s="119"/>
      <c r="N2517" s="119"/>
      <c r="O2517" s="159"/>
      <c r="P2517" s="160" t="s">
        <v>80</v>
      </c>
      <c r="Q2517" s="122">
        <f t="shared" si="80"/>
        <v>0</v>
      </c>
      <c r="R2517" s="143"/>
    </row>
    <row r="2518" spans="2:18" x14ac:dyDescent="0.2">
      <c r="B2518" s="120"/>
      <c r="C2518" s="119"/>
      <c r="D2518" s="120"/>
      <c r="E2518" s="119"/>
      <c r="F2518" s="119"/>
      <c r="G2518" s="119"/>
      <c r="H2518" s="119"/>
      <c r="I2518" s="158">
        <f t="shared" si="79"/>
        <v>0</v>
      </c>
      <c r="J2518" s="119"/>
      <c r="K2518" s="119"/>
      <c r="L2518" s="119"/>
      <c r="M2518" s="119"/>
      <c r="N2518" s="119"/>
      <c r="O2518" s="159"/>
      <c r="P2518" s="160" t="s">
        <v>80</v>
      </c>
      <c r="Q2518" s="122">
        <f t="shared" si="80"/>
        <v>0</v>
      </c>
      <c r="R2518" s="143"/>
    </row>
    <row r="2519" spans="2:18" x14ac:dyDescent="0.2">
      <c r="B2519" s="120"/>
      <c r="C2519" s="119"/>
      <c r="D2519" s="120"/>
      <c r="E2519" s="119"/>
      <c r="F2519" s="119"/>
      <c r="G2519" s="119"/>
      <c r="H2519" s="119"/>
      <c r="I2519" s="158">
        <f t="shared" si="79"/>
        <v>0</v>
      </c>
      <c r="J2519" s="119"/>
      <c r="K2519" s="119"/>
      <c r="L2519" s="119"/>
      <c r="M2519" s="119"/>
      <c r="N2519" s="119"/>
      <c r="O2519" s="159"/>
      <c r="P2519" s="160" t="s">
        <v>80</v>
      </c>
      <c r="Q2519" s="122">
        <f t="shared" si="80"/>
        <v>0</v>
      </c>
      <c r="R2519" s="143"/>
    </row>
    <row r="2520" spans="2:18" x14ac:dyDescent="0.2">
      <c r="B2520" s="120"/>
      <c r="C2520" s="119"/>
      <c r="D2520" s="120"/>
      <c r="E2520" s="119"/>
      <c r="F2520" s="119"/>
      <c r="G2520" s="119"/>
      <c r="H2520" s="119"/>
      <c r="I2520" s="158">
        <f t="shared" si="79"/>
        <v>0</v>
      </c>
      <c r="J2520" s="119"/>
      <c r="K2520" s="119"/>
      <c r="L2520" s="119"/>
      <c r="M2520" s="119"/>
      <c r="N2520" s="119"/>
      <c r="O2520" s="159"/>
      <c r="P2520" s="160" t="s">
        <v>80</v>
      </c>
      <c r="Q2520" s="122">
        <f t="shared" si="80"/>
        <v>0</v>
      </c>
      <c r="R2520" s="143"/>
    </row>
    <row r="2521" spans="2:18" x14ac:dyDescent="0.2">
      <c r="B2521" s="120"/>
      <c r="C2521" s="119"/>
      <c r="D2521" s="120"/>
      <c r="E2521" s="119"/>
      <c r="F2521" s="119"/>
      <c r="G2521" s="119"/>
      <c r="H2521" s="119"/>
      <c r="I2521" s="158">
        <f t="shared" si="79"/>
        <v>0</v>
      </c>
      <c r="J2521" s="119"/>
      <c r="K2521" s="119"/>
      <c r="L2521" s="119"/>
      <c r="M2521" s="119"/>
      <c r="N2521" s="119"/>
      <c r="O2521" s="159"/>
      <c r="P2521" s="160" t="s">
        <v>80</v>
      </c>
      <c r="Q2521" s="122">
        <f t="shared" si="80"/>
        <v>0</v>
      </c>
      <c r="R2521" s="143"/>
    </row>
    <row r="2522" spans="2:18" x14ac:dyDescent="0.2">
      <c r="B2522" s="120"/>
      <c r="C2522" s="119"/>
      <c r="D2522" s="120"/>
      <c r="E2522" s="119"/>
      <c r="F2522" s="119"/>
      <c r="G2522" s="119"/>
      <c r="H2522" s="119"/>
      <c r="I2522" s="158">
        <f t="shared" si="79"/>
        <v>0</v>
      </c>
      <c r="J2522" s="119"/>
      <c r="K2522" s="119"/>
      <c r="L2522" s="119"/>
      <c r="M2522" s="119"/>
      <c r="N2522" s="119"/>
      <c r="O2522" s="159"/>
      <c r="P2522" s="160" t="s">
        <v>80</v>
      </c>
      <c r="Q2522" s="122">
        <f t="shared" si="80"/>
        <v>0</v>
      </c>
      <c r="R2522" s="143"/>
    </row>
    <row r="2523" spans="2:18" x14ac:dyDescent="0.2">
      <c r="B2523" s="120"/>
      <c r="C2523" s="119"/>
      <c r="D2523" s="120"/>
      <c r="E2523" s="119"/>
      <c r="F2523" s="119"/>
      <c r="G2523" s="119"/>
      <c r="H2523" s="119"/>
      <c r="I2523" s="158">
        <f t="shared" si="79"/>
        <v>0</v>
      </c>
      <c r="J2523" s="119"/>
      <c r="K2523" s="119"/>
      <c r="L2523" s="119"/>
      <c r="M2523" s="119"/>
      <c r="N2523" s="119"/>
      <c r="O2523" s="159"/>
      <c r="P2523" s="160" t="s">
        <v>80</v>
      </c>
      <c r="Q2523" s="122">
        <f t="shared" si="80"/>
        <v>0</v>
      </c>
      <c r="R2523" s="143"/>
    </row>
    <row r="2524" spans="2:18" x14ac:dyDescent="0.2">
      <c r="B2524" s="120"/>
      <c r="C2524" s="119"/>
      <c r="D2524" s="120"/>
      <c r="E2524" s="119"/>
      <c r="F2524" s="119"/>
      <c r="G2524" s="119"/>
      <c r="H2524" s="119"/>
      <c r="I2524" s="158">
        <f t="shared" si="79"/>
        <v>0</v>
      </c>
      <c r="J2524" s="119"/>
      <c r="K2524" s="119"/>
      <c r="L2524" s="119"/>
      <c r="M2524" s="119"/>
      <c r="N2524" s="119"/>
      <c r="O2524" s="159"/>
      <c r="P2524" s="160" t="s">
        <v>80</v>
      </c>
      <c r="Q2524" s="122">
        <f t="shared" si="80"/>
        <v>0</v>
      </c>
      <c r="R2524" s="143"/>
    </row>
    <row r="2525" spans="2:18" x14ac:dyDescent="0.2">
      <c r="B2525" s="120"/>
      <c r="C2525" s="119"/>
      <c r="D2525" s="120"/>
      <c r="E2525" s="119"/>
      <c r="F2525" s="119"/>
      <c r="G2525" s="119"/>
      <c r="H2525" s="119"/>
      <c r="I2525" s="158">
        <f t="shared" si="79"/>
        <v>0</v>
      </c>
      <c r="J2525" s="119"/>
      <c r="K2525" s="119"/>
      <c r="L2525" s="119"/>
      <c r="M2525" s="119"/>
      <c r="N2525" s="119"/>
      <c r="O2525" s="159"/>
      <c r="P2525" s="160" t="s">
        <v>80</v>
      </c>
      <c r="Q2525" s="122">
        <f t="shared" si="80"/>
        <v>0</v>
      </c>
      <c r="R2525" s="143"/>
    </row>
    <row r="2526" spans="2:18" x14ac:dyDescent="0.2">
      <c r="B2526" s="120"/>
      <c r="C2526" s="119"/>
      <c r="D2526" s="120"/>
      <c r="E2526" s="119"/>
      <c r="F2526" s="119"/>
      <c r="G2526" s="119"/>
      <c r="H2526" s="119"/>
      <c r="I2526" s="158">
        <f t="shared" si="79"/>
        <v>0</v>
      </c>
      <c r="J2526" s="119"/>
      <c r="K2526" s="119"/>
      <c r="L2526" s="119"/>
      <c r="M2526" s="119"/>
      <c r="N2526" s="119"/>
      <c r="O2526" s="159"/>
      <c r="P2526" s="160" t="s">
        <v>80</v>
      </c>
      <c r="Q2526" s="122">
        <f t="shared" si="80"/>
        <v>0</v>
      </c>
      <c r="R2526" s="143"/>
    </row>
    <row r="2527" spans="2:18" x14ac:dyDescent="0.2">
      <c r="B2527" s="120"/>
      <c r="C2527" s="119"/>
      <c r="D2527" s="120"/>
      <c r="E2527" s="119"/>
      <c r="F2527" s="119"/>
      <c r="G2527" s="119"/>
      <c r="H2527" s="119"/>
      <c r="I2527" s="158">
        <f t="shared" si="79"/>
        <v>0</v>
      </c>
      <c r="J2527" s="119"/>
      <c r="K2527" s="119"/>
      <c r="L2527" s="119"/>
      <c r="M2527" s="119"/>
      <c r="N2527" s="119"/>
      <c r="O2527" s="159"/>
      <c r="P2527" s="160" t="s">
        <v>80</v>
      </c>
      <c r="Q2527" s="122">
        <f t="shared" si="80"/>
        <v>0</v>
      </c>
      <c r="R2527" s="143"/>
    </row>
    <row r="2528" spans="2:18" x14ac:dyDescent="0.2">
      <c r="B2528" s="120"/>
      <c r="C2528" s="119"/>
      <c r="D2528" s="120"/>
      <c r="E2528" s="119"/>
      <c r="F2528" s="119"/>
      <c r="G2528" s="119"/>
      <c r="H2528" s="119"/>
      <c r="I2528" s="158">
        <f t="shared" si="79"/>
        <v>0</v>
      </c>
      <c r="J2528" s="119"/>
      <c r="K2528" s="119"/>
      <c r="L2528" s="119"/>
      <c r="M2528" s="119"/>
      <c r="N2528" s="119"/>
      <c r="O2528" s="159"/>
      <c r="P2528" s="160" t="s">
        <v>80</v>
      </c>
      <c r="Q2528" s="122">
        <f t="shared" si="80"/>
        <v>0</v>
      </c>
      <c r="R2528" s="143"/>
    </row>
    <row r="2529" spans="2:18" x14ac:dyDescent="0.2">
      <c r="B2529" s="120"/>
      <c r="C2529" s="119"/>
      <c r="D2529" s="120"/>
      <c r="E2529" s="119"/>
      <c r="F2529" s="119"/>
      <c r="G2529" s="119"/>
      <c r="H2529" s="119"/>
      <c r="I2529" s="158">
        <f t="shared" si="79"/>
        <v>0</v>
      </c>
      <c r="J2529" s="119"/>
      <c r="K2529" s="119"/>
      <c r="L2529" s="119"/>
      <c r="M2529" s="119"/>
      <c r="N2529" s="119"/>
      <c r="O2529" s="159"/>
      <c r="P2529" s="160" t="s">
        <v>80</v>
      </c>
      <c r="Q2529" s="122">
        <f t="shared" si="80"/>
        <v>0</v>
      </c>
      <c r="R2529" s="143"/>
    </row>
    <row r="2530" spans="2:18" x14ac:dyDescent="0.2">
      <c r="B2530" s="120"/>
      <c r="C2530" s="119"/>
      <c r="D2530" s="120"/>
      <c r="E2530" s="119"/>
      <c r="F2530" s="119"/>
      <c r="G2530" s="119"/>
      <c r="H2530" s="119"/>
      <c r="I2530" s="158">
        <f t="shared" si="79"/>
        <v>0</v>
      </c>
      <c r="J2530" s="119"/>
      <c r="K2530" s="119"/>
      <c r="L2530" s="119"/>
      <c r="M2530" s="119"/>
      <c r="N2530" s="119"/>
      <c r="O2530" s="159"/>
      <c r="P2530" s="160" t="s">
        <v>80</v>
      </c>
      <c r="Q2530" s="122">
        <f t="shared" si="80"/>
        <v>0</v>
      </c>
      <c r="R2530" s="143"/>
    </row>
    <row r="2531" spans="2:18" x14ac:dyDescent="0.2">
      <c r="B2531" s="120"/>
      <c r="C2531" s="119"/>
      <c r="D2531" s="120"/>
      <c r="E2531" s="119"/>
      <c r="F2531" s="119"/>
      <c r="G2531" s="119"/>
      <c r="H2531" s="119"/>
      <c r="I2531" s="158">
        <f t="shared" si="79"/>
        <v>0</v>
      </c>
      <c r="J2531" s="119"/>
      <c r="K2531" s="119"/>
      <c r="L2531" s="119"/>
      <c r="M2531" s="119"/>
      <c r="N2531" s="119"/>
      <c r="O2531" s="159"/>
      <c r="P2531" s="160" t="s">
        <v>80</v>
      </c>
      <c r="Q2531" s="122">
        <f t="shared" si="80"/>
        <v>0</v>
      </c>
      <c r="R2531" s="143"/>
    </row>
    <row r="2532" spans="2:18" x14ac:dyDescent="0.2">
      <c r="B2532" s="120"/>
      <c r="C2532" s="119"/>
      <c r="D2532" s="120"/>
      <c r="E2532" s="119"/>
      <c r="F2532" s="119"/>
      <c r="G2532" s="119"/>
      <c r="H2532" s="119"/>
      <c r="I2532" s="158">
        <f t="shared" si="79"/>
        <v>0</v>
      </c>
      <c r="J2532" s="119"/>
      <c r="K2532" s="119"/>
      <c r="L2532" s="119"/>
      <c r="M2532" s="119"/>
      <c r="N2532" s="119"/>
      <c r="O2532" s="159"/>
      <c r="P2532" s="160" t="s">
        <v>80</v>
      </c>
      <c r="Q2532" s="122">
        <f t="shared" si="80"/>
        <v>0</v>
      </c>
      <c r="R2532" s="143"/>
    </row>
    <row r="2533" spans="2:18" x14ac:dyDescent="0.2">
      <c r="B2533" s="120"/>
      <c r="C2533" s="119"/>
      <c r="D2533" s="120"/>
      <c r="E2533" s="119"/>
      <c r="F2533" s="119"/>
      <c r="G2533" s="119"/>
      <c r="H2533" s="119"/>
      <c r="I2533" s="158">
        <f t="shared" si="79"/>
        <v>0</v>
      </c>
      <c r="J2533" s="119"/>
      <c r="K2533" s="119"/>
      <c r="L2533" s="119"/>
      <c r="M2533" s="119"/>
      <c r="N2533" s="119"/>
      <c r="O2533" s="159"/>
      <c r="P2533" s="160" t="s">
        <v>80</v>
      </c>
      <c r="Q2533" s="122">
        <f t="shared" si="80"/>
        <v>0</v>
      </c>
      <c r="R2533" s="143"/>
    </row>
    <row r="2534" spans="2:18" x14ac:dyDescent="0.2">
      <c r="B2534" s="120"/>
      <c r="C2534" s="119"/>
      <c r="D2534" s="120"/>
      <c r="E2534" s="119"/>
      <c r="F2534" s="119"/>
      <c r="G2534" s="119"/>
      <c r="H2534" s="119"/>
      <c r="I2534" s="158">
        <f t="shared" si="79"/>
        <v>0</v>
      </c>
      <c r="J2534" s="119"/>
      <c r="K2534" s="119"/>
      <c r="L2534" s="119"/>
      <c r="M2534" s="119"/>
      <c r="N2534" s="119"/>
      <c r="O2534" s="159"/>
      <c r="P2534" s="160" t="s">
        <v>80</v>
      </c>
      <c r="Q2534" s="122">
        <f t="shared" si="80"/>
        <v>0</v>
      </c>
      <c r="R2534" s="143"/>
    </row>
    <row r="2535" spans="2:18" x14ac:dyDescent="0.2">
      <c r="B2535" s="120"/>
      <c r="C2535" s="119"/>
      <c r="D2535" s="120"/>
      <c r="E2535" s="119"/>
      <c r="F2535" s="119"/>
      <c r="G2535" s="119"/>
      <c r="H2535" s="119"/>
      <c r="I2535" s="158">
        <f t="shared" si="79"/>
        <v>0</v>
      </c>
      <c r="J2535" s="119"/>
      <c r="K2535" s="119"/>
      <c r="L2535" s="119"/>
      <c r="M2535" s="119"/>
      <c r="N2535" s="119"/>
      <c r="O2535" s="159"/>
      <c r="P2535" s="160" t="s">
        <v>80</v>
      </c>
      <c r="Q2535" s="122">
        <f t="shared" si="80"/>
        <v>0</v>
      </c>
      <c r="R2535" s="143"/>
    </row>
    <row r="2536" spans="2:18" x14ac:dyDescent="0.2">
      <c r="B2536" s="120"/>
      <c r="C2536" s="119"/>
      <c r="D2536" s="120"/>
      <c r="E2536" s="119"/>
      <c r="F2536" s="119"/>
      <c r="G2536" s="119"/>
      <c r="H2536" s="119"/>
      <c r="I2536" s="158">
        <f t="shared" si="79"/>
        <v>0</v>
      </c>
      <c r="J2536" s="119"/>
      <c r="K2536" s="119"/>
      <c r="L2536" s="119"/>
      <c r="M2536" s="119"/>
      <c r="N2536" s="119"/>
      <c r="O2536" s="159"/>
      <c r="P2536" s="160" t="s">
        <v>80</v>
      </c>
      <c r="Q2536" s="122">
        <f t="shared" si="80"/>
        <v>0</v>
      </c>
      <c r="R2536" s="143"/>
    </row>
    <row r="2537" spans="2:18" x14ac:dyDescent="0.2">
      <c r="B2537" s="120"/>
      <c r="C2537" s="119"/>
      <c r="D2537" s="120"/>
      <c r="E2537" s="119"/>
      <c r="F2537" s="119"/>
      <c r="G2537" s="119"/>
      <c r="H2537" s="119"/>
      <c r="I2537" s="158">
        <f t="shared" si="79"/>
        <v>0</v>
      </c>
      <c r="J2537" s="119"/>
      <c r="K2537" s="119"/>
      <c r="L2537" s="119"/>
      <c r="M2537" s="119"/>
      <c r="N2537" s="119"/>
      <c r="O2537" s="159"/>
      <c r="P2537" s="160" t="s">
        <v>80</v>
      </c>
      <c r="Q2537" s="122">
        <f t="shared" si="80"/>
        <v>0</v>
      </c>
      <c r="R2537" s="143"/>
    </row>
    <row r="2538" spans="2:18" x14ac:dyDescent="0.2">
      <c r="B2538" s="120"/>
      <c r="C2538" s="119"/>
      <c r="D2538" s="120"/>
      <c r="E2538" s="119"/>
      <c r="F2538" s="119"/>
      <c r="G2538" s="119"/>
      <c r="H2538" s="119"/>
      <c r="I2538" s="158">
        <f t="shared" si="79"/>
        <v>0</v>
      </c>
      <c r="J2538" s="119"/>
      <c r="K2538" s="119"/>
      <c r="L2538" s="119"/>
      <c r="M2538" s="119"/>
      <c r="N2538" s="119"/>
      <c r="O2538" s="159"/>
      <c r="P2538" s="160" t="s">
        <v>80</v>
      </c>
      <c r="Q2538" s="122">
        <f t="shared" si="80"/>
        <v>0</v>
      </c>
      <c r="R2538" s="143"/>
    </row>
    <row r="2539" spans="2:18" x14ac:dyDescent="0.2">
      <c r="B2539" s="120"/>
      <c r="C2539" s="119"/>
      <c r="D2539" s="120"/>
      <c r="E2539" s="119"/>
      <c r="F2539" s="119"/>
      <c r="G2539" s="119"/>
      <c r="H2539" s="119"/>
      <c r="I2539" s="158">
        <f t="shared" si="79"/>
        <v>0</v>
      </c>
      <c r="J2539" s="119"/>
      <c r="K2539" s="119"/>
      <c r="L2539" s="119"/>
      <c r="M2539" s="119"/>
      <c r="N2539" s="119"/>
      <c r="O2539" s="159"/>
      <c r="P2539" s="160" t="s">
        <v>80</v>
      </c>
      <c r="Q2539" s="122">
        <f t="shared" si="80"/>
        <v>0</v>
      </c>
      <c r="R2539" s="143"/>
    </row>
    <row r="2540" spans="2:18" x14ac:dyDescent="0.2">
      <c r="B2540" s="120"/>
      <c r="C2540" s="119"/>
      <c r="D2540" s="120"/>
      <c r="E2540" s="119"/>
      <c r="F2540" s="119"/>
      <c r="G2540" s="119"/>
      <c r="H2540" s="119"/>
      <c r="I2540" s="158">
        <f t="shared" si="79"/>
        <v>0</v>
      </c>
      <c r="J2540" s="119"/>
      <c r="K2540" s="119"/>
      <c r="L2540" s="119"/>
      <c r="M2540" s="119"/>
      <c r="N2540" s="119"/>
      <c r="O2540" s="159"/>
      <c r="P2540" s="160" t="s">
        <v>80</v>
      </c>
      <c r="Q2540" s="122">
        <f t="shared" si="80"/>
        <v>0</v>
      </c>
      <c r="R2540" s="143"/>
    </row>
    <row r="2541" spans="2:18" x14ac:dyDescent="0.2">
      <c r="B2541" s="120"/>
      <c r="C2541" s="119"/>
      <c r="D2541" s="120"/>
      <c r="E2541" s="119"/>
      <c r="F2541" s="119"/>
      <c r="G2541" s="119"/>
      <c r="H2541" s="119"/>
      <c r="I2541" s="158">
        <f t="shared" si="79"/>
        <v>0</v>
      </c>
      <c r="J2541" s="119"/>
      <c r="K2541" s="119"/>
      <c r="L2541" s="119"/>
      <c r="M2541" s="119"/>
      <c r="N2541" s="119"/>
      <c r="O2541" s="159"/>
      <c r="P2541" s="160" t="s">
        <v>80</v>
      </c>
      <c r="Q2541" s="122">
        <f t="shared" si="80"/>
        <v>0</v>
      </c>
      <c r="R2541" s="143"/>
    </row>
    <row r="2542" spans="2:18" x14ac:dyDescent="0.2">
      <c r="B2542" s="120"/>
      <c r="C2542" s="119"/>
      <c r="D2542" s="120"/>
      <c r="E2542" s="119"/>
      <c r="F2542" s="119"/>
      <c r="G2542" s="119"/>
      <c r="H2542" s="119"/>
      <c r="I2542" s="158">
        <f t="shared" si="79"/>
        <v>0</v>
      </c>
      <c r="J2542" s="119"/>
      <c r="K2542" s="119"/>
      <c r="L2542" s="119"/>
      <c r="M2542" s="119"/>
      <c r="N2542" s="119"/>
      <c r="O2542" s="159"/>
      <c r="P2542" s="160" t="s">
        <v>80</v>
      </c>
      <c r="Q2542" s="122">
        <f t="shared" si="80"/>
        <v>0</v>
      </c>
      <c r="R2542" s="143"/>
    </row>
    <row r="2543" spans="2:18" x14ac:dyDescent="0.2">
      <c r="B2543" s="120"/>
      <c r="C2543" s="119"/>
      <c r="D2543" s="120"/>
      <c r="E2543" s="119"/>
      <c r="F2543" s="119"/>
      <c r="G2543" s="119"/>
      <c r="H2543" s="119"/>
      <c r="I2543" s="158">
        <f t="shared" si="79"/>
        <v>0</v>
      </c>
      <c r="J2543" s="119"/>
      <c r="K2543" s="119"/>
      <c r="L2543" s="119"/>
      <c r="M2543" s="119"/>
      <c r="N2543" s="119"/>
      <c r="O2543" s="159"/>
      <c r="P2543" s="160" t="s">
        <v>80</v>
      </c>
      <c r="Q2543" s="122">
        <f t="shared" si="80"/>
        <v>0</v>
      </c>
      <c r="R2543" s="143"/>
    </row>
    <row r="2544" spans="2:18" x14ac:dyDescent="0.2">
      <c r="B2544" s="120"/>
      <c r="C2544" s="119"/>
      <c r="D2544" s="120"/>
      <c r="E2544" s="119"/>
      <c r="F2544" s="119"/>
      <c r="G2544" s="119"/>
      <c r="H2544" s="119"/>
      <c r="I2544" s="158">
        <f t="shared" si="79"/>
        <v>0</v>
      </c>
      <c r="J2544" s="119"/>
      <c r="K2544" s="119"/>
      <c r="L2544" s="119"/>
      <c r="M2544" s="119"/>
      <c r="N2544" s="119"/>
      <c r="O2544" s="159"/>
      <c r="P2544" s="160" t="s">
        <v>80</v>
      </c>
      <c r="Q2544" s="122">
        <f t="shared" si="80"/>
        <v>0</v>
      </c>
      <c r="R2544" s="143"/>
    </row>
    <row r="2545" spans="2:18" x14ac:dyDescent="0.2">
      <c r="B2545" s="120"/>
      <c r="C2545" s="119"/>
      <c r="D2545" s="120"/>
      <c r="E2545" s="119"/>
      <c r="F2545" s="119"/>
      <c r="G2545" s="119"/>
      <c r="H2545" s="119"/>
      <c r="I2545" s="158">
        <f t="shared" si="79"/>
        <v>0</v>
      </c>
      <c r="J2545" s="119"/>
      <c r="K2545" s="119"/>
      <c r="L2545" s="119"/>
      <c r="M2545" s="119"/>
      <c r="N2545" s="119"/>
      <c r="O2545" s="159"/>
      <c r="P2545" s="160" t="s">
        <v>80</v>
      </c>
      <c r="Q2545" s="122">
        <f t="shared" si="80"/>
        <v>0</v>
      </c>
      <c r="R2545" s="143"/>
    </row>
    <row r="2546" spans="2:18" x14ac:dyDescent="0.2">
      <c r="B2546" s="120"/>
      <c r="C2546" s="119"/>
      <c r="D2546" s="120"/>
      <c r="E2546" s="119"/>
      <c r="F2546" s="119"/>
      <c r="G2546" s="119"/>
      <c r="H2546" s="119"/>
      <c r="I2546" s="158">
        <f t="shared" si="79"/>
        <v>0</v>
      </c>
      <c r="J2546" s="119"/>
      <c r="K2546" s="119"/>
      <c r="L2546" s="119"/>
      <c r="M2546" s="119"/>
      <c r="N2546" s="119"/>
      <c r="O2546" s="159"/>
      <c r="P2546" s="160" t="s">
        <v>80</v>
      </c>
      <c r="Q2546" s="122">
        <f t="shared" si="80"/>
        <v>0</v>
      </c>
      <c r="R2546" s="143"/>
    </row>
    <row r="2547" spans="2:18" x14ac:dyDescent="0.2">
      <c r="B2547" s="120"/>
      <c r="C2547" s="119"/>
      <c r="D2547" s="120"/>
      <c r="E2547" s="119"/>
      <c r="F2547" s="119"/>
      <c r="G2547" s="119"/>
      <c r="H2547" s="119"/>
      <c r="I2547" s="158">
        <f t="shared" si="79"/>
        <v>0</v>
      </c>
      <c r="J2547" s="119"/>
      <c r="K2547" s="119"/>
      <c r="L2547" s="119"/>
      <c r="M2547" s="119"/>
      <c r="N2547" s="119"/>
      <c r="O2547" s="159"/>
      <c r="P2547" s="160" t="s">
        <v>80</v>
      </c>
      <c r="Q2547" s="122">
        <f t="shared" si="80"/>
        <v>0</v>
      </c>
      <c r="R2547" s="143"/>
    </row>
    <row r="2548" spans="2:18" x14ac:dyDescent="0.2">
      <c r="B2548" s="120"/>
      <c r="C2548" s="119"/>
      <c r="D2548" s="120"/>
      <c r="E2548" s="119"/>
      <c r="F2548" s="119"/>
      <c r="G2548" s="119"/>
      <c r="H2548" s="119"/>
      <c r="I2548" s="158">
        <f t="shared" ref="I2548:I2611" si="81">IF(J2548&gt;0,J2548,SUM((PI()*E2548*F2548/4)+(PI()*F2548*G2548/4)+(PI()*G2548*H2548/4)+(PI()*H2548*E2548/4)))</f>
        <v>0</v>
      </c>
      <c r="J2548" s="119"/>
      <c r="K2548" s="119"/>
      <c r="L2548" s="119"/>
      <c r="M2548" s="119"/>
      <c r="N2548" s="119"/>
      <c r="O2548" s="159"/>
      <c r="P2548" s="160" t="s">
        <v>80</v>
      </c>
      <c r="Q2548" s="122">
        <f t="shared" ref="Q2548:Q2611" si="82">SUM((I2548-(L2548+M2548+N2548))*(1-O2548))</f>
        <v>0</v>
      </c>
      <c r="R2548" s="143"/>
    </row>
    <row r="2549" spans="2:18" x14ac:dyDescent="0.2">
      <c r="B2549" s="120"/>
      <c r="C2549" s="119"/>
      <c r="D2549" s="120"/>
      <c r="E2549" s="119"/>
      <c r="F2549" s="119"/>
      <c r="G2549" s="119"/>
      <c r="H2549" s="119"/>
      <c r="I2549" s="158">
        <f t="shared" si="81"/>
        <v>0</v>
      </c>
      <c r="J2549" s="119"/>
      <c r="K2549" s="119"/>
      <c r="L2549" s="119"/>
      <c r="M2549" s="119"/>
      <c r="N2549" s="119"/>
      <c r="O2549" s="159"/>
      <c r="P2549" s="160" t="s">
        <v>80</v>
      </c>
      <c r="Q2549" s="122">
        <f t="shared" si="82"/>
        <v>0</v>
      </c>
      <c r="R2549" s="143"/>
    </row>
    <row r="2550" spans="2:18" x14ac:dyDescent="0.2">
      <c r="B2550" s="120"/>
      <c r="C2550" s="119"/>
      <c r="D2550" s="120"/>
      <c r="E2550" s="119"/>
      <c r="F2550" s="119"/>
      <c r="G2550" s="119"/>
      <c r="H2550" s="119"/>
      <c r="I2550" s="158">
        <f t="shared" si="81"/>
        <v>0</v>
      </c>
      <c r="J2550" s="119"/>
      <c r="K2550" s="119"/>
      <c r="L2550" s="119"/>
      <c r="M2550" s="119"/>
      <c r="N2550" s="119"/>
      <c r="O2550" s="159"/>
      <c r="P2550" s="160" t="s">
        <v>80</v>
      </c>
      <c r="Q2550" s="122">
        <f t="shared" si="82"/>
        <v>0</v>
      </c>
      <c r="R2550" s="143"/>
    </row>
    <row r="2551" spans="2:18" x14ac:dyDescent="0.2">
      <c r="B2551" s="120"/>
      <c r="C2551" s="119"/>
      <c r="D2551" s="120"/>
      <c r="E2551" s="119"/>
      <c r="F2551" s="119"/>
      <c r="G2551" s="119"/>
      <c r="H2551" s="119"/>
      <c r="I2551" s="158">
        <f t="shared" si="81"/>
        <v>0</v>
      </c>
      <c r="J2551" s="119"/>
      <c r="K2551" s="119"/>
      <c r="L2551" s="119"/>
      <c r="M2551" s="119"/>
      <c r="N2551" s="119"/>
      <c r="O2551" s="159"/>
      <c r="P2551" s="160" t="s">
        <v>80</v>
      </c>
      <c r="Q2551" s="122">
        <f t="shared" si="82"/>
        <v>0</v>
      </c>
      <c r="R2551" s="143"/>
    </row>
    <row r="2552" spans="2:18" x14ac:dyDescent="0.2">
      <c r="B2552" s="120"/>
      <c r="C2552" s="119"/>
      <c r="D2552" s="120"/>
      <c r="E2552" s="119"/>
      <c r="F2552" s="119"/>
      <c r="G2552" s="119"/>
      <c r="H2552" s="119"/>
      <c r="I2552" s="158">
        <f t="shared" si="81"/>
        <v>0</v>
      </c>
      <c r="J2552" s="119"/>
      <c r="K2552" s="119"/>
      <c r="L2552" s="119"/>
      <c r="M2552" s="119"/>
      <c r="N2552" s="119"/>
      <c r="O2552" s="159"/>
      <c r="P2552" s="160" t="s">
        <v>80</v>
      </c>
      <c r="Q2552" s="122">
        <f t="shared" si="82"/>
        <v>0</v>
      </c>
      <c r="R2552" s="143"/>
    </row>
    <row r="2553" spans="2:18" x14ac:dyDescent="0.2">
      <c r="B2553" s="120"/>
      <c r="C2553" s="119"/>
      <c r="D2553" s="120"/>
      <c r="E2553" s="119"/>
      <c r="F2553" s="119"/>
      <c r="G2553" s="119"/>
      <c r="H2553" s="119"/>
      <c r="I2553" s="158">
        <f t="shared" si="81"/>
        <v>0</v>
      </c>
      <c r="J2553" s="119"/>
      <c r="K2553" s="119"/>
      <c r="L2553" s="119"/>
      <c r="M2553" s="119"/>
      <c r="N2553" s="119"/>
      <c r="O2553" s="159"/>
      <c r="P2553" s="160" t="s">
        <v>80</v>
      </c>
      <c r="Q2553" s="122">
        <f t="shared" si="82"/>
        <v>0</v>
      </c>
      <c r="R2553" s="143"/>
    </row>
    <row r="2554" spans="2:18" x14ac:dyDescent="0.2">
      <c r="B2554" s="120"/>
      <c r="C2554" s="119"/>
      <c r="D2554" s="120"/>
      <c r="E2554" s="119"/>
      <c r="F2554" s="119"/>
      <c r="G2554" s="119"/>
      <c r="H2554" s="119"/>
      <c r="I2554" s="158">
        <f t="shared" si="81"/>
        <v>0</v>
      </c>
      <c r="J2554" s="119"/>
      <c r="K2554" s="119"/>
      <c r="L2554" s="119"/>
      <c r="M2554" s="119"/>
      <c r="N2554" s="119"/>
      <c r="O2554" s="159"/>
      <c r="P2554" s="160" t="s">
        <v>80</v>
      </c>
      <c r="Q2554" s="122">
        <f t="shared" si="82"/>
        <v>0</v>
      </c>
      <c r="R2554" s="143"/>
    </row>
    <row r="2555" spans="2:18" x14ac:dyDescent="0.2">
      <c r="B2555" s="120"/>
      <c r="C2555" s="119"/>
      <c r="D2555" s="120"/>
      <c r="E2555" s="119"/>
      <c r="F2555" s="119"/>
      <c r="G2555" s="119"/>
      <c r="H2555" s="119"/>
      <c r="I2555" s="158">
        <f t="shared" si="81"/>
        <v>0</v>
      </c>
      <c r="J2555" s="119"/>
      <c r="K2555" s="119"/>
      <c r="L2555" s="119"/>
      <c r="M2555" s="119"/>
      <c r="N2555" s="119"/>
      <c r="O2555" s="159"/>
      <c r="P2555" s="160" t="s">
        <v>80</v>
      </c>
      <c r="Q2555" s="122">
        <f t="shared" si="82"/>
        <v>0</v>
      </c>
      <c r="R2555" s="143"/>
    </row>
    <row r="2556" spans="2:18" x14ac:dyDescent="0.2">
      <c r="B2556" s="120"/>
      <c r="C2556" s="119"/>
      <c r="D2556" s="120"/>
      <c r="E2556" s="119"/>
      <c r="F2556" s="119"/>
      <c r="G2556" s="119"/>
      <c r="H2556" s="119"/>
      <c r="I2556" s="158">
        <f t="shared" si="81"/>
        <v>0</v>
      </c>
      <c r="J2556" s="119"/>
      <c r="K2556" s="119"/>
      <c r="L2556" s="119"/>
      <c r="M2556" s="119"/>
      <c r="N2556" s="119"/>
      <c r="O2556" s="159"/>
      <c r="P2556" s="160" t="s">
        <v>80</v>
      </c>
      <c r="Q2556" s="122">
        <f t="shared" si="82"/>
        <v>0</v>
      </c>
      <c r="R2556" s="143"/>
    </row>
    <row r="2557" spans="2:18" x14ac:dyDescent="0.2">
      <c r="B2557" s="120"/>
      <c r="C2557" s="119"/>
      <c r="D2557" s="120"/>
      <c r="E2557" s="119"/>
      <c r="F2557" s="119"/>
      <c r="G2557" s="119"/>
      <c r="H2557" s="119"/>
      <c r="I2557" s="158">
        <f t="shared" si="81"/>
        <v>0</v>
      </c>
      <c r="J2557" s="119"/>
      <c r="K2557" s="119"/>
      <c r="L2557" s="119"/>
      <c r="M2557" s="119"/>
      <c r="N2557" s="119"/>
      <c r="O2557" s="159"/>
      <c r="P2557" s="160" t="s">
        <v>80</v>
      </c>
      <c r="Q2557" s="122">
        <f t="shared" si="82"/>
        <v>0</v>
      </c>
      <c r="R2557" s="143"/>
    </row>
    <row r="2558" spans="2:18" x14ac:dyDescent="0.2">
      <c r="B2558" s="120"/>
      <c r="C2558" s="119"/>
      <c r="D2558" s="120"/>
      <c r="E2558" s="119"/>
      <c r="F2558" s="119"/>
      <c r="G2558" s="119"/>
      <c r="H2558" s="119"/>
      <c r="I2558" s="158">
        <f t="shared" si="81"/>
        <v>0</v>
      </c>
      <c r="J2558" s="119"/>
      <c r="K2558" s="119"/>
      <c r="L2558" s="119"/>
      <c r="M2558" s="119"/>
      <c r="N2558" s="119"/>
      <c r="O2558" s="159"/>
      <c r="P2558" s="160" t="s">
        <v>80</v>
      </c>
      <c r="Q2558" s="122">
        <f t="shared" si="82"/>
        <v>0</v>
      </c>
      <c r="R2558" s="143"/>
    </row>
    <row r="2559" spans="2:18" x14ac:dyDescent="0.2">
      <c r="B2559" s="120"/>
      <c r="C2559" s="119"/>
      <c r="D2559" s="120"/>
      <c r="E2559" s="119"/>
      <c r="F2559" s="119"/>
      <c r="G2559" s="119"/>
      <c r="H2559" s="119"/>
      <c r="I2559" s="158">
        <f t="shared" si="81"/>
        <v>0</v>
      </c>
      <c r="J2559" s="119"/>
      <c r="K2559" s="119"/>
      <c r="L2559" s="119"/>
      <c r="M2559" s="119"/>
      <c r="N2559" s="119"/>
      <c r="O2559" s="159"/>
      <c r="P2559" s="160" t="s">
        <v>80</v>
      </c>
      <c r="Q2559" s="122">
        <f t="shared" si="82"/>
        <v>0</v>
      </c>
      <c r="R2559" s="143"/>
    </row>
    <row r="2560" spans="2:18" x14ac:dyDescent="0.2">
      <c r="B2560" s="120"/>
      <c r="C2560" s="119"/>
      <c r="D2560" s="120"/>
      <c r="E2560" s="119"/>
      <c r="F2560" s="119"/>
      <c r="G2560" s="119"/>
      <c r="H2560" s="119"/>
      <c r="I2560" s="158">
        <f t="shared" si="81"/>
        <v>0</v>
      </c>
      <c r="J2560" s="119"/>
      <c r="K2560" s="119"/>
      <c r="L2560" s="119"/>
      <c r="M2560" s="119"/>
      <c r="N2560" s="119"/>
      <c r="O2560" s="159"/>
      <c r="P2560" s="160" t="s">
        <v>80</v>
      </c>
      <c r="Q2560" s="122">
        <f t="shared" si="82"/>
        <v>0</v>
      </c>
      <c r="R2560" s="143"/>
    </row>
    <row r="2561" spans="2:18" x14ac:dyDescent="0.2">
      <c r="B2561" s="120"/>
      <c r="C2561" s="119"/>
      <c r="D2561" s="120"/>
      <c r="E2561" s="119"/>
      <c r="F2561" s="119"/>
      <c r="G2561" s="119"/>
      <c r="H2561" s="119"/>
      <c r="I2561" s="158">
        <f t="shared" si="81"/>
        <v>0</v>
      </c>
      <c r="J2561" s="119"/>
      <c r="K2561" s="119"/>
      <c r="L2561" s="119"/>
      <c r="M2561" s="119"/>
      <c r="N2561" s="119"/>
      <c r="O2561" s="159"/>
      <c r="P2561" s="160" t="s">
        <v>80</v>
      </c>
      <c r="Q2561" s="122">
        <f t="shared" si="82"/>
        <v>0</v>
      </c>
      <c r="R2561" s="143"/>
    </row>
    <row r="2562" spans="2:18" x14ac:dyDescent="0.2">
      <c r="B2562" s="120"/>
      <c r="C2562" s="119"/>
      <c r="D2562" s="120"/>
      <c r="E2562" s="119"/>
      <c r="F2562" s="119"/>
      <c r="G2562" s="119"/>
      <c r="H2562" s="119"/>
      <c r="I2562" s="158">
        <f t="shared" si="81"/>
        <v>0</v>
      </c>
      <c r="J2562" s="119"/>
      <c r="K2562" s="119"/>
      <c r="L2562" s="119"/>
      <c r="M2562" s="119"/>
      <c r="N2562" s="119"/>
      <c r="O2562" s="159"/>
      <c r="P2562" s="160" t="s">
        <v>80</v>
      </c>
      <c r="Q2562" s="122">
        <f t="shared" si="82"/>
        <v>0</v>
      </c>
      <c r="R2562" s="143"/>
    </row>
    <row r="2563" spans="2:18" x14ac:dyDescent="0.2">
      <c r="B2563" s="120"/>
      <c r="C2563" s="119"/>
      <c r="D2563" s="120"/>
      <c r="E2563" s="119"/>
      <c r="F2563" s="119"/>
      <c r="G2563" s="119"/>
      <c r="H2563" s="119"/>
      <c r="I2563" s="158">
        <f t="shared" si="81"/>
        <v>0</v>
      </c>
      <c r="J2563" s="119"/>
      <c r="K2563" s="119"/>
      <c r="L2563" s="119"/>
      <c r="M2563" s="119"/>
      <c r="N2563" s="119"/>
      <c r="O2563" s="159"/>
      <c r="P2563" s="160" t="s">
        <v>80</v>
      </c>
      <c r="Q2563" s="122">
        <f t="shared" si="82"/>
        <v>0</v>
      </c>
      <c r="R2563" s="143"/>
    </row>
    <row r="2564" spans="2:18" x14ac:dyDescent="0.2">
      <c r="B2564" s="120"/>
      <c r="C2564" s="119"/>
      <c r="D2564" s="120"/>
      <c r="E2564" s="119"/>
      <c r="F2564" s="119"/>
      <c r="G2564" s="119"/>
      <c r="H2564" s="119"/>
      <c r="I2564" s="158">
        <f t="shared" si="81"/>
        <v>0</v>
      </c>
      <c r="J2564" s="119"/>
      <c r="K2564" s="119"/>
      <c r="L2564" s="119"/>
      <c r="M2564" s="119"/>
      <c r="N2564" s="119"/>
      <c r="O2564" s="159"/>
      <c r="P2564" s="160" t="s">
        <v>80</v>
      </c>
      <c r="Q2564" s="122">
        <f t="shared" si="82"/>
        <v>0</v>
      </c>
      <c r="R2564" s="143"/>
    </row>
    <row r="2565" spans="2:18" x14ac:dyDescent="0.2">
      <c r="B2565" s="120"/>
      <c r="C2565" s="119"/>
      <c r="D2565" s="120"/>
      <c r="E2565" s="119"/>
      <c r="F2565" s="119"/>
      <c r="G2565" s="119"/>
      <c r="H2565" s="119"/>
      <c r="I2565" s="158">
        <f t="shared" si="81"/>
        <v>0</v>
      </c>
      <c r="J2565" s="119"/>
      <c r="K2565" s="119"/>
      <c r="L2565" s="119"/>
      <c r="M2565" s="119"/>
      <c r="N2565" s="119"/>
      <c r="O2565" s="159"/>
      <c r="P2565" s="160" t="s">
        <v>80</v>
      </c>
      <c r="Q2565" s="122">
        <f t="shared" si="82"/>
        <v>0</v>
      </c>
      <c r="R2565" s="143"/>
    </row>
    <row r="2566" spans="2:18" x14ac:dyDescent="0.2">
      <c r="B2566" s="120"/>
      <c r="C2566" s="119"/>
      <c r="D2566" s="120"/>
      <c r="E2566" s="119"/>
      <c r="F2566" s="119"/>
      <c r="G2566" s="119"/>
      <c r="H2566" s="119"/>
      <c r="I2566" s="158">
        <f t="shared" si="81"/>
        <v>0</v>
      </c>
      <c r="J2566" s="119"/>
      <c r="K2566" s="119"/>
      <c r="L2566" s="119"/>
      <c r="M2566" s="119"/>
      <c r="N2566" s="119"/>
      <c r="O2566" s="159"/>
      <c r="P2566" s="160" t="s">
        <v>80</v>
      </c>
      <c r="Q2566" s="122">
        <f t="shared" si="82"/>
        <v>0</v>
      </c>
      <c r="R2566" s="143"/>
    </row>
    <row r="2567" spans="2:18" x14ac:dyDescent="0.2">
      <c r="B2567" s="120"/>
      <c r="C2567" s="119"/>
      <c r="D2567" s="120"/>
      <c r="E2567" s="119"/>
      <c r="F2567" s="119"/>
      <c r="G2567" s="119"/>
      <c r="H2567" s="119"/>
      <c r="I2567" s="158">
        <f t="shared" si="81"/>
        <v>0</v>
      </c>
      <c r="J2567" s="119"/>
      <c r="K2567" s="119"/>
      <c r="L2567" s="119"/>
      <c r="M2567" s="119"/>
      <c r="N2567" s="119"/>
      <c r="O2567" s="159"/>
      <c r="P2567" s="160" t="s">
        <v>80</v>
      </c>
      <c r="Q2567" s="122">
        <f t="shared" si="82"/>
        <v>0</v>
      </c>
      <c r="R2567" s="143"/>
    </row>
    <row r="2568" spans="2:18" x14ac:dyDescent="0.2">
      <c r="B2568" s="120"/>
      <c r="C2568" s="119"/>
      <c r="D2568" s="120"/>
      <c r="E2568" s="119"/>
      <c r="F2568" s="119"/>
      <c r="G2568" s="119"/>
      <c r="H2568" s="119"/>
      <c r="I2568" s="158">
        <f t="shared" si="81"/>
        <v>0</v>
      </c>
      <c r="J2568" s="119"/>
      <c r="K2568" s="119"/>
      <c r="L2568" s="119"/>
      <c r="M2568" s="119"/>
      <c r="N2568" s="119"/>
      <c r="O2568" s="159"/>
      <c r="P2568" s="160" t="s">
        <v>80</v>
      </c>
      <c r="Q2568" s="122">
        <f t="shared" si="82"/>
        <v>0</v>
      </c>
      <c r="R2568" s="143"/>
    </row>
    <row r="2569" spans="2:18" x14ac:dyDescent="0.2">
      <c r="B2569" s="120"/>
      <c r="C2569" s="119"/>
      <c r="D2569" s="120"/>
      <c r="E2569" s="119"/>
      <c r="F2569" s="119"/>
      <c r="G2569" s="119"/>
      <c r="H2569" s="119"/>
      <c r="I2569" s="158">
        <f t="shared" si="81"/>
        <v>0</v>
      </c>
      <c r="J2569" s="119"/>
      <c r="K2569" s="119"/>
      <c r="L2569" s="119"/>
      <c r="M2569" s="119"/>
      <c r="N2569" s="119"/>
      <c r="O2569" s="159"/>
      <c r="P2569" s="160" t="s">
        <v>80</v>
      </c>
      <c r="Q2569" s="122">
        <f t="shared" si="82"/>
        <v>0</v>
      </c>
      <c r="R2569" s="143"/>
    </row>
    <row r="2570" spans="2:18" x14ac:dyDescent="0.2">
      <c r="B2570" s="120"/>
      <c r="C2570" s="119"/>
      <c r="D2570" s="120"/>
      <c r="E2570" s="119"/>
      <c r="F2570" s="119"/>
      <c r="G2570" s="119"/>
      <c r="H2570" s="119"/>
      <c r="I2570" s="158">
        <f t="shared" si="81"/>
        <v>0</v>
      </c>
      <c r="J2570" s="119"/>
      <c r="K2570" s="119"/>
      <c r="L2570" s="119"/>
      <c r="M2570" s="119"/>
      <c r="N2570" s="119"/>
      <c r="O2570" s="159"/>
      <c r="P2570" s="160" t="s">
        <v>80</v>
      </c>
      <c r="Q2570" s="122">
        <f t="shared" si="82"/>
        <v>0</v>
      </c>
      <c r="R2570" s="143"/>
    </row>
    <row r="2571" spans="2:18" x14ac:dyDescent="0.2">
      <c r="B2571" s="120"/>
      <c r="C2571" s="119"/>
      <c r="D2571" s="120"/>
      <c r="E2571" s="119"/>
      <c r="F2571" s="119"/>
      <c r="G2571" s="119"/>
      <c r="H2571" s="119"/>
      <c r="I2571" s="158">
        <f t="shared" si="81"/>
        <v>0</v>
      </c>
      <c r="J2571" s="119"/>
      <c r="K2571" s="119"/>
      <c r="L2571" s="119"/>
      <c r="M2571" s="119"/>
      <c r="N2571" s="119"/>
      <c r="O2571" s="159"/>
      <c r="P2571" s="160" t="s">
        <v>80</v>
      </c>
      <c r="Q2571" s="122">
        <f t="shared" si="82"/>
        <v>0</v>
      </c>
      <c r="R2571" s="143"/>
    </row>
    <row r="2572" spans="2:18" x14ac:dyDescent="0.2">
      <c r="B2572" s="120"/>
      <c r="C2572" s="119"/>
      <c r="D2572" s="120"/>
      <c r="E2572" s="119"/>
      <c r="F2572" s="119"/>
      <c r="G2572" s="119"/>
      <c r="H2572" s="119"/>
      <c r="I2572" s="158">
        <f t="shared" si="81"/>
        <v>0</v>
      </c>
      <c r="J2572" s="119"/>
      <c r="K2572" s="119"/>
      <c r="L2572" s="119"/>
      <c r="M2572" s="119"/>
      <c r="N2572" s="119"/>
      <c r="O2572" s="159"/>
      <c r="P2572" s="160" t="s">
        <v>80</v>
      </c>
      <c r="Q2572" s="122">
        <f t="shared" si="82"/>
        <v>0</v>
      </c>
      <c r="R2572" s="143"/>
    </row>
    <row r="2573" spans="2:18" x14ac:dyDescent="0.2">
      <c r="B2573" s="120"/>
      <c r="C2573" s="119"/>
      <c r="D2573" s="120"/>
      <c r="E2573" s="119"/>
      <c r="F2573" s="119"/>
      <c r="G2573" s="119"/>
      <c r="H2573" s="119"/>
      <c r="I2573" s="158">
        <f t="shared" si="81"/>
        <v>0</v>
      </c>
      <c r="J2573" s="119"/>
      <c r="K2573" s="119"/>
      <c r="L2573" s="119"/>
      <c r="M2573" s="119"/>
      <c r="N2573" s="119"/>
      <c r="O2573" s="159"/>
      <c r="P2573" s="160" t="s">
        <v>80</v>
      </c>
      <c r="Q2573" s="122">
        <f t="shared" si="82"/>
        <v>0</v>
      </c>
      <c r="R2573" s="143"/>
    </row>
    <row r="2574" spans="2:18" x14ac:dyDescent="0.2">
      <c r="B2574" s="120"/>
      <c r="C2574" s="119"/>
      <c r="D2574" s="120"/>
      <c r="E2574" s="119"/>
      <c r="F2574" s="119"/>
      <c r="G2574" s="119"/>
      <c r="H2574" s="119"/>
      <c r="I2574" s="158">
        <f t="shared" si="81"/>
        <v>0</v>
      </c>
      <c r="J2574" s="119"/>
      <c r="K2574" s="119"/>
      <c r="L2574" s="119"/>
      <c r="M2574" s="119"/>
      <c r="N2574" s="119"/>
      <c r="O2574" s="159"/>
      <c r="P2574" s="160" t="s">
        <v>80</v>
      </c>
      <c r="Q2574" s="122">
        <f t="shared" si="82"/>
        <v>0</v>
      </c>
      <c r="R2574" s="143"/>
    </row>
    <row r="2575" spans="2:18" x14ac:dyDescent="0.2">
      <c r="B2575" s="120"/>
      <c r="C2575" s="119"/>
      <c r="D2575" s="120"/>
      <c r="E2575" s="119"/>
      <c r="F2575" s="119"/>
      <c r="G2575" s="119"/>
      <c r="H2575" s="119"/>
      <c r="I2575" s="158">
        <f t="shared" si="81"/>
        <v>0</v>
      </c>
      <c r="J2575" s="119"/>
      <c r="K2575" s="119"/>
      <c r="L2575" s="119"/>
      <c r="M2575" s="119"/>
      <c r="N2575" s="119"/>
      <c r="O2575" s="159"/>
      <c r="P2575" s="160" t="s">
        <v>80</v>
      </c>
      <c r="Q2575" s="122">
        <f t="shared" si="82"/>
        <v>0</v>
      </c>
      <c r="R2575" s="143"/>
    </row>
    <row r="2576" spans="2:18" x14ac:dyDescent="0.2">
      <c r="B2576" s="120"/>
      <c r="C2576" s="119"/>
      <c r="D2576" s="120"/>
      <c r="E2576" s="119"/>
      <c r="F2576" s="119"/>
      <c r="G2576" s="119"/>
      <c r="H2576" s="119"/>
      <c r="I2576" s="158">
        <f t="shared" si="81"/>
        <v>0</v>
      </c>
      <c r="J2576" s="119"/>
      <c r="K2576" s="119"/>
      <c r="L2576" s="119"/>
      <c r="M2576" s="119"/>
      <c r="N2576" s="119"/>
      <c r="O2576" s="159"/>
      <c r="P2576" s="160" t="s">
        <v>80</v>
      </c>
      <c r="Q2576" s="122">
        <f t="shared" si="82"/>
        <v>0</v>
      </c>
      <c r="R2576" s="143"/>
    </row>
    <row r="2577" spans="2:18" x14ac:dyDescent="0.2">
      <c r="B2577" s="120"/>
      <c r="C2577" s="119"/>
      <c r="D2577" s="120"/>
      <c r="E2577" s="119"/>
      <c r="F2577" s="119"/>
      <c r="G2577" s="119"/>
      <c r="H2577" s="119"/>
      <c r="I2577" s="158">
        <f t="shared" si="81"/>
        <v>0</v>
      </c>
      <c r="J2577" s="119"/>
      <c r="K2577" s="119"/>
      <c r="L2577" s="119"/>
      <c r="M2577" s="119"/>
      <c r="N2577" s="119"/>
      <c r="O2577" s="159"/>
      <c r="P2577" s="160" t="s">
        <v>80</v>
      </c>
      <c r="Q2577" s="122">
        <f t="shared" si="82"/>
        <v>0</v>
      </c>
      <c r="R2577" s="143"/>
    </row>
    <row r="2578" spans="2:18" x14ac:dyDescent="0.2">
      <c r="B2578" s="120"/>
      <c r="C2578" s="119"/>
      <c r="D2578" s="120"/>
      <c r="E2578" s="119"/>
      <c r="F2578" s="119"/>
      <c r="G2578" s="119"/>
      <c r="H2578" s="119"/>
      <c r="I2578" s="158">
        <f t="shared" si="81"/>
        <v>0</v>
      </c>
      <c r="J2578" s="119"/>
      <c r="K2578" s="119"/>
      <c r="L2578" s="119"/>
      <c r="M2578" s="119"/>
      <c r="N2578" s="119"/>
      <c r="O2578" s="159"/>
      <c r="P2578" s="160" t="s">
        <v>80</v>
      </c>
      <c r="Q2578" s="122">
        <f t="shared" si="82"/>
        <v>0</v>
      </c>
      <c r="R2578" s="143"/>
    </row>
    <row r="2579" spans="2:18" x14ac:dyDescent="0.2">
      <c r="B2579" s="120"/>
      <c r="C2579" s="119"/>
      <c r="D2579" s="120"/>
      <c r="E2579" s="119"/>
      <c r="F2579" s="119"/>
      <c r="G2579" s="119"/>
      <c r="H2579" s="119"/>
      <c r="I2579" s="158">
        <f t="shared" si="81"/>
        <v>0</v>
      </c>
      <c r="J2579" s="119"/>
      <c r="K2579" s="119"/>
      <c r="L2579" s="119"/>
      <c r="M2579" s="119"/>
      <c r="N2579" s="119"/>
      <c r="O2579" s="159"/>
      <c r="P2579" s="160" t="s">
        <v>80</v>
      </c>
      <c r="Q2579" s="122">
        <f t="shared" si="82"/>
        <v>0</v>
      </c>
      <c r="R2579" s="143"/>
    </row>
    <row r="2580" spans="2:18" x14ac:dyDescent="0.2">
      <c r="B2580" s="120"/>
      <c r="C2580" s="119"/>
      <c r="D2580" s="120"/>
      <c r="E2580" s="119"/>
      <c r="F2580" s="119"/>
      <c r="G2580" s="119"/>
      <c r="H2580" s="119"/>
      <c r="I2580" s="158">
        <f t="shared" si="81"/>
        <v>0</v>
      </c>
      <c r="J2580" s="119"/>
      <c r="K2580" s="119"/>
      <c r="L2580" s="119"/>
      <c r="M2580" s="119"/>
      <c r="N2580" s="119"/>
      <c r="O2580" s="159"/>
      <c r="P2580" s="160" t="s">
        <v>80</v>
      </c>
      <c r="Q2580" s="122">
        <f t="shared" si="82"/>
        <v>0</v>
      </c>
      <c r="R2580" s="143"/>
    </row>
    <row r="2581" spans="2:18" x14ac:dyDescent="0.2">
      <c r="B2581" s="120"/>
      <c r="C2581" s="119"/>
      <c r="D2581" s="120"/>
      <c r="E2581" s="119"/>
      <c r="F2581" s="119"/>
      <c r="G2581" s="119"/>
      <c r="H2581" s="119"/>
      <c r="I2581" s="158">
        <f t="shared" si="81"/>
        <v>0</v>
      </c>
      <c r="J2581" s="119"/>
      <c r="K2581" s="119"/>
      <c r="L2581" s="119"/>
      <c r="M2581" s="119"/>
      <c r="N2581" s="119"/>
      <c r="O2581" s="159"/>
      <c r="P2581" s="160" t="s">
        <v>80</v>
      </c>
      <c r="Q2581" s="122">
        <f t="shared" si="82"/>
        <v>0</v>
      </c>
      <c r="R2581" s="143"/>
    </row>
    <row r="2582" spans="2:18" x14ac:dyDescent="0.2">
      <c r="B2582" s="120"/>
      <c r="C2582" s="119"/>
      <c r="D2582" s="120"/>
      <c r="E2582" s="119"/>
      <c r="F2582" s="119"/>
      <c r="G2582" s="119"/>
      <c r="H2582" s="119"/>
      <c r="I2582" s="158">
        <f t="shared" si="81"/>
        <v>0</v>
      </c>
      <c r="J2582" s="119"/>
      <c r="K2582" s="119"/>
      <c r="L2582" s="119"/>
      <c r="M2582" s="119"/>
      <c r="N2582" s="119"/>
      <c r="O2582" s="159"/>
      <c r="P2582" s="160" t="s">
        <v>80</v>
      </c>
      <c r="Q2582" s="122">
        <f t="shared" si="82"/>
        <v>0</v>
      </c>
      <c r="R2582" s="143"/>
    </row>
    <row r="2583" spans="2:18" x14ac:dyDescent="0.2">
      <c r="B2583" s="120"/>
      <c r="C2583" s="119"/>
      <c r="D2583" s="120"/>
      <c r="E2583" s="119"/>
      <c r="F2583" s="119"/>
      <c r="G2583" s="119"/>
      <c r="H2583" s="119"/>
      <c r="I2583" s="158">
        <f t="shared" si="81"/>
        <v>0</v>
      </c>
      <c r="J2583" s="119"/>
      <c r="K2583" s="119"/>
      <c r="L2583" s="119"/>
      <c r="M2583" s="119"/>
      <c r="N2583" s="119"/>
      <c r="O2583" s="159"/>
      <c r="P2583" s="160" t="s">
        <v>80</v>
      </c>
      <c r="Q2583" s="122">
        <f t="shared" si="82"/>
        <v>0</v>
      </c>
      <c r="R2583" s="143"/>
    </row>
    <row r="2584" spans="2:18" x14ac:dyDescent="0.2">
      <c r="B2584" s="120"/>
      <c r="C2584" s="119"/>
      <c r="D2584" s="120"/>
      <c r="E2584" s="119"/>
      <c r="F2584" s="119"/>
      <c r="G2584" s="119"/>
      <c r="H2584" s="119"/>
      <c r="I2584" s="158">
        <f t="shared" si="81"/>
        <v>0</v>
      </c>
      <c r="J2584" s="119"/>
      <c r="K2584" s="119"/>
      <c r="L2584" s="119"/>
      <c r="M2584" s="119"/>
      <c r="N2584" s="119"/>
      <c r="O2584" s="159"/>
      <c r="P2584" s="160" t="s">
        <v>80</v>
      </c>
      <c r="Q2584" s="122">
        <f t="shared" si="82"/>
        <v>0</v>
      </c>
      <c r="R2584" s="143"/>
    </row>
    <row r="2585" spans="2:18" x14ac:dyDescent="0.2">
      <c r="B2585" s="120"/>
      <c r="C2585" s="119"/>
      <c r="D2585" s="120"/>
      <c r="E2585" s="119"/>
      <c r="F2585" s="119"/>
      <c r="G2585" s="119"/>
      <c r="H2585" s="119"/>
      <c r="I2585" s="158">
        <f t="shared" si="81"/>
        <v>0</v>
      </c>
      <c r="J2585" s="119"/>
      <c r="K2585" s="119"/>
      <c r="L2585" s="119"/>
      <c r="M2585" s="119"/>
      <c r="N2585" s="119"/>
      <c r="O2585" s="159"/>
      <c r="P2585" s="160" t="s">
        <v>80</v>
      </c>
      <c r="Q2585" s="122">
        <f t="shared" si="82"/>
        <v>0</v>
      </c>
      <c r="R2585" s="143"/>
    </row>
    <row r="2586" spans="2:18" x14ac:dyDescent="0.2">
      <c r="B2586" s="120"/>
      <c r="C2586" s="119"/>
      <c r="D2586" s="120"/>
      <c r="E2586" s="119"/>
      <c r="F2586" s="119"/>
      <c r="G2586" s="119"/>
      <c r="H2586" s="119"/>
      <c r="I2586" s="158">
        <f t="shared" si="81"/>
        <v>0</v>
      </c>
      <c r="J2586" s="119"/>
      <c r="K2586" s="119"/>
      <c r="L2586" s="119"/>
      <c r="M2586" s="119"/>
      <c r="N2586" s="119"/>
      <c r="O2586" s="159"/>
      <c r="P2586" s="160" t="s">
        <v>80</v>
      </c>
      <c r="Q2586" s="122">
        <f t="shared" si="82"/>
        <v>0</v>
      </c>
      <c r="R2586" s="143"/>
    </row>
    <row r="2587" spans="2:18" x14ac:dyDescent="0.2">
      <c r="B2587" s="120"/>
      <c r="C2587" s="119"/>
      <c r="D2587" s="120"/>
      <c r="E2587" s="119"/>
      <c r="F2587" s="119"/>
      <c r="G2587" s="119"/>
      <c r="H2587" s="119"/>
      <c r="I2587" s="158">
        <f t="shared" si="81"/>
        <v>0</v>
      </c>
      <c r="J2587" s="119"/>
      <c r="K2587" s="119"/>
      <c r="L2587" s="119"/>
      <c r="M2587" s="119"/>
      <c r="N2587" s="119"/>
      <c r="O2587" s="159"/>
      <c r="P2587" s="160" t="s">
        <v>80</v>
      </c>
      <c r="Q2587" s="122">
        <f t="shared" si="82"/>
        <v>0</v>
      </c>
      <c r="R2587" s="143"/>
    </row>
    <row r="2588" spans="2:18" x14ac:dyDescent="0.2">
      <c r="B2588" s="120"/>
      <c r="C2588" s="119"/>
      <c r="D2588" s="120"/>
      <c r="E2588" s="119"/>
      <c r="F2588" s="119"/>
      <c r="G2588" s="119"/>
      <c r="H2588" s="119"/>
      <c r="I2588" s="158">
        <f t="shared" si="81"/>
        <v>0</v>
      </c>
      <c r="J2588" s="119"/>
      <c r="K2588" s="119"/>
      <c r="L2588" s="119"/>
      <c r="M2588" s="119"/>
      <c r="N2588" s="119"/>
      <c r="O2588" s="159"/>
      <c r="P2588" s="160" t="s">
        <v>80</v>
      </c>
      <c r="Q2588" s="122">
        <f t="shared" si="82"/>
        <v>0</v>
      </c>
      <c r="R2588" s="143"/>
    </row>
    <row r="2589" spans="2:18" x14ac:dyDescent="0.2">
      <c r="B2589" s="120"/>
      <c r="C2589" s="119"/>
      <c r="D2589" s="120"/>
      <c r="E2589" s="119"/>
      <c r="F2589" s="119"/>
      <c r="G2589" s="119"/>
      <c r="H2589" s="119"/>
      <c r="I2589" s="158">
        <f t="shared" si="81"/>
        <v>0</v>
      </c>
      <c r="J2589" s="119"/>
      <c r="K2589" s="119"/>
      <c r="L2589" s="119"/>
      <c r="M2589" s="119"/>
      <c r="N2589" s="119"/>
      <c r="O2589" s="159"/>
      <c r="P2589" s="160" t="s">
        <v>80</v>
      </c>
      <c r="Q2589" s="122">
        <f t="shared" si="82"/>
        <v>0</v>
      </c>
      <c r="R2589" s="143"/>
    </row>
    <row r="2590" spans="2:18" x14ac:dyDescent="0.2">
      <c r="B2590" s="120"/>
      <c r="C2590" s="119"/>
      <c r="D2590" s="120"/>
      <c r="E2590" s="119"/>
      <c r="F2590" s="119"/>
      <c r="G2590" s="119"/>
      <c r="H2590" s="119"/>
      <c r="I2590" s="158">
        <f t="shared" si="81"/>
        <v>0</v>
      </c>
      <c r="J2590" s="119"/>
      <c r="K2590" s="119"/>
      <c r="L2590" s="119"/>
      <c r="M2590" s="119"/>
      <c r="N2590" s="119"/>
      <c r="O2590" s="159"/>
      <c r="P2590" s="160" t="s">
        <v>80</v>
      </c>
      <c r="Q2590" s="122">
        <f t="shared" si="82"/>
        <v>0</v>
      </c>
      <c r="R2590" s="143"/>
    </row>
    <row r="2591" spans="2:18" x14ac:dyDescent="0.2">
      <c r="B2591" s="120"/>
      <c r="C2591" s="119"/>
      <c r="D2591" s="120"/>
      <c r="E2591" s="119"/>
      <c r="F2591" s="119"/>
      <c r="G2591" s="119"/>
      <c r="H2591" s="119"/>
      <c r="I2591" s="158">
        <f t="shared" si="81"/>
        <v>0</v>
      </c>
      <c r="J2591" s="119"/>
      <c r="K2591" s="119"/>
      <c r="L2591" s="119"/>
      <c r="M2591" s="119"/>
      <c r="N2591" s="119"/>
      <c r="O2591" s="159"/>
      <c r="P2591" s="160" t="s">
        <v>80</v>
      </c>
      <c r="Q2591" s="122">
        <f t="shared" si="82"/>
        <v>0</v>
      </c>
      <c r="R2591" s="143"/>
    </row>
    <row r="2592" spans="2:18" x14ac:dyDescent="0.2">
      <c r="B2592" s="120"/>
      <c r="C2592" s="119"/>
      <c r="D2592" s="120"/>
      <c r="E2592" s="119"/>
      <c r="F2592" s="119"/>
      <c r="G2592" s="119"/>
      <c r="H2592" s="119"/>
      <c r="I2592" s="158">
        <f t="shared" si="81"/>
        <v>0</v>
      </c>
      <c r="J2592" s="119"/>
      <c r="K2592" s="119"/>
      <c r="L2592" s="119"/>
      <c r="M2592" s="119"/>
      <c r="N2592" s="119"/>
      <c r="O2592" s="159"/>
      <c r="P2592" s="160" t="s">
        <v>80</v>
      </c>
      <c r="Q2592" s="122">
        <f t="shared" si="82"/>
        <v>0</v>
      </c>
      <c r="R2592" s="143"/>
    </row>
    <row r="2593" spans="2:18" x14ac:dyDescent="0.2">
      <c r="B2593" s="120"/>
      <c r="C2593" s="119"/>
      <c r="D2593" s="120"/>
      <c r="E2593" s="119"/>
      <c r="F2593" s="119"/>
      <c r="G2593" s="119"/>
      <c r="H2593" s="119"/>
      <c r="I2593" s="158">
        <f t="shared" si="81"/>
        <v>0</v>
      </c>
      <c r="J2593" s="119"/>
      <c r="K2593" s="119"/>
      <c r="L2593" s="119"/>
      <c r="M2593" s="119"/>
      <c r="N2593" s="119"/>
      <c r="O2593" s="159"/>
      <c r="P2593" s="160" t="s">
        <v>80</v>
      </c>
      <c r="Q2593" s="122">
        <f t="shared" si="82"/>
        <v>0</v>
      </c>
      <c r="R2593" s="143"/>
    </row>
    <row r="2594" spans="2:18" x14ac:dyDescent="0.2">
      <c r="B2594" s="120"/>
      <c r="C2594" s="119"/>
      <c r="D2594" s="120"/>
      <c r="E2594" s="119"/>
      <c r="F2594" s="119"/>
      <c r="G2594" s="119"/>
      <c r="H2594" s="119"/>
      <c r="I2594" s="158">
        <f t="shared" si="81"/>
        <v>0</v>
      </c>
      <c r="J2594" s="119"/>
      <c r="K2594" s="119"/>
      <c r="L2594" s="119"/>
      <c r="M2594" s="119"/>
      <c r="N2594" s="119"/>
      <c r="O2594" s="159"/>
      <c r="P2594" s="160" t="s">
        <v>80</v>
      </c>
      <c r="Q2594" s="122">
        <f t="shared" si="82"/>
        <v>0</v>
      </c>
      <c r="R2594" s="143"/>
    </row>
    <row r="2595" spans="2:18" x14ac:dyDescent="0.2">
      <c r="B2595" s="120"/>
      <c r="C2595" s="119"/>
      <c r="D2595" s="120"/>
      <c r="E2595" s="119"/>
      <c r="F2595" s="119"/>
      <c r="G2595" s="119"/>
      <c r="H2595" s="119"/>
      <c r="I2595" s="158">
        <f t="shared" si="81"/>
        <v>0</v>
      </c>
      <c r="J2595" s="119"/>
      <c r="K2595" s="119"/>
      <c r="L2595" s="119"/>
      <c r="M2595" s="119"/>
      <c r="N2595" s="119"/>
      <c r="O2595" s="159"/>
      <c r="P2595" s="160" t="s">
        <v>80</v>
      </c>
      <c r="Q2595" s="122">
        <f t="shared" si="82"/>
        <v>0</v>
      </c>
      <c r="R2595" s="143"/>
    </row>
    <row r="2596" spans="2:18" x14ac:dyDescent="0.2">
      <c r="B2596" s="120"/>
      <c r="C2596" s="119"/>
      <c r="D2596" s="120"/>
      <c r="E2596" s="119"/>
      <c r="F2596" s="119"/>
      <c r="G2596" s="119"/>
      <c r="H2596" s="119"/>
      <c r="I2596" s="158">
        <f t="shared" si="81"/>
        <v>0</v>
      </c>
      <c r="J2596" s="119"/>
      <c r="K2596" s="119"/>
      <c r="L2596" s="119"/>
      <c r="M2596" s="119"/>
      <c r="N2596" s="119"/>
      <c r="O2596" s="159"/>
      <c r="P2596" s="160" t="s">
        <v>80</v>
      </c>
      <c r="Q2596" s="122">
        <f t="shared" si="82"/>
        <v>0</v>
      </c>
      <c r="R2596" s="143"/>
    </row>
    <row r="2597" spans="2:18" x14ac:dyDescent="0.2">
      <c r="B2597" s="120"/>
      <c r="C2597" s="119"/>
      <c r="D2597" s="120"/>
      <c r="E2597" s="119"/>
      <c r="F2597" s="119"/>
      <c r="G2597" s="119"/>
      <c r="H2597" s="119"/>
      <c r="I2597" s="158">
        <f t="shared" si="81"/>
        <v>0</v>
      </c>
      <c r="J2597" s="119"/>
      <c r="K2597" s="119"/>
      <c r="L2597" s="119"/>
      <c r="M2597" s="119"/>
      <c r="N2597" s="119"/>
      <c r="O2597" s="159"/>
      <c r="P2597" s="160" t="s">
        <v>80</v>
      </c>
      <c r="Q2597" s="122">
        <f t="shared" si="82"/>
        <v>0</v>
      </c>
      <c r="R2597" s="143"/>
    </row>
    <row r="2598" spans="2:18" x14ac:dyDescent="0.2">
      <c r="B2598" s="120"/>
      <c r="C2598" s="119"/>
      <c r="D2598" s="120"/>
      <c r="E2598" s="119"/>
      <c r="F2598" s="119"/>
      <c r="G2598" s="119"/>
      <c r="H2598" s="119"/>
      <c r="I2598" s="158">
        <f t="shared" si="81"/>
        <v>0</v>
      </c>
      <c r="J2598" s="119"/>
      <c r="K2598" s="119"/>
      <c r="L2598" s="119"/>
      <c r="M2598" s="119"/>
      <c r="N2598" s="119"/>
      <c r="O2598" s="159"/>
      <c r="P2598" s="160" t="s">
        <v>80</v>
      </c>
      <c r="Q2598" s="122">
        <f t="shared" si="82"/>
        <v>0</v>
      </c>
      <c r="R2598" s="143"/>
    </row>
    <row r="2599" spans="2:18" x14ac:dyDescent="0.2">
      <c r="B2599" s="120"/>
      <c r="C2599" s="119"/>
      <c r="D2599" s="120"/>
      <c r="E2599" s="119"/>
      <c r="F2599" s="119"/>
      <c r="G2599" s="119"/>
      <c r="H2599" s="119"/>
      <c r="I2599" s="158">
        <f t="shared" si="81"/>
        <v>0</v>
      </c>
      <c r="J2599" s="119"/>
      <c r="K2599" s="119"/>
      <c r="L2599" s="119"/>
      <c r="M2599" s="119"/>
      <c r="N2599" s="119"/>
      <c r="O2599" s="159"/>
      <c r="P2599" s="160" t="s">
        <v>80</v>
      </c>
      <c r="Q2599" s="122">
        <f t="shared" si="82"/>
        <v>0</v>
      </c>
      <c r="R2599" s="143"/>
    </row>
    <row r="2600" spans="2:18" x14ac:dyDescent="0.2">
      <c r="B2600" s="120"/>
      <c r="C2600" s="119"/>
      <c r="D2600" s="120"/>
      <c r="E2600" s="119"/>
      <c r="F2600" s="119"/>
      <c r="G2600" s="119"/>
      <c r="H2600" s="119"/>
      <c r="I2600" s="158">
        <f t="shared" si="81"/>
        <v>0</v>
      </c>
      <c r="J2600" s="119"/>
      <c r="K2600" s="119"/>
      <c r="L2600" s="119"/>
      <c r="M2600" s="119"/>
      <c r="N2600" s="119"/>
      <c r="O2600" s="159"/>
      <c r="P2600" s="160" t="s">
        <v>80</v>
      </c>
      <c r="Q2600" s="122">
        <f t="shared" si="82"/>
        <v>0</v>
      </c>
      <c r="R2600" s="143"/>
    </row>
    <row r="2601" spans="2:18" x14ac:dyDescent="0.2">
      <c r="B2601" s="120"/>
      <c r="C2601" s="119"/>
      <c r="D2601" s="120"/>
      <c r="E2601" s="119"/>
      <c r="F2601" s="119"/>
      <c r="G2601" s="119"/>
      <c r="H2601" s="119"/>
      <c r="I2601" s="158">
        <f t="shared" si="81"/>
        <v>0</v>
      </c>
      <c r="J2601" s="119"/>
      <c r="K2601" s="119"/>
      <c r="L2601" s="119"/>
      <c r="M2601" s="119"/>
      <c r="N2601" s="119"/>
      <c r="O2601" s="159"/>
      <c r="P2601" s="160" t="s">
        <v>80</v>
      </c>
      <c r="Q2601" s="122">
        <f t="shared" si="82"/>
        <v>0</v>
      </c>
      <c r="R2601" s="143"/>
    </row>
    <row r="2602" spans="2:18" x14ac:dyDescent="0.2">
      <c r="B2602" s="120"/>
      <c r="C2602" s="119"/>
      <c r="D2602" s="120"/>
      <c r="E2602" s="119"/>
      <c r="F2602" s="119"/>
      <c r="G2602" s="119"/>
      <c r="H2602" s="119"/>
      <c r="I2602" s="158">
        <f t="shared" si="81"/>
        <v>0</v>
      </c>
      <c r="J2602" s="119"/>
      <c r="K2602" s="119"/>
      <c r="L2602" s="119"/>
      <c r="M2602" s="119"/>
      <c r="N2602" s="119"/>
      <c r="O2602" s="159"/>
      <c r="P2602" s="160" t="s">
        <v>80</v>
      </c>
      <c r="Q2602" s="122">
        <f t="shared" si="82"/>
        <v>0</v>
      </c>
      <c r="R2602" s="143"/>
    </row>
    <row r="2603" spans="2:18" x14ac:dyDescent="0.2">
      <c r="B2603" s="120"/>
      <c r="C2603" s="119"/>
      <c r="D2603" s="120"/>
      <c r="E2603" s="119"/>
      <c r="F2603" s="119"/>
      <c r="G2603" s="119"/>
      <c r="H2603" s="119"/>
      <c r="I2603" s="158">
        <f t="shared" si="81"/>
        <v>0</v>
      </c>
      <c r="J2603" s="119"/>
      <c r="K2603" s="119"/>
      <c r="L2603" s="119"/>
      <c r="M2603" s="119"/>
      <c r="N2603" s="119"/>
      <c r="O2603" s="159"/>
      <c r="P2603" s="160" t="s">
        <v>80</v>
      </c>
      <c r="Q2603" s="122">
        <f t="shared" si="82"/>
        <v>0</v>
      </c>
      <c r="R2603" s="143"/>
    </row>
    <row r="2604" spans="2:18" x14ac:dyDescent="0.2">
      <c r="B2604" s="120"/>
      <c r="C2604" s="119"/>
      <c r="D2604" s="120"/>
      <c r="E2604" s="119"/>
      <c r="F2604" s="119"/>
      <c r="G2604" s="119"/>
      <c r="H2604" s="119"/>
      <c r="I2604" s="158">
        <f t="shared" si="81"/>
        <v>0</v>
      </c>
      <c r="J2604" s="119"/>
      <c r="K2604" s="119"/>
      <c r="L2604" s="119"/>
      <c r="M2604" s="119"/>
      <c r="N2604" s="119"/>
      <c r="O2604" s="159"/>
      <c r="P2604" s="160" t="s">
        <v>80</v>
      </c>
      <c r="Q2604" s="122">
        <f t="shared" si="82"/>
        <v>0</v>
      </c>
      <c r="R2604" s="143"/>
    </row>
    <row r="2605" spans="2:18" x14ac:dyDescent="0.2">
      <c r="B2605" s="120"/>
      <c r="C2605" s="119"/>
      <c r="D2605" s="120"/>
      <c r="E2605" s="119"/>
      <c r="F2605" s="119"/>
      <c r="G2605" s="119"/>
      <c r="H2605" s="119"/>
      <c r="I2605" s="158">
        <f t="shared" si="81"/>
        <v>0</v>
      </c>
      <c r="J2605" s="119"/>
      <c r="K2605" s="119"/>
      <c r="L2605" s="119"/>
      <c r="M2605" s="119"/>
      <c r="N2605" s="119"/>
      <c r="O2605" s="159"/>
      <c r="P2605" s="160" t="s">
        <v>80</v>
      </c>
      <c r="Q2605" s="122">
        <f t="shared" si="82"/>
        <v>0</v>
      </c>
      <c r="R2605" s="143"/>
    </row>
    <row r="2606" spans="2:18" x14ac:dyDescent="0.2">
      <c r="B2606" s="120"/>
      <c r="C2606" s="119"/>
      <c r="D2606" s="120"/>
      <c r="E2606" s="119"/>
      <c r="F2606" s="119"/>
      <c r="G2606" s="119"/>
      <c r="H2606" s="119"/>
      <c r="I2606" s="158">
        <f t="shared" si="81"/>
        <v>0</v>
      </c>
      <c r="J2606" s="119"/>
      <c r="K2606" s="119"/>
      <c r="L2606" s="119"/>
      <c r="M2606" s="119"/>
      <c r="N2606" s="119"/>
      <c r="O2606" s="159"/>
      <c r="P2606" s="160" t="s">
        <v>80</v>
      </c>
      <c r="Q2606" s="122">
        <f t="shared" si="82"/>
        <v>0</v>
      </c>
      <c r="R2606" s="143"/>
    </row>
    <row r="2607" spans="2:18" x14ac:dyDescent="0.2">
      <c r="B2607" s="120"/>
      <c r="C2607" s="119"/>
      <c r="D2607" s="120"/>
      <c r="E2607" s="119"/>
      <c r="F2607" s="119"/>
      <c r="G2607" s="119"/>
      <c r="H2607" s="119"/>
      <c r="I2607" s="158">
        <f t="shared" si="81"/>
        <v>0</v>
      </c>
      <c r="J2607" s="119"/>
      <c r="K2607" s="119"/>
      <c r="L2607" s="119"/>
      <c r="M2607" s="119"/>
      <c r="N2607" s="119"/>
      <c r="O2607" s="159"/>
      <c r="P2607" s="160" t="s">
        <v>80</v>
      </c>
      <c r="Q2607" s="122">
        <f t="shared" si="82"/>
        <v>0</v>
      </c>
      <c r="R2607" s="143"/>
    </row>
    <row r="2608" spans="2:18" x14ac:dyDescent="0.2">
      <c r="B2608" s="120"/>
      <c r="C2608" s="119"/>
      <c r="D2608" s="120"/>
      <c r="E2608" s="119"/>
      <c r="F2608" s="119"/>
      <c r="G2608" s="119"/>
      <c r="H2608" s="119"/>
      <c r="I2608" s="158">
        <f t="shared" si="81"/>
        <v>0</v>
      </c>
      <c r="J2608" s="119"/>
      <c r="K2608" s="119"/>
      <c r="L2608" s="119"/>
      <c r="M2608" s="119"/>
      <c r="N2608" s="119"/>
      <c r="O2608" s="159"/>
      <c r="P2608" s="160" t="s">
        <v>80</v>
      </c>
      <c r="Q2608" s="122">
        <f t="shared" si="82"/>
        <v>0</v>
      </c>
      <c r="R2608" s="143"/>
    </row>
    <row r="2609" spans="2:18" x14ac:dyDescent="0.2">
      <c r="B2609" s="120"/>
      <c r="C2609" s="119"/>
      <c r="D2609" s="120"/>
      <c r="E2609" s="119"/>
      <c r="F2609" s="119"/>
      <c r="G2609" s="119"/>
      <c r="H2609" s="119"/>
      <c r="I2609" s="158">
        <f t="shared" si="81"/>
        <v>0</v>
      </c>
      <c r="J2609" s="119"/>
      <c r="K2609" s="119"/>
      <c r="L2609" s="119"/>
      <c r="M2609" s="119"/>
      <c r="N2609" s="119"/>
      <c r="O2609" s="159"/>
      <c r="P2609" s="160" t="s">
        <v>80</v>
      </c>
      <c r="Q2609" s="122">
        <f t="shared" si="82"/>
        <v>0</v>
      </c>
      <c r="R2609" s="143"/>
    </row>
    <row r="2610" spans="2:18" x14ac:dyDescent="0.2">
      <c r="B2610" s="120"/>
      <c r="C2610" s="119"/>
      <c r="D2610" s="120"/>
      <c r="E2610" s="119"/>
      <c r="F2610" s="119"/>
      <c r="G2610" s="119"/>
      <c r="H2610" s="119"/>
      <c r="I2610" s="158">
        <f t="shared" si="81"/>
        <v>0</v>
      </c>
      <c r="J2610" s="119"/>
      <c r="K2610" s="119"/>
      <c r="L2610" s="119"/>
      <c r="M2610" s="119"/>
      <c r="N2610" s="119"/>
      <c r="O2610" s="159"/>
      <c r="P2610" s="160" t="s">
        <v>80</v>
      </c>
      <c r="Q2610" s="122">
        <f t="shared" si="82"/>
        <v>0</v>
      </c>
      <c r="R2610" s="143"/>
    </row>
    <row r="2611" spans="2:18" x14ac:dyDescent="0.2">
      <c r="B2611" s="120"/>
      <c r="C2611" s="119"/>
      <c r="D2611" s="120"/>
      <c r="E2611" s="119"/>
      <c r="F2611" s="119"/>
      <c r="G2611" s="119"/>
      <c r="H2611" s="119"/>
      <c r="I2611" s="158">
        <f t="shared" si="81"/>
        <v>0</v>
      </c>
      <c r="J2611" s="119"/>
      <c r="K2611" s="119"/>
      <c r="L2611" s="119"/>
      <c r="M2611" s="119"/>
      <c r="N2611" s="119"/>
      <c r="O2611" s="159"/>
      <c r="P2611" s="160" t="s">
        <v>80</v>
      </c>
      <c r="Q2611" s="122">
        <f t="shared" si="82"/>
        <v>0</v>
      </c>
      <c r="R2611" s="143"/>
    </row>
    <row r="2612" spans="2:18" x14ac:dyDescent="0.2">
      <c r="B2612" s="120"/>
      <c r="C2612" s="119"/>
      <c r="D2612" s="120"/>
      <c r="E2612" s="119"/>
      <c r="F2612" s="119"/>
      <c r="G2612" s="119"/>
      <c r="H2612" s="119"/>
      <c r="I2612" s="158">
        <f t="shared" ref="I2612:I2675" si="83">IF(J2612&gt;0,J2612,SUM((PI()*E2612*F2612/4)+(PI()*F2612*G2612/4)+(PI()*G2612*H2612/4)+(PI()*H2612*E2612/4)))</f>
        <v>0</v>
      </c>
      <c r="J2612" s="119"/>
      <c r="K2612" s="119"/>
      <c r="L2612" s="119"/>
      <c r="M2612" s="119"/>
      <c r="N2612" s="119"/>
      <c r="O2612" s="159"/>
      <c r="P2612" s="160" t="s">
        <v>80</v>
      </c>
      <c r="Q2612" s="122">
        <f t="shared" ref="Q2612:Q2675" si="84">SUM((I2612-(L2612+M2612+N2612))*(1-O2612))</f>
        <v>0</v>
      </c>
      <c r="R2612" s="143"/>
    </row>
    <row r="2613" spans="2:18" x14ac:dyDescent="0.2">
      <c r="B2613" s="120"/>
      <c r="C2613" s="119"/>
      <c r="D2613" s="120"/>
      <c r="E2613" s="119"/>
      <c r="F2613" s="119"/>
      <c r="G2613" s="119"/>
      <c r="H2613" s="119"/>
      <c r="I2613" s="158">
        <f t="shared" si="83"/>
        <v>0</v>
      </c>
      <c r="J2613" s="119"/>
      <c r="K2613" s="119"/>
      <c r="L2613" s="119"/>
      <c r="M2613" s="119"/>
      <c r="N2613" s="119"/>
      <c r="O2613" s="159"/>
      <c r="P2613" s="160" t="s">
        <v>80</v>
      </c>
      <c r="Q2613" s="122">
        <f t="shared" si="84"/>
        <v>0</v>
      </c>
      <c r="R2613" s="143"/>
    </row>
    <row r="2614" spans="2:18" x14ac:dyDescent="0.2">
      <c r="B2614" s="120"/>
      <c r="C2614" s="119"/>
      <c r="D2614" s="120"/>
      <c r="E2614" s="119"/>
      <c r="F2614" s="119"/>
      <c r="G2614" s="119"/>
      <c r="H2614" s="119"/>
      <c r="I2614" s="158">
        <f t="shared" si="83"/>
        <v>0</v>
      </c>
      <c r="J2614" s="119"/>
      <c r="K2614" s="119"/>
      <c r="L2614" s="119"/>
      <c r="M2614" s="119"/>
      <c r="N2614" s="119"/>
      <c r="O2614" s="159"/>
      <c r="P2614" s="160" t="s">
        <v>80</v>
      </c>
      <c r="Q2614" s="122">
        <f t="shared" si="84"/>
        <v>0</v>
      </c>
      <c r="R2614" s="143"/>
    </row>
    <row r="2615" spans="2:18" x14ac:dyDescent="0.2">
      <c r="B2615" s="120"/>
      <c r="C2615" s="119"/>
      <c r="D2615" s="120"/>
      <c r="E2615" s="119"/>
      <c r="F2615" s="119"/>
      <c r="G2615" s="119"/>
      <c r="H2615" s="119"/>
      <c r="I2615" s="158">
        <f t="shared" si="83"/>
        <v>0</v>
      </c>
      <c r="J2615" s="119"/>
      <c r="K2615" s="119"/>
      <c r="L2615" s="119"/>
      <c r="M2615" s="119"/>
      <c r="N2615" s="119"/>
      <c r="O2615" s="159"/>
      <c r="P2615" s="160" t="s">
        <v>80</v>
      </c>
      <c r="Q2615" s="122">
        <f t="shared" si="84"/>
        <v>0</v>
      </c>
      <c r="R2615" s="143"/>
    </row>
    <row r="2616" spans="2:18" x14ac:dyDescent="0.2">
      <c r="B2616" s="120"/>
      <c r="C2616" s="119"/>
      <c r="D2616" s="120"/>
      <c r="E2616" s="119"/>
      <c r="F2616" s="119"/>
      <c r="G2616" s="119"/>
      <c r="H2616" s="119"/>
      <c r="I2616" s="158">
        <f t="shared" si="83"/>
        <v>0</v>
      </c>
      <c r="J2616" s="119"/>
      <c r="K2616" s="119"/>
      <c r="L2616" s="119"/>
      <c r="M2616" s="119"/>
      <c r="N2616" s="119"/>
      <c r="O2616" s="159"/>
      <c r="P2616" s="160" t="s">
        <v>80</v>
      </c>
      <c r="Q2616" s="122">
        <f t="shared" si="84"/>
        <v>0</v>
      </c>
      <c r="R2616" s="143"/>
    </row>
    <row r="2617" spans="2:18" x14ac:dyDescent="0.2">
      <c r="B2617" s="120"/>
      <c r="C2617" s="119"/>
      <c r="D2617" s="120"/>
      <c r="E2617" s="119"/>
      <c r="F2617" s="119"/>
      <c r="G2617" s="119"/>
      <c r="H2617" s="119"/>
      <c r="I2617" s="158">
        <f t="shared" si="83"/>
        <v>0</v>
      </c>
      <c r="J2617" s="119"/>
      <c r="K2617" s="119"/>
      <c r="L2617" s="119"/>
      <c r="M2617" s="119"/>
      <c r="N2617" s="119"/>
      <c r="O2617" s="159"/>
      <c r="P2617" s="160" t="s">
        <v>80</v>
      </c>
      <c r="Q2617" s="122">
        <f t="shared" si="84"/>
        <v>0</v>
      </c>
      <c r="R2617" s="143"/>
    </row>
    <row r="2618" spans="2:18" x14ac:dyDescent="0.2">
      <c r="B2618" s="120"/>
      <c r="C2618" s="119"/>
      <c r="D2618" s="120"/>
      <c r="E2618" s="119"/>
      <c r="F2618" s="119"/>
      <c r="G2618" s="119"/>
      <c r="H2618" s="119"/>
      <c r="I2618" s="158">
        <f t="shared" si="83"/>
        <v>0</v>
      </c>
      <c r="J2618" s="119"/>
      <c r="K2618" s="119"/>
      <c r="L2618" s="119"/>
      <c r="M2618" s="119"/>
      <c r="N2618" s="119"/>
      <c r="O2618" s="159"/>
      <c r="P2618" s="160" t="s">
        <v>80</v>
      </c>
      <c r="Q2618" s="122">
        <f t="shared" si="84"/>
        <v>0</v>
      </c>
      <c r="R2618" s="143"/>
    </row>
    <row r="2619" spans="2:18" x14ac:dyDescent="0.2">
      <c r="B2619" s="120"/>
      <c r="C2619" s="119"/>
      <c r="D2619" s="120"/>
      <c r="E2619" s="119"/>
      <c r="F2619" s="119"/>
      <c r="G2619" s="119"/>
      <c r="H2619" s="119"/>
      <c r="I2619" s="158">
        <f t="shared" si="83"/>
        <v>0</v>
      </c>
      <c r="J2619" s="119"/>
      <c r="K2619" s="119"/>
      <c r="L2619" s="119"/>
      <c r="M2619" s="119"/>
      <c r="N2619" s="119"/>
      <c r="O2619" s="159"/>
      <c r="P2619" s="160" t="s">
        <v>80</v>
      </c>
      <c r="Q2619" s="122">
        <f t="shared" si="84"/>
        <v>0</v>
      </c>
      <c r="R2619" s="143"/>
    </row>
    <row r="2620" spans="2:18" x14ac:dyDescent="0.2">
      <c r="B2620" s="120"/>
      <c r="C2620" s="119"/>
      <c r="D2620" s="120"/>
      <c r="E2620" s="119"/>
      <c r="F2620" s="119"/>
      <c r="G2620" s="119"/>
      <c r="H2620" s="119"/>
      <c r="I2620" s="158">
        <f t="shared" si="83"/>
        <v>0</v>
      </c>
      <c r="J2620" s="119"/>
      <c r="K2620" s="119"/>
      <c r="L2620" s="119"/>
      <c r="M2620" s="119"/>
      <c r="N2620" s="119"/>
      <c r="O2620" s="159"/>
      <c r="P2620" s="160" t="s">
        <v>80</v>
      </c>
      <c r="Q2620" s="122">
        <f t="shared" si="84"/>
        <v>0</v>
      </c>
      <c r="R2620" s="143"/>
    </row>
    <row r="2621" spans="2:18" x14ac:dyDescent="0.2">
      <c r="B2621" s="120"/>
      <c r="C2621" s="119"/>
      <c r="D2621" s="120"/>
      <c r="E2621" s="119"/>
      <c r="F2621" s="119"/>
      <c r="G2621" s="119"/>
      <c r="H2621" s="119"/>
      <c r="I2621" s="158">
        <f t="shared" si="83"/>
        <v>0</v>
      </c>
      <c r="J2621" s="119"/>
      <c r="K2621" s="119"/>
      <c r="L2621" s="119"/>
      <c r="M2621" s="119"/>
      <c r="N2621" s="119"/>
      <c r="O2621" s="159"/>
      <c r="P2621" s="160" t="s">
        <v>80</v>
      </c>
      <c r="Q2621" s="122">
        <f t="shared" si="84"/>
        <v>0</v>
      </c>
      <c r="R2621" s="143"/>
    </row>
    <row r="2622" spans="2:18" x14ac:dyDescent="0.2">
      <c r="B2622" s="120"/>
      <c r="C2622" s="119"/>
      <c r="D2622" s="120"/>
      <c r="E2622" s="119"/>
      <c r="F2622" s="119"/>
      <c r="G2622" s="119"/>
      <c r="H2622" s="119"/>
      <c r="I2622" s="158">
        <f t="shared" si="83"/>
        <v>0</v>
      </c>
      <c r="J2622" s="119"/>
      <c r="K2622" s="119"/>
      <c r="L2622" s="119"/>
      <c r="M2622" s="119"/>
      <c r="N2622" s="119"/>
      <c r="O2622" s="159"/>
      <c r="P2622" s="160" t="s">
        <v>80</v>
      </c>
      <c r="Q2622" s="122">
        <f t="shared" si="84"/>
        <v>0</v>
      </c>
      <c r="R2622" s="143"/>
    </row>
    <row r="2623" spans="2:18" x14ac:dyDescent="0.2">
      <c r="B2623" s="120"/>
      <c r="C2623" s="119"/>
      <c r="D2623" s="120"/>
      <c r="E2623" s="119"/>
      <c r="F2623" s="119"/>
      <c r="G2623" s="119"/>
      <c r="H2623" s="119"/>
      <c r="I2623" s="158">
        <f t="shared" si="83"/>
        <v>0</v>
      </c>
      <c r="J2623" s="119"/>
      <c r="K2623" s="119"/>
      <c r="L2623" s="119"/>
      <c r="M2623" s="119"/>
      <c r="N2623" s="119"/>
      <c r="O2623" s="159"/>
      <c r="P2623" s="160" t="s">
        <v>80</v>
      </c>
      <c r="Q2623" s="122">
        <f t="shared" si="84"/>
        <v>0</v>
      </c>
      <c r="R2623" s="143"/>
    </row>
    <row r="2624" spans="2:18" x14ac:dyDescent="0.2">
      <c r="B2624" s="120"/>
      <c r="C2624" s="119"/>
      <c r="D2624" s="120"/>
      <c r="E2624" s="119"/>
      <c r="F2624" s="119"/>
      <c r="G2624" s="119"/>
      <c r="H2624" s="119"/>
      <c r="I2624" s="158">
        <f t="shared" si="83"/>
        <v>0</v>
      </c>
      <c r="J2624" s="119"/>
      <c r="K2624" s="119"/>
      <c r="L2624" s="119"/>
      <c r="M2624" s="119"/>
      <c r="N2624" s="119"/>
      <c r="O2624" s="159"/>
      <c r="P2624" s="160" t="s">
        <v>80</v>
      </c>
      <c r="Q2624" s="122">
        <f t="shared" si="84"/>
        <v>0</v>
      </c>
      <c r="R2624" s="143"/>
    </row>
    <row r="2625" spans="2:18" x14ac:dyDescent="0.2">
      <c r="B2625" s="120"/>
      <c r="C2625" s="119"/>
      <c r="D2625" s="120"/>
      <c r="E2625" s="119"/>
      <c r="F2625" s="119"/>
      <c r="G2625" s="119"/>
      <c r="H2625" s="119"/>
      <c r="I2625" s="158">
        <f t="shared" si="83"/>
        <v>0</v>
      </c>
      <c r="J2625" s="119"/>
      <c r="K2625" s="119"/>
      <c r="L2625" s="119"/>
      <c r="M2625" s="119"/>
      <c r="N2625" s="119"/>
      <c r="O2625" s="159"/>
      <c r="P2625" s="160" t="s">
        <v>80</v>
      </c>
      <c r="Q2625" s="122">
        <f t="shared" si="84"/>
        <v>0</v>
      </c>
      <c r="R2625" s="143"/>
    </row>
    <row r="2626" spans="2:18" x14ac:dyDescent="0.2">
      <c r="B2626" s="120"/>
      <c r="C2626" s="119"/>
      <c r="D2626" s="120"/>
      <c r="E2626" s="119"/>
      <c r="F2626" s="119"/>
      <c r="G2626" s="119"/>
      <c r="H2626" s="119"/>
      <c r="I2626" s="158">
        <f t="shared" si="83"/>
        <v>0</v>
      </c>
      <c r="J2626" s="119"/>
      <c r="K2626" s="119"/>
      <c r="L2626" s="119"/>
      <c r="M2626" s="119"/>
      <c r="N2626" s="119"/>
      <c r="O2626" s="159"/>
      <c r="P2626" s="160" t="s">
        <v>80</v>
      </c>
      <c r="Q2626" s="122">
        <f t="shared" si="84"/>
        <v>0</v>
      </c>
      <c r="R2626" s="143"/>
    </row>
    <row r="2627" spans="2:18" x14ac:dyDescent="0.2">
      <c r="B2627" s="120"/>
      <c r="C2627" s="119"/>
      <c r="D2627" s="120"/>
      <c r="E2627" s="119"/>
      <c r="F2627" s="119"/>
      <c r="G2627" s="119"/>
      <c r="H2627" s="119"/>
      <c r="I2627" s="158">
        <f t="shared" si="83"/>
        <v>0</v>
      </c>
      <c r="J2627" s="119"/>
      <c r="K2627" s="119"/>
      <c r="L2627" s="119"/>
      <c r="M2627" s="119"/>
      <c r="N2627" s="119"/>
      <c r="O2627" s="159"/>
      <c r="P2627" s="160" t="s">
        <v>80</v>
      </c>
      <c r="Q2627" s="122">
        <f t="shared" si="84"/>
        <v>0</v>
      </c>
      <c r="R2627" s="143"/>
    </row>
    <row r="2628" spans="2:18" x14ac:dyDescent="0.2">
      <c r="B2628" s="120"/>
      <c r="C2628" s="119"/>
      <c r="D2628" s="120"/>
      <c r="E2628" s="119"/>
      <c r="F2628" s="119"/>
      <c r="G2628" s="119"/>
      <c r="H2628" s="119"/>
      <c r="I2628" s="158">
        <f t="shared" si="83"/>
        <v>0</v>
      </c>
      <c r="J2628" s="119"/>
      <c r="K2628" s="119"/>
      <c r="L2628" s="119"/>
      <c r="M2628" s="119"/>
      <c r="N2628" s="119"/>
      <c r="O2628" s="159"/>
      <c r="P2628" s="160" t="s">
        <v>80</v>
      </c>
      <c r="Q2628" s="122">
        <f t="shared" si="84"/>
        <v>0</v>
      </c>
      <c r="R2628" s="143"/>
    </row>
    <row r="2629" spans="2:18" x14ac:dyDescent="0.2">
      <c r="B2629" s="120"/>
      <c r="C2629" s="119"/>
      <c r="D2629" s="120"/>
      <c r="E2629" s="119"/>
      <c r="F2629" s="119"/>
      <c r="G2629" s="119"/>
      <c r="H2629" s="119"/>
      <c r="I2629" s="158">
        <f t="shared" si="83"/>
        <v>0</v>
      </c>
      <c r="J2629" s="119"/>
      <c r="K2629" s="119"/>
      <c r="L2629" s="119"/>
      <c r="M2629" s="119"/>
      <c r="N2629" s="119"/>
      <c r="O2629" s="159"/>
      <c r="P2629" s="160" t="s">
        <v>80</v>
      </c>
      <c r="Q2629" s="122">
        <f t="shared" si="84"/>
        <v>0</v>
      </c>
      <c r="R2629" s="143"/>
    </row>
    <row r="2630" spans="2:18" x14ac:dyDescent="0.2">
      <c r="B2630" s="120"/>
      <c r="C2630" s="119"/>
      <c r="D2630" s="120"/>
      <c r="E2630" s="119"/>
      <c r="F2630" s="119"/>
      <c r="G2630" s="119"/>
      <c r="H2630" s="119"/>
      <c r="I2630" s="158">
        <f t="shared" si="83"/>
        <v>0</v>
      </c>
      <c r="J2630" s="119"/>
      <c r="K2630" s="119"/>
      <c r="L2630" s="119"/>
      <c r="M2630" s="119"/>
      <c r="N2630" s="119"/>
      <c r="O2630" s="159"/>
      <c r="P2630" s="160" t="s">
        <v>80</v>
      </c>
      <c r="Q2630" s="122">
        <f t="shared" si="84"/>
        <v>0</v>
      </c>
      <c r="R2630" s="143"/>
    </row>
    <row r="2631" spans="2:18" x14ac:dyDescent="0.2">
      <c r="B2631" s="120"/>
      <c r="C2631" s="119"/>
      <c r="D2631" s="120"/>
      <c r="E2631" s="119"/>
      <c r="F2631" s="119"/>
      <c r="G2631" s="119"/>
      <c r="H2631" s="119"/>
      <c r="I2631" s="158">
        <f t="shared" si="83"/>
        <v>0</v>
      </c>
      <c r="J2631" s="119"/>
      <c r="K2631" s="119"/>
      <c r="L2631" s="119"/>
      <c r="M2631" s="119"/>
      <c r="N2631" s="119"/>
      <c r="O2631" s="159"/>
      <c r="P2631" s="160" t="s">
        <v>80</v>
      </c>
      <c r="Q2631" s="122">
        <f t="shared" si="84"/>
        <v>0</v>
      </c>
      <c r="R2631" s="143"/>
    </row>
    <row r="2632" spans="2:18" x14ac:dyDescent="0.2">
      <c r="B2632" s="120"/>
      <c r="C2632" s="119"/>
      <c r="D2632" s="120"/>
      <c r="E2632" s="119"/>
      <c r="F2632" s="119"/>
      <c r="G2632" s="119"/>
      <c r="H2632" s="119"/>
      <c r="I2632" s="158">
        <f t="shared" si="83"/>
        <v>0</v>
      </c>
      <c r="J2632" s="119"/>
      <c r="K2632" s="119"/>
      <c r="L2632" s="119"/>
      <c r="M2632" s="119"/>
      <c r="N2632" s="119"/>
      <c r="O2632" s="159"/>
      <c r="P2632" s="160" t="s">
        <v>80</v>
      </c>
      <c r="Q2632" s="122">
        <f t="shared" si="84"/>
        <v>0</v>
      </c>
      <c r="R2632" s="143"/>
    </row>
    <row r="2633" spans="2:18" x14ac:dyDescent="0.2">
      <c r="B2633" s="120"/>
      <c r="C2633" s="119"/>
      <c r="D2633" s="120"/>
      <c r="E2633" s="119"/>
      <c r="F2633" s="119"/>
      <c r="G2633" s="119"/>
      <c r="H2633" s="119"/>
      <c r="I2633" s="158">
        <f t="shared" si="83"/>
        <v>0</v>
      </c>
      <c r="J2633" s="119"/>
      <c r="K2633" s="119"/>
      <c r="L2633" s="119"/>
      <c r="M2633" s="119"/>
      <c r="N2633" s="119"/>
      <c r="O2633" s="159"/>
      <c r="P2633" s="160" t="s">
        <v>80</v>
      </c>
      <c r="Q2633" s="122">
        <f t="shared" si="84"/>
        <v>0</v>
      </c>
      <c r="R2633" s="143"/>
    </row>
    <row r="2634" spans="2:18" x14ac:dyDescent="0.2">
      <c r="B2634" s="120"/>
      <c r="C2634" s="119"/>
      <c r="D2634" s="120"/>
      <c r="E2634" s="119"/>
      <c r="F2634" s="119"/>
      <c r="G2634" s="119"/>
      <c r="H2634" s="119"/>
      <c r="I2634" s="158">
        <f t="shared" si="83"/>
        <v>0</v>
      </c>
      <c r="J2634" s="119"/>
      <c r="K2634" s="119"/>
      <c r="L2634" s="119"/>
      <c r="M2634" s="119"/>
      <c r="N2634" s="119"/>
      <c r="O2634" s="159"/>
      <c r="P2634" s="160" t="s">
        <v>80</v>
      </c>
      <c r="Q2634" s="122">
        <f t="shared" si="84"/>
        <v>0</v>
      </c>
      <c r="R2634" s="143"/>
    </row>
    <row r="2635" spans="2:18" x14ac:dyDescent="0.2">
      <c r="B2635" s="120"/>
      <c r="C2635" s="119"/>
      <c r="D2635" s="120"/>
      <c r="E2635" s="119"/>
      <c r="F2635" s="119"/>
      <c r="G2635" s="119"/>
      <c r="H2635" s="119"/>
      <c r="I2635" s="158">
        <f t="shared" si="83"/>
        <v>0</v>
      </c>
      <c r="J2635" s="119"/>
      <c r="K2635" s="119"/>
      <c r="L2635" s="119"/>
      <c r="M2635" s="119"/>
      <c r="N2635" s="119"/>
      <c r="O2635" s="159"/>
      <c r="P2635" s="160" t="s">
        <v>80</v>
      </c>
      <c r="Q2635" s="122">
        <f t="shared" si="84"/>
        <v>0</v>
      </c>
      <c r="R2635" s="143"/>
    </row>
    <row r="2636" spans="2:18" x14ac:dyDescent="0.2">
      <c r="B2636" s="120"/>
      <c r="C2636" s="119"/>
      <c r="D2636" s="120"/>
      <c r="E2636" s="119"/>
      <c r="F2636" s="119"/>
      <c r="G2636" s="119"/>
      <c r="H2636" s="119"/>
      <c r="I2636" s="158">
        <f t="shared" si="83"/>
        <v>0</v>
      </c>
      <c r="J2636" s="119"/>
      <c r="K2636" s="119"/>
      <c r="L2636" s="119"/>
      <c r="M2636" s="119"/>
      <c r="N2636" s="119"/>
      <c r="O2636" s="159"/>
      <c r="P2636" s="160" t="s">
        <v>80</v>
      </c>
      <c r="Q2636" s="122">
        <f t="shared" si="84"/>
        <v>0</v>
      </c>
      <c r="R2636" s="143"/>
    </row>
    <row r="2637" spans="2:18" x14ac:dyDescent="0.2">
      <c r="B2637" s="120"/>
      <c r="C2637" s="119"/>
      <c r="D2637" s="120"/>
      <c r="E2637" s="119"/>
      <c r="F2637" s="119"/>
      <c r="G2637" s="119"/>
      <c r="H2637" s="119"/>
      <c r="I2637" s="158">
        <f t="shared" si="83"/>
        <v>0</v>
      </c>
      <c r="J2637" s="119"/>
      <c r="K2637" s="119"/>
      <c r="L2637" s="119"/>
      <c r="M2637" s="119"/>
      <c r="N2637" s="119"/>
      <c r="O2637" s="159"/>
      <c r="P2637" s="160" t="s">
        <v>80</v>
      </c>
      <c r="Q2637" s="122">
        <f t="shared" si="84"/>
        <v>0</v>
      </c>
      <c r="R2637" s="143"/>
    </row>
    <row r="2638" spans="2:18" x14ac:dyDescent="0.2">
      <c r="B2638" s="120"/>
      <c r="C2638" s="119"/>
      <c r="D2638" s="120"/>
      <c r="E2638" s="119"/>
      <c r="F2638" s="119"/>
      <c r="G2638" s="119"/>
      <c r="H2638" s="119"/>
      <c r="I2638" s="158">
        <f t="shared" si="83"/>
        <v>0</v>
      </c>
      <c r="J2638" s="119"/>
      <c r="K2638" s="119"/>
      <c r="L2638" s="119"/>
      <c r="M2638" s="119"/>
      <c r="N2638" s="119"/>
      <c r="O2638" s="159"/>
      <c r="P2638" s="160" t="s">
        <v>80</v>
      </c>
      <c r="Q2638" s="122">
        <f t="shared" si="84"/>
        <v>0</v>
      </c>
      <c r="R2638" s="143"/>
    </row>
    <row r="2639" spans="2:18" x14ac:dyDescent="0.2">
      <c r="B2639" s="120"/>
      <c r="C2639" s="119"/>
      <c r="D2639" s="120"/>
      <c r="E2639" s="119"/>
      <c r="F2639" s="119"/>
      <c r="G2639" s="119"/>
      <c r="H2639" s="119"/>
      <c r="I2639" s="158">
        <f t="shared" si="83"/>
        <v>0</v>
      </c>
      <c r="J2639" s="119"/>
      <c r="K2639" s="119"/>
      <c r="L2639" s="119"/>
      <c r="M2639" s="119"/>
      <c r="N2639" s="119"/>
      <c r="O2639" s="159"/>
      <c r="P2639" s="160" t="s">
        <v>80</v>
      </c>
      <c r="Q2639" s="122">
        <f t="shared" si="84"/>
        <v>0</v>
      </c>
      <c r="R2639" s="143"/>
    </row>
    <row r="2640" spans="2:18" x14ac:dyDescent="0.2">
      <c r="B2640" s="120"/>
      <c r="C2640" s="119"/>
      <c r="D2640" s="120"/>
      <c r="E2640" s="119"/>
      <c r="F2640" s="119"/>
      <c r="G2640" s="119"/>
      <c r="H2640" s="119"/>
      <c r="I2640" s="158">
        <f t="shared" si="83"/>
        <v>0</v>
      </c>
      <c r="J2640" s="119"/>
      <c r="K2640" s="119"/>
      <c r="L2640" s="119"/>
      <c r="M2640" s="119"/>
      <c r="N2640" s="119"/>
      <c r="O2640" s="159"/>
      <c r="P2640" s="160" t="s">
        <v>80</v>
      </c>
      <c r="Q2640" s="122">
        <f t="shared" si="84"/>
        <v>0</v>
      </c>
      <c r="R2640" s="143"/>
    </row>
    <row r="2641" spans="2:18" x14ac:dyDescent="0.2">
      <c r="B2641" s="120"/>
      <c r="C2641" s="119"/>
      <c r="D2641" s="120"/>
      <c r="E2641" s="119"/>
      <c r="F2641" s="119"/>
      <c r="G2641" s="119"/>
      <c r="H2641" s="119"/>
      <c r="I2641" s="158">
        <f t="shared" si="83"/>
        <v>0</v>
      </c>
      <c r="J2641" s="119"/>
      <c r="K2641" s="119"/>
      <c r="L2641" s="119"/>
      <c r="M2641" s="119"/>
      <c r="N2641" s="119"/>
      <c r="O2641" s="159"/>
      <c r="P2641" s="160" t="s">
        <v>80</v>
      </c>
      <c r="Q2641" s="122">
        <f t="shared" si="84"/>
        <v>0</v>
      </c>
      <c r="R2641" s="143"/>
    </row>
    <row r="2642" spans="2:18" x14ac:dyDescent="0.2">
      <c r="B2642" s="120"/>
      <c r="C2642" s="119"/>
      <c r="D2642" s="120"/>
      <c r="E2642" s="119"/>
      <c r="F2642" s="119"/>
      <c r="G2642" s="119"/>
      <c r="H2642" s="119"/>
      <c r="I2642" s="158">
        <f t="shared" si="83"/>
        <v>0</v>
      </c>
      <c r="J2642" s="119"/>
      <c r="K2642" s="119"/>
      <c r="L2642" s="119"/>
      <c r="M2642" s="119"/>
      <c r="N2642" s="119"/>
      <c r="O2642" s="159"/>
      <c r="P2642" s="160" t="s">
        <v>80</v>
      </c>
      <c r="Q2642" s="122">
        <f t="shared" si="84"/>
        <v>0</v>
      </c>
      <c r="R2642" s="143"/>
    </row>
    <row r="2643" spans="2:18" x14ac:dyDescent="0.2">
      <c r="B2643" s="120"/>
      <c r="C2643" s="119"/>
      <c r="D2643" s="120"/>
      <c r="E2643" s="119"/>
      <c r="F2643" s="119"/>
      <c r="G2643" s="119"/>
      <c r="H2643" s="119"/>
      <c r="I2643" s="158">
        <f t="shared" si="83"/>
        <v>0</v>
      </c>
      <c r="J2643" s="119"/>
      <c r="K2643" s="119"/>
      <c r="L2643" s="119"/>
      <c r="M2643" s="119"/>
      <c r="N2643" s="119"/>
      <c r="O2643" s="159"/>
      <c r="P2643" s="160" t="s">
        <v>80</v>
      </c>
      <c r="Q2643" s="122">
        <f t="shared" si="84"/>
        <v>0</v>
      </c>
      <c r="R2643" s="143"/>
    </row>
    <row r="2644" spans="2:18" x14ac:dyDescent="0.2">
      <c r="B2644" s="120"/>
      <c r="C2644" s="119"/>
      <c r="D2644" s="120"/>
      <c r="E2644" s="119"/>
      <c r="F2644" s="119"/>
      <c r="G2644" s="119"/>
      <c r="H2644" s="119"/>
      <c r="I2644" s="158">
        <f t="shared" si="83"/>
        <v>0</v>
      </c>
      <c r="J2644" s="119"/>
      <c r="K2644" s="119"/>
      <c r="L2644" s="119"/>
      <c r="M2644" s="119"/>
      <c r="N2644" s="119"/>
      <c r="O2644" s="159"/>
      <c r="P2644" s="160" t="s">
        <v>80</v>
      </c>
      <c r="Q2644" s="122">
        <f t="shared" si="84"/>
        <v>0</v>
      </c>
      <c r="R2644" s="143"/>
    </row>
    <row r="2645" spans="2:18" x14ac:dyDescent="0.2">
      <c r="B2645" s="120"/>
      <c r="C2645" s="119"/>
      <c r="D2645" s="120"/>
      <c r="E2645" s="119"/>
      <c r="F2645" s="119"/>
      <c r="G2645" s="119"/>
      <c r="H2645" s="119"/>
      <c r="I2645" s="158">
        <f t="shared" si="83"/>
        <v>0</v>
      </c>
      <c r="J2645" s="119"/>
      <c r="K2645" s="119"/>
      <c r="L2645" s="119"/>
      <c r="M2645" s="119"/>
      <c r="N2645" s="119"/>
      <c r="O2645" s="159"/>
      <c r="P2645" s="160" t="s">
        <v>80</v>
      </c>
      <c r="Q2645" s="122">
        <f t="shared" si="84"/>
        <v>0</v>
      </c>
      <c r="R2645" s="143"/>
    </row>
    <row r="2646" spans="2:18" x14ac:dyDescent="0.2">
      <c r="B2646" s="120"/>
      <c r="C2646" s="119"/>
      <c r="D2646" s="120"/>
      <c r="E2646" s="119"/>
      <c r="F2646" s="119"/>
      <c r="G2646" s="119"/>
      <c r="H2646" s="119"/>
      <c r="I2646" s="158">
        <f t="shared" si="83"/>
        <v>0</v>
      </c>
      <c r="J2646" s="119"/>
      <c r="K2646" s="119"/>
      <c r="L2646" s="119"/>
      <c r="M2646" s="119"/>
      <c r="N2646" s="119"/>
      <c r="O2646" s="159"/>
      <c r="P2646" s="160" t="s">
        <v>80</v>
      </c>
      <c r="Q2646" s="122">
        <f t="shared" si="84"/>
        <v>0</v>
      </c>
      <c r="R2646" s="143"/>
    </row>
    <row r="2647" spans="2:18" x14ac:dyDescent="0.2">
      <c r="B2647" s="120"/>
      <c r="C2647" s="119"/>
      <c r="D2647" s="120"/>
      <c r="E2647" s="119"/>
      <c r="F2647" s="119"/>
      <c r="G2647" s="119"/>
      <c r="H2647" s="119"/>
      <c r="I2647" s="158">
        <f t="shared" si="83"/>
        <v>0</v>
      </c>
      <c r="J2647" s="119"/>
      <c r="K2647" s="119"/>
      <c r="L2647" s="119"/>
      <c r="M2647" s="119"/>
      <c r="N2647" s="119"/>
      <c r="O2647" s="159"/>
      <c r="P2647" s="160" t="s">
        <v>80</v>
      </c>
      <c r="Q2647" s="122">
        <f t="shared" si="84"/>
        <v>0</v>
      </c>
      <c r="R2647" s="143"/>
    </row>
    <row r="2648" spans="2:18" x14ac:dyDescent="0.2">
      <c r="B2648" s="120"/>
      <c r="C2648" s="119"/>
      <c r="D2648" s="120"/>
      <c r="E2648" s="119"/>
      <c r="F2648" s="119"/>
      <c r="G2648" s="119"/>
      <c r="H2648" s="119"/>
      <c r="I2648" s="158">
        <f t="shared" si="83"/>
        <v>0</v>
      </c>
      <c r="J2648" s="119"/>
      <c r="K2648" s="119"/>
      <c r="L2648" s="119"/>
      <c r="M2648" s="119"/>
      <c r="N2648" s="119"/>
      <c r="O2648" s="159"/>
      <c r="P2648" s="160" t="s">
        <v>80</v>
      </c>
      <c r="Q2648" s="122">
        <f t="shared" si="84"/>
        <v>0</v>
      </c>
      <c r="R2648" s="143"/>
    </row>
    <row r="2649" spans="2:18" x14ac:dyDescent="0.2">
      <c r="B2649" s="120"/>
      <c r="C2649" s="119"/>
      <c r="D2649" s="120"/>
      <c r="E2649" s="119"/>
      <c r="F2649" s="119"/>
      <c r="G2649" s="119"/>
      <c r="H2649" s="119"/>
      <c r="I2649" s="158">
        <f t="shared" si="83"/>
        <v>0</v>
      </c>
      <c r="J2649" s="119"/>
      <c r="K2649" s="119"/>
      <c r="L2649" s="119"/>
      <c r="M2649" s="119"/>
      <c r="N2649" s="119"/>
      <c r="O2649" s="159"/>
      <c r="P2649" s="160" t="s">
        <v>80</v>
      </c>
      <c r="Q2649" s="122">
        <f t="shared" si="84"/>
        <v>0</v>
      </c>
      <c r="R2649" s="143"/>
    </row>
    <row r="2650" spans="2:18" x14ac:dyDescent="0.2">
      <c r="B2650" s="120"/>
      <c r="C2650" s="119"/>
      <c r="D2650" s="120"/>
      <c r="E2650" s="119"/>
      <c r="F2650" s="119"/>
      <c r="G2650" s="119"/>
      <c r="H2650" s="119"/>
      <c r="I2650" s="158">
        <f t="shared" si="83"/>
        <v>0</v>
      </c>
      <c r="J2650" s="119"/>
      <c r="K2650" s="119"/>
      <c r="L2650" s="119"/>
      <c r="M2650" s="119"/>
      <c r="N2650" s="119"/>
      <c r="O2650" s="159"/>
      <c r="P2650" s="160" t="s">
        <v>80</v>
      </c>
      <c r="Q2650" s="122">
        <f t="shared" si="84"/>
        <v>0</v>
      </c>
      <c r="R2650" s="143"/>
    </row>
    <row r="2651" spans="2:18" x14ac:dyDescent="0.2">
      <c r="B2651" s="120"/>
      <c r="C2651" s="119"/>
      <c r="D2651" s="120"/>
      <c r="E2651" s="119"/>
      <c r="F2651" s="119"/>
      <c r="G2651" s="119"/>
      <c r="H2651" s="119"/>
      <c r="I2651" s="158">
        <f t="shared" si="83"/>
        <v>0</v>
      </c>
      <c r="J2651" s="119"/>
      <c r="K2651" s="119"/>
      <c r="L2651" s="119"/>
      <c r="M2651" s="119"/>
      <c r="N2651" s="119"/>
      <c r="O2651" s="159"/>
      <c r="P2651" s="160" t="s">
        <v>80</v>
      </c>
      <c r="Q2651" s="122">
        <f t="shared" si="84"/>
        <v>0</v>
      </c>
      <c r="R2651" s="143"/>
    </row>
    <row r="2652" spans="2:18" x14ac:dyDescent="0.2">
      <c r="B2652" s="120"/>
      <c r="C2652" s="119"/>
      <c r="D2652" s="120"/>
      <c r="E2652" s="119"/>
      <c r="F2652" s="119"/>
      <c r="G2652" s="119"/>
      <c r="H2652" s="119"/>
      <c r="I2652" s="158">
        <f t="shared" si="83"/>
        <v>0</v>
      </c>
      <c r="J2652" s="119"/>
      <c r="K2652" s="119"/>
      <c r="L2652" s="119"/>
      <c r="M2652" s="119"/>
      <c r="N2652" s="119"/>
      <c r="O2652" s="159"/>
      <c r="P2652" s="160" t="s">
        <v>80</v>
      </c>
      <c r="Q2652" s="122">
        <f t="shared" si="84"/>
        <v>0</v>
      </c>
      <c r="R2652" s="143"/>
    </row>
    <row r="2653" spans="2:18" x14ac:dyDescent="0.2">
      <c r="B2653" s="120"/>
      <c r="C2653" s="119"/>
      <c r="D2653" s="120"/>
      <c r="E2653" s="119"/>
      <c r="F2653" s="119"/>
      <c r="G2653" s="119"/>
      <c r="H2653" s="119"/>
      <c r="I2653" s="158">
        <f t="shared" si="83"/>
        <v>0</v>
      </c>
      <c r="J2653" s="119"/>
      <c r="K2653" s="119"/>
      <c r="L2653" s="119"/>
      <c r="M2653" s="119"/>
      <c r="N2653" s="119"/>
      <c r="O2653" s="159"/>
      <c r="P2653" s="160" t="s">
        <v>80</v>
      </c>
      <c r="Q2653" s="122">
        <f t="shared" si="84"/>
        <v>0</v>
      </c>
      <c r="R2653" s="143"/>
    </row>
    <row r="2654" spans="2:18" x14ac:dyDescent="0.2">
      <c r="B2654" s="120"/>
      <c r="C2654" s="119"/>
      <c r="D2654" s="120"/>
      <c r="E2654" s="119"/>
      <c r="F2654" s="119"/>
      <c r="G2654" s="119"/>
      <c r="H2654" s="119"/>
      <c r="I2654" s="158">
        <f t="shared" si="83"/>
        <v>0</v>
      </c>
      <c r="J2654" s="119"/>
      <c r="K2654" s="119"/>
      <c r="L2654" s="119"/>
      <c r="M2654" s="119"/>
      <c r="N2654" s="119"/>
      <c r="O2654" s="159"/>
      <c r="P2654" s="160" t="s">
        <v>80</v>
      </c>
      <c r="Q2654" s="122">
        <f t="shared" si="84"/>
        <v>0</v>
      </c>
      <c r="R2654" s="143"/>
    </row>
    <row r="2655" spans="2:18" x14ac:dyDescent="0.2">
      <c r="B2655" s="120"/>
      <c r="C2655" s="119"/>
      <c r="D2655" s="120"/>
      <c r="E2655" s="119"/>
      <c r="F2655" s="119"/>
      <c r="G2655" s="119"/>
      <c r="H2655" s="119"/>
      <c r="I2655" s="158">
        <f t="shared" si="83"/>
        <v>0</v>
      </c>
      <c r="J2655" s="119"/>
      <c r="K2655" s="119"/>
      <c r="L2655" s="119"/>
      <c r="M2655" s="119"/>
      <c r="N2655" s="119"/>
      <c r="O2655" s="159"/>
      <c r="P2655" s="160" t="s">
        <v>80</v>
      </c>
      <c r="Q2655" s="122">
        <f t="shared" si="84"/>
        <v>0</v>
      </c>
      <c r="R2655" s="143"/>
    </row>
    <row r="2656" spans="2:18" x14ac:dyDescent="0.2">
      <c r="B2656" s="120"/>
      <c r="C2656" s="119"/>
      <c r="D2656" s="120"/>
      <c r="E2656" s="119"/>
      <c r="F2656" s="119"/>
      <c r="G2656" s="119"/>
      <c r="H2656" s="119"/>
      <c r="I2656" s="158">
        <f t="shared" si="83"/>
        <v>0</v>
      </c>
      <c r="J2656" s="119"/>
      <c r="K2656" s="119"/>
      <c r="L2656" s="119"/>
      <c r="M2656" s="119"/>
      <c r="N2656" s="119"/>
      <c r="O2656" s="159"/>
      <c r="P2656" s="160" t="s">
        <v>80</v>
      </c>
      <c r="Q2656" s="122">
        <f t="shared" si="84"/>
        <v>0</v>
      </c>
      <c r="R2656" s="143"/>
    </row>
    <row r="2657" spans="2:18" x14ac:dyDescent="0.2">
      <c r="B2657" s="120"/>
      <c r="C2657" s="119"/>
      <c r="D2657" s="120"/>
      <c r="E2657" s="119"/>
      <c r="F2657" s="119"/>
      <c r="G2657" s="119"/>
      <c r="H2657" s="119"/>
      <c r="I2657" s="158">
        <f t="shared" si="83"/>
        <v>0</v>
      </c>
      <c r="J2657" s="119"/>
      <c r="K2657" s="119"/>
      <c r="L2657" s="119"/>
      <c r="M2657" s="119"/>
      <c r="N2657" s="119"/>
      <c r="O2657" s="159"/>
      <c r="P2657" s="160" t="s">
        <v>80</v>
      </c>
      <c r="Q2657" s="122">
        <f t="shared" si="84"/>
        <v>0</v>
      </c>
      <c r="R2657" s="143"/>
    </row>
    <row r="2658" spans="2:18" x14ac:dyDescent="0.2">
      <c r="B2658" s="120"/>
      <c r="C2658" s="119"/>
      <c r="D2658" s="120"/>
      <c r="E2658" s="119"/>
      <c r="F2658" s="119"/>
      <c r="G2658" s="119"/>
      <c r="H2658" s="119"/>
      <c r="I2658" s="158">
        <f t="shared" si="83"/>
        <v>0</v>
      </c>
      <c r="J2658" s="119"/>
      <c r="K2658" s="119"/>
      <c r="L2658" s="119"/>
      <c r="M2658" s="119"/>
      <c r="N2658" s="119"/>
      <c r="O2658" s="159"/>
      <c r="P2658" s="160" t="s">
        <v>80</v>
      </c>
      <c r="Q2658" s="122">
        <f t="shared" si="84"/>
        <v>0</v>
      </c>
      <c r="R2658" s="143"/>
    </row>
    <row r="2659" spans="2:18" x14ac:dyDescent="0.2">
      <c r="B2659" s="120"/>
      <c r="C2659" s="119"/>
      <c r="D2659" s="120"/>
      <c r="E2659" s="119"/>
      <c r="F2659" s="119"/>
      <c r="G2659" s="119"/>
      <c r="H2659" s="119"/>
      <c r="I2659" s="158">
        <f t="shared" si="83"/>
        <v>0</v>
      </c>
      <c r="J2659" s="119"/>
      <c r="K2659" s="119"/>
      <c r="L2659" s="119"/>
      <c r="M2659" s="119"/>
      <c r="N2659" s="119"/>
      <c r="O2659" s="159"/>
      <c r="P2659" s="160" t="s">
        <v>80</v>
      </c>
      <c r="Q2659" s="122">
        <f t="shared" si="84"/>
        <v>0</v>
      </c>
      <c r="R2659" s="143"/>
    </row>
    <row r="2660" spans="2:18" x14ac:dyDescent="0.2">
      <c r="B2660" s="120"/>
      <c r="C2660" s="119"/>
      <c r="D2660" s="120"/>
      <c r="E2660" s="119"/>
      <c r="F2660" s="119"/>
      <c r="G2660" s="119"/>
      <c r="H2660" s="119"/>
      <c r="I2660" s="158">
        <f t="shared" si="83"/>
        <v>0</v>
      </c>
      <c r="J2660" s="119"/>
      <c r="K2660" s="119"/>
      <c r="L2660" s="119"/>
      <c r="M2660" s="119"/>
      <c r="N2660" s="119"/>
      <c r="O2660" s="159"/>
      <c r="P2660" s="160" t="s">
        <v>80</v>
      </c>
      <c r="Q2660" s="122">
        <f t="shared" si="84"/>
        <v>0</v>
      </c>
      <c r="R2660" s="143"/>
    </row>
    <row r="2661" spans="2:18" x14ac:dyDescent="0.2">
      <c r="B2661" s="120"/>
      <c r="C2661" s="119"/>
      <c r="D2661" s="120"/>
      <c r="E2661" s="119"/>
      <c r="F2661" s="119"/>
      <c r="G2661" s="119"/>
      <c r="H2661" s="119"/>
      <c r="I2661" s="158">
        <f t="shared" si="83"/>
        <v>0</v>
      </c>
      <c r="J2661" s="119"/>
      <c r="K2661" s="119"/>
      <c r="L2661" s="119"/>
      <c r="M2661" s="119"/>
      <c r="N2661" s="119"/>
      <c r="O2661" s="159"/>
      <c r="P2661" s="160" t="s">
        <v>80</v>
      </c>
      <c r="Q2661" s="122">
        <f t="shared" si="84"/>
        <v>0</v>
      </c>
      <c r="R2661" s="143"/>
    </row>
    <row r="2662" spans="2:18" x14ac:dyDescent="0.2">
      <c r="B2662" s="120"/>
      <c r="C2662" s="119"/>
      <c r="D2662" s="120"/>
      <c r="E2662" s="119"/>
      <c r="F2662" s="119"/>
      <c r="G2662" s="119"/>
      <c r="H2662" s="119"/>
      <c r="I2662" s="158">
        <f t="shared" si="83"/>
        <v>0</v>
      </c>
      <c r="J2662" s="119"/>
      <c r="K2662" s="119"/>
      <c r="L2662" s="119"/>
      <c r="M2662" s="119"/>
      <c r="N2662" s="119"/>
      <c r="O2662" s="159"/>
      <c r="P2662" s="160" t="s">
        <v>80</v>
      </c>
      <c r="Q2662" s="122">
        <f t="shared" si="84"/>
        <v>0</v>
      </c>
      <c r="R2662" s="143"/>
    </row>
    <row r="2663" spans="2:18" x14ac:dyDescent="0.2">
      <c r="B2663" s="120"/>
      <c r="C2663" s="119"/>
      <c r="D2663" s="120"/>
      <c r="E2663" s="119"/>
      <c r="F2663" s="119"/>
      <c r="G2663" s="119"/>
      <c r="H2663" s="119"/>
      <c r="I2663" s="158">
        <f t="shared" si="83"/>
        <v>0</v>
      </c>
      <c r="J2663" s="119"/>
      <c r="K2663" s="119"/>
      <c r="L2663" s="119"/>
      <c r="M2663" s="119"/>
      <c r="N2663" s="119"/>
      <c r="O2663" s="159"/>
      <c r="P2663" s="160" t="s">
        <v>80</v>
      </c>
      <c r="Q2663" s="122">
        <f t="shared" si="84"/>
        <v>0</v>
      </c>
      <c r="R2663" s="143"/>
    </row>
    <row r="2664" spans="2:18" x14ac:dyDescent="0.2">
      <c r="B2664" s="120"/>
      <c r="C2664" s="119"/>
      <c r="D2664" s="120"/>
      <c r="E2664" s="119"/>
      <c r="F2664" s="119"/>
      <c r="G2664" s="119"/>
      <c r="H2664" s="119"/>
      <c r="I2664" s="158">
        <f t="shared" si="83"/>
        <v>0</v>
      </c>
      <c r="J2664" s="119"/>
      <c r="K2664" s="119"/>
      <c r="L2664" s="119"/>
      <c r="M2664" s="119"/>
      <c r="N2664" s="119"/>
      <c r="O2664" s="159"/>
      <c r="P2664" s="160" t="s">
        <v>80</v>
      </c>
      <c r="Q2664" s="122">
        <f t="shared" si="84"/>
        <v>0</v>
      </c>
      <c r="R2664" s="143"/>
    </row>
    <row r="2665" spans="2:18" x14ac:dyDescent="0.2">
      <c r="B2665" s="120"/>
      <c r="C2665" s="119"/>
      <c r="D2665" s="120"/>
      <c r="E2665" s="119"/>
      <c r="F2665" s="119"/>
      <c r="G2665" s="119"/>
      <c r="H2665" s="119"/>
      <c r="I2665" s="158">
        <f t="shared" si="83"/>
        <v>0</v>
      </c>
      <c r="J2665" s="119"/>
      <c r="K2665" s="119"/>
      <c r="L2665" s="119"/>
      <c r="M2665" s="119"/>
      <c r="N2665" s="119"/>
      <c r="O2665" s="159"/>
      <c r="P2665" s="160" t="s">
        <v>80</v>
      </c>
      <c r="Q2665" s="122">
        <f t="shared" si="84"/>
        <v>0</v>
      </c>
      <c r="R2665" s="143"/>
    </row>
    <row r="2666" spans="2:18" x14ac:dyDescent="0.2">
      <c r="B2666" s="120"/>
      <c r="C2666" s="119"/>
      <c r="D2666" s="120"/>
      <c r="E2666" s="119"/>
      <c r="F2666" s="119"/>
      <c r="G2666" s="119"/>
      <c r="H2666" s="119"/>
      <c r="I2666" s="158">
        <f t="shared" si="83"/>
        <v>0</v>
      </c>
      <c r="J2666" s="119"/>
      <c r="K2666" s="119"/>
      <c r="L2666" s="119"/>
      <c r="M2666" s="119"/>
      <c r="N2666" s="119"/>
      <c r="O2666" s="159"/>
      <c r="P2666" s="160" t="s">
        <v>80</v>
      </c>
      <c r="Q2666" s="122">
        <f t="shared" si="84"/>
        <v>0</v>
      </c>
      <c r="R2666" s="143"/>
    </row>
    <row r="2667" spans="2:18" x14ac:dyDescent="0.2">
      <c r="B2667" s="120"/>
      <c r="C2667" s="119"/>
      <c r="D2667" s="120"/>
      <c r="E2667" s="119"/>
      <c r="F2667" s="119"/>
      <c r="G2667" s="119"/>
      <c r="H2667" s="119"/>
      <c r="I2667" s="158">
        <f t="shared" si="83"/>
        <v>0</v>
      </c>
      <c r="J2667" s="119"/>
      <c r="K2667" s="119"/>
      <c r="L2667" s="119"/>
      <c r="M2667" s="119"/>
      <c r="N2667" s="119"/>
      <c r="O2667" s="159"/>
      <c r="P2667" s="160" t="s">
        <v>80</v>
      </c>
      <c r="Q2667" s="122">
        <f t="shared" si="84"/>
        <v>0</v>
      </c>
      <c r="R2667" s="143"/>
    </row>
    <row r="2668" spans="2:18" x14ac:dyDescent="0.2">
      <c r="B2668" s="120"/>
      <c r="C2668" s="119"/>
      <c r="D2668" s="120"/>
      <c r="E2668" s="119"/>
      <c r="F2668" s="119"/>
      <c r="G2668" s="119"/>
      <c r="H2668" s="119"/>
      <c r="I2668" s="158">
        <f t="shared" si="83"/>
        <v>0</v>
      </c>
      <c r="J2668" s="119"/>
      <c r="K2668" s="119"/>
      <c r="L2668" s="119"/>
      <c r="M2668" s="119"/>
      <c r="N2668" s="119"/>
      <c r="O2668" s="159"/>
      <c r="P2668" s="160" t="s">
        <v>80</v>
      </c>
      <c r="Q2668" s="122">
        <f t="shared" si="84"/>
        <v>0</v>
      </c>
      <c r="R2668" s="143"/>
    </row>
    <row r="2669" spans="2:18" x14ac:dyDescent="0.2">
      <c r="B2669" s="120"/>
      <c r="C2669" s="119"/>
      <c r="D2669" s="120"/>
      <c r="E2669" s="119"/>
      <c r="F2669" s="119"/>
      <c r="G2669" s="119"/>
      <c r="H2669" s="119"/>
      <c r="I2669" s="158">
        <f t="shared" si="83"/>
        <v>0</v>
      </c>
      <c r="J2669" s="119"/>
      <c r="K2669" s="119"/>
      <c r="L2669" s="119"/>
      <c r="M2669" s="119"/>
      <c r="N2669" s="119"/>
      <c r="O2669" s="159"/>
      <c r="P2669" s="160" t="s">
        <v>80</v>
      </c>
      <c r="Q2669" s="122">
        <f t="shared" si="84"/>
        <v>0</v>
      </c>
      <c r="R2669" s="143"/>
    </row>
    <row r="2670" spans="2:18" x14ac:dyDescent="0.2">
      <c r="B2670" s="120"/>
      <c r="C2670" s="119"/>
      <c r="D2670" s="120"/>
      <c r="E2670" s="119"/>
      <c r="F2670" s="119"/>
      <c r="G2670" s="119"/>
      <c r="H2670" s="119"/>
      <c r="I2670" s="158">
        <f t="shared" si="83"/>
        <v>0</v>
      </c>
      <c r="J2670" s="119"/>
      <c r="K2670" s="119"/>
      <c r="L2670" s="119"/>
      <c r="M2670" s="119"/>
      <c r="N2670" s="119"/>
      <c r="O2670" s="159"/>
      <c r="P2670" s="160" t="s">
        <v>80</v>
      </c>
      <c r="Q2670" s="122">
        <f t="shared" si="84"/>
        <v>0</v>
      </c>
      <c r="R2670" s="143"/>
    </row>
    <row r="2671" spans="2:18" x14ac:dyDescent="0.2">
      <c r="B2671" s="120"/>
      <c r="C2671" s="119"/>
      <c r="D2671" s="120"/>
      <c r="E2671" s="119"/>
      <c r="F2671" s="119"/>
      <c r="G2671" s="119"/>
      <c r="H2671" s="119"/>
      <c r="I2671" s="158">
        <f t="shared" si="83"/>
        <v>0</v>
      </c>
      <c r="J2671" s="119"/>
      <c r="K2671" s="119"/>
      <c r="L2671" s="119"/>
      <c r="M2671" s="119"/>
      <c r="N2671" s="119"/>
      <c r="O2671" s="159"/>
      <c r="P2671" s="160" t="s">
        <v>80</v>
      </c>
      <c r="Q2671" s="122">
        <f t="shared" si="84"/>
        <v>0</v>
      </c>
      <c r="R2671" s="143"/>
    </row>
    <row r="2672" spans="2:18" x14ac:dyDescent="0.2">
      <c r="B2672" s="120"/>
      <c r="C2672" s="119"/>
      <c r="D2672" s="120"/>
      <c r="E2672" s="119"/>
      <c r="F2672" s="119"/>
      <c r="G2672" s="119"/>
      <c r="H2672" s="119"/>
      <c r="I2672" s="158">
        <f t="shared" si="83"/>
        <v>0</v>
      </c>
      <c r="J2672" s="119"/>
      <c r="K2672" s="119"/>
      <c r="L2672" s="119"/>
      <c r="M2672" s="119"/>
      <c r="N2672" s="119"/>
      <c r="O2672" s="159"/>
      <c r="P2672" s="160" t="s">
        <v>80</v>
      </c>
      <c r="Q2672" s="122">
        <f t="shared" si="84"/>
        <v>0</v>
      </c>
      <c r="R2672" s="143"/>
    </row>
    <row r="2673" spans="2:18" x14ac:dyDescent="0.2">
      <c r="B2673" s="120"/>
      <c r="C2673" s="119"/>
      <c r="D2673" s="120"/>
      <c r="E2673" s="119"/>
      <c r="F2673" s="119"/>
      <c r="G2673" s="119"/>
      <c r="H2673" s="119"/>
      <c r="I2673" s="158">
        <f t="shared" si="83"/>
        <v>0</v>
      </c>
      <c r="J2673" s="119"/>
      <c r="K2673" s="119"/>
      <c r="L2673" s="119"/>
      <c r="M2673" s="119"/>
      <c r="N2673" s="119"/>
      <c r="O2673" s="159"/>
      <c r="P2673" s="160" t="s">
        <v>80</v>
      </c>
      <c r="Q2673" s="122">
        <f t="shared" si="84"/>
        <v>0</v>
      </c>
      <c r="R2673" s="143"/>
    </row>
    <row r="2674" spans="2:18" x14ac:dyDescent="0.2">
      <c r="B2674" s="120"/>
      <c r="C2674" s="119"/>
      <c r="D2674" s="120"/>
      <c r="E2674" s="119"/>
      <c r="F2674" s="119"/>
      <c r="G2674" s="119"/>
      <c r="H2674" s="119"/>
      <c r="I2674" s="158">
        <f t="shared" si="83"/>
        <v>0</v>
      </c>
      <c r="J2674" s="119"/>
      <c r="K2674" s="119"/>
      <c r="L2674" s="119"/>
      <c r="M2674" s="119"/>
      <c r="N2674" s="119"/>
      <c r="O2674" s="159"/>
      <c r="P2674" s="160" t="s">
        <v>80</v>
      </c>
      <c r="Q2674" s="122">
        <f t="shared" si="84"/>
        <v>0</v>
      </c>
      <c r="R2674" s="143"/>
    </row>
    <row r="2675" spans="2:18" x14ac:dyDescent="0.2">
      <c r="B2675" s="120"/>
      <c r="C2675" s="119"/>
      <c r="D2675" s="120"/>
      <c r="E2675" s="119"/>
      <c r="F2675" s="119"/>
      <c r="G2675" s="119"/>
      <c r="H2675" s="119"/>
      <c r="I2675" s="158">
        <f t="shared" si="83"/>
        <v>0</v>
      </c>
      <c r="J2675" s="119"/>
      <c r="K2675" s="119"/>
      <c r="L2675" s="119"/>
      <c r="M2675" s="119"/>
      <c r="N2675" s="119"/>
      <c r="O2675" s="159"/>
      <c r="P2675" s="160" t="s">
        <v>80</v>
      </c>
      <c r="Q2675" s="122">
        <f t="shared" si="84"/>
        <v>0</v>
      </c>
      <c r="R2675" s="143"/>
    </row>
    <row r="2676" spans="2:18" x14ac:dyDescent="0.2">
      <c r="B2676" s="120"/>
      <c r="C2676" s="119"/>
      <c r="D2676" s="120"/>
      <c r="E2676" s="119"/>
      <c r="F2676" s="119"/>
      <c r="G2676" s="119"/>
      <c r="H2676" s="119"/>
      <c r="I2676" s="158">
        <f t="shared" ref="I2676:I2739" si="85">IF(J2676&gt;0,J2676,SUM((PI()*E2676*F2676/4)+(PI()*F2676*G2676/4)+(PI()*G2676*H2676/4)+(PI()*H2676*E2676/4)))</f>
        <v>0</v>
      </c>
      <c r="J2676" s="119"/>
      <c r="K2676" s="119"/>
      <c r="L2676" s="119"/>
      <c r="M2676" s="119"/>
      <c r="N2676" s="119"/>
      <c r="O2676" s="159"/>
      <c r="P2676" s="160" t="s">
        <v>80</v>
      </c>
      <c r="Q2676" s="122">
        <f t="shared" ref="Q2676:Q2739" si="86">SUM((I2676-(L2676+M2676+N2676))*(1-O2676))</f>
        <v>0</v>
      </c>
      <c r="R2676" s="143"/>
    </row>
    <row r="2677" spans="2:18" x14ac:dyDescent="0.2">
      <c r="B2677" s="120"/>
      <c r="C2677" s="119"/>
      <c r="D2677" s="120"/>
      <c r="E2677" s="119"/>
      <c r="F2677" s="119"/>
      <c r="G2677" s="119"/>
      <c r="H2677" s="119"/>
      <c r="I2677" s="158">
        <f t="shared" si="85"/>
        <v>0</v>
      </c>
      <c r="J2677" s="119"/>
      <c r="K2677" s="119"/>
      <c r="L2677" s="119"/>
      <c r="M2677" s="119"/>
      <c r="N2677" s="119"/>
      <c r="O2677" s="159"/>
      <c r="P2677" s="160" t="s">
        <v>80</v>
      </c>
      <c r="Q2677" s="122">
        <f t="shared" si="86"/>
        <v>0</v>
      </c>
      <c r="R2677" s="143"/>
    </row>
    <row r="2678" spans="2:18" x14ac:dyDescent="0.2">
      <c r="B2678" s="120"/>
      <c r="C2678" s="119"/>
      <c r="D2678" s="120"/>
      <c r="E2678" s="119"/>
      <c r="F2678" s="119"/>
      <c r="G2678" s="119"/>
      <c r="H2678" s="119"/>
      <c r="I2678" s="158">
        <f t="shared" si="85"/>
        <v>0</v>
      </c>
      <c r="J2678" s="119"/>
      <c r="K2678" s="119"/>
      <c r="L2678" s="119"/>
      <c r="M2678" s="119"/>
      <c r="N2678" s="119"/>
      <c r="O2678" s="159"/>
      <c r="P2678" s="160" t="s">
        <v>80</v>
      </c>
      <c r="Q2678" s="122">
        <f t="shared" si="86"/>
        <v>0</v>
      </c>
      <c r="R2678" s="143"/>
    </row>
    <row r="2679" spans="2:18" x14ac:dyDescent="0.2">
      <c r="B2679" s="120"/>
      <c r="C2679" s="119"/>
      <c r="D2679" s="120"/>
      <c r="E2679" s="119"/>
      <c r="F2679" s="119"/>
      <c r="G2679" s="119"/>
      <c r="H2679" s="119"/>
      <c r="I2679" s="158">
        <f t="shared" si="85"/>
        <v>0</v>
      </c>
      <c r="J2679" s="119"/>
      <c r="K2679" s="119"/>
      <c r="L2679" s="119"/>
      <c r="M2679" s="119"/>
      <c r="N2679" s="119"/>
      <c r="O2679" s="159"/>
      <c r="P2679" s="160" t="s">
        <v>80</v>
      </c>
      <c r="Q2679" s="122">
        <f t="shared" si="86"/>
        <v>0</v>
      </c>
      <c r="R2679" s="143"/>
    </row>
    <row r="2680" spans="2:18" x14ac:dyDescent="0.2">
      <c r="B2680" s="120"/>
      <c r="C2680" s="119"/>
      <c r="D2680" s="120"/>
      <c r="E2680" s="119"/>
      <c r="F2680" s="119"/>
      <c r="G2680" s="119"/>
      <c r="H2680" s="119"/>
      <c r="I2680" s="158">
        <f t="shared" si="85"/>
        <v>0</v>
      </c>
      <c r="J2680" s="119"/>
      <c r="K2680" s="119"/>
      <c r="L2680" s="119"/>
      <c r="M2680" s="119"/>
      <c r="N2680" s="119"/>
      <c r="O2680" s="159"/>
      <c r="P2680" s="160" t="s">
        <v>80</v>
      </c>
      <c r="Q2680" s="122">
        <f t="shared" si="86"/>
        <v>0</v>
      </c>
      <c r="R2680" s="143"/>
    </row>
    <row r="2681" spans="2:18" x14ac:dyDescent="0.2">
      <c r="B2681" s="120"/>
      <c r="C2681" s="119"/>
      <c r="D2681" s="120"/>
      <c r="E2681" s="119"/>
      <c r="F2681" s="119"/>
      <c r="G2681" s="119"/>
      <c r="H2681" s="119"/>
      <c r="I2681" s="158">
        <f t="shared" si="85"/>
        <v>0</v>
      </c>
      <c r="J2681" s="119"/>
      <c r="K2681" s="119"/>
      <c r="L2681" s="119"/>
      <c r="M2681" s="119"/>
      <c r="N2681" s="119"/>
      <c r="O2681" s="159"/>
      <c r="P2681" s="160" t="s">
        <v>80</v>
      </c>
      <c r="Q2681" s="122">
        <f t="shared" si="86"/>
        <v>0</v>
      </c>
      <c r="R2681" s="143"/>
    </row>
    <row r="2682" spans="2:18" x14ac:dyDescent="0.2">
      <c r="B2682" s="120"/>
      <c r="C2682" s="119"/>
      <c r="D2682" s="120"/>
      <c r="E2682" s="119"/>
      <c r="F2682" s="119"/>
      <c r="G2682" s="119"/>
      <c r="H2682" s="119"/>
      <c r="I2682" s="158">
        <f t="shared" si="85"/>
        <v>0</v>
      </c>
      <c r="J2682" s="119"/>
      <c r="K2682" s="119"/>
      <c r="L2682" s="119"/>
      <c r="M2682" s="119"/>
      <c r="N2682" s="119"/>
      <c r="O2682" s="159"/>
      <c r="P2682" s="160" t="s">
        <v>80</v>
      </c>
      <c r="Q2682" s="122">
        <f t="shared" si="86"/>
        <v>0</v>
      </c>
      <c r="R2682" s="143"/>
    </row>
    <row r="2683" spans="2:18" x14ac:dyDescent="0.2">
      <c r="B2683" s="120"/>
      <c r="C2683" s="119"/>
      <c r="D2683" s="120"/>
      <c r="E2683" s="119"/>
      <c r="F2683" s="119"/>
      <c r="G2683" s="119"/>
      <c r="H2683" s="119"/>
      <c r="I2683" s="158">
        <f t="shared" si="85"/>
        <v>0</v>
      </c>
      <c r="J2683" s="119"/>
      <c r="K2683" s="119"/>
      <c r="L2683" s="119"/>
      <c r="M2683" s="119"/>
      <c r="N2683" s="119"/>
      <c r="O2683" s="159"/>
      <c r="P2683" s="160" t="s">
        <v>80</v>
      </c>
      <c r="Q2683" s="122">
        <f t="shared" si="86"/>
        <v>0</v>
      </c>
      <c r="R2683" s="143"/>
    </row>
    <row r="2684" spans="2:18" x14ac:dyDescent="0.2">
      <c r="B2684" s="120"/>
      <c r="C2684" s="119"/>
      <c r="D2684" s="120"/>
      <c r="E2684" s="119"/>
      <c r="F2684" s="119"/>
      <c r="G2684" s="119"/>
      <c r="H2684" s="119"/>
      <c r="I2684" s="158">
        <f t="shared" si="85"/>
        <v>0</v>
      </c>
      <c r="J2684" s="119"/>
      <c r="K2684" s="119"/>
      <c r="L2684" s="119"/>
      <c r="M2684" s="119"/>
      <c r="N2684" s="119"/>
      <c r="O2684" s="159"/>
      <c r="P2684" s="160" t="s">
        <v>80</v>
      </c>
      <c r="Q2684" s="122">
        <f t="shared" si="86"/>
        <v>0</v>
      </c>
      <c r="R2684" s="143"/>
    </row>
    <row r="2685" spans="2:18" x14ac:dyDescent="0.2">
      <c r="B2685" s="120"/>
      <c r="C2685" s="119"/>
      <c r="D2685" s="120"/>
      <c r="E2685" s="119"/>
      <c r="F2685" s="119"/>
      <c r="G2685" s="119"/>
      <c r="H2685" s="119"/>
      <c r="I2685" s="158">
        <f t="shared" si="85"/>
        <v>0</v>
      </c>
      <c r="J2685" s="119"/>
      <c r="K2685" s="119"/>
      <c r="L2685" s="119"/>
      <c r="M2685" s="119"/>
      <c r="N2685" s="119"/>
      <c r="O2685" s="159"/>
      <c r="P2685" s="160" t="s">
        <v>80</v>
      </c>
      <c r="Q2685" s="122">
        <f t="shared" si="86"/>
        <v>0</v>
      </c>
      <c r="R2685" s="143"/>
    </row>
    <row r="2686" spans="2:18" x14ac:dyDescent="0.2">
      <c r="B2686" s="120"/>
      <c r="C2686" s="119"/>
      <c r="D2686" s="120"/>
      <c r="E2686" s="119"/>
      <c r="F2686" s="119"/>
      <c r="G2686" s="119"/>
      <c r="H2686" s="119"/>
      <c r="I2686" s="158">
        <f t="shared" si="85"/>
        <v>0</v>
      </c>
      <c r="J2686" s="119"/>
      <c r="K2686" s="119"/>
      <c r="L2686" s="119"/>
      <c r="M2686" s="119"/>
      <c r="N2686" s="119"/>
      <c r="O2686" s="159"/>
      <c r="P2686" s="160" t="s">
        <v>80</v>
      </c>
      <c r="Q2686" s="122">
        <f t="shared" si="86"/>
        <v>0</v>
      </c>
      <c r="R2686" s="143"/>
    </row>
    <row r="2687" spans="2:18" x14ac:dyDescent="0.2">
      <c r="B2687" s="120"/>
      <c r="C2687" s="119"/>
      <c r="D2687" s="120"/>
      <c r="E2687" s="119"/>
      <c r="F2687" s="119"/>
      <c r="G2687" s="119"/>
      <c r="H2687" s="119"/>
      <c r="I2687" s="158">
        <f t="shared" si="85"/>
        <v>0</v>
      </c>
      <c r="J2687" s="119"/>
      <c r="K2687" s="119"/>
      <c r="L2687" s="119"/>
      <c r="M2687" s="119"/>
      <c r="N2687" s="119"/>
      <c r="O2687" s="159"/>
      <c r="P2687" s="160" t="s">
        <v>80</v>
      </c>
      <c r="Q2687" s="122">
        <f t="shared" si="86"/>
        <v>0</v>
      </c>
      <c r="R2687" s="143"/>
    </row>
    <row r="2688" spans="2:18" x14ac:dyDescent="0.2">
      <c r="B2688" s="120"/>
      <c r="C2688" s="119"/>
      <c r="D2688" s="120"/>
      <c r="E2688" s="119"/>
      <c r="F2688" s="119"/>
      <c r="G2688" s="119"/>
      <c r="H2688" s="119"/>
      <c r="I2688" s="158">
        <f t="shared" si="85"/>
        <v>0</v>
      </c>
      <c r="J2688" s="119"/>
      <c r="K2688" s="119"/>
      <c r="L2688" s="119"/>
      <c r="M2688" s="119"/>
      <c r="N2688" s="119"/>
      <c r="O2688" s="159"/>
      <c r="P2688" s="160" t="s">
        <v>80</v>
      </c>
      <c r="Q2688" s="122">
        <f t="shared" si="86"/>
        <v>0</v>
      </c>
      <c r="R2688" s="143"/>
    </row>
    <row r="2689" spans="2:18" x14ac:dyDescent="0.2">
      <c r="B2689" s="120"/>
      <c r="C2689" s="119"/>
      <c r="D2689" s="120"/>
      <c r="E2689" s="119"/>
      <c r="F2689" s="119"/>
      <c r="G2689" s="119"/>
      <c r="H2689" s="119"/>
      <c r="I2689" s="158">
        <f t="shared" si="85"/>
        <v>0</v>
      </c>
      <c r="J2689" s="119"/>
      <c r="K2689" s="119"/>
      <c r="L2689" s="119"/>
      <c r="M2689" s="119"/>
      <c r="N2689" s="119"/>
      <c r="O2689" s="159"/>
      <c r="P2689" s="160" t="s">
        <v>80</v>
      </c>
      <c r="Q2689" s="122">
        <f t="shared" si="86"/>
        <v>0</v>
      </c>
      <c r="R2689" s="143"/>
    </row>
    <row r="2690" spans="2:18" x14ac:dyDescent="0.2">
      <c r="B2690" s="120"/>
      <c r="C2690" s="119"/>
      <c r="D2690" s="120"/>
      <c r="E2690" s="119"/>
      <c r="F2690" s="119"/>
      <c r="G2690" s="119"/>
      <c r="H2690" s="119"/>
      <c r="I2690" s="158">
        <f t="shared" si="85"/>
        <v>0</v>
      </c>
      <c r="J2690" s="119"/>
      <c r="K2690" s="119"/>
      <c r="L2690" s="119"/>
      <c r="M2690" s="119"/>
      <c r="N2690" s="119"/>
      <c r="O2690" s="159"/>
      <c r="P2690" s="160" t="s">
        <v>80</v>
      </c>
      <c r="Q2690" s="122">
        <f t="shared" si="86"/>
        <v>0</v>
      </c>
      <c r="R2690" s="143"/>
    </row>
    <row r="2691" spans="2:18" x14ac:dyDescent="0.2">
      <c r="B2691" s="120"/>
      <c r="C2691" s="119"/>
      <c r="D2691" s="120"/>
      <c r="E2691" s="119"/>
      <c r="F2691" s="119"/>
      <c r="G2691" s="119"/>
      <c r="H2691" s="119"/>
      <c r="I2691" s="158">
        <f t="shared" si="85"/>
        <v>0</v>
      </c>
      <c r="J2691" s="119"/>
      <c r="K2691" s="119"/>
      <c r="L2691" s="119"/>
      <c r="M2691" s="119"/>
      <c r="N2691" s="119"/>
      <c r="O2691" s="159"/>
      <c r="P2691" s="160" t="s">
        <v>80</v>
      </c>
      <c r="Q2691" s="122">
        <f t="shared" si="86"/>
        <v>0</v>
      </c>
      <c r="R2691" s="143"/>
    </row>
    <row r="2692" spans="2:18" x14ac:dyDescent="0.2">
      <c r="B2692" s="120"/>
      <c r="C2692" s="119"/>
      <c r="D2692" s="120"/>
      <c r="E2692" s="119"/>
      <c r="F2692" s="119"/>
      <c r="G2692" s="119"/>
      <c r="H2692" s="119"/>
      <c r="I2692" s="158">
        <f t="shared" si="85"/>
        <v>0</v>
      </c>
      <c r="J2692" s="119"/>
      <c r="K2692" s="119"/>
      <c r="L2692" s="119"/>
      <c r="M2692" s="119"/>
      <c r="N2692" s="119"/>
      <c r="O2692" s="159"/>
      <c r="P2692" s="160" t="s">
        <v>80</v>
      </c>
      <c r="Q2692" s="122">
        <f t="shared" si="86"/>
        <v>0</v>
      </c>
      <c r="R2692" s="143"/>
    </row>
    <row r="2693" spans="2:18" x14ac:dyDescent="0.2">
      <c r="B2693" s="120"/>
      <c r="C2693" s="119"/>
      <c r="D2693" s="120"/>
      <c r="E2693" s="119"/>
      <c r="F2693" s="119"/>
      <c r="G2693" s="119"/>
      <c r="H2693" s="119"/>
      <c r="I2693" s="158">
        <f t="shared" si="85"/>
        <v>0</v>
      </c>
      <c r="J2693" s="119"/>
      <c r="K2693" s="119"/>
      <c r="L2693" s="119"/>
      <c r="M2693" s="119"/>
      <c r="N2693" s="119"/>
      <c r="O2693" s="159"/>
      <c r="P2693" s="160" t="s">
        <v>80</v>
      </c>
      <c r="Q2693" s="122">
        <f t="shared" si="86"/>
        <v>0</v>
      </c>
      <c r="R2693" s="143"/>
    </row>
    <row r="2694" spans="2:18" x14ac:dyDescent="0.2">
      <c r="B2694" s="120"/>
      <c r="C2694" s="119"/>
      <c r="D2694" s="120"/>
      <c r="E2694" s="119"/>
      <c r="F2694" s="119"/>
      <c r="G2694" s="119"/>
      <c r="H2694" s="119"/>
      <c r="I2694" s="158">
        <f t="shared" si="85"/>
        <v>0</v>
      </c>
      <c r="J2694" s="119"/>
      <c r="K2694" s="119"/>
      <c r="L2694" s="119"/>
      <c r="M2694" s="119"/>
      <c r="N2694" s="119"/>
      <c r="O2694" s="159"/>
      <c r="P2694" s="160" t="s">
        <v>80</v>
      </c>
      <c r="Q2694" s="122">
        <f t="shared" si="86"/>
        <v>0</v>
      </c>
      <c r="R2694" s="143"/>
    </row>
    <row r="2695" spans="2:18" x14ac:dyDescent="0.2">
      <c r="B2695" s="120"/>
      <c r="C2695" s="119"/>
      <c r="D2695" s="120"/>
      <c r="E2695" s="119"/>
      <c r="F2695" s="119"/>
      <c r="G2695" s="119"/>
      <c r="H2695" s="119"/>
      <c r="I2695" s="158">
        <f t="shared" si="85"/>
        <v>0</v>
      </c>
      <c r="J2695" s="119"/>
      <c r="K2695" s="119"/>
      <c r="L2695" s="119"/>
      <c r="M2695" s="119"/>
      <c r="N2695" s="119"/>
      <c r="O2695" s="159"/>
      <c r="P2695" s="160" t="s">
        <v>80</v>
      </c>
      <c r="Q2695" s="122">
        <f t="shared" si="86"/>
        <v>0</v>
      </c>
      <c r="R2695" s="143"/>
    </row>
    <row r="2696" spans="2:18" x14ac:dyDescent="0.2">
      <c r="B2696" s="120"/>
      <c r="C2696" s="119"/>
      <c r="D2696" s="120"/>
      <c r="E2696" s="119"/>
      <c r="F2696" s="119"/>
      <c r="G2696" s="119"/>
      <c r="H2696" s="119"/>
      <c r="I2696" s="158">
        <f t="shared" si="85"/>
        <v>0</v>
      </c>
      <c r="J2696" s="119"/>
      <c r="K2696" s="119"/>
      <c r="L2696" s="119"/>
      <c r="M2696" s="119"/>
      <c r="N2696" s="119"/>
      <c r="O2696" s="159"/>
      <c r="P2696" s="160" t="s">
        <v>80</v>
      </c>
      <c r="Q2696" s="122">
        <f t="shared" si="86"/>
        <v>0</v>
      </c>
      <c r="R2696" s="143"/>
    </row>
    <row r="2697" spans="2:18" x14ac:dyDescent="0.2">
      <c r="B2697" s="120"/>
      <c r="C2697" s="119"/>
      <c r="D2697" s="120"/>
      <c r="E2697" s="119"/>
      <c r="F2697" s="119"/>
      <c r="G2697" s="119"/>
      <c r="H2697" s="119"/>
      <c r="I2697" s="158">
        <f t="shared" si="85"/>
        <v>0</v>
      </c>
      <c r="J2697" s="119"/>
      <c r="K2697" s="119"/>
      <c r="L2697" s="119"/>
      <c r="M2697" s="119"/>
      <c r="N2697" s="119"/>
      <c r="O2697" s="159"/>
      <c r="P2697" s="160" t="s">
        <v>80</v>
      </c>
      <c r="Q2697" s="122">
        <f t="shared" si="86"/>
        <v>0</v>
      </c>
      <c r="R2697" s="143"/>
    </row>
    <row r="2698" spans="2:18" x14ac:dyDescent="0.2">
      <c r="B2698" s="120"/>
      <c r="C2698" s="119"/>
      <c r="D2698" s="120"/>
      <c r="E2698" s="119"/>
      <c r="F2698" s="119"/>
      <c r="G2698" s="119"/>
      <c r="H2698" s="119"/>
      <c r="I2698" s="158">
        <f t="shared" si="85"/>
        <v>0</v>
      </c>
      <c r="J2698" s="119"/>
      <c r="K2698" s="119"/>
      <c r="L2698" s="119"/>
      <c r="M2698" s="119"/>
      <c r="N2698" s="119"/>
      <c r="O2698" s="159"/>
      <c r="P2698" s="160" t="s">
        <v>80</v>
      </c>
      <c r="Q2698" s="122">
        <f t="shared" si="86"/>
        <v>0</v>
      </c>
      <c r="R2698" s="143"/>
    </row>
    <row r="2699" spans="2:18" x14ac:dyDescent="0.2">
      <c r="B2699" s="120"/>
      <c r="C2699" s="119"/>
      <c r="D2699" s="120"/>
      <c r="E2699" s="119"/>
      <c r="F2699" s="119"/>
      <c r="G2699" s="119"/>
      <c r="H2699" s="119"/>
      <c r="I2699" s="158">
        <f t="shared" si="85"/>
        <v>0</v>
      </c>
      <c r="J2699" s="119"/>
      <c r="K2699" s="119"/>
      <c r="L2699" s="119"/>
      <c r="M2699" s="119"/>
      <c r="N2699" s="119"/>
      <c r="O2699" s="159"/>
      <c r="P2699" s="160" t="s">
        <v>80</v>
      </c>
      <c r="Q2699" s="122">
        <f t="shared" si="86"/>
        <v>0</v>
      </c>
      <c r="R2699" s="143"/>
    </row>
    <row r="2700" spans="2:18" x14ac:dyDescent="0.2">
      <c r="B2700" s="120"/>
      <c r="C2700" s="119"/>
      <c r="D2700" s="120"/>
      <c r="E2700" s="119"/>
      <c r="F2700" s="119"/>
      <c r="G2700" s="119"/>
      <c r="H2700" s="119"/>
      <c r="I2700" s="158">
        <f t="shared" si="85"/>
        <v>0</v>
      </c>
      <c r="J2700" s="119"/>
      <c r="K2700" s="119"/>
      <c r="L2700" s="119"/>
      <c r="M2700" s="119"/>
      <c r="N2700" s="119"/>
      <c r="O2700" s="159"/>
      <c r="P2700" s="160" t="s">
        <v>80</v>
      </c>
      <c r="Q2700" s="122">
        <f t="shared" si="86"/>
        <v>0</v>
      </c>
      <c r="R2700" s="143"/>
    </row>
    <row r="2701" spans="2:18" x14ac:dyDescent="0.2">
      <c r="B2701" s="120"/>
      <c r="C2701" s="119"/>
      <c r="D2701" s="120"/>
      <c r="E2701" s="119"/>
      <c r="F2701" s="119"/>
      <c r="G2701" s="119"/>
      <c r="H2701" s="119"/>
      <c r="I2701" s="158">
        <f t="shared" si="85"/>
        <v>0</v>
      </c>
      <c r="J2701" s="119"/>
      <c r="K2701" s="119"/>
      <c r="L2701" s="119"/>
      <c r="M2701" s="119"/>
      <c r="N2701" s="119"/>
      <c r="O2701" s="159"/>
      <c r="P2701" s="160" t="s">
        <v>80</v>
      </c>
      <c r="Q2701" s="122">
        <f t="shared" si="86"/>
        <v>0</v>
      </c>
      <c r="R2701" s="143"/>
    </row>
    <row r="2702" spans="2:18" x14ac:dyDescent="0.2">
      <c r="B2702" s="120"/>
      <c r="C2702" s="119"/>
      <c r="D2702" s="120"/>
      <c r="E2702" s="119"/>
      <c r="F2702" s="119"/>
      <c r="G2702" s="119"/>
      <c r="H2702" s="119"/>
      <c r="I2702" s="158">
        <f t="shared" si="85"/>
        <v>0</v>
      </c>
      <c r="J2702" s="119"/>
      <c r="K2702" s="119"/>
      <c r="L2702" s="119"/>
      <c r="M2702" s="119"/>
      <c r="N2702" s="119"/>
      <c r="O2702" s="159"/>
      <c r="P2702" s="160" t="s">
        <v>80</v>
      </c>
      <c r="Q2702" s="122">
        <f t="shared" si="86"/>
        <v>0</v>
      </c>
      <c r="R2702" s="143"/>
    </row>
    <row r="2703" spans="2:18" x14ac:dyDescent="0.2">
      <c r="B2703" s="120"/>
      <c r="C2703" s="119"/>
      <c r="D2703" s="120"/>
      <c r="E2703" s="119"/>
      <c r="F2703" s="119"/>
      <c r="G2703" s="119"/>
      <c r="H2703" s="119"/>
      <c r="I2703" s="158">
        <f t="shared" si="85"/>
        <v>0</v>
      </c>
      <c r="J2703" s="119"/>
      <c r="K2703" s="119"/>
      <c r="L2703" s="119"/>
      <c r="M2703" s="119"/>
      <c r="N2703" s="119"/>
      <c r="O2703" s="159"/>
      <c r="P2703" s="160" t="s">
        <v>80</v>
      </c>
      <c r="Q2703" s="122">
        <f t="shared" si="86"/>
        <v>0</v>
      </c>
      <c r="R2703" s="143"/>
    </row>
    <row r="2704" spans="2:18" x14ac:dyDescent="0.2">
      <c r="B2704" s="120"/>
      <c r="C2704" s="119"/>
      <c r="D2704" s="120"/>
      <c r="E2704" s="119"/>
      <c r="F2704" s="119"/>
      <c r="G2704" s="119"/>
      <c r="H2704" s="119"/>
      <c r="I2704" s="158">
        <f t="shared" si="85"/>
        <v>0</v>
      </c>
      <c r="J2704" s="119"/>
      <c r="K2704" s="119"/>
      <c r="L2704" s="119"/>
      <c r="M2704" s="119"/>
      <c r="N2704" s="119"/>
      <c r="O2704" s="159"/>
      <c r="P2704" s="160" t="s">
        <v>80</v>
      </c>
      <c r="Q2704" s="122">
        <f t="shared" si="86"/>
        <v>0</v>
      </c>
      <c r="R2704" s="143"/>
    </row>
    <row r="2705" spans="2:18" x14ac:dyDescent="0.2">
      <c r="B2705" s="120"/>
      <c r="C2705" s="119"/>
      <c r="D2705" s="120"/>
      <c r="E2705" s="119"/>
      <c r="F2705" s="119"/>
      <c r="G2705" s="119"/>
      <c r="H2705" s="119"/>
      <c r="I2705" s="158">
        <f t="shared" si="85"/>
        <v>0</v>
      </c>
      <c r="J2705" s="119"/>
      <c r="K2705" s="119"/>
      <c r="L2705" s="119"/>
      <c r="M2705" s="119"/>
      <c r="N2705" s="119"/>
      <c r="O2705" s="159"/>
      <c r="P2705" s="160" t="s">
        <v>80</v>
      </c>
      <c r="Q2705" s="122">
        <f t="shared" si="86"/>
        <v>0</v>
      </c>
      <c r="R2705" s="143"/>
    </row>
    <row r="2706" spans="2:18" x14ac:dyDescent="0.2">
      <c r="B2706" s="120"/>
      <c r="C2706" s="119"/>
      <c r="D2706" s="120"/>
      <c r="E2706" s="119"/>
      <c r="F2706" s="119"/>
      <c r="G2706" s="119"/>
      <c r="H2706" s="119"/>
      <c r="I2706" s="158">
        <f t="shared" si="85"/>
        <v>0</v>
      </c>
      <c r="J2706" s="119"/>
      <c r="K2706" s="119"/>
      <c r="L2706" s="119"/>
      <c r="M2706" s="119"/>
      <c r="N2706" s="119"/>
      <c r="O2706" s="159"/>
      <c r="P2706" s="160" t="s">
        <v>80</v>
      </c>
      <c r="Q2706" s="122">
        <f t="shared" si="86"/>
        <v>0</v>
      </c>
      <c r="R2706" s="143"/>
    </row>
    <row r="2707" spans="2:18" x14ac:dyDescent="0.2">
      <c r="B2707" s="120"/>
      <c r="C2707" s="119"/>
      <c r="D2707" s="120"/>
      <c r="E2707" s="119"/>
      <c r="F2707" s="119"/>
      <c r="G2707" s="119"/>
      <c r="H2707" s="119"/>
      <c r="I2707" s="158">
        <f t="shared" si="85"/>
        <v>0</v>
      </c>
      <c r="J2707" s="119"/>
      <c r="K2707" s="119"/>
      <c r="L2707" s="119"/>
      <c r="M2707" s="119"/>
      <c r="N2707" s="119"/>
      <c r="O2707" s="159"/>
      <c r="P2707" s="160" t="s">
        <v>80</v>
      </c>
      <c r="Q2707" s="122">
        <f t="shared" si="86"/>
        <v>0</v>
      </c>
      <c r="R2707" s="143"/>
    </row>
    <row r="2708" spans="2:18" x14ac:dyDescent="0.2">
      <c r="B2708" s="120"/>
      <c r="C2708" s="119"/>
      <c r="D2708" s="120"/>
      <c r="E2708" s="119"/>
      <c r="F2708" s="119"/>
      <c r="G2708" s="119"/>
      <c r="H2708" s="119"/>
      <c r="I2708" s="158">
        <f t="shared" si="85"/>
        <v>0</v>
      </c>
      <c r="J2708" s="119"/>
      <c r="K2708" s="119"/>
      <c r="L2708" s="119"/>
      <c r="M2708" s="119"/>
      <c r="N2708" s="119"/>
      <c r="O2708" s="159"/>
      <c r="P2708" s="160" t="s">
        <v>80</v>
      </c>
      <c r="Q2708" s="122">
        <f t="shared" si="86"/>
        <v>0</v>
      </c>
      <c r="R2708" s="143"/>
    </row>
    <row r="2709" spans="2:18" x14ac:dyDescent="0.2">
      <c r="B2709" s="120"/>
      <c r="C2709" s="119"/>
      <c r="D2709" s="120"/>
      <c r="E2709" s="119"/>
      <c r="F2709" s="119"/>
      <c r="G2709" s="119"/>
      <c r="H2709" s="119"/>
      <c r="I2709" s="158">
        <f t="shared" si="85"/>
        <v>0</v>
      </c>
      <c r="J2709" s="119"/>
      <c r="K2709" s="119"/>
      <c r="L2709" s="119"/>
      <c r="M2709" s="119"/>
      <c r="N2709" s="119"/>
      <c r="O2709" s="159"/>
      <c r="P2709" s="160" t="s">
        <v>80</v>
      </c>
      <c r="Q2709" s="122">
        <f t="shared" si="86"/>
        <v>0</v>
      </c>
      <c r="R2709" s="143"/>
    </row>
    <row r="2710" spans="2:18" x14ac:dyDescent="0.2">
      <c r="B2710" s="120"/>
      <c r="C2710" s="119"/>
      <c r="D2710" s="120"/>
      <c r="E2710" s="119"/>
      <c r="F2710" s="119"/>
      <c r="G2710" s="119"/>
      <c r="H2710" s="119"/>
      <c r="I2710" s="158">
        <f t="shared" si="85"/>
        <v>0</v>
      </c>
      <c r="J2710" s="119"/>
      <c r="K2710" s="119"/>
      <c r="L2710" s="119"/>
      <c r="M2710" s="119"/>
      <c r="N2710" s="119"/>
      <c r="O2710" s="159"/>
      <c r="P2710" s="160" t="s">
        <v>80</v>
      </c>
      <c r="Q2710" s="122">
        <f t="shared" si="86"/>
        <v>0</v>
      </c>
      <c r="R2710" s="143"/>
    </row>
    <row r="2711" spans="2:18" x14ac:dyDescent="0.2">
      <c r="B2711" s="120"/>
      <c r="C2711" s="119"/>
      <c r="D2711" s="120"/>
      <c r="E2711" s="119"/>
      <c r="F2711" s="119"/>
      <c r="G2711" s="119"/>
      <c r="H2711" s="119"/>
      <c r="I2711" s="158">
        <f t="shared" si="85"/>
        <v>0</v>
      </c>
      <c r="J2711" s="119"/>
      <c r="K2711" s="119"/>
      <c r="L2711" s="119"/>
      <c r="M2711" s="119"/>
      <c r="N2711" s="119"/>
      <c r="O2711" s="159"/>
      <c r="P2711" s="160" t="s">
        <v>80</v>
      </c>
      <c r="Q2711" s="122">
        <f t="shared" si="86"/>
        <v>0</v>
      </c>
      <c r="R2711" s="143"/>
    </row>
    <row r="2712" spans="2:18" x14ac:dyDescent="0.2">
      <c r="B2712" s="120"/>
      <c r="C2712" s="119"/>
      <c r="D2712" s="120"/>
      <c r="E2712" s="119"/>
      <c r="F2712" s="119"/>
      <c r="G2712" s="119"/>
      <c r="H2712" s="119"/>
      <c r="I2712" s="158">
        <f t="shared" si="85"/>
        <v>0</v>
      </c>
      <c r="J2712" s="119"/>
      <c r="K2712" s="119"/>
      <c r="L2712" s="119"/>
      <c r="M2712" s="119"/>
      <c r="N2712" s="119"/>
      <c r="O2712" s="159"/>
      <c r="P2712" s="160" t="s">
        <v>80</v>
      </c>
      <c r="Q2712" s="122">
        <f t="shared" si="86"/>
        <v>0</v>
      </c>
      <c r="R2712" s="143"/>
    </row>
    <row r="2713" spans="2:18" x14ac:dyDescent="0.2">
      <c r="B2713" s="120"/>
      <c r="C2713" s="119"/>
      <c r="D2713" s="120"/>
      <c r="E2713" s="119"/>
      <c r="F2713" s="119"/>
      <c r="G2713" s="119"/>
      <c r="H2713" s="119"/>
      <c r="I2713" s="158">
        <f t="shared" si="85"/>
        <v>0</v>
      </c>
      <c r="J2713" s="119"/>
      <c r="K2713" s="119"/>
      <c r="L2713" s="119"/>
      <c r="M2713" s="119"/>
      <c r="N2713" s="119"/>
      <c r="O2713" s="159"/>
      <c r="P2713" s="160" t="s">
        <v>80</v>
      </c>
      <c r="Q2713" s="122">
        <f t="shared" si="86"/>
        <v>0</v>
      </c>
      <c r="R2713" s="143"/>
    </row>
    <row r="2714" spans="2:18" x14ac:dyDescent="0.2">
      <c r="B2714" s="120"/>
      <c r="C2714" s="119"/>
      <c r="D2714" s="120"/>
      <c r="E2714" s="119"/>
      <c r="F2714" s="119"/>
      <c r="G2714" s="119"/>
      <c r="H2714" s="119"/>
      <c r="I2714" s="158">
        <f t="shared" si="85"/>
        <v>0</v>
      </c>
      <c r="J2714" s="119"/>
      <c r="K2714" s="119"/>
      <c r="L2714" s="119"/>
      <c r="M2714" s="119"/>
      <c r="N2714" s="119"/>
      <c r="O2714" s="159"/>
      <c r="P2714" s="160" t="s">
        <v>80</v>
      </c>
      <c r="Q2714" s="122">
        <f t="shared" si="86"/>
        <v>0</v>
      </c>
      <c r="R2714" s="143"/>
    </row>
    <row r="2715" spans="2:18" x14ac:dyDescent="0.2">
      <c r="B2715" s="120"/>
      <c r="C2715" s="119"/>
      <c r="D2715" s="120"/>
      <c r="E2715" s="119"/>
      <c r="F2715" s="119"/>
      <c r="G2715" s="119"/>
      <c r="H2715" s="119"/>
      <c r="I2715" s="158">
        <f t="shared" si="85"/>
        <v>0</v>
      </c>
      <c r="J2715" s="119"/>
      <c r="K2715" s="119"/>
      <c r="L2715" s="119"/>
      <c r="M2715" s="119"/>
      <c r="N2715" s="119"/>
      <c r="O2715" s="159"/>
      <c r="P2715" s="160" t="s">
        <v>80</v>
      </c>
      <c r="Q2715" s="122">
        <f t="shared" si="86"/>
        <v>0</v>
      </c>
      <c r="R2715" s="143"/>
    </row>
    <row r="2716" spans="2:18" x14ac:dyDescent="0.2">
      <c r="B2716" s="120"/>
      <c r="C2716" s="119"/>
      <c r="D2716" s="120"/>
      <c r="E2716" s="119"/>
      <c r="F2716" s="119"/>
      <c r="G2716" s="119"/>
      <c r="H2716" s="119"/>
      <c r="I2716" s="158">
        <f t="shared" si="85"/>
        <v>0</v>
      </c>
      <c r="J2716" s="119"/>
      <c r="K2716" s="119"/>
      <c r="L2716" s="119"/>
      <c r="M2716" s="119"/>
      <c r="N2716" s="119"/>
      <c r="O2716" s="159"/>
      <c r="P2716" s="160" t="s">
        <v>80</v>
      </c>
      <c r="Q2716" s="122">
        <f t="shared" si="86"/>
        <v>0</v>
      </c>
      <c r="R2716" s="143"/>
    </row>
    <row r="2717" spans="2:18" x14ac:dyDescent="0.2">
      <c r="B2717" s="120"/>
      <c r="C2717" s="119"/>
      <c r="D2717" s="120"/>
      <c r="E2717" s="119"/>
      <c r="F2717" s="119"/>
      <c r="G2717" s="119"/>
      <c r="H2717" s="119"/>
      <c r="I2717" s="158">
        <f t="shared" si="85"/>
        <v>0</v>
      </c>
      <c r="J2717" s="119"/>
      <c r="K2717" s="119"/>
      <c r="L2717" s="119"/>
      <c r="M2717" s="119"/>
      <c r="N2717" s="119"/>
      <c r="O2717" s="159"/>
      <c r="P2717" s="160" t="s">
        <v>80</v>
      </c>
      <c r="Q2717" s="122">
        <f t="shared" si="86"/>
        <v>0</v>
      </c>
      <c r="R2717" s="143"/>
    </row>
    <row r="2718" spans="2:18" x14ac:dyDescent="0.2">
      <c r="B2718" s="120"/>
      <c r="C2718" s="119"/>
      <c r="D2718" s="120"/>
      <c r="E2718" s="119"/>
      <c r="F2718" s="119"/>
      <c r="G2718" s="119"/>
      <c r="H2718" s="119"/>
      <c r="I2718" s="158">
        <f t="shared" si="85"/>
        <v>0</v>
      </c>
      <c r="J2718" s="119"/>
      <c r="K2718" s="119"/>
      <c r="L2718" s="119"/>
      <c r="M2718" s="119"/>
      <c r="N2718" s="119"/>
      <c r="O2718" s="159"/>
      <c r="P2718" s="160" t="s">
        <v>80</v>
      </c>
      <c r="Q2718" s="122">
        <f t="shared" si="86"/>
        <v>0</v>
      </c>
      <c r="R2718" s="143"/>
    </row>
    <row r="2719" spans="2:18" x14ac:dyDescent="0.2">
      <c r="B2719" s="120"/>
      <c r="C2719" s="119"/>
      <c r="D2719" s="120"/>
      <c r="E2719" s="119"/>
      <c r="F2719" s="119"/>
      <c r="G2719" s="119"/>
      <c r="H2719" s="119"/>
      <c r="I2719" s="158">
        <f t="shared" si="85"/>
        <v>0</v>
      </c>
      <c r="J2719" s="119"/>
      <c r="K2719" s="119"/>
      <c r="L2719" s="119"/>
      <c r="M2719" s="119"/>
      <c r="N2719" s="119"/>
      <c r="O2719" s="159"/>
      <c r="P2719" s="160" t="s">
        <v>80</v>
      </c>
      <c r="Q2719" s="122">
        <f t="shared" si="86"/>
        <v>0</v>
      </c>
      <c r="R2719" s="143"/>
    </row>
    <row r="2720" spans="2:18" x14ac:dyDescent="0.2">
      <c r="B2720" s="120"/>
      <c r="C2720" s="119"/>
      <c r="D2720" s="120"/>
      <c r="E2720" s="119"/>
      <c r="F2720" s="119"/>
      <c r="G2720" s="119"/>
      <c r="H2720" s="119"/>
      <c r="I2720" s="158">
        <f t="shared" si="85"/>
        <v>0</v>
      </c>
      <c r="J2720" s="119"/>
      <c r="K2720" s="119"/>
      <c r="L2720" s="119"/>
      <c r="M2720" s="119"/>
      <c r="N2720" s="119"/>
      <c r="O2720" s="159"/>
      <c r="P2720" s="160" t="s">
        <v>80</v>
      </c>
      <c r="Q2720" s="122">
        <f t="shared" si="86"/>
        <v>0</v>
      </c>
      <c r="R2720" s="143"/>
    </row>
    <row r="2721" spans="2:18" x14ac:dyDescent="0.2">
      <c r="B2721" s="120"/>
      <c r="C2721" s="119"/>
      <c r="D2721" s="120"/>
      <c r="E2721" s="119"/>
      <c r="F2721" s="119"/>
      <c r="G2721" s="119"/>
      <c r="H2721" s="119"/>
      <c r="I2721" s="158">
        <f t="shared" si="85"/>
        <v>0</v>
      </c>
      <c r="J2721" s="119"/>
      <c r="K2721" s="119"/>
      <c r="L2721" s="119"/>
      <c r="M2721" s="119"/>
      <c r="N2721" s="119"/>
      <c r="O2721" s="159"/>
      <c r="P2721" s="160" t="s">
        <v>80</v>
      </c>
      <c r="Q2721" s="122">
        <f t="shared" si="86"/>
        <v>0</v>
      </c>
      <c r="R2721" s="143"/>
    </row>
    <row r="2722" spans="2:18" x14ac:dyDescent="0.2">
      <c r="B2722" s="120"/>
      <c r="C2722" s="119"/>
      <c r="D2722" s="120"/>
      <c r="E2722" s="119"/>
      <c r="F2722" s="119"/>
      <c r="G2722" s="119"/>
      <c r="H2722" s="119"/>
      <c r="I2722" s="158">
        <f t="shared" si="85"/>
        <v>0</v>
      </c>
      <c r="J2722" s="119"/>
      <c r="K2722" s="119"/>
      <c r="L2722" s="119"/>
      <c r="M2722" s="119"/>
      <c r="N2722" s="119"/>
      <c r="O2722" s="159"/>
      <c r="P2722" s="160" t="s">
        <v>80</v>
      </c>
      <c r="Q2722" s="122">
        <f t="shared" si="86"/>
        <v>0</v>
      </c>
      <c r="R2722" s="143"/>
    </row>
    <row r="2723" spans="2:18" x14ac:dyDescent="0.2">
      <c r="B2723" s="120"/>
      <c r="C2723" s="119"/>
      <c r="D2723" s="120"/>
      <c r="E2723" s="119"/>
      <c r="F2723" s="119"/>
      <c r="G2723" s="119"/>
      <c r="H2723" s="119"/>
      <c r="I2723" s="158">
        <f t="shared" si="85"/>
        <v>0</v>
      </c>
      <c r="J2723" s="119"/>
      <c r="K2723" s="119"/>
      <c r="L2723" s="119"/>
      <c r="M2723" s="119"/>
      <c r="N2723" s="119"/>
      <c r="O2723" s="159"/>
      <c r="P2723" s="160" t="s">
        <v>80</v>
      </c>
      <c r="Q2723" s="122">
        <f t="shared" si="86"/>
        <v>0</v>
      </c>
      <c r="R2723" s="143"/>
    </row>
    <row r="2724" spans="2:18" x14ac:dyDescent="0.2">
      <c r="B2724" s="120"/>
      <c r="C2724" s="119"/>
      <c r="D2724" s="120"/>
      <c r="E2724" s="119"/>
      <c r="F2724" s="119"/>
      <c r="G2724" s="119"/>
      <c r="H2724" s="119"/>
      <c r="I2724" s="158">
        <f t="shared" si="85"/>
        <v>0</v>
      </c>
      <c r="J2724" s="119"/>
      <c r="K2724" s="119"/>
      <c r="L2724" s="119"/>
      <c r="M2724" s="119"/>
      <c r="N2724" s="119"/>
      <c r="O2724" s="159"/>
      <c r="P2724" s="160" t="s">
        <v>80</v>
      </c>
      <c r="Q2724" s="122">
        <f t="shared" si="86"/>
        <v>0</v>
      </c>
      <c r="R2724" s="143"/>
    </row>
    <row r="2725" spans="2:18" x14ac:dyDescent="0.2">
      <c r="B2725" s="120"/>
      <c r="C2725" s="119"/>
      <c r="D2725" s="120"/>
      <c r="E2725" s="119"/>
      <c r="F2725" s="119"/>
      <c r="G2725" s="119"/>
      <c r="H2725" s="119"/>
      <c r="I2725" s="158">
        <f t="shared" si="85"/>
        <v>0</v>
      </c>
      <c r="J2725" s="119"/>
      <c r="K2725" s="119"/>
      <c r="L2725" s="119"/>
      <c r="M2725" s="119"/>
      <c r="N2725" s="119"/>
      <c r="O2725" s="159"/>
      <c r="P2725" s="160" t="s">
        <v>80</v>
      </c>
      <c r="Q2725" s="122">
        <f t="shared" si="86"/>
        <v>0</v>
      </c>
      <c r="R2725" s="143"/>
    </row>
    <row r="2726" spans="2:18" x14ac:dyDescent="0.2">
      <c r="B2726" s="120"/>
      <c r="C2726" s="119"/>
      <c r="D2726" s="120"/>
      <c r="E2726" s="119"/>
      <c r="F2726" s="119"/>
      <c r="G2726" s="119"/>
      <c r="H2726" s="119"/>
      <c r="I2726" s="158">
        <f t="shared" si="85"/>
        <v>0</v>
      </c>
      <c r="J2726" s="119"/>
      <c r="K2726" s="119"/>
      <c r="L2726" s="119"/>
      <c r="M2726" s="119"/>
      <c r="N2726" s="119"/>
      <c r="O2726" s="159"/>
      <c r="P2726" s="160" t="s">
        <v>80</v>
      </c>
      <c r="Q2726" s="122">
        <f t="shared" si="86"/>
        <v>0</v>
      </c>
      <c r="R2726" s="143"/>
    </row>
    <row r="2727" spans="2:18" x14ac:dyDescent="0.2">
      <c r="B2727" s="120"/>
      <c r="C2727" s="119"/>
      <c r="D2727" s="120"/>
      <c r="E2727" s="119"/>
      <c r="F2727" s="119"/>
      <c r="G2727" s="119"/>
      <c r="H2727" s="119"/>
      <c r="I2727" s="158">
        <f t="shared" si="85"/>
        <v>0</v>
      </c>
      <c r="J2727" s="119"/>
      <c r="K2727" s="119"/>
      <c r="L2727" s="119"/>
      <c r="M2727" s="119"/>
      <c r="N2727" s="119"/>
      <c r="O2727" s="159"/>
      <c r="P2727" s="160" t="s">
        <v>80</v>
      </c>
      <c r="Q2727" s="122">
        <f t="shared" si="86"/>
        <v>0</v>
      </c>
      <c r="R2727" s="143"/>
    </row>
    <row r="2728" spans="2:18" x14ac:dyDescent="0.2">
      <c r="B2728" s="120"/>
      <c r="C2728" s="119"/>
      <c r="D2728" s="120"/>
      <c r="E2728" s="119"/>
      <c r="F2728" s="119"/>
      <c r="G2728" s="119"/>
      <c r="H2728" s="119"/>
      <c r="I2728" s="158">
        <f t="shared" si="85"/>
        <v>0</v>
      </c>
      <c r="J2728" s="119"/>
      <c r="K2728" s="119"/>
      <c r="L2728" s="119"/>
      <c r="M2728" s="119"/>
      <c r="N2728" s="119"/>
      <c r="O2728" s="159"/>
      <c r="P2728" s="160" t="s">
        <v>80</v>
      </c>
      <c r="Q2728" s="122">
        <f t="shared" si="86"/>
        <v>0</v>
      </c>
      <c r="R2728" s="143"/>
    </row>
    <row r="2729" spans="2:18" x14ac:dyDescent="0.2">
      <c r="B2729" s="120"/>
      <c r="C2729" s="119"/>
      <c r="D2729" s="120"/>
      <c r="E2729" s="119"/>
      <c r="F2729" s="119"/>
      <c r="G2729" s="119"/>
      <c r="H2729" s="119"/>
      <c r="I2729" s="158">
        <f t="shared" si="85"/>
        <v>0</v>
      </c>
      <c r="J2729" s="119"/>
      <c r="K2729" s="119"/>
      <c r="L2729" s="119"/>
      <c r="M2729" s="119"/>
      <c r="N2729" s="119"/>
      <c r="O2729" s="159"/>
      <c r="P2729" s="160" t="s">
        <v>80</v>
      </c>
      <c r="Q2729" s="122">
        <f t="shared" si="86"/>
        <v>0</v>
      </c>
      <c r="R2729" s="143"/>
    </row>
    <row r="2730" spans="2:18" x14ac:dyDescent="0.2">
      <c r="B2730" s="120"/>
      <c r="C2730" s="119"/>
      <c r="D2730" s="120"/>
      <c r="E2730" s="119"/>
      <c r="F2730" s="119"/>
      <c r="G2730" s="119"/>
      <c r="H2730" s="119"/>
      <c r="I2730" s="158">
        <f t="shared" si="85"/>
        <v>0</v>
      </c>
      <c r="J2730" s="119"/>
      <c r="K2730" s="119"/>
      <c r="L2730" s="119"/>
      <c r="M2730" s="119"/>
      <c r="N2730" s="119"/>
      <c r="O2730" s="159"/>
      <c r="P2730" s="160" t="s">
        <v>80</v>
      </c>
      <c r="Q2730" s="122">
        <f t="shared" si="86"/>
        <v>0</v>
      </c>
      <c r="R2730" s="143"/>
    </row>
    <row r="2731" spans="2:18" x14ac:dyDescent="0.2">
      <c r="B2731" s="120"/>
      <c r="C2731" s="119"/>
      <c r="D2731" s="120"/>
      <c r="E2731" s="119"/>
      <c r="F2731" s="119"/>
      <c r="G2731" s="119"/>
      <c r="H2731" s="119"/>
      <c r="I2731" s="158">
        <f t="shared" si="85"/>
        <v>0</v>
      </c>
      <c r="J2731" s="119"/>
      <c r="K2731" s="119"/>
      <c r="L2731" s="119"/>
      <c r="M2731" s="119"/>
      <c r="N2731" s="119"/>
      <c r="O2731" s="159"/>
      <c r="P2731" s="160" t="s">
        <v>80</v>
      </c>
      <c r="Q2731" s="122">
        <f t="shared" si="86"/>
        <v>0</v>
      </c>
      <c r="R2731" s="143"/>
    </row>
    <row r="2732" spans="2:18" x14ac:dyDescent="0.2">
      <c r="B2732" s="120"/>
      <c r="C2732" s="119"/>
      <c r="D2732" s="120"/>
      <c r="E2732" s="119"/>
      <c r="F2732" s="119"/>
      <c r="G2732" s="119"/>
      <c r="H2732" s="119"/>
      <c r="I2732" s="158">
        <f t="shared" si="85"/>
        <v>0</v>
      </c>
      <c r="J2732" s="119"/>
      <c r="K2732" s="119"/>
      <c r="L2732" s="119"/>
      <c r="M2732" s="119"/>
      <c r="N2732" s="119"/>
      <c r="O2732" s="159"/>
      <c r="P2732" s="160" t="s">
        <v>80</v>
      </c>
      <c r="Q2732" s="122">
        <f t="shared" si="86"/>
        <v>0</v>
      </c>
      <c r="R2732" s="143"/>
    </row>
    <row r="2733" spans="2:18" x14ac:dyDescent="0.2">
      <c r="B2733" s="120"/>
      <c r="C2733" s="119"/>
      <c r="D2733" s="120"/>
      <c r="E2733" s="119"/>
      <c r="F2733" s="119"/>
      <c r="G2733" s="119"/>
      <c r="H2733" s="119"/>
      <c r="I2733" s="158">
        <f t="shared" si="85"/>
        <v>0</v>
      </c>
      <c r="J2733" s="119"/>
      <c r="K2733" s="119"/>
      <c r="L2733" s="119"/>
      <c r="M2733" s="119"/>
      <c r="N2733" s="119"/>
      <c r="O2733" s="159"/>
      <c r="P2733" s="160" t="s">
        <v>80</v>
      </c>
      <c r="Q2733" s="122">
        <f t="shared" si="86"/>
        <v>0</v>
      </c>
      <c r="R2733" s="143"/>
    </row>
    <row r="2734" spans="2:18" x14ac:dyDescent="0.2">
      <c r="B2734" s="120"/>
      <c r="C2734" s="119"/>
      <c r="D2734" s="120"/>
      <c r="E2734" s="119"/>
      <c r="F2734" s="119"/>
      <c r="G2734" s="119"/>
      <c r="H2734" s="119"/>
      <c r="I2734" s="158">
        <f t="shared" si="85"/>
        <v>0</v>
      </c>
      <c r="J2734" s="119"/>
      <c r="K2734" s="119"/>
      <c r="L2734" s="119"/>
      <c r="M2734" s="119"/>
      <c r="N2734" s="119"/>
      <c r="O2734" s="159"/>
      <c r="P2734" s="160" t="s">
        <v>80</v>
      </c>
      <c r="Q2734" s="122">
        <f t="shared" si="86"/>
        <v>0</v>
      </c>
      <c r="R2734" s="143"/>
    </row>
    <row r="2735" spans="2:18" x14ac:dyDescent="0.2">
      <c r="B2735" s="120"/>
      <c r="C2735" s="119"/>
      <c r="D2735" s="120"/>
      <c r="E2735" s="119"/>
      <c r="F2735" s="119"/>
      <c r="G2735" s="119"/>
      <c r="H2735" s="119"/>
      <c r="I2735" s="158">
        <f t="shared" si="85"/>
        <v>0</v>
      </c>
      <c r="J2735" s="119"/>
      <c r="K2735" s="119"/>
      <c r="L2735" s="119"/>
      <c r="M2735" s="119"/>
      <c r="N2735" s="119"/>
      <c r="O2735" s="159"/>
      <c r="P2735" s="160" t="s">
        <v>80</v>
      </c>
      <c r="Q2735" s="122">
        <f t="shared" si="86"/>
        <v>0</v>
      </c>
      <c r="R2735" s="143"/>
    </row>
    <row r="2736" spans="2:18" x14ac:dyDescent="0.2">
      <c r="B2736" s="120"/>
      <c r="C2736" s="119"/>
      <c r="D2736" s="120"/>
      <c r="E2736" s="119"/>
      <c r="F2736" s="119"/>
      <c r="G2736" s="119"/>
      <c r="H2736" s="119"/>
      <c r="I2736" s="158">
        <f t="shared" si="85"/>
        <v>0</v>
      </c>
      <c r="J2736" s="119"/>
      <c r="K2736" s="119"/>
      <c r="L2736" s="119"/>
      <c r="M2736" s="119"/>
      <c r="N2736" s="119"/>
      <c r="O2736" s="159"/>
      <c r="P2736" s="160" t="s">
        <v>80</v>
      </c>
      <c r="Q2736" s="122">
        <f t="shared" si="86"/>
        <v>0</v>
      </c>
      <c r="R2736" s="143"/>
    </row>
    <row r="2737" spans="2:18" x14ac:dyDescent="0.2">
      <c r="B2737" s="120"/>
      <c r="C2737" s="119"/>
      <c r="D2737" s="120"/>
      <c r="E2737" s="119"/>
      <c r="F2737" s="119"/>
      <c r="G2737" s="119"/>
      <c r="H2737" s="119"/>
      <c r="I2737" s="158">
        <f t="shared" si="85"/>
        <v>0</v>
      </c>
      <c r="J2737" s="119"/>
      <c r="K2737" s="119"/>
      <c r="L2737" s="119"/>
      <c r="M2737" s="119"/>
      <c r="N2737" s="119"/>
      <c r="O2737" s="159"/>
      <c r="P2737" s="160" t="s">
        <v>80</v>
      </c>
      <c r="Q2737" s="122">
        <f t="shared" si="86"/>
        <v>0</v>
      </c>
      <c r="R2737" s="143"/>
    </row>
    <row r="2738" spans="2:18" x14ac:dyDescent="0.2">
      <c r="B2738" s="120"/>
      <c r="C2738" s="119"/>
      <c r="D2738" s="120"/>
      <c r="E2738" s="119"/>
      <c r="F2738" s="119"/>
      <c r="G2738" s="119"/>
      <c r="H2738" s="119"/>
      <c r="I2738" s="158">
        <f t="shared" si="85"/>
        <v>0</v>
      </c>
      <c r="J2738" s="119"/>
      <c r="K2738" s="119"/>
      <c r="L2738" s="119"/>
      <c r="M2738" s="119"/>
      <c r="N2738" s="119"/>
      <c r="O2738" s="159"/>
      <c r="P2738" s="160" t="s">
        <v>80</v>
      </c>
      <c r="Q2738" s="122">
        <f t="shared" si="86"/>
        <v>0</v>
      </c>
      <c r="R2738" s="143"/>
    </row>
    <row r="2739" spans="2:18" x14ac:dyDescent="0.2">
      <c r="B2739" s="120"/>
      <c r="C2739" s="119"/>
      <c r="D2739" s="120"/>
      <c r="E2739" s="119"/>
      <c r="F2739" s="119"/>
      <c r="G2739" s="119"/>
      <c r="H2739" s="119"/>
      <c r="I2739" s="158">
        <f t="shared" si="85"/>
        <v>0</v>
      </c>
      <c r="J2739" s="119"/>
      <c r="K2739" s="119"/>
      <c r="L2739" s="119"/>
      <c r="M2739" s="119"/>
      <c r="N2739" s="119"/>
      <c r="O2739" s="159"/>
      <c r="P2739" s="160" t="s">
        <v>80</v>
      </c>
      <c r="Q2739" s="122">
        <f t="shared" si="86"/>
        <v>0</v>
      </c>
      <c r="R2739" s="143"/>
    </row>
    <row r="2740" spans="2:18" x14ac:dyDescent="0.2">
      <c r="B2740" s="120"/>
      <c r="C2740" s="119"/>
      <c r="D2740" s="120"/>
      <c r="E2740" s="119"/>
      <c r="F2740" s="119"/>
      <c r="G2740" s="119"/>
      <c r="H2740" s="119"/>
      <c r="I2740" s="158">
        <f t="shared" ref="I2740:I2803" si="87">IF(J2740&gt;0,J2740,SUM((PI()*E2740*F2740/4)+(PI()*F2740*G2740/4)+(PI()*G2740*H2740/4)+(PI()*H2740*E2740/4)))</f>
        <v>0</v>
      </c>
      <c r="J2740" s="119"/>
      <c r="K2740" s="119"/>
      <c r="L2740" s="119"/>
      <c r="M2740" s="119"/>
      <c r="N2740" s="119"/>
      <c r="O2740" s="159"/>
      <c r="P2740" s="160" t="s">
        <v>80</v>
      </c>
      <c r="Q2740" s="122">
        <f t="shared" ref="Q2740:Q2803" si="88">SUM((I2740-(L2740+M2740+N2740))*(1-O2740))</f>
        <v>0</v>
      </c>
      <c r="R2740" s="143"/>
    </row>
    <row r="2741" spans="2:18" x14ac:dyDescent="0.2">
      <c r="B2741" s="120"/>
      <c r="C2741" s="119"/>
      <c r="D2741" s="120"/>
      <c r="E2741" s="119"/>
      <c r="F2741" s="119"/>
      <c r="G2741" s="119"/>
      <c r="H2741" s="119"/>
      <c r="I2741" s="158">
        <f t="shared" si="87"/>
        <v>0</v>
      </c>
      <c r="J2741" s="119"/>
      <c r="K2741" s="119"/>
      <c r="L2741" s="119"/>
      <c r="M2741" s="119"/>
      <c r="N2741" s="119"/>
      <c r="O2741" s="159"/>
      <c r="P2741" s="160" t="s">
        <v>80</v>
      </c>
      <c r="Q2741" s="122">
        <f t="shared" si="88"/>
        <v>0</v>
      </c>
      <c r="R2741" s="143"/>
    </row>
    <row r="2742" spans="2:18" x14ac:dyDescent="0.2">
      <c r="B2742" s="120"/>
      <c r="C2742" s="119"/>
      <c r="D2742" s="120"/>
      <c r="E2742" s="119"/>
      <c r="F2742" s="119"/>
      <c r="G2742" s="119"/>
      <c r="H2742" s="119"/>
      <c r="I2742" s="158">
        <f t="shared" si="87"/>
        <v>0</v>
      </c>
      <c r="J2742" s="119"/>
      <c r="K2742" s="119"/>
      <c r="L2742" s="119"/>
      <c r="M2742" s="119"/>
      <c r="N2742" s="119"/>
      <c r="O2742" s="159"/>
      <c r="P2742" s="160" t="s">
        <v>80</v>
      </c>
      <c r="Q2742" s="122">
        <f t="shared" si="88"/>
        <v>0</v>
      </c>
      <c r="R2742" s="143"/>
    </row>
    <row r="2743" spans="2:18" x14ac:dyDescent="0.2">
      <c r="B2743" s="120"/>
      <c r="C2743" s="119"/>
      <c r="D2743" s="120"/>
      <c r="E2743" s="119"/>
      <c r="F2743" s="119"/>
      <c r="G2743" s="119"/>
      <c r="H2743" s="119"/>
      <c r="I2743" s="158">
        <f t="shared" si="87"/>
        <v>0</v>
      </c>
      <c r="J2743" s="119"/>
      <c r="K2743" s="119"/>
      <c r="L2743" s="119"/>
      <c r="M2743" s="119"/>
      <c r="N2743" s="119"/>
      <c r="O2743" s="159"/>
      <c r="P2743" s="160" t="s">
        <v>80</v>
      </c>
      <c r="Q2743" s="122">
        <f t="shared" si="88"/>
        <v>0</v>
      </c>
      <c r="R2743" s="143"/>
    </row>
    <row r="2744" spans="2:18" x14ac:dyDescent="0.2">
      <c r="B2744" s="120"/>
      <c r="C2744" s="119"/>
      <c r="D2744" s="120"/>
      <c r="E2744" s="119"/>
      <c r="F2744" s="119"/>
      <c r="G2744" s="119"/>
      <c r="H2744" s="119"/>
      <c r="I2744" s="158">
        <f t="shared" si="87"/>
        <v>0</v>
      </c>
      <c r="J2744" s="119"/>
      <c r="K2744" s="119"/>
      <c r="L2744" s="119"/>
      <c r="M2744" s="119"/>
      <c r="N2744" s="119"/>
      <c r="O2744" s="159"/>
      <c r="P2744" s="160" t="s">
        <v>80</v>
      </c>
      <c r="Q2744" s="122">
        <f t="shared" si="88"/>
        <v>0</v>
      </c>
      <c r="R2744" s="143"/>
    </row>
    <row r="2745" spans="2:18" x14ac:dyDescent="0.2">
      <c r="B2745" s="120"/>
      <c r="C2745" s="119"/>
      <c r="D2745" s="120"/>
      <c r="E2745" s="119"/>
      <c r="F2745" s="119"/>
      <c r="G2745" s="119"/>
      <c r="H2745" s="119"/>
      <c r="I2745" s="158">
        <f t="shared" si="87"/>
        <v>0</v>
      </c>
      <c r="J2745" s="119"/>
      <c r="K2745" s="119"/>
      <c r="L2745" s="119"/>
      <c r="M2745" s="119"/>
      <c r="N2745" s="119"/>
      <c r="O2745" s="159"/>
      <c r="P2745" s="160" t="s">
        <v>80</v>
      </c>
      <c r="Q2745" s="122">
        <f t="shared" si="88"/>
        <v>0</v>
      </c>
      <c r="R2745" s="143"/>
    </row>
    <row r="2746" spans="2:18" x14ac:dyDescent="0.2">
      <c r="B2746" s="120"/>
      <c r="C2746" s="119"/>
      <c r="D2746" s="120"/>
      <c r="E2746" s="119"/>
      <c r="F2746" s="119"/>
      <c r="G2746" s="119"/>
      <c r="H2746" s="119"/>
      <c r="I2746" s="158">
        <f t="shared" si="87"/>
        <v>0</v>
      </c>
      <c r="J2746" s="119"/>
      <c r="K2746" s="119"/>
      <c r="L2746" s="119"/>
      <c r="M2746" s="119"/>
      <c r="N2746" s="119"/>
      <c r="O2746" s="159"/>
      <c r="P2746" s="160" t="s">
        <v>80</v>
      </c>
      <c r="Q2746" s="122">
        <f t="shared" si="88"/>
        <v>0</v>
      </c>
      <c r="R2746" s="143"/>
    </row>
    <row r="2747" spans="2:18" x14ac:dyDescent="0.2">
      <c r="B2747" s="120"/>
      <c r="C2747" s="119"/>
      <c r="D2747" s="120"/>
      <c r="E2747" s="119"/>
      <c r="F2747" s="119"/>
      <c r="G2747" s="119"/>
      <c r="H2747" s="119"/>
      <c r="I2747" s="158">
        <f t="shared" si="87"/>
        <v>0</v>
      </c>
      <c r="J2747" s="119"/>
      <c r="K2747" s="119"/>
      <c r="L2747" s="119"/>
      <c r="M2747" s="119"/>
      <c r="N2747" s="119"/>
      <c r="O2747" s="159"/>
      <c r="P2747" s="160" t="s">
        <v>80</v>
      </c>
      <c r="Q2747" s="122">
        <f t="shared" si="88"/>
        <v>0</v>
      </c>
      <c r="R2747" s="143"/>
    </row>
    <row r="2748" spans="2:18" x14ac:dyDescent="0.2">
      <c r="B2748" s="120"/>
      <c r="C2748" s="119"/>
      <c r="D2748" s="120"/>
      <c r="E2748" s="119"/>
      <c r="F2748" s="119"/>
      <c r="G2748" s="119"/>
      <c r="H2748" s="119"/>
      <c r="I2748" s="158">
        <f t="shared" si="87"/>
        <v>0</v>
      </c>
      <c r="J2748" s="119"/>
      <c r="K2748" s="119"/>
      <c r="L2748" s="119"/>
      <c r="M2748" s="119"/>
      <c r="N2748" s="119"/>
      <c r="O2748" s="159"/>
      <c r="P2748" s="160" t="s">
        <v>80</v>
      </c>
      <c r="Q2748" s="122">
        <f t="shared" si="88"/>
        <v>0</v>
      </c>
      <c r="R2748" s="143"/>
    </row>
    <row r="2749" spans="2:18" x14ac:dyDescent="0.2">
      <c r="B2749" s="120"/>
      <c r="C2749" s="119"/>
      <c r="D2749" s="120"/>
      <c r="E2749" s="119"/>
      <c r="F2749" s="119"/>
      <c r="G2749" s="119"/>
      <c r="H2749" s="119"/>
      <c r="I2749" s="158">
        <f t="shared" si="87"/>
        <v>0</v>
      </c>
      <c r="J2749" s="119"/>
      <c r="K2749" s="119"/>
      <c r="L2749" s="119"/>
      <c r="M2749" s="119"/>
      <c r="N2749" s="119"/>
      <c r="O2749" s="159"/>
      <c r="P2749" s="160" t="s">
        <v>80</v>
      </c>
      <c r="Q2749" s="122">
        <f t="shared" si="88"/>
        <v>0</v>
      </c>
      <c r="R2749" s="143"/>
    </row>
    <row r="2750" spans="2:18" x14ac:dyDescent="0.2">
      <c r="B2750" s="120"/>
      <c r="C2750" s="119"/>
      <c r="D2750" s="120"/>
      <c r="E2750" s="119"/>
      <c r="F2750" s="119"/>
      <c r="G2750" s="119"/>
      <c r="H2750" s="119"/>
      <c r="I2750" s="158">
        <f t="shared" si="87"/>
        <v>0</v>
      </c>
      <c r="J2750" s="119"/>
      <c r="K2750" s="119"/>
      <c r="L2750" s="119"/>
      <c r="M2750" s="119"/>
      <c r="N2750" s="119"/>
      <c r="O2750" s="159"/>
      <c r="P2750" s="160" t="s">
        <v>80</v>
      </c>
      <c r="Q2750" s="122">
        <f t="shared" si="88"/>
        <v>0</v>
      </c>
      <c r="R2750" s="143"/>
    </row>
    <row r="2751" spans="2:18" x14ac:dyDescent="0.2">
      <c r="B2751" s="120"/>
      <c r="C2751" s="119"/>
      <c r="D2751" s="120"/>
      <c r="E2751" s="119"/>
      <c r="F2751" s="119"/>
      <c r="G2751" s="119"/>
      <c r="H2751" s="119"/>
      <c r="I2751" s="158">
        <f t="shared" si="87"/>
        <v>0</v>
      </c>
      <c r="J2751" s="119"/>
      <c r="K2751" s="119"/>
      <c r="L2751" s="119"/>
      <c r="M2751" s="119"/>
      <c r="N2751" s="119"/>
      <c r="O2751" s="159"/>
      <c r="P2751" s="160" t="s">
        <v>80</v>
      </c>
      <c r="Q2751" s="122">
        <f t="shared" si="88"/>
        <v>0</v>
      </c>
      <c r="R2751" s="143"/>
    </row>
    <row r="2752" spans="2:18" x14ac:dyDescent="0.2">
      <c r="B2752" s="120"/>
      <c r="C2752" s="119"/>
      <c r="D2752" s="120"/>
      <c r="E2752" s="119"/>
      <c r="F2752" s="119"/>
      <c r="G2752" s="119"/>
      <c r="H2752" s="119"/>
      <c r="I2752" s="158">
        <f t="shared" si="87"/>
        <v>0</v>
      </c>
      <c r="J2752" s="119"/>
      <c r="K2752" s="119"/>
      <c r="L2752" s="119"/>
      <c r="M2752" s="119"/>
      <c r="N2752" s="119"/>
      <c r="O2752" s="159"/>
      <c r="P2752" s="160" t="s">
        <v>80</v>
      </c>
      <c r="Q2752" s="122">
        <f t="shared" si="88"/>
        <v>0</v>
      </c>
      <c r="R2752" s="143"/>
    </row>
    <row r="2753" spans="2:18" x14ac:dyDescent="0.2">
      <c r="B2753" s="120"/>
      <c r="C2753" s="119"/>
      <c r="D2753" s="120"/>
      <c r="E2753" s="119"/>
      <c r="F2753" s="119"/>
      <c r="G2753" s="119"/>
      <c r="H2753" s="119"/>
      <c r="I2753" s="158">
        <f t="shared" si="87"/>
        <v>0</v>
      </c>
      <c r="J2753" s="119"/>
      <c r="K2753" s="119"/>
      <c r="L2753" s="119"/>
      <c r="M2753" s="119"/>
      <c r="N2753" s="119"/>
      <c r="O2753" s="159"/>
      <c r="P2753" s="160" t="s">
        <v>80</v>
      </c>
      <c r="Q2753" s="122">
        <f t="shared" si="88"/>
        <v>0</v>
      </c>
      <c r="R2753" s="143"/>
    </row>
    <row r="2754" spans="2:18" x14ac:dyDescent="0.2">
      <c r="B2754" s="120"/>
      <c r="C2754" s="119"/>
      <c r="D2754" s="120"/>
      <c r="E2754" s="119"/>
      <c r="F2754" s="119"/>
      <c r="G2754" s="119"/>
      <c r="H2754" s="119"/>
      <c r="I2754" s="158">
        <f t="shared" si="87"/>
        <v>0</v>
      </c>
      <c r="J2754" s="119"/>
      <c r="K2754" s="119"/>
      <c r="L2754" s="119"/>
      <c r="M2754" s="119"/>
      <c r="N2754" s="119"/>
      <c r="O2754" s="159"/>
      <c r="P2754" s="160" t="s">
        <v>80</v>
      </c>
      <c r="Q2754" s="122">
        <f t="shared" si="88"/>
        <v>0</v>
      </c>
      <c r="R2754" s="143"/>
    </row>
    <row r="2755" spans="2:18" x14ac:dyDescent="0.2">
      <c r="B2755" s="120"/>
      <c r="C2755" s="119"/>
      <c r="D2755" s="120"/>
      <c r="E2755" s="119"/>
      <c r="F2755" s="119"/>
      <c r="G2755" s="119"/>
      <c r="H2755" s="119"/>
      <c r="I2755" s="158">
        <f t="shared" si="87"/>
        <v>0</v>
      </c>
      <c r="J2755" s="119"/>
      <c r="K2755" s="119"/>
      <c r="L2755" s="119"/>
      <c r="M2755" s="119"/>
      <c r="N2755" s="119"/>
      <c r="O2755" s="159"/>
      <c r="P2755" s="160" t="s">
        <v>80</v>
      </c>
      <c r="Q2755" s="122">
        <f t="shared" si="88"/>
        <v>0</v>
      </c>
      <c r="R2755" s="143"/>
    </row>
    <row r="2756" spans="2:18" x14ac:dyDescent="0.2">
      <c r="B2756" s="120"/>
      <c r="C2756" s="119"/>
      <c r="D2756" s="120"/>
      <c r="E2756" s="119"/>
      <c r="F2756" s="119"/>
      <c r="G2756" s="119"/>
      <c r="H2756" s="119"/>
      <c r="I2756" s="158">
        <f t="shared" si="87"/>
        <v>0</v>
      </c>
      <c r="J2756" s="119"/>
      <c r="K2756" s="119"/>
      <c r="L2756" s="119"/>
      <c r="M2756" s="119"/>
      <c r="N2756" s="119"/>
      <c r="O2756" s="159"/>
      <c r="P2756" s="160" t="s">
        <v>80</v>
      </c>
      <c r="Q2756" s="122">
        <f t="shared" si="88"/>
        <v>0</v>
      </c>
      <c r="R2756" s="143"/>
    </row>
    <row r="2757" spans="2:18" x14ac:dyDescent="0.2">
      <c r="B2757" s="120"/>
      <c r="C2757" s="119"/>
      <c r="D2757" s="120"/>
      <c r="E2757" s="119"/>
      <c r="F2757" s="119"/>
      <c r="G2757" s="119"/>
      <c r="H2757" s="119"/>
      <c r="I2757" s="158">
        <f t="shared" si="87"/>
        <v>0</v>
      </c>
      <c r="J2757" s="119"/>
      <c r="K2757" s="119"/>
      <c r="L2757" s="119"/>
      <c r="M2757" s="119"/>
      <c r="N2757" s="119"/>
      <c r="O2757" s="159"/>
      <c r="P2757" s="160" t="s">
        <v>80</v>
      </c>
      <c r="Q2757" s="122">
        <f t="shared" si="88"/>
        <v>0</v>
      </c>
      <c r="R2757" s="143"/>
    </row>
    <row r="2758" spans="2:18" x14ac:dyDescent="0.2">
      <c r="B2758" s="120"/>
      <c r="C2758" s="119"/>
      <c r="D2758" s="120"/>
      <c r="E2758" s="119"/>
      <c r="F2758" s="119"/>
      <c r="G2758" s="119"/>
      <c r="H2758" s="119"/>
      <c r="I2758" s="158">
        <f t="shared" si="87"/>
        <v>0</v>
      </c>
      <c r="J2758" s="119"/>
      <c r="K2758" s="119"/>
      <c r="L2758" s="119"/>
      <c r="M2758" s="119"/>
      <c r="N2758" s="119"/>
      <c r="O2758" s="159"/>
      <c r="P2758" s="160" t="s">
        <v>80</v>
      </c>
      <c r="Q2758" s="122">
        <f t="shared" si="88"/>
        <v>0</v>
      </c>
      <c r="R2758" s="143"/>
    </row>
    <row r="2759" spans="2:18" x14ac:dyDescent="0.2">
      <c r="B2759" s="120"/>
      <c r="C2759" s="119"/>
      <c r="D2759" s="120"/>
      <c r="E2759" s="119"/>
      <c r="F2759" s="119"/>
      <c r="G2759" s="119"/>
      <c r="H2759" s="119"/>
      <c r="I2759" s="158">
        <f t="shared" si="87"/>
        <v>0</v>
      </c>
      <c r="J2759" s="119"/>
      <c r="K2759" s="119"/>
      <c r="L2759" s="119"/>
      <c r="M2759" s="119"/>
      <c r="N2759" s="119"/>
      <c r="O2759" s="159"/>
      <c r="P2759" s="160" t="s">
        <v>80</v>
      </c>
      <c r="Q2759" s="122">
        <f t="shared" si="88"/>
        <v>0</v>
      </c>
      <c r="R2759" s="143"/>
    </row>
    <row r="2760" spans="2:18" x14ac:dyDescent="0.2">
      <c r="B2760" s="120"/>
      <c r="C2760" s="119"/>
      <c r="D2760" s="120"/>
      <c r="E2760" s="119"/>
      <c r="F2760" s="119"/>
      <c r="G2760" s="119"/>
      <c r="H2760" s="119"/>
      <c r="I2760" s="158">
        <f t="shared" si="87"/>
        <v>0</v>
      </c>
      <c r="J2760" s="119"/>
      <c r="K2760" s="119"/>
      <c r="L2760" s="119"/>
      <c r="M2760" s="119"/>
      <c r="N2760" s="119"/>
      <c r="O2760" s="159"/>
      <c r="P2760" s="160" t="s">
        <v>80</v>
      </c>
      <c r="Q2760" s="122">
        <f t="shared" si="88"/>
        <v>0</v>
      </c>
      <c r="R2760" s="143"/>
    </row>
    <row r="2761" spans="2:18" x14ac:dyDescent="0.2">
      <c r="B2761" s="120"/>
      <c r="C2761" s="119"/>
      <c r="D2761" s="120"/>
      <c r="E2761" s="119"/>
      <c r="F2761" s="119"/>
      <c r="G2761" s="119"/>
      <c r="H2761" s="119"/>
      <c r="I2761" s="158">
        <f t="shared" si="87"/>
        <v>0</v>
      </c>
      <c r="J2761" s="119"/>
      <c r="K2761" s="119"/>
      <c r="L2761" s="119"/>
      <c r="M2761" s="119"/>
      <c r="N2761" s="119"/>
      <c r="O2761" s="159"/>
      <c r="P2761" s="160" t="s">
        <v>80</v>
      </c>
      <c r="Q2761" s="122">
        <f t="shared" si="88"/>
        <v>0</v>
      </c>
      <c r="R2761" s="143"/>
    </row>
    <row r="2762" spans="2:18" x14ac:dyDescent="0.2">
      <c r="B2762" s="120"/>
      <c r="C2762" s="119"/>
      <c r="D2762" s="120"/>
      <c r="E2762" s="119"/>
      <c r="F2762" s="119"/>
      <c r="G2762" s="119"/>
      <c r="H2762" s="119"/>
      <c r="I2762" s="158">
        <f t="shared" si="87"/>
        <v>0</v>
      </c>
      <c r="J2762" s="119"/>
      <c r="K2762" s="119"/>
      <c r="L2762" s="119"/>
      <c r="M2762" s="119"/>
      <c r="N2762" s="119"/>
      <c r="O2762" s="159"/>
      <c r="P2762" s="160" t="s">
        <v>80</v>
      </c>
      <c r="Q2762" s="122">
        <f t="shared" si="88"/>
        <v>0</v>
      </c>
      <c r="R2762" s="143"/>
    </row>
    <row r="2763" spans="2:18" x14ac:dyDescent="0.2">
      <c r="B2763" s="120"/>
      <c r="C2763" s="119"/>
      <c r="D2763" s="120"/>
      <c r="E2763" s="119"/>
      <c r="F2763" s="119"/>
      <c r="G2763" s="119"/>
      <c r="H2763" s="119"/>
      <c r="I2763" s="158">
        <f t="shared" si="87"/>
        <v>0</v>
      </c>
      <c r="J2763" s="119"/>
      <c r="K2763" s="119"/>
      <c r="L2763" s="119"/>
      <c r="M2763" s="119"/>
      <c r="N2763" s="119"/>
      <c r="O2763" s="159"/>
      <c r="P2763" s="160" t="s">
        <v>80</v>
      </c>
      <c r="Q2763" s="122">
        <f t="shared" si="88"/>
        <v>0</v>
      </c>
      <c r="R2763" s="143"/>
    </row>
    <row r="2764" spans="2:18" x14ac:dyDescent="0.2">
      <c r="B2764" s="120"/>
      <c r="C2764" s="119"/>
      <c r="D2764" s="120"/>
      <c r="E2764" s="119"/>
      <c r="F2764" s="119"/>
      <c r="G2764" s="119"/>
      <c r="H2764" s="119"/>
      <c r="I2764" s="158">
        <f t="shared" si="87"/>
        <v>0</v>
      </c>
      <c r="J2764" s="119"/>
      <c r="K2764" s="119"/>
      <c r="L2764" s="119"/>
      <c r="M2764" s="119"/>
      <c r="N2764" s="119"/>
      <c r="O2764" s="159"/>
      <c r="P2764" s="160" t="s">
        <v>80</v>
      </c>
      <c r="Q2764" s="122">
        <f t="shared" si="88"/>
        <v>0</v>
      </c>
      <c r="R2764" s="143"/>
    </row>
    <row r="2765" spans="2:18" x14ac:dyDescent="0.2">
      <c r="B2765" s="120"/>
      <c r="C2765" s="119"/>
      <c r="D2765" s="120"/>
      <c r="E2765" s="119"/>
      <c r="F2765" s="119"/>
      <c r="G2765" s="119"/>
      <c r="H2765" s="119"/>
      <c r="I2765" s="158">
        <f t="shared" si="87"/>
        <v>0</v>
      </c>
      <c r="J2765" s="119"/>
      <c r="K2765" s="119"/>
      <c r="L2765" s="119"/>
      <c r="M2765" s="119"/>
      <c r="N2765" s="119"/>
      <c r="O2765" s="159"/>
      <c r="P2765" s="160" t="s">
        <v>80</v>
      </c>
      <c r="Q2765" s="122">
        <f t="shared" si="88"/>
        <v>0</v>
      </c>
      <c r="R2765" s="143"/>
    </row>
    <row r="2766" spans="2:18" x14ac:dyDescent="0.2">
      <c r="B2766" s="120"/>
      <c r="C2766" s="119"/>
      <c r="D2766" s="120"/>
      <c r="E2766" s="119"/>
      <c r="F2766" s="119"/>
      <c r="G2766" s="119"/>
      <c r="H2766" s="119"/>
      <c r="I2766" s="158">
        <f t="shared" si="87"/>
        <v>0</v>
      </c>
      <c r="J2766" s="119"/>
      <c r="K2766" s="119"/>
      <c r="L2766" s="119"/>
      <c r="M2766" s="119"/>
      <c r="N2766" s="119"/>
      <c r="O2766" s="159"/>
      <c r="P2766" s="160" t="s">
        <v>80</v>
      </c>
      <c r="Q2766" s="122">
        <f t="shared" si="88"/>
        <v>0</v>
      </c>
      <c r="R2766" s="143"/>
    </row>
    <row r="2767" spans="2:18" x14ac:dyDescent="0.2">
      <c r="B2767" s="120"/>
      <c r="C2767" s="119"/>
      <c r="D2767" s="120"/>
      <c r="E2767" s="119"/>
      <c r="F2767" s="119"/>
      <c r="G2767" s="119"/>
      <c r="H2767" s="119"/>
      <c r="I2767" s="158">
        <f t="shared" si="87"/>
        <v>0</v>
      </c>
      <c r="J2767" s="119"/>
      <c r="K2767" s="119"/>
      <c r="L2767" s="119"/>
      <c r="M2767" s="119"/>
      <c r="N2767" s="119"/>
      <c r="O2767" s="159"/>
      <c r="P2767" s="160" t="s">
        <v>80</v>
      </c>
      <c r="Q2767" s="122">
        <f t="shared" si="88"/>
        <v>0</v>
      </c>
      <c r="R2767" s="143"/>
    </row>
    <row r="2768" spans="2:18" x14ac:dyDescent="0.2">
      <c r="B2768" s="120"/>
      <c r="C2768" s="119"/>
      <c r="D2768" s="120"/>
      <c r="E2768" s="119"/>
      <c r="F2768" s="119"/>
      <c r="G2768" s="119"/>
      <c r="H2768" s="119"/>
      <c r="I2768" s="158">
        <f t="shared" si="87"/>
        <v>0</v>
      </c>
      <c r="J2768" s="119"/>
      <c r="K2768" s="119"/>
      <c r="L2768" s="119"/>
      <c r="M2768" s="119"/>
      <c r="N2768" s="119"/>
      <c r="O2768" s="159"/>
      <c r="P2768" s="160" t="s">
        <v>80</v>
      </c>
      <c r="Q2768" s="122">
        <f t="shared" si="88"/>
        <v>0</v>
      </c>
      <c r="R2768" s="143"/>
    </row>
    <row r="2769" spans="2:18" x14ac:dyDescent="0.2">
      <c r="B2769" s="120"/>
      <c r="C2769" s="119"/>
      <c r="D2769" s="120"/>
      <c r="E2769" s="119"/>
      <c r="F2769" s="119"/>
      <c r="G2769" s="119"/>
      <c r="H2769" s="119"/>
      <c r="I2769" s="158">
        <f t="shared" si="87"/>
        <v>0</v>
      </c>
      <c r="J2769" s="119"/>
      <c r="K2769" s="119"/>
      <c r="L2769" s="119"/>
      <c r="M2769" s="119"/>
      <c r="N2769" s="119"/>
      <c r="O2769" s="159"/>
      <c r="P2769" s="160" t="s">
        <v>80</v>
      </c>
      <c r="Q2769" s="122">
        <f t="shared" si="88"/>
        <v>0</v>
      </c>
      <c r="R2769" s="143"/>
    </row>
    <row r="2770" spans="2:18" x14ac:dyDescent="0.2">
      <c r="B2770" s="120"/>
      <c r="C2770" s="119"/>
      <c r="D2770" s="120"/>
      <c r="E2770" s="119"/>
      <c r="F2770" s="119"/>
      <c r="G2770" s="119"/>
      <c r="H2770" s="119"/>
      <c r="I2770" s="158">
        <f t="shared" si="87"/>
        <v>0</v>
      </c>
      <c r="J2770" s="119"/>
      <c r="K2770" s="119"/>
      <c r="L2770" s="119"/>
      <c r="M2770" s="119"/>
      <c r="N2770" s="119"/>
      <c r="O2770" s="159"/>
      <c r="P2770" s="160" t="s">
        <v>80</v>
      </c>
      <c r="Q2770" s="122">
        <f t="shared" si="88"/>
        <v>0</v>
      </c>
      <c r="R2770" s="143"/>
    </row>
    <row r="2771" spans="2:18" x14ac:dyDescent="0.2">
      <c r="B2771" s="120"/>
      <c r="C2771" s="119"/>
      <c r="D2771" s="120"/>
      <c r="E2771" s="119"/>
      <c r="F2771" s="119"/>
      <c r="G2771" s="119"/>
      <c r="H2771" s="119"/>
      <c r="I2771" s="158">
        <f t="shared" si="87"/>
        <v>0</v>
      </c>
      <c r="J2771" s="119"/>
      <c r="K2771" s="119"/>
      <c r="L2771" s="119"/>
      <c r="M2771" s="119"/>
      <c r="N2771" s="119"/>
      <c r="O2771" s="159"/>
      <c r="P2771" s="160" t="s">
        <v>80</v>
      </c>
      <c r="Q2771" s="122">
        <f t="shared" si="88"/>
        <v>0</v>
      </c>
      <c r="R2771" s="143"/>
    </row>
    <row r="2772" spans="2:18" x14ac:dyDescent="0.2">
      <c r="B2772" s="120"/>
      <c r="C2772" s="119"/>
      <c r="D2772" s="120"/>
      <c r="E2772" s="119"/>
      <c r="F2772" s="119"/>
      <c r="G2772" s="119"/>
      <c r="H2772" s="119"/>
      <c r="I2772" s="158">
        <f t="shared" si="87"/>
        <v>0</v>
      </c>
      <c r="J2772" s="119"/>
      <c r="K2772" s="119"/>
      <c r="L2772" s="119"/>
      <c r="M2772" s="119"/>
      <c r="N2772" s="119"/>
      <c r="O2772" s="159"/>
      <c r="P2772" s="160" t="s">
        <v>80</v>
      </c>
      <c r="Q2772" s="122">
        <f t="shared" si="88"/>
        <v>0</v>
      </c>
      <c r="R2772" s="143"/>
    </row>
    <row r="2773" spans="2:18" x14ac:dyDescent="0.2">
      <c r="B2773" s="120"/>
      <c r="C2773" s="119"/>
      <c r="D2773" s="120"/>
      <c r="E2773" s="119"/>
      <c r="F2773" s="119"/>
      <c r="G2773" s="119"/>
      <c r="H2773" s="119"/>
      <c r="I2773" s="158">
        <f t="shared" si="87"/>
        <v>0</v>
      </c>
      <c r="J2773" s="119"/>
      <c r="K2773" s="119"/>
      <c r="L2773" s="119"/>
      <c r="M2773" s="119"/>
      <c r="N2773" s="119"/>
      <c r="O2773" s="159"/>
      <c r="P2773" s="160" t="s">
        <v>80</v>
      </c>
      <c r="Q2773" s="122">
        <f t="shared" si="88"/>
        <v>0</v>
      </c>
      <c r="R2773" s="143"/>
    </row>
    <row r="2774" spans="2:18" x14ac:dyDescent="0.2">
      <c r="B2774" s="120"/>
      <c r="C2774" s="119"/>
      <c r="D2774" s="120"/>
      <c r="E2774" s="119"/>
      <c r="F2774" s="119"/>
      <c r="G2774" s="119"/>
      <c r="H2774" s="119"/>
      <c r="I2774" s="158">
        <f t="shared" si="87"/>
        <v>0</v>
      </c>
      <c r="J2774" s="119"/>
      <c r="K2774" s="119"/>
      <c r="L2774" s="119"/>
      <c r="M2774" s="119"/>
      <c r="N2774" s="119"/>
      <c r="O2774" s="159"/>
      <c r="P2774" s="160" t="s">
        <v>80</v>
      </c>
      <c r="Q2774" s="122">
        <f t="shared" si="88"/>
        <v>0</v>
      </c>
      <c r="R2774" s="143"/>
    </row>
    <row r="2775" spans="2:18" x14ac:dyDescent="0.2">
      <c r="B2775" s="120"/>
      <c r="C2775" s="119"/>
      <c r="D2775" s="120"/>
      <c r="E2775" s="119"/>
      <c r="F2775" s="119"/>
      <c r="G2775" s="119"/>
      <c r="H2775" s="119"/>
      <c r="I2775" s="158">
        <f t="shared" si="87"/>
        <v>0</v>
      </c>
      <c r="J2775" s="119"/>
      <c r="K2775" s="119"/>
      <c r="L2775" s="119"/>
      <c r="M2775" s="119"/>
      <c r="N2775" s="119"/>
      <c r="O2775" s="159"/>
      <c r="P2775" s="160" t="s">
        <v>80</v>
      </c>
      <c r="Q2775" s="122">
        <f t="shared" si="88"/>
        <v>0</v>
      </c>
      <c r="R2775" s="143"/>
    </row>
    <row r="2776" spans="2:18" x14ac:dyDescent="0.2">
      <c r="B2776" s="120"/>
      <c r="C2776" s="119"/>
      <c r="D2776" s="120"/>
      <c r="E2776" s="119"/>
      <c r="F2776" s="119"/>
      <c r="G2776" s="119"/>
      <c r="H2776" s="119"/>
      <c r="I2776" s="158">
        <f t="shared" si="87"/>
        <v>0</v>
      </c>
      <c r="J2776" s="119"/>
      <c r="K2776" s="119"/>
      <c r="L2776" s="119"/>
      <c r="M2776" s="119"/>
      <c r="N2776" s="119"/>
      <c r="O2776" s="159"/>
      <c r="P2776" s="160" t="s">
        <v>80</v>
      </c>
      <c r="Q2776" s="122">
        <f t="shared" si="88"/>
        <v>0</v>
      </c>
      <c r="R2776" s="143"/>
    </row>
    <row r="2777" spans="2:18" x14ac:dyDescent="0.2">
      <c r="B2777" s="120"/>
      <c r="C2777" s="119"/>
      <c r="D2777" s="120"/>
      <c r="E2777" s="119"/>
      <c r="F2777" s="119"/>
      <c r="G2777" s="119"/>
      <c r="H2777" s="119"/>
      <c r="I2777" s="158">
        <f t="shared" si="87"/>
        <v>0</v>
      </c>
      <c r="J2777" s="119"/>
      <c r="K2777" s="119"/>
      <c r="L2777" s="119"/>
      <c r="M2777" s="119"/>
      <c r="N2777" s="119"/>
      <c r="O2777" s="159"/>
      <c r="P2777" s="160" t="s">
        <v>80</v>
      </c>
      <c r="Q2777" s="122">
        <f t="shared" si="88"/>
        <v>0</v>
      </c>
      <c r="R2777" s="143"/>
    </row>
    <row r="2778" spans="2:18" x14ac:dyDescent="0.2">
      <c r="B2778" s="120"/>
      <c r="C2778" s="119"/>
      <c r="D2778" s="120"/>
      <c r="E2778" s="119"/>
      <c r="F2778" s="119"/>
      <c r="G2778" s="119"/>
      <c r="H2778" s="119"/>
      <c r="I2778" s="158">
        <f t="shared" si="87"/>
        <v>0</v>
      </c>
      <c r="J2778" s="119"/>
      <c r="K2778" s="119"/>
      <c r="L2778" s="119"/>
      <c r="M2778" s="119"/>
      <c r="N2778" s="119"/>
      <c r="O2778" s="159"/>
      <c r="P2778" s="160" t="s">
        <v>80</v>
      </c>
      <c r="Q2778" s="122">
        <f t="shared" si="88"/>
        <v>0</v>
      </c>
      <c r="R2778" s="143"/>
    </row>
    <row r="2779" spans="2:18" x14ac:dyDescent="0.2">
      <c r="B2779" s="120"/>
      <c r="C2779" s="119"/>
      <c r="D2779" s="120"/>
      <c r="E2779" s="119"/>
      <c r="F2779" s="119"/>
      <c r="G2779" s="119"/>
      <c r="H2779" s="119"/>
      <c r="I2779" s="158">
        <f t="shared" si="87"/>
        <v>0</v>
      </c>
      <c r="J2779" s="119"/>
      <c r="K2779" s="119"/>
      <c r="L2779" s="119"/>
      <c r="M2779" s="119"/>
      <c r="N2779" s="119"/>
      <c r="O2779" s="159"/>
      <c r="P2779" s="160" t="s">
        <v>80</v>
      </c>
      <c r="Q2779" s="122">
        <f t="shared" si="88"/>
        <v>0</v>
      </c>
      <c r="R2779" s="143"/>
    </row>
    <row r="2780" spans="2:18" x14ac:dyDescent="0.2">
      <c r="B2780" s="120"/>
      <c r="C2780" s="119"/>
      <c r="D2780" s="120"/>
      <c r="E2780" s="119"/>
      <c r="F2780" s="119"/>
      <c r="G2780" s="119"/>
      <c r="H2780" s="119"/>
      <c r="I2780" s="158">
        <f t="shared" si="87"/>
        <v>0</v>
      </c>
      <c r="J2780" s="119"/>
      <c r="K2780" s="119"/>
      <c r="L2780" s="119"/>
      <c r="M2780" s="119"/>
      <c r="N2780" s="119"/>
      <c r="O2780" s="159"/>
      <c r="P2780" s="160" t="s">
        <v>80</v>
      </c>
      <c r="Q2780" s="122">
        <f t="shared" si="88"/>
        <v>0</v>
      </c>
      <c r="R2780" s="143"/>
    </row>
    <row r="2781" spans="2:18" x14ac:dyDescent="0.2">
      <c r="B2781" s="120"/>
      <c r="C2781" s="119"/>
      <c r="D2781" s="120"/>
      <c r="E2781" s="119"/>
      <c r="F2781" s="119"/>
      <c r="G2781" s="119"/>
      <c r="H2781" s="119"/>
      <c r="I2781" s="158">
        <f t="shared" si="87"/>
        <v>0</v>
      </c>
      <c r="J2781" s="119"/>
      <c r="K2781" s="119"/>
      <c r="L2781" s="119"/>
      <c r="M2781" s="119"/>
      <c r="N2781" s="119"/>
      <c r="O2781" s="159"/>
      <c r="P2781" s="160" t="s">
        <v>80</v>
      </c>
      <c r="Q2781" s="122">
        <f t="shared" si="88"/>
        <v>0</v>
      </c>
      <c r="R2781" s="143"/>
    </row>
    <row r="2782" spans="2:18" x14ac:dyDescent="0.2">
      <c r="B2782" s="120"/>
      <c r="C2782" s="119"/>
      <c r="D2782" s="120"/>
      <c r="E2782" s="119"/>
      <c r="F2782" s="119"/>
      <c r="G2782" s="119"/>
      <c r="H2782" s="119"/>
      <c r="I2782" s="158">
        <f t="shared" si="87"/>
        <v>0</v>
      </c>
      <c r="J2782" s="119"/>
      <c r="K2782" s="119"/>
      <c r="L2782" s="119"/>
      <c r="M2782" s="119"/>
      <c r="N2782" s="119"/>
      <c r="O2782" s="159"/>
      <c r="P2782" s="160" t="s">
        <v>80</v>
      </c>
      <c r="Q2782" s="122">
        <f t="shared" si="88"/>
        <v>0</v>
      </c>
      <c r="R2782" s="143"/>
    </row>
    <row r="2783" spans="2:18" x14ac:dyDescent="0.2">
      <c r="B2783" s="120"/>
      <c r="C2783" s="119"/>
      <c r="D2783" s="120"/>
      <c r="E2783" s="119"/>
      <c r="F2783" s="119"/>
      <c r="G2783" s="119"/>
      <c r="H2783" s="119"/>
      <c r="I2783" s="158">
        <f t="shared" si="87"/>
        <v>0</v>
      </c>
      <c r="J2783" s="119"/>
      <c r="K2783" s="119"/>
      <c r="L2783" s="119"/>
      <c r="M2783" s="119"/>
      <c r="N2783" s="119"/>
      <c r="O2783" s="159"/>
      <c r="P2783" s="160" t="s">
        <v>80</v>
      </c>
      <c r="Q2783" s="122">
        <f t="shared" si="88"/>
        <v>0</v>
      </c>
      <c r="R2783" s="143"/>
    </row>
    <row r="2784" spans="2:18" x14ac:dyDescent="0.2">
      <c r="B2784" s="120"/>
      <c r="C2784" s="119"/>
      <c r="D2784" s="120"/>
      <c r="E2784" s="119"/>
      <c r="F2784" s="119"/>
      <c r="G2784" s="119"/>
      <c r="H2784" s="119"/>
      <c r="I2784" s="158">
        <f t="shared" si="87"/>
        <v>0</v>
      </c>
      <c r="J2784" s="119"/>
      <c r="K2784" s="119"/>
      <c r="L2784" s="119"/>
      <c r="M2784" s="119"/>
      <c r="N2784" s="119"/>
      <c r="O2784" s="159"/>
      <c r="P2784" s="160" t="s">
        <v>80</v>
      </c>
      <c r="Q2784" s="122">
        <f t="shared" si="88"/>
        <v>0</v>
      </c>
      <c r="R2784" s="143"/>
    </row>
    <row r="2785" spans="2:18" x14ac:dyDescent="0.2">
      <c r="B2785" s="120"/>
      <c r="C2785" s="119"/>
      <c r="D2785" s="120"/>
      <c r="E2785" s="119"/>
      <c r="F2785" s="119"/>
      <c r="G2785" s="119"/>
      <c r="H2785" s="119"/>
      <c r="I2785" s="158">
        <f t="shared" si="87"/>
        <v>0</v>
      </c>
      <c r="J2785" s="119"/>
      <c r="K2785" s="119"/>
      <c r="L2785" s="119"/>
      <c r="M2785" s="119"/>
      <c r="N2785" s="119"/>
      <c r="O2785" s="159"/>
      <c r="P2785" s="160" t="s">
        <v>80</v>
      </c>
      <c r="Q2785" s="122">
        <f t="shared" si="88"/>
        <v>0</v>
      </c>
      <c r="R2785" s="143"/>
    </row>
    <row r="2786" spans="2:18" x14ac:dyDescent="0.2">
      <c r="B2786" s="120"/>
      <c r="C2786" s="119"/>
      <c r="D2786" s="120"/>
      <c r="E2786" s="119"/>
      <c r="F2786" s="119"/>
      <c r="G2786" s="119"/>
      <c r="H2786" s="119"/>
      <c r="I2786" s="158">
        <f t="shared" si="87"/>
        <v>0</v>
      </c>
      <c r="J2786" s="119"/>
      <c r="K2786" s="119"/>
      <c r="L2786" s="119"/>
      <c r="M2786" s="119"/>
      <c r="N2786" s="119"/>
      <c r="O2786" s="159"/>
      <c r="P2786" s="160" t="s">
        <v>80</v>
      </c>
      <c r="Q2786" s="122">
        <f t="shared" si="88"/>
        <v>0</v>
      </c>
      <c r="R2786" s="143"/>
    </row>
    <row r="2787" spans="2:18" x14ac:dyDescent="0.2">
      <c r="B2787" s="120"/>
      <c r="C2787" s="119"/>
      <c r="D2787" s="120"/>
      <c r="E2787" s="119"/>
      <c r="F2787" s="119"/>
      <c r="G2787" s="119"/>
      <c r="H2787" s="119"/>
      <c r="I2787" s="158">
        <f t="shared" si="87"/>
        <v>0</v>
      </c>
      <c r="J2787" s="119"/>
      <c r="K2787" s="119"/>
      <c r="L2787" s="119"/>
      <c r="M2787" s="119"/>
      <c r="N2787" s="119"/>
      <c r="O2787" s="159"/>
      <c r="P2787" s="160" t="s">
        <v>80</v>
      </c>
      <c r="Q2787" s="122">
        <f t="shared" si="88"/>
        <v>0</v>
      </c>
      <c r="R2787" s="143"/>
    </row>
    <row r="2788" spans="2:18" x14ac:dyDescent="0.2">
      <c r="B2788" s="120"/>
      <c r="C2788" s="119"/>
      <c r="D2788" s="120"/>
      <c r="E2788" s="119"/>
      <c r="F2788" s="119"/>
      <c r="G2788" s="119"/>
      <c r="H2788" s="119"/>
      <c r="I2788" s="158">
        <f t="shared" si="87"/>
        <v>0</v>
      </c>
      <c r="J2788" s="119"/>
      <c r="K2788" s="119"/>
      <c r="L2788" s="119"/>
      <c r="M2788" s="119"/>
      <c r="N2788" s="119"/>
      <c r="O2788" s="159"/>
      <c r="P2788" s="160" t="s">
        <v>80</v>
      </c>
      <c r="Q2788" s="122">
        <f t="shared" si="88"/>
        <v>0</v>
      </c>
      <c r="R2788" s="143"/>
    </row>
    <row r="2789" spans="2:18" x14ac:dyDescent="0.2">
      <c r="B2789" s="120"/>
      <c r="C2789" s="119"/>
      <c r="D2789" s="120"/>
      <c r="E2789" s="119"/>
      <c r="F2789" s="119"/>
      <c r="G2789" s="119"/>
      <c r="H2789" s="119"/>
      <c r="I2789" s="158">
        <f t="shared" si="87"/>
        <v>0</v>
      </c>
      <c r="J2789" s="119"/>
      <c r="K2789" s="119"/>
      <c r="L2789" s="119"/>
      <c r="M2789" s="119"/>
      <c r="N2789" s="119"/>
      <c r="O2789" s="159"/>
      <c r="P2789" s="160" t="s">
        <v>80</v>
      </c>
      <c r="Q2789" s="122">
        <f t="shared" si="88"/>
        <v>0</v>
      </c>
      <c r="R2789" s="143"/>
    </row>
    <row r="2790" spans="2:18" x14ac:dyDescent="0.2">
      <c r="B2790" s="120"/>
      <c r="C2790" s="119"/>
      <c r="D2790" s="120"/>
      <c r="E2790" s="119"/>
      <c r="F2790" s="119"/>
      <c r="G2790" s="119"/>
      <c r="H2790" s="119"/>
      <c r="I2790" s="158">
        <f t="shared" si="87"/>
        <v>0</v>
      </c>
      <c r="J2790" s="119"/>
      <c r="K2790" s="119"/>
      <c r="L2790" s="119"/>
      <c r="M2790" s="119"/>
      <c r="N2790" s="119"/>
      <c r="O2790" s="159"/>
      <c r="P2790" s="160" t="s">
        <v>80</v>
      </c>
      <c r="Q2790" s="122">
        <f t="shared" si="88"/>
        <v>0</v>
      </c>
      <c r="R2790" s="143"/>
    </row>
    <row r="2791" spans="2:18" x14ac:dyDescent="0.2">
      <c r="B2791" s="120"/>
      <c r="C2791" s="119"/>
      <c r="D2791" s="120"/>
      <c r="E2791" s="119"/>
      <c r="F2791" s="119"/>
      <c r="G2791" s="119"/>
      <c r="H2791" s="119"/>
      <c r="I2791" s="158">
        <f t="shared" si="87"/>
        <v>0</v>
      </c>
      <c r="J2791" s="119"/>
      <c r="K2791" s="119"/>
      <c r="L2791" s="119"/>
      <c r="M2791" s="119"/>
      <c r="N2791" s="119"/>
      <c r="O2791" s="159"/>
      <c r="P2791" s="160" t="s">
        <v>80</v>
      </c>
      <c r="Q2791" s="122">
        <f t="shared" si="88"/>
        <v>0</v>
      </c>
      <c r="R2791" s="143"/>
    </row>
    <row r="2792" spans="2:18" x14ac:dyDescent="0.2">
      <c r="B2792" s="120"/>
      <c r="C2792" s="119"/>
      <c r="D2792" s="120"/>
      <c r="E2792" s="119"/>
      <c r="F2792" s="119"/>
      <c r="G2792" s="119"/>
      <c r="H2792" s="119"/>
      <c r="I2792" s="158">
        <f t="shared" si="87"/>
        <v>0</v>
      </c>
      <c r="J2792" s="119"/>
      <c r="K2792" s="119"/>
      <c r="L2792" s="119"/>
      <c r="M2792" s="119"/>
      <c r="N2792" s="119"/>
      <c r="O2792" s="159"/>
      <c r="P2792" s="160" t="s">
        <v>80</v>
      </c>
      <c r="Q2792" s="122">
        <f t="shared" si="88"/>
        <v>0</v>
      </c>
      <c r="R2792" s="143"/>
    </row>
    <row r="2793" spans="2:18" x14ac:dyDescent="0.2">
      <c r="B2793" s="120"/>
      <c r="C2793" s="119"/>
      <c r="D2793" s="120"/>
      <c r="E2793" s="119"/>
      <c r="F2793" s="119"/>
      <c r="G2793" s="119"/>
      <c r="H2793" s="119"/>
      <c r="I2793" s="158">
        <f t="shared" si="87"/>
        <v>0</v>
      </c>
      <c r="J2793" s="119"/>
      <c r="K2793" s="119"/>
      <c r="L2793" s="119"/>
      <c r="M2793" s="119"/>
      <c r="N2793" s="119"/>
      <c r="O2793" s="159"/>
      <c r="P2793" s="160" t="s">
        <v>80</v>
      </c>
      <c r="Q2793" s="122">
        <f t="shared" si="88"/>
        <v>0</v>
      </c>
      <c r="R2793" s="143"/>
    </row>
    <row r="2794" spans="2:18" x14ac:dyDescent="0.2">
      <c r="B2794" s="120"/>
      <c r="C2794" s="119"/>
      <c r="D2794" s="120"/>
      <c r="E2794" s="119"/>
      <c r="F2794" s="119"/>
      <c r="G2794" s="119"/>
      <c r="H2794" s="119"/>
      <c r="I2794" s="158">
        <f t="shared" si="87"/>
        <v>0</v>
      </c>
      <c r="J2794" s="119"/>
      <c r="K2794" s="119"/>
      <c r="L2794" s="119"/>
      <c r="M2794" s="119"/>
      <c r="N2794" s="119"/>
      <c r="O2794" s="159"/>
      <c r="P2794" s="160" t="s">
        <v>80</v>
      </c>
      <c r="Q2794" s="122">
        <f t="shared" si="88"/>
        <v>0</v>
      </c>
      <c r="R2794" s="143"/>
    </row>
    <row r="2795" spans="2:18" x14ac:dyDescent="0.2">
      <c r="B2795" s="120"/>
      <c r="C2795" s="119"/>
      <c r="D2795" s="120"/>
      <c r="E2795" s="119"/>
      <c r="F2795" s="119"/>
      <c r="G2795" s="119"/>
      <c r="H2795" s="119"/>
      <c r="I2795" s="158">
        <f t="shared" si="87"/>
        <v>0</v>
      </c>
      <c r="J2795" s="119"/>
      <c r="K2795" s="119"/>
      <c r="L2795" s="119"/>
      <c r="M2795" s="119"/>
      <c r="N2795" s="119"/>
      <c r="O2795" s="159"/>
      <c r="P2795" s="160" t="s">
        <v>80</v>
      </c>
      <c r="Q2795" s="122">
        <f t="shared" si="88"/>
        <v>0</v>
      </c>
      <c r="R2795" s="143"/>
    </row>
    <row r="2796" spans="2:18" x14ac:dyDescent="0.2">
      <c r="B2796" s="120"/>
      <c r="C2796" s="119"/>
      <c r="D2796" s="120"/>
      <c r="E2796" s="119"/>
      <c r="F2796" s="119"/>
      <c r="G2796" s="119"/>
      <c r="H2796" s="119"/>
      <c r="I2796" s="158">
        <f t="shared" si="87"/>
        <v>0</v>
      </c>
      <c r="J2796" s="119"/>
      <c r="K2796" s="119"/>
      <c r="L2796" s="119"/>
      <c r="M2796" s="119"/>
      <c r="N2796" s="119"/>
      <c r="O2796" s="159"/>
      <c r="P2796" s="160" t="s">
        <v>80</v>
      </c>
      <c r="Q2796" s="122">
        <f t="shared" si="88"/>
        <v>0</v>
      </c>
      <c r="R2796" s="143"/>
    </row>
    <row r="2797" spans="2:18" x14ac:dyDescent="0.2">
      <c r="B2797" s="120"/>
      <c r="C2797" s="119"/>
      <c r="D2797" s="120"/>
      <c r="E2797" s="119"/>
      <c r="F2797" s="119"/>
      <c r="G2797" s="119"/>
      <c r="H2797" s="119"/>
      <c r="I2797" s="158">
        <f t="shared" si="87"/>
        <v>0</v>
      </c>
      <c r="J2797" s="119"/>
      <c r="K2797" s="119"/>
      <c r="L2797" s="119"/>
      <c r="M2797" s="119"/>
      <c r="N2797" s="119"/>
      <c r="O2797" s="159"/>
      <c r="P2797" s="160" t="s">
        <v>80</v>
      </c>
      <c r="Q2797" s="122">
        <f t="shared" si="88"/>
        <v>0</v>
      </c>
      <c r="R2797" s="143"/>
    </row>
    <row r="2798" spans="2:18" x14ac:dyDescent="0.2">
      <c r="B2798" s="120"/>
      <c r="C2798" s="119"/>
      <c r="D2798" s="120"/>
      <c r="E2798" s="119"/>
      <c r="F2798" s="119"/>
      <c r="G2798" s="119"/>
      <c r="H2798" s="119"/>
      <c r="I2798" s="158">
        <f t="shared" si="87"/>
        <v>0</v>
      </c>
      <c r="J2798" s="119"/>
      <c r="K2798" s="119"/>
      <c r="L2798" s="119"/>
      <c r="M2798" s="119"/>
      <c r="N2798" s="119"/>
      <c r="O2798" s="159"/>
      <c r="P2798" s="160" t="s">
        <v>80</v>
      </c>
      <c r="Q2798" s="122">
        <f t="shared" si="88"/>
        <v>0</v>
      </c>
      <c r="R2798" s="143"/>
    </row>
    <row r="2799" spans="2:18" x14ac:dyDescent="0.2">
      <c r="B2799" s="120"/>
      <c r="C2799" s="119"/>
      <c r="D2799" s="120"/>
      <c r="E2799" s="119"/>
      <c r="F2799" s="119"/>
      <c r="G2799" s="119"/>
      <c r="H2799" s="119"/>
      <c r="I2799" s="158">
        <f t="shared" si="87"/>
        <v>0</v>
      </c>
      <c r="J2799" s="119"/>
      <c r="K2799" s="119"/>
      <c r="L2799" s="119"/>
      <c r="M2799" s="119"/>
      <c r="N2799" s="119"/>
      <c r="O2799" s="159"/>
      <c r="P2799" s="160" t="s">
        <v>80</v>
      </c>
      <c r="Q2799" s="122">
        <f t="shared" si="88"/>
        <v>0</v>
      </c>
      <c r="R2799" s="143"/>
    </row>
    <row r="2800" spans="2:18" x14ac:dyDescent="0.2">
      <c r="B2800" s="120"/>
      <c r="C2800" s="119"/>
      <c r="D2800" s="120"/>
      <c r="E2800" s="119"/>
      <c r="F2800" s="119"/>
      <c r="G2800" s="119"/>
      <c r="H2800" s="119"/>
      <c r="I2800" s="158">
        <f t="shared" si="87"/>
        <v>0</v>
      </c>
      <c r="J2800" s="119"/>
      <c r="K2800" s="119"/>
      <c r="L2800" s="119"/>
      <c r="M2800" s="119"/>
      <c r="N2800" s="119"/>
      <c r="O2800" s="159"/>
      <c r="P2800" s="160" t="s">
        <v>80</v>
      </c>
      <c r="Q2800" s="122">
        <f t="shared" si="88"/>
        <v>0</v>
      </c>
      <c r="R2800" s="143"/>
    </row>
    <row r="2801" spans="2:18" x14ac:dyDescent="0.2">
      <c r="B2801" s="120"/>
      <c r="C2801" s="119"/>
      <c r="D2801" s="120"/>
      <c r="E2801" s="119"/>
      <c r="F2801" s="119"/>
      <c r="G2801" s="119"/>
      <c r="H2801" s="119"/>
      <c r="I2801" s="158">
        <f t="shared" si="87"/>
        <v>0</v>
      </c>
      <c r="J2801" s="119"/>
      <c r="K2801" s="119"/>
      <c r="L2801" s="119"/>
      <c r="M2801" s="119"/>
      <c r="N2801" s="119"/>
      <c r="O2801" s="159"/>
      <c r="P2801" s="160" t="s">
        <v>80</v>
      </c>
      <c r="Q2801" s="122">
        <f t="shared" si="88"/>
        <v>0</v>
      </c>
      <c r="R2801" s="143"/>
    </row>
    <row r="2802" spans="2:18" x14ac:dyDescent="0.2">
      <c r="B2802" s="120"/>
      <c r="C2802" s="119"/>
      <c r="D2802" s="120"/>
      <c r="E2802" s="119"/>
      <c r="F2802" s="119"/>
      <c r="G2802" s="119"/>
      <c r="H2802" s="119"/>
      <c r="I2802" s="158">
        <f t="shared" si="87"/>
        <v>0</v>
      </c>
      <c r="J2802" s="119"/>
      <c r="K2802" s="119"/>
      <c r="L2802" s="119"/>
      <c r="M2802" s="119"/>
      <c r="N2802" s="119"/>
      <c r="O2802" s="159"/>
      <c r="P2802" s="160" t="s">
        <v>80</v>
      </c>
      <c r="Q2802" s="122">
        <f t="shared" si="88"/>
        <v>0</v>
      </c>
      <c r="R2802" s="143"/>
    </row>
    <row r="2803" spans="2:18" x14ac:dyDescent="0.2">
      <c r="B2803" s="120"/>
      <c r="C2803" s="119"/>
      <c r="D2803" s="120"/>
      <c r="E2803" s="119"/>
      <c r="F2803" s="119"/>
      <c r="G2803" s="119"/>
      <c r="H2803" s="119"/>
      <c r="I2803" s="158">
        <f t="shared" si="87"/>
        <v>0</v>
      </c>
      <c r="J2803" s="119"/>
      <c r="K2803" s="119"/>
      <c r="L2803" s="119"/>
      <c r="M2803" s="119"/>
      <c r="N2803" s="119"/>
      <c r="O2803" s="159"/>
      <c r="P2803" s="160" t="s">
        <v>80</v>
      </c>
      <c r="Q2803" s="122">
        <f t="shared" si="88"/>
        <v>0</v>
      </c>
      <c r="R2803" s="143"/>
    </row>
    <row r="2804" spans="2:18" x14ac:dyDescent="0.2">
      <c r="B2804" s="120"/>
      <c r="C2804" s="119"/>
      <c r="D2804" s="120"/>
      <c r="E2804" s="119"/>
      <c r="F2804" s="119"/>
      <c r="G2804" s="119"/>
      <c r="H2804" s="119"/>
      <c r="I2804" s="158">
        <f t="shared" ref="I2804:I2867" si="89">IF(J2804&gt;0,J2804,SUM((PI()*E2804*F2804/4)+(PI()*F2804*G2804/4)+(PI()*G2804*H2804/4)+(PI()*H2804*E2804/4)))</f>
        <v>0</v>
      </c>
      <c r="J2804" s="119"/>
      <c r="K2804" s="119"/>
      <c r="L2804" s="119"/>
      <c r="M2804" s="119"/>
      <c r="N2804" s="119"/>
      <c r="O2804" s="159"/>
      <c r="P2804" s="160" t="s">
        <v>80</v>
      </c>
      <c r="Q2804" s="122">
        <f t="shared" ref="Q2804:Q2867" si="90">SUM((I2804-(L2804+M2804+N2804))*(1-O2804))</f>
        <v>0</v>
      </c>
      <c r="R2804" s="143"/>
    </row>
    <row r="2805" spans="2:18" x14ac:dyDescent="0.2">
      <c r="B2805" s="120"/>
      <c r="C2805" s="119"/>
      <c r="D2805" s="120"/>
      <c r="E2805" s="119"/>
      <c r="F2805" s="119"/>
      <c r="G2805" s="119"/>
      <c r="H2805" s="119"/>
      <c r="I2805" s="158">
        <f t="shared" si="89"/>
        <v>0</v>
      </c>
      <c r="J2805" s="119"/>
      <c r="K2805" s="119"/>
      <c r="L2805" s="119"/>
      <c r="M2805" s="119"/>
      <c r="N2805" s="119"/>
      <c r="O2805" s="159"/>
      <c r="P2805" s="160" t="s">
        <v>80</v>
      </c>
      <c r="Q2805" s="122">
        <f t="shared" si="90"/>
        <v>0</v>
      </c>
      <c r="R2805" s="143"/>
    </row>
    <row r="2806" spans="2:18" x14ac:dyDescent="0.2">
      <c r="B2806" s="120"/>
      <c r="C2806" s="119"/>
      <c r="D2806" s="120"/>
      <c r="E2806" s="119"/>
      <c r="F2806" s="119"/>
      <c r="G2806" s="119"/>
      <c r="H2806" s="119"/>
      <c r="I2806" s="158">
        <f t="shared" si="89"/>
        <v>0</v>
      </c>
      <c r="J2806" s="119"/>
      <c r="K2806" s="119"/>
      <c r="L2806" s="119"/>
      <c r="M2806" s="119"/>
      <c r="N2806" s="119"/>
      <c r="O2806" s="159"/>
      <c r="P2806" s="160" t="s">
        <v>80</v>
      </c>
      <c r="Q2806" s="122">
        <f t="shared" si="90"/>
        <v>0</v>
      </c>
      <c r="R2806" s="143"/>
    </row>
    <row r="2807" spans="2:18" x14ac:dyDescent="0.2">
      <c r="B2807" s="120"/>
      <c r="C2807" s="119"/>
      <c r="D2807" s="120"/>
      <c r="E2807" s="119"/>
      <c r="F2807" s="119"/>
      <c r="G2807" s="119"/>
      <c r="H2807" s="119"/>
      <c r="I2807" s="158">
        <f t="shared" si="89"/>
        <v>0</v>
      </c>
      <c r="J2807" s="119"/>
      <c r="K2807" s="119"/>
      <c r="L2807" s="119"/>
      <c r="M2807" s="119"/>
      <c r="N2807" s="119"/>
      <c r="O2807" s="159"/>
      <c r="P2807" s="160" t="s">
        <v>80</v>
      </c>
      <c r="Q2807" s="122">
        <f t="shared" si="90"/>
        <v>0</v>
      </c>
      <c r="R2807" s="143"/>
    </row>
    <row r="2808" spans="2:18" x14ac:dyDescent="0.2">
      <c r="B2808" s="120"/>
      <c r="C2808" s="119"/>
      <c r="D2808" s="120"/>
      <c r="E2808" s="119"/>
      <c r="F2808" s="119"/>
      <c r="G2808" s="119"/>
      <c r="H2808" s="119"/>
      <c r="I2808" s="158">
        <f t="shared" si="89"/>
        <v>0</v>
      </c>
      <c r="J2808" s="119"/>
      <c r="K2808" s="119"/>
      <c r="L2808" s="119"/>
      <c r="M2808" s="119"/>
      <c r="N2808" s="119"/>
      <c r="O2808" s="159"/>
      <c r="P2808" s="160" t="s">
        <v>80</v>
      </c>
      <c r="Q2808" s="122">
        <f t="shared" si="90"/>
        <v>0</v>
      </c>
      <c r="R2808" s="143"/>
    </row>
    <row r="2809" spans="2:18" x14ac:dyDescent="0.2">
      <c r="B2809" s="120"/>
      <c r="C2809" s="119"/>
      <c r="D2809" s="120"/>
      <c r="E2809" s="119"/>
      <c r="F2809" s="119"/>
      <c r="G2809" s="119"/>
      <c r="H2809" s="119"/>
      <c r="I2809" s="158">
        <f t="shared" si="89"/>
        <v>0</v>
      </c>
      <c r="J2809" s="119"/>
      <c r="K2809" s="119"/>
      <c r="L2809" s="119"/>
      <c r="M2809" s="119"/>
      <c r="N2809" s="119"/>
      <c r="O2809" s="159"/>
      <c r="P2809" s="160" t="s">
        <v>80</v>
      </c>
      <c r="Q2809" s="122">
        <f t="shared" si="90"/>
        <v>0</v>
      </c>
      <c r="R2809" s="143"/>
    </row>
    <row r="2810" spans="2:18" x14ac:dyDescent="0.2">
      <c r="B2810" s="120"/>
      <c r="C2810" s="119"/>
      <c r="D2810" s="120"/>
      <c r="E2810" s="119"/>
      <c r="F2810" s="119"/>
      <c r="G2810" s="119"/>
      <c r="H2810" s="119"/>
      <c r="I2810" s="158">
        <f t="shared" si="89"/>
        <v>0</v>
      </c>
      <c r="J2810" s="119"/>
      <c r="K2810" s="119"/>
      <c r="L2810" s="119"/>
      <c r="M2810" s="119"/>
      <c r="N2810" s="119"/>
      <c r="O2810" s="159"/>
      <c r="P2810" s="160" t="s">
        <v>80</v>
      </c>
      <c r="Q2810" s="122">
        <f t="shared" si="90"/>
        <v>0</v>
      </c>
      <c r="R2810" s="143"/>
    </row>
    <row r="2811" spans="2:18" x14ac:dyDescent="0.2">
      <c r="B2811" s="120"/>
      <c r="C2811" s="119"/>
      <c r="D2811" s="120"/>
      <c r="E2811" s="119"/>
      <c r="F2811" s="119"/>
      <c r="G2811" s="119"/>
      <c r="H2811" s="119"/>
      <c r="I2811" s="158">
        <f t="shared" si="89"/>
        <v>0</v>
      </c>
      <c r="J2811" s="119"/>
      <c r="K2811" s="119"/>
      <c r="L2811" s="119"/>
      <c r="M2811" s="119"/>
      <c r="N2811" s="119"/>
      <c r="O2811" s="159"/>
      <c r="P2811" s="160" t="s">
        <v>80</v>
      </c>
      <c r="Q2811" s="122">
        <f t="shared" si="90"/>
        <v>0</v>
      </c>
      <c r="R2811" s="143"/>
    </row>
    <row r="2812" spans="2:18" x14ac:dyDescent="0.2">
      <c r="B2812" s="120"/>
      <c r="C2812" s="119"/>
      <c r="D2812" s="120"/>
      <c r="E2812" s="119"/>
      <c r="F2812" s="119"/>
      <c r="G2812" s="119"/>
      <c r="H2812" s="119"/>
      <c r="I2812" s="158">
        <f t="shared" si="89"/>
        <v>0</v>
      </c>
      <c r="J2812" s="119"/>
      <c r="K2812" s="119"/>
      <c r="L2812" s="119"/>
      <c r="M2812" s="119"/>
      <c r="N2812" s="119"/>
      <c r="O2812" s="159"/>
      <c r="P2812" s="160" t="s">
        <v>80</v>
      </c>
      <c r="Q2812" s="122">
        <f t="shared" si="90"/>
        <v>0</v>
      </c>
      <c r="R2812" s="143"/>
    </row>
    <row r="2813" spans="2:18" x14ac:dyDescent="0.2">
      <c r="B2813" s="120"/>
      <c r="C2813" s="119"/>
      <c r="D2813" s="120"/>
      <c r="E2813" s="119"/>
      <c r="F2813" s="119"/>
      <c r="G2813" s="119"/>
      <c r="H2813" s="119"/>
      <c r="I2813" s="158">
        <f t="shared" si="89"/>
        <v>0</v>
      </c>
      <c r="J2813" s="119"/>
      <c r="K2813" s="119"/>
      <c r="L2813" s="119"/>
      <c r="M2813" s="119"/>
      <c r="N2813" s="119"/>
      <c r="O2813" s="159"/>
      <c r="P2813" s="160" t="s">
        <v>80</v>
      </c>
      <c r="Q2813" s="122">
        <f t="shared" si="90"/>
        <v>0</v>
      </c>
      <c r="R2813" s="143"/>
    </row>
    <row r="2814" spans="2:18" x14ac:dyDescent="0.2">
      <c r="B2814" s="120"/>
      <c r="C2814" s="119"/>
      <c r="D2814" s="120"/>
      <c r="E2814" s="119"/>
      <c r="F2814" s="119"/>
      <c r="G2814" s="119"/>
      <c r="H2814" s="119"/>
      <c r="I2814" s="158">
        <f t="shared" si="89"/>
        <v>0</v>
      </c>
      <c r="J2814" s="119"/>
      <c r="K2814" s="119"/>
      <c r="L2814" s="119"/>
      <c r="M2814" s="119"/>
      <c r="N2814" s="119"/>
      <c r="O2814" s="159"/>
      <c r="P2814" s="160" t="s">
        <v>80</v>
      </c>
      <c r="Q2814" s="122">
        <f t="shared" si="90"/>
        <v>0</v>
      </c>
      <c r="R2814" s="143"/>
    </row>
    <row r="2815" spans="2:18" x14ac:dyDescent="0.2">
      <c r="B2815" s="120"/>
      <c r="C2815" s="119"/>
      <c r="D2815" s="120"/>
      <c r="E2815" s="119"/>
      <c r="F2815" s="119"/>
      <c r="G2815" s="119"/>
      <c r="H2815" s="119"/>
      <c r="I2815" s="158">
        <f t="shared" si="89"/>
        <v>0</v>
      </c>
      <c r="J2815" s="119"/>
      <c r="K2815" s="119"/>
      <c r="L2815" s="119"/>
      <c r="M2815" s="119"/>
      <c r="N2815" s="119"/>
      <c r="O2815" s="159"/>
      <c r="P2815" s="160" t="s">
        <v>80</v>
      </c>
      <c r="Q2815" s="122">
        <f t="shared" si="90"/>
        <v>0</v>
      </c>
      <c r="R2815" s="143"/>
    </row>
    <row r="2816" spans="2:18" x14ac:dyDescent="0.2">
      <c r="B2816" s="120"/>
      <c r="C2816" s="119"/>
      <c r="D2816" s="120"/>
      <c r="E2816" s="119"/>
      <c r="F2816" s="119"/>
      <c r="G2816" s="119"/>
      <c r="H2816" s="119"/>
      <c r="I2816" s="158">
        <f t="shared" si="89"/>
        <v>0</v>
      </c>
      <c r="J2816" s="119"/>
      <c r="K2816" s="119"/>
      <c r="L2816" s="119"/>
      <c r="M2816" s="119"/>
      <c r="N2816" s="119"/>
      <c r="O2816" s="159"/>
      <c r="P2816" s="160" t="s">
        <v>80</v>
      </c>
      <c r="Q2816" s="122">
        <f t="shared" si="90"/>
        <v>0</v>
      </c>
      <c r="R2816" s="143"/>
    </row>
    <row r="2817" spans="2:18" x14ac:dyDescent="0.2">
      <c r="B2817" s="120"/>
      <c r="C2817" s="119"/>
      <c r="D2817" s="120"/>
      <c r="E2817" s="119"/>
      <c r="F2817" s="119"/>
      <c r="G2817" s="119"/>
      <c r="H2817" s="119"/>
      <c r="I2817" s="158">
        <f t="shared" si="89"/>
        <v>0</v>
      </c>
      <c r="J2817" s="119"/>
      <c r="K2817" s="119"/>
      <c r="L2817" s="119"/>
      <c r="M2817" s="119"/>
      <c r="N2817" s="119"/>
      <c r="O2817" s="159"/>
      <c r="P2817" s="160" t="s">
        <v>80</v>
      </c>
      <c r="Q2817" s="122">
        <f t="shared" si="90"/>
        <v>0</v>
      </c>
      <c r="R2817" s="143"/>
    </row>
    <row r="2818" spans="2:18" x14ac:dyDescent="0.2">
      <c r="B2818" s="120"/>
      <c r="C2818" s="119"/>
      <c r="D2818" s="120"/>
      <c r="E2818" s="119"/>
      <c r="F2818" s="119"/>
      <c r="G2818" s="119"/>
      <c r="H2818" s="119"/>
      <c r="I2818" s="158">
        <f t="shared" si="89"/>
        <v>0</v>
      </c>
      <c r="J2818" s="119"/>
      <c r="K2818" s="119"/>
      <c r="L2818" s="119"/>
      <c r="M2818" s="119"/>
      <c r="N2818" s="119"/>
      <c r="O2818" s="159"/>
      <c r="P2818" s="160" t="s">
        <v>80</v>
      </c>
      <c r="Q2818" s="122">
        <f t="shared" si="90"/>
        <v>0</v>
      </c>
      <c r="R2818" s="143"/>
    </row>
    <row r="2819" spans="2:18" x14ac:dyDescent="0.2">
      <c r="B2819" s="120"/>
      <c r="C2819" s="119"/>
      <c r="D2819" s="120"/>
      <c r="E2819" s="119"/>
      <c r="F2819" s="119"/>
      <c r="G2819" s="119"/>
      <c r="H2819" s="119"/>
      <c r="I2819" s="158">
        <f t="shared" si="89"/>
        <v>0</v>
      </c>
      <c r="J2819" s="119"/>
      <c r="K2819" s="119"/>
      <c r="L2819" s="119"/>
      <c r="M2819" s="119"/>
      <c r="N2819" s="119"/>
      <c r="O2819" s="159"/>
      <c r="P2819" s="160" t="s">
        <v>80</v>
      </c>
      <c r="Q2819" s="122">
        <f t="shared" si="90"/>
        <v>0</v>
      </c>
      <c r="R2819" s="143"/>
    </row>
    <row r="2820" spans="2:18" x14ac:dyDescent="0.2">
      <c r="B2820" s="120"/>
      <c r="C2820" s="119"/>
      <c r="D2820" s="120"/>
      <c r="E2820" s="119"/>
      <c r="F2820" s="119"/>
      <c r="G2820" s="119"/>
      <c r="H2820" s="119"/>
      <c r="I2820" s="158">
        <f t="shared" si="89"/>
        <v>0</v>
      </c>
      <c r="J2820" s="119"/>
      <c r="K2820" s="119"/>
      <c r="L2820" s="119"/>
      <c r="M2820" s="119"/>
      <c r="N2820" s="119"/>
      <c r="O2820" s="159"/>
      <c r="P2820" s="160" t="s">
        <v>80</v>
      </c>
      <c r="Q2820" s="122">
        <f t="shared" si="90"/>
        <v>0</v>
      </c>
      <c r="R2820" s="143"/>
    </row>
    <row r="2821" spans="2:18" x14ac:dyDescent="0.2">
      <c r="B2821" s="120"/>
      <c r="C2821" s="119"/>
      <c r="D2821" s="120"/>
      <c r="E2821" s="119"/>
      <c r="F2821" s="119"/>
      <c r="G2821" s="119"/>
      <c r="H2821" s="119"/>
      <c r="I2821" s="158">
        <f t="shared" si="89"/>
        <v>0</v>
      </c>
      <c r="J2821" s="119"/>
      <c r="K2821" s="119"/>
      <c r="L2821" s="119"/>
      <c r="M2821" s="119"/>
      <c r="N2821" s="119"/>
      <c r="O2821" s="159"/>
      <c r="P2821" s="160" t="s">
        <v>80</v>
      </c>
      <c r="Q2821" s="122">
        <f t="shared" si="90"/>
        <v>0</v>
      </c>
      <c r="R2821" s="143"/>
    </row>
    <row r="2822" spans="2:18" x14ac:dyDescent="0.2">
      <c r="B2822" s="120"/>
      <c r="C2822" s="119"/>
      <c r="D2822" s="120"/>
      <c r="E2822" s="119"/>
      <c r="F2822" s="119"/>
      <c r="G2822" s="119"/>
      <c r="H2822" s="119"/>
      <c r="I2822" s="158">
        <f t="shared" si="89"/>
        <v>0</v>
      </c>
      <c r="J2822" s="119"/>
      <c r="K2822" s="119"/>
      <c r="L2822" s="119"/>
      <c r="M2822" s="119"/>
      <c r="N2822" s="119"/>
      <c r="O2822" s="159"/>
      <c r="P2822" s="160" t="s">
        <v>80</v>
      </c>
      <c r="Q2822" s="122">
        <f t="shared" si="90"/>
        <v>0</v>
      </c>
      <c r="R2822" s="143"/>
    </row>
    <row r="2823" spans="2:18" x14ac:dyDescent="0.2">
      <c r="B2823" s="120"/>
      <c r="C2823" s="119"/>
      <c r="D2823" s="120"/>
      <c r="E2823" s="119"/>
      <c r="F2823" s="119"/>
      <c r="G2823" s="119"/>
      <c r="H2823" s="119"/>
      <c r="I2823" s="158">
        <f t="shared" si="89"/>
        <v>0</v>
      </c>
      <c r="J2823" s="119"/>
      <c r="K2823" s="119"/>
      <c r="L2823" s="119"/>
      <c r="M2823" s="119"/>
      <c r="N2823" s="119"/>
      <c r="O2823" s="159"/>
      <c r="P2823" s="160" t="s">
        <v>80</v>
      </c>
      <c r="Q2823" s="122">
        <f t="shared" si="90"/>
        <v>0</v>
      </c>
      <c r="R2823" s="143"/>
    </row>
    <row r="2824" spans="2:18" x14ac:dyDescent="0.2">
      <c r="B2824" s="120"/>
      <c r="C2824" s="119"/>
      <c r="D2824" s="120"/>
      <c r="E2824" s="119"/>
      <c r="F2824" s="119"/>
      <c r="G2824" s="119"/>
      <c r="H2824" s="119"/>
      <c r="I2824" s="158">
        <f t="shared" si="89"/>
        <v>0</v>
      </c>
      <c r="J2824" s="119"/>
      <c r="K2824" s="119"/>
      <c r="L2824" s="119"/>
      <c r="M2824" s="119"/>
      <c r="N2824" s="119"/>
      <c r="O2824" s="159"/>
      <c r="P2824" s="160" t="s">
        <v>80</v>
      </c>
      <c r="Q2824" s="122">
        <f t="shared" si="90"/>
        <v>0</v>
      </c>
      <c r="R2824" s="143"/>
    </row>
    <row r="2825" spans="2:18" x14ac:dyDescent="0.2">
      <c r="B2825" s="120"/>
      <c r="C2825" s="119"/>
      <c r="D2825" s="120"/>
      <c r="E2825" s="119"/>
      <c r="F2825" s="119"/>
      <c r="G2825" s="119"/>
      <c r="H2825" s="119"/>
      <c r="I2825" s="158">
        <f t="shared" si="89"/>
        <v>0</v>
      </c>
      <c r="J2825" s="119"/>
      <c r="K2825" s="119"/>
      <c r="L2825" s="119"/>
      <c r="M2825" s="119"/>
      <c r="N2825" s="119"/>
      <c r="O2825" s="159"/>
      <c r="P2825" s="160" t="s">
        <v>80</v>
      </c>
      <c r="Q2825" s="122">
        <f t="shared" si="90"/>
        <v>0</v>
      </c>
      <c r="R2825" s="143"/>
    </row>
    <row r="2826" spans="2:18" x14ac:dyDescent="0.2">
      <c r="B2826" s="120"/>
      <c r="C2826" s="119"/>
      <c r="D2826" s="120"/>
      <c r="E2826" s="119"/>
      <c r="F2826" s="119"/>
      <c r="G2826" s="119"/>
      <c r="H2826" s="119"/>
      <c r="I2826" s="158">
        <f t="shared" si="89"/>
        <v>0</v>
      </c>
      <c r="J2826" s="119"/>
      <c r="K2826" s="119"/>
      <c r="L2826" s="119"/>
      <c r="M2826" s="119"/>
      <c r="N2826" s="119"/>
      <c r="O2826" s="159"/>
      <c r="P2826" s="160" t="s">
        <v>80</v>
      </c>
      <c r="Q2826" s="122">
        <f t="shared" si="90"/>
        <v>0</v>
      </c>
      <c r="R2826" s="143"/>
    </row>
    <row r="2827" spans="2:18" x14ac:dyDescent="0.2">
      <c r="B2827" s="120"/>
      <c r="C2827" s="119"/>
      <c r="D2827" s="120"/>
      <c r="E2827" s="119"/>
      <c r="F2827" s="119"/>
      <c r="G2827" s="119"/>
      <c r="H2827" s="119"/>
      <c r="I2827" s="158">
        <f t="shared" si="89"/>
        <v>0</v>
      </c>
      <c r="J2827" s="119"/>
      <c r="K2827" s="119"/>
      <c r="L2827" s="119"/>
      <c r="M2827" s="119"/>
      <c r="N2827" s="119"/>
      <c r="O2827" s="159"/>
      <c r="P2827" s="160" t="s">
        <v>80</v>
      </c>
      <c r="Q2827" s="122">
        <f t="shared" si="90"/>
        <v>0</v>
      </c>
      <c r="R2827" s="143"/>
    </row>
    <row r="2828" spans="2:18" x14ac:dyDescent="0.2">
      <c r="B2828" s="120"/>
      <c r="C2828" s="119"/>
      <c r="D2828" s="120"/>
      <c r="E2828" s="119"/>
      <c r="F2828" s="119"/>
      <c r="G2828" s="119"/>
      <c r="H2828" s="119"/>
      <c r="I2828" s="158">
        <f t="shared" si="89"/>
        <v>0</v>
      </c>
      <c r="J2828" s="119"/>
      <c r="K2828" s="119"/>
      <c r="L2828" s="119"/>
      <c r="M2828" s="119"/>
      <c r="N2828" s="119"/>
      <c r="O2828" s="159"/>
      <c r="P2828" s="160" t="s">
        <v>80</v>
      </c>
      <c r="Q2828" s="122">
        <f t="shared" si="90"/>
        <v>0</v>
      </c>
      <c r="R2828" s="143"/>
    </row>
    <row r="2829" spans="2:18" x14ac:dyDescent="0.2">
      <c r="B2829" s="120"/>
      <c r="C2829" s="119"/>
      <c r="D2829" s="120"/>
      <c r="E2829" s="119"/>
      <c r="F2829" s="119"/>
      <c r="G2829" s="119"/>
      <c r="H2829" s="119"/>
      <c r="I2829" s="158">
        <f t="shared" si="89"/>
        <v>0</v>
      </c>
      <c r="J2829" s="119"/>
      <c r="K2829" s="119"/>
      <c r="L2829" s="119"/>
      <c r="M2829" s="119"/>
      <c r="N2829" s="119"/>
      <c r="O2829" s="159"/>
      <c r="P2829" s="160" t="s">
        <v>80</v>
      </c>
      <c r="Q2829" s="122">
        <f t="shared" si="90"/>
        <v>0</v>
      </c>
      <c r="R2829" s="143"/>
    </row>
    <row r="2830" spans="2:18" x14ac:dyDescent="0.2">
      <c r="B2830" s="120"/>
      <c r="C2830" s="119"/>
      <c r="D2830" s="120"/>
      <c r="E2830" s="119"/>
      <c r="F2830" s="119"/>
      <c r="G2830" s="119"/>
      <c r="H2830" s="119"/>
      <c r="I2830" s="158">
        <f t="shared" si="89"/>
        <v>0</v>
      </c>
      <c r="J2830" s="119"/>
      <c r="K2830" s="119"/>
      <c r="L2830" s="119"/>
      <c r="M2830" s="119"/>
      <c r="N2830" s="119"/>
      <c r="O2830" s="159"/>
      <c r="P2830" s="160" t="s">
        <v>80</v>
      </c>
      <c r="Q2830" s="122">
        <f t="shared" si="90"/>
        <v>0</v>
      </c>
      <c r="R2830" s="143"/>
    </row>
    <row r="2831" spans="2:18" x14ac:dyDescent="0.2">
      <c r="B2831" s="120"/>
      <c r="C2831" s="119"/>
      <c r="D2831" s="120"/>
      <c r="E2831" s="119"/>
      <c r="F2831" s="119"/>
      <c r="G2831" s="119"/>
      <c r="H2831" s="119"/>
      <c r="I2831" s="158">
        <f t="shared" si="89"/>
        <v>0</v>
      </c>
      <c r="J2831" s="119"/>
      <c r="K2831" s="119"/>
      <c r="L2831" s="119"/>
      <c r="M2831" s="119"/>
      <c r="N2831" s="119"/>
      <c r="O2831" s="159"/>
      <c r="P2831" s="160" t="s">
        <v>80</v>
      </c>
      <c r="Q2831" s="122">
        <f t="shared" si="90"/>
        <v>0</v>
      </c>
      <c r="R2831" s="143"/>
    </row>
    <row r="2832" spans="2:18" x14ac:dyDescent="0.2">
      <c r="B2832" s="120"/>
      <c r="C2832" s="119"/>
      <c r="D2832" s="120"/>
      <c r="E2832" s="119"/>
      <c r="F2832" s="119"/>
      <c r="G2832" s="119"/>
      <c r="H2832" s="119"/>
      <c r="I2832" s="158">
        <f t="shared" si="89"/>
        <v>0</v>
      </c>
      <c r="J2832" s="119"/>
      <c r="K2832" s="119"/>
      <c r="L2832" s="119"/>
      <c r="M2832" s="119"/>
      <c r="N2832" s="119"/>
      <c r="O2832" s="159"/>
      <c r="P2832" s="160" t="s">
        <v>80</v>
      </c>
      <c r="Q2832" s="122">
        <f t="shared" si="90"/>
        <v>0</v>
      </c>
      <c r="R2832" s="143"/>
    </row>
    <row r="2833" spans="2:18" x14ac:dyDescent="0.2">
      <c r="B2833" s="120"/>
      <c r="C2833" s="119"/>
      <c r="D2833" s="120"/>
      <c r="E2833" s="119"/>
      <c r="F2833" s="119"/>
      <c r="G2833" s="119"/>
      <c r="H2833" s="119"/>
      <c r="I2833" s="158">
        <f t="shared" si="89"/>
        <v>0</v>
      </c>
      <c r="J2833" s="119"/>
      <c r="K2833" s="119"/>
      <c r="L2833" s="119"/>
      <c r="M2833" s="119"/>
      <c r="N2833" s="119"/>
      <c r="O2833" s="159"/>
      <c r="P2833" s="160" t="s">
        <v>80</v>
      </c>
      <c r="Q2833" s="122">
        <f t="shared" si="90"/>
        <v>0</v>
      </c>
      <c r="R2833" s="143"/>
    </row>
    <row r="2834" spans="2:18" x14ac:dyDescent="0.2">
      <c r="B2834" s="120"/>
      <c r="C2834" s="119"/>
      <c r="D2834" s="120"/>
      <c r="E2834" s="119"/>
      <c r="F2834" s="119"/>
      <c r="G2834" s="119"/>
      <c r="H2834" s="119"/>
      <c r="I2834" s="158">
        <f t="shared" si="89"/>
        <v>0</v>
      </c>
      <c r="J2834" s="119"/>
      <c r="K2834" s="119"/>
      <c r="L2834" s="119"/>
      <c r="M2834" s="119"/>
      <c r="N2834" s="119"/>
      <c r="O2834" s="159"/>
      <c r="P2834" s="160" t="s">
        <v>80</v>
      </c>
      <c r="Q2834" s="122">
        <f t="shared" si="90"/>
        <v>0</v>
      </c>
      <c r="R2834" s="143"/>
    </row>
    <row r="2835" spans="2:18" x14ac:dyDescent="0.2">
      <c r="B2835" s="120"/>
      <c r="C2835" s="119"/>
      <c r="D2835" s="120"/>
      <c r="E2835" s="119"/>
      <c r="F2835" s="119"/>
      <c r="G2835" s="119"/>
      <c r="H2835" s="119"/>
      <c r="I2835" s="158">
        <f t="shared" si="89"/>
        <v>0</v>
      </c>
      <c r="J2835" s="119"/>
      <c r="K2835" s="119"/>
      <c r="L2835" s="119"/>
      <c r="M2835" s="119"/>
      <c r="N2835" s="119"/>
      <c r="O2835" s="159"/>
      <c r="P2835" s="160" t="s">
        <v>80</v>
      </c>
      <c r="Q2835" s="122">
        <f t="shared" si="90"/>
        <v>0</v>
      </c>
      <c r="R2835" s="143"/>
    </row>
    <row r="2836" spans="2:18" x14ac:dyDescent="0.2">
      <c r="B2836" s="120"/>
      <c r="C2836" s="119"/>
      <c r="D2836" s="120"/>
      <c r="E2836" s="119"/>
      <c r="F2836" s="119"/>
      <c r="G2836" s="119"/>
      <c r="H2836" s="119"/>
      <c r="I2836" s="158">
        <f t="shared" si="89"/>
        <v>0</v>
      </c>
      <c r="J2836" s="119"/>
      <c r="K2836" s="119"/>
      <c r="L2836" s="119"/>
      <c r="M2836" s="119"/>
      <c r="N2836" s="119"/>
      <c r="O2836" s="159"/>
      <c r="P2836" s="160" t="s">
        <v>80</v>
      </c>
      <c r="Q2836" s="122">
        <f t="shared" si="90"/>
        <v>0</v>
      </c>
      <c r="R2836" s="143"/>
    </row>
    <row r="2837" spans="2:18" x14ac:dyDescent="0.2">
      <c r="B2837" s="120"/>
      <c r="C2837" s="119"/>
      <c r="D2837" s="120"/>
      <c r="E2837" s="119"/>
      <c r="F2837" s="119"/>
      <c r="G2837" s="119"/>
      <c r="H2837" s="119"/>
      <c r="I2837" s="158">
        <f t="shared" si="89"/>
        <v>0</v>
      </c>
      <c r="J2837" s="119"/>
      <c r="K2837" s="119"/>
      <c r="L2837" s="119"/>
      <c r="M2837" s="119"/>
      <c r="N2837" s="119"/>
      <c r="O2837" s="159"/>
      <c r="P2837" s="160" t="s">
        <v>80</v>
      </c>
      <c r="Q2837" s="122">
        <f t="shared" si="90"/>
        <v>0</v>
      </c>
      <c r="R2837" s="143"/>
    </row>
    <row r="2838" spans="2:18" x14ac:dyDescent="0.2">
      <c r="B2838" s="120"/>
      <c r="C2838" s="119"/>
      <c r="D2838" s="120"/>
      <c r="E2838" s="119"/>
      <c r="F2838" s="119"/>
      <c r="G2838" s="119"/>
      <c r="H2838" s="119"/>
      <c r="I2838" s="158">
        <f t="shared" si="89"/>
        <v>0</v>
      </c>
      <c r="J2838" s="119"/>
      <c r="K2838" s="119"/>
      <c r="L2838" s="119"/>
      <c r="M2838" s="119"/>
      <c r="N2838" s="119"/>
      <c r="O2838" s="159"/>
      <c r="P2838" s="160" t="s">
        <v>80</v>
      </c>
      <c r="Q2838" s="122">
        <f t="shared" si="90"/>
        <v>0</v>
      </c>
      <c r="R2838" s="143"/>
    </row>
    <row r="2839" spans="2:18" x14ac:dyDescent="0.2">
      <c r="B2839" s="120"/>
      <c r="C2839" s="119"/>
      <c r="D2839" s="120"/>
      <c r="E2839" s="119"/>
      <c r="F2839" s="119"/>
      <c r="G2839" s="119"/>
      <c r="H2839" s="119"/>
      <c r="I2839" s="158">
        <f t="shared" si="89"/>
        <v>0</v>
      </c>
      <c r="J2839" s="119"/>
      <c r="K2839" s="119"/>
      <c r="L2839" s="119"/>
      <c r="M2839" s="119"/>
      <c r="N2839" s="119"/>
      <c r="O2839" s="159"/>
      <c r="P2839" s="160" t="s">
        <v>80</v>
      </c>
      <c r="Q2839" s="122">
        <f t="shared" si="90"/>
        <v>0</v>
      </c>
      <c r="R2839" s="143"/>
    </row>
    <row r="2840" spans="2:18" x14ac:dyDescent="0.2">
      <c r="B2840" s="120"/>
      <c r="C2840" s="119"/>
      <c r="D2840" s="120"/>
      <c r="E2840" s="119"/>
      <c r="F2840" s="119"/>
      <c r="G2840" s="119"/>
      <c r="H2840" s="119"/>
      <c r="I2840" s="158">
        <f t="shared" si="89"/>
        <v>0</v>
      </c>
      <c r="J2840" s="119"/>
      <c r="K2840" s="119"/>
      <c r="L2840" s="119"/>
      <c r="M2840" s="119"/>
      <c r="N2840" s="119"/>
      <c r="O2840" s="159"/>
      <c r="P2840" s="160" t="s">
        <v>80</v>
      </c>
      <c r="Q2840" s="122">
        <f t="shared" si="90"/>
        <v>0</v>
      </c>
      <c r="R2840" s="143"/>
    </row>
    <row r="2841" spans="2:18" x14ac:dyDescent="0.2">
      <c r="B2841" s="120"/>
      <c r="C2841" s="119"/>
      <c r="D2841" s="120"/>
      <c r="E2841" s="119"/>
      <c r="F2841" s="119"/>
      <c r="G2841" s="119"/>
      <c r="H2841" s="119"/>
      <c r="I2841" s="158">
        <f t="shared" si="89"/>
        <v>0</v>
      </c>
      <c r="J2841" s="119"/>
      <c r="K2841" s="119"/>
      <c r="L2841" s="119"/>
      <c r="M2841" s="119"/>
      <c r="N2841" s="119"/>
      <c r="O2841" s="159"/>
      <c r="P2841" s="160" t="s">
        <v>80</v>
      </c>
      <c r="Q2841" s="122">
        <f t="shared" si="90"/>
        <v>0</v>
      </c>
      <c r="R2841" s="143"/>
    </row>
    <row r="2842" spans="2:18" x14ac:dyDescent="0.2">
      <c r="B2842" s="120"/>
      <c r="C2842" s="119"/>
      <c r="D2842" s="120"/>
      <c r="E2842" s="119"/>
      <c r="F2842" s="119"/>
      <c r="G2842" s="119"/>
      <c r="H2842" s="119"/>
      <c r="I2842" s="158">
        <f t="shared" si="89"/>
        <v>0</v>
      </c>
      <c r="J2842" s="119"/>
      <c r="K2842" s="119"/>
      <c r="L2842" s="119"/>
      <c r="M2842" s="119"/>
      <c r="N2842" s="119"/>
      <c r="O2842" s="159"/>
      <c r="P2842" s="160" t="s">
        <v>80</v>
      </c>
      <c r="Q2842" s="122">
        <f t="shared" si="90"/>
        <v>0</v>
      </c>
      <c r="R2842" s="143"/>
    </row>
    <row r="2843" spans="2:18" x14ac:dyDescent="0.2">
      <c r="B2843" s="120"/>
      <c r="C2843" s="119"/>
      <c r="D2843" s="120"/>
      <c r="E2843" s="119"/>
      <c r="F2843" s="119"/>
      <c r="G2843" s="119"/>
      <c r="H2843" s="119"/>
      <c r="I2843" s="158">
        <f t="shared" si="89"/>
        <v>0</v>
      </c>
      <c r="J2843" s="119"/>
      <c r="K2843" s="119"/>
      <c r="L2843" s="119"/>
      <c r="M2843" s="119"/>
      <c r="N2843" s="119"/>
      <c r="O2843" s="159"/>
      <c r="P2843" s="160" t="s">
        <v>80</v>
      </c>
      <c r="Q2843" s="122">
        <f t="shared" si="90"/>
        <v>0</v>
      </c>
      <c r="R2843" s="143"/>
    </row>
    <row r="2844" spans="2:18" x14ac:dyDescent="0.2">
      <c r="B2844" s="120"/>
      <c r="C2844" s="119"/>
      <c r="D2844" s="120"/>
      <c r="E2844" s="119"/>
      <c r="F2844" s="119"/>
      <c r="G2844" s="119"/>
      <c r="H2844" s="119"/>
      <c r="I2844" s="158">
        <f t="shared" si="89"/>
        <v>0</v>
      </c>
      <c r="J2844" s="119"/>
      <c r="K2844" s="119"/>
      <c r="L2844" s="119"/>
      <c r="M2844" s="119"/>
      <c r="N2844" s="119"/>
      <c r="O2844" s="159"/>
      <c r="P2844" s="160" t="s">
        <v>80</v>
      </c>
      <c r="Q2844" s="122">
        <f t="shared" si="90"/>
        <v>0</v>
      </c>
      <c r="R2844" s="143"/>
    </row>
    <row r="2845" spans="2:18" x14ac:dyDescent="0.2">
      <c r="B2845" s="120"/>
      <c r="C2845" s="119"/>
      <c r="D2845" s="120"/>
      <c r="E2845" s="119"/>
      <c r="F2845" s="119"/>
      <c r="G2845" s="119"/>
      <c r="H2845" s="119"/>
      <c r="I2845" s="158">
        <f t="shared" si="89"/>
        <v>0</v>
      </c>
      <c r="J2845" s="119"/>
      <c r="K2845" s="119"/>
      <c r="L2845" s="119"/>
      <c r="M2845" s="119"/>
      <c r="N2845" s="119"/>
      <c r="O2845" s="159"/>
      <c r="P2845" s="160" t="s">
        <v>80</v>
      </c>
      <c r="Q2845" s="122">
        <f t="shared" si="90"/>
        <v>0</v>
      </c>
      <c r="R2845" s="143"/>
    </row>
    <row r="2846" spans="2:18" x14ac:dyDescent="0.2">
      <c r="B2846" s="120"/>
      <c r="C2846" s="119"/>
      <c r="D2846" s="120"/>
      <c r="E2846" s="119"/>
      <c r="F2846" s="119"/>
      <c r="G2846" s="119"/>
      <c r="H2846" s="119"/>
      <c r="I2846" s="158">
        <f t="shared" si="89"/>
        <v>0</v>
      </c>
      <c r="J2846" s="119"/>
      <c r="K2846" s="119"/>
      <c r="L2846" s="119"/>
      <c r="M2846" s="119"/>
      <c r="N2846" s="119"/>
      <c r="O2846" s="159"/>
      <c r="P2846" s="160" t="s">
        <v>80</v>
      </c>
      <c r="Q2846" s="122">
        <f t="shared" si="90"/>
        <v>0</v>
      </c>
      <c r="R2846" s="143"/>
    </row>
    <row r="2847" spans="2:18" x14ac:dyDescent="0.2">
      <c r="B2847" s="120"/>
      <c r="C2847" s="119"/>
      <c r="D2847" s="120"/>
      <c r="E2847" s="119"/>
      <c r="F2847" s="119"/>
      <c r="G2847" s="119"/>
      <c r="H2847" s="119"/>
      <c r="I2847" s="158">
        <f t="shared" si="89"/>
        <v>0</v>
      </c>
      <c r="J2847" s="119"/>
      <c r="K2847" s="119"/>
      <c r="L2847" s="119"/>
      <c r="M2847" s="119"/>
      <c r="N2847" s="119"/>
      <c r="O2847" s="159"/>
      <c r="P2847" s="160" t="s">
        <v>80</v>
      </c>
      <c r="Q2847" s="122">
        <f t="shared" si="90"/>
        <v>0</v>
      </c>
      <c r="R2847" s="143"/>
    </row>
    <row r="2848" spans="2:18" x14ac:dyDescent="0.2">
      <c r="B2848" s="120"/>
      <c r="C2848" s="119"/>
      <c r="D2848" s="120"/>
      <c r="E2848" s="119"/>
      <c r="F2848" s="119"/>
      <c r="G2848" s="119"/>
      <c r="H2848" s="119"/>
      <c r="I2848" s="158">
        <f t="shared" si="89"/>
        <v>0</v>
      </c>
      <c r="J2848" s="119"/>
      <c r="K2848" s="119"/>
      <c r="L2848" s="119"/>
      <c r="M2848" s="119"/>
      <c r="N2848" s="119"/>
      <c r="O2848" s="159"/>
      <c r="P2848" s="160" t="s">
        <v>80</v>
      </c>
      <c r="Q2848" s="122">
        <f t="shared" si="90"/>
        <v>0</v>
      </c>
      <c r="R2848" s="143"/>
    </row>
    <row r="2849" spans="2:18" x14ac:dyDescent="0.2">
      <c r="B2849" s="120"/>
      <c r="C2849" s="119"/>
      <c r="D2849" s="120"/>
      <c r="E2849" s="119"/>
      <c r="F2849" s="119"/>
      <c r="G2849" s="119"/>
      <c r="H2849" s="119"/>
      <c r="I2849" s="158">
        <f t="shared" si="89"/>
        <v>0</v>
      </c>
      <c r="J2849" s="119"/>
      <c r="K2849" s="119"/>
      <c r="L2849" s="119"/>
      <c r="M2849" s="119"/>
      <c r="N2849" s="119"/>
      <c r="O2849" s="159"/>
      <c r="P2849" s="160" t="s">
        <v>80</v>
      </c>
      <c r="Q2849" s="122">
        <f t="shared" si="90"/>
        <v>0</v>
      </c>
      <c r="R2849" s="143"/>
    </row>
    <row r="2850" spans="2:18" x14ac:dyDescent="0.2">
      <c r="B2850" s="120"/>
      <c r="C2850" s="119"/>
      <c r="D2850" s="120"/>
      <c r="E2850" s="119"/>
      <c r="F2850" s="119"/>
      <c r="G2850" s="119"/>
      <c r="H2850" s="119"/>
      <c r="I2850" s="158">
        <f t="shared" si="89"/>
        <v>0</v>
      </c>
      <c r="J2850" s="119"/>
      <c r="K2850" s="119"/>
      <c r="L2850" s="119"/>
      <c r="M2850" s="119"/>
      <c r="N2850" s="119"/>
      <c r="O2850" s="159"/>
      <c r="P2850" s="160" t="s">
        <v>80</v>
      </c>
      <c r="Q2850" s="122">
        <f t="shared" si="90"/>
        <v>0</v>
      </c>
      <c r="R2850" s="143"/>
    </row>
    <row r="2851" spans="2:18" x14ac:dyDescent="0.2">
      <c r="B2851" s="120"/>
      <c r="C2851" s="119"/>
      <c r="D2851" s="120"/>
      <c r="E2851" s="119"/>
      <c r="F2851" s="119"/>
      <c r="G2851" s="119"/>
      <c r="H2851" s="119"/>
      <c r="I2851" s="158">
        <f t="shared" si="89"/>
        <v>0</v>
      </c>
      <c r="J2851" s="119"/>
      <c r="K2851" s="119"/>
      <c r="L2851" s="119"/>
      <c r="M2851" s="119"/>
      <c r="N2851" s="119"/>
      <c r="O2851" s="159"/>
      <c r="P2851" s="160" t="s">
        <v>80</v>
      </c>
      <c r="Q2851" s="122">
        <f t="shared" si="90"/>
        <v>0</v>
      </c>
      <c r="R2851" s="143"/>
    </row>
    <row r="2852" spans="2:18" x14ac:dyDescent="0.2">
      <c r="B2852" s="120"/>
      <c r="C2852" s="119"/>
      <c r="D2852" s="120"/>
      <c r="E2852" s="119"/>
      <c r="F2852" s="119"/>
      <c r="G2852" s="119"/>
      <c r="H2852" s="119"/>
      <c r="I2852" s="158">
        <f t="shared" si="89"/>
        <v>0</v>
      </c>
      <c r="J2852" s="119"/>
      <c r="K2852" s="119"/>
      <c r="L2852" s="119"/>
      <c r="M2852" s="119"/>
      <c r="N2852" s="119"/>
      <c r="O2852" s="159"/>
      <c r="P2852" s="160" t="s">
        <v>80</v>
      </c>
      <c r="Q2852" s="122">
        <f t="shared" si="90"/>
        <v>0</v>
      </c>
      <c r="R2852" s="143"/>
    </row>
    <row r="2853" spans="2:18" x14ac:dyDescent="0.2">
      <c r="B2853" s="120"/>
      <c r="C2853" s="119"/>
      <c r="D2853" s="120"/>
      <c r="E2853" s="119"/>
      <c r="F2853" s="119"/>
      <c r="G2853" s="119"/>
      <c r="H2853" s="119"/>
      <c r="I2853" s="158">
        <f t="shared" si="89"/>
        <v>0</v>
      </c>
      <c r="J2853" s="119"/>
      <c r="K2853" s="119"/>
      <c r="L2853" s="119"/>
      <c r="M2853" s="119"/>
      <c r="N2853" s="119"/>
      <c r="O2853" s="159"/>
      <c r="P2853" s="160" t="s">
        <v>80</v>
      </c>
      <c r="Q2853" s="122">
        <f t="shared" si="90"/>
        <v>0</v>
      </c>
      <c r="R2853" s="143"/>
    </row>
    <row r="2854" spans="2:18" x14ac:dyDescent="0.2">
      <c r="B2854" s="120"/>
      <c r="C2854" s="119"/>
      <c r="D2854" s="120"/>
      <c r="E2854" s="119"/>
      <c r="F2854" s="119"/>
      <c r="G2854" s="119"/>
      <c r="H2854" s="119"/>
      <c r="I2854" s="158">
        <f t="shared" si="89"/>
        <v>0</v>
      </c>
      <c r="J2854" s="119"/>
      <c r="K2854" s="119"/>
      <c r="L2854" s="119"/>
      <c r="M2854" s="119"/>
      <c r="N2854" s="119"/>
      <c r="O2854" s="159"/>
      <c r="P2854" s="160" t="s">
        <v>80</v>
      </c>
      <c r="Q2854" s="122">
        <f t="shared" si="90"/>
        <v>0</v>
      </c>
      <c r="R2854" s="143"/>
    </row>
    <row r="2855" spans="2:18" x14ac:dyDescent="0.2">
      <c r="B2855" s="120"/>
      <c r="C2855" s="119"/>
      <c r="D2855" s="120"/>
      <c r="E2855" s="119"/>
      <c r="F2855" s="119"/>
      <c r="G2855" s="119"/>
      <c r="H2855" s="119"/>
      <c r="I2855" s="158">
        <f t="shared" si="89"/>
        <v>0</v>
      </c>
      <c r="J2855" s="119"/>
      <c r="K2855" s="119"/>
      <c r="L2855" s="119"/>
      <c r="M2855" s="119"/>
      <c r="N2855" s="119"/>
      <c r="O2855" s="159"/>
      <c r="P2855" s="160" t="s">
        <v>80</v>
      </c>
      <c r="Q2855" s="122">
        <f t="shared" si="90"/>
        <v>0</v>
      </c>
      <c r="R2855" s="143"/>
    </row>
    <row r="2856" spans="2:18" x14ac:dyDescent="0.2">
      <c r="B2856" s="120"/>
      <c r="C2856" s="119"/>
      <c r="D2856" s="120"/>
      <c r="E2856" s="119"/>
      <c r="F2856" s="119"/>
      <c r="G2856" s="119"/>
      <c r="H2856" s="119"/>
      <c r="I2856" s="158">
        <f t="shared" si="89"/>
        <v>0</v>
      </c>
      <c r="J2856" s="119"/>
      <c r="K2856" s="119"/>
      <c r="L2856" s="119"/>
      <c r="M2856" s="119"/>
      <c r="N2856" s="119"/>
      <c r="O2856" s="159"/>
      <c r="P2856" s="160" t="s">
        <v>80</v>
      </c>
      <c r="Q2856" s="122">
        <f t="shared" si="90"/>
        <v>0</v>
      </c>
      <c r="R2856" s="143"/>
    </row>
    <row r="2857" spans="2:18" x14ac:dyDescent="0.2">
      <c r="B2857" s="120"/>
      <c r="C2857" s="119"/>
      <c r="D2857" s="120"/>
      <c r="E2857" s="119"/>
      <c r="F2857" s="119"/>
      <c r="G2857" s="119"/>
      <c r="H2857" s="119"/>
      <c r="I2857" s="158">
        <f t="shared" si="89"/>
        <v>0</v>
      </c>
      <c r="J2857" s="119"/>
      <c r="K2857" s="119"/>
      <c r="L2857" s="119"/>
      <c r="M2857" s="119"/>
      <c r="N2857" s="119"/>
      <c r="O2857" s="159"/>
      <c r="P2857" s="160" t="s">
        <v>80</v>
      </c>
      <c r="Q2857" s="122">
        <f t="shared" si="90"/>
        <v>0</v>
      </c>
      <c r="R2857" s="143"/>
    </row>
    <row r="2858" spans="2:18" x14ac:dyDescent="0.2">
      <c r="B2858" s="120"/>
      <c r="C2858" s="119"/>
      <c r="D2858" s="120"/>
      <c r="E2858" s="119"/>
      <c r="F2858" s="119"/>
      <c r="G2858" s="119"/>
      <c r="H2858" s="119"/>
      <c r="I2858" s="158">
        <f t="shared" si="89"/>
        <v>0</v>
      </c>
      <c r="J2858" s="119"/>
      <c r="K2858" s="119"/>
      <c r="L2858" s="119"/>
      <c r="M2858" s="119"/>
      <c r="N2858" s="119"/>
      <c r="O2858" s="159"/>
      <c r="P2858" s="160" t="s">
        <v>80</v>
      </c>
      <c r="Q2858" s="122">
        <f t="shared" si="90"/>
        <v>0</v>
      </c>
      <c r="R2858" s="143"/>
    </row>
    <row r="2859" spans="2:18" x14ac:dyDescent="0.2">
      <c r="B2859" s="120"/>
      <c r="C2859" s="119"/>
      <c r="D2859" s="120"/>
      <c r="E2859" s="119"/>
      <c r="F2859" s="119"/>
      <c r="G2859" s="119"/>
      <c r="H2859" s="119"/>
      <c r="I2859" s="158">
        <f t="shared" si="89"/>
        <v>0</v>
      </c>
      <c r="J2859" s="119"/>
      <c r="K2859" s="119"/>
      <c r="L2859" s="119"/>
      <c r="M2859" s="119"/>
      <c r="N2859" s="119"/>
      <c r="O2859" s="159"/>
      <c r="P2859" s="160" t="s">
        <v>80</v>
      </c>
      <c r="Q2859" s="122">
        <f t="shared" si="90"/>
        <v>0</v>
      </c>
      <c r="R2859" s="143"/>
    </row>
    <row r="2860" spans="2:18" x14ac:dyDescent="0.2">
      <c r="B2860" s="120"/>
      <c r="C2860" s="119"/>
      <c r="D2860" s="120"/>
      <c r="E2860" s="119"/>
      <c r="F2860" s="119"/>
      <c r="G2860" s="119"/>
      <c r="H2860" s="119"/>
      <c r="I2860" s="158">
        <f t="shared" si="89"/>
        <v>0</v>
      </c>
      <c r="J2860" s="119"/>
      <c r="K2860" s="119"/>
      <c r="L2860" s="119"/>
      <c r="M2860" s="119"/>
      <c r="N2860" s="119"/>
      <c r="O2860" s="159"/>
      <c r="P2860" s="160" t="s">
        <v>80</v>
      </c>
      <c r="Q2860" s="122">
        <f t="shared" si="90"/>
        <v>0</v>
      </c>
      <c r="R2860" s="143"/>
    </row>
    <row r="2861" spans="2:18" x14ac:dyDescent="0.2">
      <c r="B2861" s="120"/>
      <c r="C2861" s="119"/>
      <c r="D2861" s="120"/>
      <c r="E2861" s="119"/>
      <c r="F2861" s="119"/>
      <c r="G2861" s="119"/>
      <c r="H2861" s="119"/>
      <c r="I2861" s="158">
        <f t="shared" si="89"/>
        <v>0</v>
      </c>
      <c r="J2861" s="119"/>
      <c r="K2861" s="119"/>
      <c r="L2861" s="119"/>
      <c r="M2861" s="119"/>
      <c r="N2861" s="119"/>
      <c r="O2861" s="159"/>
      <c r="P2861" s="160" t="s">
        <v>80</v>
      </c>
      <c r="Q2861" s="122">
        <f t="shared" si="90"/>
        <v>0</v>
      </c>
      <c r="R2861" s="143"/>
    </row>
    <row r="2862" spans="2:18" x14ac:dyDescent="0.2">
      <c r="B2862" s="120"/>
      <c r="C2862" s="119"/>
      <c r="D2862" s="120"/>
      <c r="E2862" s="119"/>
      <c r="F2862" s="119"/>
      <c r="G2862" s="119"/>
      <c r="H2862" s="119"/>
      <c r="I2862" s="158">
        <f t="shared" si="89"/>
        <v>0</v>
      </c>
      <c r="J2862" s="119"/>
      <c r="K2862" s="119"/>
      <c r="L2862" s="119"/>
      <c r="M2862" s="119"/>
      <c r="N2862" s="119"/>
      <c r="O2862" s="159"/>
      <c r="P2862" s="160" t="s">
        <v>80</v>
      </c>
      <c r="Q2862" s="122">
        <f t="shared" si="90"/>
        <v>0</v>
      </c>
      <c r="R2862" s="143"/>
    </row>
    <row r="2863" spans="2:18" x14ac:dyDescent="0.2">
      <c r="B2863" s="120"/>
      <c r="C2863" s="119"/>
      <c r="D2863" s="120"/>
      <c r="E2863" s="119"/>
      <c r="F2863" s="119"/>
      <c r="G2863" s="119"/>
      <c r="H2863" s="119"/>
      <c r="I2863" s="158">
        <f t="shared" si="89"/>
        <v>0</v>
      </c>
      <c r="J2863" s="119"/>
      <c r="K2863" s="119"/>
      <c r="L2863" s="119"/>
      <c r="M2863" s="119"/>
      <c r="N2863" s="119"/>
      <c r="O2863" s="159"/>
      <c r="P2863" s="160" t="s">
        <v>80</v>
      </c>
      <c r="Q2863" s="122">
        <f t="shared" si="90"/>
        <v>0</v>
      </c>
      <c r="R2863" s="143"/>
    </row>
    <row r="2864" spans="2:18" x14ac:dyDescent="0.2">
      <c r="B2864" s="120"/>
      <c r="C2864" s="119"/>
      <c r="D2864" s="120"/>
      <c r="E2864" s="119"/>
      <c r="F2864" s="119"/>
      <c r="G2864" s="119"/>
      <c r="H2864" s="119"/>
      <c r="I2864" s="158">
        <f t="shared" si="89"/>
        <v>0</v>
      </c>
      <c r="J2864" s="119"/>
      <c r="K2864" s="119"/>
      <c r="L2864" s="119"/>
      <c r="M2864" s="119"/>
      <c r="N2864" s="119"/>
      <c r="O2864" s="159"/>
      <c r="P2864" s="160" t="s">
        <v>80</v>
      </c>
      <c r="Q2864" s="122">
        <f t="shared" si="90"/>
        <v>0</v>
      </c>
      <c r="R2864" s="143"/>
    </row>
    <row r="2865" spans="2:18" x14ac:dyDescent="0.2">
      <c r="B2865" s="120"/>
      <c r="C2865" s="119"/>
      <c r="D2865" s="120"/>
      <c r="E2865" s="119"/>
      <c r="F2865" s="119"/>
      <c r="G2865" s="119"/>
      <c r="H2865" s="119"/>
      <c r="I2865" s="158">
        <f t="shared" si="89"/>
        <v>0</v>
      </c>
      <c r="J2865" s="119"/>
      <c r="K2865" s="119"/>
      <c r="L2865" s="119"/>
      <c r="M2865" s="119"/>
      <c r="N2865" s="119"/>
      <c r="O2865" s="159"/>
      <c r="P2865" s="160" t="s">
        <v>80</v>
      </c>
      <c r="Q2865" s="122">
        <f t="shared" si="90"/>
        <v>0</v>
      </c>
      <c r="R2865" s="143"/>
    </row>
    <row r="2866" spans="2:18" x14ac:dyDescent="0.2">
      <c r="B2866" s="120"/>
      <c r="C2866" s="119"/>
      <c r="D2866" s="120"/>
      <c r="E2866" s="119"/>
      <c r="F2866" s="119"/>
      <c r="G2866" s="119"/>
      <c r="H2866" s="119"/>
      <c r="I2866" s="158">
        <f t="shared" si="89"/>
        <v>0</v>
      </c>
      <c r="J2866" s="119"/>
      <c r="K2866" s="119"/>
      <c r="L2866" s="119"/>
      <c r="M2866" s="119"/>
      <c r="N2866" s="119"/>
      <c r="O2866" s="159"/>
      <c r="P2866" s="160" t="s">
        <v>80</v>
      </c>
      <c r="Q2866" s="122">
        <f t="shared" si="90"/>
        <v>0</v>
      </c>
      <c r="R2866" s="143"/>
    </row>
    <row r="2867" spans="2:18" x14ac:dyDescent="0.2">
      <c r="B2867" s="120"/>
      <c r="C2867" s="119"/>
      <c r="D2867" s="120"/>
      <c r="E2867" s="119"/>
      <c r="F2867" s="119"/>
      <c r="G2867" s="119"/>
      <c r="H2867" s="119"/>
      <c r="I2867" s="158">
        <f t="shared" si="89"/>
        <v>0</v>
      </c>
      <c r="J2867" s="119"/>
      <c r="K2867" s="119"/>
      <c r="L2867" s="119"/>
      <c r="M2867" s="119"/>
      <c r="N2867" s="119"/>
      <c r="O2867" s="159"/>
      <c r="P2867" s="160" t="s">
        <v>80</v>
      </c>
      <c r="Q2867" s="122">
        <f t="shared" si="90"/>
        <v>0</v>
      </c>
      <c r="R2867" s="143"/>
    </row>
    <row r="2868" spans="2:18" x14ac:dyDescent="0.2">
      <c r="B2868" s="120"/>
      <c r="C2868" s="119"/>
      <c r="D2868" s="120"/>
      <c r="E2868" s="119"/>
      <c r="F2868" s="119"/>
      <c r="G2868" s="119"/>
      <c r="H2868" s="119"/>
      <c r="I2868" s="158">
        <f t="shared" ref="I2868:I2931" si="91">IF(J2868&gt;0,J2868,SUM((PI()*E2868*F2868/4)+(PI()*F2868*G2868/4)+(PI()*G2868*H2868/4)+(PI()*H2868*E2868/4)))</f>
        <v>0</v>
      </c>
      <c r="J2868" s="119"/>
      <c r="K2868" s="119"/>
      <c r="L2868" s="119"/>
      <c r="M2868" s="119"/>
      <c r="N2868" s="119"/>
      <c r="O2868" s="159"/>
      <c r="P2868" s="160" t="s">
        <v>80</v>
      </c>
      <c r="Q2868" s="122">
        <f t="shared" ref="Q2868:Q2931" si="92">SUM((I2868-(L2868+M2868+N2868))*(1-O2868))</f>
        <v>0</v>
      </c>
      <c r="R2868" s="143"/>
    </row>
    <row r="2869" spans="2:18" x14ac:dyDescent="0.2">
      <c r="B2869" s="120"/>
      <c r="C2869" s="119"/>
      <c r="D2869" s="120"/>
      <c r="E2869" s="119"/>
      <c r="F2869" s="119"/>
      <c r="G2869" s="119"/>
      <c r="H2869" s="119"/>
      <c r="I2869" s="158">
        <f t="shared" si="91"/>
        <v>0</v>
      </c>
      <c r="J2869" s="119"/>
      <c r="K2869" s="119"/>
      <c r="L2869" s="119"/>
      <c r="M2869" s="119"/>
      <c r="N2869" s="119"/>
      <c r="O2869" s="159"/>
      <c r="P2869" s="160" t="s">
        <v>80</v>
      </c>
      <c r="Q2869" s="122">
        <f t="shared" si="92"/>
        <v>0</v>
      </c>
      <c r="R2869" s="143"/>
    </row>
    <row r="2870" spans="2:18" x14ac:dyDescent="0.2">
      <c r="B2870" s="120"/>
      <c r="C2870" s="119"/>
      <c r="D2870" s="120"/>
      <c r="E2870" s="119"/>
      <c r="F2870" s="119"/>
      <c r="G2870" s="119"/>
      <c r="H2870" s="119"/>
      <c r="I2870" s="158">
        <f t="shared" si="91"/>
        <v>0</v>
      </c>
      <c r="J2870" s="119"/>
      <c r="K2870" s="119"/>
      <c r="L2870" s="119"/>
      <c r="M2870" s="119"/>
      <c r="N2870" s="119"/>
      <c r="O2870" s="159"/>
      <c r="P2870" s="160" t="s">
        <v>80</v>
      </c>
      <c r="Q2870" s="122">
        <f t="shared" si="92"/>
        <v>0</v>
      </c>
      <c r="R2870" s="143"/>
    </row>
    <row r="2871" spans="2:18" x14ac:dyDescent="0.2">
      <c r="B2871" s="120"/>
      <c r="C2871" s="119"/>
      <c r="D2871" s="120"/>
      <c r="E2871" s="119"/>
      <c r="F2871" s="119"/>
      <c r="G2871" s="119"/>
      <c r="H2871" s="119"/>
      <c r="I2871" s="158">
        <f t="shared" si="91"/>
        <v>0</v>
      </c>
      <c r="J2871" s="119"/>
      <c r="K2871" s="119"/>
      <c r="L2871" s="119"/>
      <c r="M2871" s="119"/>
      <c r="N2871" s="119"/>
      <c r="O2871" s="159"/>
      <c r="P2871" s="160" t="s">
        <v>80</v>
      </c>
      <c r="Q2871" s="122">
        <f t="shared" si="92"/>
        <v>0</v>
      </c>
      <c r="R2871" s="143"/>
    </row>
    <row r="2872" spans="2:18" x14ac:dyDescent="0.2">
      <c r="B2872" s="120"/>
      <c r="C2872" s="119"/>
      <c r="D2872" s="120"/>
      <c r="E2872" s="119"/>
      <c r="F2872" s="119"/>
      <c r="G2872" s="119"/>
      <c r="H2872" s="119"/>
      <c r="I2872" s="158">
        <f t="shared" si="91"/>
        <v>0</v>
      </c>
      <c r="J2872" s="119"/>
      <c r="K2872" s="119"/>
      <c r="L2872" s="119"/>
      <c r="M2872" s="119"/>
      <c r="N2872" s="119"/>
      <c r="O2872" s="159"/>
      <c r="P2872" s="160" t="s">
        <v>80</v>
      </c>
      <c r="Q2872" s="122">
        <f t="shared" si="92"/>
        <v>0</v>
      </c>
      <c r="R2872" s="143"/>
    </row>
    <row r="2873" spans="2:18" x14ac:dyDescent="0.2">
      <c r="B2873" s="120"/>
      <c r="C2873" s="119"/>
      <c r="D2873" s="120"/>
      <c r="E2873" s="119"/>
      <c r="F2873" s="119"/>
      <c r="G2873" s="119"/>
      <c r="H2873" s="119"/>
      <c r="I2873" s="158">
        <f t="shared" si="91"/>
        <v>0</v>
      </c>
      <c r="J2873" s="119"/>
      <c r="K2873" s="119"/>
      <c r="L2873" s="119"/>
      <c r="M2873" s="119"/>
      <c r="N2873" s="119"/>
      <c r="O2873" s="159"/>
      <c r="P2873" s="160" t="s">
        <v>80</v>
      </c>
      <c r="Q2873" s="122">
        <f t="shared" si="92"/>
        <v>0</v>
      </c>
      <c r="R2873" s="143"/>
    </row>
    <row r="2874" spans="2:18" x14ac:dyDescent="0.2">
      <c r="B2874" s="120"/>
      <c r="C2874" s="119"/>
      <c r="D2874" s="120"/>
      <c r="E2874" s="119"/>
      <c r="F2874" s="119"/>
      <c r="G2874" s="119"/>
      <c r="H2874" s="119"/>
      <c r="I2874" s="158">
        <f t="shared" si="91"/>
        <v>0</v>
      </c>
      <c r="J2874" s="119"/>
      <c r="K2874" s="119"/>
      <c r="L2874" s="119"/>
      <c r="M2874" s="119"/>
      <c r="N2874" s="119"/>
      <c r="O2874" s="159"/>
      <c r="P2874" s="160" t="s">
        <v>80</v>
      </c>
      <c r="Q2874" s="122">
        <f t="shared" si="92"/>
        <v>0</v>
      </c>
      <c r="R2874" s="143"/>
    </row>
    <row r="2875" spans="2:18" x14ac:dyDescent="0.2">
      <c r="B2875" s="120"/>
      <c r="C2875" s="119"/>
      <c r="D2875" s="120"/>
      <c r="E2875" s="119"/>
      <c r="F2875" s="119"/>
      <c r="G2875" s="119"/>
      <c r="H2875" s="119"/>
      <c r="I2875" s="158">
        <f t="shared" si="91"/>
        <v>0</v>
      </c>
      <c r="J2875" s="119"/>
      <c r="K2875" s="119"/>
      <c r="L2875" s="119"/>
      <c r="M2875" s="119"/>
      <c r="N2875" s="119"/>
      <c r="O2875" s="159"/>
      <c r="P2875" s="160" t="s">
        <v>80</v>
      </c>
      <c r="Q2875" s="122">
        <f t="shared" si="92"/>
        <v>0</v>
      </c>
      <c r="R2875" s="143"/>
    </row>
    <row r="2876" spans="2:18" x14ac:dyDescent="0.2">
      <c r="B2876" s="120"/>
      <c r="C2876" s="119"/>
      <c r="D2876" s="120"/>
      <c r="E2876" s="119"/>
      <c r="F2876" s="119"/>
      <c r="G2876" s="119"/>
      <c r="H2876" s="119"/>
      <c r="I2876" s="158">
        <f t="shared" si="91"/>
        <v>0</v>
      </c>
      <c r="J2876" s="119"/>
      <c r="K2876" s="119"/>
      <c r="L2876" s="119"/>
      <c r="M2876" s="119"/>
      <c r="N2876" s="119"/>
      <c r="O2876" s="159"/>
      <c r="P2876" s="160" t="s">
        <v>80</v>
      </c>
      <c r="Q2876" s="122">
        <f t="shared" si="92"/>
        <v>0</v>
      </c>
      <c r="R2876" s="143"/>
    </row>
    <row r="2877" spans="2:18" x14ac:dyDescent="0.2">
      <c r="B2877" s="120"/>
      <c r="C2877" s="119"/>
      <c r="D2877" s="120"/>
      <c r="E2877" s="119"/>
      <c r="F2877" s="119"/>
      <c r="G2877" s="119"/>
      <c r="H2877" s="119"/>
      <c r="I2877" s="158">
        <f t="shared" si="91"/>
        <v>0</v>
      </c>
      <c r="J2877" s="119"/>
      <c r="K2877" s="119"/>
      <c r="L2877" s="119"/>
      <c r="M2877" s="119"/>
      <c r="N2877" s="119"/>
      <c r="O2877" s="159"/>
      <c r="P2877" s="160" t="s">
        <v>80</v>
      </c>
      <c r="Q2877" s="122">
        <f t="shared" si="92"/>
        <v>0</v>
      </c>
      <c r="R2877" s="143"/>
    </row>
    <row r="2878" spans="2:18" x14ac:dyDescent="0.2">
      <c r="B2878" s="120"/>
      <c r="C2878" s="119"/>
      <c r="D2878" s="120"/>
      <c r="E2878" s="119"/>
      <c r="F2878" s="119"/>
      <c r="G2878" s="119"/>
      <c r="H2878" s="119"/>
      <c r="I2878" s="158">
        <f t="shared" si="91"/>
        <v>0</v>
      </c>
      <c r="J2878" s="119"/>
      <c r="K2878" s="119"/>
      <c r="L2878" s="119"/>
      <c r="M2878" s="119"/>
      <c r="N2878" s="119"/>
      <c r="O2878" s="159"/>
      <c r="P2878" s="160" t="s">
        <v>80</v>
      </c>
      <c r="Q2878" s="122">
        <f t="shared" si="92"/>
        <v>0</v>
      </c>
      <c r="R2878" s="143"/>
    </row>
    <row r="2879" spans="2:18" x14ac:dyDescent="0.2">
      <c r="B2879" s="120"/>
      <c r="C2879" s="119"/>
      <c r="D2879" s="120"/>
      <c r="E2879" s="119"/>
      <c r="F2879" s="119"/>
      <c r="G2879" s="119"/>
      <c r="H2879" s="119"/>
      <c r="I2879" s="158">
        <f t="shared" si="91"/>
        <v>0</v>
      </c>
      <c r="J2879" s="119"/>
      <c r="K2879" s="119"/>
      <c r="L2879" s="119"/>
      <c r="M2879" s="119"/>
      <c r="N2879" s="119"/>
      <c r="O2879" s="159"/>
      <c r="P2879" s="160" t="s">
        <v>80</v>
      </c>
      <c r="Q2879" s="122">
        <f t="shared" si="92"/>
        <v>0</v>
      </c>
      <c r="R2879" s="143"/>
    </row>
    <row r="2880" spans="2:18" x14ac:dyDescent="0.2">
      <c r="B2880" s="120"/>
      <c r="C2880" s="119"/>
      <c r="D2880" s="120"/>
      <c r="E2880" s="119"/>
      <c r="F2880" s="119"/>
      <c r="G2880" s="119"/>
      <c r="H2880" s="119"/>
      <c r="I2880" s="158">
        <f t="shared" si="91"/>
        <v>0</v>
      </c>
      <c r="J2880" s="119"/>
      <c r="K2880" s="119"/>
      <c r="L2880" s="119"/>
      <c r="M2880" s="119"/>
      <c r="N2880" s="119"/>
      <c r="O2880" s="159"/>
      <c r="P2880" s="160" t="s">
        <v>80</v>
      </c>
      <c r="Q2880" s="122">
        <f t="shared" si="92"/>
        <v>0</v>
      </c>
      <c r="R2880" s="143"/>
    </row>
    <row r="2881" spans="2:18" x14ac:dyDescent="0.2">
      <c r="B2881" s="120"/>
      <c r="C2881" s="119"/>
      <c r="D2881" s="120"/>
      <c r="E2881" s="119"/>
      <c r="F2881" s="119"/>
      <c r="G2881" s="119"/>
      <c r="H2881" s="119"/>
      <c r="I2881" s="158">
        <f t="shared" si="91"/>
        <v>0</v>
      </c>
      <c r="J2881" s="119"/>
      <c r="K2881" s="119"/>
      <c r="L2881" s="119"/>
      <c r="M2881" s="119"/>
      <c r="N2881" s="119"/>
      <c r="O2881" s="159"/>
      <c r="P2881" s="160" t="s">
        <v>80</v>
      </c>
      <c r="Q2881" s="122">
        <f t="shared" si="92"/>
        <v>0</v>
      </c>
      <c r="R2881" s="143"/>
    </row>
    <row r="2882" spans="2:18" x14ac:dyDescent="0.2">
      <c r="B2882" s="120"/>
      <c r="C2882" s="119"/>
      <c r="D2882" s="120"/>
      <c r="E2882" s="119"/>
      <c r="F2882" s="119"/>
      <c r="G2882" s="119"/>
      <c r="H2882" s="119"/>
      <c r="I2882" s="158">
        <f t="shared" si="91"/>
        <v>0</v>
      </c>
      <c r="J2882" s="119"/>
      <c r="K2882" s="119"/>
      <c r="L2882" s="119"/>
      <c r="M2882" s="119"/>
      <c r="N2882" s="119"/>
      <c r="O2882" s="159"/>
      <c r="P2882" s="160" t="s">
        <v>80</v>
      </c>
      <c r="Q2882" s="122">
        <f t="shared" si="92"/>
        <v>0</v>
      </c>
      <c r="R2882" s="143"/>
    </row>
    <row r="2883" spans="2:18" x14ac:dyDescent="0.2">
      <c r="B2883" s="120"/>
      <c r="C2883" s="119"/>
      <c r="D2883" s="120"/>
      <c r="E2883" s="119"/>
      <c r="F2883" s="119"/>
      <c r="G2883" s="119"/>
      <c r="H2883" s="119"/>
      <c r="I2883" s="158">
        <f t="shared" si="91"/>
        <v>0</v>
      </c>
      <c r="J2883" s="119"/>
      <c r="K2883" s="119"/>
      <c r="L2883" s="119"/>
      <c r="M2883" s="119"/>
      <c r="N2883" s="119"/>
      <c r="O2883" s="159"/>
      <c r="P2883" s="160" t="s">
        <v>80</v>
      </c>
      <c r="Q2883" s="122">
        <f t="shared" si="92"/>
        <v>0</v>
      </c>
      <c r="R2883" s="143"/>
    </row>
    <row r="2884" spans="2:18" x14ac:dyDescent="0.2">
      <c r="B2884" s="120"/>
      <c r="C2884" s="119"/>
      <c r="D2884" s="120"/>
      <c r="E2884" s="119"/>
      <c r="F2884" s="119"/>
      <c r="G2884" s="119"/>
      <c r="H2884" s="119"/>
      <c r="I2884" s="158">
        <f t="shared" si="91"/>
        <v>0</v>
      </c>
      <c r="J2884" s="119"/>
      <c r="K2884" s="119"/>
      <c r="L2884" s="119"/>
      <c r="M2884" s="119"/>
      <c r="N2884" s="119"/>
      <c r="O2884" s="159"/>
      <c r="P2884" s="160" t="s">
        <v>80</v>
      </c>
      <c r="Q2884" s="122">
        <f t="shared" si="92"/>
        <v>0</v>
      </c>
      <c r="R2884" s="143"/>
    </row>
    <row r="2885" spans="2:18" x14ac:dyDescent="0.2">
      <c r="B2885" s="120"/>
      <c r="C2885" s="119"/>
      <c r="D2885" s="120"/>
      <c r="E2885" s="119"/>
      <c r="F2885" s="119"/>
      <c r="G2885" s="119"/>
      <c r="H2885" s="119"/>
      <c r="I2885" s="158">
        <f t="shared" si="91"/>
        <v>0</v>
      </c>
      <c r="J2885" s="119"/>
      <c r="K2885" s="119"/>
      <c r="L2885" s="119"/>
      <c r="M2885" s="119"/>
      <c r="N2885" s="119"/>
      <c r="O2885" s="159"/>
      <c r="P2885" s="160" t="s">
        <v>80</v>
      </c>
      <c r="Q2885" s="122">
        <f t="shared" si="92"/>
        <v>0</v>
      </c>
      <c r="R2885" s="143"/>
    </row>
    <row r="2886" spans="2:18" x14ac:dyDescent="0.2">
      <c r="B2886" s="120"/>
      <c r="C2886" s="119"/>
      <c r="D2886" s="120"/>
      <c r="E2886" s="119"/>
      <c r="F2886" s="119"/>
      <c r="G2886" s="119"/>
      <c r="H2886" s="119"/>
      <c r="I2886" s="158">
        <f t="shared" si="91"/>
        <v>0</v>
      </c>
      <c r="J2886" s="119"/>
      <c r="K2886" s="119"/>
      <c r="L2886" s="119"/>
      <c r="M2886" s="119"/>
      <c r="N2886" s="119"/>
      <c r="O2886" s="159"/>
      <c r="P2886" s="160" t="s">
        <v>80</v>
      </c>
      <c r="Q2886" s="122">
        <f t="shared" si="92"/>
        <v>0</v>
      </c>
      <c r="R2886" s="143"/>
    </row>
    <row r="2887" spans="2:18" x14ac:dyDescent="0.2">
      <c r="B2887" s="120"/>
      <c r="C2887" s="119"/>
      <c r="D2887" s="120"/>
      <c r="E2887" s="119"/>
      <c r="F2887" s="119"/>
      <c r="G2887" s="119"/>
      <c r="H2887" s="119"/>
      <c r="I2887" s="158">
        <f t="shared" si="91"/>
        <v>0</v>
      </c>
      <c r="J2887" s="119"/>
      <c r="K2887" s="119"/>
      <c r="L2887" s="119"/>
      <c r="M2887" s="119"/>
      <c r="N2887" s="119"/>
      <c r="O2887" s="159"/>
      <c r="P2887" s="160" t="s">
        <v>80</v>
      </c>
      <c r="Q2887" s="122">
        <f t="shared" si="92"/>
        <v>0</v>
      </c>
      <c r="R2887" s="143"/>
    </row>
    <row r="2888" spans="2:18" x14ac:dyDescent="0.2">
      <c r="B2888" s="120"/>
      <c r="C2888" s="119"/>
      <c r="D2888" s="120"/>
      <c r="E2888" s="119"/>
      <c r="F2888" s="119"/>
      <c r="G2888" s="119"/>
      <c r="H2888" s="119"/>
      <c r="I2888" s="158">
        <f t="shared" si="91"/>
        <v>0</v>
      </c>
      <c r="J2888" s="119"/>
      <c r="K2888" s="119"/>
      <c r="L2888" s="119"/>
      <c r="M2888" s="119"/>
      <c r="N2888" s="119"/>
      <c r="O2888" s="159"/>
      <c r="P2888" s="160" t="s">
        <v>80</v>
      </c>
      <c r="Q2888" s="122">
        <f t="shared" si="92"/>
        <v>0</v>
      </c>
      <c r="R2888" s="143"/>
    </row>
    <row r="2889" spans="2:18" x14ac:dyDescent="0.2">
      <c r="B2889" s="120"/>
      <c r="C2889" s="119"/>
      <c r="D2889" s="120"/>
      <c r="E2889" s="119"/>
      <c r="F2889" s="119"/>
      <c r="G2889" s="119"/>
      <c r="H2889" s="119"/>
      <c r="I2889" s="158">
        <f t="shared" si="91"/>
        <v>0</v>
      </c>
      <c r="J2889" s="119"/>
      <c r="K2889" s="119"/>
      <c r="L2889" s="119"/>
      <c r="M2889" s="119"/>
      <c r="N2889" s="119"/>
      <c r="O2889" s="159"/>
      <c r="P2889" s="160" t="s">
        <v>80</v>
      </c>
      <c r="Q2889" s="122">
        <f t="shared" si="92"/>
        <v>0</v>
      </c>
      <c r="R2889" s="143"/>
    </row>
    <row r="2890" spans="2:18" x14ac:dyDescent="0.2">
      <c r="B2890" s="120"/>
      <c r="C2890" s="119"/>
      <c r="D2890" s="120"/>
      <c r="E2890" s="119"/>
      <c r="F2890" s="119"/>
      <c r="G2890" s="119"/>
      <c r="H2890" s="119"/>
      <c r="I2890" s="158">
        <f t="shared" si="91"/>
        <v>0</v>
      </c>
      <c r="J2890" s="119"/>
      <c r="K2890" s="119"/>
      <c r="L2890" s="119"/>
      <c r="M2890" s="119"/>
      <c r="N2890" s="119"/>
      <c r="O2890" s="159"/>
      <c r="P2890" s="160" t="s">
        <v>80</v>
      </c>
      <c r="Q2890" s="122">
        <f t="shared" si="92"/>
        <v>0</v>
      </c>
      <c r="R2890" s="143"/>
    </row>
    <row r="2891" spans="2:18" x14ac:dyDescent="0.2">
      <c r="B2891" s="120"/>
      <c r="C2891" s="119"/>
      <c r="D2891" s="120"/>
      <c r="E2891" s="119"/>
      <c r="F2891" s="119"/>
      <c r="G2891" s="119"/>
      <c r="H2891" s="119"/>
      <c r="I2891" s="158">
        <f t="shared" si="91"/>
        <v>0</v>
      </c>
      <c r="J2891" s="119"/>
      <c r="K2891" s="119"/>
      <c r="L2891" s="119"/>
      <c r="M2891" s="119"/>
      <c r="N2891" s="119"/>
      <c r="O2891" s="159"/>
      <c r="P2891" s="160" t="s">
        <v>80</v>
      </c>
      <c r="Q2891" s="122">
        <f t="shared" si="92"/>
        <v>0</v>
      </c>
      <c r="R2891" s="143"/>
    </row>
    <row r="2892" spans="2:18" x14ac:dyDescent="0.2">
      <c r="B2892" s="120"/>
      <c r="C2892" s="119"/>
      <c r="D2892" s="120"/>
      <c r="E2892" s="119"/>
      <c r="F2892" s="119"/>
      <c r="G2892" s="119"/>
      <c r="H2892" s="119"/>
      <c r="I2892" s="158">
        <f t="shared" si="91"/>
        <v>0</v>
      </c>
      <c r="J2892" s="119"/>
      <c r="K2892" s="119"/>
      <c r="L2892" s="119"/>
      <c r="M2892" s="119"/>
      <c r="N2892" s="119"/>
      <c r="O2892" s="159"/>
      <c r="P2892" s="160" t="s">
        <v>80</v>
      </c>
      <c r="Q2892" s="122">
        <f t="shared" si="92"/>
        <v>0</v>
      </c>
      <c r="R2892" s="143"/>
    </row>
    <row r="2893" spans="2:18" x14ac:dyDescent="0.2">
      <c r="B2893" s="120"/>
      <c r="C2893" s="119"/>
      <c r="D2893" s="120"/>
      <c r="E2893" s="119"/>
      <c r="F2893" s="119"/>
      <c r="G2893" s="119"/>
      <c r="H2893" s="119"/>
      <c r="I2893" s="158">
        <f t="shared" si="91"/>
        <v>0</v>
      </c>
      <c r="J2893" s="119"/>
      <c r="K2893" s="119"/>
      <c r="L2893" s="119"/>
      <c r="M2893" s="119"/>
      <c r="N2893" s="119"/>
      <c r="O2893" s="159"/>
      <c r="P2893" s="160" t="s">
        <v>80</v>
      </c>
      <c r="Q2893" s="122">
        <f t="shared" si="92"/>
        <v>0</v>
      </c>
      <c r="R2893" s="143"/>
    </row>
    <row r="2894" spans="2:18" x14ac:dyDescent="0.2">
      <c r="B2894" s="120"/>
      <c r="C2894" s="119"/>
      <c r="D2894" s="120"/>
      <c r="E2894" s="119"/>
      <c r="F2894" s="119"/>
      <c r="G2894" s="119"/>
      <c r="H2894" s="119"/>
      <c r="I2894" s="158">
        <f t="shared" si="91"/>
        <v>0</v>
      </c>
      <c r="J2894" s="119"/>
      <c r="K2894" s="119"/>
      <c r="L2894" s="119"/>
      <c r="M2894" s="119"/>
      <c r="N2894" s="119"/>
      <c r="O2894" s="159"/>
      <c r="P2894" s="160" t="s">
        <v>80</v>
      </c>
      <c r="Q2894" s="122">
        <f t="shared" si="92"/>
        <v>0</v>
      </c>
      <c r="R2894" s="143"/>
    </row>
    <row r="2895" spans="2:18" x14ac:dyDescent="0.2">
      <c r="B2895" s="120"/>
      <c r="C2895" s="119"/>
      <c r="D2895" s="120"/>
      <c r="E2895" s="119"/>
      <c r="F2895" s="119"/>
      <c r="G2895" s="119"/>
      <c r="H2895" s="119"/>
      <c r="I2895" s="158">
        <f t="shared" si="91"/>
        <v>0</v>
      </c>
      <c r="J2895" s="119"/>
      <c r="K2895" s="119"/>
      <c r="L2895" s="119"/>
      <c r="M2895" s="119"/>
      <c r="N2895" s="119"/>
      <c r="O2895" s="159"/>
      <c r="P2895" s="160" t="s">
        <v>80</v>
      </c>
      <c r="Q2895" s="122">
        <f t="shared" si="92"/>
        <v>0</v>
      </c>
      <c r="R2895" s="143"/>
    </row>
    <row r="2896" spans="2:18" x14ac:dyDescent="0.2">
      <c r="B2896" s="120"/>
      <c r="C2896" s="119"/>
      <c r="D2896" s="120"/>
      <c r="E2896" s="119"/>
      <c r="F2896" s="119"/>
      <c r="G2896" s="119"/>
      <c r="H2896" s="119"/>
      <c r="I2896" s="158">
        <f t="shared" si="91"/>
        <v>0</v>
      </c>
      <c r="J2896" s="119"/>
      <c r="K2896" s="119"/>
      <c r="L2896" s="119"/>
      <c r="M2896" s="119"/>
      <c r="N2896" s="119"/>
      <c r="O2896" s="159"/>
      <c r="P2896" s="160" t="s">
        <v>80</v>
      </c>
      <c r="Q2896" s="122">
        <f t="shared" si="92"/>
        <v>0</v>
      </c>
      <c r="R2896" s="143"/>
    </row>
    <row r="2897" spans="2:18" x14ac:dyDescent="0.2">
      <c r="B2897" s="120"/>
      <c r="C2897" s="119"/>
      <c r="D2897" s="120"/>
      <c r="E2897" s="119"/>
      <c r="F2897" s="119"/>
      <c r="G2897" s="119"/>
      <c r="H2897" s="119"/>
      <c r="I2897" s="158">
        <f t="shared" si="91"/>
        <v>0</v>
      </c>
      <c r="J2897" s="119"/>
      <c r="K2897" s="119"/>
      <c r="L2897" s="119"/>
      <c r="M2897" s="119"/>
      <c r="N2897" s="119"/>
      <c r="O2897" s="159"/>
      <c r="P2897" s="160" t="s">
        <v>80</v>
      </c>
      <c r="Q2897" s="122">
        <f t="shared" si="92"/>
        <v>0</v>
      </c>
      <c r="R2897" s="143"/>
    </row>
    <row r="2898" spans="2:18" x14ac:dyDescent="0.2">
      <c r="B2898" s="120"/>
      <c r="C2898" s="119"/>
      <c r="D2898" s="120"/>
      <c r="E2898" s="119"/>
      <c r="F2898" s="119"/>
      <c r="G2898" s="119"/>
      <c r="H2898" s="119"/>
      <c r="I2898" s="158">
        <f t="shared" si="91"/>
        <v>0</v>
      </c>
      <c r="J2898" s="119"/>
      <c r="K2898" s="119"/>
      <c r="L2898" s="119"/>
      <c r="M2898" s="119"/>
      <c r="N2898" s="119"/>
      <c r="O2898" s="159"/>
      <c r="P2898" s="160" t="s">
        <v>80</v>
      </c>
      <c r="Q2898" s="122">
        <f t="shared" si="92"/>
        <v>0</v>
      </c>
      <c r="R2898" s="143"/>
    </row>
    <row r="2899" spans="2:18" x14ac:dyDescent="0.2">
      <c r="B2899" s="120"/>
      <c r="C2899" s="119"/>
      <c r="D2899" s="120"/>
      <c r="E2899" s="119"/>
      <c r="F2899" s="119"/>
      <c r="G2899" s="119"/>
      <c r="H2899" s="119"/>
      <c r="I2899" s="158">
        <f t="shared" si="91"/>
        <v>0</v>
      </c>
      <c r="J2899" s="119"/>
      <c r="K2899" s="119"/>
      <c r="L2899" s="119"/>
      <c r="M2899" s="119"/>
      <c r="N2899" s="119"/>
      <c r="O2899" s="159"/>
      <c r="P2899" s="160" t="s">
        <v>80</v>
      </c>
      <c r="Q2899" s="122">
        <f t="shared" si="92"/>
        <v>0</v>
      </c>
      <c r="R2899" s="143"/>
    </row>
    <row r="2900" spans="2:18" x14ac:dyDescent="0.2">
      <c r="B2900" s="120"/>
      <c r="C2900" s="119"/>
      <c r="D2900" s="120"/>
      <c r="E2900" s="119"/>
      <c r="F2900" s="119"/>
      <c r="G2900" s="119"/>
      <c r="H2900" s="119"/>
      <c r="I2900" s="158">
        <f t="shared" si="91"/>
        <v>0</v>
      </c>
      <c r="J2900" s="119"/>
      <c r="K2900" s="119"/>
      <c r="L2900" s="119"/>
      <c r="M2900" s="119"/>
      <c r="N2900" s="119"/>
      <c r="O2900" s="159"/>
      <c r="P2900" s="160" t="s">
        <v>80</v>
      </c>
      <c r="Q2900" s="122">
        <f t="shared" si="92"/>
        <v>0</v>
      </c>
      <c r="R2900" s="143"/>
    </row>
    <row r="2901" spans="2:18" x14ac:dyDescent="0.2">
      <c r="B2901" s="120"/>
      <c r="C2901" s="119"/>
      <c r="D2901" s="120"/>
      <c r="E2901" s="119"/>
      <c r="F2901" s="119"/>
      <c r="G2901" s="119"/>
      <c r="H2901" s="119"/>
      <c r="I2901" s="158">
        <f t="shared" si="91"/>
        <v>0</v>
      </c>
      <c r="J2901" s="119"/>
      <c r="K2901" s="119"/>
      <c r="L2901" s="119"/>
      <c r="M2901" s="119"/>
      <c r="N2901" s="119"/>
      <c r="O2901" s="159"/>
      <c r="P2901" s="160" t="s">
        <v>80</v>
      </c>
      <c r="Q2901" s="122">
        <f t="shared" si="92"/>
        <v>0</v>
      </c>
      <c r="R2901" s="143"/>
    </row>
    <row r="2902" spans="2:18" x14ac:dyDescent="0.2">
      <c r="B2902" s="120"/>
      <c r="C2902" s="119"/>
      <c r="D2902" s="120"/>
      <c r="E2902" s="119"/>
      <c r="F2902" s="119"/>
      <c r="G2902" s="119"/>
      <c r="H2902" s="119"/>
      <c r="I2902" s="158">
        <f t="shared" si="91"/>
        <v>0</v>
      </c>
      <c r="J2902" s="119"/>
      <c r="K2902" s="119"/>
      <c r="L2902" s="119"/>
      <c r="M2902" s="119"/>
      <c r="N2902" s="119"/>
      <c r="O2902" s="159"/>
      <c r="P2902" s="160" t="s">
        <v>80</v>
      </c>
      <c r="Q2902" s="122">
        <f t="shared" si="92"/>
        <v>0</v>
      </c>
      <c r="R2902" s="143"/>
    </row>
    <row r="2903" spans="2:18" x14ac:dyDescent="0.2">
      <c r="B2903" s="120"/>
      <c r="C2903" s="119"/>
      <c r="D2903" s="120"/>
      <c r="E2903" s="119"/>
      <c r="F2903" s="119"/>
      <c r="G2903" s="119"/>
      <c r="H2903" s="119"/>
      <c r="I2903" s="158">
        <f t="shared" si="91"/>
        <v>0</v>
      </c>
      <c r="J2903" s="119"/>
      <c r="K2903" s="119"/>
      <c r="L2903" s="119"/>
      <c r="M2903" s="119"/>
      <c r="N2903" s="119"/>
      <c r="O2903" s="159"/>
      <c r="P2903" s="160" t="s">
        <v>80</v>
      </c>
      <c r="Q2903" s="122">
        <f t="shared" si="92"/>
        <v>0</v>
      </c>
      <c r="R2903" s="143"/>
    </row>
    <row r="2904" spans="2:18" x14ac:dyDescent="0.2">
      <c r="B2904" s="120"/>
      <c r="C2904" s="119"/>
      <c r="D2904" s="120"/>
      <c r="E2904" s="119"/>
      <c r="F2904" s="119"/>
      <c r="G2904" s="119"/>
      <c r="H2904" s="119"/>
      <c r="I2904" s="158">
        <f t="shared" si="91"/>
        <v>0</v>
      </c>
      <c r="J2904" s="119"/>
      <c r="K2904" s="119"/>
      <c r="L2904" s="119"/>
      <c r="M2904" s="119"/>
      <c r="N2904" s="119"/>
      <c r="O2904" s="159"/>
      <c r="P2904" s="160" t="s">
        <v>80</v>
      </c>
      <c r="Q2904" s="122">
        <f t="shared" si="92"/>
        <v>0</v>
      </c>
      <c r="R2904" s="143"/>
    </row>
    <row r="2905" spans="2:18" x14ac:dyDescent="0.2">
      <c r="B2905" s="120"/>
      <c r="C2905" s="119"/>
      <c r="D2905" s="120"/>
      <c r="E2905" s="119"/>
      <c r="F2905" s="119"/>
      <c r="G2905" s="119"/>
      <c r="H2905" s="119"/>
      <c r="I2905" s="158">
        <f t="shared" si="91"/>
        <v>0</v>
      </c>
      <c r="J2905" s="119"/>
      <c r="K2905" s="119"/>
      <c r="L2905" s="119"/>
      <c r="M2905" s="119"/>
      <c r="N2905" s="119"/>
      <c r="O2905" s="159"/>
      <c r="P2905" s="160" t="s">
        <v>80</v>
      </c>
      <c r="Q2905" s="122">
        <f t="shared" si="92"/>
        <v>0</v>
      </c>
      <c r="R2905" s="143"/>
    </row>
    <row r="2906" spans="2:18" x14ac:dyDescent="0.2">
      <c r="B2906" s="120"/>
      <c r="C2906" s="119"/>
      <c r="D2906" s="120"/>
      <c r="E2906" s="119"/>
      <c r="F2906" s="119"/>
      <c r="G2906" s="119"/>
      <c r="H2906" s="119"/>
      <c r="I2906" s="158">
        <f t="shared" si="91"/>
        <v>0</v>
      </c>
      <c r="J2906" s="119"/>
      <c r="K2906" s="119"/>
      <c r="L2906" s="119"/>
      <c r="M2906" s="119"/>
      <c r="N2906" s="119"/>
      <c r="O2906" s="159"/>
      <c r="P2906" s="160" t="s">
        <v>80</v>
      </c>
      <c r="Q2906" s="122">
        <f t="shared" si="92"/>
        <v>0</v>
      </c>
      <c r="R2906" s="143"/>
    </row>
    <row r="2907" spans="2:18" x14ac:dyDescent="0.2">
      <c r="B2907" s="120"/>
      <c r="C2907" s="119"/>
      <c r="D2907" s="120"/>
      <c r="E2907" s="119"/>
      <c r="F2907" s="119"/>
      <c r="G2907" s="119"/>
      <c r="H2907" s="119"/>
      <c r="I2907" s="158">
        <f t="shared" si="91"/>
        <v>0</v>
      </c>
      <c r="J2907" s="119"/>
      <c r="K2907" s="119"/>
      <c r="L2907" s="119"/>
      <c r="M2907" s="119"/>
      <c r="N2907" s="119"/>
      <c r="O2907" s="159"/>
      <c r="P2907" s="160" t="s">
        <v>80</v>
      </c>
      <c r="Q2907" s="122">
        <f t="shared" si="92"/>
        <v>0</v>
      </c>
      <c r="R2907" s="143"/>
    </row>
    <row r="2908" spans="2:18" x14ac:dyDescent="0.2">
      <c r="B2908" s="120"/>
      <c r="C2908" s="119"/>
      <c r="D2908" s="120"/>
      <c r="E2908" s="119"/>
      <c r="F2908" s="119"/>
      <c r="G2908" s="119"/>
      <c r="H2908" s="119"/>
      <c r="I2908" s="158">
        <f t="shared" si="91"/>
        <v>0</v>
      </c>
      <c r="J2908" s="119"/>
      <c r="K2908" s="119"/>
      <c r="L2908" s="119"/>
      <c r="M2908" s="119"/>
      <c r="N2908" s="119"/>
      <c r="O2908" s="159"/>
      <c r="P2908" s="160" t="s">
        <v>80</v>
      </c>
      <c r="Q2908" s="122">
        <f t="shared" si="92"/>
        <v>0</v>
      </c>
      <c r="R2908" s="143"/>
    </row>
    <row r="2909" spans="2:18" x14ac:dyDescent="0.2">
      <c r="B2909" s="120"/>
      <c r="C2909" s="119"/>
      <c r="D2909" s="120"/>
      <c r="E2909" s="119"/>
      <c r="F2909" s="119"/>
      <c r="G2909" s="119"/>
      <c r="H2909" s="119"/>
      <c r="I2909" s="158">
        <f t="shared" si="91"/>
        <v>0</v>
      </c>
      <c r="J2909" s="119"/>
      <c r="K2909" s="119"/>
      <c r="L2909" s="119"/>
      <c r="M2909" s="119"/>
      <c r="N2909" s="119"/>
      <c r="O2909" s="159"/>
      <c r="P2909" s="160" t="s">
        <v>80</v>
      </c>
      <c r="Q2909" s="122">
        <f t="shared" si="92"/>
        <v>0</v>
      </c>
      <c r="R2909" s="143"/>
    </row>
    <row r="2910" spans="2:18" x14ac:dyDescent="0.2">
      <c r="B2910" s="120"/>
      <c r="C2910" s="119"/>
      <c r="D2910" s="120"/>
      <c r="E2910" s="119"/>
      <c r="F2910" s="119"/>
      <c r="G2910" s="119"/>
      <c r="H2910" s="119"/>
      <c r="I2910" s="158">
        <f t="shared" si="91"/>
        <v>0</v>
      </c>
      <c r="J2910" s="119"/>
      <c r="K2910" s="119"/>
      <c r="L2910" s="119"/>
      <c r="M2910" s="119"/>
      <c r="N2910" s="119"/>
      <c r="O2910" s="159"/>
      <c r="P2910" s="160" t="s">
        <v>80</v>
      </c>
      <c r="Q2910" s="122">
        <f t="shared" si="92"/>
        <v>0</v>
      </c>
      <c r="R2910" s="143"/>
    </row>
    <row r="2911" spans="2:18" x14ac:dyDescent="0.2">
      <c r="B2911" s="120"/>
      <c r="C2911" s="119"/>
      <c r="D2911" s="120"/>
      <c r="E2911" s="119"/>
      <c r="F2911" s="119"/>
      <c r="G2911" s="119"/>
      <c r="H2911" s="119"/>
      <c r="I2911" s="158">
        <f t="shared" si="91"/>
        <v>0</v>
      </c>
      <c r="J2911" s="119"/>
      <c r="K2911" s="119"/>
      <c r="L2911" s="119"/>
      <c r="M2911" s="119"/>
      <c r="N2911" s="119"/>
      <c r="O2911" s="159"/>
      <c r="P2911" s="160" t="s">
        <v>80</v>
      </c>
      <c r="Q2911" s="122">
        <f t="shared" si="92"/>
        <v>0</v>
      </c>
      <c r="R2911" s="143"/>
    </row>
    <row r="2912" spans="2:18" x14ac:dyDescent="0.2">
      <c r="B2912" s="120"/>
      <c r="C2912" s="119"/>
      <c r="D2912" s="120"/>
      <c r="E2912" s="119"/>
      <c r="F2912" s="119"/>
      <c r="G2912" s="119"/>
      <c r="H2912" s="119"/>
      <c r="I2912" s="158">
        <f t="shared" si="91"/>
        <v>0</v>
      </c>
      <c r="J2912" s="119"/>
      <c r="K2912" s="119"/>
      <c r="L2912" s="119"/>
      <c r="M2912" s="119"/>
      <c r="N2912" s="119"/>
      <c r="O2912" s="159"/>
      <c r="P2912" s="160" t="s">
        <v>80</v>
      </c>
      <c r="Q2912" s="122">
        <f t="shared" si="92"/>
        <v>0</v>
      </c>
      <c r="R2912" s="143"/>
    </row>
    <row r="2913" spans="2:18" x14ac:dyDescent="0.2">
      <c r="B2913" s="120"/>
      <c r="C2913" s="119"/>
      <c r="D2913" s="120"/>
      <c r="E2913" s="119"/>
      <c r="F2913" s="119"/>
      <c r="G2913" s="119"/>
      <c r="H2913" s="119"/>
      <c r="I2913" s="158">
        <f t="shared" si="91"/>
        <v>0</v>
      </c>
      <c r="J2913" s="119"/>
      <c r="K2913" s="119"/>
      <c r="L2913" s="119"/>
      <c r="M2913" s="119"/>
      <c r="N2913" s="119"/>
      <c r="O2913" s="159"/>
      <c r="P2913" s="160" t="s">
        <v>80</v>
      </c>
      <c r="Q2913" s="122">
        <f t="shared" si="92"/>
        <v>0</v>
      </c>
      <c r="R2913" s="143"/>
    </row>
    <row r="2914" spans="2:18" x14ac:dyDescent="0.2">
      <c r="B2914" s="120"/>
      <c r="C2914" s="119"/>
      <c r="D2914" s="120"/>
      <c r="E2914" s="119"/>
      <c r="F2914" s="119"/>
      <c r="G2914" s="119"/>
      <c r="H2914" s="119"/>
      <c r="I2914" s="158">
        <f t="shared" si="91"/>
        <v>0</v>
      </c>
      <c r="J2914" s="119"/>
      <c r="K2914" s="119"/>
      <c r="L2914" s="119"/>
      <c r="M2914" s="119"/>
      <c r="N2914" s="119"/>
      <c r="O2914" s="159"/>
      <c r="P2914" s="160" t="s">
        <v>80</v>
      </c>
      <c r="Q2914" s="122">
        <f t="shared" si="92"/>
        <v>0</v>
      </c>
      <c r="R2914" s="143"/>
    </row>
    <row r="2915" spans="2:18" x14ac:dyDescent="0.2">
      <c r="B2915" s="120"/>
      <c r="C2915" s="119"/>
      <c r="D2915" s="120"/>
      <c r="E2915" s="119"/>
      <c r="F2915" s="119"/>
      <c r="G2915" s="119"/>
      <c r="H2915" s="119"/>
      <c r="I2915" s="158">
        <f t="shared" si="91"/>
        <v>0</v>
      </c>
      <c r="J2915" s="119"/>
      <c r="K2915" s="119"/>
      <c r="L2915" s="119"/>
      <c r="M2915" s="119"/>
      <c r="N2915" s="119"/>
      <c r="O2915" s="159"/>
      <c r="P2915" s="160" t="s">
        <v>80</v>
      </c>
      <c r="Q2915" s="122">
        <f t="shared" si="92"/>
        <v>0</v>
      </c>
      <c r="R2915" s="143"/>
    </row>
    <row r="2916" spans="2:18" x14ac:dyDescent="0.2">
      <c r="B2916" s="120"/>
      <c r="C2916" s="119"/>
      <c r="D2916" s="120"/>
      <c r="E2916" s="119"/>
      <c r="F2916" s="119"/>
      <c r="G2916" s="119"/>
      <c r="H2916" s="119"/>
      <c r="I2916" s="158">
        <f t="shared" si="91"/>
        <v>0</v>
      </c>
      <c r="J2916" s="119"/>
      <c r="K2916" s="119"/>
      <c r="L2916" s="119"/>
      <c r="M2916" s="119"/>
      <c r="N2916" s="119"/>
      <c r="O2916" s="159"/>
      <c r="P2916" s="160" t="s">
        <v>80</v>
      </c>
      <c r="Q2916" s="122">
        <f t="shared" si="92"/>
        <v>0</v>
      </c>
      <c r="R2916" s="143"/>
    </row>
    <row r="2917" spans="2:18" x14ac:dyDescent="0.2">
      <c r="B2917" s="120"/>
      <c r="C2917" s="119"/>
      <c r="D2917" s="120"/>
      <c r="E2917" s="119"/>
      <c r="F2917" s="119"/>
      <c r="G2917" s="119"/>
      <c r="H2917" s="119"/>
      <c r="I2917" s="158">
        <f t="shared" si="91"/>
        <v>0</v>
      </c>
      <c r="J2917" s="119"/>
      <c r="K2917" s="119"/>
      <c r="L2917" s="119"/>
      <c r="M2917" s="119"/>
      <c r="N2917" s="119"/>
      <c r="O2917" s="159"/>
      <c r="P2917" s="160" t="s">
        <v>80</v>
      </c>
      <c r="Q2917" s="122">
        <f t="shared" si="92"/>
        <v>0</v>
      </c>
      <c r="R2917" s="143"/>
    </row>
    <row r="2918" spans="2:18" x14ac:dyDescent="0.2">
      <c r="B2918" s="120"/>
      <c r="C2918" s="119"/>
      <c r="D2918" s="120"/>
      <c r="E2918" s="119"/>
      <c r="F2918" s="119"/>
      <c r="G2918" s="119"/>
      <c r="H2918" s="119"/>
      <c r="I2918" s="158">
        <f t="shared" si="91"/>
        <v>0</v>
      </c>
      <c r="J2918" s="119"/>
      <c r="K2918" s="119"/>
      <c r="L2918" s="119"/>
      <c r="M2918" s="119"/>
      <c r="N2918" s="119"/>
      <c r="O2918" s="159"/>
      <c r="P2918" s="160" t="s">
        <v>80</v>
      </c>
      <c r="Q2918" s="122">
        <f t="shared" si="92"/>
        <v>0</v>
      </c>
      <c r="R2918" s="143"/>
    </row>
    <row r="2919" spans="2:18" x14ac:dyDescent="0.2">
      <c r="B2919" s="120"/>
      <c r="C2919" s="119"/>
      <c r="D2919" s="120"/>
      <c r="E2919" s="119"/>
      <c r="F2919" s="119"/>
      <c r="G2919" s="119"/>
      <c r="H2919" s="119"/>
      <c r="I2919" s="158">
        <f t="shared" si="91"/>
        <v>0</v>
      </c>
      <c r="J2919" s="119"/>
      <c r="K2919" s="119"/>
      <c r="L2919" s="119"/>
      <c r="M2919" s="119"/>
      <c r="N2919" s="119"/>
      <c r="O2919" s="159"/>
      <c r="P2919" s="160" t="s">
        <v>80</v>
      </c>
      <c r="Q2919" s="122">
        <f t="shared" si="92"/>
        <v>0</v>
      </c>
      <c r="R2919" s="143"/>
    </row>
    <row r="2920" spans="2:18" x14ac:dyDescent="0.2">
      <c r="B2920" s="120"/>
      <c r="C2920" s="119"/>
      <c r="D2920" s="120"/>
      <c r="E2920" s="119"/>
      <c r="F2920" s="119"/>
      <c r="G2920" s="119"/>
      <c r="H2920" s="119"/>
      <c r="I2920" s="158">
        <f t="shared" si="91"/>
        <v>0</v>
      </c>
      <c r="J2920" s="119"/>
      <c r="K2920" s="119"/>
      <c r="L2920" s="119"/>
      <c r="M2920" s="119"/>
      <c r="N2920" s="119"/>
      <c r="O2920" s="159"/>
      <c r="P2920" s="160" t="s">
        <v>80</v>
      </c>
      <c r="Q2920" s="122">
        <f t="shared" si="92"/>
        <v>0</v>
      </c>
      <c r="R2920" s="143"/>
    </row>
    <row r="2921" spans="2:18" x14ac:dyDescent="0.2">
      <c r="B2921" s="120"/>
      <c r="C2921" s="119"/>
      <c r="D2921" s="120"/>
      <c r="E2921" s="119"/>
      <c r="F2921" s="119"/>
      <c r="G2921" s="119"/>
      <c r="H2921" s="119"/>
      <c r="I2921" s="158">
        <f t="shared" si="91"/>
        <v>0</v>
      </c>
      <c r="J2921" s="119"/>
      <c r="K2921" s="119"/>
      <c r="L2921" s="119"/>
      <c r="M2921" s="119"/>
      <c r="N2921" s="119"/>
      <c r="O2921" s="159"/>
      <c r="P2921" s="160" t="s">
        <v>80</v>
      </c>
      <c r="Q2921" s="122">
        <f t="shared" si="92"/>
        <v>0</v>
      </c>
      <c r="R2921" s="143"/>
    </row>
    <row r="2922" spans="2:18" x14ac:dyDescent="0.2">
      <c r="B2922" s="120"/>
      <c r="C2922" s="119"/>
      <c r="D2922" s="120"/>
      <c r="E2922" s="119"/>
      <c r="F2922" s="119"/>
      <c r="G2922" s="119"/>
      <c r="H2922" s="119"/>
      <c r="I2922" s="158">
        <f t="shared" si="91"/>
        <v>0</v>
      </c>
      <c r="J2922" s="119"/>
      <c r="K2922" s="119"/>
      <c r="L2922" s="119"/>
      <c r="M2922" s="119"/>
      <c r="N2922" s="119"/>
      <c r="O2922" s="159"/>
      <c r="P2922" s="160" t="s">
        <v>80</v>
      </c>
      <c r="Q2922" s="122">
        <f t="shared" si="92"/>
        <v>0</v>
      </c>
      <c r="R2922" s="143"/>
    </row>
    <row r="2923" spans="2:18" x14ac:dyDescent="0.2">
      <c r="B2923" s="120"/>
      <c r="C2923" s="119"/>
      <c r="D2923" s="120"/>
      <c r="E2923" s="119"/>
      <c r="F2923" s="119"/>
      <c r="G2923" s="119"/>
      <c r="H2923" s="119"/>
      <c r="I2923" s="158">
        <f t="shared" si="91"/>
        <v>0</v>
      </c>
      <c r="J2923" s="119"/>
      <c r="K2923" s="119"/>
      <c r="L2923" s="119"/>
      <c r="M2923" s="119"/>
      <c r="N2923" s="119"/>
      <c r="O2923" s="159"/>
      <c r="P2923" s="160" t="s">
        <v>80</v>
      </c>
      <c r="Q2923" s="122">
        <f t="shared" si="92"/>
        <v>0</v>
      </c>
      <c r="R2923" s="143"/>
    </row>
    <row r="2924" spans="2:18" x14ac:dyDescent="0.2">
      <c r="B2924" s="120"/>
      <c r="C2924" s="119"/>
      <c r="D2924" s="120"/>
      <c r="E2924" s="119"/>
      <c r="F2924" s="119"/>
      <c r="G2924" s="119"/>
      <c r="H2924" s="119"/>
      <c r="I2924" s="158">
        <f t="shared" si="91"/>
        <v>0</v>
      </c>
      <c r="J2924" s="119"/>
      <c r="K2924" s="119"/>
      <c r="L2924" s="119"/>
      <c r="M2924" s="119"/>
      <c r="N2924" s="119"/>
      <c r="O2924" s="159"/>
      <c r="P2924" s="160" t="s">
        <v>80</v>
      </c>
      <c r="Q2924" s="122">
        <f t="shared" si="92"/>
        <v>0</v>
      </c>
      <c r="R2924" s="143"/>
    </row>
    <row r="2925" spans="2:18" x14ac:dyDescent="0.2">
      <c r="B2925" s="120"/>
      <c r="C2925" s="119"/>
      <c r="D2925" s="120"/>
      <c r="E2925" s="119"/>
      <c r="F2925" s="119"/>
      <c r="G2925" s="119"/>
      <c r="H2925" s="119"/>
      <c r="I2925" s="158">
        <f t="shared" si="91"/>
        <v>0</v>
      </c>
      <c r="J2925" s="119"/>
      <c r="K2925" s="119"/>
      <c r="L2925" s="119"/>
      <c r="M2925" s="119"/>
      <c r="N2925" s="119"/>
      <c r="O2925" s="159"/>
      <c r="P2925" s="160" t="s">
        <v>80</v>
      </c>
      <c r="Q2925" s="122">
        <f t="shared" si="92"/>
        <v>0</v>
      </c>
      <c r="R2925" s="143"/>
    </row>
    <row r="2926" spans="2:18" x14ac:dyDescent="0.2">
      <c r="B2926" s="120"/>
      <c r="C2926" s="119"/>
      <c r="D2926" s="120"/>
      <c r="E2926" s="119"/>
      <c r="F2926" s="119"/>
      <c r="G2926" s="119"/>
      <c r="H2926" s="119"/>
      <c r="I2926" s="158">
        <f t="shared" si="91"/>
        <v>0</v>
      </c>
      <c r="J2926" s="119"/>
      <c r="K2926" s="119"/>
      <c r="L2926" s="119"/>
      <c r="M2926" s="119"/>
      <c r="N2926" s="119"/>
      <c r="O2926" s="159"/>
      <c r="P2926" s="160" t="s">
        <v>80</v>
      </c>
      <c r="Q2926" s="122">
        <f t="shared" si="92"/>
        <v>0</v>
      </c>
      <c r="R2926" s="143"/>
    </row>
    <row r="2927" spans="2:18" x14ac:dyDescent="0.2">
      <c r="B2927" s="120"/>
      <c r="C2927" s="119"/>
      <c r="D2927" s="120"/>
      <c r="E2927" s="119"/>
      <c r="F2927" s="119"/>
      <c r="G2927" s="119"/>
      <c r="H2927" s="119"/>
      <c r="I2927" s="158">
        <f t="shared" si="91"/>
        <v>0</v>
      </c>
      <c r="J2927" s="119"/>
      <c r="K2927" s="119"/>
      <c r="L2927" s="119"/>
      <c r="M2927" s="119"/>
      <c r="N2927" s="119"/>
      <c r="O2927" s="159"/>
      <c r="P2927" s="160" t="s">
        <v>80</v>
      </c>
      <c r="Q2927" s="122">
        <f t="shared" si="92"/>
        <v>0</v>
      </c>
      <c r="R2927" s="143"/>
    </row>
    <row r="2928" spans="2:18" x14ac:dyDescent="0.2">
      <c r="B2928" s="120"/>
      <c r="C2928" s="119"/>
      <c r="D2928" s="120"/>
      <c r="E2928" s="119"/>
      <c r="F2928" s="119"/>
      <c r="G2928" s="119"/>
      <c r="H2928" s="119"/>
      <c r="I2928" s="158">
        <f t="shared" si="91"/>
        <v>0</v>
      </c>
      <c r="J2928" s="119"/>
      <c r="K2928" s="119"/>
      <c r="L2928" s="119"/>
      <c r="M2928" s="119"/>
      <c r="N2928" s="119"/>
      <c r="O2928" s="159"/>
      <c r="P2928" s="160" t="s">
        <v>80</v>
      </c>
      <c r="Q2928" s="122">
        <f t="shared" si="92"/>
        <v>0</v>
      </c>
      <c r="R2928" s="143"/>
    </row>
    <row r="2929" spans="2:18" x14ac:dyDescent="0.2">
      <c r="B2929" s="120"/>
      <c r="C2929" s="119"/>
      <c r="D2929" s="120"/>
      <c r="E2929" s="119"/>
      <c r="F2929" s="119"/>
      <c r="G2929" s="119"/>
      <c r="H2929" s="119"/>
      <c r="I2929" s="158">
        <f t="shared" si="91"/>
        <v>0</v>
      </c>
      <c r="J2929" s="119"/>
      <c r="K2929" s="119"/>
      <c r="L2929" s="119"/>
      <c r="M2929" s="119"/>
      <c r="N2929" s="119"/>
      <c r="O2929" s="159"/>
      <c r="P2929" s="160" t="s">
        <v>80</v>
      </c>
      <c r="Q2929" s="122">
        <f t="shared" si="92"/>
        <v>0</v>
      </c>
      <c r="R2929" s="143"/>
    </row>
    <row r="2930" spans="2:18" x14ac:dyDescent="0.2">
      <c r="B2930" s="120"/>
      <c r="C2930" s="119"/>
      <c r="D2930" s="120"/>
      <c r="E2930" s="119"/>
      <c r="F2930" s="119"/>
      <c r="G2930" s="119"/>
      <c r="H2930" s="119"/>
      <c r="I2930" s="158">
        <f t="shared" si="91"/>
        <v>0</v>
      </c>
      <c r="J2930" s="119"/>
      <c r="K2930" s="119"/>
      <c r="L2930" s="119"/>
      <c r="M2930" s="119"/>
      <c r="N2930" s="119"/>
      <c r="O2930" s="159"/>
      <c r="P2930" s="160" t="s">
        <v>80</v>
      </c>
      <c r="Q2930" s="122">
        <f t="shared" si="92"/>
        <v>0</v>
      </c>
      <c r="R2930" s="143"/>
    </row>
    <row r="2931" spans="2:18" x14ac:dyDescent="0.2">
      <c r="B2931" s="120"/>
      <c r="C2931" s="119"/>
      <c r="D2931" s="120"/>
      <c r="E2931" s="119"/>
      <c r="F2931" s="119"/>
      <c r="G2931" s="119"/>
      <c r="H2931" s="119"/>
      <c r="I2931" s="158">
        <f t="shared" si="91"/>
        <v>0</v>
      </c>
      <c r="J2931" s="119"/>
      <c r="K2931" s="119"/>
      <c r="L2931" s="119"/>
      <c r="M2931" s="119"/>
      <c r="N2931" s="119"/>
      <c r="O2931" s="159"/>
      <c r="P2931" s="160" t="s">
        <v>80</v>
      </c>
      <c r="Q2931" s="122">
        <f t="shared" si="92"/>
        <v>0</v>
      </c>
      <c r="R2931" s="143"/>
    </row>
    <row r="2932" spans="2:18" x14ac:dyDescent="0.2">
      <c r="B2932" s="120"/>
      <c r="C2932" s="119"/>
      <c r="D2932" s="120"/>
      <c r="E2932" s="119"/>
      <c r="F2932" s="119"/>
      <c r="G2932" s="119"/>
      <c r="H2932" s="119"/>
      <c r="I2932" s="158">
        <f t="shared" ref="I2932:I2995" si="93">IF(J2932&gt;0,J2932,SUM((PI()*E2932*F2932/4)+(PI()*F2932*G2932/4)+(PI()*G2932*H2932/4)+(PI()*H2932*E2932/4)))</f>
        <v>0</v>
      </c>
      <c r="J2932" s="119"/>
      <c r="K2932" s="119"/>
      <c r="L2932" s="119"/>
      <c r="M2932" s="119"/>
      <c r="N2932" s="119"/>
      <c r="O2932" s="159"/>
      <c r="P2932" s="160" t="s">
        <v>80</v>
      </c>
      <c r="Q2932" s="122">
        <f t="shared" ref="Q2932:Q2995" si="94">SUM((I2932-(L2932+M2932+N2932))*(1-O2932))</f>
        <v>0</v>
      </c>
      <c r="R2932" s="143"/>
    </row>
    <row r="2933" spans="2:18" x14ac:dyDescent="0.2">
      <c r="B2933" s="120"/>
      <c r="C2933" s="119"/>
      <c r="D2933" s="120"/>
      <c r="E2933" s="119"/>
      <c r="F2933" s="119"/>
      <c r="G2933" s="119"/>
      <c r="H2933" s="119"/>
      <c r="I2933" s="158">
        <f t="shared" si="93"/>
        <v>0</v>
      </c>
      <c r="J2933" s="119"/>
      <c r="K2933" s="119"/>
      <c r="L2933" s="119"/>
      <c r="M2933" s="119"/>
      <c r="N2933" s="119"/>
      <c r="O2933" s="159"/>
      <c r="P2933" s="160" t="s">
        <v>80</v>
      </c>
      <c r="Q2933" s="122">
        <f t="shared" si="94"/>
        <v>0</v>
      </c>
      <c r="R2933" s="143"/>
    </row>
    <row r="2934" spans="2:18" x14ac:dyDescent="0.2">
      <c r="B2934" s="120"/>
      <c r="C2934" s="119"/>
      <c r="D2934" s="120"/>
      <c r="E2934" s="119"/>
      <c r="F2934" s="119"/>
      <c r="G2934" s="119"/>
      <c r="H2934" s="119"/>
      <c r="I2934" s="158">
        <f t="shared" si="93"/>
        <v>0</v>
      </c>
      <c r="J2934" s="119"/>
      <c r="K2934" s="119"/>
      <c r="L2934" s="119"/>
      <c r="M2934" s="119"/>
      <c r="N2934" s="119"/>
      <c r="O2934" s="159"/>
      <c r="P2934" s="160" t="s">
        <v>80</v>
      </c>
      <c r="Q2934" s="122">
        <f t="shared" si="94"/>
        <v>0</v>
      </c>
      <c r="R2934" s="143"/>
    </row>
    <row r="2935" spans="2:18" x14ac:dyDescent="0.2">
      <c r="B2935" s="120"/>
      <c r="C2935" s="119"/>
      <c r="D2935" s="120"/>
      <c r="E2935" s="119"/>
      <c r="F2935" s="119"/>
      <c r="G2935" s="119"/>
      <c r="H2935" s="119"/>
      <c r="I2935" s="158">
        <f t="shared" si="93"/>
        <v>0</v>
      </c>
      <c r="J2935" s="119"/>
      <c r="K2935" s="119"/>
      <c r="L2935" s="119"/>
      <c r="M2935" s="119"/>
      <c r="N2935" s="119"/>
      <c r="O2935" s="159"/>
      <c r="P2935" s="160" t="s">
        <v>80</v>
      </c>
      <c r="Q2935" s="122">
        <f t="shared" si="94"/>
        <v>0</v>
      </c>
      <c r="R2935" s="143"/>
    </row>
    <row r="2936" spans="2:18" x14ac:dyDescent="0.2">
      <c r="B2936" s="120"/>
      <c r="C2936" s="119"/>
      <c r="D2936" s="120"/>
      <c r="E2936" s="119"/>
      <c r="F2936" s="119"/>
      <c r="G2936" s="119"/>
      <c r="H2936" s="119"/>
      <c r="I2936" s="158">
        <f t="shared" si="93"/>
        <v>0</v>
      </c>
      <c r="J2936" s="119"/>
      <c r="K2936" s="119"/>
      <c r="L2936" s="119"/>
      <c r="M2936" s="119"/>
      <c r="N2936" s="119"/>
      <c r="O2936" s="159"/>
      <c r="P2936" s="160" t="s">
        <v>80</v>
      </c>
      <c r="Q2936" s="122">
        <f t="shared" si="94"/>
        <v>0</v>
      </c>
      <c r="R2936" s="143"/>
    </row>
    <row r="2937" spans="2:18" x14ac:dyDescent="0.2">
      <c r="B2937" s="120"/>
      <c r="C2937" s="119"/>
      <c r="D2937" s="120"/>
      <c r="E2937" s="119"/>
      <c r="F2937" s="119"/>
      <c r="G2937" s="119"/>
      <c r="H2937" s="119"/>
      <c r="I2937" s="158">
        <f t="shared" si="93"/>
        <v>0</v>
      </c>
      <c r="J2937" s="119"/>
      <c r="K2937" s="119"/>
      <c r="L2937" s="119"/>
      <c r="M2937" s="119"/>
      <c r="N2937" s="119"/>
      <c r="O2937" s="159"/>
      <c r="P2937" s="160" t="s">
        <v>80</v>
      </c>
      <c r="Q2937" s="122">
        <f t="shared" si="94"/>
        <v>0</v>
      </c>
      <c r="R2937" s="143"/>
    </row>
    <row r="2938" spans="2:18" x14ac:dyDescent="0.2">
      <c r="B2938" s="120"/>
      <c r="C2938" s="119"/>
      <c r="D2938" s="120"/>
      <c r="E2938" s="119"/>
      <c r="F2938" s="119"/>
      <c r="G2938" s="119"/>
      <c r="H2938" s="119"/>
      <c r="I2938" s="158">
        <f t="shared" si="93"/>
        <v>0</v>
      </c>
      <c r="J2938" s="119"/>
      <c r="K2938" s="119"/>
      <c r="L2938" s="119"/>
      <c r="M2938" s="119"/>
      <c r="N2938" s="119"/>
      <c r="O2938" s="159"/>
      <c r="P2938" s="160" t="s">
        <v>80</v>
      </c>
      <c r="Q2938" s="122">
        <f t="shared" si="94"/>
        <v>0</v>
      </c>
      <c r="R2938" s="143"/>
    </row>
    <row r="2939" spans="2:18" x14ac:dyDescent="0.2">
      <c r="B2939" s="120"/>
      <c r="C2939" s="119"/>
      <c r="D2939" s="120"/>
      <c r="E2939" s="119"/>
      <c r="F2939" s="119"/>
      <c r="G2939" s="119"/>
      <c r="H2939" s="119"/>
      <c r="I2939" s="158">
        <f t="shared" si="93"/>
        <v>0</v>
      </c>
      <c r="J2939" s="119"/>
      <c r="K2939" s="119"/>
      <c r="L2939" s="119"/>
      <c r="M2939" s="119"/>
      <c r="N2939" s="119"/>
      <c r="O2939" s="159"/>
      <c r="P2939" s="160" t="s">
        <v>80</v>
      </c>
      <c r="Q2939" s="122">
        <f t="shared" si="94"/>
        <v>0</v>
      </c>
      <c r="R2939" s="143"/>
    </row>
    <row r="2940" spans="2:18" x14ac:dyDescent="0.2">
      <c r="B2940" s="120"/>
      <c r="C2940" s="119"/>
      <c r="D2940" s="120"/>
      <c r="E2940" s="119"/>
      <c r="F2940" s="119"/>
      <c r="G2940" s="119"/>
      <c r="H2940" s="119"/>
      <c r="I2940" s="158">
        <f t="shared" si="93"/>
        <v>0</v>
      </c>
      <c r="J2940" s="119"/>
      <c r="K2940" s="119"/>
      <c r="L2940" s="119"/>
      <c r="M2940" s="119"/>
      <c r="N2940" s="119"/>
      <c r="O2940" s="159"/>
      <c r="P2940" s="160" t="s">
        <v>80</v>
      </c>
      <c r="Q2940" s="122">
        <f t="shared" si="94"/>
        <v>0</v>
      </c>
      <c r="R2940" s="143"/>
    </row>
    <row r="2941" spans="2:18" x14ac:dyDescent="0.2">
      <c r="B2941" s="120"/>
      <c r="C2941" s="119"/>
      <c r="D2941" s="120"/>
      <c r="E2941" s="119"/>
      <c r="F2941" s="119"/>
      <c r="G2941" s="119"/>
      <c r="H2941" s="119"/>
      <c r="I2941" s="158">
        <f t="shared" si="93"/>
        <v>0</v>
      </c>
      <c r="J2941" s="119"/>
      <c r="K2941" s="119"/>
      <c r="L2941" s="119"/>
      <c r="M2941" s="119"/>
      <c r="N2941" s="119"/>
      <c r="O2941" s="159"/>
      <c r="P2941" s="160" t="s">
        <v>80</v>
      </c>
      <c r="Q2941" s="122">
        <f t="shared" si="94"/>
        <v>0</v>
      </c>
      <c r="R2941" s="143"/>
    </row>
    <row r="2942" spans="2:18" x14ac:dyDescent="0.2">
      <c r="B2942" s="120"/>
      <c r="C2942" s="119"/>
      <c r="D2942" s="120"/>
      <c r="E2942" s="119"/>
      <c r="F2942" s="119"/>
      <c r="G2942" s="119"/>
      <c r="H2942" s="119"/>
      <c r="I2942" s="158">
        <f t="shared" si="93"/>
        <v>0</v>
      </c>
      <c r="J2942" s="119"/>
      <c r="K2942" s="119"/>
      <c r="L2942" s="119"/>
      <c r="M2942" s="119"/>
      <c r="N2942" s="119"/>
      <c r="O2942" s="159"/>
      <c r="P2942" s="160" t="s">
        <v>80</v>
      </c>
      <c r="Q2942" s="122">
        <f t="shared" si="94"/>
        <v>0</v>
      </c>
      <c r="R2942" s="143"/>
    </row>
    <row r="2943" spans="2:18" x14ac:dyDescent="0.2">
      <c r="B2943" s="120"/>
      <c r="C2943" s="119"/>
      <c r="D2943" s="120"/>
      <c r="E2943" s="119"/>
      <c r="F2943" s="119"/>
      <c r="G2943" s="119"/>
      <c r="H2943" s="119"/>
      <c r="I2943" s="158">
        <f t="shared" si="93"/>
        <v>0</v>
      </c>
      <c r="J2943" s="119"/>
      <c r="K2943" s="119"/>
      <c r="L2943" s="119"/>
      <c r="M2943" s="119"/>
      <c r="N2943" s="119"/>
      <c r="O2943" s="159"/>
      <c r="P2943" s="160" t="s">
        <v>80</v>
      </c>
      <c r="Q2943" s="122">
        <f t="shared" si="94"/>
        <v>0</v>
      </c>
      <c r="R2943" s="143"/>
    </row>
    <row r="2944" spans="2:18" x14ac:dyDescent="0.2">
      <c r="B2944" s="120"/>
      <c r="C2944" s="119"/>
      <c r="D2944" s="120"/>
      <c r="E2944" s="119"/>
      <c r="F2944" s="119"/>
      <c r="G2944" s="119"/>
      <c r="H2944" s="119"/>
      <c r="I2944" s="158">
        <f t="shared" si="93"/>
        <v>0</v>
      </c>
      <c r="J2944" s="119"/>
      <c r="K2944" s="119"/>
      <c r="L2944" s="119"/>
      <c r="M2944" s="119"/>
      <c r="N2944" s="119"/>
      <c r="O2944" s="159"/>
      <c r="P2944" s="160" t="s">
        <v>80</v>
      </c>
      <c r="Q2944" s="122">
        <f t="shared" si="94"/>
        <v>0</v>
      </c>
      <c r="R2944" s="143"/>
    </row>
    <row r="2945" spans="2:18" x14ac:dyDescent="0.2">
      <c r="B2945" s="120"/>
      <c r="C2945" s="119"/>
      <c r="D2945" s="120"/>
      <c r="E2945" s="119"/>
      <c r="F2945" s="119"/>
      <c r="G2945" s="119"/>
      <c r="H2945" s="119"/>
      <c r="I2945" s="158">
        <f t="shared" si="93"/>
        <v>0</v>
      </c>
      <c r="J2945" s="119"/>
      <c r="K2945" s="119"/>
      <c r="L2945" s="119"/>
      <c r="M2945" s="119"/>
      <c r="N2945" s="119"/>
      <c r="O2945" s="159"/>
      <c r="P2945" s="160" t="s">
        <v>80</v>
      </c>
      <c r="Q2945" s="122">
        <f t="shared" si="94"/>
        <v>0</v>
      </c>
      <c r="R2945" s="143"/>
    </row>
    <row r="2946" spans="2:18" x14ac:dyDescent="0.2">
      <c r="B2946" s="120"/>
      <c r="C2946" s="119"/>
      <c r="D2946" s="120"/>
      <c r="E2946" s="119"/>
      <c r="F2946" s="119"/>
      <c r="G2946" s="119"/>
      <c r="H2946" s="119"/>
      <c r="I2946" s="158">
        <f t="shared" si="93"/>
        <v>0</v>
      </c>
      <c r="J2946" s="119"/>
      <c r="K2946" s="119"/>
      <c r="L2946" s="119"/>
      <c r="M2946" s="119"/>
      <c r="N2946" s="119"/>
      <c r="O2946" s="159"/>
      <c r="P2946" s="160" t="s">
        <v>80</v>
      </c>
      <c r="Q2946" s="122">
        <f t="shared" si="94"/>
        <v>0</v>
      </c>
      <c r="R2946" s="143"/>
    </row>
    <row r="2947" spans="2:18" x14ac:dyDescent="0.2">
      <c r="B2947" s="120"/>
      <c r="C2947" s="119"/>
      <c r="D2947" s="120"/>
      <c r="E2947" s="119"/>
      <c r="F2947" s="119"/>
      <c r="G2947" s="119"/>
      <c r="H2947" s="119"/>
      <c r="I2947" s="158">
        <f t="shared" si="93"/>
        <v>0</v>
      </c>
      <c r="J2947" s="119"/>
      <c r="K2947" s="119"/>
      <c r="L2947" s="119"/>
      <c r="M2947" s="119"/>
      <c r="N2947" s="119"/>
      <c r="O2947" s="159"/>
      <c r="P2947" s="160" t="s">
        <v>80</v>
      </c>
      <c r="Q2947" s="122">
        <f t="shared" si="94"/>
        <v>0</v>
      </c>
      <c r="R2947" s="143"/>
    </row>
    <row r="2948" spans="2:18" x14ac:dyDescent="0.2">
      <c r="B2948" s="120"/>
      <c r="C2948" s="119"/>
      <c r="D2948" s="120"/>
      <c r="E2948" s="119"/>
      <c r="F2948" s="119"/>
      <c r="G2948" s="119"/>
      <c r="H2948" s="119"/>
      <c r="I2948" s="158">
        <f t="shared" si="93"/>
        <v>0</v>
      </c>
      <c r="J2948" s="119"/>
      <c r="K2948" s="119"/>
      <c r="L2948" s="119"/>
      <c r="M2948" s="119"/>
      <c r="N2948" s="119"/>
      <c r="O2948" s="159"/>
      <c r="P2948" s="160" t="s">
        <v>80</v>
      </c>
      <c r="Q2948" s="122">
        <f t="shared" si="94"/>
        <v>0</v>
      </c>
      <c r="R2948" s="143"/>
    </row>
    <row r="2949" spans="2:18" x14ac:dyDescent="0.2">
      <c r="B2949" s="120"/>
      <c r="C2949" s="119"/>
      <c r="D2949" s="120"/>
      <c r="E2949" s="119"/>
      <c r="F2949" s="119"/>
      <c r="G2949" s="119"/>
      <c r="H2949" s="119"/>
      <c r="I2949" s="158">
        <f t="shared" si="93"/>
        <v>0</v>
      </c>
      <c r="J2949" s="119"/>
      <c r="K2949" s="119"/>
      <c r="L2949" s="119"/>
      <c r="M2949" s="119"/>
      <c r="N2949" s="119"/>
      <c r="O2949" s="159"/>
      <c r="P2949" s="160" t="s">
        <v>80</v>
      </c>
      <c r="Q2949" s="122">
        <f t="shared" si="94"/>
        <v>0</v>
      </c>
      <c r="R2949" s="143"/>
    </row>
    <row r="2950" spans="2:18" x14ac:dyDescent="0.2">
      <c r="B2950" s="120"/>
      <c r="C2950" s="119"/>
      <c r="D2950" s="120"/>
      <c r="E2950" s="119"/>
      <c r="F2950" s="119"/>
      <c r="G2950" s="119"/>
      <c r="H2950" s="119"/>
      <c r="I2950" s="158">
        <f t="shared" si="93"/>
        <v>0</v>
      </c>
      <c r="J2950" s="119"/>
      <c r="K2950" s="119"/>
      <c r="L2950" s="119"/>
      <c r="M2950" s="119"/>
      <c r="N2950" s="119"/>
      <c r="O2950" s="159"/>
      <c r="P2950" s="160" t="s">
        <v>80</v>
      </c>
      <c r="Q2950" s="122">
        <f t="shared" si="94"/>
        <v>0</v>
      </c>
      <c r="R2950" s="143"/>
    </row>
    <row r="2951" spans="2:18" x14ac:dyDescent="0.2">
      <c r="B2951" s="120"/>
      <c r="C2951" s="119"/>
      <c r="D2951" s="120"/>
      <c r="E2951" s="119"/>
      <c r="F2951" s="119"/>
      <c r="G2951" s="119"/>
      <c r="H2951" s="119"/>
      <c r="I2951" s="158">
        <f t="shared" si="93"/>
        <v>0</v>
      </c>
      <c r="J2951" s="119"/>
      <c r="K2951" s="119"/>
      <c r="L2951" s="119"/>
      <c r="M2951" s="119"/>
      <c r="N2951" s="119"/>
      <c r="O2951" s="159"/>
      <c r="P2951" s="160" t="s">
        <v>80</v>
      </c>
      <c r="Q2951" s="122">
        <f t="shared" si="94"/>
        <v>0</v>
      </c>
      <c r="R2951" s="143"/>
    </row>
    <row r="2952" spans="2:18" x14ac:dyDescent="0.2">
      <c r="B2952" s="120"/>
      <c r="C2952" s="119"/>
      <c r="D2952" s="120"/>
      <c r="E2952" s="119"/>
      <c r="F2952" s="119"/>
      <c r="G2952" s="119"/>
      <c r="H2952" s="119"/>
      <c r="I2952" s="158">
        <f t="shared" si="93"/>
        <v>0</v>
      </c>
      <c r="J2952" s="119"/>
      <c r="K2952" s="119"/>
      <c r="L2952" s="119"/>
      <c r="M2952" s="119"/>
      <c r="N2952" s="119"/>
      <c r="O2952" s="159"/>
      <c r="P2952" s="160" t="s">
        <v>80</v>
      </c>
      <c r="Q2952" s="122">
        <f t="shared" si="94"/>
        <v>0</v>
      </c>
      <c r="R2952" s="143"/>
    </row>
    <row r="2953" spans="2:18" x14ac:dyDescent="0.2">
      <c r="B2953" s="120"/>
      <c r="C2953" s="119"/>
      <c r="D2953" s="120"/>
      <c r="E2953" s="119"/>
      <c r="F2953" s="119"/>
      <c r="G2953" s="119"/>
      <c r="H2953" s="119"/>
      <c r="I2953" s="158">
        <f t="shared" si="93"/>
        <v>0</v>
      </c>
      <c r="J2953" s="119"/>
      <c r="K2953" s="119"/>
      <c r="L2953" s="119"/>
      <c r="M2953" s="119"/>
      <c r="N2953" s="119"/>
      <c r="O2953" s="159"/>
      <c r="P2953" s="160" t="s">
        <v>80</v>
      </c>
      <c r="Q2953" s="122">
        <f t="shared" si="94"/>
        <v>0</v>
      </c>
      <c r="R2953" s="143"/>
    </row>
    <row r="2954" spans="2:18" x14ac:dyDescent="0.2">
      <c r="B2954" s="120"/>
      <c r="C2954" s="119"/>
      <c r="D2954" s="120"/>
      <c r="E2954" s="119"/>
      <c r="F2954" s="119"/>
      <c r="G2954" s="119"/>
      <c r="H2954" s="119"/>
      <c r="I2954" s="158">
        <f t="shared" si="93"/>
        <v>0</v>
      </c>
      <c r="J2954" s="119"/>
      <c r="K2954" s="119"/>
      <c r="L2954" s="119"/>
      <c r="M2954" s="119"/>
      <c r="N2954" s="119"/>
      <c r="O2954" s="159"/>
      <c r="P2954" s="160" t="s">
        <v>80</v>
      </c>
      <c r="Q2954" s="122">
        <f t="shared" si="94"/>
        <v>0</v>
      </c>
      <c r="R2954" s="143"/>
    </row>
    <row r="2955" spans="2:18" x14ac:dyDescent="0.2">
      <c r="B2955" s="120"/>
      <c r="C2955" s="119"/>
      <c r="D2955" s="120"/>
      <c r="E2955" s="119"/>
      <c r="F2955" s="119"/>
      <c r="G2955" s="119"/>
      <c r="H2955" s="119"/>
      <c r="I2955" s="158">
        <f t="shared" si="93"/>
        <v>0</v>
      </c>
      <c r="J2955" s="119"/>
      <c r="K2955" s="119"/>
      <c r="L2955" s="119"/>
      <c r="M2955" s="119"/>
      <c r="N2955" s="119"/>
      <c r="O2955" s="159"/>
      <c r="P2955" s="160" t="s">
        <v>80</v>
      </c>
      <c r="Q2955" s="122">
        <f t="shared" si="94"/>
        <v>0</v>
      </c>
      <c r="R2955" s="143"/>
    </row>
    <row r="2956" spans="2:18" x14ac:dyDescent="0.2">
      <c r="B2956" s="120"/>
      <c r="C2956" s="119"/>
      <c r="D2956" s="120"/>
      <c r="E2956" s="119"/>
      <c r="F2956" s="119"/>
      <c r="G2956" s="119"/>
      <c r="H2956" s="119"/>
      <c r="I2956" s="158">
        <f t="shared" si="93"/>
        <v>0</v>
      </c>
      <c r="J2956" s="119"/>
      <c r="K2956" s="119"/>
      <c r="L2956" s="119"/>
      <c r="M2956" s="119"/>
      <c r="N2956" s="119"/>
      <c r="O2956" s="159"/>
      <c r="P2956" s="160" t="s">
        <v>80</v>
      </c>
      <c r="Q2956" s="122">
        <f t="shared" si="94"/>
        <v>0</v>
      </c>
      <c r="R2956" s="143"/>
    </row>
    <row r="2957" spans="2:18" x14ac:dyDescent="0.2">
      <c r="B2957" s="120"/>
      <c r="C2957" s="119"/>
      <c r="D2957" s="120"/>
      <c r="E2957" s="119"/>
      <c r="F2957" s="119"/>
      <c r="G2957" s="119"/>
      <c r="H2957" s="119"/>
      <c r="I2957" s="158">
        <f t="shared" si="93"/>
        <v>0</v>
      </c>
      <c r="J2957" s="119"/>
      <c r="K2957" s="119"/>
      <c r="L2957" s="119"/>
      <c r="M2957" s="119"/>
      <c r="N2957" s="119"/>
      <c r="O2957" s="159"/>
      <c r="P2957" s="160" t="s">
        <v>80</v>
      </c>
      <c r="Q2957" s="122">
        <f t="shared" si="94"/>
        <v>0</v>
      </c>
      <c r="R2957" s="143"/>
    </row>
    <row r="2958" spans="2:18" x14ac:dyDescent="0.2">
      <c r="B2958" s="120"/>
      <c r="C2958" s="119"/>
      <c r="D2958" s="120"/>
      <c r="E2958" s="119"/>
      <c r="F2958" s="119"/>
      <c r="G2958" s="119"/>
      <c r="H2958" s="119"/>
      <c r="I2958" s="158">
        <f t="shared" si="93"/>
        <v>0</v>
      </c>
      <c r="J2958" s="119"/>
      <c r="K2958" s="119"/>
      <c r="L2958" s="119"/>
      <c r="M2958" s="119"/>
      <c r="N2958" s="119"/>
      <c r="O2958" s="159"/>
      <c r="P2958" s="160" t="s">
        <v>80</v>
      </c>
      <c r="Q2958" s="122">
        <f t="shared" si="94"/>
        <v>0</v>
      </c>
      <c r="R2958" s="143"/>
    </row>
    <row r="2959" spans="2:18" x14ac:dyDescent="0.2">
      <c r="B2959" s="120"/>
      <c r="C2959" s="119"/>
      <c r="D2959" s="120"/>
      <c r="E2959" s="119"/>
      <c r="F2959" s="119"/>
      <c r="G2959" s="119"/>
      <c r="H2959" s="119"/>
      <c r="I2959" s="158">
        <f t="shared" si="93"/>
        <v>0</v>
      </c>
      <c r="J2959" s="119"/>
      <c r="K2959" s="119"/>
      <c r="L2959" s="119"/>
      <c r="M2959" s="119"/>
      <c r="N2959" s="119"/>
      <c r="O2959" s="159"/>
      <c r="P2959" s="160" t="s">
        <v>80</v>
      </c>
      <c r="Q2959" s="122">
        <f t="shared" si="94"/>
        <v>0</v>
      </c>
      <c r="R2959" s="143"/>
    </row>
    <row r="2960" spans="2:18" x14ac:dyDescent="0.2">
      <c r="B2960" s="120"/>
      <c r="C2960" s="119"/>
      <c r="D2960" s="120"/>
      <c r="E2960" s="119"/>
      <c r="F2960" s="119"/>
      <c r="G2960" s="119"/>
      <c r="H2960" s="119"/>
      <c r="I2960" s="158">
        <f t="shared" si="93"/>
        <v>0</v>
      </c>
      <c r="J2960" s="119"/>
      <c r="K2960" s="119"/>
      <c r="L2960" s="119"/>
      <c r="M2960" s="119"/>
      <c r="N2960" s="119"/>
      <c r="O2960" s="159"/>
      <c r="P2960" s="160" t="s">
        <v>80</v>
      </c>
      <c r="Q2960" s="122">
        <f t="shared" si="94"/>
        <v>0</v>
      </c>
      <c r="R2960" s="143"/>
    </row>
    <row r="2961" spans="2:18" x14ac:dyDescent="0.2">
      <c r="B2961" s="120"/>
      <c r="C2961" s="119"/>
      <c r="D2961" s="120"/>
      <c r="E2961" s="119"/>
      <c r="F2961" s="119"/>
      <c r="G2961" s="119"/>
      <c r="H2961" s="119"/>
      <c r="I2961" s="158">
        <f t="shared" si="93"/>
        <v>0</v>
      </c>
      <c r="J2961" s="119"/>
      <c r="K2961" s="119"/>
      <c r="L2961" s="119"/>
      <c r="M2961" s="119"/>
      <c r="N2961" s="119"/>
      <c r="O2961" s="159"/>
      <c r="P2961" s="160" t="s">
        <v>80</v>
      </c>
      <c r="Q2961" s="122">
        <f t="shared" si="94"/>
        <v>0</v>
      </c>
      <c r="R2961" s="143"/>
    </row>
    <row r="2962" spans="2:18" x14ac:dyDescent="0.2">
      <c r="B2962" s="120"/>
      <c r="C2962" s="119"/>
      <c r="D2962" s="120"/>
      <c r="E2962" s="119"/>
      <c r="F2962" s="119"/>
      <c r="G2962" s="119"/>
      <c r="H2962" s="119"/>
      <c r="I2962" s="158">
        <f t="shared" si="93"/>
        <v>0</v>
      </c>
      <c r="J2962" s="119"/>
      <c r="K2962" s="119"/>
      <c r="L2962" s="119"/>
      <c r="M2962" s="119"/>
      <c r="N2962" s="119"/>
      <c r="O2962" s="159"/>
      <c r="P2962" s="160" t="s">
        <v>80</v>
      </c>
      <c r="Q2962" s="122">
        <f t="shared" si="94"/>
        <v>0</v>
      </c>
      <c r="R2962" s="143"/>
    </row>
    <row r="2963" spans="2:18" x14ac:dyDescent="0.2">
      <c r="B2963" s="120"/>
      <c r="C2963" s="119"/>
      <c r="D2963" s="120"/>
      <c r="E2963" s="119"/>
      <c r="F2963" s="119"/>
      <c r="G2963" s="119"/>
      <c r="H2963" s="119"/>
      <c r="I2963" s="158">
        <f t="shared" si="93"/>
        <v>0</v>
      </c>
      <c r="J2963" s="119"/>
      <c r="K2963" s="119"/>
      <c r="L2963" s="119"/>
      <c r="M2963" s="119"/>
      <c r="N2963" s="119"/>
      <c r="O2963" s="159"/>
      <c r="P2963" s="160" t="s">
        <v>80</v>
      </c>
      <c r="Q2963" s="122">
        <f t="shared" si="94"/>
        <v>0</v>
      </c>
      <c r="R2963" s="143"/>
    </row>
    <row r="2964" spans="2:18" x14ac:dyDescent="0.2">
      <c r="B2964" s="120"/>
      <c r="C2964" s="119"/>
      <c r="D2964" s="120"/>
      <c r="E2964" s="119"/>
      <c r="F2964" s="119"/>
      <c r="G2964" s="119"/>
      <c r="H2964" s="119"/>
      <c r="I2964" s="158">
        <f t="shared" si="93"/>
        <v>0</v>
      </c>
      <c r="J2964" s="119"/>
      <c r="K2964" s="119"/>
      <c r="L2964" s="119"/>
      <c r="M2964" s="119"/>
      <c r="N2964" s="119"/>
      <c r="O2964" s="159"/>
      <c r="P2964" s="160" t="s">
        <v>80</v>
      </c>
      <c r="Q2964" s="122">
        <f t="shared" si="94"/>
        <v>0</v>
      </c>
      <c r="R2964" s="143"/>
    </row>
    <row r="2965" spans="2:18" x14ac:dyDescent="0.2">
      <c r="B2965" s="120"/>
      <c r="C2965" s="119"/>
      <c r="D2965" s="120"/>
      <c r="E2965" s="119"/>
      <c r="F2965" s="119"/>
      <c r="G2965" s="119"/>
      <c r="H2965" s="119"/>
      <c r="I2965" s="158">
        <f t="shared" si="93"/>
        <v>0</v>
      </c>
      <c r="J2965" s="119"/>
      <c r="K2965" s="119"/>
      <c r="L2965" s="119"/>
      <c r="M2965" s="119"/>
      <c r="N2965" s="119"/>
      <c r="O2965" s="159"/>
      <c r="P2965" s="160" t="s">
        <v>80</v>
      </c>
      <c r="Q2965" s="122">
        <f t="shared" si="94"/>
        <v>0</v>
      </c>
      <c r="R2965" s="143"/>
    </row>
    <row r="2966" spans="2:18" x14ac:dyDescent="0.2">
      <c r="B2966" s="120"/>
      <c r="C2966" s="119"/>
      <c r="D2966" s="120"/>
      <c r="E2966" s="119"/>
      <c r="F2966" s="119"/>
      <c r="G2966" s="119"/>
      <c r="H2966" s="119"/>
      <c r="I2966" s="158">
        <f t="shared" si="93"/>
        <v>0</v>
      </c>
      <c r="J2966" s="119"/>
      <c r="K2966" s="119"/>
      <c r="L2966" s="119"/>
      <c r="M2966" s="119"/>
      <c r="N2966" s="119"/>
      <c r="O2966" s="159"/>
      <c r="P2966" s="160" t="s">
        <v>80</v>
      </c>
      <c r="Q2966" s="122">
        <f t="shared" si="94"/>
        <v>0</v>
      </c>
      <c r="R2966" s="143"/>
    </row>
    <row r="2967" spans="2:18" x14ac:dyDescent="0.2">
      <c r="B2967" s="120"/>
      <c r="C2967" s="119"/>
      <c r="D2967" s="120"/>
      <c r="E2967" s="119"/>
      <c r="F2967" s="119"/>
      <c r="G2967" s="119"/>
      <c r="H2967" s="119"/>
      <c r="I2967" s="158">
        <f t="shared" si="93"/>
        <v>0</v>
      </c>
      <c r="J2967" s="119"/>
      <c r="K2967" s="119"/>
      <c r="L2967" s="119"/>
      <c r="M2967" s="119"/>
      <c r="N2967" s="119"/>
      <c r="O2967" s="159"/>
      <c r="P2967" s="160" t="s">
        <v>80</v>
      </c>
      <c r="Q2967" s="122">
        <f t="shared" si="94"/>
        <v>0</v>
      </c>
      <c r="R2967" s="143"/>
    </row>
    <row r="2968" spans="2:18" x14ac:dyDescent="0.2">
      <c r="B2968" s="120"/>
      <c r="C2968" s="119"/>
      <c r="D2968" s="120"/>
      <c r="E2968" s="119"/>
      <c r="F2968" s="119"/>
      <c r="G2968" s="119"/>
      <c r="H2968" s="119"/>
      <c r="I2968" s="158">
        <f t="shared" si="93"/>
        <v>0</v>
      </c>
      <c r="J2968" s="119"/>
      <c r="K2968" s="119"/>
      <c r="L2968" s="119"/>
      <c r="M2968" s="119"/>
      <c r="N2968" s="119"/>
      <c r="O2968" s="159"/>
      <c r="P2968" s="160" t="s">
        <v>80</v>
      </c>
      <c r="Q2968" s="122">
        <f t="shared" si="94"/>
        <v>0</v>
      </c>
      <c r="R2968" s="143"/>
    </row>
    <row r="2969" spans="2:18" x14ac:dyDescent="0.2">
      <c r="B2969" s="120"/>
      <c r="C2969" s="119"/>
      <c r="D2969" s="120"/>
      <c r="E2969" s="119"/>
      <c r="F2969" s="119"/>
      <c r="G2969" s="119"/>
      <c r="H2969" s="119"/>
      <c r="I2969" s="158">
        <f t="shared" si="93"/>
        <v>0</v>
      </c>
      <c r="J2969" s="119"/>
      <c r="K2969" s="119"/>
      <c r="L2969" s="119"/>
      <c r="M2969" s="119"/>
      <c r="N2969" s="119"/>
      <c r="O2969" s="159"/>
      <c r="P2969" s="160" t="s">
        <v>80</v>
      </c>
      <c r="Q2969" s="122">
        <f t="shared" si="94"/>
        <v>0</v>
      </c>
      <c r="R2969" s="143"/>
    </row>
    <row r="2970" spans="2:18" x14ac:dyDescent="0.2">
      <c r="B2970" s="120"/>
      <c r="C2970" s="119"/>
      <c r="D2970" s="120"/>
      <c r="E2970" s="119"/>
      <c r="F2970" s="119"/>
      <c r="G2970" s="119"/>
      <c r="H2970" s="119"/>
      <c r="I2970" s="158">
        <f t="shared" si="93"/>
        <v>0</v>
      </c>
      <c r="J2970" s="119"/>
      <c r="K2970" s="119"/>
      <c r="L2970" s="119"/>
      <c r="M2970" s="119"/>
      <c r="N2970" s="119"/>
      <c r="O2970" s="159"/>
      <c r="P2970" s="160" t="s">
        <v>80</v>
      </c>
      <c r="Q2970" s="122">
        <f t="shared" si="94"/>
        <v>0</v>
      </c>
      <c r="R2970" s="143"/>
    </row>
    <row r="2971" spans="2:18" x14ac:dyDescent="0.2">
      <c r="B2971" s="120"/>
      <c r="C2971" s="119"/>
      <c r="D2971" s="120"/>
      <c r="E2971" s="119"/>
      <c r="F2971" s="119"/>
      <c r="G2971" s="119"/>
      <c r="H2971" s="119"/>
      <c r="I2971" s="158">
        <f t="shared" si="93"/>
        <v>0</v>
      </c>
      <c r="J2971" s="119"/>
      <c r="K2971" s="119"/>
      <c r="L2971" s="119"/>
      <c r="M2971" s="119"/>
      <c r="N2971" s="119"/>
      <c r="O2971" s="159"/>
      <c r="P2971" s="160" t="s">
        <v>80</v>
      </c>
      <c r="Q2971" s="122">
        <f t="shared" si="94"/>
        <v>0</v>
      </c>
      <c r="R2971" s="143"/>
    </row>
    <row r="2972" spans="2:18" x14ac:dyDescent="0.2">
      <c r="B2972" s="120"/>
      <c r="C2972" s="119"/>
      <c r="D2972" s="120"/>
      <c r="E2972" s="119"/>
      <c r="F2972" s="119"/>
      <c r="G2972" s="119"/>
      <c r="H2972" s="119"/>
      <c r="I2972" s="158">
        <f t="shared" si="93"/>
        <v>0</v>
      </c>
      <c r="J2972" s="119"/>
      <c r="K2972" s="119"/>
      <c r="L2972" s="119"/>
      <c r="M2972" s="119"/>
      <c r="N2972" s="119"/>
      <c r="O2972" s="159"/>
      <c r="P2972" s="160" t="s">
        <v>80</v>
      </c>
      <c r="Q2972" s="122">
        <f t="shared" si="94"/>
        <v>0</v>
      </c>
      <c r="R2972" s="143"/>
    </row>
    <row r="2973" spans="2:18" x14ac:dyDescent="0.2">
      <c r="B2973" s="120"/>
      <c r="C2973" s="119"/>
      <c r="D2973" s="120"/>
      <c r="E2973" s="119"/>
      <c r="F2973" s="119"/>
      <c r="G2973" s="119"/>
      <c r="H2973" s="119"/>
      <c r="I2973" s="158">
        <f t="shared" si="93"/>
        <v>0</v>
      </c>
      <c r="J2973" s="119"/>
      <c r="K2973" s="119"/>
      <c r="L2973" s="119"/>
      <c r="M2973" s="119"/>
      <c r="N2973" s="119"/>
      <c r="O2973" s="159"/>
      <c r="P2973" s="160" t="s">
        <v>80</v>
      </c>
      <c r="Q2973" s="122">
        <f t="shared" si="94"/>
        <v>0</v>
      </c>
      <c r="R2973" s="143"/>
    </row>
    <row r="2974" spans="2:18" x14ac:dyDescent="0.2">
      <c r="B2974" s="120"/>
      <c r="C2974" s="119"/>
      <c r="D2974" s="120"/>
      <c r="E2974" s="119"/>
      <c r="F2974" s="119"/>
      <c r="G2974" s="119"/>
      <c r="H2974" s="119"/>
      <c r="I2974" s="158">
        <f t="shared" si="93"/>
        <v>0</v>
      </c>
      <c r="J2974" s="119"/>
      <c r="K2974" s="119"/>
      <c r="L2974" s="119"/>
      <c r="M2974" s="119"/>
      <c r="N2974" s="119"/>
      <c r="O2974" s="159"/>
      <c r="P2974" s="160" t="s">
        <v>80</v>
      </c>
      <c r="Q2974" s="122">
        <f t="shared" si="94"/>
        <v>0</v>
      </c>
      <c r="R2974" s="143"/>
    </row>
    <row r="2975" spans="2:18" x14ac:dyDescent="0.2">
      <c r="B2975" s="120"/>
      <c r="C2975" s="119"/>
      <c r="D2975" s="120"/>
      <c r="E2975" s="119"/>
      <c r="F2975" s="119"/>
      <c r="G2975" s="119"/>
      <c r="H2975" s="119"/>
      <c r="I2975" s="158">
        <f t="shared" si="93"/>
        <v>0</v>
      </c>
      <c r="J2975" s="119"/>
      <c r="K2975" s="119"/>
      <c r="L2975" s="119"/>
      <c r="M2975" s="119"/>
      <c r="N2975" s="119"/>
      <c r="O2975" s="159"/>
      <c r="P2975" s="160" t="s">
        <v>80</v>
      </c>
      <c r="Q2975" s="122">
        <f t="shared" si="94"/>
        <v>0</v>
      </c>
      <c r="R2975" s="143"/>
    </row>
    <row r="2976" spans="2:18" x14ac:dyDescent="0.2">
      <c r="B2976" s="120"/>
      <c r="C2976" s="119"/>
      <c r="D2976" s="120"/>
      <c r="E2976" s="119"/>
      <c r="F2976" s="119"/>
      <c r="G2976" s="119"/>
      <c r="H2976" s="119"/>
      <c r="I2976" s="158">
        <f t="shared" si="93"/>
        <v>0</v>
      </c>
      <c r="J2976" s="119"/>
      <c r="K2976" s="119"/>
      <c r="L2976" s="119"/>
      <c r="M2976" s="119"/>
      <c r="N2976" s="119"/>
      <c r="O2976" s="159"/>
      <c r="P2976" s="160" t="s">
        <v>80</v>
      </c>
      <c r="Q2976" s="122">
        <f t="shared" si="94"/>
        <v>0</v>
      </c>
      <c r="R2976" s="143"/>
    </row>
    <row r="2977" spans="2:18" x14ac:dyDescent="0.2">
      <c r="B2977" s="120"/>
      <c r="C2977" s="119"/>
      <c r="D2977" s="120"/>
      <c r="E2977" s="119"/>
      <c r="F2977" s="119"/>
      <c r="G2977" s="119"/>
      <c r="H2977" s="119"/>
      <c r="I2977" s="158">
        <f t="shared" si="93"/>
        <v>0</v>
      </c>
      <c r="J2977" s="119"/>
      <c r="K2977" s="119"/>
      <c r="L2977" s="119"/>
      <c r="M2977" s="119"/>
      <c r="N2977" s="119"/>
      <c r="O2977" s="159"/>
      <c r="P2977" s="160" t="s">
        <v>80</v>
      </c>
      <c r="Q2977" s="122">
        <f t="shared" si="94"/>
        <v>0</v>
      </c>
      <c r="R2977" s="143"/>
    </row>
    <row r="2978" spans="2:18" x14ac:dyDescent="0.2">
      <c r="B2978" s="120"/>
      <c r="C2978" s="119"/>
      <c r="D2978" s="120"/>
      <c r="E2978" s="119"/>
      <c r="F2978" s="119"/>
      <c r="G2978" s="119"/>
      <c r="H2978" s="119"/>
      <c r="I2978" s="158">
        <f t="shared" si="93"/>
        <v>0</v>
      </c>
      <c r="J2978" s="119"/>
      <c r="K2978" s="119"/>
      <c r="L2978" s="119"/>
      <c r="M2978" s="119"/>
      <c r="N2978" s="119"/>
      <c r="O2978" s="159"/>
      <c r="P2978" s="160" t="s">
        <v>80</v>
      </c>
      <c r="Q2978" s="122">
        <f t="shared" si="94"/>
        <v>0</v>
      </c>
      <c r="R2978" s="143"/>
    </row>
    <row r="2979" spans="2:18" x14ac:dyDescent="0.2">
      <c r="B2979" s="120"/>
      <c r="C2979" s="119"/>
      <c r="D2979" s="120"/>
      <c r="E2979" s="119"/>
      <c r="F2979" s="119"/>
      <c r="G2979" s="119"/>
      <c r="H2979" s="119"/>
      <c r="I2979" s="158">
        <f t="shared" si="93"/>
        <v>0</v>
      </c>
      <c r="J2979" s="119"/>
      <c r="K2979" s="119"/>
      <c r="L2979" s="119"/>
      <c r="M2979" s="119"/>
      <c r="N2979" s="119"/>
      <c r="O2979" s="159"/>
      <c r="P2979" s="160" t="s">
        <v>80</v>
      </c>
      <c r="Q2979" s="122">
        <f t="shared" si="94"/>
        <v>0</v>
      </c>
      <c r="R2979" s="143"/>
    </row>
    <row r="2980" spans="2:18" x14ac:dyDescent="0.2">
      <c r="B2980" s="120"/>
      <c r="C2980" s="119"/>
      <c r="D2980" s="120"/>
      <c r="E2980" s="119"/>
      <c r="F2980" s="119"/>
      <c r="G2980" s="119"/>
      <c r="H2980" s="119"/>
      <c r="I2980" s="158">
        <f t="shared" si="93"/>
        <v>0</v>
      </c>
      <c r="J2980" s="119"/>
      <c r="K2980" s="119"/>
      <c r="L2980" s="119"/>
      <c r="M2980" s="119"/>
      <c r="N2980" s="119"/>
      <c r="O2980" s="159"/>
      <c r="P2980" s="160" t="s">
        <v>80</v>
      </c>
      <c r="Q2980" s="122">
        <f t="shared" si="94"/>
        <v>0</v>
      </c>
      <c r="R2980" s="143"/>
    </row>
    <row r="2981" spans="2:18" x14ac:dyDescent="0.2">
      <c r="B2981" s="120"/>
      <c r="C2981" s="119"/>
      <c r="D2981" s="120"/>
      <c r="E2981" s="119"/>
      <c r="F2981" s="119"/>
      <c r="G2981" s="119"/>
      <c r="H2981" s="119"/>
      <c r="I2981" s="158">
        <f t="shared" si="93"/>
        <v>0</v>
      </c>
      <c r="J2981" s="119"/>
      <c r="K2981" s="119"/>
      <c r="L2981" s="119"/>
      <c r="M2981" s="119"/>
      <c r="N2981" s="119"/>
      <c r="O2981" s="159"/>
      <c r="P2981" s="160" t="s">
        <v>80</v>
      </c>
      <c r="Q2981" s="122">
        <f t="shared" si="94"/>
        <v>0</v>
      </c>
      <c r="R2981" s="143"/>
    </row>
    <row r="2982" spans="2:18" x14ac:dyDescent="0.2">
      <c r="B2982" s="120"/>
      <c r="C2982" s="119"/>
      <c r="D2982" s="120"/>
      <c r="E2982" s="119"/>
      <c r="F2982" s="119"/>
      <c r="G2982" s="119"/>
      <c r="H2982" s="119"/>
      <c r="I2982" s="158">
        <f t="shared" si="93"/>
        <v>0</v>
      </c>
      <c r="J2982" s="119"/>
      <c r="K2982" s="119"/>
      <c r="L2982" s="119"/>
      <c r="M2982" s="119"/>
      <c r="N2982" s="119"/>
      <c r="O2982" s="159"/>
      <c r="P2982" s="160" t="s">
        <v>80</v>
      </c>
      <c r="Q2982" s="122">
        <f t="shared" si="94"/>
        <v>0</v>
      </c>
      <c r="R2982" s="143"/>
    </row>
    <row r="2983" spans="2:18" x14ac:dyDescent="0.2">
      <c r="B2983" s="120"/>
      <c r="C2983" s="119"/>
      <c r="D2983" s="120"/>
      <c r="E2983" s="119"/>
      <c r="F2983" s="119"/>
      <c r="G2983" s="119"/>
      <c r="H2983" s="119"/>
      <c r="I2983" s="158">
        <f t="shared" si="93"/>
        <v>0</v>
      </c>
      <c r="J2983" s="119"/>
      <c r="K2983" s="119"/>
      <c r="L2983" s="119"/>
      <c r="M2983" s="119"/>
      <c r="N2983" s="119"/>
      <c r="O2983" s="159"/>
      <c r="P2983" s="160" t="s">
        <v>80</v>
      </c>
      <c r="Q2983" s="122">
        <f t="shared" si="94"/>
        <v>0</v>
      </c>
      <c r="R2983" s="143"/>
    </row>
    <row r="2984" spans="2:18" x14ac:dyDescent="0.2">
      <c r="B2984" s="120"/>
      <c r="C2984" s="119"/>
      <c r="D2984" s="120"/>
      <c r="E2984" s="119"/>
      <c r="F2984" s="119"/>
      <c r="G2984" s="119"/>
      <c r="H2984" s="119"/>
      <c r="I2984" s="158">
        <f t="shared" si="93"/>
        <v>0</v>
      </c>
      <c r="J2984" s="119"/>
      <c r="K2984" s="119"/>
      <c r="L2984" s="119"/>
      <c r="M2984" s="119"/>
      <c r="N2984" s="119"/>
      <c r="O2984" s="159"/>
      <c r="P2984" s="160" t="s">
        <v>80</v>
      </c>
      <c r="Q2984" s="122">
        <f t="shared" si="94"/>
        <v>0</v>
      </c>
      <c r="R2984" s="143"/>
    </row>
    <row r="2985" spans="2:18" x14ac:dyDescent="0.2">
      <c r="B2985" s="120"/>
      <c r="C2985" s="119"/>
      <c r="D2985" s="120"/>
      <c r="E2985" s="119"/>
      <c r="F2985" s="119"/>
      <c r="G2985" s="119"/>
      <c r="H2985" s="119"/>
      <c r="I2985" s="158">
        <f t="shared" si="93"/>
        <v>0</v>
      </c>
      <c r="J2985" s="119"/>
      <c r="K2985" s="119"/>
      <c r="L2985" s="119"/>
      <c r="M2985" s="119"/>
      <c r="N2985" s="119"/>
      <c r="O2985" s="159"/>
      <c r="P2985" s="160" t="s">
        <v>80</v>
      </c>
      <c r="Q2985" s="122">
        <f t="shared" si="94"/>
        <v>0</v>
      </c>
      <c r="R2985" s="143"/>
    </row>
    <row r="2986" spans="2:18" x14ac:dyDescent="0.2">
      <c r="B2986" s="120"/>
      <c r="C2986" s="119"/>
      <c r="D2986" s="120"/>
      <c r="E2986" s="119"/>
      <c r="F2986" s="119"/>
      <c r="G2986" s="119"/>
      <c r="H2986" s="119"/>
      <c r="I2986" s="158">
        <f t="shared" si="93"/>
        <v>0</v>
      </c>
      <c r="J2986" s="119"/>
      <c r="K2986" s="119"/>
      <c r="L2986" s="119"/>
      <c r="M2986" s="119"/>
      <c r="N2986" s="119"/>
      <c r="O2986" s="159"/>
      <c r="P2986" s="160" t="s">
        <v>80</v>
      </c>
      <c r="Q2986" s="122">
        <f t="shared" si="94"/>
        <v>0</v>
      </c>
      <c r="R2986" s="143"/>
    </row>
    <row r="2987" spans="2:18" x14ac:dyDescent="0.2">
      <c r="B2987" s="120"/>
      <c r="C2987" s="119"/>
      <c r="D2987" s="120"/>
      <c r="E2987" s="119"/>
      <c r="F2987" s="119"/>
      <c r="G2987" s="119"/>
      <c r="H2987" s="119"/>
      <c r="I2987" s="158">
        <f t="shared" si="93"/>
        <v>0</v>
      </c>
      <c r="J2987" s="119"/>
      <c r="K2987" s="119"/>
      <c r="L2987" s="119"/>
      <c r="M2987" s="119"/>
      <c r="N2987" s="119"/>
      <c r="O2987" s="159"/>
      <c r="P2987" s="160" t="s">
        <v>80</v>
      </c>
      <c r="Q2987" s="122">
        <f t="shared" si="94"/>
        <v>0</v>
      </c>
      <c r="R2987" s="143"/>
    </row>
    <row r="2988" spans="2:18" x14ac:dyDescent="0.2">
      <c r="B2988" s="120"/>
      <c r="C2988" s="119"/>
      <c r="D2988" s="120"/>
      <c r="E2988" s="119"/>
      <c r="F2988" s="119"/>
      <c r="G2988" s="119"/>
      <c r="H2988" s="119"/>
      <c r="I2988" s="158">
        <f t="shared" si="93"/>
        <v>0</v>
      </c>
      <c r="J2988" s="119"/>
      <c r="K2988" s="119"/>
      <c r="L2988" s="119"/>
      <c r="M2988" s="119"/>
      <c r="N2988" s="119"/>
      <c r="O2988" s="159"/>
      <c r="P2988" s="160" t="s">
        <v>80</v>
      </c>
      <c r="Q2988" s="122">
        <f t="shared" si="94"/>
        <v>0</v>
      </c>
      <c r="R2988" s="143"/>
    </row>
    <row r="2989" spans="2:18" x14ac:dyDescent="0.2">
      <c r="B2989" s="120"/>
      <c r="C2989" s="119"/>
      <c r="D2989" s="120"/>
      <c r="E2989" s="119"/>
      <c r="F2989" s="119"/>
      <c r="G2989" s="119"/>
      <c r="H2989" s="119"/>
      <c r="I2989" s="158">
        <f t="shared" si="93"/>
        <v>0</v>
      </c>
      <c r="J2989" s="119"/>
      <c r="K2989" s="119"/>
      <c r="L2989" s="119"/>
      <c r="M2989" s="119"/>
      <c r="N2989" s="119"/>
      <c r="O2989" s="159"/>
      <c r="P2989" s="160" t="s">
        <v>80</v>
      </c>
      <c r="Q2989" s="122">
        <f t="shared" si="94"/>
        <v>0</v>
      </c>
      <c r="R2989" s="143"/>
    </row>
    <row r="2990" spans="2:18" x14ac:dyDescent="0.2">
      <c r="B2990" s="120"/>
      <c r="C2990" s="119"/>
      <c r="D2990" s="120"/>
      <c r="E2990" s="119"/>
      <c r="F2990" s="119"/>
      <c r="G2990" s="119"/>
      <c r="H2990" s="119"/>
      <c r="I2990" s="158">
        <f t="shared" si="93"/>
        <v>0</v>
      </c>
      <c r="J2990" s="119"/>
      <c r="K2990" s="119"/>
      <c r="L2990" s="119"/>
      <c r="M2990" s="119"/>
      <c r="N2990" s="119"/>
      <c r="O2990" s="159"/>
      <c r="P2990" s="160" t="s">
        <v>80</v>
      </c>
      <c r="Q2990" s="122">
        <f t="shared" si="94"/>
        <v>0</v>
      </c>
      <c r="R2990" s="143"/>
    </row>
    <row r="2991" spans="2:18" x14ac:dyDescent="0.2">
      <c r="B2991" s="120"/>
      <c r="C2991" s="119"/>
      <c r="D2991" s="120"/>
      <c r="E2991" s="119"/>
      <c r="F2991" s="119"/>
      <c r="G2991" s="119"/>
      <c r="H2991" s="119"/>
      <c r="I2991" s="158">
        <f t="shared" si="93"/>
        <v>0</v>
      </c>
      <c r="J2991" s="119"/>
      <c r="K2991" s="119"/>
      <c r="L2991" s="119"/>
      <c r="M2991" s="119"/>
      <c r="N2991" s="119"/>
      <c r="O2991" s="159"/>
      <c r="P2991" s="160" t="s">
        <v>80</v>
      </c>
      <c r="Q2991" s="122">
        <f t="shared" si="94"/>
        <v>0</v>
      </c>
      <c r="R2991" s="143"/>
    </row>
    <row r="2992" spans="2:18" x14ac:dyDescent="0.2">
      <c r="B2992" s="120"/>
      <c r="C2992" s="119"/>
      <c r="D2992" s="120"/>
      <c r="E2992" s="119"/>
      <c r="F2992" s="119"/>
      <c r="G2992" s="119"/>
      <c r="H2992" s="119"/>
      <c r="I2992" s="158">
        <f t="shared" si="93"/>
        <v>0</v>
      </c>
      <c r="J2992" s="119"/>
      <c r="K2992" s="119"/>
      <c r="L2992" s="119"/>
      <c r="M2992" s="119"/>
      <c r="N2992" s="119"/>
      <c r="O2992" s="159"/>
      <c r="P2992" s="160" t="s">
        <v>80</v>
      </c>
      <c r="Q2992" s="122">
        <f t="shared" si="94"/>
        <v>0</v>
      </c>
      <c r="R2992" s="143"/>
    </row>
    <row r="2993" spans="2:18" x14ac:dyDescent="0.2">
      <c r="B2993" s="120"/>
      <c r="C2993" s="119"/>
      <c r="D2993" s="120"/>
      <c r="E2993" s="119"/>
      <c r="F2993" s="119"/>
      <c r="G2993" s="119"/>
      <c r="H2993" s="119"/>
      <c r="I2993" s="158">
        <f t="shared" si="93"/>
        <v>0</v>
      </c>
      <c r="J2993" s="119"/>
      <c r="K2993" s="119"/>
      <c r="L2993" s="119"/>
      <c r="M2993" s="119"/>
      <c r="N2993" s="119"/>
      <c r="O2993" s="159"/>
      <c r="P2993" s="160" t="s">
        <v>80</v>
      </c>
      <c r="Q2993" s="122">
        <f t="shared" si="94"/>
        <v>0</v>
      </c>
      <c r="R2993" s="143"/>
    </row>
    <row r="2994" spans="2:18" x14ac:dyDescent="0.2">
      <c r="B2994" s="120"/>
      <c r="C2994" s="119"/>
      <c r="D2994" s="120"/>
      <c r="E2994" s="119"/>
      <c r="F2994" s="119"/>
      <c r="G2994" s="119"/>
      <c r="H2994" s="119"/>
      <c r="I2994" s="158">
        <f t="shared" si="93"/>
        <v>0</v>
      </c>
      <c r="J2994" s="119"/>
      <c r="K2994" s="119"/>
      <c r="L2994" s="119"/>
      <c r="M2994" s="119"/>
      <c r="N2994" s="119"/>
      <c r="O2994" s="159"/>
      <c r="P2994" s="160" t="s">
        <v>80</v>
      </c>
      <c r="Q2994" s="122">
        <f t="shared" si="94"/>
        <v>0</v>
      </c>
      <c r="R2994" s="143"/>
    </row>
    <row r="2995" spans="2:18" x14ac:dyDescent="0.2">
      <c r="B2995" s="120"/>
      <c r="C2995" s="119"/>
      <c r="D2995" s="120"/>
      <c r="E2995" s="119"/>
      <c r="F2995" s="119"/>
      <c r="G2995" s="119"/>
      <c r="H2995" s="119"/>
      <c r="I2995" s="158">
        <f t="shared" si="93"/>
        <v>0</v>
      </c>
      <c r="J2995" s="119"/>
      <c r="K2995" s="119"/>
      <c r="L2995" s="119"/>
      <c r="M2995" s="119"/>
      <c r="N2995" s="119"/>
      <c r="O2995" s="159"/>
      <c r="P2995" s="160" t="s">
        <v>80</v>
      </c>
      <c r="Q2995" s="122">
        <f t="shared" si="94"/>
        <v>0</v>
      </c>
      <c r="R2995" s="143"/>
    </row>
    <row r="2996" spans="2:18" x14ac:dyDescent="0.2">
      <c r="B2996" s="120"/>
      <c r="C2996" s="119"/>
      <c r="D2996" s="120"/>
      <c r="E2996" s="119"/>
      <c r="F2996" s="119"/>
      <c r="G2996" s="119"/>
      <c r="H2996" s="119"/>
      <c r="I2996" s="158">
        <f t="shared" ref="I2996:I3059" si="95">IF(J2996&gt;0,J2996,SUM((PI()*E2996*F2996/4)+(PI()*F2996*G2996/4)+(PI()*G2996*H2996/4)+(PI()*H2996*E2996/4)))</f>
        <v>0</v>
      </c>
      <c r="J2996" s="119"/>
      <c r="K2996" s="119"/>
      <c r="L2996" s="119"/>
      <c r="M2996" s="119"/>
      <c r="N2996" s="119"/>
      <c r="O2996" s="159"/>
      <c r="P2996" s="160" t="s">
        <v>80</v>
      </c>
      <c r="Q2996" s="122">
        <f t="shared" ref="Q2996:Q3059" si="96">SUM((I2996-(L2996+M2996+N2996))*(1-O2996))</f>
        <v>0</v>
      </c>
      <c r="R2996" s="143"/>
    </row>
    <row r="2997" spans="2:18" x14ac:dyDescent="0.2">
      <c r="B2997" s="120"/>
      <c r="C2997" s="119"/>
      <c r="D2997" s="120"/>
      <c r="E2997" s="119"/>
      <c r="F2997" s="119"/>
      <c r="G2997" s="119"/>
      <c r="H2997" s="119"/>
      <c r="I2997" s="158">
        <f t="shared" si="95"/>
        <v>0</v>
      </c>
      <c r="J2997" s="119"/>
      <c r="K2997" s="119"/>
      <c r="L2997" s="119"/>
      <c r="M2997" s="119"/>
      <c r="N2997" s="119"/>
      <c r="O2997" s="159"/>
      <c r="P2997" s="160" t="s">
        <v>80</v>
      </c>
      <c r="Q2997" s="122">
        <f t="shared" si="96"/>
        <v>0</v>
      </c>
      <c r="R2997" s="143"/>
    </row>
    <row r="2998" spans="2:18" x14ac:dyDescent="0.2">
      <c r="B2998" s="120"/>
      <c r="C2998" s="119"/>
      <c r="D2998" s="120"/>
      <c r="E2998" s="119"/>
      <c r="F2998" s="119"/>
      <c r="G2998" s="119"/>
      <c r="H2998" s="119"/>
      <c r="I2998" s="158">
        <f t="shared" si="95"/>
        <v>0</v>
      </c>
      <c r="J2998" s="119"/>
      <c r="K2998" s="119"/>
      <c r="L2998" s="119"/>
      <c r="M2998" s="119"/>
      <c r="N2998" s="119"/>
      <c r="O2998" s="159"/>
      <c r="P2998" s="160" t="s">
        <v>80</v>
      </c>
      <c r="Q2998" s="122">
        <f t="shared" si="96"/>
        <v>0</v>
      </c>
      <c r="R2998" s="143"/>
    </row>
    <row r="2999" spans="2:18" x14ac:dyDescent="0.2">
      <c r="B2999" s="120"/>
      <c r="C2999" s="119"/>
      <c r="D2999" s="120"/>
      <c r="E2999" s="119"/>
      <c r="F2999" s="119"/>
      <c r="G2999" s="119"/>
      <c r="H2999" s="119"/>
      <c r="I2999" s="158">
        <f t="shared" si="95"/>
        <v>0</v>
      </c>
      <c r="J2999" s="119"/>
      <c r="K2999" s="119"/>
      <c r="L2999" s="119"/>
      <c r="M2999" s="119"/>
      <c r="N2999" s="119"/>
      <c r="O2999" s="159"/>
      <c r="P2999" s="160" t="s">
        <v>80</v>
      </c>
      <c r="Q2999" s="122">
        <f t="shared" si="96"/>
        <v>0</v>
      </c>
      <c r="R2999" s="143"/>
    </row>
    <row r="3000" spans="2:18" x14ac:dyDescent="0.2">
      <c r="B3000" s="120"/>
      <c r="C3000" s="119"/>
      <c r="D3000" s="120"/>
      <c r="E3000" s="119"/>
      <c r="F3000" s="119"/>
      <c r="G3000" s="119"/>
      <c r="H3000" s="119"/>
      <c r="I3000" s="158">
        <f t="shared" si="95"/>
        <v>0</v>
      </c>
      <c r="J3000" s="119"/>
      <c r="K3000" s="119"/>
      <c r="L3000" s="119"/>
      <c r="M3000" s="119"/>
      <c r="N3000" s="119"/>
      <c r="O3000" s="159"/>
      <c r="P3000" s="160" t="s">
        <v>80</v>
      </c>
      <c r="Q3000" s="122">
        <f t="shared" si="96"/>
        <v>0</v>
      </c>
      <c r="R3000" s="143"/>
    </row>
    <row r="3001" spans="2:18" x14ac:dyDescent="0.2">
      <c r="B3001" s="120"/>
      <c r="C3001" s="119"/>
      <c r="D3001" s="120"/>
      <c r="E3001" s="119"/>
      <c r="F3001" s="119"/>
      <c r="G3001" s="119"/>
      <c r="H3001" s="119"/>
      <c r="I3001" s="158">
        <f t="shared" si="95"/>
        <v>0</v>
      </c>
      <c r="J3001" s="119"/>
      <c r="K3001" s="119"/>
      <c r="L3001" s="119"/>
      <c r="M3001" s="119"/>
      <c r="N3001" s="119"/>
      <c r="O3001" s="159"/>
      <c r="P3001" s="160" t="s">
        <v>80</v>
      </c>
      <c r="Q3001" s="122">
        <f t="shared" si="96"/>
        <v>0</v>
      </c>
      <c r="R3001" s="143"/>
    </row>
    <row r="3002" spans="2:18" x14ac:dyDescent="0.2">
      <c r="B3002" s="120"/>
      <c r="C3002" s="119"/>
      <c r="D3002" s="120"/>
      <c r="E3002" s="119"/>
      <c r="F3002" s="119"/>
      <c r="G3002" s="119"/>
      <c r="H3002" s="119"/>
      <c r="I3002" s="158">
        <f t="shared" si="95"/>
        <v>0</v>
      </c>
      <c r="J3002" s="119"/>
      <c r="K3002" s="119"/>
      <c r="L3002" s="119"/>
      <c r="M3002" s="119"/>
      <c r="N3002" s="119"/>
      <c r="O3002" s="159"/>
      <c r="P3002" s="160" t="s">
        <v>80</v>
      </c>
      <c r="Q3002" s="122">
        <f t="shared" si="96"/>
        <v>0</v>
      </c>
      <c r="R3002" s="143"/>
    </row>
    <row r="3003" spans="2:18" x14ac:dyDescent="0.2">
      <c r="B3003" s="120"/>
      <c r="C3003" s="119"/>
      <c r="D3003" s="120"/>
      <c r="E3003" s="119"/>
      <c r="F3003" s="119"/>
      <c r="G3003" s="119"/>
      <c r="H3003" s="119"/>
      <c r="I3003" s="158">
        <f t="shared" si="95"/>
        <v>0</v>
      </c>
      <c r="J3003" s="119"/>
      <c r="K3003" s="119"/>
      <c r="L3003" s="119"/>
      <c r="M3003" s="119"/>
      <c r="N3003" s="119"/>
      <c r="O3003" s="159"/>
      <c r="P3003" s="160" t="s">
        <v>80</v>
      </c>
      <c r="Q3003" s="122">
        <f t="shared" si="96"/>
        <v>0</v>
      </c>
      <c r="R3003" s="143"/>
    </row>
    <row r="3004" spans="2:18" x14ac:dyDescent="0.2">
      <c r="B3004" s="120"/>
      <c r="C3004" s="119"/>
      <c r="D3004" s="120"/>
      <c r="E3004" s="119"/>
      <c r="F3004" s="119"/>
      <c r="G3004" s="119"/>
      <c r="H3004" s="119"/>
      <c r="I3004" s="158">
        <f t="shared" si="95"/>
        <v>0</v>
      </c>
      <c r="J3004" s="119"/>
      <c r="K3004" s="119"/>
      <c r="L3004" s="119"/>
      <c r="M3004" s="119"/>
      <c r="N3004" s="119"/>
      <c r="O3004" s="159"/>
      <c r="P3004" s="160" t="s">
        <v>80</v>
      </c>
      <c r="Q3004" s="122">
        <f t="shared" si="96"/>
        <v>0</v>
      </c>
      <c r="R3004" s="143"/>
    </row>
    <row r="3005" spans="2:18" x14ac:dyDescent="0.2">
      <c r="B3005" s="120"/>
      <c r="C3005" s="119"/>
      <c r="D3005" s="120"/>
      <c r="E3005" s="119"/>
      <c r="F3005" s="119"/>
      <c r="G3005" s="119"/>
      <c r="H3005" s="119"/>
      <c r="I3005" s="158">
        <f t="shared" si="95"/>
        <v>0</v>
      </c>
      <c r="J3005" s="119"/>
      <c r="K3005" s="119"/>
      <c r="L3005" s="119"/>
      <c r="M3005" s="119"/>
      <c r="N3005" s="119"/>
      <c r="O3005" s="159"/>
      <c r="P3005" s="160" t="s">
        <v>80</v>
      </c>
      <c r="Q3005" s="122">
        <f t="shared" si="96"/>
        <v>0</v>
      </c>
      <c r="R3005" s="143"/>
    </row>
    <row r="3006" spans="2:18" x14ac:dyDescent="0.2">
      <c r="B3006" s="120"/>
      <c r="C3006" s="119"/>
      <c r="D3006" s="120"/>
      <c r="E3006" s="119"/>
      <c r="F3006" s="119"/>
      <c r="G3006" s="119"/>
      <c r="H3006" s="119"/>
      <c r="I3006" s="158">
        <f t="shared" si="95"/>
        <v>0</v>
      </c>
      <c r="J3006" s="119"/>
      <c r="K3006" s="119"/>
      <c r="L3006" s="119"/>
      <c r="M3006" s="119"/>
      <c r="N3006" s="119"/>
      <c r="O3006" s="159"/>
      <c r="P3006" s="160" t="s">
        <v>80</v>
      </c>
      <c r="Q3006" s="122">
        <f t="shared" si="96"/>
        <v>0</v>
      </c>
      <c r="R3006" s="143"/>
    </row>
    <row r="3007" spans="2:18" x14ac:dyDescent="0.2">
      <c r="B3007" s="120"/>
      <c r="C3007" s="119"/>
      <c r="D3007" s="120"/>
      <c r="E3007" s="119"/>
      <c r="F3007" s="119"/>
      <c r="G3007" s="119"/>
      <c r="H3007" s="119"/>
      <c r="I3007" s="158">
        <f t="shared" si="95"/>
        <v>0</v>
      </c>
      <c r="J3007" s="119"/>
      <c r="K3007" s="119"/>
      <c r="L3007" s="119"/>
      <c r="M3007" s="119"/>
      <c r="N3007" s="119"/>
      <c r="O3007" s="159"/>
      <c r="P3007" s="160" t="s">
        <v>80</v>
      </c>
      <c r="Q3007" s="122">
        <f t="shared" si="96"/>
        <v>0</v>
      </c>
      <c r="R3007" s="143"/>
    </row>
    <row r="3008" spans="2:18" x14ac:dyDescent="0.2">
      <c r="B3008" s="120"/>
      <c r="C3008" s="119"/>
      <c r="D3008" s="120"/>
      <c r="E3008" s="119"/>
      <c r="F3008" s="119"/>
      <c r="G3008" s="119"/>
      <c r="H3008" s="119"/>
      <c r="I3008" s="158">
        <f t="shared" si="95"/>
        <v>0</v>
      </c>
      <c r="J3008" s="119"/>
      <c r="K3008" s="119"/>
      <c r="L3008" s="119"/>
      <c r="M3008" s="119"/>
      <c r="N3008" s="119"/>
      <c r="O3008" s="159"/>
      <c r="P3008" s="160" t="s">
        <v>80</v>
      </c>
      <c r="Q3008" s="122">
        <f t="shared" si="96"/>
        <v>0</v>
      </c>
      <c r="R3008" s="143"/>
    </row>
    <row r="3009" spans="2:18" x14ac:dyDescent="0.2">
      <c r="B3009" s="120"/>
      <c r="C3009" s="119"/>
      <c r="D3009" s="120"/>
      <c r="E3009" s="119"/>
      <c r="F3009" s="119"/>
      <c r="G3009" s="119"/>
      <c r="H3009" s="119"/>
      <c r="I3009" s="158">
        <f t="shared" si="95"/>
        <v>0</v>
      </c>
      <c r="J3009" s="119"/>
      <c r="K3009" s="119"/>
      <c r="L3009" s="119"/>
      <c r="M3009" s="119"/>
      <c r="N3009" s="119"/>
      <c r="O3009" s="159"/>
      <c r="P3009" s="160" t="s">
        <v>80</v>
      </c>
      <c r="Q3009" s="122">
        <f t="shared" si="96"/>
        <v>0</v>
      </c>
      <c r="R3009" s="143"/>
    </row>
    <row r="3010" spans="2:18" x14ac:dyDescent="0.2">
      <c r="B3010" s="120"/>
      <c r="C3010" s="119"/>
      <c r="D3010" s="120"/>
      <c r="E3010" s="119"/>
      <c r="F3010" s="119"/>
      <c r="G3010" s="119"/>
      <c r="H3010" s="119"/>
      <c r="I3010" s="158">
        <f t="shared" si="95"/>
        <v>0</v>
      </c>
      <c r="J3010" s="119"/>
      <c r="K3010" s="119"/>
      <c r="L3010" s="119"/>
      <c r="M3010" s="119"/>
      <c r="N3010" s="119"/>
      <c r="O3010" s="159"/>
      <c r="P3010" s="160" t="s">
        <v>80</v>
      </c>
      <c r="Q3010" s="122">
        <f t="shared" si="96"/>
        <v>0</v>
      </c>
      <c r="R3010" s="143"/>
    </row>
    <row r="3011" spans="2:18" x14ac:dyDescent="0.2">
      <c r="B3011" s="120"/>
      <c r="C3011" s="119"/>
      <c r="D3011" s="120"/>
      <c r="E3011" s="119"/>
      <c r="F3011" s="119"/>
      <c r="G3011" s="119"/>
      <c r="H3011" s="119"/>
      <c r="I3011" s="158">
        <f t="shared" si="95"/>
        <v>0</v>
      </c>
      <c r="J3011" s="119"/>
      <c r="K3011" s="119"/>
      <c r="L3011" s="119"/>
      <c r="M3011" s="119"/>
      <c r="N3011" s="119"/>
      <c r="O3011" s="159"/>
      <c r="P3011" s="160" t="s">
        <v>80</v>
      </c>
      <c r="Q3011" s="122">
        <f t="shared" si="96"/>
        <v>0</v>
      </c>
      <c r="R3011" s="143"/>
    </row>
    <row r="3012" spans="2:18" x14ac:dyDescent="0.2">
      <c r="B3012" s="120"/>
      <c r="C3012" s="119"/>
      <c r="D3012" s="120"/>
      <c r="E3012" s="119"/>
      <c r="F3012" s="119"/>
      <c r="G3012" s="119"/>
      <c r="H3012" s="119"/>
      <c r="I3012" s="158">
        <f t="shared" si="95"/>
        <v>0</v>
      </c>
      <c r="J3012" s="119"/>
      <c r="K3012" s="119"/>
      <c r="L3012" s="119"/>
      <c r="M3012" s="119"/>
      <c r="N3012" s="119"/>
      <c r="O3012" s="159"/>
      <c r="P3012" s="160" t="s">
        <v>80</v>
      </c>
      <c r="Q3012" s="122">
        <f t="shared" si="96"/>
        <v>0</v>
      </c>
      <c r="R3012" s="143"/>
    </row>
    <row r="3013" spans="2:18" x14ac:dyDescent="0.2">
      <c r="B3013" s="120"/>
      <c r="C3013" s="119"/>
      <c r="D3013" s="120"/>
      <c r="E3013" s="119"/>
      <c r="F3013" s="119"/>
      <c r="G3013" s="119"/>
      <c r="H3013" s="119"/>
      <c r="I3013" s="158">
        <f t="shared" si="95"/>
        <v>0</v>
      </c>
      <c r="J3013" s="119"/>
      <c r="K3013" s="119"/>
      <c r="L3013" s="119"/>
      <c r="M3013" s="119"/>
      <c r="N3013" s="119"/>
      <c r="O3013" s="159"/>
      <c r="P3013" s="160" t="s">
        <v>80</v>
      </c>
      <c r="Q3013" s="122">
        <f t="shared" si="96"/>
        <v>0</v>
      </c>
      <c r="R3013" s="143"/>
    </row>
    <row r="3014" spans="2:18" x14ac:dyDescent="0.2">
      <c r="B3014" s="120"/>
      <c r="C3014" s="119"/>
      <c r="D3014" s="120"/>
      <c r="E3014" s="119"/>
      <c r="F3014" s="119"/>
      <c r="G3014" s="119"/>
      <c r="H3014" s="119"/>
      <c r="I3014" s="158">
        <f t="shared" si="95"/>
        <v>0</v>
      </c>
      <c r="J3014" s="119"/>
      <c r="K3014" s="119"/>
      <c r="L3014" s="119"/>
      <c r="M3014" s="119"/>
      <c r="N3014" s="119"/>
      <c r="O3014" s="159"/>
      <c r="P3014" s="160" t="s">
        <v>80</v>
      </c>
      <c r="Q3014" s="122">
        <f t="shared" si="96"/>
        <v>0</v>
      </c>
      <c r="R3014" s="143"/>
    </row>
    <row r="3015" spans="2:18" x14ac:dyDescent="0.2">
      <c r="B3015" s="120"/>
      <c r="C3015" s="119"/>
      <c r="D3015" s="120"/>
      <c r="E3015" s="119"/>
      <c r="F3015" s="119"/>
      <c r="G3015" s="119"/>
      <c r="H3015" s="119"/>
      <c r="I3015" s="158">
        <f t="shared" si="95"/>
        <v>0</v>
      </c>
      <c r="J3015" s="119"/>
      <c r="K3015" s="119"/>
      <c r="L3015" s="119"/>
      <c r="M3015" s="119"/>
      <c r="N3015" s="119"/>
      <c r="O3015" s="159"/>
      <c r="P3015" s="160" t="s">
        <v>80</v>
      </c>
      <c r="Q3015" s="122">
        <f t="shared" si="96"/>
        <v>0</v>
      </c>
      <c r="R3015" s="143"/>
    </row>
    <row r="3016" spans="2:18" x14ac:dyDescent="0.2">
      <c r="B3016" s="120"/>
      <c r="C3016" s="119"/>
      <c r="D3016" s="120"/>
      <c r="E3016" s="119"/>
      <c r="F3016" s="119"/>
      <c r="G3016" s="119"/>
      <c r="H3016" s="119"/>
      <c r="I3016" s="158">
        <f t="shared" si="95"/>
        <v>0</v>
      </c>
      <c r="J3016" s="119"/>
      <c r="K3016" s="119"/>
      <c r="L3016" s="119"/>
      <c r="M3016" s="119"/>
      <c r="N3016" s="119"/>
      <c r="O3016" s="159"/>
      <c r="P3016" s="160" t="s">
        <v>80</v>
      </c>
      <c r="Q3016" s="122">
        <f t="shared" si="96"/>
        <v>0</v>
      </c>
      <c r="R3016" s="143"/>
    </row>
    <row r="3017" spans="2:18" x14ac:dyDescent="0.2">
      <c r="B3017" s="120"/>
      <c r="C3017" s="119"/>
      <c r="D3017" s="120"/>
      <c r="E3017" s="119"/>
      <c r="F3017" s="119"/>
      <c r="G3017" s="119"/>
      <c r="H3017" s="119"/>
      <c r="I3017" s="158">
        <f t="shared" si="95"/>
        <v>0</v>
      </c>
      <c r="J3017" s="119"/>
      <c r="K3017" s="119"/>
      <c r="L3017" s="119"/>
      <c r="M3017" s="119"/>
      <c r="N3017" s="119"/>
      <c r="O3017" s="159"/>
      <c r="P3017" s="160" t="s">
        <v>80</v>
      </c>
      <c r="Q3017" s="122">
        <f t="shared" si="96"/>
        <v>0</v>
      </c>
      <c r="R3017" s="143"/>
    </row>
    <row r="3018" spans="2:18" x14ac:dyDescent="0.2">
      <c r="B3018" s="120"/>
      <c r="C3018" s="119"/>
      <c r="D3018" s="120"/>
      <c r="E3018" s="119"/>
      <c r="F3018" s="119"/>
      <c r="G3018" s="119"/>
      <c r="H3018" s="119"/>
      <c r="I3018" s="158">
        <f t="shared" si="95"/>
        <v>0</v>
      </c>
      <c r="J3018" s="119"/>
      <c r="K3018" s="119"/>
      <c r="L3018" s="119"/>
      <c r="M3018" s="119"/>
      <c r="N3018" s="119"/>
      <c r="O3018" s="159"/>
      <c r="P3018" s="160" t="s">
        <v>80</v>
      </c>
      <c r="Q3018" s="122">
        <f t="shared" si="96"/>
        <v>0</v>
      </c>
      <c r="R3018" s="143"/>
    </row>
    <row r="3019" spans="2:18" x14ac:dyDescent="0.2">
      <c r="B3019" s="120"/>
      <c r="C3019" s="119"/>
      <c r="D3019" s="120"/>
      <c r="E3019" s="119"/>
      <c r="F3019" s="119"/>
      <c r="G3019" s="119"/>
      <c r="H3019" s="119"/>
      <c r="I3019" s="158">
        <f t="shared" si="95"/>
        <v>0</v>
      </c>
      <c r="J3019" s="119"/>
      <c r="K3019" s="119"/>
      <c r="L3019" s="119"/>
      <c r="M3019" s="119"/>
      <c r="N3019" s="119"/>
      <c r="O3019" s="159"/>
      <c r="P3019" s="160" t="s">
        <v>80</v>
      </c>
      <c r="Q3019" s="122">
        <f t="shared" si="96"/>
        <v>0</v>
      </c>
      <c r="R3019" s="143"/>
    </row>
    <row r="3020" spans="2:18" x14ac:dyDescent="0.2">
      <c r="B3020" s="120"/>
      <c r="C3020" s="119"/>
      <c r="D3020" s="120"/>
      <c r="E3020" s="119"/>
      <c r="F3020" s="119"/>
      <c r="G3020" s="119"/>
      <c r="H3020" s="119"/>
      <c r="I3020" s="158">
        <f t="shared" si="95"/>
        <v>0</v>
      </c>
      <c r="J3020" s="119"/>
      <c r="K3020" s="119"/>
      <c r="L3020" s="119"/>
      <c r="M3020" s="119"/>
      <c r="N3020" s="119"/>
      <c r="O3020" s="159"/>
      <c r="P3020" s="160" t="s">
        <v>80</v>
      </c>
      <c r="Q3020" s="122">
        <f t="shared" si="96"/>
        <v>0</v>
      </c>
      <c r="R3020" s="143"/>
    </row>
    <row r="3021" spans="2:18" x14ac:dyDescent="0.2">
      <c r="B3021" s="120"/>
      <c r="C3021" s="119"/>
      <c r="D3021" s="120"/>
      <c r="E3021" s="119"/>
      <c r="F3021" s="119"/>
      <c r="G3021" s="119"/>
      <c r="H3021" s="119"/>
      <c r="I3021" s="158">
        <f t="shared" si="95"/>
        <v>0</v>
      </c>
      <c r="J3021" s="119"/>
      <c r="K3021" s="119"/>
      <c r="L3021" s="119"/>
      <c r="M3021" s="119"/>
      <c r="N3021" s="119"/>
      <c r="O3021" s="159"/>
      <c r="P3021" s="160" t="s">
        <v>80</v>
      </c>
      <c r="Q3021" s="122">
        <f t="shared" si="96"/>
        <v>0</v>
      </c>
      <c r="R3021" s="143"/>
    </row>
    <row r="3022" spans="2:18" x14ac:dyDescent="0.2">
      <c r="B3022" s="120"/>
      <c r="C3022" s="119"/>
      <c r="D3022" s="120"/>
      <c r="E3022" s="119"/>
      <c r="F3022" s="119"/>
      <c r="G3022" s="119"/>
      <c r="H3022" s="119"/>
      <c r="I3022" s="158">
        <f t="shared" si="95"/>
        <v>0</v>
      </c>
      <c r="J3022" s="119"/>
      <c r="K3022" s="119"/>
      <c r="L3022" s="119"/>
      <c r="M3022" s="119"/>
      <c r="N3022" s="119"/>
      <c r="O3022" s="159"/>
      <c r="P3022" s="160" t="s">
        <v>80</v>
      </c>
      <c r="Q3022" s="122">
        <f t="shared" si="96"/>
        <v>0</v>
      </c>
      <c r="R3022" s="143"/>
    </row>
    <row r="3023" spans="2:18" x14ac:dyDescent="0.2">
      <c r="B3023" s="120"/>
      <c r="C3023" s="119"/>
      <c r="D3023" s="120"/>
      <c r="E3023" s="119"/>
      <c r="F3023" s="119"/>
      <c r="G3023" s="119"/>
      <c r="H3023" s="119"/>
      <c r="I3023" s="158">
        <f t="shared" si="95"/>
        <v>0</v>
      </c>
      <c r="J3023" s="119"/>
      <c r="K3023" s="119"/>
      <c r="L3023" s="119"/>
      <c r="M3023" s="119"/>
      <c r="N3023" s="119"/>
      <c r="O3023" s="159"/>
      <c r="P3023" s="160" t="s">
        <v>80</v>
      </c>
      <c r="Q3023" s="122">
        <f t="shared" si="96"/>
        <v>0</v>
      </c>
      <c r="R3023" s="143"/>
    </row>
    <row r="3024" spans="2:18" x14ac:dyDescent="0.2">
      <c r="B3024" s="120"/>
      <c r="C3024" s="119"/>
      <c r="D3024" s="120"/>
      <c r="E3024" s="119"/>
      <c r="F3024" s="119"/>
      <c r="G3024" s="119"/>
      <c r="H3024" s="119"/>
      <c r="I3024" s="158">
        <f t="shared" si="95"/>
        <v>0</v>
      </c>
      <c r="J3024" s="119"/>
      <c r="K3024" s="119"/>
      <c r="L3024" s="119"/>
      <c r="M3024" s="119"/>
      <c r="N3024" s="119"/>
      <c r="O3024" s="159"/>
      <c r="P3024" s="160" t="s">
        <v>80</v>
      </c>
      <c r="Q3024" s="122">
        <f t="shared" si="96"/>
        <v>0</v>
      </c>
      <c r="R3024" s="143"/>
    </row>
    <row r="3025" spans="2:18" x14ac:dyDescent="0.2">
      <c r="B3025" s="120"/>
      <c r="C3025" s="119"/>
      <c r="D3025" s="120"/>
      <c r="E3025" s="119"/>
      <c r="F3025" s="119"/>
      <c r="G3025" s="119"/>
      <c r="H3025" s="119"/>
      <c r="I3025" s="158">
        <f t="shared" si="95"/>
        <v>0</v>
      </c>
      <c r="J3025" s="119"/>
      <c r="K3025" s="119"/>
      <c r="L3025" s="119"/>
      <c r="M3025" s="119"/>
      <c r="N3025" s="119"/>
      <c r="O3025" s="159"/>
      <c r="P3025" s="160" t="s">
        <v>80</v>
      </c>
      <c r="Q3025" s="122">
        <f t="shared" si="96"/>
        <v>0</v>
      </c>
      <c r="R3025" s="143"/>
    </row>
    <row r="3026" spans="2:18" x14ac:dyDescent="0.2">
      <c r="B3026" s="120"/>
      <c r="C3026" s="119"/>
      <c r="D3026" s="120"/>
      <c r="E3026" s="119"/>
      <c r="F3026" s="119"/>
      <c r="G3026" s="119"/>
      <c r="H3026" s="119"/>
      <c r="I3026" s="158">
        <f t="shared" si="95"/>
        <v>0</v>
      </c>
      <c r="J3026" s="119"/>
      <c r="K3026" s="119"/>
      <c r="L3026" s="119"/>
      <c r="M3026" s="119"/>
      <c r="N3026" s="119"/>
      <c r="O3026" s="159"/>
      <c r="P3026" s="160" t="s">
        <v>80</v>
      </c>
      <c r="Q3026" s="122">
        <f t="shared" si="96"/>
        <v>0</v>
      </c>
      <c r="R3026" s="143"/>
    </row>
    <row r="3027" spans="2:18" x14ac:dyDescent="0.2">
      <c r="B3027" s="120"/>
      <c r="C3027" s="119"/>
      <c r="D3027" s="120"/>
      <c r="E3027" s="119"/>
      <c r="F3027" s="119"/>
      <c r="G3027" s="119"/>
      <c r="H3027" s="119"/>
      <c r="I3027" s="158">
        <f t="shared" si="95"/>
        <v>0</v>
      </c>
      <c r="J3027" s="119"/>
      <c r="K3027" s="119"/>
      <c r="L3027" s="119"/>
      <c r="M3027" s="119"/>
      <c r="N3027" s="119"/>
      <c r="O3027" s="159"/>
      <c r="P3027" s="160" t="s">
        <v>80</v>
      </c>
      <c r="Q3027" s="122">
        <f t="shared" si="96"/>
        <v>0</v>
      </c>
      <c r="R3027" s="143"/>
    </row>
    <row r="3028" spans="2:18" x14ac:dyDescent="0.2">
      <c r="B3028" s="120"/>
      <c r="C3028" s="119"/>
      <c r="D3028" s="120"/>
      <c r="E3028" s="119"/>
      <c r="F3028" s="119"/>
      <c r="G3028" s="119"/>
      <c r="H3028" s="119"/>
      <c r="I3028" s="158">
        <f t="shared" si="95"/>
        <v>0</v>
      </c>
      <c r="J3028" s="119"/>
      <c r="K3028" s="119"/>
      <c r="L3028" s="119"/>
      <c r="M3028" s="119"/>
      <c r="N3028" s="119"/>
      <c r="O3028" s="159"/>
      <c r="P3028" s="160" t="s">
        <v>80</v>
      </c>
      <c r="Q3028" s="122">
        <f t="shared" si="96"/>
        <v>0</v>
      </c>
      <c r="R3028" s="143"/>
    </row>
    <row r="3029" spans="2:18" x14ac:dyDescent="0.2">
      <c r="B3029" s="120"/>
      <c r="C3029" s="119"/>
      <c r="D3029" s="120"/>
      <c r="E3029" s="119"/>
      <c r="F3029" s="119"/>
      <c r="G3029" s="119"/>
      <c r="H3029" s="119"/>
      <c r="I3029" s="158">
        <f t="shared" si="95"/>
        <v>0</v>
      </c>
      <c r="J3029" s="119"/>
      <c r="K3029" s="119"/>
      <c r="L3029" s="119"/>
      <c r="M3029" s="119"/>
      <c r="N3029" s="119"/>
      <c r="O3029" s="159"/>
      <c r="P3029" s="160" t="s">
        <v>80</v>
      </c>
      <c r="Q3029" s="122">
        <f t="shared" si="96"/>
        <v>0</v>
      </c>
      <c r="R3029" s="143"/>
    </row>
    <row r="3030" spans="2:18" x14ac:dyDescent="0.2">
      <c r="B3030" s="120"/>
      <c r="C3030" s="119"/>
      <c r="D3030" s="120"/>
      <c r="E3030" s="119"/>
      <c r="F3030" s="119"/>
      <c r="G3030" s="119"/>
      <c r="H3030" s="119"/>
      <c r="I3030" s="158">
        <f t="shared" si="95"/>
        <v>0</v>
      </c>
      <c r="J3030" s="119"/>
      <c r="K3030" s="119"/>
      <c r="L3030" s="119"/>
      <c r="M3030" s="119"/>
      <c r="N3030" s="119"/>
      <c r="O3030" s="159"/>
      <c r="P3030" s="160" t="s">
        <v>80</v>
      </c>
      <c r="Q3030" s="122">
        <f t="shared" si="96"/>
        <v>0</v>
      </c>
      <c r="R3030" s="143"/>
    </row>
    <row r="3031" spans="2:18" x14ac:dyDescent="0.2">
      <c r="B3031" s="120"/>
      <c r="C3031" s="119"/>
      <c r="D3031" s="120"/>
      <c r="E3031" s="119"/>
      <c r="F3031" s="119"/>
      <c r="G3031" s="119"/>
      <c r="H3031" s="119"/>
      <c r="I3031" s="158">
        <f t="shared" si="95"/>
        <v>0</v>
      </c>
      <c r="J3031" s="119"/>
      <c r="K3031" s="119"/>
      <c r="L3031" s="119"/>
      <c r="M3031" s="119"/>
      <c r="N3031" s="119"/>
      <c r="O3031" s="159"/>
      <c r="P3031" s="160" t="s">
        <v>80</v>
      </c>
      <c r="Q3031" s="122">
        <f t="shared" si="96"/>
        <v>0</v>
      </c>
      <c r="R3031" s="143"/>
    </row>
    <row r="3032" spans="2:18" x14ac:dyDescent="0.2">
      <c r="B3032" s="120"/>
      <c r="C3032" s="119"/>
      <c r="D3032" s="120"/>
      <c r="E3032" s="119"/>
      <c r="F3032" s="119"/>
      <c r="G3032" s="119"/>
      <c r="H3032" s="119"/>
      <c r="I3032" s="158">
        <f t="shared" si="95"/>
        <v>0</v>
      </c>
      <c r="J3032" s="119"/>
      <c r="K3032" s="119"/>
      <c r="L3032" s="119"/>
      <c r="M3032" s="119"/>
      <c r="N3032" s="119"/>
      <c r="O3032" s="159"/>
      <c r="P3032" s="160" t="s">
        <v>80</v>
      </c>
      <c r="Q3032" s="122">
        <f t="shared" si="96"/>
        <v>0</v>
      </c>
      <c r="R3032" s="143"/>
    </row>
    <row r="3033" spans="2:18" x14ac:dyDescent="0.2">
      <c r="B3033" s="120"/>
      <c r="C3033" s="119"/>
      <c r="D3033" s="120"/>
      <c r="E3033" s="119"/>
      <c r="F3033" s="119"/>
      <c r="G3033" s="119"/>
      <c r="H3033" s="119"/>
      <c r="I3033" s="158">
        <f t="shared" si="95"/>
        <v>0</v>
      </c>
      <c r="J3033" s="119"/>
      <c r="K3033" s="119"/>
      <c r="L3033" s="119"/>
      <c r="M3033" s="119"/>
      <c r="N3033" s="119"/>
      <c r="O3033" s="159"/>
      <c r="P3033" s="160" t="s">
        <v>80</v>
      </c>
      <c r="Q3033" s="122">
        <f t="shared" si="96"/>
        <v>0</v>
      </c>
      <c r="R3033" s="143"/>
    </row>
    <row r="3034" spans="2:18" x14ac:dyDescent="0.2">
      <c r="B3034" s="120"/>
      <c r="C3034" s="119"/>
      <c r="D3034" s="120"/>
      <c r="E3034" s="119"/>
      <c r="F3034" s="119"/>
      <c r="G3034" s="119"/>
      <c r="H3034" s="119"/>
      <c r="I3034" s="158">
        <f t="shared" si="95"/>
        <v>0</v>
      </c>
      <c r="J3034" s="119"/>
      <c r="K3034" s="119"/>
      <c r="L3034" s="119"/>
      <c r="M3034" s="119"/>
      <c r="N3034" s="119"/>
      <c r="O3034" s="159"/>
      <c r="P3034" s="160" t="s">
        <v>80</v>
      </c>
      <c r="Q3034" s="122">
        <f t="shared" si="96"/>
        <v>0</v>
      </c>
      <c r="R3034" s="143"/>
    </row>
    <row r="3035" spans="2:18" x14ac:dyDescent="0.2">
      <c r="B3035" s="120"/>
      <c r="C3035" s="119"/>
      <c r="D3035" s="120"/>
      <c r="E3035" s="119"/>
      <c r="F3035" s="119"/>
      <c r="G3035" s="119"/>
      <c r="H3035" s="119"/>
      <c r="I3035" s="158">
        <f t="shared" si="95"/>
        <v>0</v>
      </c>
      <c r="J3035" s="119"/>
      <c r="K3035" s="119"/>
      <c r="L3035" s="119"/>
      <c r="M3035" s="119"/>
      <c r="N3035" s="119"/>
      <c r="O3035" s="159"/>
      <c r="P3035" s="160" t="s">
        <v>80</v>
      </c>
      <c r="Q3035" s="122">
        <f t="shared" si="96"/>
        <v>0</v>
      </c>
      <c r="R3035" s="143"/>
    </row>
    <row r="3036" spans="2:18" x14ac:dyDescent="0.2">
      <c r="B3036" s="120"/>
      <c r="C3036" s="119"/>
      <c r="D3036" s="120"/>
      <c r="E3036" s="119"/>
      <c r="F3036" s="119"/>
      <c r="G3036" s="119"/>
      <c r="H3036" s="119"/>
      <c r="I3036" s="158">
        <f t="shared" si="95"/>
        <v>0</v>
      </c>
      <c r="J3036" s="119"/>
      <c r="K3036" s="119"/>
      <c r="L3036" s="119"/>
      <c r="M3036" s="119"/>
      <c r="N3036" s="119"/>
      <c r="O3036" s="159"/>
      <c r="P3036" s="160" t="s">
        <v>80</v>
      </c>
      <c r="Q3036" s="122">
        <f t="shared" si="96"/>
        <v>0</v>
      </c>
      <c r="R3036" s="143"/>
    </row>
    <row r="3037" spans="2:18" x14ac:dyDescent="0.2">
      <c r="B3037" s="120"/>
      <c r="C3037" s="119"/>
      <c r="D3037" s="120"/>
      <c r="E3037" s="119"/>
      <c r="F3037" s="119"/>
      <c r="G3037" s="119"/>
      <c r="H3037" s="119"/>
      <c r="I3037" s="158">
        <f t="shared" si="95"/>
        <v>0</v>
      </c>
      <c r="J3037" s="119"/>
      <c r="K3037" s="119"/>
      <c r="L3037" s="119"/>
      <c r="M3037" s="119"/>
      <c r="N3037" s="119"/>
      <c r="O3037" s="159"/>
      <c r="P3037" s="160" t="s">
        <v>80</v>
      </c>
      <c r="Q3037" s="122">
        <f t="shared" si="96"/>
        <v>0</v>
      </c>
      <c r="R3037" s="143"/>
    </row>
    <row r="3038" spans="2:18" x14ac:dyDescent="0.2">
      <c r="B3038" s="120"/>
      <c r="C3038" s="119"/>
      <c r="D3038" s="120"/>
      <c r="E3038" s="119"/>
      <c r="F3038" s="119"/>
      <c r="G3038" s="119"/>
      <c r="H3038" s="119"/>
      <c r="I3038" s="158">
        <f t="shared" si="95"/>
        <v>0</v>
      </c>
      <c r="J3038" s="119"/>
      <c r="K3038" s="119"/>
      <c r="L3038" s="119"/>
      <c r="M3038" s="119"/>
      <c r="N3038" s="119"/>
      <c r="O3038" s="159"/>
      <c r="P3038" s="160" t="s">
        <v>80</v>
      </c>
      <c r="Q3038" s="122">
        <f t="shared" si="96"/>
        <v>0</v>
      </c>
      <c r="R3038" s="143"/>
    </row>
    <row r="3039" spans="2:18" x14ac:dyDescent="0.2">
      <c r="B3039" s="120"/>
      <c r="C3039" s="119"/>
      <c r="D3039" s="120"/>
      <c r="E3039" s="119"/>
      <c r="F3039" s="119"/>
      <c r="G3039" s="119"/>
      <c r="H3039" s="119"/>
      <c r="I3039" s="158">
        <f t="shared" si="95"/>
        <v>0</v>
      </c>
      <c r="J3039" s="119"/>
      <c r="K3039" s="119"/>
      <c r="L3039" s="119"/>
      <c r="M3039" s="119"/>
      <c r="N3039" s="119"/>
      <c r="O3039" s="159"/>
      <c r="P3039" s="160" t="s">
        <v>80</v>
      </c>
      <c r="Q3039" s="122">
        <f t="shared" si="96"/>
        <v>0</v>
      </c>
      <c r="R3039" s="143"/>
    </row>
    <row r="3040" spans="2:18" x14ac:dyDescent="0.2">
      <c r="B3040" s="120"/>
      <c r="C3040" s="119"/>
      <c r="D3040" s="120"/>
      <c r="E3040" s="119"/>
      <c r="F3040" s="119"/>
      <c r="G3040" s="119"/>
      <c r="H3040" s="119"/>
      <c r="I3040" s="158">
        <f t="shared" si="95"/>
        <v>0</v>
      </c>
      <c r="J3040" s="119"/>
      <c r="K3040" s="119"/>
      <c r="L3040" s="119"/>
      <c r="M3040" s="119"/>
      <c r="N3040" s="119"/>
      <c r="O3040" s="159"/>
      <c r="P3040" s="160" t="s">
        <v>80</v>
      </c>
      <c r="Q3040" s="122">
        <f t="shared" si="96"/>
        <v>0</v>
      </c>
      <c r="R3040" s="143"/>
    </row>
    <row r="3041" spans="2:18" x14ac:dyDescent="0.2">
      <c r="B3041" s="120"/>
      <c r="C3041" s="119"/>
      <c r="D3041" s="120"/>
      <c r="E3041" s="119"/>
      <c r="F3041" s="119"/>
      <c r="G3041" s="119"/>
      <c r="H3041" s="119"/>
      <c r="I3041" s="158">
        <f t="shared" si="95"/>
        <v>0</v>
      </c>
      <c r="J3041" s="119"/>
      <c r="K3041" s="119"/>
      <c r="L3041" s="119"/>
      <c r="M3041" s="119"/>
      <c r="N3041" s="119"/>
      <c r="O3041" s="159"/>
      <c r="P3041" s="160" t="s">
        <v>80</v>
      </c>
      <c r="Q3041" s="122">
        <f t="shared" si="96"/>
        <v>0</v>
      </c>
      <c r="R3041" s="143"/>
    </row>
    <row r="3042" spans="2:18" x14ac:dyDescent="0.2">
      <c r="B3042" s="120"/>
      <c r="C3042" s="119"/>
      <c r="D3042" s="120"/>
      <c r="E3042" s="119"/>
      <c r="F3042" s="119"/>
      <c r="G3042" s="119"/>
      <c r="H3042" s="119"/>
      <c r="I3042" s="158">
        <f t="shared" si="95"/>
        <v>0</v>
      </c>
      <c r="J3042" s="119"/>
      <c r="K3042" s="119"/>
      <c r="L3042" s="119"/>
      <c r="M3042" s="119"/>
      <c r="N3042" s="119"/>
      <c r="O3042" s="159"/>
      <c r="P3042" s="160" t="s">
        <v>80</v>
      </c>
      <c r="Q3042" s="122">
        <f t="shared" si="96"/>
        <v>0</v>
      </c>
      <c r="R3042" s="143"/>
    </row>
    <row r="3043" spans="2:18" x14ac:dyDescent="0.2">
      <c r="B3043" s="120"/>
      <c r="C3043" s="119"/>
      <c r="D3043" s="120"/>
      <c r="E3043" s="119"/>
      <c r="F3043" s="119"/>
      <c r="G3043" s="119"/>
      <c r="H3043" s="119"/>
      <c r="I3043" s="158">
        <f t="shared" si="95"/>
        <v>0</v>
      </c>
      <c r="J3043" s="119"/>
      <c r="K3043" s="119"/>
      <c r="L3043" s="119"/>
      <c r="M3043" s="119"/>
      <c r="N3043" s="119"/>
      <c r="O3043" s="159"/>
      <c r="P3043" s="160" t="s">
        <v>80</v>
      </c>
      <c r="Q3043" s="122">
        <f t="shared" si="96"/>
        <v>0</v>
      </c>
      <c r="R3043" s="143"/>
    </row>
    <row r="3044" spans="2:18" x14ac:dyDescent="0.2">
      <c r="B3044" s="120"/>
      <c r="C3044" s="119"/>
      <c r="D3044" s="120"/>
      <c r="E3044" s="119"/>
      <c r="F3044" s="119"/>
      <c r="G3044" s="119"/>
      <c r="H3044" s="119"/>
      <c r="I3044" s="158">
        <f t="shared" si="95"/>
        <v>0</v>
      </c>
      <c r="J3044" s="119"/>
      <c r="K3044" s="119"/>
      <c r="L3044" s="119"/>
      <c r="M3044" s="119"/>
      <c r="N3044" s="119"/>
      <c r="O3044" s="159"/>
      <c r="P3044" s="160" t="s">
        <v>80</v>
      </c>
      <c r="Q3044" s="122">
        <f t="shared" si="96"/>
        <v>0</v>
      </c>
      <c r="R3044" s="143"/>
    </row>
    <row r="3045" spans="2:18" x14ac:dyDescent="0.2">
      <c r="B3045" s="120"/>
      <c r="C3045" s="119"/>
      <c r="D3045" s="120"/>
      <c r="E3045" s="119"/>
      <c r="F3045" s="119"/>
      <c r="G3045" s="119"/>
      <c r="H3045" s="119"/>
      <c r="I3045" s="158">
        <f t="shared" si="95"/>
        <v>0</v>
      </c>
      <c r="J3045" s="119"/>
      <c r="K3045" s="119"/>
      <c r="L3045" s="119"/>
      <c r="M3045" s="119"/>
      <c r="N3045" s="119"/>
      <c r="O3045" s="159"/>
      <c r="P3045" s="160" t="s">
        <v>80</v>
      </c>
      <c r="Q3045" s="122">
        <f t="shared" si="96"/>
        <v>0</v>
      </c>
      <c r="R3045" s="143"/>
    </row>
    <row r="3046" spans="2:18" x14ac:dyDescent="0.2">
      <c r="B3046" s="120"/>
      <c r="C3046" s="119"/>
      <c r="D3046" s="120"/>
      <c r="E3046" s="119"/>
      <c r="F3046" s="119"/>
      <c r="G3046" s="119"/>
      <c r="H3046" s="119"/>
      <c r="I3046" s="158">
        <f t="shared" si="95"/>
        <v>0</v>
      </c>
      <c r="J3046" s="119"/>
      <c r="K3046" s="119"/>
      <c r="L3046" s="119"/>
      <c r="M3046" s="119"/>
      <c r="N3046" s="119"/>
      <c r="O3046" s="159"/>
      <c r="P3046" s="160" t="s">
        <v>80</v>
      </c>
      <c r="Q3046" s="122">
        <f t="shared" si="96"/>
        <v>0</v>
      </c>
      <c r="R3046" s="143"/>
    </row>
    <row r="3047" spans="2:18" x14ac:dyDescent="0.2">
      <c r="B3047" s="120"/>
      <c r="C3047" s="119"/>
      <c r="D3047" s="120"/>
      <c r="E3047" s="119"/>
      <c r="F3047" s="119"/>
      <c r="G3047" s="119"/>
      <c r="H3047" s="119"/>
      <c r="I3047" s="158">
        <f t="shared" si="95"/>
        <v>0</v>
      </c>
      <c r="J3047" s="119"/>
      <c r="K3047" s="119"/>
      <c r="L3047" s="119"/>
      <c r="M3047" s="119"/>
      <c r="N3047" s="119"/>
      <c r="O3047" s="159"/>
      <c r="P3047" s="160" t="s">
        <v>80</v>
      </c>
      <c r="Q3047" s="122">
        <f t="shared" si="96"/>
        <v>0</v>
      </c>
      <c r="R3047" s="143"/>
    </row>
    <row r="3048" spans="2:18" x14ac:dyDescent="0.2">
      <c r="B3048" s="120"/>
      <c r="C3048" s="119"/>
      <c r="D3048" s="120"/>
      <c r="E3048" s="119"/>
      <c r="F3048" s="119"/>
      <c r="G3048" s="119"/>
      <c r="H3048" s="119"/>
      <c r="I3048" s="158">
        <f t="shared" si="95"/>
        <v>0</v>
      </c>
      <c r="J3048" s="119"/>
      <c r="K3048" s="119"/>
      <c r="L3048" s="119"/>
      <c r="M3048" s="119"/>
      <c r="N3048" s="119"/>
      <c r="O3048" s="159"/>
      <c r="P3048" s="160" t="s">
        <v>80</v>
      </c>
      <c r="Q3048" s="122">
        <f t="shared" si="96"/>
        <v>0</v>
      </c>
      <c r="R3048" s="143"/>
    </row>
    <row r="3049" spans="2:18" x14ac:dyDescent="0.2">
      <c r="B3049" s="120"/>
      <c r="C3049" s="119"/>
      <c r="D3049" s="120"/>
      <c r="E3049" s="119"/>
      <c r="F3049" s="119"/>
      <c r="G3049" s="119"/>
      <c r="H3049" s="119"/>
      <c r="I3049" s="158">
        <f t="shared" si="95"/>
        <v>0</v>
      </c>
      <c r="J3049" s="119"/>
      <c r="K3049" s="119"/>
      <c r="L3049" s="119"/>
      <c r="M3049" s="119"/>
      <c r="N3049" s="119"/>
      <c r="O3049" s="159"/>
      <c r="P3049" s="160" t="s">
        <v>80</v>
      </c>
      <c r="Q3049" s="122">
        <f t="shared" si="96"/>
        <v>0</v>
      </c>
      <c r="R3049" s="143"/>
    </row>
    <row r="3050" spans="2:18" x14ac:dyDescent="0.2">
      <c r="B3050" s="120"/>
      <c r="C3050" s="119"/>
      <c r="D3050" s="120"/>
      <c r="E3050" s="119"/>
      <c r="F3050" s="119"/>
      <c r="G3050" s="119"/>
      <c r="H3050" s="119"/>
      <c r="I3050" s="158">
        <f t="shared" si="95"/>
        <v>0</v>
      </c>
      <c r="J3050" s="119"/>
      <c r="K3050" s="119"/>
      <c r="L3050" s="119"/>
      <c r="M3050" s="119"/>
      <c r="N3050" s="119"/>
      <c r="O3050" s="159"/>
      <c r="P3050" s="160" t="s">
        <v>80</v>
      </c>
      <c r="Q3050" s="122">
        <f t="shared" si="96"/>
        <v>0</v>
      </c>
      <c r="R3050" s="143"/>
    </row>
    <row r="3051" spans="2:18" x14ac:dyDescent="0.2">
      <c r="B3051" s="120"/>
      <c r="C3051" s="119"/>
      <c r="D3051" s="120"/>
      <c r="E3051" s="119"/>
      <c r="F3051" s="119"/>
      <c r="G3051" s="119"/>
      <c r="H3051" s="119"/>
      <c r="I3051" s="158">
        <f t="shared" si="95"/>
        <v>0</v>
      </c>
      <c r="J3051" s="119"/>
      <c r="K3051" s="119"/>
      <c r="L3051" s="119"/>
      <c r="M3051" s="119"/>
      <c r="N3051" s="119"/>
      <c r="O3051" s="159"/>
      <c r="P3051" s="160" t="s">
        <v>80</v>
      </c>
      <c r="Q3051" s="122">
        <f t="shared" si="96"/>
        <v>0</v>
      </c>
      <c r="R3051" s="143"/>
    </row>
    <row r="3052" spans="2:18" x14ac:dyDescent="0.2">
      <c r="B3052" s="120"/>
      <c r="C3052" s="119"/>
      <c r="D3052" s="120"/>
      <c r="E3052" s="119"/>
      <c r="F3052" s="119"/>
      <c r="G3052" s="119"/>
      <c r="H3052" s="119"/>
      <c r="I3052" s="158">
        <f t="shared" si="95"/>
        <v>0</v>
      </c>
      <c r="J3052" s="119"/>
      <c r="K3052" s="119"/>
      <c r="L3052" s="119"/>
      <c r="M3052" s="119"/>
      <c r="N3052" s="119"/>
      <c r="O3052" s="159"/>
      <c r="P3052" s="160" t="s">
        <v>80</v>
      </c>
      <c r="Q3052" s="122">
        <f t="shared" si="96"/>
        <v>0</v>
      </c>
      <c r="R3052" s="143"/>
    </row>
    <row r="3053" spans="2:18" x14ac:dyDescent="0.2">
      <c r="B3053" s="120"/>
      <c r="C3053" s="119"/>
      <c r="D3053" s="120"/>
      <c r="E3053" s="119"/>
      <c r="F3053" s="119"/>
      <c r="G3053" s="119"/>
      <c r="H3053" s="119"/>
      <c r="I3053" s="158">
        <f t="shared" si="95"/>
        <v>0</v>
      </c>
      <c r="J3053" s="119"/>
      <c r="K3053" s="119"/>
      <c r="L3053" s="119"/>
      <c r="M3053" s="119"/>
      <c r="N3053" s="119"/>
      <c r="O3053" s="159"/>
      <c r="P3053" s="160" t="s">
        <v>80</v>
      </c>
      <c r="Q3053" s="122">
        <f t="shared" si="96"/>
        <v>0</v>
      </c>
      <c r="R3053" s="143"/>
    </row>
    <row r="3054" spans="2:18" x14ac:dyDescent="0.2">
      <c r="B3054" s="120"/>
      <c r="C3054" s="119"/>
      <c r="D3054" s="120"/>
      <c r="E3054" s="119"/>
      <c r="F3054" s="119"/>
      <c r="G3054" s="119"/>
      <c r="H3054" s="119"/>
      <c r="I3054" s="158">
        <f t="shared" si="95"/>
        <v>0</v>
      </c>
      <c r="J3054" s="119"/>
      <c r="K3054" s="119"/>
      <c r="L3054" s="119"/>
      <c r="M3054" s="119"/>
      <c r="N3054" s="119"/>
      <c r="O3054" s="159"/>
      <c r="P3054" s="160" t="s">
        <v>80</v>
      </c>
      <c r="Q3054" s="122">
        <f t="shared" si="96"/>
        <v>0</v>
      </c>
      <c r="R3054" s="143"/>
    </row>
    <row r="3055" spans="2:18" x14ac:dyDescent="0.2">
      <c r="B3055" s="120"/>
      <c r="C3055" s="119"/>
      <c r="D3055" s="120"/>
      <c r="E3055" s="119"/>
      <c r="F3055" s="119"/>
      <c r="G3055" s="119"/>
      <c r="H3055" s="119"/>
      <c r="I3055" s="158">
        <f t="shared" si="95"/>
        <v>0</v>
      </c>
      <c r="J3055" s="119"/>
      <c r="K3055" s="119"/>
      <c r="L3055" s="119"/>
      <c r="M3055" s="119"/>
      <c r="N3055" s="119"/>
      <c r="O3055" s="159"/>
      <c r="P3055" s="160" t="s">
        <v>80</v>
      </c>
      <c r="Q3055" s="122">
        <f t="shared" si="96"/>
        <v>0</v>
      </c>
      <c r="R3055" s="143"/>
    </row>
    <row r="3056" spans="2:18" x14ac:dyDescent="0.2">
      <c r="B3056" s="120"/>
      <c r="C3056" s="119"/>
      <c r="D3056" s="120"/>
      <c r="E3056" s="119"/>
      <c r="F3056" s="119"/>
      <c r="G3056" s="119"/>
      <c r="H3056" s="119"/>
      <c r="I3056" s="158">
        <f t="shared" si="95"/>
        <v>0</v>
      </c>
      <c r="J3056" s="119"/>
      <c r="K3056" s="119"/>
      <c r="L3056" s="119"/>
      <c r="M3056" s="119"/>
      <c r="N3056" s="119"/>
      <c r="O3056" s="159"/>
      <c r="P3056" s="160" t="s">
        <v>80</v>
      </c>
      <c r="Q3056" s="122">
        <f t="shared" si="96"/>
        <v>0</v>
      </c>
      <c r="R3056" s="143"/>
    </row>
    <row r="3057" spans="2:18" x14ac:dyDescent="0.2">
      <c r="B3057" s="120"/>
      <c r="C3057" s="119"/>
      <c r="D3057" s="120"/>
      <c r="E3057" s="119"/>
      <c r="F3057" s="119"/>
      <c r="G3057" s="119"/>
      <c r="H3057" s="119"/>
      <c r="I3057" s="158">
        <f t="shared" si="95"/>
        <v>0</v>
      </c>
      <c r="J3057" s="119"/>
      <c r="K3057" s="119"/>
      <c r="L3057" s="119"/>
      <c r="M3057" s="119"/>
      <c r="N3057" s="119"/>
      <c r="O3057" s="159"/>
      <c r="P3057" s="160" t="s">
        <v>80</v>
      </c>
      <c r="Q3057" s="122">
        <f t="shared" si="96"/>
        <v>0</v>
      </c>
      <c r="R3057" s="143"/>
    </row>
    <row r="3058" spans="2:18" x14ac:dyDescent="0.2">
      <c r="B3058" s="120"/>
      <c r="C3058" s="119"/>
      <c r="D3058" s="120"/>
      <c r="E3058" s="119"/>
      <c r="F3058" s="119"/>
      <c r="G3058" s="119"/>
      <c r="H3058" s="119"/>
      <c r="I3058" s="158">
        <f t="shared" si="95"/>
        <v>0</v>
      </c>
      <c r="J3058" s="119"/>
      <c r="K3058" s="119"/>
      <c r="L3058" s="119"/>
      <c r="M3058" s="119"/>
      <c r="N3058" s="119"/>
      <c r="O3058" s="159"/>
      <c r="P3058" s="160" t="s">
        <v>80</v>
      </c>
      <c r="Q3058" s="122">
        <f t="shared" si="96"/>
        <v>0</v>
      </c>
      <c r="R3058" s="143"/>
    </row>
    <row r="3059" spans="2:18" x14ac:dyDescent="0.2">
      <c r="B3059" s="120"/>
      <c r="C3059" s="119"/>
      <c r="D3059" s="120"/>
      <c r="E3059" s="119"/>
      <c r="F3059" s="119"/>
      <c r="G3059" s="119"/>
      <c r="H3059" s="119"/>
      <c r="I3059" s="158">
        <f t="shared" si="95"/>
        <v>0</v>
      </c>
      <c r="J3059" s="119"/>
      <c r="K3059" s="119"/>
      <c r="L3059" s="119"/>
      <c r="M3059" s="119"/>
      <c r="N3059" s="119"/>
      <c r="O3059" s="159"/>
      <c r="P3059" s="160" t="s">
        <v>80</v>
      </c>
      <c r="Q3059" s="122">
        <f t="shared" si="96"/>
        <v>0</v>
      </c>
      <c r="R3059" s="143"/>
    </row>
    <row r="3060" spans="2:18" x14ac:dyDescent="0.2">
      <c r="B3060" s="120"/>
      <c r="C3060" s="119"/>
      <c r="D3060" s="120"/>
      <c r="E3060" s="119"/>
      <c r="F3060" s="119"/>
      <c r="G3060" s="119"/>
      <c r="H3060" s="119"/>
      <c r="I3060" s="158">
        <f t="shared" ref="I3060:I3123" si="97">IF(J3060&gt;0,J3060,SUM((PI()*E3060*F3060/4)+(PI()*F3060*G3060/4)+(PI()*G3060*H3060/4)+(PI()*H3060*E3060/4)))</f>
        <v>0</v>
      </c>
      <c r="J3060" s="119"/>
      <c r="K3060" s="119"/>
      <c r="L3060" s="119"/>
      <c r="M3060" s="119"/>
      <c r="N3060" s="119"/>
      <c r="O3060" s="159"/>
      <c r="P3060" s="160" t="s">
        <v>80</v>
      </c>
      <c r="Q3060" s="122">
        <f t="shared" ref="Q3060:Q3123" si="98">SUM((I3060-(L3060+M3060+N3060))*(1-O3060))</f>
        <v>0</v>
      </c>
      <c r="R3060" s="143"/>
    </row>
    <row r="3061" spans="2:18" x14ac:dyDescent="0.2">
      <c r="B3061" s="120"/>
      <c r="C3061" s="119"/>
      <c r="D3061" s="120"/>
      <c r="E3061" s="119"/>
      <c r="F3061" s="119"/>
      <c r="G3061" s="119"/>
      <c r="H3061" s="119"/>
      <c r="I3061" s="158">
        <f t="shared" si="97"/>
        <v>0</v>
      </c>
      <c r="J3061" s="119"/>
      <c r="K3061" s="119"/>
      <c r="L3061" s="119"/>
      <c r="M3061" s="119"/>
      <c r="N3061" s="119"/>
      <c r="O3061" s="159"/>
      <c r="P3061" s="160" t="s">
        <v>80</v>
      </c>
      <c r="Q3061" s="122">
        <f t="shared" si="98"/>
        <v>0</v>
      </c>
      <c r="R3061" s="143"/>
    </row>
    <row r="3062" spans="2:18" x14ac:dyDescent="0.2">
      <c r="B3062" s="120"/>
      <c r="C3062" s="119"/>
      <c r="D3062" s="120"/>
      <c r="E3062" s="119"/>
      <c r="F3062" s="119"/>
      <c r="G3062" s="119"/>
      <c r="H3062" s="119"/>
      <c r="I3062" s="158">
        <f t="shared" si="97"/>
        <v>0</v>
      </c>
      <c r="J3062" s="119"/>
      <c r="K3062" s="119"/>
      <c r="L3062" s="119"/>
      <c r="M3062" s="119"/>
      <c r="N3062" s="119"/>
      <c r="O3062" s="159"/>
      <c r="P3062" s="160" t="s">
        <v>80</v>
      </c>
      <c r="Q3062" s="122">
        <f t="shared" si="98"/>
        <v>0</v>
      </c>
      <c r="R3062" s="143"/>
    </row>
    <row r="3063" spans="2:18" x14ac:dyDescent="0.2">
      <c r="B3063" s="120"/>
      <c r="C3063" s="119"/>
      <c r="D3063" s="120"/>
      <c r="E3063" s="119"/>
      <c r="F3063" s="119"/>
      <c r="G3063" s="119"/>
      <c r="H3063" s="119"/>
      <c r="I3063" s="158">
        <f t="shared" si="97"/>
        <v>0</v>
      </c>
      <c r="J3063" s="119"/>
      <c r="K3063" s="119"/>
      <c r="L3063" s="119"/>
      <c r="M3063" s="119"/>
      <c r="N3063" s="119"/>
      <c r="O3063" s="159"/>
      <c r="P3063" s="160" t="s">
        <v>80</v>
      </c>
      <c r="Q3063" s="122">
        <f t="shared" si="98"/>
        <v>0</v>
      </c>
      <c r="R3063" s="143"/>
    </row>
    <row r="3064" spans="2:18" x14ac:dyDescent="0.2">
      <c r="B3064" s="120"/>
      <c r="C3064" s="119"/>
      <c r="D3064" s="120"/>
      <c r="E3064" s="119"/>
      <c r="F3064" s="119"/>
      <c r="G3064" s="119"/>
      <c r="H3064" s="119"/>
      <c r="I3064" s="158">
        <f t="shared" si="97"/>
        <v>0</v>
      </c>
      <c r="J3064" s="119"/>
      <c r="K3064" s="119"/>
      <c r="L3064" s="119"/>
      <c r="M3064" s="119"/>
      <c r="N3064" s="119"/>
      <c r="O3064" s="159"/>
      <c r="P3064" s="160" t="s">
        <v>80</v>
      </c>
      <c r="Q3064" s="122">
        <f t="shared" si="98"/>
        <v>0</v>
      </c>
      <c r="R3064" s="143"/>
    </row>
    <row r="3065" spans="2:18" x14ac:dyDescent="0.2">
      <c r="B3065" s="120"/>
      <c r="C3065" s="119"/>
      <c r="D3065" s="120"/>
      <c r="E3065" s="119"/>
      <c r="F3065" s="119"/>
      <c r="G3065" s="119"/>
      <c r="H3065" s="119"/>
      <c r="I3065" s="158">
        <f t="shared" si="97"/>
        <v>0</v>
      </c>
      <c r="J3065" s="119"/>
      <c r="K3065" s="119"/>
      <c r="L3065" s="119"/>
      <c r="M3065" s="119"/>
      <c r="N3065" s="119"/>
      <c r="O3065" s="159"/>
      <c r="P3065" s="160" t="s">
        <v>80</v>
      </c>
      <c r="Q3065" s="122">
        <f t="shared" si="98"/>
        <v>0</v>
      </c>
      <c r="R3065" s="143"/>
    </row>
    <row r="3066" spans="2:18" x14ac:dyDescent="0.2">
      <c r="B3066" s="120"/>
      <c r="C3066" s="119"/>
      <c r="D3066" s="120"/>
      <c r="E3066" s="119"/>
      <c r="F3066" s="119"/>
      <c r="G3066" s="119"/>
      <c r="H3066" s="119"/>
      <c r="I3066" s="158">
        <f t="shared" si="97"/>
        <v>0</v>
      </c>
      <c r="J3066" s="119"/>
      <c r="K3066" s="119"/>
      <c r="L3066" s="119"/>
      <c r="M3066" s="119"/>
      <c r="N3066" s="119"/>
      <c r="O3066" s="159"/>
      <c r="P3066" s="160" t="s">
        <v>80</v>
      </c>
      <c r="Q3066" s="122">
        <f t="shared" si="98"/>
        <v>0</v>
      </c>
      <c r="R3066" s="143"/>
    </row>
    <row r="3067" spans="2:18" x14ac:dyDescent="0.2">
      <c r="B3067" s="120"/>
      <c r="C3067" s="119"/>
      <c r="D3067" s="120"/>
      <c r="E3067" s="119"/>
      <c r="F3067" s="119"/>
      <c r="G3067" s="119"/>
      <c r="H3067" s="119"/>
      <c r="I3067" s="158">
        <f t="shared" si="97"/>
        <v>0</v>
      </c>
      <c r="J3067" s="119"/>
      <c r="K3067" s="119"/>
      <c r="L3067" s="119"/>
      <c r="M3067" s="119"/>
      <c r="N3067" s="119"/>
      <c r="O3067" s="159"/>
      <c r="P3067" s="160" t="s">
        <v>80</v>
      </c>
      <c r="Q3067" s="122">
        <f t="shared" si="98"/>
        <v>0</v>
      </c>
      <c r="R3067" s="143"/>
    </row>
    <row r="3068" spans="2:18" x14ac:dyDescent="0.2">
      <c r="B3068" s="120"/>
      <c r="C3068" s="119"/>
      <c r="D3068" s="120"/>
      <c r="E3068" s="119"/>
      <c r="F3068" s="119"/>
      <c r="G3068" s="119"/>
      <c r="H3068" s="119"/>
      <c r="I3068" s="158">
        <f t="shared" si="97"/>
        <v>0</v>
      </c>
      <c r="J3068" s="119"/>
      <c r="K3068" s="119"/>
      <c r="L3068" s="119"/>
      <c r="M3068" s="119"/>
      <c r="N3068" s="119"/>
      <c r="O3068" s="159"/>
      <c r="P3068" s="160" t="s">
        <v>80</v>
      </c>
      <c r="Q3068" s="122">
        <f t="shared" si="98"/>
        <v>0</v>
      </c>
      <c r="R3068" s="143"/>
    </row>
    <row r="3069" spans="2:18" x14ac:dyDescent="0.2">
      <c r="B3069" s="120"/>
      <c r="C3069" s="119"/>
      <c r="D3069" s="120"/>
      <c r="E3069" s="119"/>
      <c r="F3069" s="119"/>
      <c r="G3069" s="119"/>
      <c r="H3069" s="119"/>
      <c r="I3069" s="158">
        <f t="shared" si="97"/>
        <v>0</v>
      </c>
      <c r="J3069" s="119"/>
      <c r="K3069" s="119"/>
      <c r="L3069" s="119"/>
      <c r="M3069" s="119"/>
      <c r="N3069" s="119"/>
      <c r="O3069" s="159"/>
      <c r="P3069" s="160" t="s">
        <v>80</v>
      </c>
      <c r="Q3069" s="122">
        <f t="shared" si="98"/>
        <v>0</v>
      </c>
      <c r="R3069" s="143"/>
    </row>
    <row r="3070" spans="2:18" x14ac:dyDescent="0.2">
      <c r="B3070" s="120"/>
      <c r="C3070" s="119"/>
      <c r="D3070" s="120"/>
      <c r="E3070" s="119"/>
      <c r="F3070" s="119"/>
      <c r="G3070" s="119"/>
      <c r="H3070" s="119"/>
      <c r="I3070" s="158">
        <f t="shared" si="97"/>
        <v>0</v>
      </c>
      <c r="J3070" s="119"/>
      <c r="K3070" s="119"/>
      <c r="L3070" s="119"/>
      <c r="M3070" s="119"/>
      <c r="N3070" s="119"/>
      <c r="O3070" s="159"/>
      <c r="P3070" s="160" t="s">
        <v>80</v>
      </c>
      <c r="Q3070" s="122">
        <f t="shared" si="98"/>
        <v>0</v>
      </c>
      <c r="R3070" s="143"/>
    </row>
    <row r="3071" spans="2:18" x14ac:dyDescent="0.2">
      <c r="B3071" s="120"/>
      <c r="C3071" s="119"/>
      <c r="D3071" s="120"/>
      <c r="E3071" s="119"/>
      <c r="F3071" s="119"/>
      <c r="G3071" s="119"/>
      <c r="H3071" s="119"/>
      <c r="I3071" s="158">
        <f t="shared" si="97"/>
        <v>0</v>
      </c>
      <c r="J3071" s="119"/>
      <c r="K3071" s="119"/>
      <c r="L3071" s="119"/>
      <c r="M3071" s="119"/>
      <c r="N3071" s="119"/>
      <c r="O3071" s="159"/>
      <c r="P3071" s="160" t="s">
        <v>80</v>
      </c>
      <c r="Q3071" s="122">
        <f t="shared" si="98"/>
        <v>0</v>
      </c>
      <c r="R3071" s="143"/>
    </row>
    <row r="3072" spans="2:18" x14ac:dyDescent="0.2">
      <c r="B3072" s="120"/>
      <c r="C3072" s="119"/>
      <c r="D3072" s="120"/>
      <c r="E3072" s="119"/>
      <c r="F3072" s="119"/>
      <c r="G3072" s="119"/>
      <c r="H3072" s="119"/>
      <c r="I3072" s="158">
        <f t="shared" si="97"/>
        <v>0</v>
      </c>
      <c r="J3072" s="119"/>
      <c r="K3072" s="119"/>
      <c r="L3072" s="119"/>
      <c r="M3072" s="119"/>
      <c r="N3072" s="119"/>
      <c r="O3072" s="159"/>
      <c r="P3072" s="160" t="s">
        <v>80</v>
      </c>
      <c r="Q3072" s="122">
        <f t="shared" si="98"/>
        <v>0</v>
      </c>
      <c r="R3072" s="143"/>
    </row>
    <row r="3073" spans="2:18" x14ac:dyDescent="0.2">
      <c r="B3073" s="120"/>
      <c r="C3073" s="119"/>
      <c r="D3073" s="120"/>
      <c r="E3073" s="119"/>
      <c r="F3073" s="119"/>
      <c r="G3073" s="119"/>
      <c r="H3073" s="119"/>
      <c r="I3073" s="158">
        <f t="shared" si="97"/>
        <v>0</v>
      </c>
      <c r="J3073" s="119"/>
      <c r="K3073" s="119"/>
      <c r="L3073" s="119"/>
      <c r="M3073" s="119"/>
      <c r="N3073" s="119"/>
      <c r="O3073" s="159"/>
      <c r="P3073" s="160" t="s">
        <v>80</v>
      </c>
      <c r="Q3073" s="122">
        <f t="shared" si="98"/>
        <v>0</v>
      </c>
      <c r="R3073" s="143"/>
    </row>
    <row r="3074" spans="2:18" x14ac:dyDescent="0.2">
      <c r="B3074" s="120"/>
      <c r="C3074" s="119"/>
      <c r="D3074" s="120"/>
      <c r="E3074" s="119"/>
      <c r="F3074" s="119"/>
      <c r="G3074" s="119"/>
      <c r="H3074" s="119"/>
      <c r="I3074" s="158">
        <f t="shared" si="97"/>
        <v>0</v>
      </c>
      <c r="J3074" s="119"/>
      <c r="K3074" s="119"/>
      <c r="L3074" s="119"/>
      <c r="M3074" s="119"/>
      <c r="N3074" s="119"/>
      <c r="O3074" s="159"/>
      <c r="P3074" s="160" t="s">
        <v>80</v>
      </c>
      <c r="Q3074" s="122">
        <f t="shared" si="98"/>
        <v>0</v>
      </c>
      <c r="R3074" s="143"/>
    </row>
    <row r="3075" spans="2:18" x14ac:dyDescent="0.2">
      <c r="B3075" s="120"/>
      <c r="C3075" s="119"/>
      <c r="D3075" s="120"/>
      <c r="E3075" s="119"/>
      <c r="F3075" s="119"/>
      <c r="G3075" s="119"/>
      <c r="H3075" s="119"/>
      <c r="I3075" s="158">
        <f t="shared" si="97"/>
        <v>0</v>
      </c>
      <c r="J3075" s="119"/>
      <c r="K3075" s="119"/>
      <c r="L3075" s="119"/>
      <c r="M3075" s="119"/>
      <c r="N3075" s="119"/>
      <c r="O3075" s="159"/>
      <c r="P3075" s="160" t="s">
        <v>80</v>
      </c>
      <c r="Q3075" s="122">
        <f t="shared" si="98"/>
        <v>0</v>
      </c>
      <c r="R3075" s="143"/>
    </row>
    <row r="3076" spans="2:18" x14ac:dyDescent="0.2">
      <c r="B3076" s="120"/>
      <c r="C3076" s="119"/>
      <c r="D3076" s="120"/>
      <c r="E3076" s="119"/>
      <c r="F3076" s="119"/>
      <c r="G3076" s="119"/>
      <c r="H3076" s="119"/>
      <c r="I3076" s="158">
        <f t="shared" si="97"/>
        <v>0</v>
      </c>
      <c r="J3076" s="119"/>
      <c r="K3076" s="119"/>
      <c r="L3076" s="119"/>
      <c r="M3076" s="119"/>
      <c r="N3076" s="119"/>
      <c r="O3076" s="159"/>
      <c r="P3076" s="160" t="s">
        <v>80</v>
      </c>
      <c r="Q3076" s="122">
        <f t="shared" si="98"/>
        <v>0</v>
      </c>
      <c r="R3076" s="143"/>
    </row>
    <row r="3077" spans="2:18" x14ac:dyDescent="0.2">
      <c r="B3077" s="120"/>
      <c r="C3077" s="119"/>
      <c r="D3077" s="120"/>
      <c r="E3077" s="119"/>
      <c r="F3077" s="119"/>
      <c r="G3077" s="119"/>
      <c r="H3077" s="119"/>
      <c r="I3077" s="158">
        <f t="shared" si="97"/>
        <v>0</v>
      </c>
      <c r="J3077" s="119"/>
      <c r="K3077" s="119"/>
      <c r="L3077" s="119"/>
      <c r="M3077" s="119"/>
      <c r="N3077" s="119"/>
      <c r="O3077" s="159"/>
      <c r="P3077" s="160" t="s">
        <v>80</v>
      </c>
      <c r="Q3077" s="122">
        <f t="shared" si="98"/>
        <v>0</v>
      </c>
      <c r="R3077" s="143"/>
    </row>
    <row r="3078" spans="2:18" x14ac:dyDescent="0.2">
      <c r="B3078" s="120"/>
      <c r="C3078" s="119"/>
      <c r="D3078" s="120"/>
      <c r="E3078" s="119"/>
      <c r="F3078" s="119"/>
      <c r="G3078" s="119"/>
      <c r="H3078" s="119"/>
      <c r="I3078" s="158">
        <f t="shared" si="97"/>
        <v>0</v>
      </c>
      <c r="J3078" s="119"/>
      <c r="K3078" s="119"/>
      <c r="L3078" s="119"/>
      <c r="M3078" s="119"/>
      <c r="N3078" s="119"/>
      <c r="O3078" s="159"/>
      <c r="P3078" s="160" t="s">
        <v>80</v>
      </c>
      <c r="Q3078" s="122">
        <f t="shared" si="98"/>
        <v>0</v>
      </c>
      <c r="R3078" s="143"/>
    </row>
    <row r="3079" spans="2:18" x14ac:dyDescent="0.2">
      <c r="B3079" s="120"/>
      <c r="C3079" s="119"/>
      <c r="D3079" s="120"/>
      <c r="E3079" s="119"/>
      <c r="F3079" s="119"/>
      <c r="G3079" s="119"/>
      <c r="H3079" s="119"/>
      <c r="I3079" s="158">
        <f t="shared" si="97"/>
        <v>0</v>
      </c>
      <c r="J3079" s="119"/>
      <c r="K3079" s="119"/>
      <c r="L3079" s="119"/>
      <c r="M3079" s="119"/>
      <c r="N3079" s="119"/>
      <c r="O3079" s="159"/>
      <c r="P3079" s="160" t="s">
        <v>80</v>
      </c>
      <c r="Q3079" s="122">
        <f t="shared" si="98"/>
        <v>0</v>
      </c>
      <c r="R3079" s="143"/>
    </row>
    <row r="3080" spans="2:18" x14ac:dyDescent="0.2">
      <c r="B3080" s="120"/>
      <c r="C3080" s="119"/>
      <c r="D3080" s="120"/>
      <c r="E3080" s="119"/>
      <c r="F3080" s="119"/>
      <c r="G3080" s="119"/>
      <c r="H3080" s="119"/>
      <c r="I3080" s="158">
        <f t="shared" si="97"/>
        <v>0</v>
      </c>
      <c r="J3080" s="119"/>
      <c r="K3080" s="119"/>
      <c r="L3080" s="119"/>
      <c r="M3080" s="119"/>
      <c r="N3080" s="119"/>
      <c r="O3080" s="159"/>
      <c r="P3080" s="160" t="s">
        <v>80</v>
      </c>
      <c r="Q3080" s="122">
        <f t="shared" si="98"/>
        <v>0</v>
      </c>
      <c r="R3080" s="143"/>
    </row>
    <row r="3081" spans="2:18" x14ac:dyDescent="0.2">
      <c r="B3081" s="120"/>
      <c r="C3081" s="119"/>
      <c r="D3081" s="120"/>
      <c r="E3081" s="119"/>
      <c r="F3081" s="119"/>
      <c r="G3081" s="119"/>
      <c r="H3081" s="119"/>
      <c r="I3081" s="158">
        <f t="shared" si="97"/>
        <v>0</v>
      </c>
      <c r="J3081" s="119"/>
      <c r="K3081" s="119"/>
      <c r="L3081" s="119"/>
      <c r="M3081" s="119"/>
      <c r="N3081" s="119"/>
      <c r="O3081" s="159"/>
      <c r="P3081" s="160" t="s">
        <v>80</v>
      </c>
      <c r="Q3081" s="122">
        <f t="shared" si="98"/>
        <v>0</v>
      </c>
      <c r="R3081" s="143"/>
    </row>
    <row r="3082" spans="2:18" x14ac:dyDescent="0.2">
      <c r="B3082" s="120"/>
      <c r="C3082" s="119"/>
      <c r="D3082" s="120"/>
      <c r="E3082" s="119"/>
      <c r="F3082" s="119"/>
      <c r="G3082" s="119"/>
      <c r="H3082" s="119"/>
      <c r="I3082" s="158">
        <f t="shared" si="97"/>
        <v>0</v>
      </c>
      <c r="J3082" s="119"/>
      <c r="K3082" s="119"/>
      <c r="L3082" s="119"/>
      <c r="M3082" s="119"/>
      <c r="N3082" s="119"/>
      <c r="O3082" s="159"/>
      <c r="P3082" s="160" t="s">
        <v>80</v>
      </c>
      <c r="Q3082" s="122">
        <f t="shared" si="98"/>
        <v>0</v>
      </c>
      <c r="R3082" s="143"/>
    </row>
    <row r="3083" spans="2:18" x14ac:dyDescent="0.2">
      <c r="B3083" s="120"/>
      <c r="C3083" s="119"/>
      <c r="D3083" s="120"/>
      <c r="E3083" s="119"/>
      <c r="F3083" s="119"/>
      <c r="G3083" s="119"/>
      <c r="H3083" s="119"/>
      <c r="I3083" s="158">
        <f t="shared" si="97"/>
        <v>0</v>
      </c>
      <c r="J3083" s="119"/>
      <c r="K3083" s="119"/>
      <c r="L3083" s="119"/>
      <c r="M3083" s="119"/>
      <c r="N3083" s="119"/>
      <c r="O3083" s="159"/>
      <c r="P3083" s="160" t="s">
        <v>80</v>
      </c>
      <c r="Q3083" s="122">
        <f t="shared" si="98"/>
        <v>0</v>
      </c>
      <c r="R3083" s="143"/>
    </row>
    <row r="3084" spans="2:18" x14ac:dyDescent="0.2">
      <c r="B3084" s="120"/>
      <c r="C3084" s="119"/>
      <c r="D3084" s="120"/>
      <c r="E3084" s="119"/>
      <c r="F3084" s="119"/>
      <c r="G3084" s="119"/>
      <c r="H3084" s="119"/>
      <c r="I3084" s="158">
        <f t="shared" si="97"/>
        <v>0</v>
      </c>
      <c r="J3084" s="119"/>
      <c r="K3084" s="119"/>
      <c r="L3084" s="119"/>
      <c r="M3084" s="119"/>
      <c r="N3084" s="119"/>
      <c r="O3084" s="159"/>
      <c r="P3084" s="160" t="s">
        <v>80</v>
      </c>
      <c r="Q3084" s="122">
        <f t="shared" si="98"/>
        <v>0</v>
      </c>
      <c r="R3084" s="143"/>
    </row>
    <row r="3085" spans="2:18" x14ac:dyDescent="0.2">
      <c r="B3085" s="120"/>
      <c r="C3085" s="119"/>
      <c r="D3085" s="120"/>
      <c r="E3085" s="119"/>
      <c r="F3085" s="119"/>
      <c r="G3085" s="119"/>
      <c r="H3085" s="119"/>
      <c r="I3085" s="158">
        <f t="shared" si="97"/>
        <v>0</v>
      </c>
      <c r="J3085" s="119"/>
      <c r="K3085" s="119"/>
      <c r="L3085" s="119"/>
      <c r="M3085" s="119"/>
      <c r="N3085" s="119"/>
      <c r="O3085" s="159"/>
      <c r="P3085" s="160" t="s">
        <v>80</v>
      </c>
      <c r="Q3085" s="122">
        <f t="shared" si="98"/>
        <v>0</v>
      </c>
      <c r="R3085" s="143"/>
    </row>
    <row r="3086" spans="2:18" x14ac:dyDescent="0.2">
      <c r="B3086" s="120"/>
      <c r="C3086" s="119"/>
      <c r="D3086" s="120"/>
      <c r="E3086" s="119"/>
      <c r="F3086" s="119"/>
      <c r="G3086" s="119"/>
      <c r="H3086" s="119"/>
      <c r="I3086" s="158">
        <f t="shared" si="97"/>
        <v>0</v>
      </c>
      <c r="J3086" s="119"/>
      <c r="K3086" s="119"/>
      <c r="L3086" s="119"/>
      <c r="M3086" s="119"/>
      <c r="N3086" s="119"/>
      <c r="O3086" s="159"/>
      <c r="P3086" s="160" t="s">
        <v>80</v>
      </c>
      <c r="Q3086" s="122">
        <f t="shared" si="98"/>
        <v>0</v>
      </c>
      <c r="R3086" s="143"/>
    </row>
    <row r="3087" spans="2:18" x14ac:dyDescent="0.2">
      <c r="B3087" s="120"/>
      <c r="C3087" s="119"/>
      <c r="D3087" s="120"/>
      <c r="E3087" s="119"/>
      <c r="F3087" s="119"/>
      <c r="G3087" s="119"/>
      <c r="H3087" s="119"/>
      <c r="I3087" s="158">
        <f t="shared" si="97"/>
        <v>0</v>
      </c>
      <c r="J3087" s="119"/>
      <c r="K3087" s="119"/>
      <c r="L3087" s="119"/>
      <c r="M3087" s="119"/>
      <c r="N3087" s="119"/>
      <c r="O3087" s="159"/>
      <c r="P3087" s="160" t="s">
        <v>80</v>
      </c>
      <c r="Q3087" s="122">
        <f t="shared" si="98"/>
        <v>0</v>
      </c>
      <c r="R3087" s="143"/>
    </row>
    <row r="3088" spans="2:18" x14ac:dyDescent="0.2">
      <c r="B3088" s="120"/>
      <c r="C3088" s="119"/>
      <c r="D3088" s="120"/>
      <c r="E3088" s="119"/>
      <c r="F3088" s="119"/>
      <c r="G3088" s="119"/>
      <c r="H3088" s="119"/>
      <c r="I3088" s="158">
        <f t="shared" si="97"/>
        <v>0</v>
      </c>
      <c r="J3088" s="119"/>
      <c r="K3088" s="119"/>
      <c r="L3088" s="119"/>
      <c r="M3088" s="119"/>
      <c r="N3088" s="119"/>
      <c r="O3088" s="159"/>
      <c r="P3088" s="160" t="s">
        <v>80</v>
      </c>
      <c r="Q3088" s="122">
        <f t="shared" si="98"/>
        <v>0</v>
      </c>
      <c r="R3088" s="143"/>
    </row>
    <row r="3089" spans="2:18" x14ac:dyDescent="0.2">
      <c r="B3089" s="120"/>
      <c r="C3089" s="119"/>
      <c r="D3089" s="120"/>
      <c r="E3089" s="119"/>
      <c r="F3089" s="119"/>
      <c r="G3089" s="119"/>
      <c r="H3089" s="119"/>
      <c r="I3089" s="158">
        <f t="shared" si="97"/>
        <v>0</v>
      </c>
      <c r="J3089" s="119"/>
      <c r="K3089" s="119"/>
      <c r="L3089" s="119"/>
      <c r="M3089" s="119"/>
      <c r="N3089" s="119"/>
      <c r="O3089" s="159"/>
      <c r="P3089" s="160" t="s">
        <v>80</v>
      </c>
      <c r="Q3089" s="122">
        <f t="shared" si="98"/>
        <v>0</v>
      </c>
      <c r="R3089" s="143"/>
    </row>
    <row r="3090" spans="2:18" x14ac:dyDescent="0.2">
      <c r="B3090" s="120"/>
      <c r="C3090" s="119"/>
      <c r="D3090" s="120"/>
      <c r="E3090" s="119"/>
      <c r="F3090" s="119"/>
      <c r="G3090" s="119"/>
      <c r="H3090" s="119"/>
      <c r="I3090" s="158">
        <f t="shared" si="97"/>
        <v>0</v>
      </c>
      <c r="J3090" s="119"/>
      <c r="K3090" s="119"/>
      <c r="L3090" s="119"/>
      <c r="M3090" s="119"/>
      <c r="N3090" s="119"/>
      <c r="O3090" s="159"/>
      <c r="P3090" s="160" t="s">
        <v>80</v>
      </c>
      <c r="Q3090" s="122">
        <f t="shared" si="98"/>
        <v>0</v>
      </c>
      <c r="R3090" s="143"/>
    </row>
    <row r="3091" spans="2:18" x14ac:dyDescent="0.2">
      <c r="B3091" s="120"/>
      <c r="C3091" s="119"/>
      <c r="D3091" s="120"/>
      <c r="E3091" s="119"/>
      <c r="F3091" s="119"/>
      <c r="G3091" s="119"/>
      <c r="H3091" s="119"/>
      <c r="I3091" s="158">
        <f t="shared" si="97"/>
        <v>0</v>
      </c>
      <c r="J3091" s="119"/>
      <c r="K3091" s="119"/>
      <c r="L3091" s="119"/>
      <c r="M3091" s="119"/>
      <c r="N3091" s="119"/>
      <c r="O3091" s="159"/>
      <c r="P3091" s="160" t="s">
        <v>80</v>
      </c>
      <c r="Q3091" s="122">
        <f t="shared" si="98"/>
        <v>0</v>
      </c>
      <c r="R3091" s="143"/>
    </row>
    <row r="3092" spans="2:18" x14ac:dyDescent="0.2">
      <c r="B3092" s="120"/>
      <c r="C3092" s="119"/>
      <c r="D3092" s="120"/>
      <c r="E3092" s="119"/>
      <c r="F3092" s="119"/>
      <c r="G3092" s="119"/>
      <c r="H3092" s="119"/>
      <c r="I3092" s="158">
        <f t="shared" si="97"/>
        <v>0</v>
      </c>
      <c r="J3092" s="119"/>
      <c r="K3092" s="119"/>
      <c r="L3092" s="119"/>
      <c r="M3092" s="119"/>
      <c r="N3092" s="119"/>
      <c r="O3092" s="159"/>
      <c r="P3092" s="160" t="s">
        <v>80</v>
      </c>
      <c r="Q3092" s="122">
        <f t="shared" si="98"/>
        <v>0</v>
      </c>
      <c r="R3092" s="143"/>
    </row>
    <row r="3093" spans="2:18" x14ac:dyDescent="0.2">
      <c r="B3093" s="120"/>
      <c r="C3093" s="119"/>
      <c r="D3093" s="120"/>
      <c r="E3093" s="119"/>
      <c r="F3093" s="119"/>
      <c r="G3093" s="119"/>
      <c r="H3093" s="119"/>
      <c r="I3093" s="158">
        <f t="shared" si="97"/>
        <v>0</v>
      </c>
      <c r="J3093" s="119"/>
      <c r="K3093" s="119"/>
      <c r="L3093" s="119"/>
      <c r="M3093" s="119"/>
      <c r="N3093" s="119"/>
      <c r="O3093" s="159"/>
      <c r="P3093" s="160" t="s">
        <v>80</v>
      </c>
      <c r="Q3093" s="122">
        <f t="shared" si="98"/>
        <v>0</v>
      </c>
      <c r="R3093" s="143"/>
    </row>
    <row r="3094" spans="2:18" x14ac:dyDescent="0.2">
      <c r="B3094" s="120"/>
      <c r="C3094" s="119"/>
      <c r="D3094" s="120"/>
      <c r="E3094" s="119"/>
      <c r="F3094" s="119"/>
      <c r="G3094" s="119"/>
      <c r="H3094" s="119"/>
      <c r="I3094" s="158">
        <f t="shared" si="97"/>
        <v>0</v>
      </c>
      <c r="J3094" s="119"/>
      <c r="K3094" s="119"/>
      <c r="L3094" s="119"/>
      <c r="M3094" s="119"/>
      <c r="N3094" s="119"/>
      <c r="O3094" s="159"/>
      <c r="P3094" s="160" t="s">
        <v>80</v>
      </c>
      <c r="Q3094" s="122">
        <f t="shared" si="98"/>
        <v>0</v>
      </c>
      <c r="R3094" s="143"/>
    </row>
    <row r="3095" spans="2:18" x14ac:dyDescent="0.2">
      <c r="B3095" s="120"/>
      <c r="C3095" s="119"/>
      <c r="D3095" s="120"/>
      <c r="E3095" s="119"/>
      <c r="F3095" s="119"/>
      <c r="G3095" s="119"/>
      <c r="H3095" s="119"/>
      <c r="I3095" s="158">
        <f t="shared" si="97"/>
        <v>0</v>
      </c>
      <c r="J3095" s="119"/>
      <c r="K3095" s="119"/>
      <c r="L3095" s="119"/>
      <c r="M3095" s="119"/>
      <c r="N3095" s="119"/>
      <c r="O3095" s="159"/>
      <c r="P3095" s="160" t="s">
        <v>80</v>
      </c>
      <c r="Q3095" s="122">
        <f t="shared" si="98"/>
        <v>0</v>
      </c>
      <c r="R3095" s="143"/>
    </row>
    <row r="3096" spans="2:18" x14ac:dyDescent="0.2">
      <c r="B3096" s="120"/>
      <c r="C3096" s="119"/>
      <c r="D3096" s="120"/>
      <c r="E3096" s="119"/>
      <c r="F3096" s="119"/>
      <c r="G3096" s="119"/>
      <c r="H3096" s="119"/>
      <c r="I3096" s="158">
        <f t="shared" si="97"/>
        <v>0</v>
      </c>
      <c r="J3096" s="119"/>
      <c r="K3096" s="119"/>
      <c r="L3096" s="119"/>
      <c r="M3096" s="119"/>
      <c r="N3096" s="119"/>
      <c r="O3096" s="159"/>
      <c r="P3096" s="160" t="s">
        <v>80</v>
      </c>
      <c r="Q3096" s="122">
        <f t="shared" si="98"/>
        <v>0</v>
      </c>
      <c r="R3096" s="143"/>
    </row>
    <row r="3097" spans="2:18" x14ac:dyDescent="0.2">
      <c r="B3097" s="120"/>
      <c r="C3097" s="119"/>
      <c r="D3097" s="120"/>
      <c r="E3097" s="119"/>
      <c r="F3097" s="119"/>
      <c r="G3097" s="119"/>
      <c r="H3097" s="119"/>
      <c r="I3097" s="158">
        <f t="shared" si="97"/>
        <v>0</v>
      </c>
      <c r="J3097" s="119"/>
      <c r="K3097" s="119"/>
      <c r="L3097" s="119"/>
      <c r="M3097" s="119"/>
      <c r="N3097" s="119"/>
      <c r="O3097" s="159"/>
      <c r="P3097" s="160" t="s">
        <v>80</v>
      </c>
      <c r="Q3097" s="122">
        <f t="shared" si="98"/>
        <v>0</v>
      </c>
      <c r="R3097" s="143"/>
    </row>
    <row r="3098" spans="2:18" x14ac:dyDescent="0.2">
      <c r="B3098" s="120"/>
      <c r="C3098" s="119"/>
      <c r="D3098" s="120"/>
      <c r="E3098" s="119"/>
      <c r="F3098" s="119"/>
      <c r="G3098" s="119"/>
      <c r="H3098" s="119"/>
      <c r="I3098" s="158">
        <f t="shared" si="97"/>
        <v>0</v>
      </c>
      <c r="J3098" s="119"/>
      <c r="K3098" s="119"/>
      <c r="L3098" s="119"/>
      <c r="M3098" s="119"/>
      <c r="N3098" s="119"/>
      <c r="O3098" s="159"/>
      <c r="P3098" s="160" t="s">
        <v>80</v>
      </c>
      <c r="Q3098" s="122">
        <f t="shared" si="98"/>
        <v>0</v>
      </c>
      <c r="R3098" s="143"/>
    </row>
    <row r="3099" spans="2:18" x14ac:dyDescent="0.2">
      <c r="B3099" s="120"/>
      <c r="C3099" s="119"/>
      <c r="D3099" s="120"/>
      <c r="E3099" s="119"/>
      <c r="F3099" s="119"/>
      <c r="G3099" s="119"/>
      <c r="H3099" s="119"/>
      <c r="I3099" s="158">
        <f t="shared" si="97"/>
        <v>0</v>
      </c>
      <c r="J3099" s="119"/>
      <c r="K3099" s="119"/>
      <c r="L3099" s="119"/>
      <c r="M3099" s="119"/>
      <c r="N3099" s="119"/>
      <c r="O3099" s="159"/>
      <c r="P3099" s="160" t="s">
        <v>80</v>
      </c>
      <c r="Q3099" s="122">
        <f t="shared" si="98"/>
        <v>0</v>
      </c>
      <c r="R3099" s="143"/>
    </row>
    <row r="3100" spans="2:18" x14ac:dyDescent="0.2">
      <c r="B3100" s="120"/>
      <c r="C3100" s="119"/>
      <c r="D3100" s="120"/>
      <c r="E3100" s="119"/>
      <c r="F3100" s="119"/>
      <c r="G3100" s="119"/>
      <c r="H3100" s="119"/>
      <c r="I3100" s="158">
        <f t="shared" si="97"/>
        <v>0</v>
      </c>
      <c r="J3100" s="119"/>
      <c r="K3100" s="119"/>
      <c r="L3100" s="119"/>
      <c r="M3100" s="119"/>
      <c r="N3100" s="119"/>
      <c r="O3100" s="159"/>
      <c r="P3100" s="160" t="s">
        <v>80</v>
      </c>
      <c r="Q3100" s="122">
        <f t="shared" si="98"/>
        <v>0</v>
      </c>
      <c r="R3100" s="143"/>
    </row>
    <row r="3101" spans="2:18" x14ac:dyDescent="0.2">
      <c r="B3101" s="120"/>
      <c r="C3101" s="119"/>
      <c r="D3101" s="120"/>
      <c r="E3101" s="119"/>
      <c r="F3101" s="119"/>
      <c r="G3101" s="119"/>
      <c r="H3101" s="119"/>
      <c r="I3101" s="158">
        <f t="shared" si="97"/>
        <v>0</v>
      </c>
      <c r="J3101" s="119"/>
      <c r="K3101" s="119"/>
      <c r="L3101" s="119"/>
      <c r="M3101" s="119"/>
      <c r="N3101" s="119"/>
      <c r="O3101" s="159"/>
      <c r="P3101" s="160" t="s">
        <v>80</v>
      </c>
      <c r="Q3101" s="122">
        <f t="shared" si="98"/>
        <v>0</v>
      </c>
      <c r="R3101" s="143"/>
    </row>
    <row r="3102" spans="2:18" x14ac:dyDescent="0.2">
      <c r="B3102" s="120"/>
      <c r="C3102" s="119"/>
      <c r="D3102" s="120"/>
      <c r="E3102" s="119"/>
      <c r="F3102" s="119"/>
      <c r="G3102" s="119"/>
      <c r="H3102" s="119"/>
      <c r="I3102" s="158">
        <f t="shared" si="97"/>
        <v>0</v>
      </c>
      <c r="J3102" s="119"/>
      <c r="K3102" s="119"/>
      <c r="L3102" s="119"/>
      <c r="M3102" s="119"/>
      <c r="N3102" s="119"/>
      <c r="O3102" s="159"/>
      <c r="P3102" s="160" t="s">
        <v>80</v>
      </c>
      <c r="Q3102" s="122">
        <f t="shared" si="98"/>
        <v>0</v>
      </c>
      <c r="R3102" s="143"/>
    </row>
    <row r="3103" spans="2:18" x14ac:dyDescent="0.2">
      <c r="B3103" s="120"/>
      <c r="C3103" s="119"/>
      <c r="D3103" s="120"/>
      <c r="E3103" s="119"/>
      <c r="F3103" s="119"/>
      <c r="G3103" s="119"/>
      <c r="H3103" s="119"/>
      <c r="I3103" s="158">
        <f t="shared" si="97"/>
        <v>0</v>
      </c>
      <c r="J3103" s="119"/>
      <c r="K3103" s="119"/>
      <c r="L3103" s="119"/>
      <c r="M3103" s="119"/>
      <c r="N3103" s="119"/>
      <c r="O3103" s="159"/>
      <c r="P3103" s="160" t="s">
        <v>80</v>
      </c>
      <c r="Q3103" s="122">
        <f t="shared" si="98"/>
        <v>0</v>
      </c>
      <c r="R3103" s="143"/>
    </row>
    <row r="3104" spans="2:18" x14ac:dyDescent="0.2">
      <c r="B3104" s="120"/>
      <c r="C3104" s="119"/>
      <c r="D3104" s="120"/>
      <c r="E3104" s="119"/>
      <c r="F3104" s="119"/>
      <c r="G3104" s="119"/>
      <c r="H3104" s="119"/>
      <c r="I3104" s="158">
        <f t="shared" si="97"/>
        <v>0</v>
      </c>
      <c r="J3104" s="119"/>
      <c r="K3104" s="119"/>
      <c r="L3104" s="119"/>
      <c r="M3104" s="119"/>
      <c r="N3104" s="119"/>
      <c r="O3104" s="159"/>
      <c r="P3104" s="160" t="s">
        <v>80</v>
      </c>
      <c r="Q3104" s="122">
        <f t="shared" si="98"/>
        <v>0</v>
      </c>
      <c r="R3104" s="143"/>
    </row>
    <row r="3105" spans="2:18" x14ac:dyDescent="0.2">
      <c r="B3105" s="120"/>
      <c r="C3105" s="119"/>
      <c r="D3105" s="120"/>
      <c r="E3105" s="119"/>
      <c r="F3105" s="119"/>
      <c r="G3105" s="119"/>
      <c r="H3105" s="119"/>
      <c r="I3105" s="158">
        <f t="shared" si="97"/>
        <v>0</v>
      </c>
      <c r="J3105" s="119"/>
      <c r="K3105" s="119"/>
      <c r="L3105" s="119"/>
      <c r="M3105" s="119"/>
      <c r="N3105" s="119"/>
      <c r="O3105" s="159"/>
      <c r="P3105" s="160" t="s">
        <v>80</v>
      </c>
      <c r="Q3105" s="122">
        <f t="shared" si="98"/>
        <v>0</v>
      </c>
      <c r="R3105" s="143"/>
    </row>
    <row r="3106" spans="2:18" x14ac:dyDescent="0.2">
      <c r="B3106" s="120"/>
      <c r="C3106" s="119"/>
      <c r="D3106" s="120"/>
      <c r="E3106" s="119"/>
      <c r="F3106" s="119"/>
      <c r="G3106" s="119"/>
      <c r="H3106" s="119"/>
      <c r="I3106" s="158">
        <f t="shared" si="97"/>
        <v>0</v>
      </c>
      <c r="J3106" s="119"/>
      <c r="K3106" s="119"/>
      <c r="L3106" s="119"/>
      <c r="M3106" s="119"/>
      <c r="N3106" s="119"/>
      <c r="O3106" s="159"/>
      <c r="P3106" s="160" t="s">
        <v>80</v>
      </c>
      <c r="Q3106" s="122">
        <f t="shared" si="98"/>
        <v>0</v>
      </c>
      <c r="R3106" s="143"/>
    </row>
    <row r="3107" spans="2:18" x14ac:dyDescent="0.2">
      <c r="B3107" s="120"/>
      <c r="C3107" s="119"/>
      <c r="D3107" s="120"/>
      <c r="E3107" s="119"/>
      <c r="F3107" s="119"/>
      <c r="G3107" s="119"/>
      <c r="H3107" s="119"/>
      <c r="I3107" s="158">
        <f t="shared" si="97"/>
        <v>0</v>
      </c>
      <c r="J3107" s="119"/>
      <c r="K3107" s="119"/>
      <c r="L3107" s="119"/>
      <c r="M3107" s="119"/>
      <c r="N3107" s="119"/>
      <c r="O3107" s="159"/>
      <c r="P3107" s="160" t="s">
        <v>80</v>
      </c>
      <c r="Q3107" s="122">
        <f t="shared" si="98"/>
        <v>0</v>
      </c>
      <c r="R3107" s="143"/>
    </row>
    <row r="3108" spans="2:18" x14ac:dyDescent="0.2">
      <c r="B3108" s="120"/>
      <c r="C3108" s="119"/>
      <c r="D3108" s="120"/>
      <c r="E3108" s="119"/>
      <c r="F3108" s="119"/>
      <c r="G3108" s="119"/>
      <c r="H3108" s="119"/>
      <c r="I3108" s="158">
        <f t="shared" si="97"/>
        <v>0</v>
      </c>
      <c r="J3108" s="119"/>
      <c r="K3108" s="119"/>
      <c r="L3108" s="119"/>
      <c r="M3108" s="119"/>
      <c r="N3108" s="119"/>
      <c r="O3108" s="159"/>
      <c r="P3108" s="160" t="s">
        <v>80</v>
      </c>
      <c r="Q3108" s="122">
        <f t="shared" si="98"/>
        <v>0</v>
      </c>
      <c r="R3108" s="143"/>
    </row>
    <row r="3109" spans="2:18" x14ac:dyDescent="0.2">
      <c r="B3109" s="120"/>
      <c r="C3109" s="119"/>
      <c r="D3109" s="120"/>
      <c r="E3109" s="119"/>
      <c r="F3109" s="119"/>
      <c r="G3109" s="119"/>
      <c r="H3109" s="119"/>
      <c r="I3109" s="158">
        <f t="shared" si="97"/>
        <v>0</v>
      </c>
      <c r="J3109" s="119"/>
      <c r="K3109" s="119"/>
      <c r="L3109" s="119"/>
      <c r="M3109" s="119"/>
      <c r="N3109" s="119"/>
      <c r="O3109" s="159"/>
      <c r="P3109" s="160" t="s">
        <v>80</v>
      </c>
      <c r="Q3109" s="122">
        <f t="shared" si="98"/>
        <v>0</v>
      </c>
      <c r="R3109" s="143"/>
    </row>
    <row r="3110" spans="2:18" x14ac:dyDescent="0.2">
      <c r="B3110" s="120"/>
      <c r="C3110" s="119"/>
      <c r="D3110" s="120"/>
      <c r="E3110" s="119"/>
      <c r="F3110" s="119"/>
      <c r="G3110" s="119"/>
      <c r="H3110" s="119"/>
      <c r="I3110" s="158">
        <f t="shared" si="97"/>
        <v>0</v>
      </c>
      <c r="J3110" s="119"/>
      <c r="K3110" s="119"/>
      <c r="L3110" s="119"/>
      <c r="M3110" s="119"/>
      <c r="N3110" s="119"/>
      <c r="O3110" s="159"/>
      <c r="P3110" s="160" t="s">
        <v>80</v>
      </c>
      <c r="Q3110" s="122">
        <f t="shared" si="98"/>
        <v>0</v>
      </c>
      <c r="R3110" s="143"/>
    </row>
    <row r="3111" spans="2:18" x14ac:dyDescent="0.2">
      <c r="B3111" s="120"/>
      <c r="C3111" s="119"/>
      <c r="D3111" s="120"/>
      <c r="E3111" s="119"/>
      <c r="F3111" s="119"/>
      <c r="G3111" s="119"/>
      <c r="H3111" s="119"/>
      <c r="I3111" s="158">
        <f t="shared" si="97"/>
        <v>0</v>
      </c>
      <c r="J3111" s="119"/>
      <c r="K3111" s="119"/>
      <c r="L3111" s="119"/>
      <c r="M3111" s="119"/>
      <c r="N3111" s="119"/>
      <c r="O3111" s="159"/>
      <c r="P3111" s="160" t="s">
        <v>80</v>
      </c>
      <c r="Q3111" s="122">
        <f t="shared" si="98"/>
        <v>0</v>
      </c>
      <c r="R3111" s="143"/>
    </row>
    <row r="3112" spans="2:18" x14ac:dyDescent="0.2">
      <c r="B3112" s="120"/>
      <c r="C3112" s="119"/>
      <c r="D3112" s="120"/>
      <c r="E3112" s="119"/>
      <c r="F3112" s="119"/>
      <c r="G3112" s="119"/>
      <c r="H3112" s="119"/>
      <c r="I3112" s="158">
        <f t="shared" si="97"/>
        <v>0</v>
      </c>
      <c r="J3112" s="119"/>
      <c r="K3112" s="119"/>
      <c r="L3112" s="119"/>
      <c r="M3112" s="119"/>
      <c r="N3112" s="119"/>
      <c r="O3112" s="159"/>
      <c r="P3112" s="160" t="s">
        <v>80</v>
      </c>
      <c r="Q3112" s="122">
        <f t="shared" si="98"/>
        <v>0</v>
      </c>
      <c r="R3112" s="143"/>
    </row>
    <row r="3113" spans="2:18" x14ac:dyDescent="0.2">
      <c r="B3113" s="120"/>
      <c r="C3113" s="119"/>
      <c r="D3113" s="120"/>
      <c r="E3113" s="119"/>
      <c r="F3113" s="119"/>
      <c r="G3113" s="119"/>
      <c r="H3113" s="119"/>
      <c r="I3113" s="158">
        <f t="shared" si="97"/>
        <v>0</v>
      </c>
      <c r="J3113" s="119"/>
      <c r="K3113" s="119"/>
      <c r="L3113" s="119"/>
      <c r="M3113" s="119"/>
      <c r="N3113" s="119"/>
      <c r="O3113" s="159"/>
      <c r="P3113" s="160" t="s">
        <v>80</v>
      </c>
      <c r="Q3113" s="122">
        <f t="shared" si="98"/>
        <v>0</v>
      </c>
      <c r="R3113" s="143"/>
    </row>
    <row r="3114" spans="2:18" x14ac:dyDescent="0.2">
      <c r="B3114" s="120"/>
      <c r="C3114" s="119"/>
      <c r="D3114" s="120"/>
      <c r="E3114" s="119"/>
      <c r="F3114" s="119"/>
      <c r="G3114" s="119"/>
      <c r="H3114" s="119"/>
      <c r="I3114" s="158">
        <f t="shared" si="97"/>
        <v>0</v>
      </c>
      <c r="J3114" s="119"/>
      <c r="K3114" s="119"/>
      <c r="L3114" s="119"/>
      <c r="M3114" s="119"/>
      <c r="N3114" s="119"/>
      <c r="O3114" s="159"/>
      <c r="P3114" s="160" t="s">
        <v>80</v>
      </c>
      <c r="Q3114" s="122">
        <f t="shared" si="98"/>
        <v>0</v>
      </c>
      <c r="R3114" s="143"/>
    </row>
    <row r="3115" spans="2:18" x14ac:dyDescent="0.2">
      <c r="B3115" s="120"/>
      <c r="C3115" s="119"/>
      <c r="D3115" s="120"/>
      <c r="E3115" s="119"/>
      <c r="F3115" s="119"/>
      <c r="G3115" s="119"/>
      <c r="H3115" s="119"/>
      <c r="I3115" s="158">
        <f t="shared" si="97"/>
        <v>0</v>
      </c>
      <c r="J3115" s="119"/>
      <c r="K3115" s="119"/>
      <c r="L3115" s="119"/>
      <c r="M3115" s="119"/>
      <c r="N3115" s="119"/>
      <c r="O3115" s="159"/>
      <c r="P3115" s="160" t="s">
        <v>80</v>
      </c>
      <c r="Q3115" s="122">
        <f t="shared" si="98"/>
        <v>0</v>
      </c>
      <c r="R3115" s="143"/>
    </row>
    <row r="3116" spans="2:18" x14ac:dyDescent="0.2">
      <c r="B3116" s="120"/>
      <c r="C3116" s="119"/>
      <c r="D3116" s="120"/>
      <c r="E3116" s="119"/>
      <c r="F3116" s="119"/>
      <c r="G3116" s="119"/>
      <c r="H3116" s="119"/>
      <c r="I3116" s="158">
        <f t="shared" si="97"/>
        <v>0</v>
      </c>
      <c r="J3116" s="119"/>
      <c r="K3116" s="119"/>
      <c r="L3116" s="119"/>
      <c r="M3116" s="119"/>
      <c r="N3116" s="119"/>
      <c r="O3116" s="159"/>
      <c r="P3116" s="160" t="s">
        <v>80</v>
      </c>
      <c r="Q3116" s="122">
        <f t="shared" si="98"/>
        <v>0</v>
      </c>
      <c r="R3116" s="143"/>
    </row>
    <row r="3117" spans="2:18" x14ac:dyDescent="0.2">
      <c r="B3117" s="120"/>
      <c r="C3117" s="119"/>
      <c r="D3117" s="120"/>
      <c r="E3117" s="119"/>
      <c r="F3117" s="119"/>
      <c r="G3117" s="119"/>
      <c r="H3117" s="119"/>
      <c r="I3117" s="158">
        <f t="shared" si="97"/>
        <v>0</v>
      </c>
      <c r="J3117" s="119"/>
      <c r="K3117" s="119"/>
      <c r="L3117" s="119"/>
      <c r="M3117" s="119"/>
      <c r="N3117" s="119"/>
      <c r="O3117" s="159"/>
      <c r="P3117" s="160" t="s">
        <v>80</v>
      </c>
      <c r="Q3117" s="122">
        <f t="shared" si="98"/>
        <v>0</v>
      </c>
      <c r="R3117" s="143"/>
    </row>
    <row r="3118" spans="2:18" x14ac:dyDescent="0.2">
      <c r="B3118" s="120"/>
      <c r="C3118" s="119"/>
      <c r="D3118" s="120"/>
      <c r="E3118" s="119"/>
      <c r="F3118" s="119"/>
      <c r="G3118" s="119"/>
      <c r="H3118" s="119"/>
      <c r="I3118" s="158">
        <f t="shared" si="97"/>
        <v>0</v>
      </c>
      <c r="J3118" s="119"/>
      <c r="K3118" s="119"/>
      <c r="L3118" s="119"/>
      <c r="M3118" s="119"/>
      <c r="N3118" s="119"/>
      <c r="O3118" s="159"/>
      <c r="P3118" s="160" t="s">
        <v>80</v>
      </c>
      <c r="Q3118" s="122">
        <f t="shared" si="98"/>
        <v>0</v>
      </c>
      <c r="R3118" s="143"/>
    </row>
    <row r="3119" spans="2:18" x14ac:dyDescent="0.2">
      <c r="B3119" s="120"/>
      <c r="C3119" s="119"/>
      <c r="D3119" s="120"/>
      <c r="E3119" s="119"/>
      <c r="F3119" s="119"/>
      <c r="G3119" s="119"/>
      <c r="H3119" s="119"/>
      <c r="I3119" s="158">
        <f t="shared" si="97"/>
        <v>0</v>
      </c>
      <c r="J3119" s="119"/>
      <c r="K3119" s="119"/>
      <c r="L3119" s="119"/>
      <c r="M3119" s="119"/>
      <c r="N3119" s="119"/>
      <c r="O3119" s="159"/>
      <c r="P3119" s="160" t="s">
        <v>80</v>
      </c>
      <c r="Q3119" s="122">
        <f t="shared" si="98"/>
        <v>0</v>
      </c>
      <c r="R3119" s="143"/>
    </row>
    <row r="3120" spans="2:18" x14ac:dyDescent="0.2">
      <c r="B3120" s="120"/>
      <c r="C3120" s="119"/>
      <c r="D3120" s="120"/>
      <c r="E3120" s="119"/>
      <c r="F3120" s="119"/>
      <c r="G3120" s="119"/>
      <c r="H3120" s="119"/>
      <c r="I3120" s="158">
        <f t="shared" si="97"/>
        <v>0</v>
      </c>
      <c r="J3120" s="119"/>
      <c r="K3120" s="119"/>
      <c r="L3120" s="119"/>
      <c r="M3120" s="119"/>
      <c r="N3120" s="119"/>
      <c r="O3120" s="159"/>
      <c r="P3120" s="160" t="s">
        <v>80</v>
      </c>
      <c r="Q3120" s="122">
        <f t="shared" si="98"/>
        <v>0</v>
      </c>
      <c r="R3120" s="143"/>
    </row>
    <row r="3121" spans="2:18" x14ac:dyDescent="0.2">
      <c r="B3121" s="120"/>
      <c r="C3121" s="119"/>
      <c r="D3121" s="120"/>
      <c r="E3121" s="119"/>
      <c r="F3121" s="119"/>
      <c r="G3121" s="119"/>
      <c r="H3121" s="119"/>
      <c r="I3121" s="158">
        <f t="shared" si="97"/>
        <v>0</v>
      </c>
      <c r="J3121" s="119"/>
      <c r="K3121" s="119"/>
      <c r="L3121" s="119"/>
      <c r="M3121" s="119"/>
      <c r="N3121" s="119"/>
      <c r="O3121" s="159"/>
      <c r="P3121" s="160" t="s">
        <v>80</v>
      </c>
      <c r="Q3121" s="122">
        <f t="shared" si="98"/>
        <v>0</v>
      </c>
      <c r="R3121" s="143"/>
    </row>
    <row r="3122" spans="2:18" x14ac:dyDescent="0.2">
      <c r="B3122" s="120"/>
      <c r="C3122" s="119"/>
      <c r="D3122" s="120"/>
      <c r="E3122" s="119"/>
      <c r="F3122" s="119"/>
      <c r="G3122" s="119"/>
      <c r="H3122" s="119"/>
      <c r="I3122" s="158">
        <f t="shared" si="97"/>
        <v>0</v>
      </c>
      <c r="J3122" s="119"/>
      <c r="K3122" s="119"/>
      <c r="L3122" s="119"/>
      <c r="M3122" s="119"/>
      <c r="N3122" s="119"/>
      <c r="O3122" s="159"/>
      <c r="P3122" s="160" t="s">
        <v>80</v>
      </c>
      <c r="Q3122" s="122">
        <f t="shared" si="98"/>
        <v>0</v>
      </c>
      <c r="R3122" s="143"/>
    </row>
    <row r="3123" spans="2:18" x14ac:dyDescent="0.2">
      <c r="B3123" s="120"/>
      <c r="C3123" s="119"/>
      <c r="D3123" s="120"/>
      <c r="E3123" s="119"/>
      <c r="F3123" s="119"/>
      <c r="G3123" s="119"/>
      <c r="H3123" s="119"/>
      <c r="I3123" s="158">
        <f t="shared" si="97"/>
        <v>0</v>
      </c>
      <c r="J3123" s="119"/>
      <c r="K3123" s="119"/>
      <c r="L3123" s="119"/>
      <c r="M3123" s="119"/>
      <c r="N3123" s="119"/>
      <c r="O3123" s="159"/>
      <c r="P3123" s="160" t="s">
        <v>80</v>
      </c>
      <c r="Q3123" s="122">
        <f t="shared" si="98"/>
        <v>0</v>
      </c>
      <c r="R3123" s="143"/>
    </row>
    <row r="3124" spans="2:18" x14ac:dyDescent="0.2">
      <c r="B3124" s="120"/>
      <c r="C3124" s="119"/>
      <c r="D3124" s="120"/>
      <c r="E3124" s="119"/>
      <c r="F3124" s="119"/>
      <c r="G3124" s="119"/>
      <c r="H3124" s="119"/>
      <c r="I3124" s="158">
        <f t="shared" ref="I3124:I3187" si="99">IF(J3124&gt;0,J3124,SUM((PI()*E3124*F3124/4)+(PI()*F3124*G3124/4)+(PI()*G3124*H3124/4)+(PI()*H3124*E3124/4)))</f>
        <v>0</v>
      </c>
      <c r="J3124" s="119"/>
      <c r="K3124" s="119"/>
      <c r="L3124" s="119"/>
      <c r="M3124" s="119"/>
      <c r="N3124" s="119"/>
      <c r="O3124" s="159"/>
      <c r="P3124" s="160" t="s">
        <v>80</v>
      </c>
      <c r="Q3124" s="122">
        <f t="shared" ref="Q3124:Q3187" si="100">SUM((I3124-(L3124+M3124+N3124))*(1-O3124))</f>
        <v>0</v>
      </c>
      <c r="R3124" s="143"/>
    </row>
    <row r="3125" spans="2:18" x14ac:dyDescent="0.2">
      <c r="B3125" s="120"/>
      <c r="C3125" s="119"/>
      <c r="D3125" s="120"/>
      <c r="E3125" s="119"/>
      <c r="F3125" s="119"/>
      <c r="G3125" s="119"/>
      <c r="H3125" s="119"/>
      <c r="I3125" s="158">
        <f t="shared" si="99"/>
        <v>0</v>
      </c>
      <c r="J3125" s="119"/>
      <c r="K3125" s="119"/>
      <c r="L3125" s="119"/>
      <c r="M3125" s="119"/>
      <c r="N3125" s="119"/>
      <c r="O3125" s="159"/>
      <c r="P3125" s="160" t="s">
        <v>80</v>
      </c>
      <c r="Q3125" s="122">
        <f t="shared" si="100"/>
        <v>0</v>
      </c>
      <c r="R3125" s="143"/>
    </row>
    <row r="3126" spans="2:18" x14ac:dyDescent="0.2">
      <c r="B3126" s="120"/>
      <c r="C3126" s="119"/>
      <c r="D3126" s="120"/>
      <c r="E3126" s="119"/>
      <c r="F3126" s="119"/>
      <c r="G3126" s="119"/>
      <c r="H3126" s="119"/>
      <c r="I3126" s="158">
        <f t="shared" si="99"/>
        <v>0</v>
      </c>
      <c r="J3126" s="119"/>
      <c r="K3126" s="119"/>
      <c r="L3126" s="119"/>
      <c r="M3126" s="119"/>
      <c r="N3126" s="119"/>
      <c r="O3126" s="159"/>
      <c r="P3126" s="160" t="s">
        <v>80</v>
      </c>
      <c r="Q3126" s="122">
        <f t="shared" si="100"/>
        <v>0</v>
      </c>
      <c r="R3126" s="143"/>
    </row>
    <row r="3127" spans="2:18" x14ac:dyDescent="0.2">
      <c r="B3127" s="120"/>
      <c r="C3127" s="119"/>
      <c r="D3127" s="120"/>
      <c r="E3127" s="119"/>
      <c r="F3127" s="119"/>
      <c r="G3127" s="119"/>
      <c r="H3127" s="119"/>
      <c r="I3127" s="158">
        <f t="shared" si="99"/>
        <v>0</v>
      </c>
      <c r="J3127" s="119"/>
      <c r="K3127" s="119"/>
      <c r="L3127" s="119"/>
      <c r="M3127" s="119"/>
      <c r="N3127" s="119"/>
      <c r="O3127" s="159"/>
      <c r="P3127" s="160" t="s">
        <v>80</v>
      </c>
      <c r="Q3127" s="122">
        <f t="shared" si="100"/>
        <v>0</v>
      </c>
      <c r="R3127" s="143"/>
    </row>
    <row r="3128" spans="2:18" x14ac:dyDescent="0.2">
      <c r="B3128" s="120"/>
      <c r="C3128" s="119"/>
      <c r="D3128" s="120"/>
      <c r="E3128" s="119"/>
      <c r="F3128" s="119"/>
      <c r="G3128" s="119"/>
      <c r="H3128" s="119"/>
      <c r="I3128" s="158">
        <f t="shared" si="99"/>
        <v>0</v>
      </c>
      <c r="J3128" s="119"/>
      <c r="K3128" s="119"/>
      <c r="L3128" s="119"/>
      <c r="M3128" s="119"/>
      <c r="N3128" s="119"/>
      <c r="O3128" s="159"/>
      <c r="P3128" s="160" t="s">
        <v>80</v>
      </c>
      <c r="Q3128" s="122">
        <f t="shared" si="100"/>
        <v>0</v>
      </c>
      <c r="R3128" s="143"/>
    </row>
    <row r="3129" spans="2:18" x14ac:dyDescent="0.2">
      <c r="B3129" s="120"/>
      <c r="C3129" s="119"/>
      <c r="D3129" s="120"/>
      <c r="E3129" s="119"/>
      <c r="F3129" s="119"/>
      <c r="G3129" s="119"/>
      <c r="H3129" s="119"/>
      <c r="I3129" s="158">
        <f t="shared" si="99"/>
        <v>0</v>
      </c>
      <c r="J3129" s="119"/>
      <c r="K3129" s="119"/>
      <c r="L3129" s="119"/>
      <c r="M3129" s="119"/>
      <c r="N3129" s="119"/>
      <c r="O3129" s="159"/>
      <c r="P3129" s="160" t="s">
        <v>80</v>
      </c>
      <c r="Q3129" s="122">
        <f t="shared" si="100"/>
        <v>0</v>
      </c>
      <c r="R3129" s="143"/>
    </row>
    <row r="3130" spans="2:18" x14ac:dyDescent="0.2">
      <c r="B3130" s="120"/>
      <c r="C3130" s="119"/>
      <c r="D3130" s="120"/>
      <c r="E3130" s="119"/>
      <c r="F3130" s="119"/>
      <c r="G3130" s="119"/>
      <c r="H3130" s="119"/>
      <c r="I3130" s="158">
        <f t="shared" si="99"/>
        <v>0</v>
      </c>
      <c r="J3130" s="119"/>
      <c r="K3130" s="119"/>
      <c r="L3130" s="119"/>
      <c r="M3130" s="119"/>
      <c r="N3130" s="119"/>
      <c r="O3130" s="159"/>
      <c r="P3130" s="160" t="s">
        <v>80</v>
      </c>
      <c r="Q3130" s="122">
        <f t="shared" si="100"/>
        <v>0</v>
      </c>
      <c r="R3130" s="143"/>
    </row>
    <row r="3131" spans="2:18" x14ac:dyDescent="0.2">
      <c r="B3131" s="120"/>
      <c r="C3131" s="119"/>
      <c r="D3131" s="120"/>
      <c r="E3131" s="119"/>
      <c r="F3131" s="119"/>
      <c r="G3131" s="119"/>
      <c r="H3131" s="119"/>
      <c r="I3131" s="158">
        <f t="shared" si="99"/>
        <v>0</v>
      </c>
      <c r="J3131" s="119"/>
      <c r="K3131" s="119"/>
      <c r="L3131" s="119"/>
      <c r="M3131" s="119"/>
      <c r="N3131" s="119"/>
      <c r="O3131" s="159"/>
      <c r="P3131" s="160" t="s">
        <v>80</v>
      </c>
      <c r="Q3131" s="122">
        <f t="shared" si="100"/>
        <v>0</v>
      </c>
      <c r="R3131" s="143"/>
    </row>
    <row r="3132" spans="2:18" x14ac:dyDescent="0.2">
      <c r="B3132" s="120"/>
      <c r="C3132" s="119"/>
      <c r="D3132" s="120"/>
      <c r="E3132" s="119"/>
      <c r="F3132" s="119"/>
      <c r="G3132" s="119"/>
      <c r="H3132" s="119"/>
      <c r="I3132" s="158">
        <f t="shared" si="99"/>
        <v>0</v>
      </c>
      <c r="J3132" s="119"/>
      <c r="K3132" s="119"/>
      <c r="L3132" s="119"/>
      <c r="M3132" s="119"/>
      <c r="N3132" s="119"/>
      <c r="O3132" s="159"/>
      <c r="P3132" s="160" t="s">
        <v>80</v>
      </c>
      <c r="Q3132" s="122">
        <f t="shared" si="100"/>
        <v>0</v>
      </c>
      <c r="R3132" s="143"/>
    </row>
    <row r="3133" spans="2:18" x14ac:dyDescent="0.2">
      <c r="B3133" s="120"/>
      <c r="C3133" s="119"/>
      <c r="D3133" s="120"/>
      <c r="E3133" s="119"/>
      <c r="F3133" s="119"/>
      <c r="G3133" s="119"/>
      <c r="H3133" s="119"/>
      <c r="I3133" s="158">
        <f t="shared" si="99"/>
        <v>0</v>
      </c>
      <c r="J3133" s="119"/>
      <c r="K3133" s="119"/>
      <c r="L3133" s="119"/>
      <c r="M3133" s="119"/>
      <c r="N3133" s="119"/>
      <c r="O3133" s="159"/>
      <c r="P3133" s="160" t="s">
        <v>80</v>
      </c>
      <c r="Q3133" s="122">
        <f t="shared" si="100"/>
        <v>0</v>
      </c>
      <c r="R3133" s="143"/>
    </row>
    <row r="3134" spans="2:18" x14ac:dyDescent="0.2">
      <c r="B3134" s="120"/>
      <c r="C3134" s="119"/>
      <c r="D3134" s="120"/>
      <c r="E3134" s="119"/>
      <c r="F3134" s="119"/>
      <c r="G3134" s="119"/>
      <c r="H3134" s="119"/>
      <c r="I3134" s="158">
        <f t="shared" si="99"/>
        <v>0</v>
      </c>
      <c r="J3134" s="119"/>
      <c r="K3134" s="119"/>
      <c r="L3134" s="119"/>
      <c r="M3134" s="119"/>
      <c r="N3134" s="119"/>
      <c r="O3134" s="159"/>
      <c r="P3134" s="160" t="s">
        <v>80</v>
      </c>
      <c r="Q3134" s="122">
        <f t="shared" si="100"/>
        <v>0</v>
      </c>
      <c r="R3134" s="143"/>
    </row>
    <row r="3135" spans="2:18" x14ac:dyDescent="0.2">
      <c r="B3135" s="120"/>
      <c r="C3135" s="119"/>
      <c r="D3135" s="120"/>
      <c r="E3135" s="119"/>
      <c r="F3135" s="119"/>
      <c r="G3135" s="119"/>
      <c r="H3135" s="119"/>
      <c r="I3135" s="158">
        <f t="shared" si="99"/>
        <v>0</v>
      </c>
      <c r="J3135" s="119"/>
      <c r="K3135" s="119"/>
      <c r="L3135" s="119"/>
      <c r="M3135" s="119"/>
      <c r="N3135" s="119"/>
      <c r="O3135" s="159"/>
      <c r="P3135" s="160" t="s">
        <v>80</v>
      </c>
      <c r="Q3135" s="122">
        <f t="shared" si="100"/>
        <v>0</v>
      </c>
      <c r="R3135" s="143"/>
    </row>
    <row r="3136" spans="2:18" x14ac:dyDescent="0.2">
      <c r="B3136" s="120"/>
      <c r="C3136" s="119"/>
      <c r="D3136" s="120"/>
      <c r="E3136" s="119"/>
      <c r="F3136" s="119"/>
      <c r="G3136" s="119"/>
      <c r="H3136" s="119"/>
      <c r="I3136" s="158">
        <f t="shared" si="99"/>
        <v>0</v>
      </c>
      <c r="J3136" s="119"/>
      <c r="K3136" s="119"/>
      <c r="L3136" s="119"/>
      <c r="M3136" s="119"/>
      <c r="N3136" s="119"/>
      <c r="O3136" s="159"/>
      <c r="P3136" s="160" t="s">
        <v>80</v>
      </c>
      <c r="Q3136" s="122">
        <f t="shared" si="100"/>
        <v>0</v>
      </c>
      <c r="R3136" s="143"/>
    </row>
    <row r="3137" spans="2:18" x14ac:dyDescent="0.2">
      <c r="B3137" s="120"/>
      <c r="C3137" s="119"/>
      <c r="D3137" s="120"/>
      <c r="E3137" s="119"/>
      <c r="F3137" s="119"/>
      <c r="G3137" s="119"/>
      <c r="H3137" s="119"/>
      <c r="I3137" s="158">
        <f t="shared" si="99"/>
        <v>0</v>
      </c>
      <c r="J3137" s="119"/>
      <c r="K3137" s="119"/>
      <c r="L3137" s="119"/>
      <c r="M3137" s="119"/>
      <c r="N3137" s="119"/>
      <c r="O3137" s="159"/>
      <c r="P3137" s="160" t="s">
        <v>80</v>
      </c>
      <c r="Q3137" s="122">
        <f t="shared" si="100"/>
        <v>0</v>
      </c>
      <c r="R3137" s="143"/>
    </row>
    <row r="3138" spans="2:18" x14ac:dyDescent="0.2">
      <c r="B3138" s="120"/>
      <c r="C3138" s="119"/>
      <c r="D3138" s="120"/>
      <c r="E3138" s="119"/>
      <c r="F3138" s="119"/>
      <c r="G3138" s="119"/>
      <c r="H3138" s="119"/>
      <c r="I3138" s="158">
        <f t="shared" si="99"/>
        <v>0</v>
      </c>
      <c r="J3138" s="119"/>
      <c r="K3138" s="119"/>
      <c r="L3138" s="119"/>
      <c r="M3138" s="119"/>
      <c r="N3138" s="119"/>
      <c r="O3138" s="159"/>
      <c r="P3138" s="160" t="s">
        <v>80</v>
      </c>
      <c r="Q3138" s="122">
        <f t="shared" si="100"/>
        <v>0</v>
      </c>
      <c r="R3138" s="143"/>
    </row>
    <row r="3139" spans="2:18" x14ac:dyDescent="0.2">
      <c r="B3139" s="120"/>
      <c r="C3139" s="119"/>
      <c r="D3139" s="120"/>
      <c r="E3139" s="119"/>
      <c r="F3139" s="119"/>
      <c r="G3139" s="119"/>
      <c r="H3139" s="119"/>
      <c r="I3139" s="158">
        <f t="shared" si="99"/>
        <v>0</v>
      </c>
      <c r="J3139" s="119"/>
      <c r="K3139" s="119"/>
      <c r="L3139" s="119"/>
      <c r="M3139" s="119"/>
      <c r="N3139" s="119"/>
      <c r="O3139" s="159"/>
      <c r="P3139" s="160" t="s">
        <v>80</v>
      </c>
      <c r="Q3139" s="122">
        <f t="shared" si="100"/>
        <v>0</v>
      </c>
      <c r="R3139" s="143"/>
    </row>
    <row r="3140" spans="2:18" x14ac:dyDescent="0.2">
      <c r="B3140" s="120"/>
      <c r="C3140" s="119"/>
      <c r="D3140" s="120"/>
      <c r="E3140" s="119"/>
      <c r="F3140" s="119"/>
      <c r="G3140" s="119"/>
      <c r="H3140" s="119"/>
      <c r="I3140" s="158">
        <f t="shared" si="99"/>
        <v>0</v>
      </c>
      <c r="J3140" s="119"/>
      <c r="K3140" s="119"/>
      <c r="L3140" s="119"/>
      <c r="M3140" s="119"/>
      <c r="N3140" s="119"/>
      <c r="O3140" s="159"/>
      <c r="P3140" s="160" t="s">
        <v>80</v>
      </c>
      <c r="Q3140" s="122">
        <f t="shared" si="100"/>
        <v>0</v>
      </c>
      <c r="R3140" s="143"/>
    </row>
    <row r="3141" spans="2:18" x14ac:dyDescent="0.2">
      <c r="B3141" s="120"/>
      <c r="C3141" s="119"/>
      <c r="D3141" s="120"/>
      <c r="E3141" s="119"/>
      <c r="F3141" s="119"/>
      <c r="G3141" s="119"/>
      <c r="H3141" s="119"/>
      <c r="I3141" s="158">
        <f t="shared" si="99"/>
        <v>0</v>
      </c>
      <c r="J3141" s="119"/>
      <c r="K3141" s="119"/>
      <c r="L3141" s="119"/>
      <c r="M3141" s="119"/>
      <c r="N3141" s="119"/>
      <c r="O3141" s="159"/>
      <c r="P3141" s="160" t="s">
        <v>80</v>
      </c>
      <c r="Q3141" s="122">
        <f t="shared" si="100"/>
        <v>0</v>
      </c>
      <c r="R3141" s="143"/>
    </row>
    <row r="3142" spans="2:18" x14ac:dyDescent="0.2">
      <c r="B3142" s="120"/>
      <c r="C3142" s="119"/>
      <c r="D3142" s="120"/>
      <c r="E3142" s="119"/>
      <c r="F3142" s="119"/>
      <c r="G3142" s="119"/>
      <c r="H3142" s="119"/>
      <c r="I3142" s="158">
        <f t="shared" si="99"/>
        <v>0</v>
      </c>
      <c r="J3142" s="119"/>
      <c r="K3142" s="119"/>
      <c r="L3142" s="119"/>
      <c r="M3142" s="119"/>
      <c r="N3142" s="119"/>
      <c r="O3142" s="159"/>
      <c r="P3142" s="160" t="s">
        <v>80</v>
      </c>
      <c r="Q3142" s="122">
        <f t="shared" si="100"/>
        <v>0</v>
      </c>
      <c r="R3142" s="143"/>
    </row>
    <row r="3143" spans="2:18" x14ac:dyDescent="0.2">
      <c r="B3143" s="120"/>
      <c r="C3143" s="119"/>
      <c r="D3143" s="120"/>
      <c r="E3143" s="119"/>
      <c r="F3143" s="119"/>
      <c r="G3143" s="119"/>
      <c r="H3143" s="119"/>
      <c r="I3143" s="158">
        <f t="shared" si="99"/>
        <v>0</v>
      </c>
      <c r="J3143" s="119"/>
      <c r="K3143" s="119"/>
      <c r="L3143" s="119"/>
      <c r="M3143" s="119"/>
      <c r="N3143" s="119"/>
      <c r="O3143" s="159"/>
      <c r="P3143" s="160" t="s">
        <v>80</v>
      </c>
      <c r="Q3143" s="122">
        <f t="shared" si="100"/>
        <v>0</v>
      </c>
      <c r="R3143" s="143"/>
    </row>
    <row r="3144" spans="2:18" x14ac:dyDescent="0.2">
      <c r="B3144" s="120"/>
      <c r="C3144" s="119"/>
      <c r="D3144" s="120"/>
      <c r="E3144" s="119"/>
      <c r="F3144" s="119"/>
      <c r="G3144" s="119"/>
      <c r="H3144" s="119"/>
      <c r="I3144" s="158">
        <f t="shared" si="99"/>
        <v>0</v>
      </c>
      <c r="J3144" s="119"/>
      <c r="K3144" s="119"/>
      <c r="L3144" s="119"/>
      <c r="M3144" s="119"/>
      <c r="N3144" s="119"/>
      <c r="O3144" s="159"/>
      <c r="P3144" s="160" t="s">
        <v>80</v>
      </c>
      <c r="Q3144" s="122">
        <f t="shared" si="100"/>
        <v>0</v>
      </c>
      <c r="R3144" s="143"/>
    </row>
    <row r="3145" spans="2:18" x14ac:dyDescent="0.2">
      <c r="B3145" s="120"/>
      <c r="C3145" s="119"/>
      <c r="D3145" s="120"/>
      <c r="E3145" s="119"/>
      <c r="F3145" s="119"/>
      <c r="G3145" s="119"/>
      <c r="H3145" s="119"/>
      <c r="I3145" s="158">
        <f t="shared" si="99"/>
        <v>0</v>
      </c>
      <c r="J3145" s="119"/>
      <c r="K3145" s="119"/>
      <c r="L3145" s="119"/>
      <c r="M3145" s="119"/>
      <c r="N3145" s="119"/>
      <c r="O3145" s="159"/>
      <c r="P3145" s="160" t="s">
        <v>80</v>
      </c>
      <c r="Q3145" s="122">
        <f t="shared" si="100"/>
        <v>0</v>
      </c>
      <c r="R3145" s="143"/>
    </row>
    <row r="3146" spans="2:18" x14ac:dyDescent="0.2">
      <c r="B3146" s="120"/>
      <c r="C3146" s="119"/>
      <c r="D3146" s="120"/>
      <c r="E3146" s="119"/>
      <c r="F3146" s="119"/>
      <c r="G3146" s="119"/>
      <c r="H3146" s="119"/>
      <c r="I3146" s="158">
        <f t="shared" si="99"/>
        <v>0</v>
      </c>
      <c r="J3146" s="119"/>
      <c r="K3146" s="119"/>
      <c r="L3146" s="119"/>
      <c r="M3146" s="119"/>
      <c r="N3146" s="119"/>
      <c r="O3146" s="159"/>
      <c r="P3146" s="160" t="s">
        <v>80</v>
      </c>
      <c r="Q3146" s="122">
        <f t="shared" si="100"/>
        <v>0</v>
      </c>
      <c r="R3146" s="143"/>
    </row>
    <row r="3147" spans="2:18" x14ac:dyDescent="0.2">
      <c r="B3147" s="120"/>
      <c r="C3147" s="119"/>
      <c r="D3147" s="120"/>
      <c r="E3147" s="119"/>
      <c r="F3147" s="119"/>
      <c r="G3147" s="119"/>
      <c r="H3147" s="119"/>
      <c r="I3147" s="158">
        <f t="shared" si="99"/>
        <v>0</v>
      </c>
      <c r="J3147" s="119"/>
      <c r="K3147" s="119"/>
      <c r="L3147" s="119"/>
      <c r="M3147" s="119"/>
      <c r="N3147" s="119"/>
      <c r="O3147" s="159"/>
      <c r="P3147" s="160" t="s">
        <v>80</v>
      </c>
      <c r="Q3147" s="122">
        <f t="shared" si="100"/>
        <v>0</v>
      </c>
      <c r="R3147" s="143"/>
    </row>
    <row r="3148" spans="2:18" x14ac:dyDescent="0.2">
      <c r="B3148" s="120"/>
      <c r="C3148" s="119"/>
      <c r="D3148" s="120"/>
      <c r="E3148" s="119"/>
      <c r="F3148" s="119"/>
      <c r="G3148" s="119"/>
      <c r="H3148" s="119"/>
      <c r="I3148" s="158">
        <f t="shared" si="99"/>
        <v>0</v>
      </c>
      <c r="J3148" s="119"/>
      <c r="K3148" s="119"/>
      <c r="L3148" s="119"/>
      <c r="M3148" s="119"/>
      <c r="N3148" s="119"/>
      <c r="O3148" s="159"/>
      <c r="P3148" s="160" t="s">
        <v>80</v>
      </c>
      <c r="Q3148" s="122">
        <f t="shared" si="100"/>
        <v>0</v>
      </c>
      <c r="R3148" s="143"/>
    </row>
    <row r="3149" spans="2:18" x14ac:dyDescent="0.2">
      <c r="B3149" s="120"/>
      <c r="C3149" s="119"/>
      <c r="D3149" s="120"/>
      <c r="E3149" s="119"/>
      <c r="F3149" s="119"/>
      <c r="G3149" s="119"/>
      <c r="H3149" s="119"/>
      <c r="I3149" s="158">
        <f t="shared" si="99"/>
        <v>0</v>
      </c>
      <c r="J3149" s="119"/>
      <c r="K3149" s="119"/>
      <c r="L3149" s="119"/>
      <c r="M3149" s="119"/>
      <c r="N3149" s="119"/>
      <c r="O3149" s="159"/>
      <c r="P3149" s="160" t="s">
        <v>80</v>
      </c>
      <c r="Q3149" s="122">
        <f t="shared" si="100"/>
        <v>0</v>
      </c>
      <c r="R3149" s="143"/>
    </row>
    <row r="3150" spans="2:18" x14ac:dyDescent="0.2">
      <c r="B3150" s="120"/>
      <c r="C3150" s="119"/>
      <c r="D3150" s="120"/>
      <c r="E3150" s="119"/>
      <c r="F3150" s="119"/>
      <c r="G3150" s="119"/>
      <c r="H3150" s="119"/>
      <c r="I3150" s="158">
        <f t="shared" si="99"/>
        <v>0</v>
      </c>
      <c r="J3150" s="119"/>
      <c r="K3150" s="119"/>
      <c r="L3150" s="119"/>
      <c r="M3150" s="119"/>
      <c r="N3150" s="119"/>
      <c r="O3150" s="159"/>
      <c r="P3150" s="160" t="s">
        <v>80</v>
      </c>
      <c r="Q3150" s="122">
        <f t="shared" si="100"/>
        <v>0</v>
      </c>
      <c r="R3150" s="143"/>
    </row>
    <row r="3151" spans="2:18" x14ac:dyDescent="0.2">
      <c r="B3151" s="120"/>
      <c r="C3151" s="119"/>
      <c r="D3151" s="120"/>
      <c r="E3151" s="119"/>
      <c r="F3151" s="119"/>
      <c r="G3151" s="119"/>
      <c r="H3151" s="119"/>
      <c r="I3151" s="158">
        <f t="shared" si="99"/>
        <v>0</v>
      </c>
      <c r="J3151" s="119"/>
      <c r="K3151" s="119"/>
      <c r="L3151" s="119"/>
      <c r="M3151" s="119"/>
      <c r="N3151" s="119"/>
      <c r="O3151" s="159"/>
      <c r="P3151" s="160" t="s">
        <v>80</v>
      </c>
      <c r="Q3151" s="122">
        <f t="shared" si="100"/>
        <v>0</v>
      </c>
      <c r="R3151" s="143"/>
    </row>
    <row r="3152" spans="2:18" x14ac:dyDescent="0.2">
      <c r="B3152" s="120"/>
      <c r="C3152" s="119"/>
      <c r="D3152" s="120"/>
      <c r="E3152" s="119"/>
      <c r="F3152" s="119"/>
      <c r="G3152" s="119"/>
      <c r="H3152" s="119"/>
      <c r="I3152" s="158">
        <f t="shared" si="99"/>
        <v>0</v>
      </c>
      <c r="J3152" s="119"/>
      <c r="K3152" s="119"/>
      <c r="L3152" s="119"/>
      <c r="M3152" s="119"/>
      <c r="N3152" s="119"/>
      <c r="O3152" s="159"/>
      <c r="P3152" s="160" t="s">
        <v>80</v>
      </c>
      <c r="Q3152" s="122">
        <f t="shared" si="100"/>
        <v>0</v>
      </c>
      <c r="R3152" s="143"/>
    </row>
    <row r="3153" spans="2:18" x14ac:dyDescent="0.2">
      <c r="B3153" s="120"/>
      <c r="C3153" s="119"/>
      <c r="D3153" s="120"/>
      <c r="E3153" s="119"/>
      <c r="F3153" s="119"/>
      <c r="G3153" s="119"/>
      <c r="H3153" s="119"/>
      <c r="I3153" s="158">
        <f t="shared" si="99"/>
        <v>0</v>
      </c>
      <c r="J3153" s="119"/>
      <c r="K3153" s="119"/>
      <c r="L3153" s="119"/>
      <c r="M3153" s="119"/>
      <c r="N3153" s="119"/>
      <c r="O3153" s="159"/>
      <c r="P3153" s="160" t="s">
        <v>80</v>
      </c>
      <c r="Q3153" s="122">
        <f t="shared" si="100"/>
        <v>0</v>
      </c>
      <c r="R3153" s="143"/>
    </row>
    <row r="3154" spans="2:18" x14ac:dyDescent="0.2">
      <c r="B3154" s="120"/>
      <c r="C3154" s="119"/>
      <c r="D3154" s="120"/>
      <c r="E3154" s="119"/>
      <c r="F3154" s="119"/>
      <c r="G3154" s="119"/>
      <c r="H3154" s="119"/>
      <c r="I3154" s="158">
        <f t="shared" si="99"/>
        <v>0</v>
      </c>
      <c r="J3154" s="119"/>
      <c r="K3154" s="119"/>
      <c r="L3154" s="119"/>
      <c r="M3154" s="119"/>
      <c r="N3154" s="119"/>
      <c r="O3154" s="159"/>
      <c r="P3154" s="160" t="s">
        <v>80</v>
      </c>
      <c r="Q3154" s="122">
        <f t="shared" si="100"/>
        <v>0</v>
      </c>
      <c r="R3154" s="143"/>
    </row>
    <row r="3155" spans="2:18" x14ac:dyDescent="0.2">
      <c r="B3155" s="120"/>
      <c r="C3155" s="119"/>
      <c r="D3155" s="120"/>
      <c r="E3155" s="119"/>
      <c r="F3155" s="119"/>
      <c r="G3155" s="119"/>
      <c r="H3155" s="119"/>
      <c r="I3155" s="158">
        <f t="shared" si="99"/>
        <v>0</v>
      </c>
      <c r="J3155" s="119"/>
      <c r="K3155" s="119"/>
      <c r="L3155" s="119"/>
      <c r="M3155" s="119"/>
      <c r="N3155" s="119"/>
      <c r="O3155" s="159"/>
      <c r="P3155" s="160" t="s">
        <v>80</v>
      </c>
      <c r="Q3155" s="122">
        <f t="shared" si="100"/>
        <v>0</v>
      </c>
      <c r="R3155" s="143"/>
    </row>
    <row r="3156" spans="2:18" x14ac:dyDescent="0.2">
      <c r="B3156" s="120"/>
      <c r="C3156" s="119"/>
      <c r="D3156" s="120"/>
      <c r="E3156" s="119"/>
      <c r="F3156" s="119"/>
      <c r="G3156" s="119"/>
      <c r="H3156" s="119"/>
      <c r="I3156" s="158">
        <f t="shared" si="99"/>
        <v>0</v>
      </c>
      <c r="J3156" s="119"/>
      <c r="K3156" s="119"/>
      <c r="L3156" s="119"/>
      <c r="M3156" s="119"/>
      <c r="N3156" s="119"/>
      <c r="O3156" s="159"/>
      <c r="P3156" s="160" t="s">
        <v>80</v>
      </c>
      <c r="Q3156" s="122">
        <f t="shared" si="100"/>
        <v>0</v>
      </c>
      <c r="R3156" s="143"/>
    </row>
    <row r="3157" spans="2:18" x14ac:dyDescent="0.2">
      <c r="B3157" s="120"/>
      <c r="C3157" s="119"/>
      <c r="D3157" s="120"/>
      <c r="E3157" s="119"/>
      <c r="F3157" s="119"/>
      <c r="G3157" s="119"/>
      <c r="H3157" s="119"/>
      <c r="I3157" s="158">
        <f t="shared" si="99"/>
        <v>0</v>
      </c>
      <c r="J3157" s="119"/>
      <c r="K3157" s="119"/>
      <c r="L3157" s="119"/>
      <c r="M3157" s="119"/>
      <c r="N3157" s="119"/>
      <c r="O3157" s="159"/>
      <c r="P3157" s="160" t="s">
        <v>80</v>
      </c>
      <c r="Q3157" s="122">
        <f t="shared" si="100"/>
        <v>0</v>
      </c>
      <c r="R3157" s="143"/>
    </row>
    <row r="3158" spans="2:18" x14ac:dyDescent="0.2">
      <c r="B3158" s="120"/>
      <c r="C3158" s="119"/>
      <c r="D3158" s="120"/>
      <c r="E3158" s="119"/>
      <c r="F3158" s="119"/>
      <c r="G3158" s="119"/>
      <c r="H3158" s="119"/>
      <c r="I3158" s="158">
        <f t="shared" si="99"/>
        <v>0</v>
      </c>
      <c r="J3158" s="119"/>
      <c r="K3158" s="119"/>
      <c r="L3158" s="119"/>
      <c r="M3158" s="119"/>
      <c r="N3158" s="119"/>
      <c r="O3158" s="159"/>
      <c r="P3158" s="160" t="s">
        <v>80</v>
      </c>
      <c r="Q3158" s="122">
        <f t="shared" si="100"/>
        <v>0</v>
      </c>
      <c r="R3158" s="143"/>
    </row>
    <row r="3159" spans="2:18" x14ac:dyDescent="0.2">
      <c r="B3159" s="120"/>
      <c r="C3159" s="119"/>
      <c r="D3159" s="120"/>
      <c r="E3159" s="119"/>
      <c r="F3159" s="119"/>
      <c r="G3159" s="119"/>
      <c r="H3159" s="119"/>
      <c r="I3159" s="158">
        <f t="shared" si="99"/>
        <v>0</v>
      </c>
      <c r="J3159" s="119"/>
      <c r="K3159" s="119"/>
      <c r="L3159" s="119"/>
      <c r="M3159" s="119"/>
      <c r="N3159" s="119"/>
      <c r="O3159" s="159"/>
      <c r="P3159" s="160" t="s">
        <v>80</v>
      </c>
      <c r="Q3159" s="122">
        <f t="shared" si="100"/>
        <v>0</v>
      </c>
      <c r="R3159" s="143"/>
    </row>
    <row r="3160" spans="2:18" x14ac:dyDescent="0.2">
      <c r="B3160" s="120"/>
      <c r="C3160" s="119"/>
      <c r="D3160" s="120"/>
      <c r="E3160" s="119"/>
      <c r="F3160" s="119"/>
      <c r="G3160" s="119"/>
      <c r="H3160" s="119"/>
      <c r="I3160" s="158">
        <f t="shared" si="99"/>
        <v>0</v>
      </c>
      <c r="J3160" s="119"/>
      <c r="K3160" s="119"/>
      <c r="L3160" s="119"/>
      <c r="M3160" s="119"/>
      <c r="N3160" s="119"/>
      <c r="O3160" s="159"/>
      <c r="P3160" s="160" t="s">
        <v>80</v>
      </c>
      <c r="Q3160" s="122">
        <f t="shared" si="100"/>
        <v>0</v>
      </c>
      <c r="R3160" s="143"/>
    </row>
    <row r="3161" spans="2:18" x14ac:dyDescent="0.2">
      <c r="B3161" s="120"/>
      <c r="C3161" s="119"/>
      <c r="D3161" s="120"/>
      <c r="E3161" s="119"/>
      <c r="F3161" s="119"/>
      <c r="G3161" s="119"/>
      <c r="H3161" s="119"/>
      <c r="I3161" s="158">
        <f t="shared" si="99"/>
        <v>0</v>
      </c>
      <c r="J3161" s="119"/>
      <c r="K3161" s="119"/>
      <c r="L3161" s="119"/>
      <c r="M3161" s="119"/>
      <c r="N3161" s="119"/>
      <c r="O3161" s="159"/>
      <c r="P3161" s="160" t="s">
        <v>80</v>
      </c>
      <c r="Q3161" s="122">
        <f t="shared" si="100"/>
        <v>0</v>
      </c>
      <c r="R3161" s="143"/>
    </row>
    <row r="3162" spans="2:18" x14ac:dyDescent="0.2">
      <c r="B3162" s="120"/>
      <c r="C3162" s="119"/>
      <c r="D3162" s="120"/>
      <c r="E3162" s="119"/>
      <c r="F3162" s="119"/>
      <c r="G3162" s="119"/>
      <c r="H3162" s="119"/>
      <c r="I3162" s="158">
        <f t="shared" si="99"/>
        <v>0</v>
      </c>
      <c r="J3162" s="119"/>
      <c r="K3162" s="119"/>
      <c r="L3162" s="119"/>
      <c r="M3162" s="119"/>
      <c r="N3162" s="119"/>
      <c r="O3162" s="159"/>
      <c r="P3162" s="160" t="s">
        <v>80</v>
      </c>
      <c r="Q3162" s="122">
        <f t="shared" si="100"/>
        <v>0</v>
      </c>
      <c r="R3162" s="143"/>
    </row>
    <row r="3163" spans="2:18" x14ac:dyDescent="0.2">
      <c r="B3163" s="120"/>
      <c r="C3163" s="119"/>
      <c r="D3163" s="120"/>
      <c r="E3163" s="119"/>
      <c r="F3163" s="119"/>
      <c r="G3163" s="119"/>
      <c r="H3163" s="119"/>
      <c r="I3163" s="158">
        <f t="shared" si="99"/>
        <v>0</v>
      </c>
      <c r="J3163" s="119"/>
      <c r="K3163" s="119"/>
      <c r="L3163" s="119"/>
      <c r="M3163" s="119"/>
      <c r="N3163" s="119"/>
      <c r="O3163" s="159"/>
      <c r="P3163" s="160" t="s">
        <v>80</v>
      </c>
      <c r="Q3163" s="122">
        <f t="shared" si="100"/>
        <v>0</v>
      </c>
      <c r="R3163" s="143"/>
    </row>
    <row r="3164" spans="2:18" x14ac:dyDescent="0.2">
      <c r="B3164" s="120"/>
      <c r="C3164" s="119"/>
      <c r="D3164" s="120"/>
      <c r="E3164" s="119"/>
      <c r="F3164" s="119"/>
      <c r="G3164" s="119"/>
      <c r="H3164" s="119"/>
      <c r="I3164" s="158">
        <f t="shared" si="99"/>
        <v>0</v>
      </c>
      <c r="J3164" s="119"/>
      <c r="K3164" s="119"/>
      <c r="L3164" s="119"/>
      <c r="M3164" s="119"/>
      <c r="N3164" s="119"/>
      <c r="O3164" s="159"/>
      <c r="P3164" s="160" t="s">
        <v>80</v>
      </c>
      <c r="Q3164" s="122">
        <f t="shared" si="100"/>
        <v>0</v>
      </c>
      <c r="R3164" s="143"/>
    </row>
    <row r="3165" spans="2:18" x14ac:dyDescent="0.2">
      <c r="B3165" s="120"/>
      <c r="C3165" s="119"/>
      <c r="D3165" s="120"/>
      <c r="E3165" s="119"/>
      <c r="F3165" s="119"/>
      <c r="G3165" s="119"/>
      <c r="H3165" s="119"/>
      <c r="I3165" s="158">
        <f t="shared" si="99"/>
        <v>0</v>
      </c>
      <c r="J3165" s="119"/>
      <c r="K3165" s="119"/>
      <c r="L3165" s="119"/>
      <c r="M3165" s="119"/>
      <c r="N3165" s="119"/>
      <c r="O3165" s="159"/>
      <c r="P3165" s="160" t="s">
        <v>80</v>
      </c>
      <c r="Q3165" s="122">
        <f t="shared" si="100"/>
        <v>0</v>
      </c>
      <c r="R3165" s="143"/>
    </row>
    <row r="3166" spans="2:18" x14ac:dyDescent="0.2">
      <c r="B3166" s="120"/>
      <c r="C3166" s="119"/>
      <c r="D3166" s="120"/>
      <c r="E3166" s="119"/>
      <c r="F3166" s="119"/>
      <c r="G3166" s="119"/>
      <c r="H3166" s="119"/>
      <c r="I3166" s="158">
        <f t="shared" si="99"/>
        <v>0</v>
      </c>
      <c r="J3166" s="119"/>
      <c r="K3166" s="119"/>
      <c r="L3166" s="119"/>
      <c r="M3166" s="119"/>
      <c r="N3166" s="119"/>
      <c r="O3166" s="159"/>
      <c r="P3166" s="160" t="s">
        <v>80</v>
      </c>
      <c r="Q3166" s="122">
        <f t="shared" si="100"/>
        <v>0</v>
      </c>
      <c r="R3166" s="143"/>
    </row>
    <row r="3167" spans="2:18" x14ac:dyDescent="0.2">
      <c r="B3167" s="120"/>
      <c r="C3167" s="119"/>
      <c r="D3167" s="120"/>
      <c r="E3167" s="119"/>
      <c r="F3167" s="119"/>
      <c r="G3167" s="119"/>
      <c r="H3167" s="119"/>
      <c r="I3167" s="158">
        <f t="shared" si="99"/>
        <v>0</v>
      </c>
      <c r="J3167" s="119"/>
      <c r="K3167" s="119"/>
      <c r="L3167" s="119"/>
      <c r="M3167" s="119"/>
      <c r="N3167" s="119"/>
      <c r="O3167" s="159"/>
      <c r="P3167" s="160" t="s">
        <v>80</v>
      </c>
      <c r="Q3167" s="122">
        <f t="shared" si="100"/>
        <v>0</v>
      </c>
      <c r="R3167" s="143"/>
    </row>
    <row r="3168" spans="2:18" x14ac:dyDescent="0.2">
      <c r="B3168" s="120"/>
      <c r="C3168" s="119"/>
      <c r="D3168" s="120"/>
      <c r="E3168" s="119"/>
      <c r="F3168" s="119"/>
      <c r="G3168" s="119"/>
      <c r="H3168" s="119"/>
      <c r="I3168" s="158">
        <f t="shared" si="99"/>
        <v>0</v>
      </c>
      <c r="J3168" s="119"/>
      <c r="K3168" s="119"/>
      <c r="L3168" s="119"/>
      <c r="M3168" s="119"/>
      <c r="N3168" s="119"/>
      <c r="O3168" s="159"/>
      <c r="P3168" s="160" t="s">
        <v>80</v>
      </c>
      <c r="Q3168" s="122">
        <f t="shared" si="100"/>
        <v>0</v>
      </c>
      <c r="R3168" s="143"/>
    </row>
    <row r="3169" spans="2:18" x14ac:dyDescent="0.2">
      <c r="B3169" s="120"/>
      <c r="C3169" s="119"/>
      <c r="D3169" s="120"/>
      <c r="E3169" s="119"/>
      <c r="F3169" s="119"/>
      <c r="G3169" s="119"/>
      <c r="H3169" s="119"/>
      <c r="I3169" s="158">
        <f t="shared" si="99"/>
        <v>0</v>
      </c>
      <c r="J3169" s="119"/>
      <c r="K3169" s="119"/>
      <c r="L3169" s="119"/>
      <c r="M3169" s="119"/>
      <c r="N3169" s="119"/>
      <c r="O3169" s="159"/>
      <c r="P3169" s="160" t="s">
        <v>80</v>
      </c>
      <c r="Q3169" s="122">
        <f t="shared" si="100"/>
        <v>0</v>
      </c>
      <c r="R3169" s="143"/>
    </row>
    <row r="3170" spans="2:18" x14ac:dyDescent="0.2">
      <c r="B3170" s="120"/>
      <c r="C3170" s="119"/>
      <c r="D3170" s="120"/>
      <c r="E3170" s="119"/>
      <c r="F3170" s="119"/>
      <c r="G3170" s="119"/>
      <c r="H3170" s="119"/>
      <c r="I3170" s="158">
        <f t="shared" si="99"/>
        <v>0</v>
      </c>
      <c r="J3170" s="119"/>
      <c r="K3170" s="119"/>
      <c r="L3170" s="119"/>
      <c r="M3170" s="119"/>
      <c r="N3170" s="119"/>
      <c r="O3170" s="159"/>
      <c r="P3170" s="160" t="s">
        <v>80</v>
      </c>
      <c r="Q3170" s="122">
        <f t="shared" si="100"/>
        <v>0</v>
      </c>
      <c r="R3170" s="143"/>
    </row>
    <row r="3171" spans="2:18" x14ac:dyDescent="0.2">
      <c r="B3171" s="120"/>
      <c r="C3171" s="119"/>
      <c r="D3171" s="120"/>
      <c r="E3171" s="119"/>
      <c r="F3171" s="119"/>
      <c r="G3171" s="119"/>
      <c r="H3171" s="119"/>
      <c r="I3171" s="158">
        <f t="shared" si="99"/>
        <v>0</v>
      </c>
      <c r="J3171" s="119"/>
      <c r="K3171" s="119"/>
      <c r="L3171" s="119"/>
      <c r="M3171" s="119"/>
      <c r="N3171" s="119"/>
      <c r="O3171" s="159"/>
      <c r="P3171" s="160" t="s">
        <v>80</v>
      </c>
      <c r="Q3171" s="122">
        <f t="shared" si="100"/>
        <v>0</v>
      </c>
      <c r="R3171" s="143"/>
    </row>
    <row r="3172" spans="2:18" x14ac:dyDescent="0.2">
      <c r="B3172" s="120"/>
      <c r="C3172" s="119"/>
      <c r="D3172" s="120"/>
      <c r="E3172" s="119"/>
      <c r="F3172" s="119"/>
      <c r="G3172" s="119"/>
      <c r="H3172" s="119"/>
      <c r="I3172" s="158">
        <f t="shared" si="99"/>
        <v>0</v>
      </c>
      <c r="J3172" s="119"/>
      <c r="K3172" s="119"/>
      <c r="L3172" s="119"/>
      <c r="M3172" s="119"/>
      <c r="N3172" s="119"/>
      <c r="O3172" s="159"/>
      <c r="P3172" s="160" t="s">
        <v>80</v>
      </c>
      <c r="Q3172" s="122">
        <f t="shared" si="100"/>
        <v>0</v>
      </c>
      <c r="R3172" s="143"/>
    </row>
    <row r="3173" spans="2:18" x14ac:dyDescent="0.2">
      <c r="B3173" s="120"/>
      <c r="C3173" s="119"/>
      <c r="D3173" s="120"/>
      <c r="E3173" s="119"/>
      <c r="F3173" s="119"/>
      <c r="G3173" s="119"/>
      <c r="H3173" s="119"/>
      <c r="I3173" s="158">
        <f t="shared" si="99"/>
        <v>0</v>
      </c>
      <c r="J3173" s="119"/>
      <c r="K3173" s="119"/>
      <c r="L3173" s="119"/>
      <c r="M3173" s="119"/>
      <c r="N3173" s="119"/>
      <c r="O3173" s="159"/>
      <c r="P3173" s="160" t="s">
        <v>80</v>
      </c>
      <c r="Q3173" s="122">
        <f t="shared" si="100"/>
        <v>0</v>
      </c>
      <c r="R3173" s="143"/>
    </row>
    <row r="3174" spans="2:18" x14ac:dyDescent="0.2">
      <c r="B3174" s="120"/>
      <c r="C3174" s="119"/>
      <c r="D3174" s="120"/>
      <c r="E3174" s="119"/>
      <c r="F3174" s="119"/>
      <c r="G3174" s="119"/>
      <c r="H3174" s="119"/>
      <c r="I3174" s="158">
        <f t="shared" si="99"/>
        <v>0</v>
      </c>
      <c r="J3174" s="119"/>
      <c r="K3174" s="119"/>
      <c r="L3174" s="119"/>
      <c r="M3174" s="119"/>
      <c r="N3174" s="119"/>
      <c r="O3174" s="159"/>
      <c r="P3174" s="160" t="s">
        <v>80</v>
      </c>
      <c r="Q3174" s="122">
        <f t="shared" si="100"/>
        <v>0</v>
      </c>
      <c r="R3174" s="143"/>
    </row>
    <row r="3175" spans="2:18" x14ac:dyDescent="0.2">
      <c r="B3175" s="120"/>
      <c r="C3175" s="119"/>
      <c r="D3175" s="120"/>
      <c r="E3175" s="119"/>
      <c r="F3175" s="119"/>
      <c r="G3175" s="119"/>
      <c r="H3175" s="119"/>
      <c r="I3175" s="158">
        <f t="shared" si="99"/>
        <v>0</v>
      </c>
      <c r="J3175" s="119"/>
      <c r="K3175" s="119"/>
      <c r="L3175" s="119"/>
      <c r="M3175" s="119"/>
      <c r="N3175" s="119"/>
      <c r="O3175" s="159"/>
      <c r="P3175" s="160" t="s">
        <v>80</v>
      </c>
      <c r="Q3175" s="122">
        <f t="shared" si="100"/>
        <v>0</v>
      </c>
      <c r="R3175" s="143"/>
    </row>
    <row r="3176" spans="2:18" x14ac:dyDescent="0.2">
      <c r="B3176" s="120"/>
      <c r="C3176" s="119"/>
      <c r="D3176" s="120"/>
      <c r="E3176" s="119"/>
      <c r="F3176" s="119"/>
      <c r="G3176" s="119"/>
      <c r="H3176" s="119"/>
      <c r="I3176" s="158">
        <f t="shared" si="99"/>
        <v>0</v>
      </c>
      <c r="J3176" s="119"/>
      <c r="K3176" s="119"/>
      <c r="L3176" s="119"/>
      <c r="M3176" s="119"/>
      <c r="N3176" s="119"/>
      <c r="O3176" s="159"/>
      <c r="P3176" s="160" t="s">
        <v>80</v>
      </c>
      <c r="Q3176" s="122">
        <f t="shared" si="100"/>
        <v>0</v>
      </c>
      <c r="R3176" s="143"/>
    </row>
    <row r="3177" spans="2:18" x14ac:dyDescent="0.2">
      <c r="B3177" s="120"/>
      <c r="C3177" s="119"/>
      <c r="D3177" s="120"/>
      <c r="E3177" s="119"/>
      <c r="F3177" s="119"/>
      <c r="G3177" s="119"/>
      <c r="H3177" s="119"/>
      <c r="I3177" s="158">
        <f t="shared" si="99"/>
        <v>0</v>
      </c>
      <c r="J3177" s="119"/>
      <c r="K3177" s="119"/>
      <c r="L3177" s="119"/>
      <c r="M3177" s="119"/>
      <c r="N3177" s="119"/>
      <c r="O3177" s="159"/>
      <c r="P3177" s="160" t="s">
        <v>80</v>
      </c>
      <c r="Q3177" s="122">
        <f t="shared" si="100"/>
        <v>0</v>
      </c>
      <c r="R3177" s="143"/>
    </row>
    <row r="3178" spans="2:18" x14ac:dyDescent="0.2">
      <c r="B3178" s="120"/>
      <c r="C3178" s="119"/>
      <c r="D3178" s="120"/>
      <c r="E3178" s="119"/>
      <c r="F3178" s="119"/>
      <c r="G3178" s="119"/>
      <c r="H3178" s="119"/>
      <c r="I3178" s="158">
        <f t="shared" si="99"/>
        <v>0</v>
      </c>
      <c r="J3178" s="119"/>
      <c r="K3178" s="119"/>
      <c r="L3178" s="119"/>
      <c r="M3178" s="119"/>
      <c r="N3178" s="119"/>
      <c r="O3178" s="159"/>
      <c r="P3178" s="160" t="s">
        <v>80</v>
      </c>
      <c r="Q3178" s="122">
        <f t="shared" si="100"/>
        <v>0</v>
      </c>
      <c r="R3178" s="143"/>
    </row>
    <row r="3179" spans="2:18" x14ac:dyDescent="0.2">
      <c r="B3179" s="120"/>
      <c r="C3179" s="119"/>
      <c r="D3179" s="120"/>
      <c r="E3179" s="119"/>
      <c r="F3179" s="119"/>
      <c r="G3179" s="119"/>
      <c r="H3179" s="119"/>
      <c r="I3179" s="158">
        <f t="shared" si="99"/>
        <v>0</v>
      </c>
      <c r="J3179" s="119"/>
      <c r="K3179" s="119"/>
      <c r="L3179" s="119"/>
      <c r="M3179" s="119"/>
      <c r="N3179" s="119"/>
      <c r="O3179" s="159"/>
      <c r="P3179" s="160" t="s">
        <v>80</v>
      </c>
      <c r="Q3179" s="122">
        <f t="shared" si="100"/>
        <v>0</v>
      </c>
      <c r="R3179" s="143"/>
    </row>
    <row r="3180" spans="2:18" x14ac:dyDescent="0.2">
      <c r="B3180" s="120"/>
      <c r="C3180" s="119"/>
      <c r="D3180" s="120"/>
      <c r="E3180" s="119"/>
      <c r="F3180" s="119"/>
      <c r="G3180" s="119"/>
      <c r="H3180" s="119"/>
      <c r="I3180" s="158">
        <f t="shared" si="99"/>
        <v>0</v>
      </c>
      <c r="J3180" s="119"/>
      <c r="K3180" s="119"/>
      <c r="L3180" s="119"/>
      <c r="M3180" s="119"/>
      <c r="N3180" s="119"/>
      <c r="O3180" s="159"/>
      <c r="P3180" s="160" t="s">
        <v>80</v>
      </c>
      <c r="Q3180" s="122">
        <f t="shared" si="100"/>
        <v>0</v>
      </c>
      <c r="R3180" s="143"/>
    </row>
    <row r="3181" spans="2:18" x14ac:dyDescent="0.2">
      <c r="B3181" s="120"/>
      <c r="C3181" s="119"/>
      <c r="D3181" s="120"/>
      <c r="E3181" s="119"/>
      <c r="F3181" s="119"/>
      <c r="G3181" s="119"/>
      <c r="H3181" s="119"/>
      <c r="I3181" s="158">
        <f t="shared" si="99"/>
        <v>0</v>
      </c>
      <c r="J3181" s="119"/>
      <c r="K3181" s="119"/>
      <c r="L3181" s="119"/>
      <c r="M3181" s="119"/>
      <c r="N3181" s="119"/>
      <c r="O3181" s="159"/>
      <c r="P3181" s="160" t="s">
        <v>80</v>
      </c>
      <c r="Q3181" s="122">
        <f t="shared" si="100"/>
        <v>0</v>
      </c>
      <c r="R3181" s="143"/>
    </row>
    <row r="3182" spans="2:18" x14ac:dyDescent="0.2">
      <c r="B3182" s="120"/>
      <c r="C3182" s="119"/>
      <c r="D3182" s="120"/>
      <c r="E3182" s="119"/>
      <c r="F3182" s="119"/>
      <c r="G3182" s="119"/>
      <c r="H3182" s="119"/>
      <c r="I3182" s="158">
        <f t="shared" si="99"/>
        <v>0</v>
      </c>
      <c r="J3182" s="119"/>
      <c r="K3182" s="119"/>
      <c r="L3182" s="119"/>
      <c r="M3182" s="119"/>
      <c r="N3182" s="119"/>
      <c r="O3182" s="159"/>
      <c r="P3182" s="160" t="s">
        <v>80</v>
      </c>
      <c r="Q3182" s="122">
        <f t="shared" si="100"/>
        <v>0</v>
      </c>
      <c r="R3182" s="143"/>
    </row>
    <row r="3183" spans="2:18" x14ac:dyDescent="0.2">
      <c r="B3183" s="120"/>
      <c r="C3183" s="119"/>
      <c r="D3183" s="120"/>
      <c r="E3183" s="119"/>
      <c r="F3183" s="119"/>
      <c r="G3183" s="119"/>
      <c r="H3183" s="119"/>
      <c r="I3183" s="158">
        <f t="shared" si="99"/>
        <v>0</v>
      </c>
      <c r="J3183" s="119"/>
      <c r="K3183" s="119"/>
      <c r="L3183" s="119"/>
      <c r="M3183" s="119"/>
      <c r="N3183" s="119"/>
      <c r="O3183" s="159"/>
      <c r="P3183" s="160" t="s">
        <v>80</v>
      </c>
      <c r="Q3183" s="122">
        <f t="shared" si="100"/>
        <v>0</v>
      </c>
      <c r="R3183" s="143"/>
    </row>
    <row r="3184" spans="2:18" x14ac:dyDescent="0.2">
      <c r="B3184" s="120"/>
      <c r="C3184" s="119"/>
      <c r="D3184" s="120"/>
      <c r="E3184" s="119"/>
      <c r="F3184" s="119"/>
      <c r="G3184" s="119"/>
      <c r="H3184" s="119"/>
      <c r="I3184" s="158">
        <f t="shared" si="99"/>
        <v>0</v>
      </c>
      <c r="J3184" s="119"/>
      <c r="K3184" s="119"/>
      <c r="L3184" s="119"/>
      <c r="M3184" s="119"/>
      <c r="N3184" s="119"/>
      <c r="O3184" s="159"/>
      <c r="P3184" s="160" t="s">
        <v>80</v>
      </c>
      <c r="Q3184" s="122">
        <f t="shared" si="100"/>
        <v>0</v>
      </c>
      <c r="R3184" s="143"/>
    </row>
    <row r="3185" spans="2:18" x14ac:dyDescent="0.2">
      <c r="B3185" s="120"/>
      <c r="C3185" s="119"/>
      <c r="D3185" s="120"/>
      <c r="E3185" s="119"/>
      <c r="F3185" s="119"/>
      <c r="G3185" s="119"/>
      <c r="H3185" s="119"/>
      <c r="I3185" s="158">
        <f t="shared" si="99"/>
        <v>0</v>
      </c>
      <c r="J3185" s="119"/>
      <c r="K3185" s="119"/>
      <c r="L3185" s="119"/>
      <c r="M3185" s="119"/>
      <c r="N3185" s="119"/>
      <c r="O3185" s="159"/>
      <c r="P3185" s="160" t="s">
        <v>80</v>
      </c>
      <c r="Q3185" s="122">
        <f t="shared" si="100"/>
        <v>0</v>
      </c>
      <c r="R3185" s="143"/>
    </row>
    <row r="3186" spans="2:18" x14ac:dyDescent="0.2">
      <c r="B3186" s="120"/>
      <c r="C3186" s="119"/>
      <c r="D3186" s="120"/>
      <c r="E3186" s="119"/>
      <c r="F3186" s="119"/>
      <c r="G3186" s="119"/>
      <c r="H3186" s="119"/>
      <c r="I3186" s="158">
        <f t="shared" si="99"/>
        <v>0</v>
      </c>
      <c r="J3186" s="119"/>
      <c r="K3186" s="119"/>
      <c r="L3186" s="119"/>
      <c r="M3186" s="119"/>
      <c r="N3186" s="119"/>
      <c r="O3186" s="159"/>
      <c r="P3186" s="160" t="s">
        <v>80</v>
      </c>
      <c r="Q3186" s="122">
        <f t="shared" si="100"/>
        <v>0</v>
      </c>
      <c r="R3186" s="143"/>
    </row>
    <row r="3187" spans="2:18" x14ac:dyDescent="0.2">
      <c r="B3187" s="120"/>
      <c r="C3187" s="119"/>
      <c r="D3187" s="120"/>
      <c r="E3187" s="119"/>
      <c r="F3187" s="119"/>
      <c r="G3187" s="119"/>
      <c r="H3187" s="119"/>
      <c r="I3187" s="158">
        <f t="shared" si="99"/>
        <v>0</v>
      </c>
      <c r="J3187" s="119"/>
      <c r="K3187" s="119"/>
      <c r="L3187" s="119"/>
      <c r="M3187" s="119"/>
      <c r="N3187" s="119"/>
      <c r="O3187" s="159"/>
      <c r="P3187" s="160" t="s">
        <v>80</v>
      </c>
      <c r="Q3187" s="122">
        <f t="shared" si="100"/>
        <v>0</v>
      </c>
      <c r="R3187" s="143"/>
    </row>
    <row r="3188" spans="2:18" x14ac:dyDescent="0.2">
      <c r="B3188" s="120"/>
      <c r="C3188" s="119"/>
      <c r="D3188" s="120"/>
      <c r="E3188" s="119"/>
      <c r="F3188" s="119"/>
      <c r="G3188" s="119"/>
      <c r="H3188" s="119"/>
      <c r="I3188" s="158">
        <f t="shared" ref="I3188:I3251" si="101">IF(J3188&gt;0,J3188,SUM((PI()*E3188*F3188/4)+(PI()*F3188*G3188/4)+(PI()*G3188*H3188/4)+(PI()*H3188*E3188/4)))</f>
        <v>0</v>
      </c>
      <c r="J3188" s="119"/>
      <c r="K3188" s="119"/>
      <c r="L3188" s="119"/>
      <c r="M3188" s="119"/>
      <c r="N3188" s="119"/>
      <c r="O3188" s="159"/>
      <c r="P3188" s="160" t="s">
        <v>80</v>
      </c>
      <c r="Q3188" s="122">
        <f t="shared" ref="Q3188:Q3251" si="102">SUM((I3188-(L3188+M3188+N3188))*(1-O3188))</f>
        <v>0</v>
      </c>
      <c r="R3188" s="143"/>
    </row>
    <row r="3189" spans="2:18" x14ac:dyDescent="0.2">
      <c r="B3189" s="120"/>
      <c r="C3189" s="119"/>
      <c r="D3189" s="120"/>
      <c r="E3189" s="119"/>
      <c r="F3189" s="119"/>
      <c r="G3189" s="119"/>
      <c r="H3189" s="119"/>
      <c r="I3189" s="158">
        <f t="shared" si="101"/>
        <v>0</v>
      </c>
      <c r="J3189" s="119"/>
      <c r="K3189" s="119"/>
      <c r="L3189" s="119"/>
      <c r="M3189" s="119"/>
      <c r="N3189" s="119"/>
      <c r="O3189" s="159"/>
      <c r="P3189" s="160" t="s">
        <v>80</v>
      </c>
      <c r="Q3189" s="122">
        <f t="shared" si="102"/>
        <v>0</v>
      </c>
      <c r="R3189" s="143"/>
    </row>
    <row r="3190" spans="2:18" x14ac:dyDescent="0.2">
      <c r="B3190" s="120"/>
      <c r="C3190" s="119"/>
      <c r="D3190" s="120"/>
      <c r="E3190" s="119"/>
      <c r="F3190" s="119"/>
      <c r="G3190" s="119"/>
      <c r="H3190" s="119"/>
      <c r="I3190" s="158">
        <f t="shared" si="101"/>
        <v>0</v>
      </c>
      <c r="J3190" s="119"/>
      <c r="K3190" s="119"/>
      <c r="L3190" s="119"/>
      <c r="M3190" s="119"/>
      <c r="N3190" s="119"/>
      <c r="O3190" s="159"/>
      <c r="P3190" s="160" t="s">
        <v>80</v>
      </c>
      <c r="Q3190" s="122">
        <f t="shared" si="102"/>
        <v>0</v>
      </c>
      <c r="R3190" s="143"/>
    </row>
    <row r="3191" spans="2:18" x14ac:dyDescent="0.2">
      <c r="B3191" s="120"/>
      <c r="C3191" s="119"/>
      <c r="D3191" s="120"/>
      <c r="E3191" s="119"/>
      <c r="F3191" s="119"/>
      <c r="G3191" s="119"/>
      <c r="H3191" s="119"/>
      <c r="I3191" s="158">
        <f t="shared" si="101"/>
        <v>0</v>
      </c>
      <c r="J3191" s="119"/>
      <c r="K3191" s="119"/>
      <c r="L3191" s="119"/>
      <c r="M3191" s="119"/>
      <c r="N3191" s="119"/>
      <c r="O3191" s="159"/>
      <c r="P3191" s="160" t="s">
        <v>80</v>
      </c>
      <c r="Q3191" s="122">
        <f t="shared" si="102"/>
        <v>0</v>
      </c>
      <c r="R3191" s="143"/>
    </row>
    <row r="3192" spans="2:18" x14ac:dyDescent="0.2">
      <c r="B3192" s="120"/>
      <c r="C3192" s="119"/>
      <c r="D3192" s="120"/>
      <c r="E3192" s="119"/>
      <c r="F3192" s="119"/>
      <c r="G3192" s="119"/>
      <c r="H3192" s="119"/>
      <c r="I3192" s="158">
        <f t="shared" si="101"/>
        <v>0</v>
      </c>
      <c r="J3192" s="119"/>
      <c r="K3192" s="119"/>
      <c r="L3192" s="119"/>
      <c r="M3192" s="119"/>
      <c r="N3192" s="119"/>
      <c r="O3192" s="159"/>
      <c r="P3192" s="160" t="s">
        <v>80</v>
      </c>
      <c r="Q3192" s="122">
        <f t="shared" si="102"/>
        <v>0</v>
      </c>
      <c r="R3192" s="143"/>
    </row>
    <row r="3193" spans="2:18" x14ac:dyDescent="0.2">
      <c r="B3193" s="120"/>
      <c r="C3193" s="119"/>
      <c r="D3193" s="120"/>
      <c r="E3193" s="119"/>
      <c r="F3193" s="119"/>
      <c r="G3193" s="119"/>
      <c r="H3193" s="119"/>
      <c r="I3193" s="158">
        <f t="shared" si="101"/>
        <v>0</v>
      </c>
      <c r="J3193" s="119"/>
      <c r="K3193" s="119"/>
      <c r="L3193" s="119"/>
      <c r="M3193" s="119"/>
      <c r="N3193" s="119"/>
      <c r="O3193" s="159"/>
      <c r="P3193" s="160" t="s">
        <v>80</v>
      </c>
      <c r="Q3193" s="122">
        <f t="shared" si="102"/>
        <v>0</v>
      </c>
      <c r="R3193" s="143"/>
    </row>
    <row r="3194" spans="2:18" x14ac:dyDescent="0.2">
      <c r="B3194" s="120"/>
      <c r="C3194" s="119"/>
      <c r="D3194" s="120"/>
      <c r="E3194" s="119"/>
      <c r="F3194" s="119"/>
      <c r="G3194" s="119"/>
      <c r="H3194" s="119"/>
      <c r="I3194" s="158">
        <f t="shared" si="101"/>
        <v>0</v>
      </c>
      <c r="J3194" s="119"/>
      <c r="K3194" s="119"/>
      <c r="L3194" s="119"/>
      <c r="M3194" s="119"/>
      <c r="N3194" s="119"/>
      <c r="O3194" s="159"/>
      <c r="P3194" s="160" t="s">
        <v>80</v>
      </c>
      <c r="Q3194" s="122">
        <f t="shared" si="102"/>
        <v>0</v>
      </c>
      <c r="R3194" s="143"/>
    </row>
    <row r="3195" spans="2:18" x14ac:dyDescent="0.2">
      <c r="B3195" s="120"/>
      <c r="C3195" s="119"/>
      <c r="D3195" s="120"/>
      <c r="E3195" s="119"/>
      <c r="F3195" s="119"/>
      <c r="G3195" s="119"/>
      <c r="H3195" s="119"/>
      <c r="I3195" s="158">
        <f t="shared" si="101"/>
        <v>0</v>
      </c>
      <c r="J3195" s="119"/>
      <c r="K3195" s="119"/>
      <c r="L3195" s="119"/>
      <c r="M3195" s="119"/>
      <c r="N3195" s="119"/>
      <c r="O3195" s="159"/>
      <c r="P3195" s="160" t="s">
        <v>80</v>
      </c>
      <c r="Q3195" s="122">
        <f t="shared" si="102"/>
        <v>0</v>
      </c>
      <c r="R3195" s="143"/>
    </row>
    <row r="3196" spans="2:18" x14ac:dyDescent="0.2">
      <c r="B3196" s="120"/>
      <c r="C3196" s="119"/>
      <c r="D3196" s="120"/>
      <c r="E3196" s="119"/>
      <c r="F3196" s="119"/>
      <c r="G3196" s="119"/>
      <c r="H3196" s="119"/>
      <c r="I3196" s="158">
        <f t="shared" si="101"/>
        <v>0</v>
      </c>
      <c r="J3196" s="119"/>
      <c r="K3196" s="119"/>
      <c r="L3196" s="119"/>
      <c r="M3196" s="119"/>
      <c r="N3196" s="119"/>
      <c r="O3196" s="159"/>
      <c r="P3196" s="160" t="s">
        <v>80</v>
      </c>
      <c r="Q3196" s="122">
        <f t="shared" si="102"/>
        <v>0</v>
      </c>
      <c r="R3196" s="143"/>
    </row>
    <row r="3197" spans="2:18" x14ac:dyDescent="0.2">
      <c r="B3197" s="120"/>
      <c r="C3197" s="119"/>
      <c r="D3197" s="120"/>
      <c r="E3197" s="119"/>
      <c r="F3197" s="119"/>
      <c r="G3197" s="119"/>
      <c r="H3197" s="119"/>
      <c r="I3197" s="158">
        <f t="shared" si="101"/>
        <v>0</v>
      </c>
      <c r="J3197" s="119"/>
      <c r="K3197" s="119"/>
      <c r="L3197" s="119"/>
      <c r="M3197" s="119"/>
      <c r="N3197" s="119"/>
      <c r="O3197" s="159"/>
      <c r="P3197" s="160" t="s">
        <v>80</v>
      </c>
      <c r="Q3197" s="122">
        <f t="shared" si="102"/>
        <v>0</v>
      </c>
      <c r="R3197" s="143"/>
    </row>
    <row r="3198" spans="2:18" x14ac:dyDescent="0.2">
      <c r="B3198" s="120"/>
      <c r="C3198" s="119"/>
      <c r="D3198" s="120"/>
      <c r="E3198" s="119"/>
      <c r="F3198" s="119"/>
      <c r="G3198" s="119"/>
      <c r="H3198" s="119"/>
      <c r="I3198" s="158">
        <f t="shared" si="101"/>
        <v>0</v>
      </c>
      <c r="J3198" s="119"/>
      <c r="K3198" s="119"/>
      <c r="L3198" s="119"/>
      <c r="M3198" s="119"/>
      <c r="N3198" s="119"/>
      <c r="O3198" s="159"/>
      <c r="P3198" s="160" t="s">
        <v>80</v>
      </c>
      <c r="Q3198" s="122">
        <f t="shared" si="102"/>
        <v>0</v>
      </c>
      <c r="R3198" s="143"/>
    </row>
    <row r="3199" spans="2:18" x14ac:dyDescent="0.2">
      <c r="B3199" s="120"/>
      <c r="C3199" s="119"/>
      <c r="D3199" s="120"/>
      <c r="E3199" s="119"/>
      <c r="F3199" s="119"/>
      <c r="G3199" s="119"/>
      <c r="H3199" s="119"/>
      <c r="I3199" s="158">
        <f t="shared" si="101"/>
        <v>0</v>
      </c>
      <c r="J3199" s="119"/>
      <c r="K3199" s="119"/>
      <c r="L3199" s="119"/>
      <c r="M3199" s="119"/>
      <c r="N3199" s="119"/>
      <c r="O3199" s="159"/>
      <c r="P3199" s="160" t="s">
        <v>80</v>
      </c>
      <c r="Q3199" s="122">
        <f t="shared" si="102"/>
        <v>0</v>
      </c>
      <c r="R3199" s="143"/>
    </row>
    <row r="3200" spans="2:18" x14ac:dyDescent="0.2">
      <c r="B3200" s="120"/>
      <c r="C3200" s="119"/>
      <c r="D3200" s="120"/>
      <c r="E3200" s="119"/>
      <c r="F3200" s="119"/>
      <c r="G3200" s="119"/>
      <c r="H3200" s="119"/>
      <c r="I3200" s="158">
        <f t="shared" si="101"/>
        <v>0</v>
      </c>
      <c r="J3200" s="119"/>
      <c r="K3200" s="119"/>
      <c r="L3200" s="119"/>
      <c r="M3200" s="119"/>
      <c r="N3200" s="119"/>
      <c r="O3200" s="159"/>
      <c r="P3200" s="160" t="s">
        <v>80</v>
      </c>
      <c r="Q3200" s="122">
        <f t="shared" si="102"/>
        <v>0</v>
      </c>
      <c r="R3200" s="143"/>
    </row>
    <row r="3201" spans="2:18" x14ac:dyDescent="0.2">
      <c r="B3201" s="120"/>
      <c r="C3201" s="119"/>
      <c r="D3201" s="120"/>
      <c r="E3201" s="119"/>
      <c r="F3201" s="119"/>
      <c r="G3201" s="119"/>
      <c r="H3201" s="119"/>
      <c r="I3201" s="158">
        <f t="shared" si="101"/>
        <v>0</v>
      </c>
      <c r="J3201" s="119"/>
      <c r="K3201" s="119"/>
      <c r="L3201" s="119"/>
      <c r="M3201" s="119"/>
      <c r="N3201" s="119"/>
      <c r="O3201" s="159"/>
      <c r="P3201" s="160" t="s">
        <v>80</v>
      </c>
      <c r="Q3201" s="122">
        <f t="shared" si="102"/>
        <v>0</v>
      </c>
      <c r="R3201" s="143"/>
    </row>
    <row r="3202" spans="2:18" x14ac:dyDescent="0.2">
      <c r="B3202" s="120"/>
      <c r="C3202" s="119"/>
      <c r="D3202" s="120"/>
      <c r="E3202" s="119"/>
      <c r="F3202" s="119"/>
      <c r="G3202" s="119"/>
      <c r="H3202" s="119"/>
      <c r="I3202" s="158">
        <f t="shared" si="101"/>
        <v>0</v>
      </c>
      <c r="J3202" s="119"/>
      <c r="K3202" s="119"/>
      <c r="L3202" s="119"/>
      <c r="M3202" s="119"/>
      <c r="N3202" s="119"/>
      <c r="O3202" s="159"/>
      <c r="P3202" s="160" t="s">
        <v>80</v>
      </c>
      <c r="Q3202" s="122">
        <f t="shared" si="102"/>
        <v>0</v>
      </c>
      <c r="R3202" s="143"/>
    </row>
    <row r="3203" spans="2:18" x14ac:dyDescent="0.2">
      <c r="B3203" s="120"/>
      <c r="C3203" s="119"/>
      <c r="D3203" s="120"/>
      <c r="E3203" s="119"/>
      <c r="F3203" s="119"/>
      <c r="G3203" s="119"/>
      <c r="H3203" s="119"/>
      <c r="I3203" s="158">
        <f t="shared" si="101"/>
        <v>0</v>
      </c>
      <c r="J3203" s="119"/>
      <c r="K3203" s="119"/>
      <c r="L3203" s="119"/>
      <c r="M3203" s="119"/>
      <c r="N3203" s="119"/>
      <c r="O3203" s="159"/>
      <c r="P3203" s="160" t="s">
        <v>80</v>
      </c>
      <c r="Q3203" s="122">
        <f t="shared" si="102"/>
        <v>0</v>
      </c>
      <c r="R3203" s="143"/>
    </row>
    <row r="3204" spans="2:18" x14ac:dyDescent="0.2">
      <c r="B3204" s="120"/>
      <c r="C3204" s="119"/>
      <c r="D3204" s="120"/>
      <c r="E3204" s="119"/>
      <c r="F3204" s="119"/>
      <c r="G3204" s="119"/>
      <c r="H3204" s="119"/>
      <c r="I3204" s="158">
        <f t="shared" si="101"/>
        <v>0</v>
      </c>
      <c r="J3204" s="119"/>
      <c r="K3204" s="119"/>
      <c r="L3204" s="119"/>
      <c r="M3204" s="119"/>
      <c r="N3204" s="119"/>
      <c r="O3204" s="159"/>
      <c r="P3204" s="160" t="s">
        <v>80</v>
      </c>
      <c r="Q3204" s="122">
        <f t="shared" si="102"/>
        <v>0</v>
      </c>
      <c r="R3204" s="143"/>
    </row>
    <row r="3205" spans="2:18" x14ac:dyDescent="0.2">
      <c r="B3205" s="120"/>
      <c r="C3205" s="119"/>
      <c r="D3205" s="120"/>
      <c r="E3205" s="119"/>
      <c r="F3205" s="119"/>
      <c r="G3205" s="119"/>
      <c r="H3205" s="119"/>
      <c r="I3205" s="158">
        <f t="shared" si="101"/>
        <v>0</v>
      </c>
      <c r="J3205" s="119"/>
      <c r="K3205" s="119"/>
      <c r="L3205" s="119"/>
      <c r="M3205" s="119"/>
      <c r="N3205" s="119"/>
      <c r="O3205" s="159"/>
      <c r="P3205" s="160" t="s">
        <v>80</v>
      </c>
      <c r="Q3205" s="122">
        <f t="shared" si="102"/>
        <v>0</v>
      </c>
      <c r="R3205" s="143"/>
    </row>
    <row r="3206" spans="2:18" x14ac:dyDescent="0.2">
      <c r="B3206" s="120"/>
      <c r="C3206" s="119"/>
      <c r="D3206" s="120"/>
      <c r="E3206" s="119"/>
      <c r="F3206" s="119"/>
      <c r="G3206" s="119"/>
      <c r="H3206" s="119"/>
      <c r="I3206" s="158">
        <f t="shared" si="101"/>
        <v>0</v>
      </c>
      <c r="J3206" s="119"/>
      <c r="K3206" s="119"/>
      <c r="L3206" s="119"/>
      <c r="M3206" s="119"/>
      <c r="N3206" s="119"/>
      <c r="O3206" s="159"/>
      <c r="P3206" s="160" t="s">
        <v>80</v>
      </c>
      <c r="Q3206" s="122">
        <f t="shared" si="102"/>
        <v>0</v>
      </c>
      <c r="R3206" s="143"/>
    </row>
    <row r="3207" spans="2:18" x14ac:dyDescent="0.2">
      <c r="B3207" s="120"/>
      <c r="C3207" s="119"/>
      <c r="D3207" s="120"/>
      <c r="E3207" s="119"/>
      <c r="F3207" s="119"/>
      <c r="G3207" s="119"/>
      <c r="H3207" s="119"/>
      <c r="I3207" s="158">
        <f t="shared" si="101"/>
        <v>0</v>
      </c>
      <c r="J3207" s="119"/>
      <c r="K3207" s="119"/>
      <c r="L3207" s="119"/>
      <c r="M3207" s="119"/>
      <c r="N3207" s="119"/>
      <c r="O3207" s="159"/>
      <c r="P3207" s="160" t="s">
        <v>80</v>
      </c>
      <c r="Q3207" s="122">
        <f t="shared" si="102"/>
        <v>0</v>
      </c>
      <c r="R3207" s="143"/>
    </row>
    <row r="3208" spans="2:18" x14ac:dyDescent="0.2">
      <c r="B3208" s="120"/>
      <c r="C3208" s="119"/>
      <c r="D3208" s="120"/>
      <c r="E3208" s="119"/>
      <c r="F3208" s="119"/>
      <c r="G3208" s="119"/>
      <c r="H3208" s="119"/>
      <c r="I3208" s="158">
        <f t="shared" si="101"/>
        <v>0</v>
      </c>
      <c r="J3208" s="119"/>
      <c r="K3208" s="119"/>
      <c r="L3208" s="119"/>
      <c r="M3208" s="119"/>
      <c r="N3208" s="119"/>
      <c r="O3208" s="159"/>
      <c r="P3208" s="160" t="s">
        <v>80</v>
      </c>
      <c r="Q3208" s="122">
        <f t="shared" si="102"/>
        <v>0</v>
      </c>
      <c r="R3208" s="143"/>
    </row>
    <row r="3209" spans="2:18" x14ac:dyDescent="0.2">
      <c r="B3209" s="120"/>
      <c r="C3209" s="119"/>
      <c r="D3209" s="120"/>
      <c r="E3209" s="119"/>
      <c r="F3209" s="119"/>
      <c r="G3209" s="119"/>
      <c r="H3209" s="119"/>
      <c r="I3209" s="158">
        <f t="shared" si="101"/>
        <v>0</v>
      </c>
      <c r="J3209" s="119"/>
      <c r="K3209" s="119"/>
      <c r="L3209" s="119"/>
      <c r="M3209" s="119"/>
      <c r="N3209" s="119"/>
      <c r="O3209" s="159"/>
      <c r="P3209" s="160" t="s">
        <v>80</v>
      </c>
      <c r="Q3209" s="122">
        <f t="shared" si="102"/>
        <v>0</v>
      </c>
      <c r="R3209" s="143"/>
    </row>
    <row r="3210" spans="2:18" x14ac:dyDescent="0.2">
      <c r="B3210" s="120"/>
      <c r="C3210" s="119"/>
      <c r="D3210" s="120"/>
      <c r="E3210" s="119"/>
      <c r="F3210" s="119"/>
      <c r="G3210" s="119"/>
      <c r="H3210" s="119"/>
      <c r="I3210" s="158">
        <f t="shared" si="101"/>
        <v>0</v>
      </c>
      <c r="J3210" s="119"/>
      <c r="K3210" s="119"/>
      <c r="L3210" s="119"/>
      <c r="M3210" s="119"/>
      <c r="N3210" s="119"/>
      <c r="O3210" s="159"/>
      <c r="P3210" s="160" t="s">
        <v>80</v>
      </c>
      <c r="Q3210" s="122">
        <f t="shared" si="102"/>
        <v>0</v>
      </c>
      <c r="R3210" s="143"/>
    </row>
    <row r="3211" spans="2:18" x14ac:dyDescent="0.2">
      <c r="B3211" s="120"/>
      <c r="C3211" s="119"/>
      <c r="D3211" s="120"/>
      <c r="E3211" s="119"/>
      <c r="F3211" s="119"/>
      <c r="G3211" s="119"/>
      <c r="H3211" s="119"/>
      <c r="I3211" s="158">
        <f t="shared" si="101"/>
        <v>0</v>
      </c>
      <c r="J3211" s="119"/>
      <c r="K3211" s="119"/>
      <c r="L3211" s="119"/>
      <c r="M3211" s="119"/>
      <c r="N3211" s="119"/>
      <c r="O3211" s="159"/>
      <c r="P3211" s="160" t="s">
        <v>80</v>
      </c>
      <c r="Q3211" s="122">
        <f t="shared" si="102"/>
        <v>0</v>
      </c>
      <c r="R3211" s="143"/>
    </row>
    <row r="3212" spans="2:18" x14ac:dyDescent="0.2">
      <c r="B3212" s="120"/>
      <c r="C3212" s="119"/>
      <c r="D3212" s="120"/>
      <c r="E3212" s="119"/>
      <c r="F3212" s="119"/>
      <c r="G3212" s="119"/>
      <c r="H3212" s="119"/>
      <c r="I3212" s="158">
        <f t="shared" si="101"/>
        <v>0</v>
      </c>
      <c r="J3212" s="119"/>
      <c r="K3212" s="119"/>
      <c r="L3212" s="119"/>
      <c r="M3212" s="119"/>
      <c r="N3212" s="119"/>
      <c r="O3212" s="159"/>
      <c r="P3212" s="160" t="s">
        <v>80</v>
      </c>
      <c r="Q3212" s="122">
        <f t="shared" si="102"/>
        <v>0</v>
      </c>
      <c r="R3212" s="143"/>
    </row>
    <row r="3213" spans="2:18" x14ac:dyDescent="0.2">
      <c r="B3213" s="120"/>
      <c r="C3213" s="119"/>
      <c r="D3213" s="120"/>
      <c r="E3213" s="119"/>
      <c r="F3213" s="119"/>
      <c r="G3213" s="119"/>
      <c r="H3213" s="119"/>
      <c r="I3213" s="158">
        <f t="shared" si="101"/>
        <v>0</v>
      </c>
      <c r="J3213" s="119"/>
      <c r="K3213" s="119"/>
      <c r="L3213" s="119"/>
      <c r="M3213" s="119"/>
      <c r="N3213" s="119"/>
      <c r="O3213" s="159"/>
      <c r="P3213" s="160" t="s">
        <v>80</v>
      </c>
      <c r="Q3213" s="122">
        <f t="shared" si="102"/>
        <v>0</v>
      </c>
      <c r="R3213" s="143"/>
    </row>
    <row r="3214" spans="2:18" x14ac:dyDescent="0.2">
      <c r="B3214" s="120"/>
      <c r="C3214" s="119"/>
      <c r="D3214" s="120"/>
      <c r="E3214" s="119"/>
      <c r="F3214" s="119"/>
      <c r="G3214" s="119"/>
      <c r="H3214" s="119"/>
      <c r="I3214" s="158">
        <f t="shared" si="101"/>
        <v>0</v>
      </c>
      <c r="J3214" s="119"/>
      <c r="K3214" s="119"/>
      <c r="L3214" s="119"/>
      <c r="M3214" s="119"/>
      <c r="N3214" s="119"/>
      <c r="O3214" s="159"/>
      <c r="P3214" s="160" t="s">
        <v>80</v>
      </c>
      <c r="Q3214" s="122">
        <f t="shared" si="102"/>
        <v>0</v>
      </c>
      <c r="R3214" s="143"/>
    </row>
    <row r="3215" spans="2:18" x14ac:dyDescent="0.2">
      <c r="B3215" s="120"/>
      <c r="C3215" s="119"/>
      <c r="D3215" s="120"/>
      <c r="E3215" s="119"/>
      <c r="F3215" s="119"/>
      <c r="G3215" s="119"/>
      <c r="H3215" s="119"/>
      <c r="I3215" s="158">
        <f t="shared" si="101"/>
        <v>0</v>
      </c>
      <c r="J3215" s="119"/>
      <c r="K3215" s="119"/>
      <c r="L3215" s="119"/>
      <c r="M3215" s="119"/>
      <c r="N3215" s="119"/>
      <c r="O3215" s="159"/>
      <c r="P3215" s="160" t="s">
        <v>80</v>
      </c>
      <c r="Q3215" s="122">
        <f t="shared" si="102"/>
        <v>0</v>
      </c>
      <c r="R3215" s="143"/>
    </row>
    <row r="3216" spans="2:18" x14ac:dyDescent="0.2">
      <c r="B3216" s="120"/>
      <c r="C3216" s="119"/>
      <c r="D3216" s="120"/>
      <c r="E3216" s="119"/>
      <c r="F3216" s="119"/>
      <c r="G3216" s="119"/>
      <c r="H3216" s="119"/>
      <c r="I3216" s="158">
        <f t="shared" si="101"/>
        <v>0</v>
      </c>
      <c r="J3216" s="119"/>
      <c r="K3216" s="119"/>
      <c r="L3216" s="119"/>
      <c r="M3216" s="119"/>
      <c r="N3216" s="119"/>
      <c r="O3216" s="159"/>
      <c r="P3216" s="160" t="s">
        <v>80</v>
      </c>
      <c r="Q3216" s="122">
        <f t="shared" si="102"/>
        <v>0</v>
      </c>
      <c r="R3216" s="143"/>
    </row>
    <row r="3217" spans="2:18" x14ac:dyDescent="0.2">
      <c r="B3217" s="120"/>
      <c r="C3217" s="119"/>
      <c r="D3217" s="120"/>
      <c r="E3217" s="119"/>
      <c r="F3217" s="119"/>
      <c r="G3217" s="119"/>
      <c r="H3217" s="119"/>
      <c r="I3217" s="158">
        <f t="shared" si="101"/>
        <v>0</v>
      </c>
      <c r="J3217" s="119"/>
      <c r="K3217" s="119"/>
      <c r="L3217" s="119"/>
      <c r="M3217" s="119"/>
      <c r="N3217" s="119"/>
      <c r="O3217" s="159"/>
      <c r="P3217" s="160" t="s">
        <v>80</v>
      </c>
      <c r="Q3217" s="122">
        <f t="shared" si="102"/>
        <v>0</v>
      </c>
      <c r="R3217" s="143"/>
    </row>
    <row r="3218" spans="2:18" x14ac:dyDescent="0.2">
      <c r="B3218" s="120"/>
      <c r="C3218" s="119"/>
      <c r="D3218" s="120"/>
      <c r="E3218" s="119"/>
      <c r="F3218" s="119"/>
      <c r="G3218" s="119"/>
      <c r="H3218" s="119"/>
      <c r="I3218" s="158">
        <f t="shared" si="101"/>
        <v>0</v>
      </c>
      <c r="J3218" s="119"/>
      <c r="K3218" s="119"/>
      <c r="L3218" s="119"/>
      <c r="M3218" s="119"/>
      <c r="N3218" s="119"/>
      <c r="O3218" s="159"/>
      <c r="P3218" s="160" t="s">
        <v>80</v>
      </c>
      <c r="Q3218" s="122">
        <f t="shared" si="102"/>
        <v>0</v>
      </c>
      <c r="R3218" s="143"/>
    </row>
    <row r="3219" spans="2:18" x14ac:dyDescent="0.2">
      <c r="B3219" s="120"/>
      <c r="C3219" s="119"/>
      <c r="D3219" s="120"/>
      <c r="E3219" s="119"/>
      <c r="F3219" s="119"/>
      <c r="G3219" s="119"/>
      <c r="H3219" s="119"/>
      <c r="I3219" s="158">
        <f t="shared" si="101"/>
        <v>0</v>
      </c>
      <c r="J3219" s="119"/>
      <c r="K3219" s="119"/>
      <c r="L3219" s="119"/>
      <c r="M3219" s="119"/>
      <c r="N3219" s="119"/>
      <c r="O3219" s="159"/>
      <c r="P3219" s="160" t="s">
        <v>80</v>
      </c>
      <c r="Q3219" s="122">
        <f t="shared" si="102"/>
        <v>0</v>
      </c>
      <c r="R3219" s="143"/>
    </row>
    <row r="3220" spans="2:18" x14ac:dyDescent="0.2">
      <c r="B3220" s="120"/>
      <c r="C3220" s="119"/>
      <c r="D3220" s="120"/>
      <c r="E3220" s="119"/>
      <c r="F3220" s="119"/>
      <c r="G3220" s="119"/>
      <c r="H3220" s="119"/>
      <c r="I3220" s="158">
        <f t="shared" si="101"/>
        <v>0</v>
      </c>
      <c r="J3220" s="119"/>
      <c r="K3220" s="119"/>
      <c r="L3220" s="119"/>
      <c r="M3220" s="119"/>
      <c r="N3220" s="119"/>
      <c r="O3220" s="159"/>
      <c r="P3220" s="160" t="s">
        <v>80</v>
      </c>
      <c r="Q3220" s="122">
        <f t="shared" si="102"/>
        <v>0</v>
      </c>
      <c r="R3220" s="143"/>
    </row>
    <row r="3221" spans="2:18" x14ac:dyDescent="0.2">
      <c r="B3221" s="120"/>
      <c r="C3221" s="119"/>
      <c r="D3221" s="120"/>
      <c r="E3221" s="119"/>
      <c r="F3221" s="119"/>
      <c r="G3221" s="119"/>
      <c r="H3221" s="119"/>
      <c r="I3221" s="158">
        <f t="shared" si="101"/>
        <v>0</v>
      </c>
      <c r="J3221" s="119"/>
      <c r="K3221" s="119"/>
      <c r="L3221" s="119"/>
      <c r="M3221" s="119"/>
      <c r="N3221" s="119"/>
      <c r="O3221" s="159"/>
      <c r="P3221" s="160" t="s">
        <v>80</v>
      </c>
      <c r="Q3221" s="122">
        <f t="shared" si="102"/>
        <v>0</v>
      </c>
      <c r="R3221" s="143"/>
    </row>
    <row r="3222" spans="2:18" x14ac:dyDescent="0.2">
      <c r="B3222" s="120"/>
      <c r="C3222" s="119"/>
      <c r="D3222" s="120"/>
      <c r="E3222" s="119"/>
      <c r="F3222" s="119"/>
      <c r="G3222" s="119"/>
      <c r="H3222" s="119"/>
      <c r="I3222" s="158">
        <f t="shared" si="101"/>
        <v>0</v>
      </c>
      <c r="J3222" s="119"/>
      <c r="K3222" s="119"/>
      <c r="L3222" s="119"/>
      <c r="M3222" s="119"/>
      <c r="N3222" s="119"/>
      <c r="O3222" s="159"/>
      <c r="P3222" s="160" t="s">
        <v>80</v>
      </c>
      <c r="Q3222" s="122">
        <f t="shared" si="102"/>
        <v>0</v>
      </c>
      <c r="R3222" s="143"/>
    </row>
    <row r="3223" spans="2:18" x14ac:dyDescent="0.2">
      <c r="B3223" s="120"/>
      <c r="C3223" s="119"/>
      <c r="D3223" s="120"/>
      <c r="E3223" s="119"/>
      <c r="F3223" s="119"/>
      <c r="G3223" s="119"/>
      <c r="H3223" s="119"/>
      <c r="I3223" s="158">
        <f t="shared" si="101"/>
        <v>0</v>
      </c>
      <c r="J3223" s="119"/>
      <c r="K3223" s="119"/>
      <c r="L3223" s="119"/>
      <c r="M3223" s="119"/>
      <c r="N3223" s="119"/>
      <c r="O3223" s="159"/>
      <c r="P3223" s="160" t="s">
        <v>80</v>
      </c>
      <c r="Q3223" s="122">
        <f t="shared" si="102"/>
        <v>0</v>
      </c>
      <c r="R3223" s="143"/>
    </row>
    <row r="3224" spans="2:18" x14ac:dyDescent="0.2">
      <c r="B3224" s="120"/>
      <c r="C3224" s="119"/>
      <c r="D3224" s="120"/>
      <c r="E3224" s="119"/>
      <c r="F3224" s="119"/>
      <c r="G3224" s="119"/>
      <c r="H3224" s="119"/>
      <c r="I3224" s="158">
        <f t="shared" si="101"/>
        <v>0</v>
      </c>
      <c r="J3224" s="119"/>
      <c r="K3224" s="119"/>
      <c r="L3224" s="119"/>
      <c r="M3224" s="119"/>
      <c r="N3224" s="119"/>
      <c r="O3224" s="159"/>
      <c r="P3224" s="160" t="s">
        <v>80</v>
      </c>
      <c r="Q3224" s="122">
        <f t="shared" si="102"/>
        <v>0</v>
      </c>
      <c r="R3224" s="143"/>
    </row>
    <row r="3225" spans="2:18" x14ac:dyDescent="0.2">
      <c r="B3225" s="120"/>
      <c r="C3225" s="119"/>
      <c r="D3225" s="120"/>
      <c r="E3225" s="119"/>
      <c r="F3225" s="119"/>
      <c r="G3225" s="119"/>
      <c r="H3225" s="119"/>
      <c r="I3225" s="158">
        <f t="shared" si="101"/>
        <v>0</v>
      </c>
      <c r="J3225" s="119"/>
      <c r="K3225" s="119"/>
      <c r="L3225" s="119"/>
      <c r="M3225" s="119"/>
      <c r="N3225" s="119"/>
      <c r="O3225" s="159"/>
      <c r="P3225" s="160" t="s">
        <v>80</v>
      </c>
      <c r="Q3225" s="122">
        <f t="shared" si="102"/>
        <v>0</v>
      </c>
      <c r="R3225" s="143"/>
    </row>
    <row r="3226" spans="2:18" x14ac:dyDescent="0.2">
      <c r="B3226" s="120"/>
      <c r="C3226" s="119"/>
      <c r="D3226" s="120"/>
      <c r="E3226" s="119"/>
      <c r="F3226" s="119"/>
      <c r="G3226" s="119"/>
      <c r="H3226" s="119"/>
      <c r="I3226" s="158">
        <f t="shared" si="101"/>
        <v>0</v>
      </c>
      <c r="J3226" s="119"/>
      <c r="K3226" s="119"/>
      <c r="L3226" s="119"/>
      <c r="M3226" s="119"/>
      <c r="N3226" s="119"/>
      <c r="O3226" s="159"/>
      <c r="P3226" s="160" t="s">
        <v>80</v>
      </c>
      <c r="Q3226" s="122">
        <f t="shared" si="102"/>
        <v>0</v>
      </c>
      <c r="R3226" s="143"/>
    </row>
    <row r="3227" spans="2:18" x14ac:dyDescent="0.2">
      <c r="B3227" s="120"/>
      <c r="C3227" s="119"/>
      <c r="D3227" s="120"/>
      <c r="E3227" s="119"/>
      <c r="F3227" s="119"/>
      <c r="G3227" s="119"/>
      <c r="H3227" s="119"/>
      <c r="I3227" s="158">
        <f t="shared" si="101"/>
        <v>0</v>
      </c>
      <c r="J3227" s="119"/>
      <c r="K3227" s="119"/>
      <c r="L3227" s="119"/>
      <c r="M3227" s="119"/>
      <c r="N3227" s="119"/>
      <c r="O3227" s="159"/>
      <c r="P3227" s="160" t="s">
        <v>80</v>
      </c>
      <c r="Q3227" s="122">
        <f t="shared" si="102"/>
        <v>0</v>
      </c>
      <c r="R3227" s="143"/>
    </row>
    <row r="3228" spans="2:18" x14ac:dyDescent="0.2">
      <c r="B3228" s="120"/>
      <c r="C3228" s="119"/>
      <c r="D3228" s="120"/>
      <c r="E3228" s="119"/>
      <c r="F3228" s="119"/>
      <c r="G3228" s="119"/>
      <c r="H3228" s="119"/>
      <c r="I3228" s="158">
        <f t="shared" si="101"/>
        <v>0</v>
      </c>
      <c r="J3228" s="119"/>
      <c r="K3228" s="119"/>
      <c r="L3228" s="119"/>
      <c r="M3228" s="119"/>
      <c r="N3228" s="119"/>
      <c r="O3228" s="159"/>
      <c r="P3228" s="160" t="s">
        <v>80</v>
      </c>
      <c r="Q3228" s="122">
        <f t="shared" si="102"/>
        <v>0</v>
      </c>
      <c r="R3228" s="143"/>
    </row>
    <row r="3229" spans="2:18" x14ac:dyDescent="0.2">
      <c r="B3229" s="120"/>
      <c r="C3229" s="119"/>
      <c r="D3229" s="120"/>
      <c r="E3229" s="119"/>
      <c r="F3229" s="119"/>
      <c r="G3229" s="119"/>
      <c r="H3229" s="119"/>
      <c r="I3229" s="158">
        <f t="shared" si="101"/>
        <v>0</v>
      </c>
      <c r="J3229" s="119"/>
      <c r="K3229" s="119"/>
      <c r="L3229" s="119"/>
      <c r="M3229" s="119"/>
      <c r="N3229" s="119"/>
      <c r="O3229" s="159"/>
      <c r="P3229" s="160" t="s">
        <v>80</v>
      </c>
      <c r="Q3229" s="122">
        <f t="shared" si="102"/>
        <v>0</v>
      </c>
      <c r="R3229" s="143"/>
    </row>
    <row r="3230" spans="2:18" x14ac:dyDescent="0.2">
      <c r="B3230" s="120"/>
      <c r="C3230" s="119"/>
      <c r="D3230" s="120"/>
      <c r="E3230" s="119"/>
      <c r="F3230" s="119"/>
      <c r="G3230" s="119"/>
      <c r="H3230" s="119"/>
      <c r="I3230" s="158">
        <f t="shared" si="101"/>
        <v>0</v>
      </c>
      <c r="J3230" s="119"/>
      <c r="K3230" s="119"/>
      <c r="L3230" s="119"/>
      <c r="M3230" s="119"/>
      <c r="N3230" s="119"/>
      <c r="O3230" s="159"/>
      <c r="P3230" s="160" t="s">
        <v>80</v>
      </c>
      <c r="Q3230" s="122">
        <f t="shared" si="102"/>
        <v>0</v>
      </c>
      <c r="R3230" s="143"/>
    </row>
    <row r="3231" spans="2:18" x14ac:dyDescent="0.2">
      <c r="B3231" s="120"/>
      <c r="C3231" s="119"/>
      <c r="D3231" s="120"/>
      <c r="E3231" s="119"/>
      <c r="F3231" s="119"/>
      <c r="G3231" s="119"/>
      <c r="H3231" s="119"/>
      <c r="I3231" s="158">
        <f t="shared" si="101"/>
        <v>0</v>
      </c>
      <c r="J3231" s="119"/>
      <c r="K3231" s="119"/>
      <c r="L3231" s="119"/>
      <c r="M3231" s="119"/>
      <c r="N3231" s="119"/>
      <c r="O3231" s="159"/>
      <c r="P3231" s="160" t="s">
        <v>80</v>
      </c>
      <c r="Q3231" s="122">
        <f t="shared" si="102"/>
        <v>0</v>
      </c>
      <c r="R3231" s="143"/>
    </row>
    <row r="3232" spans="2:18" x14ac:dyDescent="0.2">
      <c r="B3232" s="120"/>
      <c r="C3232" s="119"/>
      <c r="D3232" s="120"/>
      <c r="E3232" s="119"/>
      <c r="F3232" s="119"/>
      <c r="G3232" s="119"/>
      <c r="H3232" s="119"/>
      <c r="I3232" s="158">
        <f t="shared" si="101"/>
        <v>0</v>
      </c>
      <c r="J3232" s="119"/>
      <c r="K3232" s="119"/>
      <c r="L3232" s="119"/>
      <c r="M3232" s="119"/>
      <c r="N3232" s="119"/>
      <c r="O3232" s="159"/>
      <c r="P3232" s="160" t="s">
        <v>80</v>
      </c>
      <c r="Q3232" s="122">
        <f t="shared" si="102"/>
        <v>0</v>
      </c>
      <c r="R3232" s="143"/>
    </row>
    <row r="3233" spans="2:18" x14ac:dyDescent="0.2">
      <c r="B3233" s="120"/>
      <c r="C3233" s="119"/>
      <c r="D3233" s="120"/>
      <c r="E3233" s="119"/>
      <c r="F3233" s="119"/>
      <c r="G3233" s="119"/>
      <c r="H3233" s="119"/>
      <c r="I3233" s="158">
        <f t="shared" si="101"/>
        <v>0</v>
      </c>
      <c r="J3233" s="119"/>
      <c r="K3233" s="119"/>
      <c r="L3233" s="119"/>
      <c r="M3233" s="119"/>
      <c r="N3233" s="119"/>
      <c r="O3233" s="159"/>
      <c r="P3233" s="160" t="s">
        <v>80</v>
      </c>
      <c r="Q3233" s="122">
        <f t="shared" si="102"/>
        <v>0</v>
      </c>
      <c r="R3233" s="143"/>
    </row>
    <row r="3234" spans="2:18" x14ac:dyDescent="0.2">
      <c r="B3234" s="120"/>
      <c r="C3234" s="119"/>
      <c r="D3234" s="120"/>
      <c r="E3234" s="119"/>
      <c r="F3234" s="119"/>
      <c r="G3234" s="119"/>
      <c r="H3234" s="119"/>
      <c r="I3234" s="158">
        <f t="shared" si="101"/>
        <v>0</v>
      </c>
      <c r="J3234" s="119"/>
      <c r="K3234" s="119"/>
      <c r="L3234" s="119"/>
      <c r="M3234" s="119"/>
      <c r="N3234" s="119"/>
      <c r="O3234" s="159"/>
      <c r="P3234" s="160" t="s">
        <v>80</v>
      </c>
      <c r="Q3234" s="122">
        <f t="shared" si="102"/>
        <v>0</v>
      </c>
      <c r="R3234" s="143"/>
    </row>
    <row r="3235" spans="2:18" x14ac:dyDescent="0.2">
      <c r="B3235" s="120"/>
      <c r="C3235" s="119"/>
      <c r="D3235" s="120"/>
      <c r="E3235" s="119"/>
      <c r="F3235" s="119"/>
      <c r="G3235" s="119"/>
      <c r="H3235" s="119"/>
      <c r="I3235" s="158">
        <f t="shared" si="101"/>
        <v>0</v>
      </c>
      <c r="J3235" s="119"/>
      <c r="K3235" s="119"/>
      <c r="L3235" s="119"/>
      <c r="M3235" s="119"/>
      <c r="N3235" s="119"/>
      <c r="O3235" s="159"/>
      <c r="P3235" s="160" t="s">
        <v>80</v>
      </c>
      <c r="Q3235" s="122">
        <f t="shared" si="102"/>
        <v>0</v>
      </c>
      <c r="R3235" s="143"/>
    </row>
    <row r="3236" spans="2:18" x14ac:dyDescent="0.2">
      <c r="B3236" s="120"/>
      <c r="C3236" s="119"/>
      <c r="D3236" s="120"/>
      <c r="E3236" s="119"/>
      <c r="F3236" s="119"/>
      <c r="G3236" s="119"/>
      <c r="H3236" s="119"/>
      <c r="I3236" s="158">
        <f t="shared" si="101"/>
        <v>0</v>
      </c>
      <c r="J3236" s="119"/>
      <c r="K3236" s="119"/>
      <c r="L3236" s="119"/>
      <c r="M3236" s="119"/>
      <c r="N3236" s="119"/>
      <c r="O3236" s="159"/>
      <c r="P3236" s="160" t="s">
        <v>80</v>
      </c>
      <c r="Q3236" s="122">
        <f t="shared" si="102"/>
        <v>0</v>
      </c>
      <c r="R3236" s="143"/>
    </row>
    <row r="3237" spans="2:18" x14ac:dyDescent="0.2">
      <c r="B3237" s="120"/>
      <c r="C3237" s="119"/>
      <c r="D3237" s="120"/>
      <c r="E3237" s="119"/>
      <c r="F3237" s="119"/>
      <c r="G3237" s="119"/>
      <c r="H3237" s="119"/>
      <c r="I3237" s="158">
        <f t="shared" si="101"/>
        <v>0</v>
      </c>
      <c r="J3237" s="119"/>
      <c r="K3237" s="119"/>
      <c r="L3237" s="119"/>
      <c r="M3237" s="119"/>
      <c r="N3237" s="119"/>
      <c r="O3237" s="159"/>
      <c r="P3237" s="160" t="s">
        <v>80</v>
      </c>
      <c r="Q3237" s="122">
        <f t="shared" si="102"/>
        <v>0</v>
      </c>
      <c r="R3237" s="143"/>
    </row>
    <row r="3238" spans="2:18" x14ac:dyDescent="0.2">
      <c r="B3238" s="120"/>
      <c r="C3238" s="119"/>
      <c r="D3238" s="120"/>
      <c r="E3238" s="119"/>
      <c r="F3238" s="119"/>
      <c r="G3238" s="119"/>
      <c r="H3238" s="119"/>
      <c r="I3238" s="158">
        <f t="shared" si="101"/>
        <v>0</v>
      </c>
      <c r="J3238" s="119"/>
      <c r="K3238" s="119"/>
      <c r="L3238" s="119"/>
      <c r="M3238" s="119"/>
      <c r="N3238" s="119"/>
      <c r="O3238" s="159"/>
      <c r="P3238" s="160" t="s">
        <v>80</v>
      </c>
      <c r="Q3238" s="122">
        <f t="shared" si="102"/>
        <v>0</v>
      </c>
      <c r="R3238" s="143"/>
    </row>
    <row r="3239" spans="2:18" x14ac:dyDescent="0.2">
      <c r="B3239" s="120"/>
      <c r="C3239" s="119"/>
      <c r="D3239" s="120"/>
      <c r="E3239" s="119"/>
      <c r="F3239" s="119"/>
      <c r="G3239" s="119"/>
      <c r="H3239" s="119"/>
      <c r="I3239" s="158">
        <f t="shared" si="101"/>
        <v>0</v>
      </c>
      <c r="J3239" s="119"/>
      <c r="K3239" s="119"/>
      <c r="L3239" s="119"/>
      <c r="M3239" s="119"/>
      <c r="N3239" s="119"/>
      <c r="O3239" s="159"/>
      <c r="P3239" s="160" t="s">
        <v>80</v>
      </c>
      <c r="Q3239" s="122">
        <f t="shared" si="102"/>
        <v>0</v>
      </c>
      <c r="R3239" s="143"/>
    </row>
    <row r="3240" spans="2:18" x14ac:dyDescent="0.2">
      <c r="B3240" s="120"/>
      <c r="C3240" s="119"/>
      <c r="D3240" s="120"/>
      <c r="E3240" s="119"/>
      <c r="F3240" s="119"/>
      <c r="G3240" s="119"/>
      <c r="H3240" s="119"/>
      <c r="I3240" s="158">
        <f t="shared" si="101"/>
        <v>0</v>
      </c>
      <c r="J3240" s="119"/>
      <c r="K3240" s="119"/>
      <c r="L3240" s="119"/>
      <c r="M3240" s="119"/>
      <c r="N3240" s="119"/>
      <c r="O3240" s="159"/>
      <c r="P3240" s="160" t="s">
        <v>80</v>
      </c>
      <c r="Q3240" s="122">
        <f t="shared" si="102"/>
        <v>0</v>
      </c>
      <c r="R3240" s="143"/>
    </row>
    <row r="3241" spans="2:18" x14ac:dyDescent="0.2">
      <c r="B3241" s="120"/>
      <c r="C3241" s="119"/>
      <c r="D3241" s="120"/>
      <c r="E3241" s="119"/>
      <c r="F3241" s="119"/>
      <c r="G3241" s="119"/>
      <c r="H3241" s="119"/>
      <c r="I3241" s="158">
        <f t="shared" si="101"/>
        <v>0</v>
      </c>
      <c r="J3241" s="119"/>
      <c r="K3241" s="119"/>
      <c r="L3241" s="119"/>
      <c r="M3241" s="119"/>
      <c r="N3241" s="119"/>
      <c r="O3241" s="159"/>
      <c r="P3241" s="160" t="s">
        <v>80</v>
      </c>
      <c r="Q3241" s="122">
        <f t="shared" si="102"/>
        <v>0</v>
      </c>
      <c r="R3241" s="143"/>
    </row>
    <row r="3242" spans="2:18" x14ac:dyDescent="0.2">
      <c r="B3242" s="120"/>
      <c r="C3242" s="119"/>
      <c r="D3242" s="120"/>
      <c r="E3242" s="119"/>
      <c r="F3242" s="119"/>
      <c r="G3242" s="119"/>
      <c r="H3242" s="119"/>
      <c r="I3242" s="158">
        <f t="shared" si="101"/>
        <v>0</v>
      </c>
      <c r="J3242" s="119"/>
      <c r="K3242" s="119"/>
      <c r="L3242" s="119"/>
      <c r="M3242" s="119"/>
      <c r="N3242" s="119"/>
      <c r="O3242" s="159"/>
      <c r="P3242" s="160" t="s">
        <v>80</v>
      </c>
      <c r="Q3242" s="122">
        <f t="shared" si="102"/>
        <v>0</v>
      </c>
      <c r="R3242" s="143"/>
    </row>
    <row r="3243" spans="2:18" x14ac:dyDescent="0.2">
      <c r="B3243" s="120"/>
      <c r="C3243" s="119"/>
      <c r="D3243" s="120"/>
      <c r="E3243" s="119"/>
      <c r="F3243" s="119"/>
      <c r="G3243" s="119"/>
      <c r="H3243" s="119"/>
      <c r="I3243" s="158">
        <f t="shared" si="101"/>
        <v>0</v>
      </c>
      <c r="J3243" s="119"/>
      <c r="K3243" s="119"/>
      <c r="L3243" s="119"/>
      <c r="M3243" s="119"/>
      <c r="N3243" s="119"/>
      <c r="O3243" s="159"/>
      <c r="P3243" s="160" t="s">
        <v>80</v>
      </c>
      <c r="Q3243" s="122">
        <f t="shared" si="102"/>
        <v>0</v>
      </c>
      <c r="R3243" s="143"/>
    </row>
    <row r="3244" spans="2:18" x14ac:dyDescent="0.2">
      <c r="B3244" s="120"/>
      <c r="C3244" s="119"/>
      <c r="D3244" s="120"/>
      <c r="E3244" s="119"/>
      <c r="F3244" s="119"/>
      <c r="G3244" s="119"/>
      <c r="H3244" s="119"/>
      <c r="I3244" s="158">
        <f t="shared" si="101"/>
        <v>0</v>
      </c>
      <c r="J3244" s="119"/>
      <c r="K3244" s="119"/>
      <c r="L3244" s="119"/>
      <c r="M3244" s="119"/>
      <c r="N3244" s="119"/>
      <c r="O3244" s="159"/>
      <c r="P3244" s="160" t="s">
        <v>80</v>
      </c>
      <c r="Q3244" s="122">
        <f t="shared" si="102"/>
        <v>0</v>
      </c>
      <c r="R3244" s="143"/>
    </row>
    <row r="3245" spans="2:18" x14ac:dyDescent="0.2">
      <c r="B3245" s="120"/>
      <c r="C3245" s="119"/>
      <c r="D3245" s="120"/>
      <c r="E3245" s="119"/>
      <c r="F3245" s="119"/>
      <c r="G3245" s="119"/>
      <c r="H3245" s="119"/>
      <c r="I3245" s="158">
        <f t="shared" si="101"/>
        <v>0</v>
      </c>
      <c r="J3245" s="119"/>
      <c r="K3245" s="119"/>
      <c r="L3245" s="119"/>
      <c r="M3245" s="119"/>
      <c r="N3245" s="119"/>
      <c r="O3245" s="159"/>
      <c r="P3245" s="160" t="s">
        <v>80</v>
      </c>
      <c r="Q3245" s="122">
        <f t="shared" si="102"/>
        <v>0</v>
      </c>
      <c r="R3245" s="143"/>
    </row>
    <row r="3246" spans="2:18" x14ac:dyDescent="0.2">
      <c r="B3246" s="120"/>
      <c r="C3246" s="119"/>
      <c r="D3246" s="120"/>
      <c r="E3246" s="119"/>
      <c r="F3246" s="119"/>
      <c r="G3246" s="119"/>
      <c r="H3246" s="119"/>
      <c r="I3246" s="158">
        <f t="shared" si="101"/>
        <v>0</v>
      </c>
      <c r="J3246" s="119"/>
      <c r="K3246" s="119"/>
      <c r="L3246" s="119"/>
      <c r="M3246" s="119"/>
      <c r="N3246" s="119"/>
      <c r="O3246" s="159"/>
      <c r="P3246" s="160" t="s">
        <v>80</v>
      </c>
      <c r="Q3246" s="122">
        <f t="shared" si="102"/>
        <v>0</v>
      </c>
      <c r="R3246" s="143"/>
    </row>
    <row r="3247" spans="2:18" x14ac:dyDescent="0.2">
      <c r="B3247" s="120"/>
      <c r="C3247" s="119"/>
      <c r="D3247" s="120"/>
      <c r="E3247" s="119"/>
      <c r="F3247" s="119"/>
      <c r="G3247" s="119"/>
      <c r="H3247" s="119"/>
      <c r="I3247" s="158">
        <f t="shared" si="101"/>
        <v>0</v>
      </c>
      <c r="J3247" s="119"/>
      <c r="K3247" s="119"/>
      <c r="L3247" s="119"/>
      <c r="M3247" s="119"/>
      <c r="N3247" s="119"/>
      <c r="O3247" s="159"/>
      <c r="P3247" s="160" t="s">
        <v>80</v>
      </c>
      <c r="Q3247" s="122">
        <f t="shared" si="102"/>
        <v>0</v>
      </c>
      <c r="R3247" s="143"/>
    </row>
    <row r="3248" spans="2:18" x14ac:dyDescent="0.2">
      <c r="B3248" s="120"/>
      <c r="C3248" s="119"/>
      <c r="D3248" s="120"/>
      <c r="E3248" s="119"/>
      <c r="F3248" s="119"/>
      <c r="G3248" s="119"/>
      <c r="H3248" s="119"/>
      <c r="I3248" s="158">
        <f t="shared" si="101"/>
        <v>0</v>
      </c>
      <c r="J3248" s="119"/>
      <c r="K3248" s="119"/>
      <c r="L3248" s="119"/>
      <c r="M3248" s="119"/>
      <c r="N3248" s="119"/>
      <c r="O3248" s="159"/>
      <c r="P3248" s="160" t="s">
        <v>80</v>
      </c>
      <c r="Q3248" s="122">
        <f t="shared" si="102"/>
        <v>0</v>
      </c>
      <c r="R3248" s="143"/>
    </row>
    <row r="3249" spans="2:18" x14ac:dyDescent="0.2">
      <c r="B3249" s="120"/>
      <c r="C3249" s="119"/>
      <c r="D3249" s="120"/>
      <c r="E3249" s="119"/>
      <c r="F3249" s="119"/>
      <c r="G3249" s="119"/>
      <c r="H3249" s="119"/>
      <c r="I3249" s="158">
        <f t="shared" si="101"/>
        <v>0</v>
      </c>
      <c r="J3249" s="119"/>
      <c r="K3249" s="119"/>
      <c r="L3249" s="119"/>
      <c r="M3249" s="119"/>
      <c r="N3249" s="119"/>
      <c r="O3249" s="159"/>
      <c r="P3249" s="160" t="s">
        <v>80</v>
      </c>
      <c r="Q3249" s="122">
        <f t="shared" si="102"/>
        <v>0</v>
      </c>
      <c r="R3249" s="143"/>
    </row>
    <row r="3250" spans="2:18" x14ac:dyDescent="0.2">
      <c r="B3250" s="120"/>
      <c r="C3250" s="119"/>
      <c r="D3250" s="120"/>
      <c r="E3250" s="119"/>
      <c r="F3250" s="119"/>
      <c r="G3250" s="119"/>
      <c r="H3250" s="119"/>
      <c r="I3250" s="158">
        <f t="shared" si="101"/>
        <v>0</v>
      </c>
      <c r="J3250" s="119"/>
      <c r="K3250" s="119"/>
      <c r="L3250" s="119"/>
      <c r="M3250" s="119"/>
      <c r="N3250" s="119"/>
      <c r="O3250" s="159"/>
      <c r="P3250" s="160" t="s">
        <v>80</v>
      </c>
      <c r="Q3250" s="122">
        <f t="shared" si="102"/>
        <v>0</v>
      </c>
      <c r="R3250" s="143"/>
    </row>
    <row r="3251" spans="2:18" x14ac:dyDescent="0.2">
      <c r="B3251" s="120"/>
      <c r="C3251" s="119"/>
      <c r="D3251" s="120"/>
      <c r="E3251" s="119"/>
      <c r="F3251" s="119"/>
      <c r="G3251" s="119"/>
      <c r="H3251" s="119"/>
      <c r="I3251" s="158">
        <f t="shared" si="101"/>
        <v>0</v>
      </c>
      <c r="J3251" s="119"/>
      <c r="K3251" s="119"/>
      <c r="L3251" s="119"/>
      <c r="M3251" s="119"/>
      <c r="N3251" s="119"/>
      <c r="O3251" s="159"/>
      <c r="P3251" s="160" t="s">
        <v>80</v>
      </c>
      <c r="Q3251" s="122">
        <f t="shared" si="102"/>
        <v>0</v>
      </c>
      <c r="R3251" s="143"/>
    </row>
    <row r="3252" spans="2:18" x14ac:dyDescent="0.2">
      <c r="B3252" s="120"/>
      <c r="C3252" s="119"/>
      <c r="D3252" s="120"/>
      <c r="E3252" s="119"/>
      <c r="F3252" s="119"/>
      <c r="G3252" s="119"/>
      <c r="H3252" s="119"/>
      <c r="I3252" s="158">
        <f t="shared" ref="I3252:I3315" si="103">IF(J3252&gt;0,J3252,SUM((PI()*E3252*F3252/4)+(PI()*F3252*G3252/4)+(PI()*G3252*H3252/4)+(PI()*H3252*E3252/4)))</f>
        <v>0</v>
      </c>
      <c r="J3252" s="119"/>
      <c r="K3252" s="119"/>
      <c r="L3252" s="119"/>
      <c r="M3252" s="119"/>
      <c r="N3252" s="119"/>
      <c r="O3252" s="159"/>
      <c r="P3252" s="160" t="s">
        <v>80</v>
      </c>
      <c r="Q3252" s="122">
        <f t="shared" ref="Q3252:Q3315" si="104">SUM((I3252-(L3252+M3252+N3252))*(1-O3252))</f>
        <v>0</v>
      </c>
      <c r="R3252" s="143"/>
    </row>
    <row r="3253" spans="2:18" x14ac:dyDescent="0.2">
      <c r="B3253" s="120"/>
      <c r="C3253" s="119"/>
      <c r="D3253" s="120"/>
      <c r="E3253" s="119"/>
      <c r="F3253" s="119"/>
      <c r="G3253" s="119"/>
      <c r="H3253" s="119"/>
      <c r="I3253" s="158">
        <f t="shared" si="103"/>
        <v>0</v>
      </c>
      <c r="J3253" s="119"/>
      <c r="K3253" s="119"/>
      <c r="L3253" s="119"/>
      <c r="M3253" s="119"/>
      <c r="N3253" s="119"/>
      <c r="O3253" s="159"/>
      <c r="P3253" s="160" t="s">
        <v>80</v>
      </c>
      <c r="Q3253" s="122">
        <f t="shared" si="104"/>
        <v>0</v>
      </c>
      <c r="R3253" s="143"/>
    </row>
    <row r="3254" spans="2:18" x14ac:dyDescent="0.2">
      <c r="B3254" s="120"/>
      <c r="C3254" s="119"/>
      <c r="D3254" s="120"/>
      <c r="E3254" s="119"/>
      <c r="F3254" s="119"/>
      <c r="G3254" s="119"/>
      <c r="H3254" s="119"/>
      <c r="I3254" s="158">
        <f t="shared" si="103"/>
        <v>0</v>
      </c>
      <c r="J3254" s="119"/>
      <c r="K3254" s="119"/>
      <c r="L3254" s="119"/>
      <c r="M3254" s="119"/>
      <c r="N3254" s="119"/>
      <c r="O3254" s="159"/>
      <c r="P3254" s="160" t="s">
        <v>80</v>
      </c>
      <c r="Q3254" s="122">
        <f t="shared" si="104"/>
        <v>0</v>
      </c>
      <c r="R3254" s="143"/>
    </row>
    <row r="3255" spans="2:18" x14ac:dyDescent="0.2">
      <c r="B3255" s="120"/>
      <c r="C3255" s="119"/>
      <c r="D3255" s="120"/>
      <c r="E3255" s="119"/>
      <c r="F3255" s="119"/>
      <c r="G3255" s="119"/>
      <c r="H3255" s="119"/>
      <c r="I3255" s="158">
        <f t="shared" si="103"/>
        <v>0</v>
      </c>
      <c r="J3255" s="119"/>
      <c r="K3255" s="119"/>
      <c r="L3255" s="119"/>
      <c r="M3255" s="119"/>
      <c r="N3255" s="119"/>
      <c r="O3255" s="159"/>
      <c r="P3255" s="160" t="s">
        <v>80</v>
      </c>
      <c r="Q3255" s="122">
        <f t="shared" si="104"/>
        <v>0</v>
      </c>
      <c r="R3255" s="143"/>
    </row>
    <row r="3256" spans="2:18" x14ac:dyDescent="0.2">
      <c r="B3256" s="120"/>
      <c r="C3256" s="119"/>
      <c r="D3256" s="120"/>
      <c r="E3256" s="119"/>
      <c r="F3256" s="119"/>
      <c r="G3256" s="119"/>
      <c r="H3256" s="119"/>
      <c r="I3256" s="158">
        <f t="shared" si="103"/>
        <v>0</v>
      </c>
      <c r="J3256" s="119"/>
      <c r="K3256" s="119"/>
      <c r="L3256" s="119"/>
      <c r="M3256" s="119"/>
      <c r="N3256" s="119"/>
      <c r="O3256" s="159"/>
      <c r="P3256" s="160" t="s">
        <v>80</v>
      </c>
      <c r="Q3256" s="122">
        <f t="shared" si="104"/>
        <v>0</v>
      </c>
      <c r="R3256" s="143"/>
    </row>
    <row r="3257" spans="2:18" x14ac:dyDescent="0.2">
      <c r="B3257" s="120"/>
      <c r="C3257" s="119"/>
      <c r="D3257" s="120"/>
      <c r="E3257" s="119"/>
      <c r="F3257" s="119"/>
      <c r="G3257" s="119"/>
      <c r="H3257" s="119"/>
      <c r="I3257" s="158">
        <f t="shared" si="103"/>
        <v>0</v>
      </c>
      <c r="J3257" s="119"/>
      <c r="K3257" s="119"/>
      <c r="L3257" s="119"/>
      <c r="M3257" s="119"/>
      <c r="N3257" s="119"/>
      <c r="O3257" s="159"/>
      <c r="P3257" s="160" t="s">
        <v>80</v>
      </c>
      <c r="Q3257" s="122">
        <f t="shared" si="104"/>
        <v>0</v>
      </c>
      <c r="R3257" s="143"/>
    </row>
    <row r="3258" spans="2:18" x14ac:dyDescent="0.2">
      <c r="B3258" s="120"/>
      <c r="C3258" s="119"/>
      <c r="D3258" s="120"/>
      <c r="E3258" s="119"/>
      <c r="F3258" s="119"/>
      <c r="G3258" s="119"/>
      <c r="H3258" s="119"/>
      <c r="I3258" s="158">
        <f t="shared" si="103"/>
        <v>0</v>
      </c>
      <c r="J3258" s="119"/>
      <c r="K3258" s="119"/>
      <c r="L3258" s="119"/>
      <c r="M3258" s="119"/>
      <c r="N3258" s="119"/>
      <c r="O3258" s="159"/>
      <c r="P3258" s="160" t="s">
        <v>80</v>
      </c>
      <c r="Q3258" s="122">
        <f t="shared" si="104"/>
        <v>0</v>
      </c>
      <c r="R3258" s="143"/>
    </row>
    <row r="3259" spans="2:18" x14ac:dyDescent="0.2">
      <c r="B3259" s="120"/>
      <c r="C3259" s="119"/>
      <c r="D3259" s="120"/>
      <c r="E3259" s="119"/>
      <c r="F3259" s="119"/>
      <c r="G3259" s="119"/>
      <c r="H3259" s="119"/>
      <c r="I3259" s="158">
        <f t="shared" si="103"/>
        <v>0</v>
      </c>
      <c r="J3259" s="119"/>
      <c r="K3259" s="119"/>
      <c r="L3259" s="119"/>
      <c r="M3259" s="119"/>
      <c r="N3259" s="119"/>
      <c r="O3259" s="159"/>
      <c r="P3259" s="160" t="s">
        <v>80</v>
      </c>
      <c r="Q3259" s="122">
        <f t="shared" si="104"/>
        <v>0</v>
      </c>
      <c r="R3259" s="143"/>
    </row>
    <row r="3260" spans="2:18" x14ac:dyDescent="0.2">
      <c r="B3260" s="120"/>
      <c r="C3260" s="119"/>
      <c r="D3260" s="120"/>
      <c r="E3260" s="119"/>
      <c r="F3260" s="119"/>
      <c r="G3260" s="119"/>
      <c r="H3260" s="119"/>
      <c r="I3260" s="158">
        <f t="shared" si="103"/>
        <v>0</v>
      </c>
      <c r="J3260" s="119"/>
      <c r="K3260" s="119"/>
      <c r="L3260" s="119"/>
      <c r="M3260" s="119"/>
      <c r="N3260" s="119"/>
      <c r="O3260" s="159"/>
      <c r="P3260" s="160" t="s">
        <v>80</v>
      </c>
      <c r="Q3260" s="122">
        <f t="shared" si="104"/>
        <v>0</v>
      </c>
      <c r="R3260" s="143"/>
    </row>
    <row r="3261" spans="2:18" x14ac:dyDescent="0.2">
      <c r="B3261" s="120"/>
      <c r="C3261" s="119"/>
      <c r="D3261" s="120"/>
      <c r="E3261" s="119"/>
      <c r="F3261" s="119"/>
      <c r="G3261" s="119"/>
      <c r="H3261" s="119"/>
      <c r="I3261" s="158">
        <f t="shared" si="103"/>
        <v>0</v>
      </c>
      <c r="J3261" s="119"/>
      <c r="K3261" s="119"/>
      <c r="L3261" s="119"/>
      <c r="M3261" s="119"/>
      <c r="N3261" s="119"/>
      <c r="O3261" s="159"/>
      <c r="P3261" s="160" t="s">
        <v>80</v>
      </c>
      <c r="Q3261" s="122">
        <f t="shared" si="104"/>
        <v>0</v>
      </c>
      <c r="R3261" s="143"/>
    </row>
    <row r="3262" spans="2:18" x14ac:dyDescent="0.2">
      <c r="B3262" s="120"/>
      <c r="C3262" s="119"/>
      <c r="D3262" s="120"/>
      <c r="E3262" s="119"/>
      <c r="F3262" s="119"/>
      <c r="G3262" s="119"/>
      <c r="H3262" s="119"/>
      <c r="I3262" s="158">
        <f t="shared" si="103"/>
        <v>0</v>
      </c>
      <c r="J3262" s="119"/>
      <c r="K3262" s="119"/>
      <c r="L3262" s="119"/>
      <c r="M3262" s="119"/>
      <c r="N3262" s="119"/>
      <c r="O3262" s="159"/>
      <c r="P3262" s="160" t="s">
        <v>80</v>
      </c>
      <c r="Q3262" s="122">
        <f t="shared" si="104"/>
        <v>0</v>
      </c>
      <c r="R3262" s="143"/>
    </row>
    <row r="3263" spans="2:18" x14ac:dyDescent="0.2">
      <c r="B3263" s="120"/>
      <c r="C3263" s="119"/>
      <c r="D3263" s="120"/>
      <c r="E3263" s="119"/>
      <c r="F3263" s="119"/>
      <c r="G3263" s="119"/>
      <c r="H3263" s="119"/>
      <c r="I3263" s="158">
        <f t="shared" si="103"/>
        <v>0</v>
      </c>
      <c r="J3263" s="119"/>
      <c r="K3263" s="119"/>
      <c r="L3263" s="119"/>
      <c r="M3263" s="119"/>
      <c r="N3263" s="119"/>
      <c r="O3263" s="159"/>
      <c r="P3263" s="160" t="s">
        <v>80</v>
      </c>
      <c r="Q3263" s="122">
        <f t="shared" si="104"/>
        <v>0</v>
      </c>
      <c r="R3263" s="143"/>
    </row>
    <row r="3264" spans="2:18" x14ac:dyDescent="0.2">
      <c r="B3264" s="120"/>
      <c r="C3264" s="119"/>
      <c r="D3264" s="120"/>
      <c r="E3264" s="119"/>
      <c r="F3264" s="119"/>
      <c r="G3264" s="119"/>
      <c r="H3264" s="119"/>
      <c r="I3264" s="158">
        <f t="shared" si="103"/>
        <v>0</v>
      </c>
      <c r="J3264" s="119"/>
      <c r="K3264" s="119"/>
      <c r="L3264" s="119"/>
      <c r="M3264" s="119"/>
      <c r="N3264" s="119"/>
      <c r="O3264" s="159"/>
      <c r="P3264" s="160" t="s">
        <v>80</v>
      </c>
      <c r="Q3264" s="122">
        <f t="shared" si="104"/>
        <v>0</v>
      </c>
      <c r="R3264" s="143"/>
    </row>
    <row r="3265" spans="2:18" x14ac:dyDescent="0.2">
      <c r="B3265" s="120"/>
      <c r="C3265" s="119"/>
      <c r="D3265" s="120"/>
      <c r="E3265" s="119"/>
      <c r="F3265" s="119"/>
      <c r="G3265" s="119"/>
      <c r="H3265" s="119"/>
      <c r="I3265" s="158">
        <f t="shared" si="103"/>
        <v>0</v>
      </c>
      <c r="J3265" s="119"/>
      <c r="K3265" s="119"/>
      <c r="L3265" s="119"/>
      <c r="M3265" s="119"/>
      <c r="N3265" s="119"/>
      <c r="O3265" s="159"/>
      <c r="P3265" s="160" t="s">
        <v>80</v>
      </c>
      <c r="Q3265" s="122">
        <f t="shared" si="104"/>
        <v>0</v>
      </c>
      <c r="R3265" s="143"/>
    </row>
    <row r="3266" spans="2:18" x14ac:dyDescent="0.2">
      <c r="B3266" s="120"/>
      <c r="C3266" s="119"/>
      <c r="D3266" s="120"/>
      <c r="E3266" s="119"/>
      <c r="F3266" s="119"/>
      <c r="G3266" s="119"/>
      <c r="H3266" s="119"/>
      <c r="I3266" s="158">
        <f t="shared" si="103"/>
        <v>0</v>
      </c>
      <c r="J3266" s="119"/>
      <c r="K3266" s="119"/>
      <c r="L3266" s="119"/>
      <c r="M3266" s="119"/>
      <c r="N3266" s="119"/>
      <c r="O3266" s="159"/>
      <c r="P3266" s="160" t="s">
        <v>80</v>
      </c>
      <c r="Q3266" s="122">
        <f t="shared" si="104"/>
        <v>0</v>
      </c>
      <c r="R3266" s="143"/>
    </row>
    <row r="3267" spans="2:18" x14ac:dyDescent="0.2">
      <c r="B3267" s="120"/>
      <c r="C3267" s="119"/>
      <c r="D3267" s="120"/>
      <c r="E3267" s="119"/>
      <c r="F3267" s="119"/>
      <c r="G3267" s="119"/>
      <c r="H3267" s="119"/>
      <c r="I3267" s="158">
        <f t="shared" si="103"/>
        <v>0</v>
      </c>
      <c r="J3267" s="119"/>
      <c r="K3267" s="119"/>
      <c r="L3267" s="119"/>
      <c r="M3267" s="119"/>
      <c r="N3267" s="119"/>
      <c r="O3267" s="159"/>
      <c r="P3267" s="160" t="s">
        <v>80</v>
      </c>
      <c r="Q3267" s="122">
        <f t="shared" si="104"/>
        <v>0</v>
      </c>
      <c r="R3267" s="143"/>
    </row>
    <row r="3268" spans="2:18" x14ac:dyDescent="0.2">
      <c r="B3268" s="120"/>
      <c r="C3268" s="119"/>
      <c r="D3268" s="120"/>
      <c r="E3268" s="119"/>
      <c r="F3268" s="119"/>
      <c r="G3268" s="119"/>
      <c r="H3268" s="119"/>
      <c r="I3268" s="158">
        <f t="shared" si="103"/>
        <v>0</v>
      </c>
      <c r="J3268" s="119"/>
      <c r="K3268" s="119"/>
      <c r="L3268" s="119"/>
      <c r="M3268" s="119"/>
      <c r="N3268" s="119"/>
      <c r="O3268" s="159"/>
      <c r="P3268" s="160" t="s">
        <v>80</v>
      </c>
      <c r="Q3268" s="122">
        <f t="shared" si="104"/>
        <v>0</v>
      </c>
      <c r="R3268" s="143"/>
    </row>
    <row r="3269" spans="2:18" x14ac:dyDescent="0.2">
      <c r="B3269" s="120"/>
      <c r="C3269" s="119"/>
      <c r="D3269" s="120"/>
      <c r="E3269" s="119"/>
      <c r="F3269" s="119"/>
      <c r="G3269" s="119"/>
      <c r="H3269" s="119"/>
      <c r="I3269" s="158">
        <f t="shared" si="103"/>
        <v>0</v>
      </c>
      <c r="J3269" s="119"/>
      <c r="K3269" s="119"/>
      <c r="L3269" s="119"/>
      <c r="M3269" s="119"/>
      <c r="N3269" s="119"/>
      <c r="O3269" s="159"/>
      <c r="P3269" s="160" t="s">
        <v>80</v>
      </c>
      <c r="Q3269" s="122">
        <f t="shared" si="104"/>
        <v>0</v>
      </c>
      <c r="R3269" s="143"/>
    </row>
    <row r="3270" spans="2:18" x14ac:dyDescent="0.2">
      <c r="B3270" s="120"/>
      <c r="C3270" s="119"/>
      <c r="D3270" s="120"/>
      <c r="E3270" s="119"/>
      <c r="F3270" s="119"/>
      <c r="G3270" s="119"/>
      <c r="H3270" s="119"/>
      <c r="I3270" s="158">
        <f t="shared" si="103"/>
        <v>0</v>
      </c>
      <c r="J3270" s="119"/>
      <c r="K3270" s="119"/>
      <c r="L3270" s="119"/>
      <c r="M3270" s="119"/>
      <c r="N3270" s="119"/>
      <c r="O3270" s="159"/>
      <c r="P3270" s="160" t="s">
        <v>80</v>
      </c>
      <c r="Q3270" s="122">
        <f t="shared" si="104"/>
        <v>0</v>
      </c>
      <c r="R3270" s="143"/>
    </row>
    <row r="3271" spans="2:18" x14ac:dyDescent="0.2">
      <c r="B3271" s="120"/>
      <c r="C3271" s="119"/>
      <c r="D3271" s="120"/>
      <c r="E3271" s="119"/>
      <c r="F3271" s="119"/>
      <c r="G3271" s="119"/>
      <c r="H3271" s="119"/>
      <c r="I3271" s="158">
        <f t="shared" si="103"/>
        <v>0</v>
      </c>
      <c r="J3271" s="119"/>
      <c r="K3271" s="119"/>
      <c r="L3271" s="119"/>
      <c r="M3271" s="119"/>
      <c r="N3271" s="119"/>
      <c r="O3271" s="159"/>
      <c r="P3271" s="160" t="s">
        <v>80</v>
      </c>
      <c r="Q3271" s="122">
        <f t="shared" si="104"/>
        <v>0</v>
      </c>
      <c r="R3271" s="143"/>
    </row>
    <row r="3272" spans="2:18" x14ac:dyDescent="0.2">
      <c r="B3272" s="120"/>
      <c r="C3272" s="119"/>
      <c r="D3272" s="120"/>
      <c r="E3272" s="119"/>
      <c r="F3272" s="119"/>
      <c r="G3272" s="119"/>
      <c r="H3272" s="119"/>
      <c r="I3272" s="158">
        <f t="shared" si="103"/>
        <v>0</v>
      </c>
      <c r="J3272" s="119"/>
      <c r="K3272" s="119"/>
      <c r="L3272" s="119"/>
      <c r="M3272" s="119"/>
      <c r="N3272" s="119"/>
      <c r="O3272" s="159"/>
      <c r="P3272" s="160" t="s">
        <v>80</v>
      </c>
      <c r="Q3272" s="122">
        <f t="shared" si="104"/>
        <v>0</v>
      </c>
      <c r="R3272" s="143"/>
    </row>
    <row r="3273" spans="2:18" x14ac:dyDescent="0.2">
      <c r="B3273" s="120"/>
      <c r="C3273" s="119"/>
      <c r="D3273" s="120"/>
      <c r="E3273" s="119"/>
      <c r="F3273" s="119"/>
      <c r="G3273" s="119"/>
      <c r="H3273" s="119"/>
      <c r="I3273" s="158">
        <f t="shared" si="103"/>
        <v>0</v>
      </c>
      <c r="J3273" s="119"/>
      <c r="K3273" s="119"/>
      <c r="L3273" s="119"/>
      <c r="M3273" s="119"/>
      <c r="N3273" s="119"/>
      <c r="O3273" s="159"/>
      <c r="P3273" s="160" t="s">
        <v>80</v>
      </c>
      <c r="Q3273" s="122">
        <f t="shared" si="104"/>
        <v>0</v>
      </c>
      <c r="R3273" s="143"/>
    </row>
    <row r="3274" spans="2:18" x14ac:dyDescent="0.2">
      <c r="B3274" s="120"/>
      <c r="C3274" s="119"/>
      <c r="D3274" s="120"/>
      <c r="E3274" s="119"/>
      <c r="F3274" s="119"/>
      <c r="G3274" s="119"/>
      <c r="H3274" s="119"/>
      <c r="I3274" s="158">
        <f t="shared" si="103"/>
        <v>0</v>
      </c>
      <c r="J3274" s="119"/>
      <c r="K3274" s="119"/>
      <c r="L3274" s="119"/>
      <c r="M3274" s="119"/>
      <c r="N3274" s="119"/>
      <c r="O3274" s="159"/>
      <c r="P3274" s="160" t="s">
        <v>80</v>
      </c>
      <c r="Q3274" s="122">
        <f t="shared" si="104"/>
        <v>0</v>
      </c>
      <c r="R3274" s="143"/>
    </row>
    <row r="3275" spans="2:18" x14ac:dyDescent="0.2">
      <c r="B3275" s="120"/>
      <c r="C3275" s="119"/>
      <c r="D3275" s="120"/>
      <c r="E3275" s="119"/>
      <c r="F3275" s="119"/>
      <c r="G3275" s="119"/>
      <c r="H3275" s="119"/>
      <c r="I3275" s="158">
        <f t="shared" si="103"/>
        <v>0</v>
      </c>
      <c r="J3275" s="119"/>
      <c r="K3275" s="119"/>
      <c r="L3275" s="119"/>
      <c r="M3275" s="119"/>
      <c r="N3275" s="119"/>
      <c r="O3275" s="159"/>
      <c r="P3275" s="160" t="s">
        <v>80</v>
      </c>
      <c r="Q3275" s="122">
        <f t="shared" si="104"/>
        <v>0</v>
      </c>
      <c r="R3275" s="143"/>
    </row>
    <row r="3276" spans="2:18" x14ac:dyDescent="0.2">
      <c r="B3276" s="120"/>
      <c r="C3276" s="119"/>
      <c r="D3276" s="120"/>
      <c r="E3276" s="119"/>
      <c r="F3276" s="119"/>
      <c r="G3276" s="119"/>
      <c r="H3276" s="119"/>
      <c r="I3276" s="158">
        <f t="shared" si="103"/>
        <v>0</v>
      </c>
      <c r="J3276" s="119"/>
      <c r="K3276" s="119"/>
      <c r="L3276" s="119"/>
      <c r="M3276" s="119"/>
      <c r="N3276" s="119"/>
      <c r="O3276" s="159"/>
      <c r="P3276" s="160" t="s">
        <v>80</v>
      </c>
      <c r="Q3276" s="122">
        <f t="shared" si="104"/>
        <v>0</v>
      </c>
      <c r="R3276" s="143"/>
    </row>
    <row r="3277" spans="2:18" x14ac:dyDescent="0.2">
      <c r="B3277" s="120"/>
      <c r="C3277" s="119"/>
      <c r="D3277" s="120"/>
      <c r="E3277" s="119"/>
      <c r="F3277" s="119"/>
      <c r="G3277" s="119"/>
      <c r="H3277" s="119"/>
      <c r="I3277" s="158">
        <f t="shared" si="103"/>
        <v>0</v>
      </c>
      <c r="J3277" s="119"/>
      <c r="K3277" s="119"/>
      <c r="L3277" s="119"/>
      <c r="M3277" s="119"/>
      <c r="N3277" s="119"/>
      <c r="O3277" s="159"/>
      <c r="P3277" s="160" t="s">
        <v>80</v>
      </c>
      <c r="Q3277" s="122">
        <f t="shared" si="104"/>
        <v>0</v>
      </c>
      <c r="R3277" s="143"/>
    </row>
    <row r="3278" spans="2:18" x14ac:dyDescent="0.2">
      <c r="B3278" s="120"/>
      <c r="C3278" s="119"/>
      <c r="D3278" s="120"/>
      <c r="E3278" s="119"/>
      <c r="F3278" s="119"/>
      <c r="G3278" s="119"/>
      <c r="H3278" s="119"/>
      <c r="I3278" s="158">
        <f t="shared" si="103"/>
        <v>0</v>
      </c>
      <c r="J3278" s="119"/>
      <c r="K3278" s="119"/>
      <c r="L3278" s="119"/>
      <c r="M3278" s="119"/>
      <c r="N3278" s="119"/>
      <c r="O3278" s="159"/>
      <c r="P3278" s="160" t="s">
        <v>80</v>
      </c>
      <c r="Q3278" s="122">
        <f t="shared" si="104"/>
        <v>0</v>
      </c>
      <c r="R3278" s="143"/>
    </row>
    <row r="3279" spans="2:18" x14ac:dyDescent="0.2">
      <c r="B3279" s="120"/>
      <c r="C3279" s="119"/>
      <c r="D3279" s="120"/>
      <c r="E3279" s="119"/>
      <c r="F3279" s="119"/>
      <c r="G3279" s="119"/>
      <c r="H3279" s="119"/>
      <c r="I3279" s="158">
        <f t="shared" si="103"/>
        <v>0</v>
      </c>
      <c r="J3279" s="119"/>
      <c r="K3279" s="119"/>
      <c r="L3279" s="119"/>
      <c r="M3279" s="119"/>
      <c r="N3279" s="119"/>
      <c r="O3279" s="159"/>
      <c r="P3279" s="160" t="s">
        <v>80</v>
      </c>
      <c r="Q3279" s="122">
        <f t="shared" si="104"/>
        <v>0</v>
      </c>
      <c r="R3279" s="143"/>
    </row>
    <row r="3280" spans="2:18" x14ac:dyDescent="0.2">
      <c r="B3280" s="120"/>
      <c r="C3280" s="119"/>
      <c r="D3280" s="120"/>
      <c r="E3280" s="119"/>
      <c r="F3280" s="119"/>
      <c r="G3280" s="119"/>
      <c r="H3280" s="119"/>
      <c r="I3280" s="158">
        <f t="shared" si="103"/>
        <v>0</v>
      </c>
      <c r="J3280" s="119"/>
      <c r="K3280" s="119"/>
      <c r="L3280" s="119"/>
      <c r="M3280" s="119"/>
      <c r="N3280" s="119"/>
      <c r="O3280" s="159"/>
      <c r="P3280" s="160" t="s">
        <v>80</v>
      </c>
      <c r="Q3280" s="122">
        <f t="shared" si="104"/>
        <v>0</v>
      </c>
      <c r="R3280" s="143"/>
    </row>
    <row r="3281" spans="2:18" x14ac:dyDescent="0.2">
      <c r="B3281" s="120"/>
      <c r="C3281" s="119"/>
      <c r="D3281" s="120"/>
      <c r="E3281" s="119"/>
      <c r="F3281" s="119"/>
      <c r="G3281" s="119"/>
      <c r="H3281" s="119"/>
      <c r="I3281" s="158">
        <f t="shared" si="103"/>
        <v>0</v>
      </c>
      <c r="J3281" s="119"/>
      <c r="K3281" s="119"/>
      <c r="L3281" s="119"/>
      <c r="M3281" s="119"/>
      <c r="N3281" s="119"/>
      <c r="O3281" s="159"/>
      <c r="P3281" s="160" t="s">
        <v>80</v>
      </c>
      <c r="Q3281" s="122">
        <f t="shared" si="104"/>
        <v>0</v>
      </c>
      <c r="R3281" s="143"/>
    </row>
    <row r="3282" spans="2:18" x14ac:dyDescent="0.2">
      <c r="B3282" s="120"/>
      <c r="C3282" s="119"/>
      <c r="D3282" s="120"/>
      <c r="E3282" s="119"/>
      <c r="F3282" s="119"/>
      <c r="G3282" s="119"/>
      <c r="H3282" s="119"/>
      <c r="I3282" s="158">
        <f t="shared" si="103"/>
        <v>0</v>
      </c>
      <c r="J3282" s="119"/>
      <c r="K3282" s="119"/>
      <c r="L3282" s="119"/>
      <c r="M3282" s="119"/>
      <c r="N3282" s="119"/>
      <c r="O3282" s="159"/>
      <c r="P3282" s="160" t="s">
        <v>80</v>
      </c>
      <c r="Q3282" s="122">
        <f t="shared" si="104"/>
        <v>0</v>
      </c>
      <c r="R3282" s="143"/>
    </row>
    <row r="3283" spans="2:18" x14ac:dyDescent="0.2">
      <c r="B3283" s="120"/>
      <c r="C3283" s="119"/>
      <c r="D3283" s="120"/>
      <c r="E3283" s="119"/>
      <c r="F3283" s="119"/>
      <c r="G3283" s="119"/>
      <c r="H3283" s="119"/>
      <c r="I3283" s="158">
        <f t="shared" si="103"/>
        <v>0</v>
      </c>
      <c r="J3283" s="119"/>
      <c r="K3283" s="119"/>
      <c r="L3283" s="119"/>
      <c r="M3283" s="119"/>
      <c r="N3283" s="119"/>
      <c r="O3283" s="159"/>
      <c r="P3283" s="160" t="s">
        <v>80</v>
      </c>
      <c r="Q3283" s="122">
        <f t="shared" si="104"/>
        <v>0</v>
      </c>
      <c r="R3283" s="143"/>
    </row>
    <row r="3284" spans="2:18" x14ac:dyDescent="0.2">
      <c r="B3284" s="120"/>
      <c r="C3284" s="119"/>
      <c r="D3284" s="120"/>
      <c r="E3284" s="119"/>
      <c r="F3284" s="119"/>
      <c r="G3284" s="119"/>
      <c r="H3284" s="119"/>
      <c r="I3284" s="158">
        <f t="shared" si="103"/>
        <v>0</v>
      </c>
      <c r="J3284" s="119"/>
      <c r="K3284" s="119"/>
      <c r="L3284" s="119"/>
      <c r="M3284" s="119"/>
      <c r="N3284" s="119"/>
      <c r="O3284" s="159"/>
      <c r="P3284" s="160" t="s">
        <v>80</v>
      </c>
      <c r="Q3284" s="122">
        <f t="shared" si="104"/>
        <v>0</v>
      </c>
      <c r="R3284" s="143"/>
    </row>
    <row r="3285" spans="2:18" x14ac:dyDescent="0.2">
      <c r="B3285" s="120"/>
      <c r="C3285" s="119"/>
      <c r="D3285" s="120"/>
      <c r="E3285" s="119"/>
      <c r="F3285" s="119"/>
      <c r="G3285" s="119"/>
      <c r="H3285" s="119"/>
      <c r="I3285" s="158">
        <f t="shared" si="103"/>
        <v>0</v>
      </c>
      <c r="J3285" s="119"/>
      <c r="K3285" s="119"/>
      <c r="L3285" s="119"/>
      <c r="M3285" s="119"/>
      <c r="N3285" s="119"/>
      <c r="O3285" s="159"/>
      <c r="P3285" s="160" t="s">
        <v>80</v>
      </c>
      <c r="Q3285" s="122">
        <f t="shared" si="104"/>
        <v>0</v>
      </c>
      <c r="R3285" s="143"/>
    </row>
    <row r="3286" spans="2:18" x14ac:dyDescent="0.2">
      <c r="B3286" s="120"/>
      <c r="C3286" s="119"/>
      <c r="D3286" s="120"/>
      <c r="E3286" s="119"/>
      <c r="F3286" s="119"/>
      <c r="G3286" s="119"/>
      <c r="H3286" s="119"/>
      <c r="I3286" s="158">
        <f t="shared" si="103"/>
        <v>0</v>
      </c>
      <c r="J3286" s="119"/>
      <c r="K3286" s="119"/>
      <c r="L3286" s="119"/>
      <c r="M3286" s="119"/>
      <c r="N3286" s="119"/>
      <c r="O3286" s="159"/>
      <c r="P3286" s="160" t="s">
        <v>80</v>
      </c>
      <c r="Q3286" s="122">
        <f t="shared" si="104"/>
        <v>0</v>
      </c>
      <c r="R3286" s="143"/>
    </row>
    <row r="3287" spans="2:18" x14ac:dyDescent="0.2">
      <c r="B3287" s="120"/>
      <c r="C3287" s="119"/>
      <c r="D3287" s="120"/>
      <c r="E3287" s="119"/>
      <c r="F3287" s="119"/>
      <c r="G3287" s="119"/>
      <c r="H3287" s="119"/>
      <c r="I3287" s="158">
        <f t="shared" si="103"/>
        <v>0</v>
      </c>
      <c r="J3287" s="119"/>
      <c r="K3287" s="119"/>
      <c r="L3287" s="119"/>
      <c r="M3287" s="119"/>
      <c r="N3287" s="119"/>
      <c r="O3287" s="159"/>
      <c r="P3287" s="160" t="s">
        <v>80</v>
      </c>
      <c r="Q3287" s="122">
        <f t="shared" si="104"/>
        <v>0</v>
      </c>
      <c r="R3287" s="143"/>
    </row>
    <row r="3288" spans="2:18" x14ac:dyDescent="0.2">
      <c r="B3288" s="120"/>
      <c r="C3288" s="119"/>
      <c r="D3288" s="120"/>
      <c r="E3288" s="119"/>
      <c r="F3288" s="119"/>
      <c r="G3288" s="119"/>
      <c r="H3288" s="119"/>
      <c r="I3288" s="158">
        <f t="shared" si="103"/>
        <v>0</v>
      </c>
      <c r="J3288" s="119"/>
      <c r="K3288" s="119"/>
      <c r="L3288" s="119"/>
      <c r="M3288" s="119"/>
      <c r="N3288" s="119"/>
      <c r="O3288" s="159"/>
      <c r="P3288" s="160" t="s">
        <v>80</v>
      </c>
      <c r="Q3288" s="122">
        <f t="shared" si="104"/>
        <v>0</v>
      </c>
      <c r="R3288" s="143"/>
    </row>
    <row r="3289" spans="2:18" x14ac:dyDescent="0.2">
      <c r="B3289" s="120"/>
      <c r="C3289" s="119"/>
      <c r="D3289" s="120"/>
      <c r="E3289" s="119"/>
      <c r="F3289" s="119"/>
      <c r="G3289" s="119"/>
      <c r="H3289" s="119"/>
      <c r="I3289" s="158">
        <f t="shared" si="103"/>
        <v>0</v>
      </c>
      <c r="J3289" s="119"/>
      <c r="K3289" s="119"/>
      <c r="L3289" s="119"/>
      <c r="M3289" s="119"/>
      <c r="N3289" s="119"/>
      <c r="O3289" s="159"/>
      <c r="P3289" s="160" t="s">
        <v>80</v>
      </c>
      <c r="Q3289" s="122">
        <f t="shared" si="104"/>
        <v>0</v>
      </c>
      <c r="R3289" s="143"/>
    </row>
    <row r="3290" spans="2:18" x14ac:dyDescent="0.2">
      <c r="B3290" s="120"/>
      <c r="C3290" s="119"/>
      <c r="D3290" s="120"/>
      <c r="E3290" s="119"/>
      <c r="F3290" s="119"/>
      <c r="G3290" s="119"/>
      <c r="H3290" s="119"/>
      <c r="I3290" s="158">
        <f t="shared" si="103"/>
        <v>0</v>
      </c>
      <c r="J3290" s="119"/>
      <c r="K3290" s="119"/>
      <c r="L3290" s="119"/>
      <c r="M3290" s="119"/>
      <c r="N3290" s="119"/>
      <c r="O3290" s="159"/>
      <c r="P3290" s="160" t="s">
        <v>80</v>
      </c>
      <c r="Q3290" s="122">
        <f t="shared" si="104"/>
        <v>0</v>
      </c>
      <c r="R3290" s="143"/>
    </row>
    <row r="3291" spans="2:18" x14ac:dyDescent="0.2">
      <c r="B3291" s="120"/>
      <c r="C3291" s="119"/>
      <c r="D3291" s="120"/>
      <c r="E3291" s="119"/>
      <c r="F3291" s="119"/>
      <c r="G3291" s="119"/>
      <c r="H3291" s="119"/>
      <c r="I3291" s="158">
        <f t="shared" si="103"/>
        <v>0</v>
      </c>
      <c r="J3291" s="119"/>
      <c r="K3291" s="119"/>
      <c r="L3291" s="119"/>
      <c r="M3291" s="119"/>
      <c r="N3291" s="119"/>
      <c r="O3291" s="159"/>
      <c r="P3291" s="160" t="s">
        <v>80</v>
      </c>
      <c r="Q3291" s="122">
        <f t="shared" si="104"/>
        <v>0</v>
      </c>
      <c r="R3291" s="143"/>
    </row>
    <row r="3292" spans="2:18" x14ac:dyDescent="0.2">
      <c r="B3292" s="120"/>
      <c r="C3292" s="119"/>
      <c r="D3292" s="120"/>
      <c r="E3292" s="119"/>
      <c r="F3292" s="119"/>
      <c r="G3292" s="119"/>
      <c r="H3292" s="119"/>
      <c r="I3292" s="158">
        <f t="shared" si="103"/>
        <v>0</v>
      </c>
      <c r="J3292" s="119"/>
      <c r="K3292" s="119"/>
      <c r="L3292" s="119"/>
      <c r="M3292" s="119"/>
      <c r="N3292" s="119"/>
      <c r="O3292" s="159"/>
      <c r="P3292" s="160" t="s">
        <v>80</v>
      </c>
      <c r="Q3292" s="122">
        <f t="shared" si="104"/>
        <v>0</v>
      </c>
      <c r="R3292" s="143"/>
    </row>
    <row r="3293" spans="2:18" x14ac:dyDescent="0.2">
      <c r="B3293" s="120"/>
      <c r="C3293" s="119"/>
      <c r="D3293" s="120"/>
      <c r="E3293" s="119"/>
      <c r="F3293" s="119"/>
      <c r="G3293" s="119"/>
      <c r="H3293" s="119"/>
      <c r="I3293" s="158">
        <f t="shared" si="103"/>
        <v>0</v>
      </c>
      <c r="J3293" s="119"/>
      <c r="K3293" s="119"/>
      <c r="L3293" s="119"/>
      <c r="M3293" s="119"/>
      <c r="N3293" s="119"/>
      <c r="O3293" s="159"/>
      <c r="P3293" s="160" t="s">
        <v>80</v>
      </c>
      <c r="Q3293" s="122">
        <f t="shared" si="104"/>
        <v>0</v>
      </c>
      <c r="R3293" s="143"/>
    </row>
    <row r="3294" spans="2:18" x14ac:dyDescent="0.2">
      <c r="B3294" s="120"/>
      <c r="C3294" s="119"/>
      <c r="D3294" s="120"/>
      <c r="E3294" s="119"/>
      <c r="F3294" s="119"/>
      <c r="G3294" s="119"/>
      <c r="H3294" s="119"/>
      <c r="I3294" s="158">
        <f t="shared" si="103"/>
        <v>0</v>
      </c>
      <c r="J3294" s="119"/>
      <c r="K3294" s="119"/>
      <c r="L3294" s="119"/>
      <c r="M3294" s="119"/>
      <c r="N3294" s="119"/>
      <c r="O3294" s="159"/>
      <c r="P3294" s="160" t="s">
        <v>80</v>
      </c>
      <c r="Q3294" s="122">
        <f t="shared" si="104"/>
        <v>0</v>
      </c>
      <c r="R3294" s="143"/>
    </row>
    <row r="3295" spans="2:18" x14ac:dyDescent="0.2">
      <c r="B3295" s="120"/>
      <c r="C3295" s="119"/>
      <c r="D3295" s="120"/>
      <c r="E3295" s="119"/>
      <c r="F3295" s="119"/>
      <c r="G3295" s="119"/>
      <c r="H3295" s="119"/>
      <c r="I3295" s="158">
        <f t="shared" si="103"/>
        <v>0</v>
      </c>
      <c r="J3295" s="119"/>
      <c r="K3295" s="119"/>
      <c r="L3295" s="119"/>
      <c r="M3295" s="119"/>
      <c r="N3295" s="119"/>
      <c r="O3295" s="159"/>
      <c r="P3295" s="160" t="s">
        <v>80</v>
      </c>
      <c r="Q3295" s="122">
        <f t="shared" si="104"/>
        <v>0</v>
      </c>
      <c r="R3295" s="143"/>
    </row>
    <row r="3296" spans="2:18" x14ac:dyDescent="0.2">
      <c r="B3296" s="120"/>
      <c r="C3296" s="119"/>
      <c r="D3296" s="120"/>
      <c r="E3296" s="119"/>
      <c r="F3296" s="119"/>
      <c r="G3296" s="119"/>
      <c r="H3296" s="119"/>
      <c r="I3296" s="158">
        <f t="shared" si="103"/>
        <v>0</v>
      </c>
      <c r="J3296" s="119"/>
      <c r="K3296" s="119"/>
      <c r="L3296" s="119"/>
      <c r="M3296" s="119"/>
      <c r="N3296" s="119"/>
      <c r="O3296" s="159"/>
      <c r="P3296" s="160" t="s">
        <v>80</v>
      </c>
      <c r="Q3296" s="122">
        <f t="shared" si="104"/>
        <v>0</v>
      </c>
      <c r="R3296" s="143"/>
    </row>
    <row r="3297" spans="2:18" x14ac:dyDescent="0.2">
      <c r="B3297" s="120"/>
      <c r="C3297" s="119"/>
      <c r="D3297" s="120"/>
      <c r="E3297" s="119"/>
      <c r="F3297" s="119"/>
      <c r="G3297" s="119"/>
      <c r="H3297" s="119"/>
      <c r="I3297" s="158">
        <f t="shared" si="103"/>
        <v>0</v>
      </c>
      <c r="J3297" s="119"/>
      <c r="K3297" s="119"/>
      <c r="L3297" s="119"/>
      <c r="M3297" s="119"/>
      <c r="N3297" s="119"/>
      <c r="O3297" s="159"/>
      <c r="P3297" s="160" t="s">
        <v>80</v>
      </c>
      <c r="Q3297" s="122">
        <f t="shared" si="104"/>
        <v>0</v>
      </c>
      <c r="R3297" s="143"/>
    </row>
    <row r="3298" spans="2:18" x14ac:dyDescent="0.2">
      <c r="B3298" s="120"/>
      <c r="C3298" s="119"/>
      <c r="D3298" s="120"/>
      <c r="E3298" s="119"/>
      <c r="F3298" s="119"/>
      <c r="G3298" s="119"/>
      <c r="H3298" s="119"/>
      <c r="I3298" s="158">
        <f t="shared" si="103"/>
        <v>0</v>
      </c>
      <c r="J3298" s="119"/>
      <c r="K3298" s="119"/>
      <c r="L3298" s="119"/>
      <c r="M3298" s="119"/>
      <c r="N3298" s="119"/>
      <c r="O3298" s="159"/>
      <c r="P3298" s="160" t="s">
        <v>80</v>
      </c>
      <c r="Q3298" s="122">
        <f t="shared" si="104"/>
        <v>0</v>
      </c>
      <c r="R3298" s="143"/>
    </row>
    <row r="3299" spans="2:18" x14ac:dyDescent="0.2">
      <c r="B3299" s="120"/>
      <c r="C3299" s="119"/>
      <c r="D3299" s="120"/>
      <c r="E3299" s="119"/>
      <c r="F3299" s="119"/>
      <c r="G3299" s="119"/>
      <c r="H3299" s="119"/>
      <c r="I3299" s="158">
        <f t="shared" si="103"/>
        <v>0</v>
      </c>
      <c r="J3299" s="119"/>
      <c r="K3299" s="119"/>
      <c r="L3299" s="119"/>
      <c r="M3299" s="119"/>
      <c r="N3299" s="119"/>
      <c r="O3299" s="159"/>
      <c r="P3299" s="160" t="s">
        <v>80</v>
      </c>
      <c r="Q3299" s="122">
        <f t="shared" si="104"/>
        <v>0</v>
      </c>
      <c r="R3299" s="143"/>
    </row>
    <row r="3300" spans="2:18" x14ac:dyDescent="0.2">
      <c r="B3300" s="120"/>
      <c r="C3300" s="119"/>
      <c r="D3300" s="120"/>
      <c r="E3300" s="119"/>
      <c r="F3300" s="119"/>
      <c r="G3300" s="119"/>
      <c r="H3300" s="119"/>
      <c r="I3300" s="158">
        <f t="shared" si="103"/>
        <v>0</v>
      </c>
      <c r="J3300" s="119"/>
      <c r="K3300" s="119"/>
      <c r="L3300" s="119"/>
      <c r="M3300" s="119"/>
      <c r="N3300" s="119"/>
      <c r="O3300" s="159"/>
      <c r="P3300" s="160" t="s">
        <v>80</v>
      </c>
      <c r="Q3300" s="122">
        <f t="shared" si="104"/>
        <v>0</v>
      </c>
      <c r="R3300" s="143"/>
    </row>
    <row r="3301" spans="2:18" x14ac:dyDescent="0.2">
      <c r="B3301" s="120"/>
      <c r="C3301" s="119"/>
      <c r="D3301" s="120"/>
      <c r="E3301" s="119"/>
      <c r="F3301" s="119"/>
      <c r="G3301" s="119"/>
      <c r="H3301" s="119"/>
      <c r="I3301" s="158">
        <f t="shared" si="103"/>
        <v>0</v>
      </c>
      <c r="J3301" s="119"/>
      <c r="K3301" s="119"/>
      <c r="L3301" s="119"/>
      <c r="M3301" s="119"/>
      <c r="N3301" s="119"/>
      <c r="O3301" s="159"/>
      <c r="P3301" s="160" t="s">
        <v>80</v>
      </c>
      <c r="Q3301" s="122">
        <f t="shared" si="104"/>
        <v>0</v>
      </c>
      <c r="R3301" s="143"/>
    </row>
    <row r="3302" spans="2:18" x14ac:dyDescent="0.2">
      <c r="B3302" s="120"/>
      <c r="C3302" s="119"/>
      <c r="D3302" s="120"/>
      <c r="E3302" s="119"/>
      <c r="F3302" s="119"/>
      <c r="G3302" s="119"/>
      <c r="H3302" s="119"/>
      <c r="I3302" s="158">
        <f t="shared" si="103"/>
        <v>0</v>
      </c>
      <c r="J3302" s="119"/>
      <c r="K3302" s="119"/>
      <c r="L3302" s="119"/>
      <c r="M3302" s="119"/>
      <c r="N3302" s="119"/>
      <c r="O3302" s="159"/>
      <c r="P3302" s="160" t="s">
        <v>80</v>
      </c>
      <c r="Q3302" s="122">
        <f t="shared" si="104"/>
        <v>0</v>
      </c>
      <c r="R3302" s="143"/>
    </row>
    <row r="3303" spans="2:18" x14ac:dyDescent="0.2">
      <c r="B3303" s="120"/>
      <c r="C3303" s="119"/>
      <c r="D3303" s="120"/>
      <c r="E3303" s="119"/>
      <c r="F3303" s="119"/>
      <c r="G3303" s="119"/>
      <c r="H3303" s="119"/>
      <c r="I3303" s="158">
        <f t="shared" si="103"/>
        <v>0</v>
      </c>
      <c r="J3303" s="119"/>
      <c r="K3303" s="119"/>
      <c r="L3303" s="119"/>
      <c r="M3303" s="119"/>
      <c r="N3303" s="119"/>
      <c r="O3303" s="159"/>
      <c r="P3303" s="160" t="s">
        <v>80</v>
      </c>
      <c r="Q3303" s="122">
        <f t="shared" si="104"/>
        <v>0</v>
      </c>
      <c r="R3303" s="143"/>
    </row>
    <row r="3304" spans="2:18" x14ac:dyDescent="0.2">
      <c r="B3304" s="120"/>
      <c r="C3304" s="119"/>
      <c r="D3304" s="120"/>
      <c r="E3304" s="119"/>
      <c r="F3304" s="119"/>
      <c r="G3304" s="119"/>
      <c r="H3304" s="119"/>
      <c r="I3304" s="158">
        <f t="shared" si="103"/>
        <v>0</v>
      </c>
      <c r="J3304" s="119"/>
      <c r="K3304" s="119"/>
      <c r="L3304" s="119"/>
      <c r="M3304" s="119"/>
      <c r="N3304" s="119"/>
      <c r="O3304" s="159"/>
      <c r="P3304" s="160" t="s">
        <v>80</v>
      </c>
      <c r="Q3304" s="122">
        <f t="shared" si="104"/>
        <v>0</v>
      </c>
      <c r="R3304" s="143"/>
    </row>
    <row r="3305" spans="2:18" x14ac:dyDescent="0.2">
      <c r="B3305" s="120"/>
      <c r="C3305" s="119"/>
      <c r="D3305" s="120"/>
      <c r="E3305" s="119"/>
      <c r="F3305" s="119"/>
      <c r="G3305" s="119"/>
      <c r="H3305" s="119"/>
      <c r="I3305" s="158">
        <f t="shared" si="103"/>
        <v>0</v>
      </c>
      <c r="J3305" s="119"/>
      <c r="K3305" s="119"/>
      <c r="L3305" s="119"/>
      <c r="M3305" s="119"/>
      <c r="N3305" s="119"/>
      <c r="O3305" s="159"/>
      <c r="P3305" s="160" t="s">
        <v>80</v>
      </c>
      <c r="Q3305" s="122">
        <f t="shared" si="104"/>
        <v>0</v>
      </c>
      <c r="R3305" s="143"/>
    </row>
    <row r="3306" spans="2:18" x14ac:dyDescent="0.2">
      <c r="B3306" s="120"/>
      <c r="C3306" s="119"/>
      <c r="D3306" s="120"/>
      <c r="E3306" s="119"/>
      <c r="F3306" s="119"/>
      <c r="G3306" s="119"/>
      <c r="H3306" s="119"/>
      <c r="I3306" s="158">
        <f t="shared" si="103"/>
        <v>0</v>
      </c>
      <c r="J3306" s="119"/>
      <c r="K3306" s="119"/>
      <c r="L3306" s="119"/>
      <c r="M3306" s="119"/>
      <c r="N3306" s="119"/>
      <c r="O3306" s="159"/>
      <c r="P3306" s="160" t="s">
        <v>80</v>
      </c>
      <c r="Q3306" s="122">
        <f t="shared" si="104"/>
        <v>0</v>
      </c>
      <c r="R3306" s="143"/>
    </row>
    <row r="3307" spans="2:18" x14ac:dyDescent="0.2">
      <c r="B3307" s="120"/>
      <c r="C3307" s="119"/>
      <c r="D3307" s="120"/>
      <c r="E3307" s="119"/>
      <c r="F3307" s="119"/>
      <c r="G3307" s="119"/>
      <c r="H3307" s="119"/>
      <c r="I3307" s="158">
        <f t="shared" si="103"/>
        <v>0</v>
      </c>
      <c r="J3307" s="119"/>
      <c r="K3307" s="119"/>
      <c r="L3307" s="119"/>
      <c r="M3307" s="119"/>
      <c r="N3307" s="119"/>
      <c r="O3307" s="159"/>
      <c r="P3307" s="160" t="s">
        <v>80</v>
      </c>
      <c r="Q3307" s="122">
        <f t="shared" si="104"/>
        <v>0</v>
      </c>
      <c r="R3307" s="143"/>
    </row>
    <row r="3308" spans="2:18" x14ac:dyDescent="0.2">
      <c r="B3308" s="120"/>
      <c r="C3308" s="119"/>
      <c r="D3308" s="120"/>
      <c r="E3308" s="119"/>
      <c r="F3308" s="119"/>
      <c r="G3308" s="119"/>
      <c r="H3308" s="119"/>
      <c r="I3308" s="158">
        <f t="shared" si="103"/>
        <v>0</v>
      </c>
      <c r="J3308" s="119"/>
      <c r="K3308" s="119"/>
      <c r="L3308" s="119"/>
      <c r="M3308" s="119"/>
      <c r="N3308" s="119"/>
      <c r="O3308" s="159"/>
      <c r="P3308" s="160" t="s">
        <v>80</v>
      </c>
      <c r="Q3308" s="122">
        <f t="shared" si="104"/>
        <v>0</v>
      </c>
      <c r="R3308" s="143"/>
    </row>
    <row r="3309" spans="2:18" x14ac:dyDescent="0.2">
      <c r="B3309" s="120"/>
      <c r="C3309" s="119"/>
      <c r="D3309" s="120"/>
      <c r="E3309" s="119"/>
      <c r="F3309" s="119"/>
      <c r="G3309" s="119"/>
      <c r="H3309" s="119"/>
      <c r="I3309" s="158">
        <f t="shared" si="103"/>
        <v>0</v>
      </c>
      <c r="J3309" s="119"/>
      <c r="K3309" s="119"/>
      <c r="L3309" s="119"/>
      <c r="M3309" s="119"/>
      <c r="N3309" s="119"/>
      <c r="O3309" s="159"/>
      <c r="P3309" s="160" t="s">
        <v>80</v>
      </c>
      <c r="Q3309" s="122">
        <f t="shared" si="104"/>
        <v>0</v>
      </c>
      <c r="R3309" s="143"/>
    </row>
    <row r="3310" spans="2:18" x14ac:dyDescent="0.2">
      <c r="B3310" s="120"/>
      <c r="C3310" s="119"/>
      <c r="D3310" s="120"/>
      <c r="E3310" s="119"/>
      <c r="F3310" s="119"/>
      <c r="G3310" s="119"/>
      <c r="H3310" s="119"/>
      <c r="I3310" s="158">
        <f t="shared" si="103"/>
        <v>0</v>
      </c>
      <c r="J3310" s="119"/>
      <c r="K3310" s="119"/>
      <c r="L3310" s="119"/>
      <c r="M3310" s="119"/>
      <c r="N3310" s="119"/>
      <c r="O3310" s="159"/>
      <c r="P3310" s="160" t="s">
        <v>80</v>
      </c>
      <c r="Q3310" s="122">
        <f t="shared" si="104"/>
        <v>0</v>
      </c>
      <c r="R3310" s="143"/>
    </row>
    <row r="3311" spans="2:18" x14ac:dyDescent="0.2">
      <c r="B3311" s="120"/>
      <c r="C3311" s="119"/>
      <c r="D3311" s="120"/>
      <c r="E3311" s="119"/>
      <c r="F3311" s="119"/>
      <c r="G3311" s="119"/>
      <c r="H3311" s="119"/>
      <c r="I3311" s="158">
        <f t="shared" si="103"/>
        <v>0</v>
      </c>
      <c r="J3311" s="119"/>
      <c r="K3311" s="119"/>
      <c r="L3311" s="119"/>
      <c r="M3311" s="119"/>
      <c r="N3311" s="119"/>
      <c r="O3311" s="159"/>
      <c r="P3311" s="160" t="s">
        <v>80</v>
      </c>
      <c r="Q3311" s="122">
        <f t="shared" si="104"/>
        <v>0</v>
      </c>
      <c r="R3311" s="143"/>
    </row>
    <row r="3312" spans="2:18" x14ac:dyDescent="0.2">
      <c r="B3312" s="120"/>
      <c r="C3312" s="119"/>
      <c r="D3312" s="120"/>
      <c r="E3312" s="119"/>
      <c r="F3312" s="119"/>
      <c r="G3312" s="119"/>
      <c r="H3312" s="119"/>
      <c r="I3312" s="158">
        <f t="shared" si="103"/>
        <v>0</v>
      </c>
      <c r="J3312" s="119"/>
      <c r="K3312" s="119"/>
      <c r="L3312" s="119"/>
      <c r="M3312" s="119"/>
      <c r="N3312" s="119"/>
      <c r="O3312" s="159"/>
      <c r="P3312" s="160" t="s">
        <v>80</v>
      </c>
      <c r="Q3312" s="122">
        <f t="shared" si="104"/>
        <v>0</v>
      </c>
      <c r="R3312" s="143"/>
    </row>
    <row r="3313" spans="2:18" x14ac:dyDescent="0.2">
      <c r="B3313" s="120"/>
      <c r="C3313" s="119"/>
      <c r="D3313" s="120"/>
      <c r="E3313" s="119"/>
      <c r="F3313" s="119"/>
      <c r="G3313" s="119"/>
      <c r="H3313" s="119"/>
      <c r="I3313" s="158">
        <f t="shared" si="103"/>
        <v>0</v>
      </c>
      <c r="J3313" s="119"/>
      <c r="K3313" s="119"/>
      <c r="L3313" s="119"/>
      <c r="M3313" s="119"/>
      <c r="N3313" s="119"/>
      <c r="O3313" s="159"/>
      <c r="P3313" s="160" t="s">
        <v>80</v>
      </c>
      <c r="Q3313" s="122">
        <f t="shared" si="104"/>
        <v>0</v>
      </c>
      <c r="R3313" s="143"/>
    </row>
    <row r="3314" spans="2:18" x14ac:dyDescent="0.2">
      <c r="B3314" s="120"/>
      <c r="C3314" s="119"/>
      <c r="D3314" s="120"/>
      <c r="E3314" s="119"/>
      <c r="F3314" s="119"/>
      <c r="G3314" s="119"/>
      <c r="H3314" s="119"/>
      <c r="I3314" s="158">
        <f t="shared" si="103"/>
        <v>0</v>
      </c>
      <c r="J3314" s="119"/>
      <c r="K3314" s="119"/>
      <c r="L3314" s="119"/>
      <c r="M3314" s="119"/>
      <c r="N3314" s="119"/>
      <c r="O3314" s="159"/>
      <c r="P3314" s="160" t="s">
        <v>80</v>
      </c>
      <c r="Q3314" s="122">
        <f t="shared" si="104"/>
        <v>0</v>
      </c>
      <c r="R3314" s="143"/>
    </row>
    <row r="3315" spans="2:18" x14ac:dyDescent="0.2">
      <c r="B3315" s="120"/>
      <c r="C3315" s="119"/>
      <c r="D3315" s="120"/>
      <c r="E3315" s="119"/>
      <c r="F3315" s="119"/>
      <c r="G3315" s="119"/>
      <c r="H3315" s="119"/>
      <c r="I3315" s="158">
        <f t="shared" si="103"/>
        <v>0</v>
      </c>
      <c r="J3315" s="119"/>
      <c r="K3315" s="119"/>
      <c r="L3315" s="119"/>
      <c r="M3315" s="119"/>
      <c r="N3315" s="119"/>
      <c r="O3315" s="159"/>
      <c r="P3315" s="160" t="s">
        <v>80</v>
      </c>
      <c r="Q3315" s="122">
        <f t="shared" si="104"/>
        <v>0</v>
      </c>
      <c r="R3315" s="143"/>
    </row>
    <row r="3316" spans="2:18" x14ac:dyDescent="0.2">
      <c r="B3316" s="120"/>
      <c r="C3316" s="119"/>
      <c r="D3316" s="120"/>
      <c r="E3316" s="119"/>
      <c r="F3316" s="119"/>
      <c r="G3316" s="119"/>
      <c r="H3316" s="119"/>
      <c r="I3316" s="158">
        <f t="shared" ref="I3316:I3379" si="105">IF(J3316&gt;0,J3316,SUM((PI()*E3316*F3316/4)+(PI()*F3316*G3316/4)+(PI()*G3316*H3316/4)+(PI()*H3316*E3316/4)))</f>
        <v>0</v>
      </c>
      <c r="J3316" s="119"/>
      <c r="K3316" s="119"/>
      <c r="L3316" s="119"/>
      <c r="M3316" s="119"/>
      <c r="N3316" s="119"/>
      <c r="O3316" s="159"/>
      <c r="P3316" s="160" t="s">
        <v>80</v>
      </c>
      <c r="Q3316" s="122">
        <f t="shared" ref="Q3316:Q3379" si="106">SUM((I3316-(L3316+M3316+N3316))*(1-O3316))</f>
        <v>0</v>
      </c>
      <c r="R3316" s="143"/>
    </row>
    <row r="3317" spans="2:18" x14ac:dyDescent="0.2">
      <c r="B3317" s="120"/>
      <c r="C3317" s="119"/>
      <c r="D3317" s="120"/>
      <c r="E3317" s="119"/>
      <c r="F3317" s="119"/>
      <c r="G3317" s="119"/>
      <c r="H3317" s="119"/>
      <c r="I3317" s="158">
        <f t="shared" si="105"/>
        <v>0</v>
      </c>
      <c r="J3317" s="119"/>
      <c r="K3317" s="119"/>
      <c r="L3317" s="119"/>
      <c r="M3317" s="119"/>
      <c r="N3317" s="119"/>
      <c r="O3317" s="159"/>
      <c r="P3317" s="160" t="s">
        <v>80</v>
      </c>
      <c r="Q3317" s="122">
        <f t="shared" si="106"/>
        <v>0</v>
      </c>
      <c r="R3317" s="143"/>
    </row>
    <row r="3318" spans="2:18" x14ac:dyDescent="0.2">
      <c r="B3318" s="120"/>
      <c r="C3318" s="119"/>
      <c r="D3318" s="120"/>
      <c r="E3318" s="119"/>
      <c r="F3318" s="119"/>
      <c r="G3318" s="119"/>
      <c r="H3318" s="119"/>
      <c r="I3318" s="158">
        <f t="shared" si="105"/>
        <v>0</v>
      </c>
      <c r="J3318" s="119"/>
      <c r="K3318" s="119"/>
      <c r="L3318" s="119"/>
      <c r="M3318" s="119"/>
      <c r="N3318" s="119"/>
      <c r="O3318" s="159"/>
      <c r="P3318" s="160" t="s">
        <v>80</v>
      </c>
      <c r="Q3318" s="122">
        <f t="shared" si="106"/>
        <v>0</v>
      </c>
      <c r="R3318" s="143"/>
    </row>
    <row r="3319" spans="2:18" x14ac:dyDescent="0.2">
      <c r="B3319" s="120"/>
      <c r="C3319" s="119"/>
      <c r="D3319" s="120"/>
      <c r="E3319" s="119"/>
      <c r="F3319" s="119"/>
      <c r="G3319" s="119"/>
      <c r="H3319" s="119"/>
      <c r="I3319" s="158">
        <f t="shared" si="105"/>
        <v>0</v>
      </c>
      <c r="J3319" s="119"/>
      <c r="K3319" s="119"/>
      <c r="L3319" s="119"/>
      <c r="M3319" s="119"/>
      <c r="N3319" s="119"/>
      <c r="O3319" s="159"/>
      <c r="P3319" s="160" t="s">
        <v>80</v>
      </c>
      <c r="Q3319" s="122">
        <f t="shared" si="106"/>
        <v>0</v>
      </c>
      <c r="R3319" s="143"/>
    </row>
    <row r="3320" spans="2:18" x14ac:dyDescent="0.2">
      <c r="B3320" s="120"/>
      <c r="C3320" s="119"/>
      <c r="D3320" s="120"/>
      <c r="E3320" s="119"/>
      <c r="F3320" s="119"/>
      <c r="G3320" s="119"/>
      <c r="H3320" s="119"/>
      <c r="I3320" s="158">
        <f t="shared" si="105"/>
        <v>0</v>
      </c>
      <c r="J3320" s="119"/>
      <c r="K3320" s="119"/>
      <c r="L3320" s="119"/>
      <c r="M3320" s="119"/>
      <c r="N3320" s="119"/>
      <c r="O3320" s="159"/>
      <c r="P3320" s="160" t="s">
        <v>80</v>
      </c>
      <c r="Q3320" s="122">
        <f t="shared" si="106"/>
        <v>0</v>
      </c>
      <c r="R3320" s="143"/>
    </row>
    <row r="3321" spans="2:18" x14ac:dyDescent="0.2">
      <c r="B3321" s="120"/>
      <c r="C3321" s="119"/>
      <c r="D3321" s="120"/>
      <c r="E3321" s="119"/>
      <c r="F3321" s="119"/>
      <c r="G3321" s="119"/>
      <c r="H3321" s="119"/>
      <c r="I3321" s="158">
        <f t="shared" si="105"/>
        <v>0</v>
      </c>
      <c r="J3321" s="119"/>
      <c r="K3321" s="119"/>
      <c r="L3321" s="119"/>
      <c r="M3321" s="119"/>
      <c r="N3321" s="119"/>
      <c r="O3321" s="159"/>
      <c r="P3321" s="160" t="s">
        <v>80</v>
      </c>
      <c r="Q3321" s="122">
        <f t="shared" si="106"/>
        <v>0</v>
      </c>
      <c r="R3321" s="143"/>
    </row>
    <row r="3322" spans="2:18" x14ac:dyDescent="0.2">
      <c r="B3322" s="120"/>
      <c r="C3322" s="119"/>
      <c r="D3322" s="120"/>
      <c r="E3322" s="119"/>
      <c r="F3322" s="119"/>
      <c r="G3322" s="119"/>
      <c r="H3322" s="119"/>
      <c r="I3322" s="158">
        <f t="shared" si="105"/>
        <v>0</v>
      </c>
      <c r="J3322" s="119"/>
      <c r="K3322" s="119"/>
      <c r="L3322" s="119"/>
      <c r="M3322" s="119"/>
      <c r="N3322" s="119"/>
      <c r="O3322" s="159"/>
      <c r="P3322" s="160" t="s">
        <v>80</v>
      </c>
      <c r="Q3322" s="122">
        <f t="shared" si="106"/>
        <v>0</v>
      </c>
      <c r="R3322" s="143"/>
    </row>
    <row r="3323" spans="2:18" x14ac:dyDescent="0.2">
      <c r="B3323" s="120"/>
      <c r="C3323" s="119"/>
      <c r="D3323" s="120"/>
      <c r="E3323" s="119"/>
      <c r="F3323" s="119"/>
      <c r="G3323" s="119"/>
      <c r="H3323" s="119"/>
      <c r="I3323" s="158">
        <f t="shared" si="105"/>
        <v>0</v>
      </c>
      <c r="J3323" s="119"/>
      <c r="K3323" s="119"/>
      <c r="L3323" s="119"/>
      <c r="M3323" s="119"/>
      <c r="N3323" s="119"/>
      <c r="O3323" s="159"/>
      <c r="P3323" s="160" t="s">
        <v>80</v>
      </c>
      <c r="Q3323" s="122">
        <f t="shared" si="106"/>
        <v>0</v>
      </c>
      <c r="R3323" s="143"/>
    </row>
    <row r="3324" spans="2:18" x14ac:dyDescent="0.2">
      <c r="B3324" s="120"/>
      <c r="C3324" s="119"/>
      <c r="D3324" s="120"/>
      <c r="E3324" s="119"/>
      <c r="F3324" s="119"/>
      <c r="G3324" s="119"/>
      <c r="H3324" s="119"/>
      <c r="I3324" s="158">
        <f t="shared" si="105"/>
        <v>0</v>
      </c>
      <c r="J3324" s="119"/>
      <c r="K3324" s="119"/>
      <c r="L3324" s="119"/>
      <c r="M3324" s="119"/>
      <c r="N3324" s="119"/>
      <c r="O3324" s="159"/>
      <c r="P3324" s="160" t="s">
        <v>80</v>
      </c>
      <c r="Q3324" s="122">
        <f t="shared" si="106"/>
        <v>0</v>
      </c>
      <c r="R3324" s="143"/>
    </row>
    <row r="3325" spans="2:18" x14ac:dyDescent="0.2">
      <c r="B3325" s="120"/>
      <c r="C3325" s="119"/>
      <c r="D3325" s="120"/>
      <c r="E3325" s="119"/>
      <c r="F3325" s="119"/>
      <c r="G3325" s="119"/>
      <c r="H3325" s="119"/>
      <c r="I3325" s="158">
        <f t="shared" si="105"/>
        <v>0</v>
      </c>
      <c r="J3325" s="119"/>
      <c r="K3325" s="119"/>
      <c r="L3325" s="119"/>
      <c r="M3325" s="119"/>
      <c r="N3325" s="119"/>
      <c r="O3325" s="159"/>
      <c r="P3325" s="160" t="s">
        <v>80</v>
      </c>
      <c r="Q3325" s="122">
        <f t="shared" si="106"/>
        <v>0</v>
      </c>
      <c r="R3325" s="143"/>
    </row>
    <row r="3326" spans="2:18" x14ac:dyDescent="0.2">
      <c r="B3326" s="120"/>
      <c r="C3326" s="119"/>
      <c r="D3326" s="120"/>
      <c r="E3326" s="119"/>
      <c r="F3326" s="119"/>
      <c r="G3326" s="119"/>
      <c r="H3326" s="119"/>
      <c r="I3326" s="158">
        <f t="shared" si="105"/>
        <v>0</v>
      </c>
      <c r="J3326" s="119"/>
      <c r="K3326" s="119"/>
      <c r="L3326" s="119"/>
      <c r="M3326" s="119"/>
      <c r="N3326" s="119"/>
      <c r="O3326" s="159"/>
      <c r="P3326" s="160" t="s">
        <v>80</v>
      </c>
      <c r="Q3326" s="122">
        <f t="shared" si="106"/>
        <v>0</v>
      </c>
      <c r="R3326" s="143"/>
    </row>
    <row r="3327" spans="2:18" x14ac:dyDescent="0.2">
      <c r="B3327" s="120"/>
      <c r="C3327" s="119"/>
      <c r="D3327" s="120"/>
      <c r="E3327" s="119"/>
      <c r="F3327" s="119"/>
      <c r="G3327" s="119"/>
      <c r="H3327" s="119"/>
      <c r="I3327" s="158">
        <f t="shared" si="105"/>
        <v>0</v>
      </c>
      <c r="J3327" s="119"/>
      <c r="K3327" s="119"/>
      <c r="L3327" s="119"/>
      <c r="M3327" s="119"/>
      <c r="N3327" s="119"/>
      <c r="O3327" s="159"/>
      <c r="P3327" s="160" t="s">
        <v>80</v>
      </c>
      <c r="Q3327" s="122">
        <f t="shared" si="106"/>
        <v>0</v>
      </c>
      <c r="R3327" s="143"/>
    </row>
    <row r="3328" spans="2:18" x14ac:dyDescent="0.2">
      <c r="B3328" s="120"/>
      <c r="C3328" s="119"/>
      <c r="D3328" s="120"/>
      <c r="E3328" s="119"/>
      <c r="F3328" s="119"/>
      <c r="G3328" s="119"/>
      <c r="H3328" s="119"/>
      <c r="I3328" s="158">
        <f t="shared" si="105"/>
        <v>0</v>
      </c>
      <c r="J3328" s="119"/>
      <c r="K3328" s="119"/>
      <c r="L3328" s="119"/>
      <c r="M3328" s="119"/>
      <c r="N3328" s="119"/>
      <c r="O3328" s="159"/>
      <c r="P3328" s="160" t="s">
        <v>80</v>
      </c>
      <c r="Q3328" s="122">
        <f t="shared" si="106"/>
        <v>0</v>
      </c>
      <c r="R3328" s="143"/>
    </row>
    <row r="3329" spans="2:18" x14ac:dyDescent="0.2">
      <c r="B3329" s="120"/>
      <c r="C3329" s="119"/>
      <c r="D3329" s="120"/>
      <c r="E3329" s="119"/>
      <c r="F3329" s="119"/>
      <c r="G3329" s="119"/>
      <c r="H3329" s="119"/>
      <c r="I3329" s="158">
        <f t="shared" si="105"/>
        <v>0</v>
      </c>
      <c r="J3329" s="119"/>
      <c r="K3329" s="119"/>
      <c r="L3329" s="119"/>
      <c r="M3329" s="119"/>
      <c r="N3329" s="119"/>
      <c r="O3329" s="159"/>
      <c r="P3329" s="160" t="s">
        <v>80</v>
      </c>
      <c r="Q3329" s="122">
        <f t="shared" si="106"/>
        <v>0</v>
      </c>
      <c r="R3329" s="143"/>
    </row>
    <row r="3330" spans="2:18" x14ac:dyDescent="0.2">
      <c r="B3330" s="120"/>
      <c r="C3330" s="119"/>
      <c r="D3330" s="120"/>
      <c r="E3330" s="119"/>
      <c r="F3330" s="119"/>
      <c r="G3330" s="119"/>
      <c r="H3330" s="119"/>
      <c r="I3330" s="158">
        <f t="shared" si="105"/>
        <v>0</v>
      </c>
      <c r="J3330" s="119"/>
      <c r="K3330" s="119"/>
      <c r="L3330" s="119"/>
      <c r="M3330" s="119"/>
      <c r="N3330" s="119"/>
      <c r="O3330" s="159"/>
      <c r="P3330" s="160" t="s">
        <v>80</v>
      </c>
      <c r="Q3330" s="122">
        <f t="shared" si="106"/>
        <v>0</v>
      </c>
      <c r="R3330" s="143"/>
    </row>
    <row r="3331" spans="2:18" x14ac:dyDescent="0.2">
      <c r="B3331" s="120"/>
      <c r="C3331" s="119"/>
      <c r="D3331" s="120"/>
      <c r="E3331" s="119"/>
      <c r="F3331" s="119"/>
      <c r="G3331" s="119"/>
      <c r="H3331" s="119"/>
      <c r="I3331" s="158">
        <f t="shared" si="105"/>
        <v>0</v>
      </c>
      <c r="J3331" s="119"/>
      <c r="K3331" s="119"/>
      <c r="L3331" s="119"/>
      <c r="M3331" s="119"/>
      <c r="N3331" s="119"/>
      <c r="O3331" s="159"/>
      <c r="P3331" s="160" t="s">
        <v>80</v>
      </c>
      <c r="Q3331" s="122">
        <f t="shared" si="106"/>
        <v>0</v>
      </c>
      <c r="R3331" s="143"/>
    </row>
    <row r="3332" spans="2:18" x14ac:dyDescent="0.2">
      <c r="B3332" s="120"/>
      <c r="C3332" s="119"/>
      <c r="D3332" s="120"/>
      <c r="E3332" s="119"/>
      <c r="F3332" s="119"/>
      <c r="G3332" s="119"/>
      <c r="H3332" s="119"/>
      <c r="I3332" s="158">
        <f t="shared" si="105"/>
        <v>0</v>
      </c>
      <c r="J3332" s="119"/>
      <c r="K3332" s="119"/>
      <c r="L3332" s="119"/>
      <c r="M3332" s="119"/>
      <c r="N3332" s="119"/>
      <c r="O3332" s="159"/>
      <c r="P3332" s="160" t="s">
        <v>80</v>
      </c>
      <c r="Q3332" s="122">
        <f t="shared" si="106"/>
        <v>0</v>
      </c>
      <c r="R3332" s="143"/>
    </row>
    <row r="3333" spans="2:18" x14ac:dyDescent="0.2">
      <c r="B3333" s="120"/>
      <c r="C3333" s="119"/>
      <c r="D3333" s="120"/>
      <c r="E3333" s="119"/>
      <c r="F3333" s="119"/>
      <c r="G3333" s="119"/>
      <c r="H3333" s="119"/>
      <c r="I3333" s="158">
        <f t="shared" si="105"/>
        <v>0</v>
      </c>
      <c r="J3333" s="119"/>
      <c r="K3333" s="119"/>
      <c r="L3333" s="119"/>
      <c r="M3333" s="119"/>
      <c r="N3333" s="119"/>
      <c r="O3333" s="159"/>
      <c r="P3333" s="160" t="s">
        <v>80</v>
      </c>
      <c r="Q3333" s="122">
        <f t="shared" si="106"/>
        <v>0</v>
      </c>
      <c r="R3333" s="143"/>
    </row>
    <row r="3334" spans="2:18" x14ac:dyDescent="0.2">
      <c r="B3334" s="120"/>
      <c r="C3334" s="119"/>
      <c r="D3334" s="120"/>
      <c r="E3334" s="119"/>
      <c r="F3334" s="119"/>
      <c r="G3334" s="119"/>
      <c r="H3334" s="119"/>
      <c r="I3334" s="158">
        <f t="shared" si="105"/>
        <v>0</v>
      </c>
      <c r="J3334" s="119"/>
      <c r="K3334" s="119"/>
      <c r="L3334" s="119"/>
      <c r="M3334" s="119"/>
      <c r="N3334" s="119"/>
      <c r="O3334" s="159"/>
      <c r="P3334" s="160" t="s">
        <v>80</v>
      </c>
      <c r="Q3334" s="122">
        <f t="shared" si="106"/>
        <v>0</v>
      </c>
      <c r="R3334" s="143"/>
    </row>
    <row r="3335" spans="2:18" x14ac:dyDescent="0.2">
      <c r="B3335" s="120"/>
      <c r="C3335" s="119"/>
      <c r="D3335" s="120"/>
      <c r="E3335" s="119"/>
      <c r="F3335" s="119"/>
      <c r="G3335" s="119"/>
      <c r="H3335" s="119"/>
      <c r="I3335" s="158">
        <f t="shared" si="105"/>
        <v>0</v>
      </c>
      <c r="J3335" s="119"/>
      <c r="K3335" s="119"/>
      <c r="L3335" s="119"/>
      <c r="M3335" s="119"/>
      <c r="N3335" s="119"/>
      <c r="O3335" s="159"/>
      <c r="P3335" s="160" t="s">
        <v>80</v>
      </c>
      <c r="Q3335" s="122">
        <f t="shared" si="106"/>
        <v>0</v>
      </c>
      <c r="R3335" s="143"/>
    </row>
    <row r="3336" spans="2:18" x14ac:dyDescent="0.2">
      <c r="B3336" s="120"/>
      <c r="C3336" s="119"/>
      <c r="D3336" s="120"/>
      <c r="E3336" s="119"/>
      <c r="F3336" s="119"/>
      <c r="G3336" s="119"/>
      <c r="H3336" s="119"/>
      <c r="I3336" s="158">
        <f t="shared" si="105"/>
        <v>0</v>
      </c>
      <c r="J3336" s="119"/>
      <c r="K3336" s="119"/>
      <c r="L3336" s="119"/>
      <c r="M3336" s="119"/>
      <c r="N3336" s="119"/>
      <c r="O3336" s="159"/>
      <c r="P3336" s="160" t="s">
        <v>80</v>
      </c>
      <c r="Q3336" s="122">
        <f t="shared" si="106"/>
        <v>0</v>
      </c>
      <c r="R3336" s="143"/>
    </row>
    <row r="3337" spans="2:18" x14ac:dyDescent="0.2">
      <c r="B3337" s="120"/>
      <c r="C3337" s="119"/>
      <c r="D3337" s="120"/>
      <c r="E3337" s="119"/>
      <c r="F3337" s="119"/>
      <c r="G3337" s="119"/>
      <c r="H3337" s="119"/>
      <c r="I3337" s="158">
        <f t="shared" si="105"/>
        <v>0</v>
      </c>
      <c r="J3337" s="119"/>
      <c r="K3337" s="119"/>
      <c r="L3337" s="119"/>
      <c r="M3337" s="119"/>
      <c r="N3337" s="119"/>
      <c r="O3337" s="159"/>
      <c r="P3337" s="160" t="s">
        <v>80</v>
      </c>
      <c r="Q3337" s="122">
        <f t="shared" si="106"/>
        <v>0</v>
      </c>
      <c r="R3337" s="143"/>
    </row>
    <row r="3338" spans="2:18" x14ac:dyDescent="0.2">
      <c r="B3338" s="120"/>
      <c r="C3338" s="119"/>
      <c r="D3338" s="120"/>
      <c r="E3338" s="119"/>
      <c r="F3338" s="119"/>
      <c r="G3338" s="119"/>
      <c r="H3338" s="119"/>
      <c r="I3338" s="158">
        <f t="shared" si="105"/>
        <v>0</v>
      </c>
      <c r="J3338" s="119"/>
      <c r="K3338" s="119"/>
      <c r="L3338" s="119"/>
      <c r="M3338" s="119"/>
      <c r="N3338" s="119"/>
      <c r="O3338" s="159"/>
      <c r="P3338" s="160" t="s">
        <v>80</v>
      </c>
      <c r="Q3338" s="122">
        <f t="shared" si="106"/>
        <v>0</v>
      </c>
      <c r="R3338" s="143"/>
    </row>
    <row r="3339" spans="2:18" x14ac:dyDescent="0.2">
      <c r="B3339" s="120"/>
      <c r="C3339" s="119"/>
      <c r="D3339" s="120"/>
      <c r="E3339" s="119"/>
      <c r="F3339" s="119"/>
      <c r="G3339" s="119"/>
      <c r="H3339" s="119"/>
      <c r="I3339" s="158">
        <f t="shared" si="105"/>
        <v>0</v>
      </c>
      <c r="J3339" s="119"/>
      <c r="K3339" s="119"/>
      <c r="L3339" s="119"/>
      <c r="M3339" s="119"/>
      <c r="N3339" s="119"/>
      <c r="O3339" s="159"/>
      <c r="P3339" s="160" t="s">
        <v>80</v>
      </c>
      <c r="Q3339" s="122">
        <f t="shared" si="106"/>
        <v>0</v>
      </c>
      <c r="R3339" s="143"/>
    </row>
    <row r="3340" spans="2:18" x14ac:dyDescent="0.2">
      <c r="B3340" s="120"/>
      <c r="C3340" s="119"/>
      <c r="D3340" s="120"/>
      <c r="E3340" s="119"/>
      <c r="F3340" s="119"/>
      <c r="G3340" s="119"/>
      <c r="H3340" s="119"/>
      <c r="I3340" s="158">
        <f t="shared" si="105"/>
        <v>0</v>
      </c>
      <c r="J3340" s="119"/>
      <c r="K3340" s="119"/>
      <c r="L3340" s="119"/>
      <c r="M3340" s="119"/>
      <c r="N3340" s="119"/>
      <c r="O3340" s="159"/>
      <c r="P3340" s="160" t="s">
        <v>80</v>
      </c>
      <c r="Q3340" s="122">
        <f t="shared" si="106"/>
        <v>0</v>
      </c>
      <c r="R3340" s="143"/>
    </row>
    <row r="3341" spans="2:18" x14ac:dyDescent="0.2">
      <c r="B3341" s="120"/>
      <c r="C3341" s="119"/>
      <c r="D3341" s="120"/>
      <c r="E3341" s="119"/>
      <c r="F3341" s="119"/>
      <c r="G3341" s="119"/>
      <c r="H3341" s="119"/>
      <c r="I3341" s="158">
        <f t="shared" si="105"/>
        <v>0</v>
      </c>
      <c r="J3341" s="119"/>
      <c r="K3341" s="119"/>
      <c r="L3341" s="119"/>
      <c r="M3341" s="119"/>
      <c r="N3341" s="119"/>
      <c r="O3341" s="159"/>
      <c r="P3341" s="160" t="s">
        <v>80</v>
      </c>
      <c r="Q3341" s="122">
        <f t="shared" si="106"/>
        <v>0</v>
      </c>
      <c r="R3341" s="143"/>
    </row>
    <row r="3342" spans="2:18" x14ac:dyDescent="0.2">
      <c r="B3342" s="120"/>
      <c r="C3342" s="119"/>
      <c r="D3342" s="120"/>
      <c r="E3342" s="119"/>
      <c r="F3342" s="119"/>
      <c r="G3342" s="119"/>
      <c r="H3342" s="119"/>
      <c r="I3342" s="158">
        <f t="shared" si="105"/>
        <v>0</v>
      </c>
      <c r="J3342" s="119"/>
      <c r="K3342" s="119"/>
      <c r="L3342" s="119"/>
      <c r="M3342" s="119"/>
      <c r="N3342" s="119"/>
      <c r="O3342" s="159"/>
      <c r="P3342" s="160" t="s">
        <v>80</v>
      </c>
      <c r="Q3342" s="122">
        <f t="shared" si="106"/>
        <v>0</v>
      </c>
      <c r="R3342" s="143"/>
    </row>
    <row r="3343" spans="2:18" x14ac:dyDescent="0.2">
      <c r="B3343" s="120"/>
      <c r="C3343" s="119"/>
      <c r="D3343" s="120"/>
      <c r="E3343" s="119"/>
      <c r="F3343" s="119"/>
      <c r="G3343" s="119"/>
      <c r="H3343" s="119"/>
      <c r="I3343" s="158">
        <f t="shared" si="105"/>
        <v>0</v>
      </c>
      <c r="J3343" s="119"/>
      <c r="K3343" s="119"/>
      <c r="L3343" s="119"/>
      <c r="M3343" s="119"/>
      <c r="N3343" s="119"/>
      <c r="O3343" s="159"/>
      <c r="P3343" s="160" t="s">
        <v>80</v>
      </c>
      <c r="Q3343" s="122">
        <f t="shared" si="106"/>
        <v>0</v>
      </c>
      <c r="R3343" s="143"/>
    </row>
    <row r="3344" spans="2:18" x14ac:dyDescent="0.2">
      <c r="B3344" s="120"/>
      <c r="C3344" s="119"/>
      <c r="D3344" s="120"/>
      <c r="E3344" s="119"/>
      <c r="F3344" s="119"/>
      <c r="G3344" s="119"/>
      <c r="H3344" s="119"/>
      <c r="I3344" s="158">
        <f t="shared" si="105"/>
        <v>0</v>
      </c>
      <c r="J3344" s="119"/>
      <c r="K3344" s="119"/>
      <c r="L3344" s="119"/>
      <c r="M3344" s="119"/>
      <c r="N3344" s="119"/>
      <c r="O3344" s="159"/>
      <c r="P3344" s="160" t="s">
        <v>80</v>
      </c>
      <c r="Q3344" s="122">
        <f t="shared" si="106"/>
        <v>0</v>
      </c>
      <c r="R3344" s="143"/>
    </row>
    <row r="3345" spans="2:18" x14ac:dyDescent="0.2">
      <c r="B3345" s="120"/>
      <c r="C3345" s="119"/>
      <c r="D3345" s="120"/>
      <c r="E3345" s="119"/>
      <c r="F3345" s="119"/>
      <c r="G3345" s="119"/>
      <c r="H3345" s="119"/>
      <c r="I3345" s="158">
        <f t="shared" si="105"/>
        <v>0</v>
      </c>
      <c r="J3345" s="119"/>
      <c r="K3345" s="119"/>
      <c r="L3345" s="119"/>
      <c r="M3345" s="119"/>
      <c r="N3345" s="119"/>
      <c r="O3345" s="159"/>
      <c r="P3345" s="160" t="s">
        <v>80</v>
      </c>
      <c r="Q3345" s="122">
        <f t="shared" si="106"/>
        <v>0</v>
      </c>
      <c r="R3345" s="143"/>
    </row>
    <row r="3346" spans="2:18" x14ac:dyDescent="0.2">
      <c r="B3346" s="120"/>
      <c r="C3346" s="119"/>
      <c r="D3346" s="120"/>
      <c r="E3346" s="119"/>
      <c r="F3346" s="119"/>
      <c r="G3346" s="119"/>
      <c r="H3346" s="119"/>
      <c r="I3346" s="158">
        <f t="shared" si="105"/>
        <v>0</v>
      </c>
      <c r="J3346" s="119"/>
      <c r="K3346" s="119"/>
      <c r="L3346" s="119"/>
      <c r="M3346" s="119"/>
      <c r="N3346" s="119"/>
      <c r="O3346" s="159"/>
      <c r="P3346" s="160" t="s">
        <v>80</v>
      </c>
      <c r="Q3346" s="122">
        <f t="shared" si="106"/>
        <v>0</v>
      </c>
      <c r="R3346" s="143"/>
    </row>
    <row r="3347" spans="2:18" x14ac:dyDescent="0.2">
      <c r="B3347" s="120"/>
      <c r="C3347" s="119"/>
      <c r="D3347" s="120"/>
      <c r="E3347" s="119"/>
      <c r="F3347" s="119"/>
      <c r="G3347" s="119"/>
      <c r="H3347" s="119"/>
      <c r="I3347" s="158">
        <f t="shared" si="105"/>
        <v>0</v>
      </c>
      <c r="J3347" s="119"/>
      <c r="K3347" s="119"/>
      <c r="L3347" s="119"/>
      <c r="M3347" s="119"/>
      <c r="N3347" s="119"/>
      <c r="O3347" s="159"/>
      <c r="P3347" s="160" t="s">
        <v>80</v>
      </c>
      <c r="Q3347" s="122">
        <f t="shared" si="106"/>
        <v>0</v>
      </c>
      <c r="R3347" s="143"/>
    </row>
    <row r="3348" spans="2:18" x14ac:dyDescent="0.2">
      <c r="B3348" s="120"/>
      <c r="C3348" s="119"/>
      <c r="D3348" s="120"/>
      <c r="E3348" s="119"/>
      <c r="F3348" s="119"/>
      <c r="G3348" s="119"/>
      <c r="H3348" s="119"/>
      <c r="I3348" s="158">
        <f t="shared" si="105"/>
        <v>0</v>
      </c>
      <c r="J3348" s="119"/>
      <c r="K3348" s="119"/>
      <c r="L3348" s="119"/>
      <c r="M3348" s="119"/>
      <c r="N3348" s="119"/>
      <c r="O3348" s="159"/>
      <c r="P3348" s="160" t="s">
        <v>80</v>
      </c>
      <c r="Q3348" s="122">
        <f t="shared" si="106"/>
        <v>0</v>
      </c>
      <c r="R3348" s="143"/>
    </row>
    <row r="3349" spans="2:18" x14ac:dyDescent="0.2">
      <c r="B3349" s="120"/>
      <c r="C3349" s="119"/>
      <c r="D3349" s="120"/>
      <c r="E3349" s="119"/>
      <c r="F3349" s="119"/>
      <c r="G3349" s="119"/>
      <c r="H3349" s="119"/>
      <c r="I3349" s="158">
        <f t="shared" si="105"/>
        <v>0</v>
      </c>
      <c r="J3349" s="119"/>
      <c r="K3349" s="119"/>
      <c r="L3349" s="119"/>
      <c r="M3349" s="119"/>
      <c r="N3349" s="119"/>
      <c r="O3349" s="159"/>
      <c r="P3349" s="160" t="s">
        <v>80</v>
      </c>
      <c r="Q3349" s="122">
        <f t="shared" si="106"/>
        <v>0</v>
      </c>
      <c r="R3349" s="143"/>
    </row>
    <row r="3350" spans="2:18" x14ac:dyDescent="0.2">
      <c r="B3350" s="120"/>
      <c r="C3350" s="119"/>
      <c r="D3350" s="120"/>
      <c r="E3350" s="119"/>
      <c r="F3350" s="119"/>
      <c r="G3350" s="119"/>
      <c r="H3350" s="119"/>
      <c r="I3350" s="158">
        <f t="shared" si="105"/>
        <v>0</v>
      </c>
      <c r="J3350" s="119"/>
      <c r="K3350" s="119"/>
      <c r="L3350" s="119"/>
      <c r="M3350" s="119"/>
      <c r="N3350" s="119"/>
      <c r="O3350" s="159"/>
      <c r="P3350" s="160" t="s">
        <v>80</v>
      </c>
      <c r="Q3350" s="122">
        <f t="shared" si="106"/>
        <v>0</v>
      </c>
      <c r="R3350" s="143"/>
    </row>
    <row r="3351" spans="2:18" x14ac:dyDescent="0.2">
      <c r="B3351" s="120"/>
      <c r="C3351" s="119"/>
      <c r="D3351" s="120"/>
      <c r="E3351" s="119"/>
      <c r="F3351" s="119"/>
      <c r="G3351" s="119"/>
      <c r="H3351" s="119"/>
      <c r="I3351" s="158">
        <f t="shared" si="105"/>
        <v>0</v>
      </c>
      <c r="J3351" s="119"/>
      <c r="K3351" s="119"/>
      <c r="L3351" s="119"/>
      <c r="M3351" s="119"/>
      <c r="N3351" s="119"/>
      <c r="O3351" s="159"/>
      <c r="P3351" s="160" t="s">
        <v>80</v>
      </c>
      <c r="Q3351" s="122">
        <f t="shared" si="106"/>
        <v>0</v>
      </c>
      <c r="R3351" s="143"/>
    </row>
    <row r="3352" spans="2:18" x14ac:dyDescent="0.2">
      <c r="B3352" s="120"/>
      <c r="C3352" s="119"/>
      <c r="D3352" s="120"/>
      <c r="E3352" s="119"/>
      <c r="F3352" s="119"/>
      <c r="G3352" s="119"/>
      <c r="H3352" s="119"/>
      <c r="I3352" s="158">
        <f t="shared" si="105"/>
        <v>0</v>
      </c>
      <c r="J3352" s="119"/>
      <c r="K3352" s="119"/>
      <c r="L3352" s="119"/>
      <c r="M3352" s="119"/>
      <c r="N3352" s="119"/>
      <c r="O3352" s="159"/>
      <c r="P3352" s="160" t="s">
        <v>80</v>
      </c>
      <c r="Q3352" s="122">
        <f t="shared" si="106"/>
        <v>0</v>
      </c>
      <c r="R3352" s="143"/>
    </row>
    <row r="3353" spans="2:18" x14ac:dyDescent="0.2">
      <c r="B3353" s="120"/>
      <c r="C3353" s="119"/>
      <c r="D3353" s="120"/>
      <c r="E3353" s="119"/>
      <c r="F3353" s="119"/>
      <c r="G3353" s="119"/>
      <c r="H3353" s="119"/>
      <c r="I3353" s="158">
        <f t="shared" si="105"/>
        <v>0</v>
      </c>
      <c r="J3353" s="119"/>
      <c r="K3353" s="119"/>
      <c r="L3353" s="119"/>
      <c r="M3353" s="119"/>
      <c r="N3353" s="119"/>
      <c r="O3353" s="159"/>
      <c r="P3353" s="160" t="s">
        <v>80</v>
      </c>
      <c r="Q3353" s="122">
        <f t="shared" si="106"/>
        <v>0</v>
      </c>
      <c r="R3353" s="143"/>
    </row>
    <row r="3354" spans="2:18" x14ac:dyDescent="0.2">
      <c r="B3354" s="120"/>
      <c r="C3354" s="119"/>
      <c r="D3354" s="120"/>
      <c r="E3354" s="119"/>
      <c r="F3354" s="119"/>
      <c r="G3354" s="119"/>
      <c r="H3354" s="119"/>
      <c r="I3354" s="158">
        <f t="shared" si="105"/>
        <v>0</v>
      </c>
      <c r="J3354" s="119"/>
      <c r="K3354" s="119"/>
      <c r="L3354" s="119"/>
      <c r="M3354" s="119"/>
      <c r="N3354" s="119"/>
      <c r="O3354" s="159"/>
      <c r="P3354" s="160" t="s">
        <v>80</v>
      </c>
      <c r="Q3354" s="122">
        <f t="shared" si="106"/>
        <v>0</v>
      </c>
      <c r="R3354" s="143"/>
    </row>
    <row r="3355" spans="2:18" x14ac:dyDescent="0.2">
      <c r="B3355" s="120"/>
      <c r="C3355" s="119"/>
      <c r="D3355" s="120"/>
      <c r="E3355" s="119"/>
      <c r="F3355" s="119"/>
      <c r="G3355" s="119"/>
      <c r="H3355" s="119"/>
      <c r="I3355" s="158">
        <f t="shared" si="105"/>
        <v>0</v>
      </c>
      <c r="J3355" s="119"/>
      <c r="K3355" s="119"/>
      <c r="L3355" s="119"/>
      <c r="M3355" s="119"/>
      <c r="N3355" s="119"/>
      <c r="O3355" s="159"/>
      <c r="P3355" s="160" t="s">
        <v>80</v>
      </c>
      <c r="Q3355" s="122">
        <f t="shared" si="106"/>
        <v>0</v>
      </c>
      <c r="R3355" s="143"/>
    </row>
    <row r="3356" spans="2:18" x14ac:dyDescent="0.2">
      <c r="B3356" s="120"/>
      <c r="C3356" s="119"/>
      <c r="D3356" s="120"/>
      <c r="E3356" s="119"/>
      <c r="F3356" s="119"/>
      <c r="G3356" s="119"/>
      <c r="H3356" s="119"/>
      <c r="I3356" s="158">
        <f t="shared" si="105"/>
        <v>0</v>
      </c>
      <c r="J3356" s="119"/>
      <c r="K3356" s="119"/>
      <c r="L3356" s="119"/>
      <c r="M3356" s="119"/>
      <c r="N3356" s="119"/>
      <c r="O3356" s="159"/>
      <c r="P3356" s="160" t="s">
        <v>80</v>
      </c>
      <c r="Q3356" s="122">
        <f t="shared" si="106"/>
        <v>0</v>
      </c>
      <c r="R3356" s="143"/>
    </row>
    <row r="3357" spans="2:18" x14ac:dyDescent="0.2">
      <c r="B3357" s="120"/>
      <c r="C3357" s="119"/>
      <c r="D3357" s="120"/>
      <c r="E3357" s="119"/>
      <c r="F3357" s="119"/>
      <c r="G3357" s="119"/>
      <c r="H3357" s="119"/>
      <c r="I3357" s="158">
        <f t="shared" si="105"/>
        <v>0</v>
      </c>
      <c r="J3357" s="119"/>
      <c r="K3357" s="119"/>
      <c r="L3357" s="119"/>
      <c r="M3357" s="119"/>
      <c r="N3357" s="119"/>
      <c r="O3357" s="159"/>
      <c r="P3357" s="160" t="s">
        <v>80</v>
      </c>
      <c r="Q3357" s="122">
        <f t="shared" si="106"/>
        <v>0</v>
      </c>
      <c r="R3357" s="143"/>
    </row>
    <row r="3358" spans="2:18" x14ac:dyDescent="0.2">
      <c r="B3358" s="120"/>
      <c r="C3358" s="119"/>
      <c r="D3358" s="120"/>
      <c r="E3358" s="119"/>
      <c r="F3358" s="119"/>
      <c r="G3358" s="119"/>
      <c r="H3358" s="119"/>
      <c r="I3358" s="158">
        <f t="shared" si="105"/>
        <v>0</v>
      </c>
      <c r="J3358" s="119"/>
      <c r="K3358" s="119"/>
      <c r="L3358" s="119"/>
      <c r="M3358" s="119"/>
      <c r="N3358" s="119"/>
      <c r="O3358" s="159"/>
      <c r="P3358" s="160" t="s">
        <v>80</v>
      </c>
      <c r="Q3358" s="122">
        <f t="shared" si="106"/>
        <v>0</v>
      </c>
      <c r="R3358" s="143"/>
    </row>
    <row r="3359" spans="2:18" x14ac:dyDescent="0.2">
      <c r="B3359" s="120"/>
      <c r="C3359" s="119"/>
      <c r="D3359" s="120"/>
      <c r="E3359" s="119"/>
      <c r="F3359" s="119"/>
      <c r="G3359" s="119"/>
      <c r="H3359" s="119"/>
      <c r="I3359" s="158">
        <f t="shared" si="105"/>
        <v>0</v>
      </c>
      <c r="J3359" s="119"/>
      <c r="K3359" s="119"/>
      <c r="L3359" s="119"/>
      <c r="M3359" s="119"/>
      <c r="N3359" s="119"/>
      <c r="O3359" s="159"/>
      <c r="P3359" s="160" t="s">
        <v>80</v>
      </c>
      <c r="Q3359" s="122">
        <f t="shared" si="106"/>
        <v>0</v>
      </c>
      <c r="R3359" s="143"/>
    </row>
    <row r="3360" spans="2:18" x14ac:dyDescent="0.2">
      <c r="B3360" s="120"/>
      <c r="C3360" s="119"/>
      <c r="D3360" s="120"/>
      <c r="E3360" s="119"/>
      <c r="F3360" s="119"/>
      <c r="G3360" s="119"/>
      <c r="H3360" s="119"/>
      <c r="I3360" s="158">
        <f t="shared" si="105"/>
        <v>0</v>
      </c>
      <c r="J3360" s="119"/>
      <c r="K3360" s="119"/>
      <c r="L3360" s="119"/>
      <c r="M3360" s="119"/>
      <c r="N3360" s="119"/>
      <c r="O3360" s="159"/>
      <c r="P3360" s="160" t="s">
        <v>80</v>
      </c>
      <c r="Q3360" s="122">
        <f t="shared" si="106"/>
        <v>0</v>
      </c>
      <c r="R3360" s="143"/>
    </row>
    <row r="3361" spans="2:18" x14ac:dyDescent="0.2">
      <c r="B3361" s="120"/>
      <c r="C3361" s="119"/>
      <c r="D3361" s="120"/>
      <c r="E3361" s="119"/>
      <c r="F3361" s="119"/>
      <c r="G3361" s="119"/>
      <c r="H3361" s="119"/>
      <c r="I3361" s="158">
        <f t="shared" si="105"/>
        <v>0</v>
      </c>
      <c r="J3361" s="119"/>
      <c r="K3361" s="119"/>
      <c r="L3361" s="119"/>
      <c r="M3361" s="119"/>
      <c r="N3361" s="119"/>
      <c r="O3361" s="159"/>
      <c r="P3361" s="160" t="s">
        <v>80</v>
      </c>
      <c r="Q3361" s="122">
        <f t="shared" si="106"/>
        <v>0</v>
      </c>
      <c r="R3361" s="143"/>
    </row>
    <row r="3362" spans="2:18" x14ac:dyDescent="0.2">
      <c r="B3362" s="120"/>
      <c r="C3362" s="119"/>
      <c r="D3362" s="120"/>
      <c r="E3362" s="119"/>
      <c r="F3362" s="119"/>
      <c r="G3362" s="119"/>
      <c r="H3362" s="119"/>
      <c r="I3362" s="158">
        <f t="shared" si="105"/>
        <v>0</v>
      </c>
      <c r="J3362" s="119"/>
      <c r="K3362" s="119"/>
      <c r="L3362" s="119"/>
      <c r="M3362" s="119"/>
      <c r="N3362" s="119"/>
      <c r="O3362" s="159"/>
      <c r="P3362" s="160" t="s">
        <v>80</v>
      </c>
      <c r="Q3362" s="122">
        <f t="shared" si="106"/>
        <v>0</v>
      </c>
      <c r="R3362" s="143"/>
    </row>
    <row r="3363" spans="2:18" x14ac:dyDescent="0.2">
      <c r="B3363" s="120"/>
      <c r="C3363" s="119"/>
      <c r="D3363" s="120"/>
      <c r="E3363" s="119"/>
      <c r="F3363" s="119"/>
      <c r="G3363" s="119"/>
      <c r="H3363" s="119"/>
      <c r="I3363" s="158">
        <f t="shared" si="105"/>
        <v>0</v>
      </c>
      <c r="J3363" s="119"/>
      <c r="K3363" s="119"/>
      <c r="L3363" s="119"/>
      <c r="M3363" s="119"/>
      <c r="N3363" s="119"/>
      <c r="O3363" s="159"/>
      <c r="P3363" s="160" t="s">
        <v>80</v>
      </c>
      <c r="Q3363" s="122">
        <f t="shared" si="106"/>
        <v>0</v>
      </c>
      <c r="R3363" s="143"/>
    </row>
    <row r="3364" spans="2:18" x14ac:dyDescent="0.2">
      <c r="B3364" s="120"/>
      <c r="C3364" s="119"/>
      <c r="D3364" s="120"/>
      <c r="E3364" s="119"/>
      <c r="F3364" s="119"/>
      <c r="G3364" s="119"/>
      <c r="H3364" s="119"/>
      <c r="I3364" s="158">
        <f t="shared" si="105"/>
        <v>0</v>
      </c>
      <c r="J3364" s="119"/>
      <c r="K3364" s="119"/>
      <c r="L3364" s="119"/>
      <c r="M3364" s="119"/>
      <c r="N3364" s="119"/>
      <c r="O3364" s="159"/>
      <c r="P3364" s="160" t="s">
        <v>80</v>
      </c>
      <c r="Q3364" s="122">
        <f t="shared" si="106"/>
        <v>0</v>
      </c>
      <c r="R3364" s="143"/>
    </row>
    <row r="3365" spans="2:18" x14ac:dyDescent="0.2">
      <c r="B3365" s="120"/>
      <c r="C3365" s="119"/>
      <c r="D3365" s="120"/>
      <c r="E3365" s="119"/>
      <c r="F3365" s="119"/>
      <c r="G3365" s="119"/>
      <c r="H3365" s="119"/>
      <c r="I3365" s="158">
        <f t="shared" si="105"/>
        <v>0</v>
      </c>
      <c r="J3365" s="119"/>
      <c r="K3365" s="119"/>
      <c r="L3365" s="119"/>
      <c r="M3365" s="119"/>
      <c r="N3365" s="119"/>
      <c r="O3365" s="159"/>
      <c r="P3365" s="160" t="s">
        <v>80</v>
      </c>
      <c r="Q3365" s="122">
        <f t="shared" si="106"/>
        <v>0</v>
      </c>
      <c r="R3365" s="143"/>
    </row>
    <row r="3366" spans="2:18" x14ac:dyDescent="0.2">
      <c r="B3366" s="120"/>
      <c r="C3366" s="119"/>
      <c r="D3366" s="120"/>
      <c r="E3366" s="119"/>
      <c r="F3366" s="119"/>
      <c r="G3366" s="119"/>
      <c r="H3366" s="119"/>
      <c r="I3366" s="158">
        <f t="shared" si="105"/>
        <v>0</v>
      </c>
      <c r="J3366" s="119"/>
      <c r="K3366" s="119"/>
      <c r="L3366" s="119"/>
      <c r="M3366" s="119"/>
      <c r="N3366" s="119"/>
      <c r="O3366" s="159"/>
      <c r="P3366" s="160" t="s">
        <v>80</v>
      </c>
      <c r="Q3366" s="122">
        <f t="shared" si="106"/>
        <v>0</v>
      </c>
      <c r="R3366" s="143"/>
    </row>
    <row r="3367" spans="2:18" x14ac:dyDescent="0.2">
      <c r="B3367" s="120"/>
      <c r="C3367" s="119"/>
      <c r="D3367" s="120"/>
      <c r="E3367" s="119"/>
      <c r="F3367" s="119"/>
      <c r="G3367" s="119"/>
      <c r="H3367" s="119"/>
      <c r="I3367" s="158">
        <f t="shared" si="105"/>
        <v>0</v>
      </c>
      <c r="J3367" s="119"/>
      <c r="K3367" s="119"/>
      <c r="L3367" s="119"/>
      <c r="M3367" s="119"/>
      <c r="N3367" s="119"/>
      <c r="O3367" s="159"/>
      <c r="P3367" s="160" t="s">
        <v>80</v>
      </c>
      <c r="Q3367" s="122">
        <f t="shared" si="106"/>
        <v>0</v>
      </c>
      <c r="R3367" s="143"/>
    </row>
    <row r="3368" spans="2:18" x14ac:dyDescent="0.2">
      <c r="B3368" s="120"/>
      <c r="C3368" s="119"/>
      <c r="D3368" s="120"/>
      <c r="E3368" s="119"/>
      <c r="F3368" s="119"/>
      <c r="G3368" s="119"/>
      <c r="H3368" s="119"/>
      <c r="I3368" s="158">
        <f t="shared" si="105"/>
        <v>0</v>
      </c>
      <c r="J3368" s="119"/>
      <c r="K3368" s="119"/>
      <c r="L3368" s="119"/>
      <c r="M3368" s="119"/>
      <c r="N3368" s="119"/>
      <c r="O3368" s="159"/>
      <c r="P3368" s="160" t="s">
        <v>80</v>
      </c>
      <c r="Q3368" s="122">
        <f t="shared" si="106"/>
        <v>0</v>
      </c>
      <c r="R3368" s="143"/>
    </row>
    <row r="3369" spans="2:18" x14ac:dyDescent="0.2">
      <c r="B3369" s="120"/>
      <c r="C3369" s="119"/>
      <c r="D3369" s="120"/>
      <c r="E3369" s="119"/>
      <c r="F3369" s="119"/>
      <c r="G3369" s="119"/>
      <c r="H3369" s="119"/>
      <c r="I3369" s="158">
        <f t="shared" si="105"/>
        <v>0</v>
      </c>
      <c r="J3369" s="119"/>
      <c r="K3369" s="119"/>
      <c r="L3369" s="119"/>
      <c r="M3369" s="119"/>
      <c r="N3369" s="119"/>
      <c r="O3369" s="159"/>
      <c r="P3369" s="160" t="s">
        <v>80</v>
      </c>
      <c r="Q3369" s="122">
        <f t="shared" si="106"/>
        <v>0</v>
      </c>
      <c r="R3369" s="143"/>
    </row>
    <row r="3370" spans="2:18" x14ac:dyDescent="0.2">
      <c r="B3370" s="120"/>
      <c r="C3370" s="119"/>
      <c r="D3370" s="120"/>
      <c r="E3370" s="119"/>
      <c r="F3370" s="119"/>
      <c r="G3370" s="119"/>
      <c r="H3370" s="119"/>
      <c r="I3370" s="158">
        <f t="shared" si="105"/>
        <v>0</v>
      </c>
      <c r="J3370" s="119"/>
      <c r="K3370" s="119"/>
      <c r="L3370" s="119"/>
      <c r="M3370" s="119"/>
      <c r="N3370" s="119"/>
      <c r="O3370" s="159"/>
      <c r="P3370" s="160" t="s">
        <v>80</v>
      </c>
      <c r="Q3370" s="122">
        <f t="shared" si="106"/>
        <v>0</v>
      </c>
      <c r="R3370" s="143"/>
    </row>
    <row r="3371" spans="2:18" x14ac:dyDescent="0.2">
      <c r="B3371" s="120"/>
      <c r="C3371" s="119"/>
      <c r="D3371" s="120"/>
      <c r="E3371" s="119"/>
      <c r="F3371" s="119"/>
      <c r="G3371" s="119"/>
      <c r="H3371" s="119"/>
      <c r="I3371" s="158">
        <f t="shared" si="105"/>
        <v>0</v>
      </c>
      <c r="J3371" s="119"/>
      <c r="K3371" s="119"/>
      <c r="L3371" s="119"/>
      <c r="M3371" s="119"/>
      <c r="N3371" s="119"/>
      <c r="O3371" s="159"/>
      <c r="P3371" s="160" t="s">
        <v>80</v>
      </c>
      <c r="Q3371" s="122">
        <f t="shared" si="106"/>
        <v>0</v>
      </c>
      <c r="R3371" s="143"/>
    </row>
    <row r="3372" spans="2:18" x14ac:dyDescent="0.2">
      <c r="B3372" s="120"/>
      <c r="C3372" s="119"/>
      <c r="D3372" s="120"/>
      <c r="E3372" s="119"/>
      <c r="F3372" s="119"/>
      <c r="G3372" s="119"/>
      <c r="H3372" s="119"/>
      <c r="I3372" s="158">
        <f t="shared" si="105"/>
        <v>0</v>
      </c>
      <c r="J3372" s="119"/>
      <c r="K3372" s="119"/>
      <c r="L3372" s="119"/>
      <c r="M3372" s="119"/>
      <c r="N3372" s="119"/>
      <c r="O3372" s="159"/>
      <c r="P3372" s="160" t="s">
        <v>80</v>
      </c>
      <c r="Q3372" s="122">
        <f t="shared" si="106"/>
        <v>0</v>
      </c>
      <c r="R3372" s="143"/>
    </row>
    <row r="3373" spans="2:18" x14ac:dyDescent="0.2">
      <c r="B3373" s="120"/>
      <c r="C3373" s="119"/>
      <c r="D3373" s="120"/>
      <c r="E3373" s="119"/>
      <c r="F3373" s="119"/>
      <c r="G3373" s="119"/>
      <c r="H3373" s="119"/>
      <c r="I3373" s="158">
        <f t="shared" si="105"/>
        <v>0</v>
      </c>
      <c r="J3373" s="119"/>
      <c r="K3373" s="119"/>
      <c r="L3373" s="119"/>
      <c r="M3373" s="119"/>
      <c r="N3373" s="119"/>
      <c r="O3373" s="159"/>
      <c r="P3373" s="160" t="s">
        <v>80</v>
      </c>
      <c r="Q3373" s="122">
        <f t="shared" si="106"/>
        <v>0</v>
      </c>
      <c r="R3373" s="143"/>
    </row>
    <row r="3374" spans="2:18" x14ac:dyDescent="0.2">
      <c r="B3374" s="120"/>
      <c r="C3374" s="119"/>
      <c r="D3374" s="120"/>
      <c r="E3374" s="119"/>
      <c r="F3374" s="119"/>
      <c r="G3374" s="119"/>
      <c r="H3374" s="119"/>
      <c r="I3374" s="158">
        <f t="shared" si="105"/>
        <v>0</v>
      </c>
      <c r="J3374" s="119"/>
      <c r="K3374" s="119"/>
      <c r="L3374" s="119"/>
      <c r="M3374" s="119"/>
      <c r="N3374" s="119"/>
      <c r="O3374" s="159"/>
      <c r="P3374" s="160" t="s">
        <v>80</v>
      </c>
      <c r="Q3374" s="122">
        <f t="shared" si="106"/>
        <v>0</v>
      </c>
      <c r="R3374" s="143"/>
    </row>
    <row r="3375" spans="2:18" x14ac:dyDescent="0.2">
      <c r="B3375" s="120"/>
      <c r="C3375" s="119"/>
      <c r="D3375" s="120"/>
      <c r="E3375" s="119"/>
      <c r="F3375" s="119"/>
      <c r="G3375" s="119"/>
      <c r="H3375" s="119"/>
      <c r="I3375" s="158">
        <f t="shared" si="105"/>
        <v>0</v>
      </c>
      <c r="J3375" s="119"/>
      <c r="K3375" s="119"/>
      <c r="L3375" s="119"/>
      <c r="M3375" s="119"/>
      <c r="N3375" s="119"/>
      <c r="O3375" s="159"/>
      <c r="P3375" s="160" t="s">
        <v>80</v>
      </c>
      <c r="Q3375" s="122">
        <f t="shared" si="106"/>
        <v>0</v>
      </c>
      <c r="R3375" s="143"/>
    </row>
    <row r="3376" spans="2:18" x14ac:dyDescent="0.2">
      <c r="B3376" s="120"/>
      <c r="C3376" s="119"/>
      <c r="D3376" s="120"/>
      <c r="E3376" s="119"/>
      <c r="F3376" s="119"/>
      <c r="G3376" s="119"/>
      <c r="H3376" s="119"/>
      <c r="I3376" s="158">
        <f t="shared" si="105"/>
        <v>0</v>
      </c>
      <c r="J3376" s="119"/>
      <c r="K3376" s="119"/>
      <c r="L3376" s="119"/>
      <c r="M3376" s="119"/>
      <c r="N3376" s="119"/>
      <c r="O3376" s="159"/>
      <c r="P3376" s="160" t="s">
        <v>80</v>
      </c>
      <c r="Q3376" s="122">
        <f t="shared" si="106"/>
        <v>0</v>
      </c>
      <c r="R3376" s="143"/>
    </row>
    <row r="3377" spans="2:18" x14ac:dyDescent="0.2">
      <c r="B3377" s="120"/>
      <c r="C3377" s="119"/>
      <c r="D3377" s="120"/>
      <c r="E3377" s="119"/>
      <c r="F3377" s="119"/>
      <c r="G3377" s="119"/>
      <c r="H3377" s="119"/>
      <c r="I3377" s="158">
        <f t="shared" si="105"/>
        <v>0</v>
      </c>
      <c r="J3377" s="119"/>
      <c r="K3377" s="119"/>
      <c r="L3377" s="119"/>
      <c r="M3377" s="119"/>
      <c r="N3377" s="119"/>
      <c r="O3377" s="159"/>
      <c r="P3377" s="160" t="s">
        <v>80</v>
      </c>
      <c r="Q3377" s="122">
        <f t="shared" si="106"/>
        <v>0</v>
      </c>
      <c r="R3377" s="143"/>
    </row>
    <row r="3378" spans="2:18" x14ac:dyDescent="0.2">
      <c r="B3378" s="120"/>
      <c r="C3378" s="119"/>
      <c r="D3378" s="120"/>
      <c r="E3378" s="119"/>
      <c r="F3378" s="119"/>
      <c r="G3378" s="119"/>
      <c r="H3378" s="119"/>
      <c r="I3378" s="158">
        <f t="shared" si="105"/>
        <v>0</v>
      </c>
      <c r="J3378" s="119"/>
      <c r="K3378" s="119"/>
      <c r="L3378" s="119"/>
      <c r="M3378" s="119"/>
      <c r="N3378" s="119"/>
      <c r="O3378" s="159"/>
      <c r="P3378" s="160" t="s">
        <v>80</v>
      </c>
      <c r="Q3378" s="122">
        <f t="shared" si="106"/>
        <v>0</v>
      </c>
      <c r="R3378" s="143"/>
    </row>
    <row r="3379" spans="2:18" x14ac:dyDescent="0.2">
      <c r="B3379" s="120"/>
      <c r="C3379" s="119"/>
      <c r="D3379" s="120"/>
      <c r="E3379" s="119"/>
      <c r="F3379" s="119"/>
      <c r="G3379" s="119"/>
      <c r="H3379" s="119"/>
      <c r="I3379" s="158">
        <f t="shared" si="105"/>
        <v>0</v>
      </c>
      <c r="J3379" s="119"/>
      <c r="K3379" s="119"/>
      <c r="L3379" s="119"/>
      <c r="M3379" s="119"/>
      <c r="N3379" s="119"/>
      <c r="O3379" s="159"/>
      <c r="P3379" s="160" t="s">
        <v>80</v>
      </c>
      <c r="Q3379" s="122">
        <f t="shared" si="106"/>
        <v>0</v>
      </c>
      <c r="R3379" s="143"/>
    </row>
    <row r="3380" spans="2:18" x14ac:dyDescent="0.2">
      <c r="B3380" s="120"/>
      <c r="C3380" s="119"/>
      <c r="D3380" s="120"/>
      <c r="E3380" s="119"/>
      <c r="F3380" s="119"/>
      <c r="G3380" s="119"/>
      <c r="H3380" s="119"/>
      <c r="I3380" s="158">
        <f t="shared" ref="I3380:I3443" si="107">IF(J3380&gt;0,J3380,SUM((PI()*E3380*F3380/4)+(PI()*F3380*G3380/4)+(PI()*G3380*H3380/4)+(PI()*H3380*E3380/4)))</f>
        <v>0</v>
      </c>
      <c r="J3380" s="119"/>
      <c r="K3380" s="119"/>
      <c r="L3380" s="119"/>
      <c r="M3380" s="119"/>
      <c r="N3380" s="119"/>
      <c r="O3380" s="159"/>
      <c r="P3380" s="160" t="s">
        <v>80</v>
      </c>
      <c r="Q3380" s="122">
        <f t="shared" ref="Q3380:Q3443" si="108">SUM((I3380-(L3380+M3380+N3380))*(1-O3380))</f>
        <v>0</v>
      </c>
      <c r="R3380" s="143"/>
    </row>
    <row r="3381" spans="2:18" x14ac:dyDescent="0.2">
      <c r="B3381" s="120"/>
      <c r="C3381" s="119"/>
      <c r="D3381" s="120"/>
      <c r="E3381" s="119"/>
      <c r="F3381" s="119"/>
      <c r="G3381" s="119"/>
      <c r="H3381" s="119"/>
      <c r="I3381" s="158">
        <f t="shared" si="107"/>
        <v>0</v>
      </c>
      <c r="J3381" s="119"/>
      <c r="K3381" s="119"/>
      <c r="L3381" s="119"/>
      <c r="M3381" s="119"/>
      <c r="N3381" s="119"/>
      <c r="O3381" s="159"/>
      <c r="P3381" s="160" t="s">
        <v>80</v>
      </c>
      <c r="Q3381" s="122">
        <f t="shared" si="108"/>
        <v>0</v>
      </c>
      <c r="R3381" s="143"/>
    </row>
    <row r="3382" spans="2:18" x14ac:dyDescent="0.2">
      <c r="B3382" s="120"/>
      <c r="C3382" s="119"/>
      <c r="D3382" s="120"/>
      <c r="E3382" s="119"/>
      <c r="F3382" s="119"/>
      <c r="G3382" s="119"/>
      <c r="H3382" s="119"/>
      <c r="I3382" s="158">
        <f t="shared" si="107"/>
        <v>0</v>
      </c>
      <c r="J3382" s="119"/>
      <c r="K3382" s="119"/>
      <c r="L3382" s="119"/>
      <c r="M3382" s="119"/>
      <c r="N3382" s="119"/>
      <c r="O3382" s="159"/>
      <c r="P3382" s="160" t="s">
        <v>80</v>
      </c>
      <c r="Q3382" s="122">
        <f t="shared" si="108"/>
        <v>0</v>
      </c>
      <c r="R3382" s="143"/>
    </row>
    <row r="3383" spans="2:18" x14ac:dyDescent="0.2">
      <c r="B3383" s="120"/>
      <c r="C3383" s="119"/>
      <c r="D3383" s="120"/>
      <c r="E3383" s="119"/>
      <c r="F3383" s="119"/>
      <c r="G3383" s="119"/>
      <c r="H3383" s="119"/>
      <c r="I3383" s="158">
        <f t="shared" si="107"/>
        <v>0</v>
      </c>
      <c r="J3383" s="119"/>
      <c r="K3383" s="119"/>
      <c r="L3383" s="119"/>
      <c r="M3383" s="119"/>
      <c r="N3383" s="119"/>
      <c r="O3383" s="159"/>
      <c r="P3383" s="160" t="s">
        <v>80</v>
      </c>
      <c r="Q3383" s="122">
        <f t="shared" si="108"/>
        <v>0</v>
      </c>
      <c r="R3383" s="143"/>
    </row>
    <row r="3384" spans="2:18" x14ac:dyDescent="0.2">
      <c r="B3384" s="120"/>
      <c r="C3384" s="119"/>
      <c r="D3384" s="120"/>
      <c r="E3384" s="119"/>
      <c r="F3384" s="119"/>
      <c r="G3384" s="119"/>
      <c r="H3384" s="119"/>
      <c r="I3384" s="158">
        <f t="shared" si="107"/>
        <v>0</v>
      </c>
      <c r="J3384" s="119"/>
      <c r="K3384" s="119"/>
      <c r="L3384" s="119"/>
      <c r="M3384" s="119"/>
      <c r="N3384" s="119"/>
      <c r="O3384" s="159"/>
      <c r="P3384" s="160" t="s">
        <v>80</v>
      </c>
      <c r="Q3384" s="122">
        <f t="shared" si="108"/>
        <v>0</v>
      </c>
      <c r="R3384" s="143"/>
    </row>
    <row r="3385" spans="2:18" x14ac:dyDescent="0.2">
      <c r="B3385" s="120"/>
      <c r="C3385" s="119"/>
      <c r="D3385" s="120"/>
      <c r="E3385" s="119"/>
      <c r="F3385" s="119"/>
      <c r="G3385" s="119"/>
      <c r="H3385" s="119"/>
      <c r="I3385" s="158">
        <f t="shared" si="107"/>
        <v>0</v>
      </c>
      <c r="J3385" s="119"/>
      <c r="K3385" s="119"/>
      <c r="L3385" s="119"/>
      <c r="M3385" s="119"/>
      <c r="N3385" s="119"/>
      <c r="O3385" s="159"/>
      <c r="P3385" s="160" t="s">
        <v>80</v>
      </c>
      <c r="Q3385" s="122">
        <f t="shared" si="108"/>
        <v>0</v>
      </c>
      <c r="R3385" s="143"/>
    </row>
    <row r="3386" spans="2:18" x14ac:dyDescent="0.2">
      <c r="B3386" s="120"/>
      <c r="C3386" s="119"/>
      <c r="D3386" s="120"/>
      <c r="E3386" s="119"/>
      <c r="F3386" s="119"/>
      <c r="G3386" s="119"/>
      <c r="H3386" s="119"/>
      <c r="I3386" s="158">
        <f t="shared" si="107"/>
        <v>0</v>
      </c>
      <c r="J3386" s="119"/>
      <c r="K3386" s="119"/>
      <c r="L3386" s="119"/>
      <c r="M3386" s="119"/>
      <c r="N3386" s="119"/>
      <c r="O3386" s="159"/>
      <c r="P3386" s="160" t="s">
        <v>80</v>
      </c>
      <c r="Q3386" s="122">
        <f t="shared" si="108"/>
        <v>0</v>
      </c>
      <c r="R3386" s="143"/>
    </row>
    <row r="3387" spans="2:18" x14ac:dyDescent="0.2">
      <c r="B3387" s="120"/>
      <c r="C3387" s="119"/>
      <c r="D3387" s="120"/>
      <c r="E3387" s="119"/>
      <c r="F3387" s="119"/>
      <c r="G3387" s="119"/>
      <c r="H3387" s="119"/>
      <c r="I3387" s="158">
        <f t="shared" si="107"/>
        <v>0</v>
      </c>
      <c r="J3387" s="119"/>
      <c r="K3387" s="119"/>
      <c r="L3387" s="119"/>
      <c r="M3387" s="119"/>
      <c r="N3387" s="119"/>
      <c r="O3387" s="159"/>
      <c r="P3387" s="160" t="s">
        <v>80</v>
      </c>
      <c r="Q3387" s="122">
        <f t="shared" si="108"/>
        <v>0</v>
      </c>
      <c r="R3387" s="143"/>
    </row>
    <row r="3388" spans="2:18" x14ac:dyDescent="0.2">
      <c r="B3388" s="120"/>
      <c r="C3388" s="119"/>
      <c r="D3388" s="120"/>
      <c r="E3388" s="119"/>
      <c r="F3388" s="119"/>
      <c r="G3388" s="119"/>
      <c r="H3388" s="119"/>
      <c r="I3388" s="158">
        <f t="shared" si="107"/>
        <v>0</v>
      </c>
      <c r="J3388" s="119"/>
      <c r="K3388" s="119"/>
      <c r="L3388" s="119"/>
      <c r="M3388" s="119"/>
      <c r="N3388" s="119"/>
      <c r="O3388" s="159"/>
      <c r="P3388" s="160" t="s">
        <v>80</v>
      </c>
      <c r="Q3388" s="122">
        <f t="shared" si="108"/>
        <v>0</v>
      </c>
      <c r="R3388" s="143"/>
    </row>
    <row r="3389" spans="2:18" x14ac:dyDescent="0.2">
      <c r="B3389" s="120"/>
      <c r="C3389" s="119"/>
      <c r="D3389" s="120"/>
      <c r="E3389" s="119"/>
      <c r="F3389" s="119"/>
      <c r="G3389" s="119"/>
      <c r="H3389" s="119"/>
      <c r="I3389" s="158">
        <f t="shared" si="107"/>
        <v>0</v>
      </c>
      <c r="J3389" s="119"/>
      <c r="K3389" s="119"/>
      <c r="L3389" s="119"/>
      <c r="M3389" s="119"/>
      <c r="N3389" s="119"/>
      <c r="O3389" s="159"/>
      <c r="P3389" s="160" t="s">
        <v>80</v>
      </c>
      <c r="Q3389" s="122">
        <f t="shared" si="108"/>
        <v>0</v>
      </c>
      <c r="R3389" s="143"/>
    </row>
    <row r="3390" spans="2:18" x14ac:dyDescent="0.2">
      <c r="B3390" s="120"/>
      <c r="C3390" s="119"/>
      <c r="D3390" s="120"/>
      <c r="E3390" s="119"/>
      <c r="F3390" s="119"/>
      <c r="G3390" s="119"/>
      <c r="H3390" s="119"/>
      <c r="I3390" s="158">
        <f t="shared" si="107"/>
        <v>0</v>
      </c>
      <c r="J3390" s="119"/>
      <c r="K3390" s="119"/>
      <c r="L3390" s="119"/>
      <c r="M3390" s="119"/>
      <c r="N3390" s="119"/>
      <c r="O3390" s="159"/>
      <c r="P3390" s="160" t="s">
        <v>80</v>
      </c>
      <c r="Q3390" s="122">
        <f t="shared" si="108"/>
        <v>0</v>
      </c>
      <c r="R3390" s="143"/>
    </row>
    <row r="3391" spans="2:18" x14ac:dyDescent="0.2">
      <c r="B3391" s="120"/>
      <c r="C3391" s="119"/>
      <c r="D3391" s="120"/>
      <c r="E3391" s="119"/>
      <c r="F3391" s="119"/>
      <c r="G3391" s="119"/>
      <c r="H3391" s="119"/>
      <c r="I3391" s="158">
        <f t="shared" si="107"/>
        <v>0</v>
      </c>
      <c r="J3391" s="119"/>
      <c r="K3391" s="119"/>
      <c r="L3391" s="119"/>
      <c r="M3391" s="119"/>
      <c r="N3391" s="119"/>
      <c r="O3391" s="159"/>
      <c r="P3391" s="160" t="s">
        <v>80</v>
      </c>
      <c r="Q3391" s="122">
        <f t="shared" si="108"/>
        <v>0</v>
      </c>
      <c r="R3391" s="143"/>
    </row>
    <row r="3392" spans="2:18" x14ac:dyDescent="0.2">
      <c r="B3392" s="120"/>
      <c r="C3392" s="119"/>
      <c r="D3392" s="120"/>
      <c r="E3392" s="119"/>
      <c r="F3392" s="119"/>
      <c r="G3392" s="119"/>
      <c r="H3392" s="119"/>
      <c r="I3392" s="158">
        <f t="shared" si="107"/>
        <v>0</v>
      </c>
      <c r="J3392" s="119"/>
      <c r="K3392" s="119"/>
      <c r="L3392" s="119"/>
      <c r="M3392" s="119"/>
      <c r="N3392" s="119"/>
      <c r="O3392" s="159"/>
      <c r="P3392" s="160" t="s">
        <v>80</v>
      </c>
      <c r="Q3392" s="122">
        <f t="shared" si="108"/>
        <v>0</v>
      </c>
      <c r="R3392" s="143"/>
    </row>
    <row r="3393" spans="2:18" x14ac:dyDescent="0.2">
      <c r="B3393" s="120"/>
      <c r="C3393" s="119"/>
      <c r="D3393" s="120"/>
      <c r="E3393" s="119"/>
      <c r="F3393" s="119"/>
      <c r="G3393" s="119"/>
      <c r="H3393" s="119"/>
      <c r="I3393" s="158">
        <f t="shared" si="107"/>
        <v>0</v>
      </c>
      <c r="J3393" s="119"/>
      <c r="K3393" s="119"/>
      <c r="L3393" s="119"/>
      <c r="M3393" s="119"/>
      <c r="N3393" s="119"/>
      <c r="O3393" s="159"/>
      <c r="P3393" s="160" t="s">
        <v>80</v>
      </c>
      <c r="Q3393" s="122">
        <f t="shared" si="108"/>
        <v>0</v>
      </c>
      <c r="R3393" s="143"/>
    </row>
    <row r="3394" spans="2:18" x14ac:dyDescent="0.2">
      <c r="B3394" s="120"/>
      <c r="C3394" s="119"/>
      <c r="D3394" s="120"/>
      <c r="E3394" s="119"/>
      <c r="F3394" s="119"/>
      <c r="G3394" s="119"/>
      <c r="H3394" s="119"/>
      <c r="I3394" s="158">
        <f t="shared" si="107"/>
        <v>0</v>
      </c>
      <c r="J3394" s="119"/>
      <c r="K3394" s="119"/>
      <c r="L3394" s="119"/>
      <c r="M3394" s="119"/>
      <c r="N3394" s="119"/>
      <c r="O3394" s="159"/>
      <c r="P3394" s="160" t="s">
        <v>80</v>
      </c>
      <c r="Q3394" s="122">
        <f t="shared" si="108"/>
        <v>0</v>
      </c>
      <c r="R3394" s="143"/>
    </row>
    <row r="3395" spans="2:18" x14ac:dyDescent="0.2">
      <c r="B3395" s="120"/>
      <c r="C3395" s="119"/>
      <c r="D3395" s="120"/>
      <c r="E3395" s="119"/>
      <c r="F3395" s="119"/>
      <c r="G3395" s="119"/>
      <c r="H3395" s="119"/>
      <c r="I3395" s="158">
        <f t="shared" si="107"/>
        <v>0</v>
      </c>
      <c r="J3395" s="119"/>
      <c r="K3395" s="119"/>
      <c r="L3395" s="119"/>
      <c r="M3395" s="119"/>
      <c r="N3395" s="119"/>
      <c r="O3395" s="159"/>
      <c r="P3395" s="160" t="s">
        <v>80</v>
      </c>
      <c r="Q3395" s="122">
        <f t="shared" si="108"/>
        <v>0</v>
      </c>
      <c r="R3395" s="143"/>
    </row>
    <row r="3396" spans="2:18" x14ac:dyDescent="0.2">
      <c r="B3396" s="120"/>
      <c r="C3396" s="119"/>
      <c r="D3396" s="120"/>
      <c r="E3396" s="119"/>
      <c r="F3396" s="119"/>
      <c r="G3396" s="119"/>
      <c r="H3396" s="119"/>
      <c r="I3396" s="158">
        <f t="shared" si="107"/>
        <v>0</v>
      </c>
      <c r="J3396" s="119"/>
      <c r="K3396" s="119"/>
      <c r="L3396" s="119"/>
      <c r="M3396" s="119"/>
      <c r="N3396" s="119"/>
      <c r="O3396" s="159"/>
      <c r="P3396" s="160" t="s">
        <v>80</v>
      </c>
      <c r="Q3396" s="122">
        <f t="shared" si="108"/>
        <v>0</v>
      </c>
      <c r="R3396" s="143"/>
    </row>
    <row r="3397" spans="2:18" x14ac:dyDescent="0.2">
      <c r="B3397" s="120"/>
      <c r="C3397" s="119"/>
      <c r="D3397" s="120"/>
      <c r="E3397" s="119"/>
      <c r="F3397" s="119"/>
      <c r="G3397" s="119"/>
      <c r="H3397" s="119"/>
      <c r="I3397" s="158">
        <f t="shared" si="107"/>
        <v>0</v>
      </c>
      <c r="J3397" s="119"/>
      <c r="K3397" s="119"/>
      <c r="L3397" s="119"/>
      <c r="M3397" s="119"/>
      <c r="N3397" s="119"/>
      <c r="O3397" s="159"/>
      <c r="P3397" s="160" t="s">
        <v>80</v>
      </c>
      <c r="Q3397" s="122">
        <f t="shared" si="108"/>
        <v>0</v>
      </c>
      <c r="R3397" s="143"/>
    </row>
    <row r="3398" spans="2:18" x14ac:dyDescent="0.2">
      <c r="B3398" s="120"/>
      <c r="C3398" s="119"/>
      <c r="D3398" s="120"/>
      <c r="E3398" s="119"/>
      <c r="F3398" s="119"/>
      <c r="G3398" s="119"/>
      <c r="H3398" s="119"/>
      <c r="I3398" s="158">
        <f t="shared" si="107"/>
        <v>0</v>
      </c>
      <c r="J3398" s="119"/>
      <c r="K3398" s="119"/>
      <c r="L3398" s="119"/>
      <c r="M3398" s="119"/>
      <c r="N3398" s="119"/>
      <c r="O3398" s="159"/>
      <c r="P3398" s="160" t="s">
        <v>80</v>
      </c>
      <c r="Q3398" s="122">
        <f t="shared" si="108"/>
        <v>0</v>
      </c>
      <c r="R3398" s="143"/>
    </row>
    <row r="3399" spans="2:18" x14ac:dyDescent="0.2">
      <c r="B3399" s="120"/>
      <c r="C3399" s="119"/>
      <c r="D3399" s="120"/>
      <c r="E3399" s="119"/>
      <c r="F3399" s="119"/>
      <c r="G3399" s="119"/>
      <c r="H3399" s="119"/>
      <c r="I3399" s="158">
        <f t="shared" si="107"/>
        <v>0</v>
      </c>
      <c r="J3399" s="119"/>
      <c r="K3399" s="119"/>
      <c r="L3399" s="119"/>
      <c r="M3399" s="119"/>
      <c r="N3399" s="119"/>
      <c r="O3399" s="159"/>
      <c r="P3399" s="160" t="s">
        <v>80</v>
      </c>
      <c r="Q3399" s="122">
        <f t="shared" si="108"/>
        <v>0</v>
      </c>
      <c r="R3399" s="143"/>
    </row>
    <row r="3400" spans="2:18" x14ac:dyDescent="0.2">
      <c r="B3400" s="120"/>
      <c r="C3400" s="119"/>
      <c r="D3400" s="120"/>
      <c r="E3400" s="119"/>
      <c r="F3400" s="119"/>
      <c r="G3400" s="119"/>
      <c r="H3400" s="119"/>
      <c r="I3400" s="158">
        <f t="shared" si="107"/>
        <v>0</v>
      </c>
      <c r="J3400" s="119"/>
      <c r="K3400" s="119"/>
      <c r="L3400" s="119"/>
      <c r="M3400" s="119"/>
      <c r="N3400" s="119"/>
      <c r="O3400" s="159"/>
      <c r="P3400" s="160" t="s">
        <v>80</v>
      </c>
      <c r="Q3400" s="122">
        <f t="shared" si="108"/>
        <v>0</v>
      </c>
      <c r="R3400" s="143"/>
    </row>
    <row r="3401" spans="2:18" x14ac:dyDescent="0.2">
      <c r="B3401" s="120"/>
      <c r="C3401" s="119"/>
      <c r="D3401" s="120"/>
      <c r="E3401" s="119"/>
      <c r="F3401" s="119"/>
      <c r="G3401" s="119"/>
      <c r="H3401" s="119"/>
      <c r="I3401" s="158">
        <f t="shared" si="107"/>
        <v>0</v>
      </c>
      <c r="J3401" s="119"/>
      <c r="K3401" s="119"/>
      <c r="L3401" s="119"/>
      <c r="M3401" s="119"/>
      <c r="N3401" s="119"/>
      <c r="O3401" s="159"/>
      <c r="P3401" s="160" t="s">
        <v>80</v>
      </c>
      <c r="Q3401" s="122">
        <f t="shared" si="108"/>
        <v>0</v>
      </c>
      <c r="R3401" s="143"/>
    </row>
    <row r="3402" spans="2:18" x14ac:dyDescent="0.2">
      <c r="B3402" s="120"/>
      <c r="C3402" s="119"/>
      <c r="D3402" s="120"/>
      <c r="E3402" s="119"/>
      <c r="F3402" s="119"/>
      <c r="G3402" s="119"/>
      <c r="H3402" s="119"/>
      <c r="I3402" s="158">
        <f t="shared" si="107"/>
        <v>0</v>
      </c>
      <c r="J3402" s="119"/>
      <c r="K3402" s="119"/>
      <c r="L3402" s="119"/>
      <c r="M3402" s="119"/>
      <c r="N3402" s="119"/>
      <c r="O3402" s="159"/>
      <c r="P3402" s="160" t="s">
        <v>80</v>
      </c>
      <c r="Q3402" s="122">
        <f t="shared" si="108"/>
        <v>0</v>
      </c>
      <c r="R3402" s="143"/>
    </row>
    <row r="3403" spans="2:18" x14ac:dyDescent="0.2">
      <c r="B3403" s="120"/>
      <c r="C3403" s="119"/>
      <c r="D3403" s="120"/>
      <c r="E3403" s="119"/>
      <c r="F3403" s="119"/>
      <c r="G3403" s="119"/>
      <c r="H3403" s="119"/>
      <c r="I3403" s="158">
        <f t="shared" si="107"/>
        <v>0</v>
      </c>
      <c r="J3403" s="119"/>
      <c r="K3403" s="119"/>
      <c r="L3403" s="119"/>
      <c r="M3403" s="119"/>
      <c r="N3403" s="119"/>
      <c r="O3403" s="159"/>
      <c r="P3403" s="160" t="s">
        <v>80</v>
      </c>
      <c r="Q3403" s="122">
        <f t="shared" si="108"/>
        <v>0</v>
      </c>
      <c r="R3403" s="143"/>
    </row>
    <row r="3404" spans="2:18" x14ac:dyDescent="0.2">
      <c r="B3404" s="120"/>
      <c r="C3404" s="119"/>
      <c r="D3404" s="120"/>
      <c r="E3404" s="119"/>
      <c r="F3404" s="119"/>
      <c r="G3404" s="119"/>
      <c r="H3404" s="119"/>
      <c r="I3404" s="158">
        <f t="shared" si="107"/>
        <v>0</v>
      </c>
      <c r="J3404" s="119"/>
      <c r="K3404" s="119"/>
      <c r="L3404" s="119"/>
      <c r="M3404" s="119"/>
      <c r="N3404" s="119"/>
      <c r="O3404" s="159"/>
      <c r="P3404" s="160" t="s">
        <v>80</v>
      </c>
      <c r="Q3404" s="122">
        <f t="shared" si="108"/>
        <v>0</v>
      </c>
      <c r="R3404" s="143"/>
    </row>
    <row r="3405" spans="2:18" x14ac:dyDescent="0.2">
      <c r="B3405" s="120"/>
      <c r="C3405" s="119"/>
      <c r="D3405" s="120"/>
      <c r="E3405" s="119"/>
      <c r="F3405" s="119"/>
      <c r="G3405" s="119"/>
      <c r="H3405" s="119"/>
      <c r="I3405" s="158">
        <f t="shared" si="107"/>
        <v>0</v>
      </c>
      <c r="J3405" s="119"/>
      <c r="K3405" s="119"/>
      <c r="L3405" s="119"/>
      <c r="M3405" s="119"/>
      <c r="N3405" s="119"/>
      <c r="O3405" s="159"/>
      <c r="P3405" s="160" t="s">
        <v>80</v>
      </c>
      <c r="Q3405" s="122">
        <f t="shared" si="108"/>
        <v>0</v>
      </c>
      <c r="R3405" s="143"/>
    </row>
    <row r="3406" spans="2:18" x14ac:dyDescent="0.2">
      <c r="B3406" s="120"/>
      <c r="C3406" s="119"/>
      <c r="D3406" s="120"/>
      <c r="E3406" s="119"/>
      <c r="F3406" s="119"/>
      <c r="G3406" s="119"/>
      <c r="H3406" s="119"/>
      <c r="I3406" s="158">
        <f t="shared" si="107"/>
        <v>0</v>
      </c>
      <c r="J3406" s="119"/>
      <c r="K3406" s="119"/>
      <c r="L3406" s="119"/>
      <c r="M3406" s="119"/>
      <c r="N3406" s="119"/>
      <c r="O3406" s="159"/>
      <c r="P3406" s="160" t="s">
        <v>80</v>
      </c>
      <c r="Q3406" s="122">
        <f t="shared" si="108"/>
        <v>0</v>
      </c>
      <c r="R3406" s="143"/>
    </row>
    <row r="3407" spans="2:18" x14ac:dyDescent="0.2">
      <c r="B3407" s="120"/>
      <c r="C3407" s="119"/>
      <c r="D3407" s="120"/>
      <c r="E3407" s="119"/>
      <c r="F3407" s="119"/>
      <c r="G3407" s="119"/>
      <c r="H3407" s="119"/>
      <c r="I3407" s="158">
        <f t="shared" si="107"/>
        <v>0</v>
      </c>
      <c r="J3407" s="119"/>
      <c r="K3407" s="119"/>
      <c r="L3407" s="119"/>
      <c r="M3407" s="119"/>
      <c r="N3407" s="119"/>
      <c r="O3407" s="159"/>
      <c r="P3407" s="160" t="s">
        <v>80</v>
      </c>
      <c r="Q3407" s="122">
        <f t="shared" si="108"/>
        <v>0</v>
      </c>
      <c r="R3407" s="143"/>
    </row>
    <row r="3408" spans="2:18" x14ac:dyDescent="0.2">
      <c r="B3408" s="120"/>
      <c r="C3408" s="119"/>
      <c r="D3408" s="120"/>
      <c r="E3408" s="119"/>
      <c r="F3408" s="119"/>
      <c r="G3408" s="119"/>
      <c r="H3408" s="119"/>
      <c r="I3408" s="158">
        <f t="shared" si="107"/>
        <v>0</v>
      </c>
      <c r="J3408" s="119"/>
      <c r="K3408" s="119"/>
      <c r="L3408" s="119"/>
      <c r="M3408" s="119"/>
      <c r="N3408" s="119"/>
      <c r="O3408" s="159"/>
      <c r="P3408" s="160" t="s">
        <v>80</v>
      </c>
      <c r="Q3408" s="122">
        <f t="shared" si="108"/>
        <v>0</v>
      </c>
      <c r="R3408" s="143"/>
    </row>
    <row r="3409" spans="2:18" x14ac:dyDescent="0.2">
      <c r="B3409" s="120"/>
      <c r="C3409" s="119"/>
      <c r="D3409" s="120"/>
      <c r="E3409" s="119"/>
      <c r="F3409" s="119"/>
      <c r="G3409" s="119"/>
      <c r="H3409" s="119"/>
      <c r="I3409" s="158">
        <f t="shared" si="107"/>
        <v>0</v>
      </c>
      <c r="J3409" s="119"/>
      <c r="K3409" s="119"/>
      <c r="L3409" s="119"/>
      <c r="M3409" s="119"/>
      <c r="N3409" s="119"/>
      <c r="O3409" s="159"/>
      <c r="P3409" s="160" t="s">
        <v>80</v>
      </c>
      <c r="Q3409" s="122">
        <f t="shared" si="108"/>
        <v>0</v>
      </c>
      <c r="R3409" s="143"/>
    </row>
    <row r="3410" spans="2:18" x14ac:dyDescent="0.2">
      <c r="B3410" s="120"/>
      <c r="C3410" s="119"/>
      <c r="D3410" s="120"/>
      <c r="E3410" s="119"/>
      <c r="F3410" s="119"/>
      <c r="G3410" s="119"/>
      <c r="H3410" s="119"/>
      <c r="I3410" s="158">
        <f t="shared" si="107"/>
        <v>0</v>
      </c>
      <c r="J3410" s="119"/>
      <c r="K3410" s="119"/>
      <c r="L3410" s="119"/>
      <c r="M3410" s="119"/>
      <c r="N3410" s="119"/>
      <c r="O3410" s="159"/>
      <c r="P3410" s="160" t="s">
        <v>80</v>
      </c>
      <c r="Q3410" s="122">
        <f t="shared" si="108"/>
        <v>0</v>
      </c>
      <c r="R3410" s="143"/>
    </row>
    <row r="3411" spans="2:18" x14ac:dyDescent="0.2">
      <c r="B3411" s="120"/>
      <c r="C3411" s="119"/>
      <c r="D3411" s="120"/>
      <c r="E3411" s="119"/>
      <c r="F3411" s="119"/>
      <c r="G3411" s="119"/>
      <c r="H3411" s="119"/>
      <c r="I3411" s="158">
        <f t="shared" si="107"/>
        <v>0</v>
      </c>
      <c r="J3411" s="119"/>
      <c r="K3411" s="119"/>
      <c r="L3411" s="119"/>
      <c r="M3411" s="119"/>
      <c r="N3411" s="119"/>
      <c r="O3411" s="159"/>
      <c r="P3411" s="160" t="s">
        <v>80</v>
      </c>
      <c r="Q3411" s="122">
        <f t="shared" si="108"/>
        <v>0</v>
      </c>
      <c r="R3411" s="143"/>
    </row>
    <row r="3412" spans="2:18" x14ac:dyDescent="0.2">
      <c r="B3412" s="120"/>
      <c r="C3412" s="119"/>
      <c r="D3412" s="120"/>
      <c r="E3412" s="119"/>
      <c r="F3412" s="119"/>
      <c r="G3412" s="119"/>
      <c r="H3412" s="119"/>
      <c r="I3412" s="158">
        <f t="shared" si="107"/>
        <v>0</v>
      </c>
      <c r="J3412" s="119"/>
      <c r="K3412" s="119"/>
      <c r="L3412" s="119"/>
      <c r="M3412" s="119"/>
      <c r="N3412" s="119"/>
      <c r="O3412" s="159"/>
      <c r="P3412" s="160" t="s">
        <v>80</v>
      </c>
      <c r="Q3412" s="122">
        <f t="shared" si="108"/>
        <v>0</v>
      </c>
      <c r="R3412" s="143"/>
    </row>
    <row r="3413" spans="2:18" x14ac:dyDescent="0.2">
      <c r="B3413" s="120"/>
      <c r="C3413" s="119"/>
      <c r="D3413" s="120"/>
      <c r="E3413" s="119"/>
      <c r="F3413" s="119"/>
      <c r="G3413" s="119"/>
      <c r="H3413" s="119"/>
      <c r="I3413" s="158">
        <f t="shared" si="107"/>
        <v>0</v>
      </c>
      <c r="J3413" s="119"/>
      <c r="K3413" s="119"/>
      <c r="L3413" s="119"/>
      <c r="M3413" s="119"/>
      <c r="N3413" s="119"/>
      <c r="O3413" s="159"/>
      <c r="P3413" s="160" t="s">
        <v>80</v>
      </c>
      <c r="Q3413" s="122">
        <f t="shared" si="108"/>
        <v>0</v>
      </c>
      <c r="R3413" s="143"/>
    </row>
    <row r="3414" spans="2:18" x14ac:dyDescent="0.2">
      <c r="B3414" s="120"/>
      <c r="C3414" s="119"/>
      <c r="D3414" s="120"/>
      <c r="E3414" s="119"/>
      <c r="F3414" s="119"/>
      <c r="G3414" s="119"/>
      <c r="H3414" s="119"/>
      <c r="I3414" s="158">
        <f t="shared" si="107"/>
        <v>0</v>
      </c>
      <c r="J3414" s="119"/>
      <c r="K3414" s="119"/>
      <c r="L3414" s="119"/>
      <c r="M3414" s="119"/>
      <c r="N3414" s="119"/>
      <c r="O3414" s="159"/>
      <c r="P3414" s="160" t="s">
        <v>80</v>
      </c>
      <c r="Q3414" s="122">
        <f t="shared" si="108"/>
        <v>0</v>
      </c>
      <c r="R3414" s="143"/>
    </row>
    <row r="3415" spans="2:18" x14ac:dyDescent="0.2">
      <c r="B3415" s="120"/>
      <c r="C3415" s="119"/>
      <c r="D3415" s="120"/>
      <c r="E3415" s="119"/>
      <c r="F3415" s="119"/>
      <c r="G3415" s="119"/>
      <c r="H3415" s="119"/>
      <c r="I3415" s="158">
        <f t="shared" si="107"/>
        <v>0</v>
      </c>
      <c r="J3415" s="119"/>
      <c r="K3415" s="119"/>
      <c r="L3415" s="119"/>
      <c r="M3415" s="119"/>
      <c r="N3415" s="119"/>
      <c r="O3415" s="159"/>
      <c r="P3415" s="160" t="s">
        <v>80</v>
      </c>
      <c r="Q3415" s="122">
        <f t="shared" si="108"/>
        <v>0</v>
      </c>
      <c r="R3415" s="143"/>
    </row>
    <row r="3416" spans="2:18" x14ac:dyDescent="0.2">
      <c r="B3416" s="120"/>
      <c r="C3416" s="119"/>
      <c r="D3416" s="120"/>
      <c r="E3416" s="119"/>
      <c r="F3416" s="119"/>
      <c r="G3416" s="119"/>
      <c r="H3416" s="119"/>
      <c r="I3416" s="158">
        <f t="shared" si="107"/>
        <v>0</v>
      </c>
      <c r="J3416" s="119"/>
      <c r="K3416" s="119"/>
      <c r="L3416" s="119"/>
      <c r="M3416" s="119"/>
      <c r="N3416" s="119"/>
      <c r="O3416" s="159"/>
      <c r="P3416" s="160" t="s">
        <v>80</v>
      </c>
      <c r="Q3416" s="122">
        <f t="shared" si="108"/>
        <v>0</v>
      </c>
      <c r="R3416" s="143"/>
    </row>
    <row r="3417" spans="2:18" x14ac:dyDescent="0.2">
      <c r="B3417" s="120"/>
      <c r="C3417" s="119"/>
      <c r="D3417" s="120"/>
      <c r="E3417" s="119"/>
      <c r="F3417" s="119"/>
      <c r="G3417" s="119"/>
      <c r="H3417" s="119"/>
      <c r="I3417" s="158">
        <f t="shared" si="107"/>
        <v>0</v>
      </c>
      <c r="J3417" s="119"/>
      <c r="K3417" s="119"/>
      <c r="L3417" s="119"/>
      <c r="M3417" s="119"/>
      <c r="N3417" s="119"/>
      <c r="O3417" s="159"/>
      <c r="P3417" s="160" t="s">
        <v>80</v>
      </c>
      <c r="Q3417" s="122">
        <f t="shared" si="108"/>
        <v>0</v>
      </c>
      <c r="R3417" s="143"/>
    </row>
    <row r="3418" spans="2:18" x14ac:dyDescent="0.2">
      <c r="B3418" s="120"/>
      <c r="C3418" s="119"/>
      <c r="D3418" s="120"/>
      <c r="E3418" s="119"/>
      <c r="F3418" s="119"/>
      <c r="G3418" s="119"/>
      <c r="H3418" s="119"/>
      <c r="I3418" s="158">
        <f t="shared" si="107"/>
        <v>0</v>
      </c>
      <c r="J3418" s="119"/>
      <c r="K3418" s="119"/>
      <c r="L3418" s="119"/>
      <c r="M3418" s="119"/>
      <c r="N3418" s="119"/>
      <c r="O3418" s="159"/>
      <c r="P3418" s="160" t="s">
        <v>80</v>
      </c>
      <c r="Q3418" s="122">
        <f t="shared" si="108"/>
        <v>0</v>
      </c>
      <c r="R3418" s="143"/>
    </row>
    <row r="3419" spans="2:18" x14ac:dyDescent="0.2">
      <c r="B3419" s="120"/>
      <c r="C3419" s="119"/>
      <c r="D3419" s="120"/>
      <c r="E3419" s="119"/>
      <c r="F3419" s="119"/>
      <c r="G3419" s="119"/>
      <c r="H3419" s="119"/>
      <c r="I3419" s="158">
        <f t="shared" si="107"/>
        <v>0</v>
      </c>
      <c r="J3419" s="119"/>
      <c r="K3419" s="119"/>
      <c r="L3419" s="119"/>
      <c r="M3419" s="119"/>
      <c r="N3419" s="119"/>
      <c r="O3419" s="159"/>
      <c r="P3419" s="160" t="s">
        <v>80</v>
      </c>
      <c r="Q3419" s="122">
        <f t="shared" si="108"/>
        <v>0</v>
      </c>
      <c r="R3419" s="143"/>
    </row>
    <row r="3420" spans="2:18" x14ac:dyDescent="0.2">
      <c r="B3420" s="120"/>
      <c r="C3420" s="119"/>
      <c r="D3420" s="120"/>
      <c r="E3420" s="119"/>
      <c r="F3420" s="119"/>
      <c r="G3420" s="119"/>
      <c r="H3420" s="119"/>
      <c r="I3420" s="158">
        <f t="shared" si="107"/>
        <v>0</v>
      </c>
      <c r="J3420" s="119"/>
      <c r="K3420" s="119"/>
      <c r="L3420" s="119"/>
      <c r="M3420" s="119"/>
      <c r="N3420" s="119"/>
      <c r="O3420" s="159"/>
      <c r="P3420" s="160" t="s">
        <v>80</v>
      </c>
      <c r="Q3420" s="122">
        <f t="shared" si="108"/>
        <v>0</v>
      </c>
      <c r="R3420" s="143"/>
    </row>
    <row r="3421" spans="2:18" x14ac:dyDescent="0.2">
      <c r="B3421" s="120"/>
      <c r="C3421" s="119"/>
      <c r="D3421" s="120"/>
      <c r="E3421" s="119"/>
      <c r="F3421" s="119"/>
      <c r="G3421" s="119"/>
      <c r="H3421" s="119"/>
      <c r="I3421" s="158">
        <f t="shared" si="107"/>
        <v>0</v>
      </c>
      <c r="J3421" s="119"/>
      <c r="K3421" s="119"/>
      <c r="L3421" s="119"/>
      <c r="M3421" s="119"/>
      <c r="N3421" s="119"/>
      <c r="O3421" s="159"/>
      <c r="P3421" s="160" t="s">
        <v>80</v>
      </c>
      <c r="Q3421" s="122">
        <f t="shared" si="108"/>
        <v>0</v>
      </c>
      <c r="R3421" s="143"/>
    </row>
    <row r="3422" spans="2:18" x14ac:dyDescent="0.2">
      <c r="B3422" s="120"/>
      <c r="C3422" s="119"/>
      <c r="D3422" s="120"/>
      <c r="E3422" s="119"/>
      <c r="F3422" s="119"/>
      <c r="G3422" s="119"/>
      <c r="H3422" s="119"/>
      <c r="I3422" s="158">
        <f t="shared" si="107"/>
        <v>0</v>
      </c>
      <c r="J3422" s="119"/>
      <c r="K3422" s="119"/>
      <c r="L3422" s="119"/>
      <c r="M3422" s="119"/>
      <c r="N3422" s="119"/>
      <c r="O3422" s="159"/>
      <c r="P3422" s="160" t="s">
        <v>80</v>
      </c>
      <c r="Q3422" s="122">
        <f t="shared" si="108"/>
        <v>0</v>
      </c>
      <c r="R3422" s="143"/>
    </row>
    <row r="3423" spans="2:18" x14ac:dyDescent="0.2">
      <c r="B3423" s="120"/>
      <c r="C3423" s="119"/>
      <c r="D3423" s="120"/>
      <c r="E3423" s="119"/>
      <c r="F3423" s="119"/>
      <c r="G3423" s="119"/>
      <c r="H3423" s="119"/>
      <c r="I3423" s="158">
        <f t="shared" si="107"/>
        <v>0</v>
      </c>
      <c r="J3423" s="119"/>
      <c r="K3423" s="119"/>
      <c r="L3423" s="119"/>
      <c r="M3423" s="119"/>
      <c r="N3423" s="119"/>
      <c r="O3423" s="159"/>
      <c r="P3423" s="160" t="s">
        <v>80</v>
      </c>
      <c r="Q3423" s="122">
        <f t="shared" si="108"/>
        <v>0</v>
      </c>
      <c r="R3423" s="143"/>
    </row>
    <row r="3424" spans="2:18" x14ac:dyDescent="0.2">
      <c r="B3424" s="120"/>
      <c r="C3424" s="119"/>
      <c r="D3424" s="120"/>
      <c r="E3424" s="119"/>
      <c r="F3424" s="119"/>
      <c r="G3424" s="119"/>
      <c r="H3424" s="119"/>
      <c r="I3424" s="158">
        <f t="shared" si="107"/>
        <v>0</v>
      </c>
      <c r="J3424" s="119"/>
      <c r="K3424" s="119"/>
      <c r="L3424" s="119"/>
      <c r="M3424" s="119"/>
      <c r="N3424" s="119"/>
      <c r="O3424" s="159"/>
      <c r="P3424" s="160" t="s">
        <v>80</v>
      </c>
      <c r="Q3424" s="122">
        <f t="shared" si="108"/>
        <v>0</v>
      </c>
      <c r="R3424" s="143"/>
    </row>
    <row r="3425" spans="2:18" x14ac:dyDescent="0.2">
      <c r="B3425" s="120"/>
      <c r="C3425" s="119"/>
      <c r="D3425" s="120"/>
      <c r="E3425" s="119"/>
      <c r="F3425" s="119"/>
      <c r="G3425" s="119"/>
      <c r="H3425" s="119"/>
      <c r="I3425" s="158">
        <f t="shared" si="107"/>
        <v>0</v>
      </c>
      <c r="J3425" s="119"/>
      <c r="K3425" s="119"/>
      <c r="L3425" s="119"/>
      <c r="M3425" s="119"/>
      <c r="N3425" s="119"/>
      <c r="O3425" s="159"/>
      <c r="P3425" s="160" t="s">
        <v>80</v>
      </c>
      <c r="Q3425" s="122">
        <f t="shared" si="108"/>
        <v>0</v>
      </c>
      <c r="R3425" s="143"/>
    </row>
    <row r="3426" spans="2:18" x14ac:dyDescent="0.2">
      <c r="B3426" s="120"/>
      <c r="C3426" s="119"/>
      <c r="D3426" s="120"/>
      <c r="E3426" s="119"/>
      <c r="F3426" s="119"/>
      <c r="G3426" s="119"/>
      <c r="H3426" s="119"/>
      <c r="I3426" s="158">
        <f t="shared" si="107"/>
        <v>0</v>
      </c>
      <c r="J3426" s="119"/>
      <c r="K3426" s="119"/>
      <c r="L3426" s="119"/>
      <c r="M3426" s="119"/>
      <c r="N3426" s="119"/>
      <c r="O3426" s="159"/>
      <c r="P3426" s="160" t="s">
        <v>80</v>
      </c>
      <c r="Q3426" s="122">
        <f t="shared" si="108"/>
        <v>0</v>
      </c>
      <c r="R3426" s="143"/>
    </row>
    <row r="3427" spans="2:18" x14ac:dyDescent="0.2">
      <c r="B3427" s="120"/>
      <c r="C3427" s="119"/>
      <c r="D3427" s="120"/>
      <c r="E3427" s="119"/>
      <c r="F3427" s="119"/>
      <c r="G3427" s="119"/>
      <c r="H3427" s="119"/>
      <c r="I3427" s="158">
        <f t="shared" si="107"/>
        <v>0</v>
      </c>
      <c r="J3427" s="119"/>
      <c r="K3427" s="119"/>
      <c r="L3427" s="119"/>
      <c r="M3427" s="119"/>
      <c r="N3427" s="119"/>
      <c r="O3427" s="159"/>
      <c r="P3427" s="160" t="s">
        <v>80</v>
      </c>
      <c r="Q3427" s="122">
        <f t="shared" si="108"/>
        <v>0</v>
      </c>
      <c r="R3427" s="143"/>
    </row>
    <row r="3428" spans="2:18" x14ac:dyDescent="0.2">
      <c r="B3428" s="120"/>
      <c r="C3428" s="119"/>
      <c r="D3428" s="120"/>
      <c r="E3428" s="119"/>
      <c r="F3428" s="119"/>
      <c r="G3428" s="119"/>
      <c r="H3428" s="119"/>
      <c r="I3428" s="158">
        <f t="shared" si="107"/>
        <v>0</v>
      </c>
      <c r="J3428" s="119"/>
      <c r="K3428" s="119"/>
      <c r="L3428" s="119"/>
      <c r="M3428" s="119"/>
      <c r="N3428" s="119"/>
      <c r="O3428" s="159"/>
      <c r="P3428" s="160" t="s">
        <v>80</v>
      </c>
      <c r="Q3428" s="122">
        <f t="shared" si="108"/>
        <v>0</v>
      </c>
      <c r="R3428" s="143"/>
    </row>
    <row r="3429" spans="2:18" x14ac:dyDescent="0.2">
      <c r="B3429" s="120"/>
      <c r="C3429" s="119"/>
      <c r="D3429" s="120"/>
      <c r="E3429" s="119"/>
      <c r="F3429" s="119"/>
      <c r="G3429" s="119"/>
      <c r="H3429" s="119"/>
      <c r="I3429" s="158">
        <f t="shared" si="107"/>
        <v>0</v>
      </c>
      <c r="J3429" s="119"/>
      <c r="K3429" s="119"/>
      <c r="L3429" s="119"/>
      <c r="M3429" s="119"/>
      <c r="N3429" s="119"/>
      <c r="O3429" s="159"/>
      <c r="P3429" s="160" t="s">
        <v>80</v>
      </c>
      <c r="Q3429" s="122">
        <f t="shared" si="108"/>
        <v>0</v>
      </c>
      <c r="R3429" s="143"/>
    </row>
    <row r="3430" spans="2:18" x14ac:dyDescent="0.2">
      <c r="B3430" s="120"/>
      <c r="C3430" s="119"/>
      <c r="D3430" s="120"/>
      <c r="E3430" s="119"/>
      <c r="F3430" s="119"/>
      <c r="G3430" s="119"/>
      <c r="H3430" s="119"/>
      <c r="I3430" s="158">
        <f t="shared" si="107"/>
        <v>0</v>
      </c>
      <c r="J3430" s="119"/>
      <c r="K3430" s="119"/>
      <c r="L3430" s="119"/>
      <c r="M3430" s="119"/>
      <c r="N3430" s="119"/>
      <c r="O3430" s="159"/>
      <c r="P3430" s="160" t="s">
        <v>80</v>
      </c>
      <c r="Q3430" s="122">
        <f t="shared" si="108"/>
        <v>0</v>
      </c>
      <c r="R3430" s="143"/>
    </row>
    <row r="3431" spans="2:18" x14ac:dyDescent="0.2">
      <c r="B3431" s="120"/>
      <c r="C3431" s="119"/>
      <c r="D3431" s="120"/>
      <c r="E3431" s="119"/>
      <c r="F3431" s="119"/>
      <c r="G3431" s="119"/>
      <c r="H3431" s="119"/>
      <c r="I3431" s="158">
        <f t="shared" si="107"/>
        <v>0</v>
      </c>
      <c r="J3431" s="119"/>
      <c r="K3431" s="119"/>
      <c r="L3431" s="119"/>
      <c r="M3431" s="119"/>
      <c r="N3431" s="119"/>
      <c r="O3431" s="159"/>
      <c r="P3431" s="160" t="s">
        <v>80</v>
      </c>
      <c r="Q3431" s="122">
        <f t="shared" si="108"/>
        <v>0</v>
      </c>
      <c r="R3431" s="143"/>
    </row>
    <row r="3432" spans="2:18" x14ac:dyDescent="0.2">
      <c r="B3432" s="120"/>
      <c r="C3432" s="119"/>
      <c r="D3432" s="120"/>
      <c r="E3432" s="119"/>
      <c r="F3432" s="119"/>
      <c r="G3432" s="119"/>
      <c r="H3432" s="119"/>
      <c r="I3432" s="158">
        <f t="shared" si="107"/>
        <v>0</v>
      </c>
      <c r="J3432" s="119"/>
      <c r="K3432" s="119"/>
      <c r="L3432" s="119"/>
      <c r="M3432" s="119"/>
      <c r="N3432" s="119"/>
      <c r="O3432" s="159"/>
      <c r="P3432" s="160" t="s">
        <v>80</v>
      </c>
      <c r="Q3432" s="122">
        <f t="shared" si="108"/>
        <v>0</v>
      </c>
      <c r="R3432" s="143"/>
    </row>
    <row r="3433" spans="2:18" x14ac:dyDescent="0.2">
      <c r="B3433" s="120"/>
      <c r="C3433" s="119"/>
      <c r="D3433" s="120"/>
      <c r="E3433" s="119"/>
      <c r="F3433" s="119"/>
      <c r="G3433" s="119"/>
      <c r="H3433" s="119"/>
      <c r="I3433" s="158">
        <f t="shared" si="107"/>
        <v>0</v>
      </c>
      <c r="J3433" s="119"/>
      <c r="K3433" s="119"/>
      <c r="L3433" s="119"/>
      <c r="M3433" s="119"/>
      <c r="N3433" s="119"/>
      <c r="O3433" s="159"/>
      <c r="P3433" s="160" t="s">
        <v>80</v>
      </c>
      <c r="Q3433" s="122">
        <f t="shared" si="108"/>
        <v>0</v>
      </c>
      <c r="R3433" s="143"/>
    </row>
    <row r="3434" spans="2:18" x14ac:dyDescent="0.2">
      <c r="B3434" s="120"/>
      <c r="C3434" s="119"/>
      <c r="D3434" s="120"/>
      <c r="E3434" s="119"/>
      <c r="F3434" s="119"/>
      <c r="G3434" s="119"/>
      <c r="H3434" s="119"/>
      <c r="I3434" s="158">
        <f t="shared" si="107"/>
        <v>0</v>
      </c>
      <c r="J3434" s="119"/>
      <c r="K3434" s="119"/>
      <c r="L3434" s="119"/>
      <c r="M3434" s="119"/>
      <c r="N3434" s="119"/>
      <c r="O3434" s="159"/>
      <c r="P3434" s="160" t="s">
        <v>80</v>
      </c>
      <c r="Q3434" s="122">
        <f t="shared" si="108"/>
        <v>0</v>
      </c>
      <c r="R3434" s="143"/>
    </row>
    <row r="3435" spans="2:18" x14ac:dyDescent="0.2">
      <c r="B3435" s="120"/>
      <c r="C3435" s="119"/>
      <c r="D3435" s="120"/>
      <c r="E3435" s="119"/>
      <c r="F3435" s="119"/>
      <c r="G3435" s="119"/>
      <c r="H3435" s="119"/>
      <c r="I3435" s="158">
        <f t="shared" si="107"/>
        <v>0</v>
      </c>
      <c r="J3435" s="119"/>
      <c r="K3435" s="119"/>
      <c r="L3435" s="119"/>
      <c r="M3435" s="119"/>
      <c r="N3435" s="119"/>
      <c r="O3435" s="159"/>
      <c r="P3435" s="160" t="s">
        <v>80</v>
      </c>
      <c r="Q3435" s="122">
        <f t="shared" si="108"/>
        <v>0</v>
      </c>
      <c r="R3435" s="143"/>
    </row>
    <row r="3436" spans="2:18" x14ac:dyDescent="0.2">
      <c r="B3436" s="120"/>
      <c r="C3436" s="119"/>
      <c r="D3436" s="120"/>
      <c r="E3436" s="119"/>
      <c r="F3436" s="119"/>
      <c r="G3436" s="119"/>
      <c r="H3436" s="119"/>
      <c r="I3436" s="158">
        <f t="shared" si="107"/>
        <v>0</v>
      </c>
      <c r="J3436" s="119"/>
      <c r="K3436" s="119"/>
      <c r="L3436" s="119"/>
      <c r="M3436" s="119"/>
      <c r="N3436" s="119"/>
      <c r="O3436" s="159"/>
      <c r="P3436" s="160" t="s">
        <v>80</v>
      </c>
      <c r="Q3436" s="122">
        <f t="shared" si="108"/>
        <v>0</v>
      </c>
      <c r="R3436" s="143"/>
    </row>
    <row r="3437" spans="2:18" x14ac:dyDescent="0.2">
      <c r="B3437" s="120"/>
      <c r="C3437" s="119"/>
      <c r="D3437" s="120"/>
      <c r="E3437" s="119"/>
      <c r="F3437" s="119"/>
      <c r="G3437" s="119"/>
      <c r="H3437" s="119"/>
      <c r="I3437" s="158">
        <f t="shared" si="107"/>
        <v>0</v>
      </c>
      <c r="J3437" s="119"/>
      <c r="K3437" s="119"/>
      <c r="L3437" s="119"/>
      <c r="M3437" s="119"/>
      <c r="N3437" s="119"/>
      <c r="O3437" s="159"/>
      <c r="P3437" s="160" t="s">
        <v>80</v>
      </c>
      <c r="Q3437" s="122">
        <f t="shared" si="108"/>
        <v>0</v>
      </c>
      <c r="R3437" s="143"/>
    </row>
    <row r="3438" spans="2:18" x14ac:dyDescent="0.2">
      <c r="B3438" s="120"/>
      <c r="C3438" s="119"/>
      <c r="D3438" s="120"/>
      <c r="E3438" s="119"/>
      <c r="F3438" s="119"/>
      <c r="G3438" s="119"/>
      <c r="H3438" s="119"/>
      <c r="I3438" s="158">
        <f t="shared" si="107"/>
        <v>0</v>
      </c>
      <c r="J3438" s="119"/>
      <c r="K3438" s="119"/>
      <c r="L3438" s="119"/>
      <c r="M3438" s="119"/>
      <c r="N3438" s="119"/>
      <c r="O3438" s="159"/>
      <c r="P3438" s="160" t="s">
        <v>80</v>
      </c>
      <c r="Q3438" s="122">
        <f t="shared" si="108"/>
        <v>0</v>
      </c>
      <c r="R3438" s="143"/>
    </row>
    <row r="3439" spans="2:18" x14ac:dyDescent="0.2">
      <c r="B3439" s="120"/>
      <c r="C3439" s="119"/>
      <c r="D3439" s="120"/>
      <c r="E3439" s="119"/>
      <c r="F3439" s="119"/>
      <c r="G3439" s="119"/>
      <c r="H3439" s="119"/>
      <c r="I3439" s="158">
        <f t="shared" si="107"/>
        <v>0</v>
      </c>
      <c r="J3439" s="119"/>
      <c r="K3439" s="119"/>
      <c r="L3439" s="119"/>
      <c r="M3439" s="119"/>
      <c r="N3439" s="119"/>
      <c r="O3439" s="159"/>
      <c r="P3439" s="160" t="s">
        <v>80</v>
      </c>
      <c r="Q3439" s="122">
        <f t="shared" si="108"/>
        <v>0</v>
      </c>
      <c r="R3439" s="143"/>
    </row>
    <row r="3440" spans="2:18" x14ac:dyDescent="0.2">
      <c r="B3440" s="120"/>
      <c r="C3440" s="119"/>
      <c r="D3440" s="120"/>
      <c r="E3440" s="119"/>
      <c r="F3440" s="119"/>
      <c r="G3440" s="119"/>
      <c r="H3440" s="119"/>
      <c r="I3440" s="158">
        <f t="shared" si="107"/>
        <v>0</v>
      </c>
      <c r="J3440" s="119"/>
      <c r="K3440" s="119"/>
      <c r="L3440" s="119"/>
      <c r="M3440" s="119"/>
      <c r="N3440" s="119"/>
      <c r="O3440" s="159"/>
      <c r="P3440" s="160" t="s">
        <v>80</v>
      </c>
      <c r="Q3440" s="122">
        <f t="shared" si="108"/>
        <v>0</v>
      </c>
      <c r="R3440" s="143"/>
    </row>
    <row r="3441" spans="2:18" x14ac:dyDescent="0.2">
      <c r="B3441" s="120"/>
      <c r="C3441" s="119"/>
      <c r="D3441" s="120"/>
      <c r="E3441" s="119"/>
      <c r="F3441" s="119"/>
      <c r="G3441" s="119"/>
      <c r="H3441" s="119"/>
      <c r="I3441" s="158">
        <f t="shared" si="107"/>
        <v>0</v>
      </c>
      <c r="J3441" s="119"/>
      <c r="K3441" s="119"/>
      <c r="L3441" s="119"/>
      <c r="M3441" s="119"/>
      <c r="N3441" s="119"/>
      <c r="O3441" s="159"/>
      <c r="P3441" s="160" t="s">
        <v>80</v>
      </c>
      <c r="Q3441" s="122">
        <f t="shared" si="108"/>
        <v>0</v>
      </c>
      <c r="R3441" s="143"/>
    </row>
    <row r="3442" spans="2:18" x14ac:dyDescent="0.2">
      <c r="B3442" s="120"/>
      <c r="C3442" s="119"/>
      <c r="D3442" s="120"/>
      <c r="E3442" s="119"/>
      <c r="F3442" s="119"/>
      <c r="G3442" s="119"/>
      <c r="H3442" s="119"/>
      <c r="I3442" s="158">
        <f t="shared" si="107"/>
        <v>0</v>
      </c>
      <c r="J3442" s="119"/>
      <c r="K3442" s="119"/>
      <c r="L3442" s="119"/>
      <c r="M3442" s="119"/>
      <c r="N3442" s="119"/>
      <c r="O3442" s="159"/>
      <c r="P3442" s="160" t="s">
        <v>80</v>
      </c>
      <c r="Q3442" s="122">
        <f t="shared" si="108"/>
        <v>0</v>
      </c>
      <c r="R3442" s="143"/>
    </row>
    <row r="3443" spans="2:18" x14ac:dyDescent="0.2">
      <c r="B3443" s="120"/>
      <c r="C3443" s="119"/>
      <c r="D3443" s="120"/>
      <c r="E3443" s="119"/>
      <c r="F3443" s="119"/>
      <c r="G3443" s="119"/>
      <c r="H3443" s="119"/>
      <c r="I3443" s="158">
        <f t="shared" si="107"/>
        <v>0</v>
      </c>
      <c r="J3443" s="119"/>
      <c r="K3443" s="119"/>
      <c r="L3443" s="119"/>
      <c r="M3443" s="119"/>
      <c r="N3443" s="119"/>
      <c r="O3443" s="159"/>
      <c r="P3443" s="160" t="s">
        <v>80</v>
      </c>
      <c r="Q3443" s="122">
        <f t="shared" si="108"/>
        <v>0</v>
      </c>
      <c r="R3443" s="143"/>
    </row>
    <row r="3444" spans="2:18" x14ac:dyDescent="0.2">
      <c r="B3444" s="120"/>
      <c r="C3444" s="119"/>
      <c r="D3444" s="120"/>
      <c r="E3444" s="119"/>
      <c r="F3444" s="119"/>
      <c r="G3444" s="119"/>
      <c r="H3444" s="119"/>
      <c r="I3444" s="158">
        <f t="shared" ref="I3444:I3507" si="109">IF(J3444&gt;0,J3444,SUM((PI()*E3444*F3444/4)+(PI()*F3444*G3444/4)+(PI()*G3444*H3444/4)+(PI()*H3444*E3444/4)))</f>
        <v>0</v>
      </c>
      <c r="J3444" s="119"/>
      <c r="K3444" s="119"/>
      <c r="L3444" s="119"/>
      <c r="M3444" s="119"/>
      <c r="N3444" s="119"/>
      <c r="O3444" s="159"/>
      <c r="P3444" s="160" t="s">
        <v>80</v>
      </c>
      <c r="Q3444" s="122">
        <f t="shared" ref="Q3444:Q3507" si="110">SUM((I3444-(L3444+M3444+N3444))*(1-O3444))</f>
        <v>0</v>
      </c>
      <c r="R3444" s="143"/>
    </row>
    <row r="3445" spans="2:18" x14ac:dyDescent="0.2">
      <c r="B3445" s="120"/>
      <c r="C3445" s="119"/>
      <c r="D3445" s="120"/>
      <c r="E3445" s="119"/>
      <c r="F3445" s="119"/>
      <c r="G3445" s="119"/>
      <c r="H3445" s="119"/>
      <c r="I3445" s="158">
        <f t="shared" si="109"/>
        <v>0</v>
      </c>
      <c r="J3445" s="119"/>
      <c r="K3445" s="119"/>
      <c r="L3445" s="119"/>
      <c r="M3445" s="119"/>
      <c r="N3445" s="119"/>
      <c r="O3445" s="159"/>
      <c r="P3445" s="160" t="s">
        <v>80</v>
      </c>
      <c r="Q3445" s="122">
        <f t="shared" si="110"/>
        <v>0</v>
      </c>
      <c r="R3445" s="143"/>
    </row>
    <row r="3446" spans="2:18" x14ac:dyDescent="0.2">
      <c r="B3446" s="120"/>
      <c r="C3446" s="119"/>
      <c r="D3446" s="120"/>
      <c r="E3446" s="119"/>
      <c r="F3446" s="119"/>
      <c r="G3446" s="119"/>
      <c r="H3446" s="119"/>
      <c r="I3446" s="158">
        <f t="shared" si="109"/>
        <v>0</v>
      </c>
      <c r="J3446" s="119"/>
      <c r="K3446" s="119"/>
      <c r="L3446" s="119"/>
      <c r="M3446" s="119"/>
      <c r="N3446" s="119"/>
      <c r="O3446" s="159"/>
      <c r="P3446" s="160" t="s">
        <v>80</v>
      </c>
      <c r="Q3446" s="122">
        <f t="shared" si="110"/>
        <v>0</v>
      </c>
      <c r="R3446" s="143"/>
    </row>
    <row r="3447" spans="2:18" x14ac:dyDescent="0.2">
      <c r="B3447" s="120"/>
      <c r="C3447" s="119"/>
      <c r="D3447" s="120"/>
      <c r="E3447" s="119"/>
      <c r="F3447" s="119"/>
      <c r="G3447" s="119"/>
      <c r="H3447" s="119"/>
      <c r="I3447" s="158">
        <f t="shared" si="109"/>
        <v>0</v>
      </c>
      <c r="J3447" s="119"/>
      <c r="K3447" s="119"/>
      <c r="L3447" s="119"/>
      <c r="M3447" s="119"/>
      <c r="N3447" s="119"/>
      <c r="O3447" s="159"/>
      <c r="P3447" s="160" t="s">
        <v>80</v>
      </c>
      <c r="Q3447" s="122">
        <f t="shared" si="110"/>
        <v>0</v>
      </c>
      <c r="R3447" s="143"/>
    </row>
    <row r="3448" spans="2:18" x14ac:dyDescent="0.2">
      <c r="B3448" s="120"/>
      <c r="C3448" s="119"/>
      <c r="D3448" s="120"/>
      <c r="E3448" s="119"/>
      <c r="F3448" s="119"/>
      <c r="G3448" s="119"/>
      <c r="H3448" s="119"/>
      <c r="I3448" s="158">
        <f t="shared" si="109"/>
        <v>0</v>
      </c>
      <c r="J3448" s="119"/>
      <c r="K3448" s="119"/>
      <c r="L3448" s="119"/>
      <c r="M3448" s="119"/>
      <c r="N3448" s="119"/>
      <c r="O3448" s="159"/>
      <c r="P3448" s="160" t="s">
        <v>80</v>
      </c>
      <c r="Q3448" s="122">
        <f t="shared" si="110"/>
        <v>0</v>
      </c>
      <c r="R3448" s="143"/>
    </row>
    <row r="3449" spans="2:18" x14ac:dyDescent="0.2">
      <c r="B3449" s="120"/>
      <c r="C3449" s="119"/>
      <c r="D3449" s="120"/>
      <c r="E3449" s="119"/>
      <c r="F3449" s="119"/>
      <c r="G3449" s="119"/>
      <c r="H3449" s="119"/>
      <c r="I3449" s="158">
        <f t="shared" si="109"/>
        <v>0</v>
      </c>
      <c r="J3449" s="119"/>
      <c r="K3449" s="119"/>
      <c r="L3449" s="119"/>
      <c r="M3449" s="119"/>
      <c r="N3449" s="119"/>
      <c r="O3449" s="159"/>
      <c r="P3449" s="160" t="s">
        <v>80</v>
      </c>
      <c r="Q3449" s="122">
        <f t="shared" si="110"/>
        <v>0</v>
      </c>
      <c r="R3449" s="143"/>
    </row>
    <row r="3450" spans="2:18" x14ac:dyDescent="0.2">
      <c r="B3450" s="120"/>
      <c r="C3450" s="119"/>
      <c r="D3450" s="120"/>
      <c r="E3450" s="119"/>
      <c r="F3450" s="119"/>
      <c r="G3450" s="119"/>
      <c r="H3450" s="119"/>
      <c r="I3450" s="158">
        <f t="shared" si="109"/>
        <v>0</v>
      </c>
      <c r="J3450" s="119"/>
      <c r="K3450" s="119"/>
      <c r="L3450" s="119"/>
      <c r="M3450" s="119"/>
      <c r="N3450" s="119"/>
      <c r="O3450" s="159"/>
      <c r="P3450" s="160" t="s">
        <v>80</v>
      </c>
      <c r="Q3450" s="122">
        <f t="shared" si="110"/>
        <v>0</v>
      </c>
      <c r="R3450" s="143"/>
    </row>
    <row r="3451" spans="2:18" x14ac:dyDescent="0.2">
      <c r="B3451" s="120"/>
      <c r="C3451" s="119"/>
      <c r="D3451" s="120"/>
      <c r="E3451" s="119"/>
      <c r="F3451" s="119"/>
      <c r="G3451" s="119"/>
      <c r="H3451" s="119"/>
      <c r="I3451" s="158">
        <f t="shared" si="109"/>
        <v>0</v>
      </c>
      <c r="J3451" s="119"/>
      <c r="K3451" s="119"/>
      <c r="L3451" s="119"/>
      <c r="M3451" s="119"/>
      <c r="N3451" s="119"/>
      <c r="O3451" s="159"/>
      <c r="P3451" s="160" t="s">
        <v>80</v>
      </c>
      <c r="Q3451" s="122">
        <f t="shared" si="110"/>
        <v>0</v>
      </c>
      <c r="R3451" s="143"/>
    </row>
    <row r="3452" spans="2:18" x14ac:dyDescent="0.2">
      <c r="B3452" s="120"/>
      <c r="C3452" s="119"/>
      <c r="D3452" s="120"/>
      <c r="E3452" s="119"/>
      <c r="F3452" s="119"/>
      <c r="G3452" s="119"/>
      <c r="H3452" s="119"/>
      <c r="I3452" s="158">
        <f t="shared" si="109"/>
        <v>0</v>
      </c>
      <c r="J3452" s="119"/>
      <c r="K3452" s="119"/>
      <c r="L3452" s="119"/>
      <c r="M3452" s="119"/>
      <c r="N3452" s="119"/>
      <c r="O3452" s="159"/>
      <c r="P3452" s="160" t="s">
        <v>80</v>
      </c>
      <c r="Q3452" s="122">
        <f t="shared" si="110"/>
        <v>0</v>
      </c>
      <c r="R3452" s="143"/>
    </row>
    <row r="3453" spans="2:18" x14ac:dyDescent="0.2">
      <c r="B3453" s="120"/>
      <c r="C3453" s="119"/>
      <c r="D3453" s="120"/>
      <c r="E3453" s="119"/>
      <c r="F3453" s="119"/>
      <c r="G3453" s="119"/>
      <c r="H3453" s="119"/>
      <c r="I3453" s="158">
        <f t="shared" si="109"/>
        <v>0</v>
      </c>
      <c r="J3453" s="119"/>
      <c r="K3453" s="119"/>
      <c r="L3453" s="119"/>
      <c r="M3453" s="119"/>
      <c r="N3453" s="119"/>
      <c r="O3453" s="159"/>
      <c r="P3453" s="160" t="s">
        <v>80</v>
      </c>
      <c r="Q3453" s="122">
        <f t="shared" si="110"/>
        <v>0</v>
      </c>
      <c r="R3453" s="143"/>
    </row>
    <row r="3454" spans="2:18" x14ac:dyDescent="0.2">
      <c r="B3454" s="120"/>
      <c r="C3454" s="119"/>
      <c r="D3454" s="120"/>
      <c r="E3454" s="119"/>
      <c r="F3454" s="119"/>
      <c r="G3454" s="119"/>
      <c r="H3454" s="119"/>
      <c r="I3454" s="158">
        <f t="shared" si="109"/>
        <v>0</v>
      </c>
      <c r="J3454" s="119"/>
      <c r="K3454" s="119"/>
      <c r="L3454" s="119"/>
      <c r="M3454" s="119"/>
      <c r="N3454" s="119"/>
      <c r="O3454" s="159"/>
      <c r="P3454" s="160" t="s">
        <v>80</v>
      </c>
      <c r="Q3454" s="122">
        <f t="shared" si="110"/>
        <v>0</v>
      </c>
      <c r="R3454" s="143"/>
    </row>
    <row r="3455" spans="2:18" x14ac:dyDescent="0.2">
      <c r="B3455" s="120"/>
      <c r="C3455" s="119"/>
      <c r="D3455" s="120"/>
      <c r="E3455" s="119"/>
      <c r="F3455" s="119"/>
      <c r="G3455" s="119"/>
      <c r="H3455" s="119"/>
      <c r="I3455" s="158">
        <f t="shared" si="109"/>
        <v>0</v>
      </c>
      <c r="J3455" s="119"/>
      <c r="K3455" s="119"/>
      <c r="L3455" s="119"/>
      <c r="M3455" s="119"/>
      <c r="N3455" s="119"/>
      <c r="O3455" s="159"/>
      <c r="P3455" s="160" t="s">
        <v>80</v>
      </c>
      <c r="Q3455" s="122">
        <f t="shared" si="110"/>
        <v>0</v>
      </c>
      <c r="R3455" s="143"/>
    </row>
    <row r="3456" spans="2:18" x14ac:dyDescent="0.2">
      <c r="B3456" s="120"/>
      <c r="C3456" s="119"/>
      <c r="D3456" s="120"/>
      <c r="E3456" s="119"/>
      <c r="F3456" s="119"/>
      <c r="G3456" s="119"/>
      <c r="H3456" s="119"/>
      <c r="I3456" s="158">
        <f t="shared" si="109"/>
        <v>0</v>
      </c>
      <c r="J3456" s="119"/>
      <c r="K3456" s="119"/>
      <c r="L3456" s="119"/>
      <c r="M3456" s="119"/>
      <c r="N3456" s="119"/>
      <c r="O3456" s="159"/>
      <c r="P3456" s="160" t="s">
        <v>80</v>
      </c>
      <c r="Q3456" s="122">
        <f t="shared" si="110"/>
        <v>0</v>
      </c>
      <c r="R3456" s="143"/>
    </row>
    <row r="3457" spans="2:18" x14ac:dyDescent="0.2">
      <c r="B3457" s="120"/>
      <c r="C3457" s="119"/>
      <c r="D3457" s="120"/>
      <c r="E3457" s="119"/>
      <c r="F3457" s="119"/>
      <c r="G3457" s="119"/>
      <c r="H3457" s="119"/>
      <c r="I3457" s="158">
        <f t="shared" si="109"/>
        <v>0</v>
      </c>
      <c r="J3457" s="119"/>
      <c r="K3457" s="119"/>
      <c r="L3457" s="119"/>
      <c r="M3457" s="119"/>
      <c r="N3457" s="119"/>
      <c r="O3457" s="159"/>
      <c r="P3457" s="160" t="s">
        <v>80</v>
      </c>
      <c r="Q3457" s="122">
        <f t="shared" si="110"/>
        <v>0</v>
      </c>
      <c r="R3457" s="143"/>
    </row>
    <row r="3458" spans="2:18" x14ac:dyDescent="0.2">
      <c r="B3458" s="120"/>
      <c r="C3458" s="119"/>
      <c r="D3458" s="120"/>
      <c r="E3458" s="119"/>
      <c r="F3458" s="119"/>
      <c r="G3458" s="119"/>
      <c r="H3458" s="119"/>
      <c r="I3458" s="158">
        <f t="shared" si="109"/>
        <v>0</v>
      </c>
      <c r="J3458" s="119"/>
      <c r="K3458" s="119"/>
      <c r="L3458" s="119"/>
      <c r="M3458" s="119"/>
      <c r="N3458" s="119"/>
      <c r="O3458" s="159"/>
      <c r="P3458" s="160" t="s">
        <v>80</v>
      </c>
      <c r="Q3458" s="122">
        <f t="shared" si="110"/>
        <v>0</v>
      </c>
      <c r="R3458" s="143"/>
    </row>
    <row r="3459" spans="2:18" x14ac:dyDescent="0.2">
      <c r="B3459" s="120"/>
      <c r="C3459" s="119"/>
      <c r="D3459" s="120"/>
      <c r="E3459" s="119"/>
      <c r="F3459" s="119"/>
      <c r="G3459" s="119"/>
      <c r="H3459" s="119"/>
      <c r="I3459" s="158">
        <f t="shared" si="109"/>
        <v>0</v>
      </c>
      <c r="J3459" s="119"/>
      <c r="K3459" s="119"/>
      <c r="L3459" s="119"/>
      <c r="M3459" s="119"/>
      <c r="N3459" s="119"/>
      <c r="O3459" s="159"/>
      <c r="P3459" s="160" t="s">
        <v>80</v>
      </c>
      <c r="Q3459" s="122">
        <f t="shared" si="110"/>
        <v>0</v>
      </c>
      <c r="R3459" s="143"/>
    </row>
    <row r="3460" spans="2:18" x14ac:dyDescent="0.2">
      <c r="B3460" s="120"/>
      <c r="C3460" s="119"/>
      <c r="D3460" s="120"/>
      <c r="E3460" s="119"/>
      <c r="F3460" s="119"/>
      <c r="G3460" s="119"/>
      <c r="H3460" s="119"/>
      <c r="I3460" s="158">
        <f t="shared" si="109"/>
        <v>0</v>
      </c>
      <c r="J3460" s="119"/>
      <c r="K3460" s="119"/>
      <c r="L3460" s="119"/>
      <c r="M3460" s="119"/>
      <c r="N3460" s="119"/>
      <c r="O3460" s="159"/>
      <c r="P3460" s="160" t="s">
        <v>80</v>
      </c>
      <c r="Q3460" s="122">
        <f t="shared" si="110"/>
        <v>0</v>
      </c>
      <c r="R3460" s="143"/>
    </row>
    <row r="3461" spans="2:18" x14ac:dyDescent="0.2">
      <c r="B3461" s="120"/>
      <c r="C3461" s="119"/>
      <c r="D3461" s="120"/>
      <c r="E3461" s="119"/>
      <c r="F3461" s="119"/>
      <c r="G3461" s="119"/>
      <c r="H3461" s="119"/>
      <c r="I3461" s="158">
        <f t="shared" si="109"/>
        <v>0</v>
      </c>
      <c r="J3461" s="119"/>
      <c r="K3461" s="119"/>
      <c r="L3461" s="119"/>
      <c r="M3461" s="119"/>
      <c r="N3461" s="119"/>
      <c r="O3461" s="159"/>
      <c r="P3461" s="160" t="s">
        <v>80</v>
      </c>
      <c r="Q3461" s="122">
        <f t="shared" si="110"/>
        <v>0</v>
      </c>
      <c r="R3461" s="143"/>
    </row>
    <row r="3462" spans="2:18" x14ac:dyDescent="0.2">
      <c r="B3462" s="120"/>
      <c r="C3462" s="119"/>
      <c r="D3462" s="120"/>
      <c r="E3462" s="119"/>
      <c r="F3462" s="119"/>
      <c r="G3462" s="119"/>
      <c r="H3462" s="119"/>
      <c r="I3462" s="158">
        <f t="shared" si="109"/>
        <v>0</v>
      </c>
      <c r="J3462" s="119"/>
      <c r="K3462" s="119"/>
      <c r="L3462" s="119"/>
      <c r="M3462" s="119"/>
      <c r="N3462" s="119"/>
      <c r="O3462" s="159"/>
      <c r="P3462" s="160" t="s">
        <v>80</v>
      </c>
      <c r="Q3462" s="122">
        <f t="shared" si="110"/>
        <v>0</v>
      </c>
      <c r="R3462" s="143"/>
    </row>
    <row r="3463" spans="2:18" x14ac:dyDescent="0.2">
      <c r="B3463" s="120"/>
      <c r="C3463" s="119"/>
      <c r="D3463" s="120"/>
      <c r="E3463" s="119"/>
      <c r="F3463" s="119"/>
      <c r="G3463" s="119"/>
      <c r="H3463" s="119"/>
      <c r="I3463" s="158">
        <f t="shared" si="109"/>
        <v>0</v>
      </c>
      <c r="J3463" s="119"/>
      <c r="K3463" s="119"/>
      <c r="L3463" s="119"/>
      <c r="M3463" s="119"/>
      <c r="N3463" s="119"/>
      <c r="O3463" s="159"/>
      <c r="P3463" s="160" t="s">
        <v>80</v>
      </c>
      <c r="Q3463" s="122">
        <f t="shared" si="110"/>
        <v>0</v>
      </c>
      <c r="R3463" s="143"/>
    </row>
    <row r="3464" spans="2:18" x14ac:dyDescent="0.2">
      <c r="B3464" s="120"/>
      <c r="C3464" s="119"/>
      <c r="D3464" s="120"/>
      <c r="E3464" s="119"/>
      <c r="F3464" s="119"/>
      <c r="G3464" s="119"/>
      <c r="H3464" s="119"/>
      <c r="I3464" s="158">
        <f t="shared" si="109"/>
        <v>0</v>
      </c>
      <c r="J3464" s="119"/>
      <c r="K3464" s="119"/>
      <c r="L3464" s="119"/>
      <c r="M3464" s="119"/>
      <c r="N3464" s="119"/>
      <c r="O3464" s="159"/>
      <c r="P3464" s="160" t="s">
        <v>80</v>
      </c>
      <c r="Q3464" s="122">
        <f t="shared" si="110"/>
        <v>0</v>
      </c>
      <c r="R3464" s="143"/>
    </row>
    <row r="3465" spans="2:18" x14ac:dyDescent="0.2">
      <c r="B3465" s="120"/>
      <c r="C3465" s="119"/>
      <c r="D3465" s="120"/>
      <c r="E3465" s="119"/>
      <c r="F3465" s="119"/>
      <c r="G3465" s="119"/>
      <c r="H3465" s="119"/>
      <c r="I3465" s="158">
        <f t="shared" si="109"/>
        <v>0</v>
      </c>
      <c r="J3465" s="119"/>
      <c r="K3465" s="119"/>
      <c r="L3465" s="119"/>
      <c r="M3465" s="119"/>
      <c r="N3465" s="119"/>
      <c r="O3465" s="159"/>
      <c r="P3465" s="160" t="s">
        <v>80</v>
      </c>
      <c r="Q3465" s="122">
        <f t="shared" si="110"/>
        <v>0</v>
      </c>
      <c r="R3465" s="143"/>
    </row>
    <row r="3466" spans="2:18" x14ac:dyDescent="0.2">
      <c r="B3466" s="120"/>
      <c r="C3466" s="119"/>
      <c r="D3466" s="120"/>
      <c r="E3466" s="119"/>
      <c r="F3466" s="119"/>
      <c r="G3466" s="119"/>
      <c r="H3466" s="119"/>
      <c r="I3466" s="158">
        <f t="shared" si="109"/>
        <v>0</v>
      </c>
      <c r="J3466" s="119"/>
      <c r="K3466" s="119"/>
      <c r="L3466" s="119"/>
      <c r="M3466" s="119"/>
      <c r="N3466" s="119"/>
      <c r="O3466" s="159"/>
      <c r="P3466" s="160" t="s">
        <v>80</v>
      </c>
      <c r="Q3466" s="122">
        <f t="shared" si="110"/>
        <v>0</v>
      </c>
      <c r="R3466" s="143"/>
    </row>
    <row r="3467" spans="2:18" x14ac:dyDescent="0.2">
      <c r="B3467" s="120"/>
      <c r="C3467" s="119"/>
      <c r="D3467" s="120"/>
      <c r="E3467" s="119"/>
      <c r="F3467" s="119"/>
      <c r="G3467" s="119"/>
      <c r="H3467" s="119"/>
      <c r="I3467" s="158">
        <f t="shared" si="109"/>
        <v>0</v>
      </c>
      <c r="J3467" s="119"/>
      <c r="K3467" s="119"/>
      <c r="L3467" s="119"/>
      <c r="M3467" s="119"/>
      <c r="N3467" s="119"/>
      <c r="O3467" s="159"/>
      <c r="P3467" s="160" t="s">
        <v>80</v>
      </c>
      <c r="Q3467" s="122">
        <f t="shared" si="110"/>
        <v>0</v>
      </c>
      <c r="R3467" s="143"/>
    </row>
    <row r="3468" spans="2:18" x14ac:dyDescent="0.2">
      <c r="B3468" s="120"/>
      <c r="C3468" s="119"/>
      <c r="D3468" s="120"/>
      <c r="E3468" s="119"/>
      <c r="F3468" s="119"/>
      <c r="G3468" s="119"/>
      <c r="H3468" s="119"/>
      <c r="I3468" s="158">
        <f t="shared" si="109"/>
        <v>0</v>
      </c>
      <c r="J3468" s="119"/>
      <c r="K3468" s="119"/>
      <c r="L3468" s="119"/>
      <c r="M3468" s="119"/>
      <c r="N3468" s="119"/>
      <c r="O3468" s="159"/>
      <c r="P3468" s="160" t="s">
        <v>80</v>
      </c>
      <c r="Q3468" s="122">
        <f t="shared" si="110"/>
        <v>0</v>
      </c>
      <c r="R3468" s="143"/>
    </row>
    <row r="3469" spans="2:18" x14ac:dyDescent="0.2">
      <c r="B3469" s="120"/>
      <c r="C3469" s="119"/>
      <c r="D3469" s="120"/>
      <c r="E3469" s="119"/>
      <c r="F3469" s="119"/>
      <c r="G3469" s="119"/>
      <c r="H3469" s="119"/>
      <c r="I3469" s="158">
        <f t="shared" si="109"/>
        <v>0</v>
      </c>
      <c r="J3469" s="119"/>
      <c r="K3469" s="119"/>
      <c r="L3469" s="119"/>
      <c r="M3469" s="119"/>
      <c r="N3469" s="119"/>
      <c r="O3469" s="159"/>
      <c r="P3469" s="160" t="s">
        <v>80</v>
      </c>
      <c r="Q3469" s="122">
        <f t="shared" si="110"/>
        <v>0</v>
      </c>
      <c r="R3469" s="143"/>
    </row>
    <row r="3470" spans="2:18" x14ac:dyDescent="0.2">
      <c r="B3470" s="120"/>
      <c r="C3470" s="119"/>
      <c r="D3470" s="120"/>
      <c r="E3470" s="119"/>
      <c r="F3470" s="119"/>
      <c r="G3470" s="119"/>
      <c r="H3470" s="119"/>
      <c r="I3470" s="158">
        <f t="shared" si="109"/>
        <v>0</v>
      </c>
      <c r="J3470" s="119"/>
      <c r="K3470" s="119"/>
      <c r="L3470" s="119"/>
      <c r="M3470" s="119"/>
      <c r="N3470" s="119"/>
      <c r="O3470" s="159"/>
      <c r="P3470" s="160" t="s">
        <v>80</v>
      </c>
      <c r="Q3470" s="122">
        <f t="shared" si="110"/>
        <v>0</v>
      </c>
      <c r="R3470" s="143"/>
    </row>
    <row r="3471" spans="2:18" x14ac:dyDescent="0.2">
      <c r="B3471" s="120"/>
      <c r="C3471" s="119"/>
      <c r="D3471" s="120"/>
      <c r="E3471" s="119"/>
      <c r="F3471" s="119"/>
      <c r="G3471" s="119"/>
      <c r="H3471" s="119"/>
      <c r="I3471" s="158">
        <f t="shared" si="109"/>
        <v>0</v>
      </c>
      <c r="J3471" s="119"/>
      <c r="K3471" s="119"/>
      <c r="L3471" s="119"/>
      <c r="M3471" s="119"/>
      <c r="N3471" s="119"/>
      <c r="O3471" s="159"/>
      <c r="P3471" s="160" t="s">
        <v>80</v>
      </c>
      <c r="Q3471" s="122">
        <f t="shared" si="110"/>
        <v>0</v>
      </c>
      <c r="R3471" s="143"/>
    </row>
    <row r="3472" spans="2:18" x14ac:dyDescent="0.2">
      <c r="B3472" s="120"/>
      <c r="C3472" s="119"/>
      <c r="D3472" s="120"/>
      <c r="E3472" s="119"/>
      <c r="F3472" s="119"/>
      <c r="G3472" s="119"/>
      <c r="H3472" s="119"/>
      <c r="I3472" s="158">
        <f t="shared" si="109"/>
        <v>0</v>
      </c>
      <c r="J3472" s="119"/>
      <c r="K3472" s="119"/>
      <c r="L3472" s="119"/>
      <c r="M3472" s="119"/>
      <c r="N3472" s="119"/>
      <c r="O3472" s="159"/>
      <c r="P3472" s="160" t="s">
        <v>80</v>
      </c>
      <c r="Q3472" s="122">
        <f t="shared" si="110"/>
        <v>0</v>
      </c>
      <c r="R3472" s="143"/>
    </row>
    <row r="3473" spans="2:18" x14ac:dyDescent="0.2">
      <c r="B3473" s="120"/>
      <c r="C3473" s="119"/>
      <c r="D3473" s="120"/>
      <c r="E3473" s="119"/>
      <c r="F3473" s="119"/>
      <c r="G3473" s="119"/>
      <c r="H3473" s="119"/>
      <c r="I3473" s="158">
        <f t="shared" si="109"/>
        <v>0</v>
      </c>
      <c r="J3473" s="119"/>
      <c r="K3473" s="119"/>
      <c r="L3473" s="119"/>
      <c r="M3473" s="119"/>
      <c r="N3473" s="119"/>
      <c r="O3473" s="159"/>
      <c r="P3473" s="160" t="s">
        <v>80</v>
      </c>
      <c r="Q3473" s="122">
        <f t="shared" si="110"/>
        <v>0</v>
      </c>
      <c r="R3473" s="143"/>
    </row>
    <row r="3474" spans="2:18" x14ac:dyDescent="0.2">
      <c r="B3474" s="120"/>
      <c r="C3474" s="119"/>
      <c r="D3474" s="120"/>
      <c r="E3474" s="119"/>
      <c r="F3474" s="119"/>
      <c r="G3474" s="119"/>
      <c r="H3474" s="119"/>
      <c r="I3474" s="158">
        <f t="shared" si="109"/>
        <v>0</v>
      </c>
      <c r="J3474" s="119"/>
      <c r="K3474" s="119"/>
      <c r="L3474" s="119"/>
      <c r="M3474" s="119"/>
      <c r="N3474" s="119"/>
      <c r="O3474" s="159"/>
      <c r="P3474" s="160" t="s">
        <v>80</v>
      </c>
      <c r="Q3474" s="122">
        <f t="shared" si="110"/>
        <v>0</v>
      </c>
      <c r="R3474" s="143"/>
    </row>
    <row r="3475" spans="2:18" x14ac:dyDescent="0.2">
      <c r="B3475" s="120"/>
      <c r="C3475" s="119"/>
      <c r="D3475" s="120"/>
      <c r="E3475" s="119"/>
      <c r="F3475" s="119"/>
      <c r="G3475" s="119"/>
      <c r="H3475" s="119"/>
      <c r="I3475" s="158">
        <f t="shared" si="109"/>
        <v>0</v>
      </c>
      <c r="J3475" s="119"/>
      <c r="K3475" s="119"/>
      <c r="L3475" s="119"/>
      <c r="M3475" s="119"/>
      <c r="N3475" s="119"/>
      <c r="O3475" s="159"/>
      <c r="P3475" s="160" t="s">
        <v>80</v>
      </c>
      <c r="Q3475" s="122">
        <f t="shared" si="110"/>
        <v>0</v>
      </c>
      <c r="R3475" s="143"/>
    </row>
    <row r="3476" spans="2:18" x14ac:dyDescent="0.2">
      <c r="B3476" s="120"/>
      <c r="C3476" s="119"/>
      <c r="D3476" s="120"/>
      <c r="E3476" s="119"/>
      <c r="F3476" s="119"/>
      <c r="G3476" s="119"/>
      <c r="H3476" s="119"/>
      <c r="I3476" s="158">
        <f t="shared" si="109"/>
        <v>0</v>
      </c>
      <c r="J3476" s="119"/>
      <c r="K3476" s="119"/>
      <c r="L3476" s="119"/>
      <c r="M3476" s="119"/>
      <c r="N3476" s="119"/>
      <c r="O3476" s="159"/>
      <c r="P3476" s="160" t="s">
        <v>80</v>
      </c>
      <c r="Q3476" s="122">
        <f t="shared" si="110"/>
        <v>0</v>
      </c>
      <c r="R3476" s="143"/>
    </row>
    <row r="3477" spans="2:18" x14ac:dyDescent="0.2">
      <c r="B3477" s="120"/>
      <c r="C3477" s="119"/>
      <c r="D3477" s="120"/>
      <c r="E3477" s="119"/>
      <c r="F3477" s="119"/>
      <c r="G3477" s="119"/>
      <c r="H3477" s="119"/>
      <c r="I3477" s="158">
        <f t="shared" si="109"/>
        <v>0</v>
      </c>
      <c r="J3477" s="119"/>
      <c r="K3477" s="119"/>
      <c r="L3477" s="119"/>
      <c r="M3477" s="119"/>
      <c r="N3477" s="119"/>
      <c r="O3477" s="159"/>
      <c r="P3477" s="160" t="s">
        <v>80</v>
      </c>
      <c r="Q3477" s="122">
        <f t="shared" si="110"/>
        <v>0</v>
      </c>
      <c r="R3477" s="143"/>
    </row>
    <row r="3478" spans="2:18" x14ac:dyDescent="0.2">
      <c r="B3478" s="120"/>
      <c r="C3478" s="119"/>
      <c r="D3478" s="120"/>
      <c r="E3478" s="119"/>
      <c r="F3478" s="119"/>
      <c r="G3478" s="119"/>
      <c r="H3478" s="119"/>
      <c r="I3478" s="158">
        <f t="shared" si="109"/>
        <v>0</v>
      </c>
      <c r="J3478" s="119"/>
      <c r="K3478" s="119"/>
      <c r="L3478" s="119"/>
      <c r="M3478" s="119"/>
      <c r="N3478" s="119"/>
      <c r="O3478" s="159"/>
      <c r="P3478" s="160" t="s">
        <v>80</v>
      </c>
      <c r="Q3478" s="122">
        <f t="shared" si="110"/>
        <v>0</v>
      </c>
      <c r="R3478" s="143"/>
    </row>
    <row r="3479" spans="2:18" x14ac:dyDescent="0.2">
      <c r="B3479" s="120"/>
      <c r="C3479" s="119"/>
      <c r="D3479" s="120"/>
      <c r="E3479" s="119"/>
      <c r="F3479" s="119"/>
      <c r="G3479" s="119"/>
      <c r="H3479" s="119"/>
      <c r="I3479" s="158">
        <f t="shared" si="109"/>
        <v>0</v>
      </c>
      <c r="J3479" s="119"/>
      <c r="K3479" s="119"/>
      <c r="L3479" s="119"/>
      <c r="M3479" s="119"/>
      <c r="N3479" s="119"/>
      <c r="O3479" s="159"/>
      <c r="P3479" s="160" t="s">
        <v>80</v>
      </c>
      <c r="Q3479" s="122">
        <f t="shared" si="110"/>
        <v>0</v>
      </c>
      <c r="R3479" s="143"/>
    </row>
    <row r="3480" spans="2:18" x14ac:dyDescent="0.2">
      <c r="B3480" s="120"/>
      <c r="C3480" s="119"/>
      <c r="D3480" s="120"/>
      <c r="E3480" s="119"/>
      <c r="F3480" s="119"/>
      <c r="G3480" s="119"/>
      <c r="H3480" s="119"/>
      <c r="I3480" s="158">
        <f t="shared" si="109"/>
        <v>0</v>
      </c>
      <c r="J3480" s="119"/>
      <c r="K3480" s="119"/>
      <c r="L3480" s="119"/>
      <c r="M3480" s="119"/>
      <c r="N3480" s="119"/>
      <c r="O3480" s="159"/>
      <c r="P3480" s="160" t="s">
        <v>80</v>
      </c>
      <c r="Q3480" s="122">
        <f t="shared" si="110"/>
        <v>0</v>
      </c>
      <c r="R3480" s="143"/>
    </row>
    <row r="3481" spans="2:18" x14ac:dyDescent="0.2">
      <c r="B3481" s="120"/>
      <c r="C3481" s="119"/>
      <c r="D3481" s="120"/>
      <c r="E3481" s="119"/>
      <c r="F3481" s="119"/>
      <c r="G3481" s="119"/>
      <c r="H3481" s="119"/>
      <c r="I3481" s="158">
        <f t="shared" si="109"/>
        <v>0</v>
      </c>
      <c r="J3481" s="119"/>
      <c r="K3481" s="119"/>
      <c r="L3481" s="119"/>
      <c r="M3481" s="119"/>
      <c r="N3481" s="119"/>
      <c r="O3481" s="159"/>
      <c r="P3481" s="160" t="s">
        <v>80</v>
      </c>
      <c r="Q3481" s="122">
        <f t="shared" si="110"/>
        <v>0</v>
      </c>
      <c r="R3481" s="143"/>
    </row>
    <row r="3482" spans="2:18" x14ac:dyDescent="0.2">
      <c r="B3482" s="120"/>
      <c r="C3482" s="119"/>
      <c r="D3482" s="120"/>
      <c r="E3482" s="119"/>
      <c r="F3482" s="119"/>
      <c r="G3482" s="119"/>
      <c r="H3482" s="119"/>
      <c r="I3482" s="158">
        <f t="shared" si="109"/>
        <v>0</v>
      </c>
      <c r="J3482" s="119"/>
      <c r="K3482" s="119"/>
      <c r="L3482" s="119"/>
      <c r="M3482" s="119"/>
      <c r="N3482" s="119"/>
      <c r="O3482" s="159"/>
      <c r="P3482" s="160" t="s">
        <v>80</v>
      </c>
      <c r="Q3482" s="122">
        <f t="shared" si="110"/>
        <v>0</v>
      </c>
      <c r="R3482" s="143"/>
    </row>
    <row r="3483" spans="2:18" x14ac:dyDescent="0.2">
      <c r="B3483" s="120"/>
      <c r="C3483" s="119"/>
      <c r="D3483" s="120"/>
      <c r="E3483" s="119"/>
      <c r="F3483" s="119"/>
      <c r="G3483" s="119"/>
      <c r="H3483" s="119"/>
      <c r="I3483" s="158">
        <f t="shared" si="109"/>
        <v>0</v>
      </c>
      <c r="J3483" s="119"/>
      <c r="K3483" s="119"/>
      <c r="L3483" s="119"/>
      <c r="M3483" s="119"/>
      <c r="N3483" s="119"/>
      <c r="O3483" s="159"/>
      <c r="P3483" s="160" t="s">
        <v>80</v>
      </c>
      <c r="Q3483" s="122">
        <f t="shared" si="110"/>
        <v>0</v>
      </c>
      <c r="R3483" s="143"/>
    </row>
    <row r="3484" spans="2:18" x14ac:dyDescent="0.2">
      <c r="B3484" s="120"/>
      <c r="C3484" s="119"/>
      <c r="D3484" s="120"/>
      <c r="E3484" s="119"/>
      <c r="F3484" s="119"/>
      <c r="G3484" s="119"/>
      <c r="H3484" s="119"/>
      <c r="I3484" s="158">
        <f t="shared" si="109"/>
        <v>0</v>
      </c>
      <c r="J3484" s="119"/>
      <c r="K3484" s="119"/>
      <c r="L3484" s="119"/>
      <c r="M3484" s="119"/>
      <c r="N3484" s="119"/>
      <c r="O3484" s="159"/>
      <c r="P3484" s="160" t="s">
        <v>80</v>
      </c>
      <c r="Q3484" s="122">
        <f t="shared" si="110"/>
        <v>0</v>
      </c>
      <c r="R3484" s="143"/>
    </row>
    <row r="3485" spans="2:18" x14ac:dyDescent="0.2">
      <c r="B3485" s="120"/>
      <c r="C3485" s="119"/>
      <c r="D3485" s="120"/>
      <c r="E3485" s="119"/>
      <c r="F3485" s="119"/>
      <c r="G3485" s="119"/>
      <c r="H3485" s="119"/>
      <c r="I3485" s="158">
        <f t="shared" si="109"/>
        <v>0</v>
      </c>
      <c r="J3485" s="119"/>
      <c r="K3485" s="119"/>
      <c r="L3485" s="119"/>
      <c r="M3485" s="119"/>
      <c r="N3485" s="119"/>
      <c r="O3485" s="159"/>
      <c r="P3485" s="160" t="s">
        <v>80</v>
      </c>
      <c r="Q3485" s="122">
        <f t="shared" si="110"/>
        <v>0</v>
      </c>
      <c r="R3485" s="143"/>
    </row>
    <row r="3486" spans="2:18" x14ac:dyDescent="0.2">
      <c r="B3486" s="120"/>
      <c r="C3486" s="119"/>
      <c r="D3486" s="120"/>
      <c r="E3486" s="119"/>
      <c r="F3486" s="119"/>
      <c r="G3486" s="119"/>
      <c r="H3486" s="119"/>
      <c r="I3486" s="158">
        <f t="shared" si="109"/>
        <v>0</v>
      </c>
      <c r="J3486" s="119"/>
      <c r="K3486" s="119"/>
      <c r="L3486" s="119"/>
      <c r="M3486" s="119"/>
      <c r="N3486" s="119"/>
      <c r="O3486" s="159"/>
      <c r="P3486" s="160" t="s">
        <v>80</v>
      </c>
      <c r="Q3486" s="122">
        <f t="shared" si="110"/>
        <v>0</v>
      </c>
      <c r="R3486" s="143"/>
    </row>
    <row r="3487" spans="2:18" x14ac:dyDescent="0.2">
      <c r="B3487" s="120"/>
      <c r="C3487" s="119"/>
      <c r="D3487" s="120"/>
      <c r="E3487" s="119"/>
      <c r="F3487" s="119"/>
      <c r="G3487" s="119"/>
      <c r="H3487" s="119"/>
      <c r="I3487" s="158">
        <f t="shared" si="109"/>
        <v>0</v>
      </c>
      <c r="J3487" s="119"/>
      <c r="K3487" s="119"/>
      <c r="L3487" s="119"/>
      <c r="M3487" s="119"/>
      <c r="N3487" s="119"/>
      <c r="O3487" s="159"/>
      <c r="P3487" s="160" t="s">
        <v>80</v>
      </c>
      <c r="Q3487" s="122">
        <f t="shared" si="110"/>
        <v>0</v>
      </c>
      <c r="R3487" s="143"/>
    </row>
    <row r="3488" spans="2:18" x14ac:dyDescent="0.2">
      <c r="B3488" s="120"/>
      <c r="C3488" s="119"/>
      <c r="D3488" s="120"/>
      <c r="E3488" s="119"/>
      <c r="F3488" s="119"/>
      <c r="G3488" s="119"/>
      <c r="H3488" s="119"/>
      <c r="I3488" s="158">
        <f t="shared" si="109"/>
        <v>0</v>
      </c>
      <c r="J3488" s="119"/>
      <c r="K3488" s="119"/>
      <c r="L3488" s="119"/>
      <c r="M3488" s="119"/>
      <c r="N3488" s="119"/>
      <c r="O3488" s="159"/>
      <c r="P3488" s="160" t="s">
        <v>80</v>
      </c>
      <c r="Q3488" s="122">
        <f t="shared" si="110"/>
        <v>0</v>
      </c>
      <c r="R3488" s="143"/>
    </row>
    <row r="3489" spans="2:18" x14ac:dyDescent="0.2">
      <c r="B3489" s="120"/>
      <c r="C3489" s="119"/>
      <c r="D3489" s="120"/>
      <c r="E3489" s="119"/>
      <c r="F3489" s="119"/>
      <c r="G3489" s="119"/>
      <c r="H3489" s="119"/>
      <c r="I3489" s="158">
        <f t="shared" si="109"/>
        <v>0</v>
      </c>
      <c r="J3489" s="119"/>
      <c r="K3489" s="119"/>
      <c r="L3489" s="119"/>
      <c r="M3489" s="119"/>
      <c r="N3489" s="119"/>
      <c r="O3489" s="159"/>
      <c r="P3489" s="160" t="s">
        <v>80</v>
      </c>
      <c r="Q3489" s="122">
        <f t="shared" si="110"/>
        <v>0</v>
      </c>
      <c r="R3489" s="143"/>
    </row>
    <row r="3490" spans="2:18" x14ac:dyDescent="0.2">
      <c r="B3490" s="120"/>
      <c r="C3490" s="119"/>
      <c r="D3490" s="120"/>
      <c r="E3490" s="119"/>
      <c r="F3490" s="119"/>
      <c r="G3490" s="119"/>
      <c r="H3490" s="119"/>
      <c r="I3490" s="158">
        <f t="shared" si="109"/>
        <v>0</v>
      </c>
      <c r="J3490" s="119"/>
      <c r="K3490" s="119"/>
      <c r="L3490" s="119"/>
      <c r="M3490" s="119"/>
      <c r="N3490" s="119"/>
      <c r="O3490" s="159"/>
      <c r="P3490" s="160" t="s">
        <v>80</v>
      </c>
      <c r="Q3490" s="122">
        <f t="shared" si="110"/>
        <v>0</v>
      </c>
      <c r="R3490" s="143"/>
    </row>
    <row r="3491" spans="2:18" x14ac:dyDescent="0.2">
      <c r="B3491" s="120"/>
      <c r="C3491" s="119"/>
      <c r="D3491" s="120"/>
      <c r="E3491" s="119"/>
      <c r="F3491" s="119"/>
      <c r="G3491" s="119"/>
      <c r="H3491" s="119"/>
      <c r="I3491" s="158">
        <f t="shared" si="109"/>
        <v>0</v>
      </c>
      <c r="J3491" s="119"/>
      <c r="K3491" s="119"/>
      <c r="L3491" s="119"/>
      <c r="M3491" s="119"/>
      <c r="N3491" s="119"/>
      <c r="O3491" s="159"/>
      <c r="P3491" s="160" t="s">
        <v>80</v>
      </c>
      <c r="Q3491" s="122">
        <f t="shared" si="110"/>
        <v>0</v>
      </c>
      <c r="R3491" s="143"/>
    </row>
    <row r="3492" spans="2:18" x14ac:dyDescent="0.2">
      <c r="B3492" s="120"/>
      <c r="C3492" s="119"/>
      <c r="D3492" s="120"/>
      <c r="E3492" s="119"/>
      <c r="F3492" s="119"/>
      <c r="G3492" s="119"/>
      <c r="H3492" s="119"/>
      <c r="I3492" s="158">
        <f t="shared" si="109"/>
        <v>0</v>
      </c>
      <c r="J3492" s="119"/>
      <c r="K3492" s="119"/>
      <c r="L3492" s="119"/>
      <c r="M3492" s="119"/>
      <c r="N3492" s="119"/>
      <c r="O3492" s="159"/>
      <c r="P3492" s="160" t="s">
        <v>80</v>
      </c>
      <c r="Q3492" s="122">
        <f t="shared" si="110"/>
        <v>0</v>
      </c>
      <c r="R3492" s="143"/>
    </row>
    <row r="3493" spans="2:18" x14ac:dyDescent="0.2">
      <c r="B3493" s="120"/>
      <c r="C3493" s="119"/>
      <c r="D3493" s="120"/>
      <c r="E3493" s="119"/>
      <c r="F3493" s="119"/>
      <c r="G3493" s="119"/>
      <c r="H3493" s="119"/>
      <c r="I3493" s="158">
        <f t="shared" si="109"/>
        <v>0</v>
      </c>
      <c r="J3493" s="119"/>
      <c r="K3493" s="119"/>
      <c r="L3493" s="119"/>
      <c r="M3493" s="119"/>
      <c r="N3493" s="119"/>
      <c r="O3493" s="159"/>
      <c r="P3493" s="160" t="s">
        <v>80</v>
      </c>
      <c r="Q3493" s="122">
        <f t="shared" si="110"/>
        <v>0</v>
      </c>
      <c r="R3493" s="143"/>
    </row>
    <row r="3494" spans="2:18" x14ac:dyDescent="0.2">
      <c r="B3494" s="120"/>
      <c r="C3494" s="119"/>
      <c r="D3494" s="120"/>
      <c r="E3494" s="119"/>
      <c r="F3494" s="119"/>
      <c r="G3494" s="119"/>
      <c r="H3494" s="119"/>
      <c r="I3494" s="158">
        <f t="shared" si="109"/>
        <v>0</v>
      </c>
      <c r="J3494" s="119"/>
      <c r="K3494" s="119"/>
      <c r="L3494" s="119"/>
      <c r="M3494" s="119"/>
      <c r="N3494" s="119"/>
      <c r="O3494" s="159"/>
      <c r="P3494" s="160" t="s">
        <v>80</v>
      </c>
      <c r="Q3494" s="122">
        <f t="shared" si="110"/>
        <v>0</v>
      </c>
      <c r="R3494" s="143"/>
    </row>
    <row r="3495" spans="2:18" x14ac:dyDescent="0.2">
      <c r="B3495" s="120"/>
      <c r="C3495" s="119"/>
      <c r="D3495" s="120"/>
      <c r="E3495" s="119"/>
      <c r="F3495" s="119"/>
      <c r="G3495" s="119"/>
      <c r="H3495" s="119"/>
      <c r="I3495" s="158">
        <f t="shared" si="109"/>
        <v>0</v>
      </c>
      <c r="J3495" s="119"/>
      <c r="K3495" s="119"/>
      <c r="L3495" s="119"/>
      <c r="M3495" s="119"/>
      <c r="N3495" s="119"/>
      <c r="O3495" s="159"/>
      <c r="P3495" s="160" t="s">
        <v>80</v>
      </c>
      <c r="Q3495" s="122">
        <f t="shared" si="110"/>
        <v>0</v>
      </c>
      <c r="R3495" s="143"/>
    </row>
    <row r="3496" spans="2:18" x14ac:dyDescent="0.2">
      <c r="B3496" s="120"/>
      <c r="C3496" s="119"/>
      <c r="D3496" s="120"/>
      <c r="E3496" s="119"/>
      <c r="F3496" s="119"/>
      <c r="G3496" s="119"/>
      <c r="H3496" s="119"/>
      <c r="I3496" s="158">
        <f t="shared" si="109"/>
        <v>0</v>
      </c>
      <c r="J3496" s="119"/>
      <c r="K3496" s="119"/>
      <c r="L3496" s="119"/>
      <c r="M3496" s="119"/>
      <c r="N3496" s="119"/>
      <c r="O3496" s="159"/>
      <c r="P3496" s="160" t="s">
        <v>80</v>
      </c>
      <c r="Q3496" s="122">
        <f t="shared" si="110"/>
        <v>0</v>
      </c>
      <c r="R3496" s="143"/>
    </row>
    <row r="3497" spans="2:18" x14ac:dyDescent="0.2">
      <c r="B3497" s="120"/>
      <c r="C3497" s="119"/>
      <c r="D3497" s="120"/>
      <c r="E3497" s="119"/>
      <c r="F3497" s="119"/>
      <c r="G3497" s="119"/>
      <c r="H3497" s="119"/>
      <c r="I3497" s="158">
        <f t="shared" si="109"/>
        <v>0</v>
      </c>
      <c r="J3497" s="119"/>
      <c r="K3497" s="119"/>
      <c r="L3497" s="119"/>
      <c r="M3497" s="119"/>
      <c r="N3497" s="119"/>
      <c r="O3497" s="159"/>
      <c r="P3497" s="160" t="s">
        <v>80</v>
      </c>
      <c r="Q3497" s="122">
        <f t="shared" si="110"/>
        <v>0</v>
      </c>
      <c r="R3497" s="143"/>
    </row>
    <row r="3498" spans="2:18" x14ac:dyDescent="0.2">
      <c r="B3498" s="120"/>
      <c r="C3498" s="119"/>
      <c r="D3498" s="120"/>
      <c r="E3498" s="119"/>
      <c r="F3498" s="119"/>
      <c r="G3498" s="119"/>
      <c r="H3498" s="119"/>
      <c r="I3498" s="158">
        <f t="shared" si="109"/>
        <v>0</v>
      </c>
      <c r="J3498" s="119"/>
      <c r="K3498" s="119"/>
      <c r="L3498" s="119"/>
      <c r="M3498" s="119"/>
      <c r="N3498" s="119"/>
      <c r="O3498" s="159"/>
      <c r="P3498" s="160" t="s">
        <v>80</v>
      </c>
      <c r="Q3498" s="122">
        <f t="shared" si="110"/>
        <v>0</v>
      </c>
      <c r="R3498" s="143"/>
    </row>
    <row r="3499" spans="2:18" x14ac:dyDescent="0.2">
      <c r="B3499" s="120"/>
      <c r="C3499" s="119"/>
      <c r="D3499" s="120"/>
      <c r="E3499" s="119"/>
      <c r="F3499" s="119"/>
      <c r="G3499" s="119"/>
      <c r="H3499" s="119"/>
      <c r="I3499" s="158">
        <f t="shared" si="109"/>
        <v>0</v>
      </c>
      <c r="J3499" s="119"/>
      <c r="K3499" s="119"/>
      <c r="L3499" s="119"/>
      <c r="M3499" s="119"/>
      <c r="N3499" s="119"/>
      <c r="O3499" s="159"/>
      <c r="P3499" s="160" t="s">
        <v>80</v>
      </c>
      <c r="Q3499" s="122">
        <f t="shared" si="110"/>
        <v>0</v>
      </c>
      <c r="R3499" s="143"/>
    </row>
    <row r="3500" spans="2:18" x14ac:dyDescent="0.2">
      <c r="B3500" s="120"/>
      <c r="C3500" s="119"/>
      <c r="D3500" s="120"/>
      <c r="E3500" s="119"/>
      <c r="F3500" s="119"/>
      <c r="G3500" s="119"/>
      <c r="H3500" s="119"/>
      <c r="I3500" s="158">
        <f t="shared" si="109"/>
        <v>0</v>
      </c>
      <c r="J3500" s="119"/>
      <c r="K3500" s="119"/>
      <c r="L3500" s="119"/>
      <c r="M3500" s="119"/>
      <c r="N3500" s="119"/>
      <c r="O3500" s="159"/>
      <c r="P3500" s="160" t="s">
        <v>80</v>
      </c>
      <c r="Q3500" s="122">
        <f t="shared" si="110"/>
        <v>0</v>
      </c>
      <c r="R3500" s="143"/>
    </row>
    <row r="3501" spans="2:18" x14ac:dyDescent="0.2">
      <c r="B3501" s="120"/>
      <c r="C3501" s="119"/>
      <c r="D3501" s="120"/>
      <c r="E3501" s="119"/>
      <c r="F3501" s="119"/>
      <c r="G3501" s="119"/>
      <c r="H3501" s="119"/>
      <c r="I3501" s="158">
        <f t="shared" si="109"/>
        <v>0</v>
      </c>
      <c r="J3501" s="119"/>
      <c r="K3501" s="119"/>
      <c r="L3501" s="119"/>
      <c r="M3501" s="119"/>
      <c r="N3501" s="119"/>
      <c r="O3501" s="159"/>
      <c r="P3501" s="160" t="s">
        <v>80</v>
      </c>
      <c r="Q3501" s="122">
        <f t="shared" si="110"/>
        <v>0</v>
      </c>
      <c r="R3501" s="143"/>
    </row>
    <row r="3502" spans="2:18" x14ac:dyDescent="0.2">
      <c r="B3502" s="120"/>
      <c r="C3502" s="119"/>
      <c r="D3502" s="120"/>
      <c r="E3502" s="119"/>
      <c r="F3502" s="119"/>
      <c r="G3502" s="119"/>
      <c r="H3502" s="119"/>
      <c r="I3502" s="158">
        <f t="shared" si="109"/>
        <v>0</v>
      </c>
      <c r="J3502" s="119"/>
      <c r="K3502" s="119"/>
      <c r="L3502" s="119"/>
      <c r="M3502" s="119"/>
      <c r="N3502" s="119"/>
      <c r="O3502" s="159"/>
      <c r="P3502" s="160" t="s">
        <v>80</v>
      </c>
      <c r="Q3502" s="122">
        <f t="shared" si="110"/>
        <v>0</v>
      </c>
      <c r="R3502" s="143"/>
    </row>
    <row r="3503" spans="2:18" x14ac:dyDescent="0.2">
      <c r="B3503" s="120"/>
      <c r="C3503" s="119"/>
      <c r="D3503" s="120"/>
      <c r="E3503" s="119"/>
      <c r="F3503" s="119"/>
      <c r="G3503" s="119"/>
      <c r="H3503" s="119"/>
      <c r="I3503" s="158">
        <f t="shared" si="109"/>
        <v>0</v>
      </c>
      <c r="J3503" s="119"/>
      <c r="K3503" s="119"/>
      <c r="L3503" s="119"/>
      <c r="M3503" s="119"/>
      <c r="N3503" s="119"/>
      <c r="O3503" s="159"/>
      <c r="P3503" s="160" t="s">
        <v>80</v>
      </c>
      <c r="Q3503" s="122">
        <f t="shared" si="110"/>
        <v>0</v>
      </c>
      <c r="R3503" s="143"/>
    </row>
    <row r="3504" spans="2:18" x14ac:dyDescent="0.2">
      <c r="B3504" s="120"/>
      <c r="C3504" s="119"/>
      <c r="D3504" s="120"/>
      <c r="E3504" s="119"/>
      <c r="F3504" s="119"/>
      <c r="G3504" s="119"/>
      <c r="H3504" s="119"/>
      <c r="I3504" s="158">
        <f t="shared" si="109"/>
        <v>0</v>
      </c>
      <c r="J3504" s="119"/>
      <c r="K3504" s="119"/>
      <c r="L3504" s="119"/>
      <c r="M3504" s="119"/>
      <c r="N3504" s="119"/>
      <c r="O3504" s="159"/>
      <c r="P3504" s="160" t="s">
        <v>80</v>
      </c>
      <c r="Q3504" s="122">
        <f t="shared" si="110"/>
        <v>0</v>
      </c>
      <c r="R3504" s="143"/>
    </row>
    <row r="3505" spans="2:18" x14ac:dyDescent="0.2">
      <c r="B3505" s="120"/>
      <c r="C3505" s="119"/>
      <c r="D3505" s="120"/>
      <c r="E3505" s="119"/>
      <c r="F3505" s="119"/>
      <c r="G3505" s="119"/>
      <c r="H3505" s="119"/>
      <c r="I3505" s="158">
        <f t="shared" si="109"/>
        <v>0</v>
      </c>
      <c r="J3505" s="119"/>
      <c r="K3505" s="119"/>
      <c r="L3505" s="119"/>
      <c r="M3505" s="119"/>
      <c r="N3505" s="119"/>
      <c r="O3505" s="159"/>
      <c r="P3505" s="160" t="s">
        <v>80</v>
      </c>
      <c r="Q3505" s="122">
        <f t="shared" si="110"/>
        <v>0</v>
      </c>
      <c r="R3505" s="143"/>
    </row>
    <row r="3506" spans="2:18" x14ac:dyDescent="0.2">
      <c r="B3506" s="120"/>
      <c r="C3506" s="119"/>
      <c r="D3506" s="120"/>
      <c r="E3506" s="119"/>
      <c r="F3506" s="119"/>
      <c r="G3506" s="119"/>
      <c r="H3506" s="119"/>
      <c r="I3506" s="158">
        <f t="shared" si="109"/>
        <v>0</v>
      </c>
      <c r="J3506" s="119"/>
      <c r="K3506" s="119"/>
      <c r="L3506" s="119"/>
      <c r="M3506" s="119"/>
      <c r="N3506" s="119"/>
      <c r="O3506" s="159"/>
      <c r="P3506" s="160" t="s">
        <v>80</v>
      </c>
      <c r="Q3506" s="122">
        <f t="shared" si="110"/>
        <v>0</v>
      </c>
      <c r="R3506" s="143"/>
    </row>
    <row r="3507" spans="2:18" x14ac:dyDescent="0.2">
      <c r="B3507" s="120"/>
      <c r="C3507" s="119"/>
      <c r="D3507" s="120"/>
      <c r="E3507" s="119"/>
      <c r="F3507" s="119"/>
      <c r="G3507" s="119"/>
      <c r="H3507" s="119"/>
      <c r="I3507" s="158">
        <f t="shared" si="109"/>
        <v>0</v>
      </c>
      <c r="J3507" s="119"/>
      <c r="K3507" s="119"/>
      <c r="L3507" s="119"/>
      <c r="M3507" s="119"/>
      <c r="N3507" s="119"/>
      <c r="O3507" s="159"/>
      <c r="P3507" s="160" t="s">
        <v>80</v>
      </c>
      <c r="Q3507" s="122">
        <f t="shared" si="110"/>
        <v>0</v>
      </c>
      <c r="R3507" s="143"/>
    </row>
    <row r="3508" spans="2:18" x14ac:dyDescent="0.2">
      <c r="B3508" s="120"/>
      <c r="C3508" s="119"/>
      <c r="D3508" s="120"/>
      <c r="E3508" s="119"/>
      <c r="F3508" s="119"/>
      <c r="G3508" s="119"/>
      <c r="H3508" s="119"/>
      <c r="I3508" s="158">
        <f t="shared" ref="I3508:I3571" si="111">IF(J3508&gt;0,J3508,SUM((PI()*E3508*F3508/4)+(PI()*F3508*G3508/4)+(PI()*G3508*H3508/4)+(PI()*H3508*E3508/4)))</f>
        <v>0</v>
      </c>
      <c r="J3508" s="119"/>
      <c r="K3508" s="119"/>
      <c r="L3508" s="119"/>
      <c r="M3508" s="119"/>
      <c r="N3508" s="119"/>
      <c r="O3508" s="159"/>
      <c r="P3508" s="160" t="s">
        <v>80</v>
      </c>
      <c r="Q3508" s="122">
        <f t="shared" ref="Q3508:Q3571" si="112">SUM((I3508-(L3508+M3508+N3508))*(1-O3508))</f>
        <v>0</v>
      </c>
      <c r="R3508" s="143"/>
    </row>
    <row r="3509" spans="2:18" x14ac:dyDescent="0.2">
      <c r="B3509" s="120"/>
      <c r="C3509" s="119"/>
      <c r="D3509" s="120"/>
      <c r="E3509" s="119"/>
      <c r="F3509" s="119"/>
      <c r="G3509" s="119"/>
      <c r="H3509" s="119"/>
      <c r="I3509" s="158">
        <f t="shared" si="111"/>
        <v>0</v>
      </c>
      <c r="J3509" s="119"/>
      <c r="K3509" s="119"/>
      <c r="L3509" s="119"/>
      <c r="M3509" s="119"/>
      <c r="N3509" s="119"/>
      <c r="O3509" s="159"/>
      <c r="P3509" s="160" t="s">
        <v>80</v>
      </c>
      <c r="Q3509" s="122">
        <f t="shared" si="112"/>
        <v>0</v>
      </c>
      <c r="R3509" s="143"/>
    </row>
    <row r="3510" spans="2:18" x14ac:dyDescent="0.2">
      <c r="B3510" s="120"/>
      <c r="C3510" s="119"/>
      <c r="D3510" s="120"/>
      <c r="E3510" s="119"/>
      <c r="F3510" s="119"/>
      <c r="G3510" s="119"/>
      <c r="H3510" s="119"/>
      <c r="I3510" s="158">
        <f t="shared" si="111"/>
        <v>0</v>
      </c>
      <c r="J3510" s="119"/>
      <c r="K3510" s="119"/>
      <c r="L3510" s="119"/>
      <c r="M3510" s="119"/>
      <c r="N3510" s="119"/>
      <c r="O3510" s="159"/>
      <c r="P3510" s="160" t="s">
        <v>80</v>
      </c>
      <c r="Q3510" s="122">
        <f t="shared" si="112"/>
        <v>0</v>
      </c>
      <c r="R3510" s="143"/>
    </row>
    <row r="3511" spans="2:18" x14ac:dyDescent="0.2">
      <c r="B3511" s="120"/>
      <c r="C3511" s="119"/>
      <c r="D3511" s="120"/>
      <c r="E3511" s="119"/>
      <c r="F3511" s="119"/>
      <c r="G3511" s="119"/>
      <c r="H3511" s="119"/>
      <c r="I3511" s="158">
        <f t="shared" si="111"/>
        <v>0</v>
      </c>
      <c r="J3511" s="119"/>
      <c r="K3511" s="119"/>
      <c r="L3511" s="119"/>
      <c r="M3511" s="119"/>
      <c r="N3511" s="119"/>
      <c r="O3511" s="159"/>
      <c r="P3511" s="160" t="s">
        <v>80</v>
      </c>
      <c r="Q3511" s="122">
        <f t="shared" si="112"/>
        <v>0</v>
      </c>
      <c r="R3511" s="143"/>
    </row>
    <row r="3512" spans="2:18" x14ac:dyDescent="0.2">
      <c r="B3512" s="120"/>
      <c r="C3512" s="119"/>
      <c r="D3512" s="120"/>
      <c r="E3512" s="119"/>
      <c r="F3512" s="119"/>
      <c r="G3512" s="119"/>
      <c r="H3512" s="119"/>
      <c r="I3512" s="158">
        <f t="shared" si="111"/>
        <v>0</v>
      </c>
      <c r="J3512" s="119"/>
      <c r="K3512" s="119"/>
      <c r="L3512" s="119"/>
      <c r="M3512" s="119"/>
      <c r="N3512" s="119"/>
      <c r="O3512" s="159"/>
      <c r="P3512" s="160" t="s">
        <v>80</v>
      </c>
      <c r="Q3512" s="122">
        <f t="shared" si="112"/>
        <v>0</v>
      </c>
      <c r="R3512" s="143"/>
    </row>
    <row r="3513" spans="2:18" x14ac:dyDescent="0.2">
      <c r="B3513" s="120"/>
      <c r="C3513" s="119"/>
      <c r="D3513" s="120"/>
      <c r="E3513" s="119"/>
      <c r="F3513" s="119"/>
      <c r="G3513" s="119"/>
      <c r="H3513" s="119"/>
      <c r="I3513" s="158">
        <f t="shared" si="111"/>
        <v>0</v>
      </c>
      <c r="J3513" s="119"/>
      <c r="K3513" s="119"/>
      <c r="L3513" s="119"/>
      <c r="M3513" s="119"/>
      <c r="N3513" s="119"/>
      <c r="O3513" s="159"/>
      <c r="P3513" s="160" t="s">
        <v>80</v>
      </c>
      <c r="Q3513" s="122">
        <f t="shared" si="112"/>
        <v>0</v>
      </c>
      <c r="R3513" s="143"/>
    </row>
    <row r="3514" spans="2:18" x14ac:dyDescent="0.2">
      <c r="B3514" s="120"/>
      <c r="C3514" s="119"/>
      <c r="D3514" s="120"/>
      <c r="E3514" s="119"/>
      <c r="F3514" s="119"/>
      <c r="G3514" s="119"/>
      <c r="H3514" s="119"/>
      <c r="I3514" s="158">
        <f t="shared" si="111"/>
        <v>0</v>
      </c>
      <c r="J3514" s="119"/>
      <c r="K3514" s="119"/>
      <c r="L3514" s="119"/>
      <c r="M3514" s="119"/>
      <c r="N3514" s="119"/>
      <c r="O3514" s="159"/>
      <c r="P3514" s="160" t="s">
        <v>80</v>
      </c>
      <c r="Q3514" s="122">
        <f t="shared" si="112"/>
        <v>0</v>
      </c>
      <c r="R3514" s="143"/>
    </row>
    <row r="3515" spans="2:18" x14ac:dyDescent="0.2">
      <c r="B3515" s="120"/>
      <c r="C3515" s="119"/>
      <c r="D3515" s="120"/>
      <c r="E3515" s="119"/>
      <c r="F3515" s="119"/>
      <c r="G3515" s="119"/>
      <c r="H3515" s="119"/>
      <c r="I3515" s="158">
        <f t="shared" si="111"/>
        <v>0</v>
      </c>
      <c r="J3515" s="119"/>
      <c r="K3515" s="119"/>
      <c r="L3515" s="119"/>
      <c r="M3515" s="119"/>
      <c r="N3515" s="119"/>
      <c r="O3515" s="159"/>
      <c r="P3515" s="160" t="s">
        <v>80</v>
      </c>
      <c r="Q3515" s="122">
        <f t="shared" si="112"/>
        <v>0</v>
      </c>
      <c r="R3515" s="143"/>
    </row>
    <row r="3516" spans="2:18" x14ac:dyDescent="0.2">
      <c r="B3516" s="120"/>
      <c r="C3516" s="119"/>
      <c r="D3516" s="120"/>
      <c r="E3516" s="119"/>
      <c r="F3516" s="119"/>
      <c r="G3516" s="119"/>
      <c r="H3516" s="119"/>
      <c r="I3516" s="158">
        <f t="shared" si="111"/>
        <v>0</v>
      </c>
      <c r="J3516" s="119"/>
      <c r="K3516" s="119"/>
      <c r="L3516" s="119"/>
      <c r="M3516" s="119"/>
      <c r="N3516" s="119"/>
      <c r="O3516" s="159"/>
      <c r="P3516" s="160" t="s">
        <v>80</v>
      </c>
      <c r="Q3516" s="122">
        <f t="shared" si="112"/>
        <v>0</v>
      </c>
      <c r="R3516" s="143"/>
    </row>
    <row r="3517" spans="2:18" x14ac:dyDescent="0.2">
      <c r="B3517" s="120"/>
      <c r="C3517" s="119"/>
      <c r="D3517" s="120"/>
      <c r="E3517" s="119"/>
      <c r="F3517" s="119"/>
      <c r="G3517" s="119"/>
      <c r="H3517" s="119"/>
      <c r="I3517" s="158">
        <f t="shared" si="111"/>
        <v>0</v>
      </c>
      <c r="J3517" s="119"/>
      <c r="K3517" s="119"/>
      <c r="L3517" s="119"/>
      <c r="M3517" s="119"/>
      <c r="N3517" s="119"/>
      <c r="O3517" s="159"/>
      <c r="P3517" s="160" t="s">
        <v>80</v>
      </c>
      <c r="Q3517" s="122">
        <f t="shared" si="112"/>
        <v>0</v>
      </c>
      <c r="R3517" s="143"/>
    </row>
    <row r="3518" spans="2:18" x14ac:dyDescent="0.2">
      <c r="B3518" s="120"/>
      <c r="C3518" s="119"/>
      <c r="D3518" s="120"/>
      <c r="E3518" s="119"/>
      <c r="F3518" s="119"/>
      <c r="G3518" s="119"/>
      <c r="H3518" s="119"/>
      <c r="I3518" s="158">
        <f t="shared" si="111"/>
        <v>0</v>
      </c>
      <c r="J3518" s="119"/>
      <c r="K3518" s="119"/>
      <c r="L3518" s="119"/>
      <c r="M3518" s="119"/>
      <c r="N3518" s="119"/>
      <c r="O3518" s="159"/>
      <c r="P3518" s="160" t="s">
        <v>80</v>
      </c>
      <c r="Q3518" s="122">
        <f t="shared" si="112"/>
        <v>0</v>
      </c>
      <c r="R3518" s="143"/>
    </row>
    <row r="3519" spans="2:18" x14ac:dyDescent="0.2">
      <c r="B3519" s="120"/>
      <c r="C3519" s="119"/>
      <c r="D3519" s="120"/>
      <c r="E3519" s="119"/>
      <c r="F3519" s="119"/>
      <c r="G3519" s="119"/>
      <c r="H3519" s="119"/>
      <c r="I3519" s="158">
        <f t="shared" si="111"/>
        <v>0</v>
      </c>
      <c r="J3519" s="119"/>
      <c r="K3519" s="119"/>
      <c r="L3519" s="119"/>
      <c r="M3519" s="119"/>
      <c r="N3519" s="119"/>
      <c r="O3519" s="159"/>
      <c r="P3519" s="160" t="s">
        <v>80</v>
      </c>
      <c r="Q3519" s="122">
        <f t="shared" si="112"/>
        <v>0</v>
      </c>
      <c r="R3519" s="143"/>
    </row>
    <row r="3520" spans="2:18" x14ac:dyDescent="0.2">
      <c r="B3520" s="120"/>
      <c r="C3520" s="119"/>
      <c r="D3520" s="120"/>
      <c r="E3520" s="119"/>
      <c r="F3520" s="119"/>
      <c r="G3520" s="119"/>
      <c r="H3520" s="119"/>
      <c r="I3520" s="158">
        <f t="shared" si="111"/>
        <v>0</v>
      </c>
      <c r="J3520" s="119"/>
      <c r="K3520" s="119"/>
      <c r="L3520" s="119"/>
      <c r="M3520" s="119"/>
      <c r="N3520" s="119"/>
      <c r="O3520" s="159"/>
      <c r="P3520" s="160" t="s">
        <v>80</v>
      </c>
      <c r="Q3520" s="122">
        <f t="shared" si="112"/>
        <v>0</v>
      </c>
      <c r="R3520" s="143"/>
    </row>
    <row r="3521" spans="2:18" x14ac:dyDescent="0.2">
      <c r="B3521" s="120"/>
      <c r="C3521" s="119"/>
      <c r="D3521" s="120"/>
      <c r="E3521" s="119"/>
      <c r="F3521" s="119"/>
      <c r="G3521" s="119"/>
      <c r="H3521" s="119"/>
      <c r="I3521" s="158">
        <f t="shared" si="111"/>
        <v>0</v>
      </c>
      <c r="J3521" s="119"/>
      <c r="K3521" s="119"/>
      <c r="L3521" s="119"/>
      <c r="M3521" s="119"/>
      <c r="N3521" s="119"/>
      <c r="O3521" s="159"/>
      <c r="P3521" s="160" t="s">
        <v>80</v>
      </c>
      <c r="Q3521" s="122">
        <f t="shared" si="112"/>
        <v>0</v>
      </c>
      <c r="R3521" s="143"/>
    </row>
    <row r="3522" spans="2:18" x14ac:dyDescent="0.2">
      <c r="B3522" s="120"/>
      <c r="C3522" s="119"/>
      <c r="D3522" s="120"/>
      <c r="E3522" s="119"/>
      <c r="F3522" s="119"/>
      <c r="G3522" s="119"/>
      <c r="H3522" s="119"/>
      <c r="I3522" s="158">
        <f t="shared" si="111"/>
        <v>0</v>
      </c>
      <c r="J3522" s="119"/>
      <c r="K3522" s="119"/>
      <c r="L3522" s="119"/>
      <c r="M3522" s="119"/>
      <c r="N3522" s="119"/>
      <c r="O3522" s="159"/>
      <c r="P3522" s="160" t="s">
        <v>80</v>
      </c>
      <c r="Q3522" s="122">
        <f t="shared" si="112"/>
        <v>0</v>
      </c>
      <c r="R3522" s="143"/>
    </row>
    <row r="3523" spans="2:18" x14ac:dyDescent="0.2">
      <c r="B3523" s="120"/>
      <c r="C3523" s="119"/>
      <c r="D3523" s="120"/>
      <c r="E3523" s="119"/>
      <c r="F3523" s="119"/>
      <c r="G3523" s="119"/>
      <c r="H3523" s="119"/>
      <c r="I3523" s="158">
        <f t="shared" si="111"/>
        <v>0</v>
      </c>
      <c r="J3523" s="119"/>
      <c r="K3523" s="119"/>
      <c r="L3523" s="119"/>
      <c r="M3523" s="119"/>
      <c r="N3523" s="119"/>
      <c r="O3523" s="159"/>
      <c r="P3523" s="160" t="s">
        <v>80</v>
      </c>
      <c r="Q3523" s="122">
        <f t="shared" si="112"/>
        <v>0</v>
      </c>
      <c r="R3523" s="143"/>
    </row>
    <row r="3524" spans="2:18" x14ac:dyDescent="0.2">
      <c r="B3524" s="120"/>
      <c r="C3524" s="119"/>
      <c r="D3524" s="120"/>
      <c r="E3524" s="119"/>
      <c r="F3524" s="119"/>
      <c r="G3524" s="119"/>
      <c r="H3524" s="119"/>
      <c r="I3524" s="158">
        <f t="shared" si="111"/>
        <v>0</v>
      </c>
      <c r="J3524" s="119"/>
      <c r="K3524" s="119"/>
      <c r="L3524" s="119"/>
      <c r="M3524" s="119"/>
      <c r="N3524" s="119"/>
      <c r="O3524" s="159"/>
      <c r="P3524" s="160" t="s">
        <v>80</v>
      </c>
      <c r="Q3524" s="122">
        <f t="shared" si="112"/>
        <v>0</v>
      </c>
      <c r="R3524" s="143"/>
    </row>
    <row r="3525" spans="2:18" x14ac:dyDescent="0.2">
      <c r="B3525" s="120"/>
      <c r="C3525" s="119"/>
      <c r="D3525" s="120"/>
      <c r="E3525" s="119"/>
      <c r="F3525" s="119"/>
      <c r="G3525" s="119"/>
      <c r="H3525" s="119"/>
      <c r="I3525" s="158">
        <f t="shared" si="111"/>
        <v>0</v>
      </c>
      <c r="J3525" s="119"/>
      <c r="K3525" s="119"/>
      <c r="L3525" s="119"/>
      <c r="M3525" s="119"/>
      <c r="N3525" s="119"/>
      <c r="O3525" s="159"/>
      <c r="P3525" s="160" t="s">
        <v>80</v>
      </c>
      <c r="Q3525" s="122">
        <f t="shared" si="112"/>
        <v>0</v>
      </c>
      <c r="R3525" s="143"/>
    </row>
    <row r="3526" spans="2:18" x14ac:dyDescent="0.2">
      <c r="B3526" s="120"/>
      <c r="C3526" s="119"/>
      <c r="D3526" s="120"/>
      <c r="E3526" s="119"/>
      <c r="F3526" s="119"/>
      <c r="G3526" s="119"/>
      <c r="H3526" s="119"/>
      <c r="I3526" s="158">
        <f t="shared" si="111"/>
        <v>0</v>
      </c>
      <c r="J3526" s="119"/>
      <c r="K3526" s="119"/>
      <c r="L3526" s="119"/>
      <c r="M3526" s="119"/>
      <c r="N3526" s="119"/>
      <c r="O3526" s="159"/>
      <c r="P3526" s="160" t="s">
        <v>80</v>
      </c>
      <c r="Q3526" s="122">
        <f t="shared" si="112"/>
        <v>0</v>
      </c>
      <c r="R3526" s="143"/>
    </row>
    <row r="3527" spans="2:18" x14ac:dyDescent="0.2">
      <c r="B3527" s="120"/>
      <c r="C3527" s="119"/>
      <c r="D3527" s="120"/>
      <c r="E3527" s="119"/>
      <c r="F3527" s="119"/>
      <c r="G3527" s="119"/>
      <c r="H3527" s="119"/>
      <c r="I3527" s="158">
        <f t="shared" si="111"/>
        <v>0</v>
      </c>
      <c r="J3527" s="119"/>
      <c r="K3527" s="119"/>
      <c r="L3527" s="119"/>
      <c r="M3527" s="119"/>
      <c r="N3527" s="119"/>
      <c r="O3527" s="159"/>
      <c r="P3527" s="160" t="s">
        <v>80</v>
      </c>
      <c r="Q3527" s="122">
        <f t="shared" si="112"/>
        <v>0</v>
      </c>
      <c r="R3527" s="143"/>
    </row>
    <row r="3528" spans="2:18" x14ac:dyDescent="0.2">
      <c r="B3528" s="120"/>
      <c r="C3528" s="119"/>
      <c r="D3528" s="120"/>
      <c r="E3528" s="119"/>
      <c r="F3528" s="119"/>
      <c r="G3528" s="119"/>
      <c r="H3528" s="119"/>
      <c r="I3528" s="158">
        <f t="shared" si="111"/>
        <v>0</v>
      </c>
      <c r="J3528" s="119"/>
      <c r="K3528" s="119"/>
      <c r="L3528" s="119"/>
      <c r="M3528" s="119"/>
      <c r="N3528" s="119"/>
      <c r="O3528" s="159"/>
      <c r="P3528" s="160" t="s">
        <v>80</v>
      </c>
      <c r="Q3528" s="122">
        <f t="shared" si="112"/>
        <v>0</v>
      </c>
      <c r="R3528" s="143"/>
    </row>
    <row r="3529" spans="2:18" x14ac:dyDescent="0.2">
      <c r="B3529" s="120"/>
      <c r="C3529" s="119"/>
      <c r="D3529" s="120"/>
      <c r="E3529" s="119"/>
      <c r="F3529" s="119"/>
      <c r="G3529" s="119"/>
      <c r="H3529" s="119"/>
      <c r="I3529" s="158">
        <f t="shared" si="111"/>
        <v>0</v>
      </c>
      <c r="J3529" s="119"/>
      <c r="K3529" s="119"/>
      <c r="L3529" s="119"/>
      <c r="M3529" s="119"/>
      <c r="N3529" s="119"/>
      <c r="O3529" s="159"/>
      <c r="P3529" s="160" t="s">
        <v>80</v>
      </c>
      <c r="Q3529" s="122">
        <f t="shared" si="112"/>
        <v>0</v>
      </c>
      <c r="R3529" s="143"/>
    </row>
    <row r="3530" spans="2:18" x14ac:dyDescent="0.2">
      <c r="B3530" s="120"/>
      <c r="C3530" s="119"/>
      <c r="D3530" s="120"/>
      <c r="E3530" s="119"/>
      <c r="F3530" s="119"/>
      <c r="G3530" s="119"/>
      <c r="H3530" s="119"/>
      <c r="I3530" s="158">
        <f t="shared" si="111"/>
        <v>0</v>
      </c>
      <c r="J3530" s="119"/>
      <c r="K3530" s="119"/>
      <c r="L3530" s="119"/>
      <c r="M3530" s="119"/>
      <c r="N3530" s="119"/>
      <c r="O3530" s="159"/>
      <c r="P3530" s="160" t="s">
        <v>80</v>
      </c>
      <c r="Q3530" s="122">
        <f t="shared" si="112"/>
        <v>0</v>
      </c>
      <c r="R3530" s="143"/>
    </row>
    <row r="3531" spans="2:18" x14ac:dyDescent="0.2">
      <c r="B3531" s="120"/>
      <c r="C3531" s="119"/>
      <c r="D3531" s="120"/>
      <c r="E3531" s="119"/>
      <c r="F3531" s="119"/>
      <c r="G3531" s="119"/>
      <c r="H3531" s="119"/>
      <c r="I3531" s="158">
        <f t="shared" si="111"/>
        <v>0</v>
      </c>
      <c r="J3531" s="119"/>
      <c r="K3531" s="119"/>
      <c r="L3531" s="119"/>
      <c r="M3531" s="119"/>
      <c r="N3531" s="119"/>
      <c r="O3531" s="159"/>
      <c r="P3531" s="160" t="s">
        <v>80</v>
      </c>
      <c r="Q3531" s="122">
        <f t="shared" si="112"/>
        <v>0</v>
      </c>
      <c r="R3531" s="143"/>
    </row>
    <row r="3532" spans="2:18" x14ac:dyDescent="0.2">
      <c r="B3532" s="120"/>
      <c r="C3532" s="119"/>
      <c r="D3532" s="120"/>
      <c r="E3532" s="119"/>
      <c r="F3532" s="119"/>
      <c r="G3532" s="119"/>
      <c r="H3532" s="119"/>
      <c r="I3532" s="158">
        <f t="shared" si="111"/>
        <v>0</v>
      </c>
      <c r="J3532" s="119"/>
      <c r="K3532" s="119"/>
      <c r="L3532" s="119"/>
      <c r="M3532" s="119"/>
      <c r="N3532" s="119"/>
      <c r="O3532" s="159"/>
      <c r="P3532" s="160" t="s">
        <v>80</v>
      </c>
      <c r="Q3532" s="122">
        <f t="shared" si="112"/>
        <v>0</v>
      </c>
      <c r="R3532" s="143"/>
    </row>
    <row r="3533" spans="2:18" x14ac:dyDescent="0.2">
      <c r="B3533" s="120"/>
      <c r="C3533" s="119"/>
      <c r="D3533" s="120"/>
      <c r="E3533" s="119"/>
      <c r="F3533" s="119"/>
      <c r="G3533" s="119"/>
      <c r="H3533" s="119"/>
      <c r="I3533" s="158">
        <f t="shared" si="111"/>
        <v>0</v>
      </c>
      <c r="J3533" s="119"/>
      <c r="K3533" s="119"/>
      <c r="L3533" s="119"/>
      <c r="M3533" s="119"/>
      <c r="N3533" s="119"/>
      <c r="O3533" s="159"/>
      <c r="P3533" s="160" t="s">
        <v>80</v>
      </c>
      <c r="Q3533" s="122">
        <f t="shared" si="112"/>
        <v>0</v>
      </c>
      <c r="R3533" s="143"/>
    </row>
    <row r="3534" spans="2:18" x14ac:dyDescent="0.2">
      <c r="B3534" s="120"/>
      <c r="C3534" s="119"/>
      <c r="D3534" s="120"/>
      <c r="E3534" s="119"/>
      <c r="F3534" s="119"/>
      <c r="G3534" s="119"/>
      <c r="H3534" s="119"/>
      <c r="I3534" s="158">
        <f t="shared" si="111"/>
        <v>0</v>
      </c>
      <c r="J3534" s="119"/>
      <c r="K3534" s="119"/>
      <c r="L3534" s="119"/>
      <c r="M3534" s="119"/>
      <c r="N3534" s="119"/>
      <c r="O3534" s="159"/>
      <c r="P3534" s="160" t="s">
        <v>80</v>
      </c>
      <c r="Q3534" s="122">
        <f t="shared" si="112"/>
        <v>0</v>
      </c>
      <c r="R3534" s="143"/>
    </row>
    <row r="3535" spans="2:18" x14ac:dyDescent="0.2">
      <c r="B3535" s="120"/>
      <c r="C3535" s="119"/>
      <c r="D3535" s="120"/>
      <c r="E3535" s="119"/>
      <c r="F3535" s="119"/>
      <c r="G3535" s="119"/>
      <c r="H3535" s="119"/>
      <c r="I3535" s="158">
        <f t="shared" si="111"/>
        <v>0</v>
      </c>
      <c r="J3535" s="119"/>
      <c r="K3535" s="119"/>
      <c r="L3535" s="119"/>
      <c r="M3535" s="119"/>
      <c r="N3535" s="119"/>
      <c r="O3535" s="159"/>
      <c r="P3535" s="160" t="s">
        <v>80</v>
      </c>
      <c r="Q3535" s="122">
        <f t="shared" si="112"/>
        <v>0</v>
      </c>
      <c r="R3535" s="143"/>
    </row>
    <row r="3536" spans="2:18" x14ac:dyDescent="0.2">
      <c r="B3536" s="120"/>
      <c r="C3536" s="119"/>
      <c r="D3536" s="120"/>
      <c r="E3536" s="119"/>
      <c r="F3536" s="119"/>
      <c r="G3536" s="119"/>
      <c r="H3536" s="119"/>
      <c r="I3536" s="158">
        <f t="shared" si="111"/>
        <v>0</v>
      </c>
      <c r="J3536" s="119"/>
      <c r="K3536" s="119"/>
      <c r="L3536" s="119"/>
      <c r="M3536" s="119"/>
      <c r="N3536" s="119"/>
      <c r="O3536" s="159"/>
      <c r="P3536" s="160" t="s">
        <v>80</v>
      </c>
      <c r="Q3536" s="122">
        <f t="shared" si="112"/>
        <v>0</v>
      </c>
      <c r="R3536" s="143"/>
    </row>
    <row r="3537" spans="2:18" x14ac:dyDescent="0.2">
      <c r="B3537" s="120"/>
      <c r="C3537" s="119"/>
      <c r="D3537" s="120"/>
      <c r="E3537" s="119"/>
      <c r="F3537" s="119"/>
      <c r="G3537" s="119"/>
      <c r="H3537" s="119"/>
      <c r="I3537" s="158">
        <f t="shared" si="111"/>
        <v>0</v>
      </c>
      <c r="J3537" s="119"/>
      <c r="K3537" s="119"/>
      <c r="L3537" s="119"/>
      <c r="M3537" s="119"/>
      <c r="N3537" s="119"/>
      <c r="O3537" s="159"/>
      <c r="P3537" s="160" t="s">
        <v>80</v>
      </c>
      <c r="Q3537" s="122">
        <f t="shared" si="112"/>
        <v>0</v>
      </c>
      <c r="R3537" s="143"/>
    </row>
    <row r="3538" spans="2:18" x14ac:dyDescent="0.2">
      <c r="B3538" s="120"/>
      <c r="C3538" s="119"/>
      <c r="D3538" s="120"/>
      <c r="E3538" s="119"/>
      <c r="F3538" s="119"/>
      <c r="G3538" s="119"/>
      <c r="H3538" s="119"/>
      <c r="I3538" s="158">
        <f t="shared" si="111"/>
        <v>0</v>
      </c>
      <c r="J3538" s="119"/>
      <c r="K3538" s="119"/>
      <c r="L3538" s="119"/>
      <c r="M3538" s="119"/>
      <c r="N3538" s="119"/>
      <c r="O3538" s="159"/>
      <c r="P3538" s="160" t="s">
        <v>80</v>
      </c>
      <c r="Q3538" s="122">
        <f t="shared" si="112"/>
        <v>0</v>
      </c>
      <c r="R3538" s="143"/>
    </row>
    <row r="3539" spans="2:18" x14ac:dyDescent="0.2">
      <c r="B3539" s="120"/>
      <c r="C3539" s="119"/>
      <c r="D3539" s="120"/>
      <c r="E3539" s="119"/>
      <c r="F3539" s="119"/>
      <c r="G3539" s="119"/>
      <c r="H3539" s="119"/>
      <c r="I3539" s="158">
        <f t="shared" si="111"/>
        <v>0</v>
      </c>
      <c r="J3539" s="119"/>
      <c r="K3539" s="119"/>
      <c r="L3539" s="119"/>
      <c r="M3539" s="119"/>
      <c r="N3539" s="119"/>
      <c r="O3539" s="159"/>
      <c r="P3539" s="160" t="s">
        <v>80</v>
      </c>
      <c r="Q3539" s="122">
        <f t="shared" si="112"/>
        <v>0</v>
      </c>
      <c r="R3539" s="143"/>
    </row>
    <row r="3540" spans="2:18" x14ac:dyDescent="0.2">
      <c r="B3540" s="120"/>
      <c r="C3540" s="119"/>
      <c r="D3540" s="120"/>
      <c r="E3540" s="119"/>
      <c r="F3540" s="119"/>
      <c r="G3540" s="119"/>
      <c r="H3540" s="119"/>
      <c r="I3540" s="158">
        <f t="shared" si="111"/>
        <v>0</v>
      </c>
      <c r="J3540" s="119"/>
      <c r="K3540" s="119"/>
      <c r="L3540" s="119"/>
      <c r="M3540" s="119"/>
      <c r="N3540" s="119"/>
      <c r="O3540" s="159"/>
      <c r="P3540" s="160" t="s">
        <v>80</v>
      </c>
      <c r="Q3540" s="122">
        <f t="shared" si="112"/>
        <v>0</v>
      </c>
      <c r="R3540" s="143"/>
    </row>
    <row r="3541" spans="2:18" x14ac:dyDescent="0.2">
      <c r="B3541" s="120"/>
      <c r="C3541" s="119"/>
      <c r="D3541" s="120"/>
      <c r="E3541" s="119"/>
      <c r="F3541" s="119"/>
      <c r="G3541" s="119"/>
      <c r="H3541" s="119"/>
      <c r="I3541" s="158">
        <f t="shared" si="111"/>
        <v>0</v>
      </c>
      <c r="J3541" s="119"/>
      <c r="K3541" s="119"/>
      <c r="L3541" s="119"/>
      <c r="M3541" s="119"/>
      <c r="N3541" s="119"/>
      <c r="O3541" s="159"/>
      <c r="P3541" s="160" t="s">
        <v>80</v>
      </c>
      <c r="Q3541" s="122">
        <f t="shared" si="112"/>
        <v>0</v>
      </c>
      <c r="R3541" s="143"/>
    </row>
    <row r="3542" spans="2:18" x14ac:dyDescent="0.2">
      <c r="B3542" s="120"/>
      <c r="C3542" s="119"/>
      <c r="D3542" s="120"/>
      <c r="E3542" s="119"/>
      <c r="F3542" s="119"/>
      <c r="G3542" s="119"/>
      <c r="H3542" s="119"/>
      <c r="I3542" s="158">
        <f t="shared" si="111"/>
        <v>0</v>
      </c>
      <c r="J3542" s="119"/>
      <c r="K3542" s="119"/>
      <c r="L3542" s="119"/>
      <c r="M3542" s="119"/>
      <c r="N3542" s="119"/>
      <c r="O3542" s="159"/>
      <c r="P3542" s="160" t="s">
        <v>80</v>
      </c>
      <c r="Q3542" s="122">
        <f t="shared" si="112"/>
        <v>0</v>
      </c>
      <c r="R3542" s="143"/>
    </row>
    <row r="3543" spans="2:18" x14ac:dyDescent="0.2">
      <c r="B3543" s="120"/>
      <c r="C3543" s="119"/>
      <c r="D3543" s="120"/>
      <c r="E3543" s="119"/>
      <c r="F3543" s="119"/>
      <c r="G3543" s="119"/>
      <c r="H3543" s="119"/>
      <c r="I3543" s="158">
        <f t="shared" si="111"/>
        <v>0</v>
      </c>
      <c r="J3543" s="119"/>
      <c r="K3543" s="119"/>
      <c r="L3543" s="119"/>
      <c r="M3543" s="119"/>
      <c r="N3543" s="119"/>
      <c r="O3543" s="159"/>
      <c r="P3543" s="160" t="s">
        <v>80</v>
      </c>
      <c r="Q3543" s="122">
        <f t="shared" si="112"/>
        <v>0</v>
      </c>
      <c r="R3543" s="143"/>
    </row>
    <row r="3544" spans="2:18" x14ac:dyDescent="0.2">
      <c r="B3544" s="120"/>
      <c r="C3544" s="119"/>
      <c r="D3544" s="120"/>
      <c r="E3544" s="119"/>
      <c r="F3544" s="119"/>
      <c r="G3544" s="119"/>
      <c r="H3544" s="119"/>
      <c r="I3544" s="158">
        <f t="shared" si="111"/>
        <v>0</v>
      </c>
      <c r="J3544" s="119"/>
      <c r="K3544" s="119"/>
      <c r="L3544" s="119"/>
      <c r="M3544" s="119"/>
      <c r="N3544" s="119"/>
      <c r="O3544" s="159"/>
      <c r="P3544" s="160" t="s">
        <v>80</v>
      </c>
      <c r="Q3544" s="122">
        <f t="shared" si="112"/>
        <v>0</v>
      </c>
      <c r="R3544" s="143"/>
    </row>
    <row r="3545" spans="2:18" x14ac:dyDescent="0.2">
      <c r="B3545" s="120"/>
      <c r="C3545" s="119"/>
      <c r="D3545" s="120"/>
      <c r="E3545" s="119"/>
      <c r="F3545" s="119"/>
      <c r="G3545" s="119"/>
      <c r="H3545" s="119"/>
      <c r="I3545" s="158">
        <f t="shared" si="111"/>
        <v>0</v>
      </c>
      <c r="J3545" s="119"/>
      <c r="K3545" s="119"/>
      <c r="L3545" s="119"/>
      <c r="M3545" s="119"/>
      <c r="N3545" s="119"/>
      <c r="O3545" s="159"/>
      <c r="P3545" s="160" t="s">
        <v>80</v>
      </c>
      <c r="Q3545" s="122">
        <f t="shared" si="112"/>
        <v>0</v>
      </c>
      <c r="R3545" s="143"/>
    </row>
    <row r="3546" spans="2:18" x14ac:dyDescent="0.2">
      <c r="B3546" s="120"/>
      <c r="C3546" s="119"/>
      <c r="D3546" s="120"/>
      <c r="E3546" s="119"/>
      <c r="F3546" s="119"/>
      <c r="G3546" s="119"/>
      <c r="H3546" s="119"/>
      <c r="I3546" s="158">
        <f t="shared" si="111"/>
        <v>0</v>
      </c>
      <c r="J3546" s="119"/>
      <c r="K3546" s="119"/>
      <c r="L3546" s="119"/>
      <c r="M3546" s="119"/>
      <c r="N3546" s="119"/>
      <c r="O3546" s="159"/>
      <c r="P3546" s="160" t="s">
        <v>80</v>
      </c>
      <c r="Q3546" s="122">
        <f t="shared" si="112"/>
        <v>0</v>
      </c>
      <c r="R3546" s="143"/>
    </row>
    <row r="3547" spans="2:18" x14ac:dyDescent="0.2">
      <c r="B3547" s="120"/>
      <c r="C3547" s="119"/>
      <c r="D3547" s="120"/>
      <c r="E3547" s="119"/>
      <c r="F3547" s="119"/>
      <c r="G3547" s="119"/>
      <c r="H3547" s="119"/>
      <c r="I3547" s="158">
        <f t="shared" si="111"/>
        <v>0</v>
      </c>
      <c r="J3547" s="119"/>
      <c r="K3547" s="119"/>
      <c r="L3547" s="119"/>
      <c r="M3547" s="119"/>
      <c r="N3547" s="119"/>
      <c r="O3547" s="159"/>
      <c r="P3547" s="160" t="s">
        <v>80</v>
      </c>
      <c r="Q3547" s="122">
        <f t="shared" si="112"/>
        <v>0</v>
      </c>
      <c r="R3547" s="143"/>
    </row>
    <row r="3548" spans="2:18" x14ac:dyDescent="0.2">
      <c r="B3548" s="120"/>
      <c r="C3548" s="119"/>
      <c r="D3548" s="120"/>
      <c r="E3548" s="119"/>
      <c r="F3548" s="119"/>
      <c r="G3548" s="119"/>
      <c r="H3548" s="119"/>
      <c r="I3548" s="158">
        <f t="shared" si="111"/>
        <v>0</v>
      </c>
      <c r="J3548" s="119"/>
      <c r="K3548" s="119"/>
      <c r="L3548" s="119"/>
      <c r="M3548" s="119"/>
      <c r="N3548" s="119"/>
      <c r="O3548" s="159"/>
      <c r="P3548" s="160" t="s">
        <v>80</v>
      </c>
      <c r="Q3548" s="122">
        <f t="shared" si="112"/>
        <v>0</v>
      </c>
      <c r="R3548" s="143"/>
    </row>
    <row r="3549" spans="2:18" x14ac:dyDescent="0.2">
      <c r="B3549" s="120"/>
      <c r="C3549" s="119"/>
      <c r="D3549" s="120"/>
      <c r="E3549" s="119"/>
      <c r="F3549" s="119"/>
      <c r="G3549" s="119"/>
      <c r="H3549" s="119"/>
      <c r="I3549" s="158">
        <f t="shared" si="111"/>
        <v>0</v>
      </c>
      <c r="J3549" s="119"/>
      <c r="K3549" s="119"/>
      <c r="L3549" s="119"/>
      <c r="M3549" s="119"/>
      <c r="N3549" s="119"/>
      <c r="O3549" s="159"/>
      <c r="P3549" s="160" t="s">
        <v>80</v>
      </c>
      <c r="Q3549" s="122">
        <f t="shared" si="112"/>
        <v>0</v>
      </c>
      <c r="R3549" s="143"/>
    </row>
    <row r="3550" spans="2:18" x14ac:dyDescent="0.2">
      <c r="B3550" s="120"/>
      <c r="C3550" s="119"/>
      <c r="D3550" s="120"/>
      <c r="E3550" s="119"/>
      <c r="F3550" s="119"/>
      <c r="G3550" s="119"/>
      <c r="H3550" s="119"/>
      <c r="I3550" s="158">
        <f t="shared" si="111"/>
        <v>0</v>
      </c>
      <c r="J3550" s="119"/>
      <c r="K3550" s="119"/>
      <c r="L3550" s="119"/>
      <c r="M3550" s="119"/>
      <c r="N3550" s="119"/>
      <c r="O3550" s="159"/>
      <c r="P3550" s="160" t="s">
        <v>80</v>
      </c>
      <c r="Q3550" s="122">
        <f t="shared" si="112"/>
        <v>0</v>
      </c>
      <c r="R3550" s="143"/>
    </row>
    <row r="3551" spans="2:18" x14ac:dyDescent="0.2">
      <c r="B3551" s="120"/>
      <c r="C3551" s="119"/>
      <c r="D3551" s="120"/>
      <c r="E3551" s="119"/>
      <c r="F3551" s="119"/>
      <c r="G3551" s="119"/>
      <c r="H3551" s="119"/>
      <c r="I3551" s="158">
        <f t="shared" si="111"/>
        <v>0</v>
      </c>
      <c r="J3551" s="119"/>
      <c r="K3551" s="119"/>
      <c r="L3551" s="119"/>
      <c r="M3551" s="119"/>
      <c r="N3551" s="119"/>
      <c r="O3551" s="159"/>
      <c r="P3551" s="160" t="s">
        <v>80</v>
      </c>
      <c r="Q3551" s="122">
        <f t="shared" si="112"/>
        <v>0</v>
      </c>
      <c r="R3551" s="143"/>
    </row>
    <row r="3552" spans="2:18" x14ac:dyDescent="0.2">
      <c r="B3552" s="120"/>
      <c r="C3552" s="119"/>
      <c r="D3552" s="120"/>
      <c r="E3552" s="119"/>
      <c r="F3552" s="119"/>
      <c r="G3552" s="119"/>
      <c r="H3552" s="119"/>
      <c r="I3552" s="158">
        <f t="shared" si="111"/>
        <v>0</v>
      </c>
      <c r="J3552" s="119"/>
      <c r="K3552" s="119"/>
      <c r="L3552" s="119"/>
      <c r="M3552" s="119"/>
      <c r="N3552" s="119"/>
      <c r="O3552" s="159"/>
      <c r="P3552" s="160" t="s">
        <v>80</v>
      </c>
      <c r="Q3552" s="122">
        <f t="shared" si="112"/>
        <v>0</v>
      </c>
      <c r="R3552" s="143"/>
    </row>
    <row r="3553" spans="2:18" x14ac:dyDescent="0.2">
      <c r="B3553" s="120"/>
      <c r="C3553" s="119"/>
      <c r="D3553" s="120"/>
      <c r="E3553" s="119"/>
      <c r="F3553" s="119"/>
      <c r="G3553" s="119"/>
      <c r="H3553" s="119"/>
      <c r="I3553" s="158">
        <f t="shared" si="111"/>
        <v>0</v>
      </c>
      <c r="J3553" s="119"/>
      <c r="K3553" s="119"/>
      <c r="L3553" s="119"/>
      <c r="M3553" s="119"/>
      <c r="N3553" s="119"/>
      <c r="O3553" s="159"/>
      <c r="P3553" s="160" t="s">
        <v>80</v>
      </c>
      <c r="Q3553" s="122">
        <f t="shared" si="112"/>
        <v>0</v>
      </c>
      <c r="R3553" s="143"/>
    </row>
    <row r="3554" spans="2:18" x14ac:dyDescent="0.2">
      <c r="B3554" s="120"/>
      <c r="C3554" s="119"/>
      <c r="D3554" s="120"/>
      <c r="E3554" s="119"/>
      <c r="F3554" s="119"/>
      <c r="G3554" s="119"/>
      <c r="H3554" s="119"/>
      <c r="I3554" s="158">
        <f t="shared" si="111"/>
        <v>0</v>
      </c>
      <c r="J3554" s="119"/>
      <c r="K3554" s="119"/>
      <c r="L3554" s="119"/>
      <c r="M3554" s="119"/>
      <c r="N3554" s="119"/>
      <c r="O3554" s="159"/>
      <c r="P3554" s="160" t="s">
        <v>80</v>
      </c>
      <c r="Q3554" s="122">
        <f t="shared" si="112"/>
        <v>0</v>
      </c>
      <c r="R3554" s="143"/>
    </row>
    <row r="3555" spans="2:18" x14ac:dyDescent="0.2">
      <c r="B3555" s="120"/>
      <c r="C3555" s="119"/>
      <c r="D3555" s="120"/>
      <c r="E3555" s="119"/>
      <c r="F3555" s="119"/>
      <c r="G3555" s="119"/>
      <c r="H3555" s="119"/>
      <c r="I3555" s="158">
        <f t="shared" si="111"/>
        <v>0</v>
      </c>
      <c r="J3555" s="119"/>
      <c r="K3555" s="119"/>
      <c r="L3555" s="119"/>
      <c r="M3555" s="119"/>
      <c r="N3555" s="119"/>
      <c r="O3555" s="159"/>
      <c r="P3555" s="160" t="s">
        <v>80</v>
      </c>
      <c r="Q3555" s="122">
        <f t="shared" si="112"/>
        <v>0</v>
      </c>
      <c r="R3555" s="143"/>
    </row>
    <row r="3556" spans="2:18" x14ac:dyDescent="0.2">
      <c r="B3556" s="120"/>
      <c r="C3556" s="119"/>
      <c r="D3556" s="120"/>
      <c r="E3556" s="119"/>
      <c r="F3556" s="119"/>
      <c r="G3556" s="119"/>
      <c r="H3556" s="119"/>
      <c r="I3556" s="158">
        <f t="shared" si="111"/>
        <v>0</v>
      </c>
      <c r="J3556" s="119"/>
      <c r="K3556" s="119"/>
      <c r="L3556" s="119"/>
      <c r="M3556" s="119"/>
      <c r="N3556" s="119"/>
      <c r="O3556" s="159"/>
      <c r="P3556" s="160" t="s">
        <v>80</v>
      </c>
      <c r="Q3556" s="122">
        <f t="shared" si="112"/>
        <v>0</v>
      </c>
      <c r="R3556" s="143"/>
    </row>
    <row r="3557" spans="2:18" x14ac:dyDescent="0.2">
      <c r="B3557" s="120"/>
      <c r="C3557" s="119"/>
      <c r="D3557" s="120"/>
      <c r="E3557" s="119"/>
      <c r="F3557" s="119"/>
      <c r="G3557" s="119"/>
      <c r="H3557" s="119"/>
      <c r="I3557" s="158">
        <f t="shared" si="111"/>
        <v>0</v>
      </c>
      <c r="J3557" s="119"/>
      <c r="K3557" s="119"/>
      <c r="L3557" s="119"/>
      <c r="M3557" s="119"/>
      <c r="N3557" s="119"/>
      <c r="O3557" s="159"/>
      <c r="P3557" s="160" t="s">
        <v>80</v>
      </c>
      <c r="Q3557" s="122">
        <f t="shared" si="112"/>
        <v>0</v>
      </c>
      <c r="R3557" s="143"/>
    </row>
    <row r="3558" spans="2:18" x14ac:dyDescent="0.2">
      <c r="B3558" s="120"/>
      <c r="C3558" s="119"/>
      <c r="D3558" s="120"/>
      <c r="E3558" s="119"/>
      <c r="F3558" s="119"/>
      <c r="G3558" s="119"/>
      <c r="H3558" s="119"/>
      <c r="I3558" s="158">
        <f t="shared" si="111"/>
        <v>0</v>
      </c>
      <c r="J3558" s="119"/>
      <c r="K3558" s="119"/>
      <c r="L3558" s="119"/>
      <c r="M3558" s="119"/>
      <c r="N3558" s="119"/>
      <c r="O3558" s="159"/>
      <c r="P3558" s="160" t="s">
        <v>80</v>
      </c>
      <c r="Q3558" s="122">
        <f t="shared" si="112"/>
        <v>0</v>
      </c>
      <c r="R3558" s="143"/>
    </row>
    <row r="3559" spans="2:18" x14ac:dyDescent="0.2">
      <c r="B3559" s="120"/>
      <c r="C3559" s="119"/>
      <c r="D3559" s="120"/>
      <c r="E3559" s="119"/>
      <c r="F3559" s="119"/>
      <c r="G3559" s="119"/>
      <c r="H3559" s="119"/>
      <c r="I3559" s="158">
        <f t="shared" si="111"/>
        <v>0</v>
      </c>
      <c r="J3559" s="119"/>
      <c r="K3559" s="119"/>
      <c r="L3559" s="119"/>
      <c r="M3559" s="119"/>
      <c r="N3559" s="119"/>
      <c r="O3559" s="159"/>
      <c r="P3559" s="160" t="s">
        <v>80</v>
      </c>
      <c r="Q3559" s="122">
        <f t="shared" si="112"/>
        <v>0</v>
      </c>
      <c r="R3559" s="143"/>
    </row>
    <row r="3560" spans="2:18" x14ac:dyDescent="0.2">
      <c r="B3560" s="120"/>
      <c r="C3560" s="119"/>
      <c r="D3560" s="120"/>
      <c r="E3560" s="119"/>
      <c r="F3560" s="119"/>
      <c r="G3560" s="119"/>
      <c r="H3560" s="119"/>
      <c r="I3560" s="158">
        <f t="shared" si="111"/>
        <v>0</v>
      </c>
      <c r="J3560" s="119"/>
      <c r="K3560" s="119"/>
      <c r="L3560" s="119"/>
      <c r="M3560" s="119"/>
      <c r="N3560" s="119"/>
      <c r="O3560" s="159"/>
      <c r="P3560" s="160" t="s">
        <v>80</v>
      </c>
      <c r="Q3560" s="122">
        <f t="shared" si="112"/>
        <v>0</v>
      </c>
      <c r="R3560" s="143"/>
    </row>
    <row r="3561" spans="2:18" x14ac:dyDescent="0.2">
      <c r="B3561" s="120"/>
      <c r="C3561" s="119"/>
      <c r="D3561" s="120"/>
      <c r="E3561" s="119"/>
      <c r="F3561" s="119"/>
      <c r="G3561" s="119"/>
      <c r="H3561" s="119"/>
      <c r="I3561" s="158">
        <f t="shared" si="111"/>
        <v>0</v>
      </c>
      <c r="J3561" s="119"/>
      <c r="K3561" s="119"/>
      <c r="L3561" s="119"/>
      <c r="M3561" s="119"/>
      <c r="N3561" s="119"/>
      <c r="O3561" s="159"/>
      <c r="P3561" s="160" t="s">
        <v>80</v>
      </c>
      <c r="Q3561" s="122">
        <f t="shared" si="112"/>
        <v>0</v>
      </c>
      <c r="R3561" s="143"/>
    </row>
    <row r="3562" spans="2:18" x14ac:dyDescent="0.2">
      <c r="B3562" s="120"/>
      <c r="C3562" s="119"/>
      <c r="D3562" s="120"/>
      <c r="E3562" s="119"/>
      <c r="F3562" s="119"/>
      <c r="G3562" s="119"/>
      <c r="H3562" s="119"/>
      <c r="I3562" s="158">
        <f t="shared" si="111"/>
        <v>0</v>
      </c>
      <c r="J3562" s="119"/>
      <c r="K3562" s="119"/>
      <c r="L3562" s="119"/>
      <c r="M3562" s="119"/>
      <c r="N3562" s="119"/>
      <c r="O3562" s="159"/>
      <c r="P3562" s="160" t="s">
        <v>80</v>
      </c>
      <c r="Q3562" s="122">
        <f t="shared" si="112"/>
        <v>0</v>
      </c>
      <c r="R3562" s="143"/>
    </row>
    <row r="3563" spans="2:18" x14ac:dyDescent="0.2">
      <c r="B3563" s="120"/>
      <c r="C3563" s="119"/>
      <c r="D3563" s="120"/>
      <c r="E3563" s="119"/>
      <c r="F3563" s="119"/>
      <c r="G3563" s="119"/>
      <c r="H3563" s="119"/>
      <c r="I3563" s="158">
        <f t="shared" si="111"/>
        <v>0</v>
      </c>
      <c r="J3563" s="119"/>
      <c r="K3563" s="119"/>
      <c r="L3563" s="119"/>
      <c r="M3563" s="119"/>
      <c r="N3563" s="119"/>
      <c r="O3563" s="159"/>
      <c r="P3563" s="160" t="s">
        <v>80</v>
      </c>
      <c r="Q3563" s="122">
        <f t="shared" si="112"/>
        <v>0</v>
      </c>
      <c r="R3563" s="143"/>
    </row>
    <row r="3564" spans="2:18" x14ac:dyDescent="0.2">
      <c r="B3564" s="120"/>
      <c r="C3564" s="119"/>
      <c r="D3564" s="120"/>
      <c r="E3564" s="119"/>
      <c r="F3564" s="119"/>
      <c r="G3564" s="119"/>
      <c r="H3564" s="119"/>
      <c r="I3564" s="158">
        <f t="shared" si="111"/>
        <v>0</v>
      </c>
      <c r="J3564" s="119"/>
      <c r="K3564" s="119"/>
      <c r="L3564" s="119"/>
      <c r="M3564" s="119"/>
      <c r="N3564" s="119"/>
      <c r="O3564" s="159"/>
      <c r="P3564" s="160" t="s">
        <v>80</v>
      </c>
      <c r="Q3564" s="122">
        <f t="shared" si="112"/>
        <v>0</v>
      </c>
      <c r="R3564" s="143"/>
    </row>
    <row r="3565" spans="2:18" x14ac:dyDescent="0.2">
      <c r="B3565" s="120"/>
      <c r="C3565" s="119"/>
      <c r="D3565" s="120"/>
      <c r="E3565" s="119"/>
      <c r="F3565" s="119"/>
      <c r="G3565" s="119"/>
      <c r="H3565" s="119"/>
      <c r="I3565" s="158">
        <f t="shared" si="111"/>
        <v>0</v>
      </c>
      <c r="J3565" s="119"/>
      <c r="K3565" s="119"/>
      <c r="L3565" s="119"/>
      <c r="M3565" s="119"/>
      <c r="N3565" s="119"/>
      <c r="O3565" s="159"/>
      <c r="P3565" s="160" t="s">
        <v>80</v>
      </c>
      <c r="Q3565" s="122">
        <f t="shared" si="112"/>
        <v>0</v>
      </c>
      <c r="R3565" s="143"/>
    </row>
    <row r="3566" spans="2:18" x14ac:dyDescent="0.2">
      <c r="B3566" s="120"/>
      <c r="C3566" s="119"/>
      <c r="D3566" s="120"/>
      <c r="E3566" s="119"/>
      <c r="F3566" s="119"/>
      <c r="G3566" s="119"/>
      <c r="H3566" s="119"/>
      <c r="I3566" s="158">
        <f t="shared" si="111"/>
        <v>0</v>
      </c>
      <c r="J3566" s="119"/>
      <c r="K3566" s="119"/>
      <c r="L3566" s="119"/>
      <c r="M3566" s="119"/>
      <c r="N3566" s="119"/>
      <c r="O3566" s="159"/>
      <c r="P3566" s="160" t="s">
        <v>80</v>
      </c>
      <c r="Q3566" s="122">
        <f t="shared" si="112"/>
        <v>0</v>
      </c>
      <c r="R3566" s="143"/>
    </row>
    <row r="3567" spans="2:18" x14ac:dyDescent="0.2">
      <c r="B3567" s="120"/>
      <c r="C3567" s="119"/>
      <c r="D3567" s="120"/>
      <c r="E3567" s="119"/>
      <c r="F3567" s="119"/>
      <c r="G3567" s="119"/>
      <c r="H3567" s="119"/>
      <c r="I3567" s="158">
        <f t="shared" si="111"/>
        <v>0</v>
      </c>
      <c r="J3567" s="119"/>
      <c r="K3567" s="119"/>
      <c r="L3567" s="119"/>
      <c r="M3567" s="119"/>
      <c r="N3567" s="119"/>
      <c r="O3567" s="159"/>
      <c r="P3567" s="160" t="s">
        <v>80</v>
      </c>
      <c r="Q3567" s="122">
        <f t="shared" si="112"/>
        <v>0</v>
      </c>
      <c r="R3567" s="143"/>
    </row>
    <row r="3568" spans="2:18" x14ac:dyDescent="0.2">
      <c r="B3568" s="120"/>
      <c r="C3568" s="119"/>
      <c r="D3568" s="120"/>
      <c r="E3568" s="119"/>
      <c r="F3568" s="119"/>
      <c r="G3568" s="119"/>
      <c r="H3568" s="119"/>
      <c r="I3568" s="158">
        <f t="shared" si="111"/>
        <v>0</v>
      </c>
      <c r="J3568" s="119"/>
      <c r="K3568" s="119"/>
      <c r="L3568" s="119"/>
      <c r="M3568" s="119"/>
      <c r="N3568" s="119"/>
      <c r="O3568" s="159"/>
      <c r="P3568" s="160" t="s">
        <v>80</v>
      </c>
      <c r="Q3568" s="122">
        <f t="shared" si="112"/>
        <v>0</v>
      </c>
      <c r="R3568" s="143"/>
    </row>
    <row r="3569" spans="2:18" x14ac:dyDescent="0.2">
      <c r="B3569" s="120"/>
      <c r="C3569" s="119"/>
      <c r="D3569" s="120"/>
      <c r="E3569" s="119"/>
      <c r="F3569" s="119"/>
      <c r="G3569" s="119"/>
      <c r="H3569" s="119"/>
      <c r="I3569" s="158">
        <f t="shared" si="111"/>
        <v>0</v>
      </c>
      <c r="J3569" s="119"/>
      <c r="K3569" s="119"/>
      <c r="L3569" s="119"/>
      <c r="M3569" s="119"/>
      <c r="N3569" s="119"/>
      <c r="O3569" s="159"/>
      <c r="P3569" s="160" t="s">
        <v>80</v>
      </c>
      <c r="Q3569" s="122">
        <f t="shared" si="112"/>
        <v>0</v>
      </c>
      <c r="R3569" s="143"/>
    </row>
    <row r="3570" spans="2:18" x14ac:dyDescent="0.2">
      <c r="B3570" s="120"/>
      <c r="C3570" s="119"/>
      <c r="D3570" s="120"/>
      <c r="E3570" s="119"/>
      <c r="F3570" s="119"/>
      <c r="G3570" s="119"/>
      <c r="H3570" s="119"/>
      <c r="I3570" s="158">
        <f t="shared" si="111"/>
        <v>0</v>
      </c>
      <c r="J3570" s="119"/>
      <c r="K3570" s="119"/>
      <c r="L3570" s="119"/>
      <c r="M3570" s="119"/>
      <c r="N3570" s="119"/>
      <c r="O3570" s="159"/>
      <c r="P3570" s="160" t="s">
        <v>80</v>
      </c>
      <c r="Q3570" s="122">
        <f t="shared" si="112"/>
        <v>0</v>
      </c>
      <c r="R3570" s="143"/>
    </row>
    <row r="3571" spans="2:18" x14ac:dyDescent="0.2">
      <c r="B3571" s="120"/>
      <c r="C3571" s="119"/>
      <c r="D3571" s="120"/>
      <c r="E3571" s="119"/>
      <c r="F3571" s="119"/>
      <c r="G3571" s="119"/>
      <c r="H3571" s="119"/>
      <c r="I3571" s="158">
        <f t="shared" si="111"/>
        <v>0</v>
      </c>
      <c r="J3571" s="119"/>
      <c r="K3571" s="119"/>
      <c r="L3571" s="119"/>
      <c r="M3571" s="119"/>
      <c r="N3571" s="119"/>
      <c r="O3571" s="159"/>
      <c r="P3571" s="160" t="s">
        <v>80</v>
      </c>
      <c r="Q3571" s="122">
        <f t="shared" si="112"/>
        <v>0</v>
      </c>
      <c r="R3571" s="143"/>
    </row>
    <row r="3572" spans="2:18" x14ac:dyDescent="0.2">
      <c r="B3572" s="120"/>
      <c r="C3572" s="119"/>
      <c r="D3572" s="120"/>
      <c r="E3572" s="119"/>
      <c r="F3572" s="119"/>
      <c r="G3572" s="119"/>
      <c r="H3572" s="119"/>
      <c r="I3572" s="158">
        <f t="shared" ref="I3572:I3635" si="113">IF(J3572&gt;0,J3572,SUM((PI()*E3572*F3572/4)+(PI()*F3572*G3572/4)+(PI()*G3572*H3572/4)+(PI()*H3572*E3572/4)))</f>
        <v>0</v>
      </c>
      <c r="J3572" s="119"/>
      <c r="K3572" s="119"/>
      <c r="L3572" s="119"/>
      <c r="M3572" s="119"/>
      <c r="N3572" s="119"/>
      <c r="O3572" s="159"/>
      <c r="P3572" s="160" t="s">
        <v>80</v>
      </c>
      <c r="Q3572" s="122">
        <f t="shared" ref="Q3572:Q3635" si="114">SUM((I3572-(L3572+M3572+N3572))*(1-O3572))</f>
        <v>0</v>
      </c>
      <c r="R3572" s="143"/>
    </row>
    <row r="3573" spans="2:18" x14ac:dyDescent="0.2">
      <c r="B3573" s="120"/>
      <c r="C3573" s="119"/>
      <c r="D3573" s="120"/>
      <c r="E3573" s="119"/>
      <c r="F3573" s="119"/>
      <c r="G3573" s="119"/>
      <c r="H3573" s="119"/>
      <c r="I3573" s="158">
        <f t="shared" si="113"/>
        <v>0</v>
      </c>
      <c r="J3573" s="119"/>
      <c r="K3573" s="119"/>
      <c r="L3573" s="119"/>
      <c r="M3573" s="119"/>
      <c r="N3573" s="119"/>
      <c r="O3573" s="159"/>
      <c r="P3573" s="160" t="s">
        <v>80</v>
      </c>
      <c r="Q3573" s="122">
        <f t="shared" si="114"/>
        <v>0</v>
      </c>
      <c r="R3573" s="143"/>
    </row>
    <row r="3574" spans="2:18" x14ac:dyDescent="0.2">
      <c r="B3574" s="120"/>
      <c r="C3574" s="119"/>
      <c r="D3574" s="120"/>
      <c r="E3574" s="119"/>
      <c r="F3574" s="119"/>
      <c r="G3574" s="119"/>
      <c r="H3574" s="119"/>
      <c r="I3574" s="158">
        <f t="shared" si="113"/>
        <v>0</v>
      </c>
      <c r="J3574" s="119"/>
      <c r="K3574" s="119"/>
      <c r="L3574" s="119"/>
      <c r="M3574" s="119"/>
      <c r="N3574" s="119"/>
      <c r="O3574" s="159"/>
      <c r="P3574" s="160" t="s">
        <v>80</v>
      </c>
      <c r="Q3574" s="122">
        <f t="shared" si="114"/>
        <v>0</v>
      </c>
      <c r="R3574" s="143"/>
    </row>
    <row r="3575" spans="2:18" x14ac:dyDescent="0.2">
      <c r="B3575" s="120"/>
      <c r="C3575" s="119"/>
      <c r="D3575" s="120"/>
      <c r="E3575" s="119"/>
      <c r="F3575" s="119"/>
      <c r="G3575" s="119"/>
      <c r="H3575" s="119"/>
      <c r="I3575" s="158">
        <f t="shared" si="113"/>
        <v>0</v>
      </c>
      <c r="J3575" s="119"/>
      <c r="K3575" s="119"/>
      <c r="L3575" s="119"/>
      <c r="M3575" s="119"/>
      <c r="N3575" s="119"/>
      <c r="O3575" s="159"/>
      <c r="P3575" s="160" t="s">
        <v>80</v>
      </c>
      <c r="Q3575" s="122">
        <f t="shared" si="114"/>
        <v>0</v>
      </c>
      <c r="R3575" s="143"/>
    </row>
    <row r="3576" spans="2:18" x14ac:dyDescent="0.2">
      <c r="B3576" s="120"/>
      <c r="C3576" s="119"/>
      <c r="D3576" s="120"/>
      <c r="E3576" s="119"/>
      <c r="F3576" s="119"/>
      <c r="G3576" s="119"/>
      <c r="H3576" s="119"/>
      <c r="I3576" s="158">
        <f t="shared" si="113"/>
        <v>0</v>
      </c>
      <c r="J3576" s="119"/>
      <c r="K3576" s="119"/>
      <c r="L3576" s="119"/>
      <c r="M3576" s="119"/>
      <c r="N3576" s="119"/>
      <c r="O3576" s="159"/>
      <c r="P3576" s="160" t="s">
        <v>80</v>
      </c>
      <c r="Q3576" s="122">
        <f t="shared" si="114"/>
        <v>0</v>
      </c>
      <c r="R3576" s="143"/>
    </row>
    <row r="3577" spans="2:18" x14ac:dyDescent="0.2">
      <c r="B3577" s="120"/>
      <c r="C3577" s="119"/>
      <c r="D3577" s="120"/>
      <c r="E3577" s="119"/>
      <c r="F3577" s="119"/>
      <c r="G3577" s="119"/>
      <c r="H3577" s="119"/>
      <c r="I3577" s="158">
        <f t="shared" si="113"/>
        <v>0</v>
      </c>
      <c r="J3577" s="119"/>
      <c r="K3577" s="119"/>
      <c r="L3577" s="119"/>
      <c r="M3577" s="119"/>
      <c r="N3577" s="119"/>
      <c r="O3577" s="159"/>
      <c r="P3577" s="160" t="s">
        <v>80</v>
      </c>
      <c r="Q3577" s="122">
        <f t="shared" si="114"/>
        <v>0</v>
      </c>
      <c r="R3577" s="143"/>
    </row>
    <row r="3578" spans="2:18" x14ac:dyDescent="0.2">
      <c r="B3578" s="120"/>
      <c r="C3578" s="119"/>
      <c r="D3578" s="120"/>
      <c r="E3578" s="119"/>
      <c r="F3578" s="119"/>
      <c r="G3578" s="119"/>
      <c r="H3578" s="119"/>
      <c r="I3578" s="158">
        <f t="shared" si="113"/>
        <v>0</v>
      </c>
      <c r="J3578" s="119"/>
      <c r="K3578" s="119"/>
      <c r="L3578" s="119"/>
      <c r="M3578" s="119"/>
      <c r="N3578" s="119"/>
      <c r="O3578" s="159"/>
      <c r="P3578" s="160" t="s">
        <v>80</v>
      </c>
      <c r="Q3578" s="122">
        <f t="shared" si="114"/>
        <v>0</v>
      </c>
      <c r="R3578" s="143"/>
    </row>
    <row r="3579" spans="2:18" x14ac:dyDescent="0.2">
      <c r="B3579" s="120"/>
      <c r="C3579" s="119"/>
      <c r="D3579" s="120"/>
      <c r="E3579" s="119"/>
      <c r="F3579" s="119"/>
      <c r="G3579" s="119"/>
      <c r="H3579" s="119"/>
      <c r="I3579" s="158">
        <f t="shared" si="113"/>
        <v>0</v>
      </c>
      <c r="J3579" s="119"/>
      <c r="K3579" s="119"/>
      <c r="L3579" s="119"/>
      <c r="M3579" s="119"/>
      <c r="N3579" s="119"/>
      <c r="O3579" s="159"/>
      <c r="P3579" s="160" t="s">
        <v>80</v>
      </c>
      <c r="Q3579" s="122">
        <f t="shared" si="114"/>
        <v>0</v>
      </c>
      <c r="R3579" s="143"/>
    </row>
    <row r="3580" spans="2:18" x14ac:dyDescent="0.2">
      <c r="B3580" s="120"/>
      <c r="C3580" s="119"/>
      <c r="D3580" s="120"/>
      <c r="E3580" s="119"/>
      <c r="F3580" s="119"/>
      <c r="G3580" s="119"/>
      <c r="H3580" s="119"/>
      <c r="I3580" s="158">
        <f t="shared" si="113"/>
        <v>0</v>
      </c>
      <c r="J3580" s="119"/>
      <c r="K3580" s="119"/>
      <c r="L3580" s="119"/>
      <c r="M3580" s="119"/>
      <c r="N3580" s="119"/>
      <c r="O3580" s="159"/>
      <c r="P3580" s="160" t="s">
        <v>80</v>
      </c>
      <c r="Q3580" s="122">
        <f t="shared" si="114"/>
        <v>0</v>
      </c>
      <c r="R3580" s="143"/>
    </row>
    <row r="3581" spans="2:18" x14ac:dyDescent="0.2">
      <c r="B3581" s="120"/>
      <c r="C3581" s="119"/>
      <c r="D3581" s="120"/>
      <c r="E3581" s="119"/>
      <c r="F3581" s="119"/>
      <c r="G3581" s="119"/>
      <c r="H3581" s="119"/>
      <c r="I3581" s="158">
        <f t="shared" si="113"/>
        <v>0</v>
      </c>
      <c r="J3581" s="119"/>
      <c r="K3581" s="119"/>
      <c r="L3581" s="119"/>
      <c r="M3581" s="119"/>
      <c r="N3581" s="119"/>
      <c r="O3581" s="159"/>
      <c r="P3581" s="160" t="s">
        <v>80</v>
      </c>
      <c r="Q3581" s="122">
        <f t="shared" si="114"/>
        <v>0</v>
      </c>
      <c r="R3581" s="143"/>
    </row>
    <row r="3582" spans="2:18" x14ac:dyDescent="0.2">
      <c r="B3582" s="120"/>
      <c r="C3582" s="119"/>
      <c r="D3582" s="120"/>
      <c r="E3582" s="119"/>
      <c r="F3582" s="119"/>
      <c r="G3582" s="119"/>
      <c r="H3582" s="119"/>
      <c r="I3582" s="158">
        <f t="shared" si="113"/>
        <v>0</v>
      </c>
      <c r="J3582" s="119"/>
      <c r="K3582" s="119"/>
      <c r="L3582" s="119"/>
      <c r="M3582" s="119"/>
      <c r="N3582" s="119"/>
      <c r="O3582" s="159"/>
      <c r="P3582" s="160" t="s">
        <v>80</v>
      </c>
      <c r="Q3582" s="122">
        <f t="shared" si="114"/>
        <v>0</v>
      </c>
      <c r="R3582" s="143"/>
    </row>
    <row r="3583" spans="2:18" x14ac:dyDescent="0.2">
      <c r="B3583" s="120"/>
      <c r="C3583" s="119"/>
      <c r="D3583" s="120"/>
      <c r="E3583" s="119"/>
      <c r="F3583" s="119"/>
      <c r="G3583" s="119"/>
      <c r="H3583" s="119"/>
      <c r="I3583" s="158">
        <f t="shared" si="113"/>
        <v>0</v>
      </c>
      <c r="J3583" s="119"/>
      <c r="K3583" s="119"/>
      <c r="L3583" s="119"/>
      <c r="M3583" s="119"/>
      <c r="N3583" s="119"/>
      <c r="O3583" s="159"/>
      <c r="P3583" s="160" t="s">
        <v>80</v>
      </c>
      <c r="Q3583" s="122">
        <f t="shared" si="114"/>
        <v>0</v>
      </c>
      <c r="R3583" s="143"/>
    </row>
    <row r="3584" spans="2:18" x14ac:dyDescent="0.2">
      <c r="B3584" s="120"/>
      <c r="C3584" s="119"/>
      <c r="D3584" s="120"/>
      <c r="E3584" s="119"/>
      <c r="F3584" s="119"/>
      <c r="G3584" s="119"/>
      <c r="H3584" s="119"/>
      <c r="I3584" s="158">
        <f t="shared" si="113"/>
        <v>0</v>
      </c>
      <c r="J3584" s="119"/>
      <c r="K3584" s="119"/>
      <c r="L3584" s="119"/>
      <c r="M3584" s="119"/>
      <c r="N3584" s="119"/>
      <c r="O3584" s="159"/>
      <c r="P3584" s="160" t="s">
        <v>80</v>
      </c>
      <c r="Q3584" s="122">
        <f t="shared" si="114"/>
        <v>0</v>
      </c>
      <c r="R3584" s="143"/>
    </row>
    <row r="3585" spans="2:18" x14ac:dyDescent="0.2">
      <c r="B3585" s="120"/>
      <c r="C3585" s="119"/>
      <c r="D3585" s="120"/>
      <c r="E3585" s="119"/>
      <c r="F3585" s="119"/>
      <c r="G3585" s="119"/>
      <c r="H3585" s="119"/>
      <c r="I3585" s="158">
        <f t="shared" si="113"/>
        <v>0</v>
      </c>
      <c r="J3585" s="119"/>
      <c r="K3585" s="119"/>
      <c r="L3585" s="119"/>
      <c r="M3585" s="119"/>
      <c r="N3585" s="119"/>
      <c r="O3585" s="159"/>
      <c r="P3585" s="160" t="s">
        <v>80</v>
      </c>
      <c r="Q3585" s="122">
        <f t="shared" si="114"/>
        <v>0</v>
      </c>
      <c r="R3585" s="143"/>
    </row>
    <row r="3586" spans="2:18" x14ac:dyDescent="0.2">
      <c r="B3586" s="120"/>
      <c r="C3586" s="119"/>
      <c r="D3586" s="120"/>
      <c r="E3586" s="119"/>
      <c r="F3586" s="119"/>
      <c r="G3586" s="119"/>
      <c r="H3586" s="119"/>
      <c r="I3586" s="158">
        <f t="shared" si="113"/>
        <v>0</v>
      </c>
      <c r="J3586" s="119"/>
      <c r="K3586" s="119"/>
      <c r="L3586" s="119"/>
      <c r="M3586" s="119"/>
      <c r="N3586" s="119"/>
      <c r="O3586" s="159"/>
      <c r="P3586" s="160" t="s">
        <v>80</v>
      </c>
      <c r="Q3586" s="122">
        <f t="shared" si="114"/>
        <v>0</v>
      </c>
      <c r="R3586" s="143"/>
    </row>
    <row r="3587" spans="2:18" x14ac:dyDescent="0.2">
      <c r="B3587" s="120"/>
      <c r="C3587" s="119"/>
      <c r="D3587" s="120"/>
      <c r="E3587" s="119"/>
      <c r="F3587" s="119"/>
      <c r="G3587" s="119"/>
      <c r="H3587" s="119"/>
      <c r="I3587" s="158">
        <f t="shared" si="113"/>
        <v>0</v>
      </c>
      <c r="J3587" s="119"/>
      <c r="K3587" s="119"/>
      <c r="L3587" s="119"/>
      <c r="M3587" s="119"/>
      <c r="N3587" s="119"/>
      <c r="O3587" s="159"/>
      <c r="P3587" s="160" t="s">
        <v>80</v>
      </c>
      <c r="Q3587" s="122">
        <f t="shared" si="114"/>
        <v>0</v>
      </c>
      <c r="R3587" s="143"/>
    </row>
    <row r="3588" spans="2:18" x14ac:dyDescent="0.2">
      <c r="B3588" s="120"/>
      <c r="C3588" s="119"/>
      <c r="D3588" s="120"/>
      <c r="E3588" s="119"/>
      <c r="F3588" s="119"/>
      <c r="G3588" s="119"/>
      <c r="H3588" s="119"/>
      <c r="I3588" s="158">
        <f t="shared" si="113"/>
        <v>0</v>
      </c>
      <c r="J3588" s="119"/>
      <c r="K3588" s="119"/>
      <c r="L3588" s="119"/>
      <c r="M3588" s="119"/>
      <c r="N3588" s="119"/>
      <c r="O3588" s="159"/>
      <c r="P3588" s="160" t="s">
        <v>80</v>
      </c>
      <c r="Q3588" s="122">
        <f t="shared" si="114"/>
        <v>0</v>
      </c>
      <c r="R3588" s="143"/>
    </row>
    <row r="3589" spans="2:18" x14ac:dyDescent="0.2">
      <c r="B3589" s="120"/>
      <c r="C3589" s="119"/>
      <c r="D3589" s="120"/>
      <c r="E3589" s="119"/>
      <c r="F3589" s="119"/>
      <c r="G3589" s="119"/>
      <c r="H3589" s="119"/>
      <c r="I3589" s="158">
        <f t="shared" si="113"/>
        <v>0</v>
      </c>
      <c r="J3589" s="119"/>
      <c r="K3589" s="119"/>
      <c r="L3589" s="119"/>
      <c r="M3589" s="119"/>
      <c r="N3589" s="119"/>
      <c r="O3589" s="159"/>
      <c r="P3589" s="160" t="s">
        <v>80</v>
      </c>
      <c r="Q3589" s="122">
        <f t="shared" si="114"/>
        <v>0</v>
      </c>
      <c r="R3589" s="143"/>
    </row>
    <row r="3590" spans="2:18" x14ac:dyDescent="0.2">
      <c r="B3590" s="120"/>
      <c r="C3590" s="119"/>
      <c r="D3590" s="120"/>
      <c r="E3590" s="119"/>
      <c r="F3590" s="119"/>
      <c r="G3590" s="119"/>
      <c r="H3590" s="119"/>
      <c r="I3590" s="158">
        <f t="shared" si="113"/>
        <v>0</v>
      </c>
      <c r="J3590" s="119"/>
      <c r="K3590" s="119"/>
      <c r="L3590" s="119"/>
      <c r="M3590" s="119"/>
      <c r="N3590" s="119"/>
      <c r="O3590" s="159"/>
      <c r="P3590" s="160" t="s">
        <v>80</v>
      </c>
      <c r="Q3590" s="122">
        <f t="shared" si="114"/>
        <v>0</v>
      </c>
      <c r="R3590" s="143"/>
    </row>
    <row r="3591" spans="2:18" x14ac:dyDescent="0.2">
      <c r="B3591" s="120"/>
      <c r="C3591" s="119"/>
      <c r="D3591" s="120"/>
      <c r="E3591" s="119"/>
      <c r="F3591" s="119"/>
      <c r="G3591" s="119"/>
      <c r="H3591" s="119"/>
      <c r="I3591" s="158">
        <f t="shared" si="113"/>
        <v>0</v>
      </c>
      <c r="J3591" s="119"/>
      <c r="K3591" s="119"/>
      <c r="L3591" s="119"/>
      <c r="M3591" s="119"/>
      <c r="N3591" s="119"/>
      <c r="O3591" s="159"/>
      <c r="P3591" s="160" t="s">
        <v>80</v>
      </c>
      <c r="Q3591" s="122">
        <f t="shared" si="114"/>
        <v>0</v>
      </c>
      <c r="R3591" s="143"/>
    </row>
    <row r="3592" spans="2:18" x14ac:dyDescent="0.2">
      <c r="B3592" s="120"/>
      <c r="C3592" s="119"/>
      <c r="D3592" s="120"/>
      <c r="E3592" s="119"/>
      <c r="F3592" s="119"/>
      <c r="G3592" s="119"/>
      <c r="H3592" s="119"/>
      <c r="I3592" s="158">
        <f t="shared" si="113"/>
        <v>0</v>
      </c>
      <c r="J3592" s="119"/>
      <c r="K3592" s="119"/>
      <c r="L3592" s="119"/>
      <c r="M3592" s="119"/>
      <c r="N3592" s="119"/>
      <c r="O3592" s="159"/>
      <c r="P3592" s="160" t="s">
        <v>80</v>
      </c>
      <c r="Q3592" s="122">
        <f t="shared" si="114"/>
        <v>0</v>
      </c>
      <c r="R3592" s="143"/>
    </row>
    <row r="3593" spans="2:18" x14ac:dyDescent="0.2">
      <c r="B3593" s="120"/>
      <c r="C3593" s="119"/>
      <c r="D3593" s="120"/>
      <c r="E3593" s="119"/>
      <c r="F3593" s="119"/>
      <c r="G3593" s="119"/>
      <c r="H3593" s="119"/>
      <c r="I3593" s="158">
        <f t="shared" si="113"/>
        <v>0</v>
      </c>
      <c r="J3593" s="119"/>
      <c r="K3593" s="119"/>
      <c r="L3593" s="119"/>
      <c r="M3593" s="119"/>
      <c r="N3593" s="119"/>
      <c r="O3593" s="159"/>
      <c r="P3593" s="160" t="s">
        <v>80</v>
      </c>
      <c r="Q3593" s="122">
        <f t="shared" si="114"/>
        <v>0</v>
      </c>
      <c r="R3593" s="143"/>
    </row>
    <row r="3594" spans="2:18" x14ac:dyDescent="0.2">
      <c r="B3594" s="120"/>
      <c r="C3594" s="119"/>
      <c r="D3594" s="120"/>
      <c r="E3594" s="119"/>
      <c r="F3594" s="119"/>
      <c r="G3594" s="119"/>
      <c r="H3594" s="119"/>
      <c r="I3594" s="158">
        <f t="shared" si="113"/>
        <v>0</v>
      </c>
      <c r="J3594" s="119"/>
      <c r="K3594" s="119"/>
      <c r="L3594" s="119"/>
      <c r="M3594" s="119"/>
      <c r="N3594" s="119"/>
      <c r="O3594" s="159"/>
      <c r="P3594" s="160" t="s">
        <v>80</v>
      </c>
      <c r="Q3594" s="122">
        <f t="shared" si="114"/>
        <v>0</v>
      </c>
      <c r="R3594" s="143"/>
    </row>
    <row r="3595" spans="2:18" x14ac:dyDescent="0.2">
      <c r="B3595" s="120"/>
      <c r="C3595" s="119"/>
      <c r="D3595" s="120"/>
      <c r="E3595" s="119"/>
      <c r="F3595" s="119"/>
      <c r="G3595" s="119"/>
      <c r="H3595" s="119"/>
      <c r="I3595" s="158">
        <f t="shared" si="113"/>
        <v>0</v>
      </c>
      <c r="J3595" s="119"/>
      <c r="K3595" s="119"/>
      <c r="L3595" s="119"/>
      <c r="M3595" s="119"/>
      <c r="N3595" s="119"/>
      <c r="O3595" s="159"/>
      <c r="P3595" s="160" t="s">
        <v>80</v>
      </c>
      <c r="Q3595" s="122">
        <f t="shared" si="114"/>
        <v>0</v>
      </c>
      <c r="R3595" s="143"/>
    </row>
    <row r="3596" spans="2:18" x14ac:dyDescent="0.2">
      <c r="B3596" s="120"/>
      <c r="C3596" s="119"/>
      <c r="D3596" s="120"/>
      <c r="E3596" s="119"/>
      <c r="F3596" s="119"/>
      <c r="G3596" s="119"/>
      <c r="H3596" s="119"/>
      <c r="I3596" s="158">
        <f t="shared" si="113"/>
        <v>0</v>
      </c>
      <c r="J3596" s="119"/>
      <c r="K3596" s="119"/>
      <c r="L3596" s="119"/>
      <c r="M3596" s="119"/>
      <c r="N3596" s="119"/>
      <c r="O3596" s="159"/>
      <c r="P3596" s="160" t="s">
        <v>80</v>
      </c>
      <c r="Q3596" s="122">
        <f t="shared" si="114"/>
        <v>0</v>
      </c>
      <c r="R3596" s="143"/>
    </row>
    <row r="3597" spans="2:18" x14ac:dyDescent="0.2">
      <c r="B3597" s="120"/>
      <c r="C3597" s="119"/>
      <c r="D3597" s="120"/>
      <c r="E3597" s="119"/>
      <c r="F3597" s="119"/>
      <c r="G3597" s="119"/>
      <c r="H3597" s="119"/>
      <c r="I3597" s="158">
        <f t="shared" si="113"/>
        <v>0</v>
      </c>
      <c r="J3597" s="119"/>
      <c r="K3597" s="119"/>
      <c r="L3597" s="119"/>
      <c r="M3597" s="119"/>
      <c r="N3597" s="119"/>
      <c r="O3597" s="159"/>
      <c r="P3597" s="160" t="s">
        <v>80</v>
      </c>
      <c r="Q3597" s="122">
        <f t="shared" si="114"/>
        <v>0</v>
      </c>
      <c r="R3597" s="143"/>
    </row>
    <row r="3598" spans="2:18" x14ac:dyDescent="0.2">
      <c r="B3598" s="120"/>
      <c r="C3598" s="119"/>
      <c r="D3598" s="120"/>
      <c r="E3598" s="119"/>
      <c r="F3598" s="119"/>
      <c r="G3598" s="119"/>
      <c r="H3598" s="119"/>
      <c r="I3598" s="158">
        <f t="shared" si="113"/>
        <v>0</v>
      </c>
      <c r="J3598" s="119"/>
      <c r="K3598" s="119"/>
      <c r="L3598" s="119"/>
      <c r="M3598" s="119"/>
      <c r="N3598" s="119"/>
      <c r="O3598" s="159"/>
      <c r="P3598" s="160" t="s">
        <v>80</v>
      </c>
      <c r="Q3598" s="122">
        <f t="shared" si="114"/>
        <v>0</v>
      </c>
      <c r="R3598" s="143"/>
    </row>
    <row r="3599" spans="2:18" x14ac:dyDescent="0.2">
      <c r="B3599" s="120"/>
      <c r="C3599" s="119"/>
      <c r="D3599" s="120"/>
      <c r="E3599" s="119"/>
      <c r="F3599" s="119"/>
      <c r="G3599" s="119"/>
      <c r="H3599" s="119"/>
      <c r="I3599" s="158">
        <f t="shared" si="113"/>
        <v>0</v>
      </c>
      <c r="J3599" s="119"/>
      <c r="K3599" s="119"/>
      <c r="L3599" s="119"/>
      <c r="M3599" s="119"/>
      <c r="N3599" s="119"/>
      <c r="O3599" s="159"/>
      <c r="P3599" s="160" t="s">
        <v>80</v>
      </c>
      <c r="Q3599" s="122">
        <f t="shared" si="114"/>
        <v>0</v>
      </c>
      <c r="R3599" s="143"/>
    </row>
    <row r="3600" spans="2:18" x14ac:dyDescent="0.2">
      <c r="B3600" s="120"/>
      <c r="C3600" s="119"/>
      <c r="D3600" s="120"/>
      <c r="E3600" s="119"/>
      <c r="F3600" s="119"/>
      <c r="G3600" s="119"/>
      <c r="H3600" s="119"/>
      <c r="I3600" s="158">
        <f t="shared" si="113"/>
        <v>0</v>
      </c>
      <c r="J3600" s="119"/>
      <c r="K3600" s="119"/>
      <c r="L3600" s="119"/>
      <c r="M3600" s="119"/>
      <c r="N3600" s="119"/>
      <c r="O3600" s="159"/>
      <c r="P3600" s="160" t="s">
        <v>80</v>
      </c>
      <c r="Q3600" s="122">
        <f t="shared" si="114"/>
        <v>0</v>
      </c>
      <c r="R3600" s="143"/>
    </row>
    <row r="3601" spans="2:18" x14ac:dyDescent="0.2">
      <c r="B3601" s="120"/>
      <c r="C3601" s="119"/>
      <c r="D3601" s="120"/>
      <c r="E3601" s="119"/>
      <c r="F3601" s="119"/>
      <c r="G3601" s="119"/>
      <c r="H3601" s="119"/>
      <c r="I3601" s="158">
        <f t="shared" si="113"/>
        <v>0</v>
      </c>
      <c r="J3601" s="119"/>
      <c r="K3601" s="119"/>
      <c r="L3601" s="119"/>
      <c r="M3601" s="119"/>
      <c r="N3601" s="119"/>
      <c r="O3601" s="159"/>
      <c r="P3601" s="160" t="s">
        <v>80</v>
      </c>
      <c r="Q3601" s="122">
        <f t="shared" si="114"/>
        <v>0</v>
      </c>
      <c r="R3601" s="143"/>
    </row>
    <row r="3602" spans="2:18" x14ac:dyDescent="0.2">
      <c r="B3602" s="120"/>
      <c r="C3602" s="119"/>
      <c r="D3602" s="120"/>
      <c r="E3602" s="119"/>
      <c r="F3602" s="119"/>
      <c r="G3602" s="119"/>
      <c r="H3602" s="119"/>
      <c r="I3602" s="158">
        <f t="shared" si="113"/>
        <v>0</v>
      </c>
      <c r="J3602" s="119"/>
      <c r="K3602" s="119"/>
      <c r="L3602" s="119"/>
      <c r="M3602" s="119"/>
      <c r="N3602" s="119"/>
      <c r="O3602" s="159"/>
      <c r="P3602" s="160" t="s">
        <v>80</v>
      </c>
      <c r="Q3602" s="122">
        <f t="shared" si="114"/>
        <v>0</v>
      </c>
      <c r="R3602" s="143"/>
    </row>
    <row r="3603" spans="2:18" x14ac:dyDescent="0.2">
      <c r="B3603" s="120"/>
      <c r="C3603" s="119"/>
      <c r="D3603" s="120"/>
      <c r="E3603" s="119"/>
      <c r="F3603" s="119"/>
      <c r="G3603" s="119"/>
      <c r="H3603" s="119"/>
      <c r="I3603" s="158">
        <f t="shared" si="113"/>
        <v>0</v>
      </c>
      <c r="J3603" s="119"/>
      <c r="K3603" s="119"/>
      <c r="L3603" s="119"/>
      <c r="M3603" s="119"/>
      <c r="N3603" s="119"/>
      <c r="O3603" s="159"/>
      <c r="P3603" s="160" t="s">
        <v>80</v>
      </c>
      <c r="Q3603" s="122">
        <f t="shared" si="114"/>
        <v>0</v>
      </c>
      <c r="R3603" s="143"/>
    </row>
    <row r="3604" spans="2:18" x14ac:dyDescent="0.2">
      <c r="B3604" s="120"/>
      <c r="C3604" s="119"/>
      <c r="D3604" s="120"/>
      <c r="E3604" s="119"/>
      <c r="F3604" s="119"/>
      <c r="G3604" s="119"/>
      <c r="H3604" s="119"/>
      <c r="I3604" s="158">
        <f t="shared" si="113"/>
        <v>0</v>
      </c>
      <c r="J3604" s="119"/>
      <c r="K3604" s="119"/>
      <c r="L3604" s="119"/>
      <c r="M3604" s="119"/>
      <c r="N3604" s="119"/>
      <c r="O3604" s="159"/>
      <c r="P3604" s="160" t="s">
        <v>80</v>
      </c>
      <c r="Q3604" s="122">
        <f t="shared" si="114"/>
        <v>0</v>
      </c>
      <c r="R3604" s="143"/>
    </row>
    <row r="3605" spans="2:18" x14ac:dyDescent="0.2">
      <c r="B3605" s="120"/>
      <c r="C3605" s="119"/>
      <c r="D3605" s="120"/>
      <c r="E3605" s="119"/>
      <c r="F3605" s="119"/>
      <c r="G3605" s="119"/>
      <c r="H3605" s="119"/>
      <c r="I3605" s="158">
        <f t="shared" si="113"/>
        <v>0</v>
      </c>
      <c r="J3605" s="119"/>
      <c r="K3605" s="119"/>
      <c r="L3605" s="119"/>
      <c r="M3605" s="119"/>
      <c r="N3605" s="119"/>
      <c r="O3605" s="159"/>
      <c r="P3605" s="160" t="s">
        <v>80</v>
      </c>
      <c r="Q3605" s="122">
        <f t="shared" si="114"/>
        <v>0</v>
      </c>
      <c r="R3605" s="143"/>
    </row>
    <row r="3606" spans="2:18" x14ac:dyDescent="0.2">
      <c r="B3606" s="120"/>
      <c r="C3606" s="119"/>
      <c r="D3606" s="120"/>
      <c r="E3606" s="119"/>
      <c r="F3606" s="119"/>
      <c r="G3606" s="119"/>
      <c r="H3606" s="119"/>
      <c r="I3606" s="158">
        <f t="shared" si="113"/>
        <v>0</v>
      </c>
      <c r="J3606" s="119"/>
      <c r="K3606" s="119"/>
      <c r="L3606" s="119"/>
      <c r="M3606" s="119"/>
      <c r="N3606" s="119"/>
      <c r="O3606" s="159"/>
      <c r="P3606" s="160" t="s">
        <v>80</v>
      </c>
      <c r="Q3606" s="122">
        <f t="shared" si="114"/>
        <v>0</v>
      </c>
      <c r="R3606" s="143"/>
    </row>
    <row r="3607" spans="2:18" x14ac:dyDescent="0.2">
      <c r="B3607" s="120"/>
      <c r="C3607" s="119"/>
      <c r="D3607" s="120"/>
      <c r="E3607" s="119"/>
      <c r="F3607" s="119"/>
      <c r="G3607" s="119"/>
      <c r="H3607" s="119"/>
      <c r="I3607" s="158">
        <f t="shared" si="113"/>
        <v>0</v>
      </c>
      <c r="J3607" s="119"/>
      <c r="K3607" s="119"/>
      <c r="L3607" s="119"/>
      <c r="M3607" s="119"/>
      <c r="N3607" s="119"/>
      <c r="O3607" s="159"/>
      <c r="P3607" s="160" t="s">
        <v>80</v>
      </c>
      <c r="Q3607" s="122">
        <f t="shared" si="114"/>
        <v>0</v>
      </c>
      <c r="R3607" s="143"/>
    </row>
    <row r="3608" spans="2:18" x14ac:dyDescent="0.2">
      <c r="B3608" s="120"/>
      <c r="C3608" s="119"/>
      <c r="D3608" s="120"/>
      <c r="E3608" s="119"/>
      <c r="F3608" s="119"/>
      <c r="G3608" s="119"/>
      <c r="H3608" s="119"/>
      <c r="I3608" s="158">
        <f t="shared" si="113"/>
        <v>0</v>
      </c>
      <c r="J3608" s="119"/>
      <c r="K3608" s="119"/>
      <c r="L3608" s="119"/>
      <c r="M3608" s="119"/>
      <c r="N3608" s="119"/>
      <c r="O3608" s="159"/>
      <c r="P3608" s="160" t="s">
        <v>80</v>
      </c>
      <c r="Q3608" s="122">
        <f t="shared" si="114"/>
        <v>0</v>
      </c>
      <c r="R3608" s="143"/>
    </row>
    <row r="3609" spans="2:18" x14ac:dyDescent="0.2">
      <c r="B3609" s="120"/>
      <c r="C3609" s="119"/>
      <c r="D3609" s="120"/>
      <c r="E3609" s="119"/>
      <c r="F3609" s="119"/>
      <c r="G3609" s="119"/>
      <c r="H3609" s="119"/>
      <c r="I3609" s="158">
        <f t="shared" si="113"/>
        <v>0</v>
      </c>
      <c r="J3609" s="119"/>
      <c r="K3609" s="119"/>
      <c r="L3609" s="119"/>
      <c r="M3609" s="119"/>
      <c r="N3609" s="119"/>
      <c r="O3609" s="159"/>
      <c r="P3609" s="160" t="s">
        <v>80</v>
      </c>
      <c r="Q3609" s="122">
        <f t="shared" si="114"/>
        <v>0</v>
      </c>
      <c r="R3609" s="143"/>
    </row>
    <row r="3610" spans="2:18" x14ac:dyDescent="0.2">
      <c r="B3610" s="120"/>
      <c r="C3610" s="119"/>
      <c r="D3610" s="120"/>
      <c r="E3610" s="119"/>
      <c r="F3610" s="119"/>
      <c r="G3610" s="119"/>
      <c r="H3610" s="119"/>
      <c r="I3610" s="158">
        <f t="shared" si="113"/>
        <v>0</v>
      </c>
      <c r="J3610" s="119"/>
      <c r="K3610" s="119"/>
      <c r="L3610" s="119"/>
      <c r="M3610" s="119"/>
      <c r="N3610" s="119"/>
      <c r="O3610" s="159"/>
      <c r="P3610" s="160" t="s">
        <v>80</v>
      </c>
      <c r="Q3610" s="122">
        <f t="shared" si="114"/>
        <v>0</v>
      </c>
      <c r="R3610" s="143"/>
    </row>
    <row r="3611" spans="2:18" x14ac:dyDescent="0.2">
      <c r="B3611" s="120"/>
      <c r="C3611" s="119"/>
      <c r="D3611" s="120"/>
      <c r="E3611" s="119"/>
      <c r="F3611" s="119"/>
      <c r="G3611" s="119"/>
      <c r="H3611" s="119"/>
      <c r="I3611" s="158">
        <f t="shared" si="113"/>
        <v>0</v>
      </c>
      <c r="J3611" s="119"/>
      <c r="K3611" s="119"/>
      <c r="L3611" s="119"/>
      <c r="M3611" s="119"/>
      <c r="N3611" s="119"/>
      <c r="O3611" s="159"/>
      <c r="P3611" s="160" t="s">
        <v>80</v>
      </c>
      <c r="Q3611" s="122">
        <f t="shared" si="114"/>
        <v>0</v>
      </c>
      <c r="R3611" s="143"/>
    </row>
    <row r="3612" spans="2:18" x14ac:dyDescent="0.2">
      <c r="B3612" s="120"/>
      <c r="C3612" s="119"/>
      <c r="D3612" s="120"/>
      <c r="E3612" s="119"/>
      <c r="F3612" s="119"/>
      <c r="G3612" s="119"/>
      <c r="H3612" s="119"/>
      <c r="I3612" s="158">
        <f t="shared" si="113"/>
        <v>0</v>
      </c>
      <c r="J3612" s="119"/>
      <c r="K3612" s="119"/>
      <c r="L3612" s="119"/>
      <c r="M3612" s="119"/>
      <c r="N3612" s="119"/>
      <c r="O3612" s="159"/>
      <c r="P3612" s="160" t="s">
        <v>80</v>
      </c>
      <c r="Q3612" s="122">
        <f t="shared" si="114"/>
        <v>0</v>
      </c>
      <c r="R3612" s="143"/>
    </row>
    <row r="3613" spans="2:18" x14ac:dyDescent="0.2">
      <c r="B3613" s="120"/>
      <c r="C3613" s="119"/>
      <c r="D3613" s="120"/>
      <c r="E3613" s="119"/>
      <c r="F3613" s="119"/>
      <c r="G3613" s="119"/>
      <c r="H3613" s="119"/>
      <c r="I3613" s="158">
        <f t="shared" si="113"/>
        <v>0</v>
      </c>
      <c r="J3613" s="119"/>
      <c r="K3613" s="119"/>
      <c r="L3613" s="119"/>
      <c r="M3613" s="119"/>
      <c r="N3613" s="119"/>
      <c r="O3613" s="159"/>
      <c r="P3613" s="160" t="s">
        <v>80</v>
      </c>
      <c r="Q3613" s="122">
        <f t="shared" si="114"/>
        <v>0</v>
      </c>
      <c r="R3613" s="143"/>
    </row>
    <row r="3614" spans="2:18" x14ac:dyDescent="0.2">
      <c r="B3614" s="120"/>
      <c r="C3614" s="119"/>
      <c r="D3614" s="120"/>
      <c r="E3614" s="119"/>
      <c r="F3614" s="119"/>
      <c r="G3614" s="119"/>
      <c r="H3614" s="119"/>
      <c r="I3614" s="158">
        <f t="shared" si="113"/>
        <v>0</v>
      </c>
      <c r="J3614" s="119"/>
      <c r="K3614" s="119"/>
      <c r="L3614" s="119"/>
      <c r="M3614" s="119"/>
      <c r="N3614" s="119"/>
      <c r="O3614" s="159"/>
      <c r="P3614" s="160" t="s">
        <v>80</v>
      </c>
      <c r="Q3614" s="122">
        <f t="shared" si="114"/>
        <v>0</v>
      </c>
      <c r="R3614" s="143"/>
    </row>
    <row r="3615" spans="2:18" x14ac:dyDescent="0.2">
      <c r="B3615" s="120"/>
      <c r="C3615" s="119"/>
      <c r="D3615" s="120"/>
      <c r="E3615" s="119"/>
      <c r="F3615" s="119"/>
      <c r="G3615" s="119"/>
      <c r="H3615" s="119"/>
      <c r="I3615" s="158">
        <f t="shared" si="113"/>
        <v>0</v>
      </c>
      <c r="J3615" s="119"/>
      <c r="K3615" s="119"/>
      <c r="L3615" s="119"/>
      <c r="M3615" s="119"/>
      <c r="N3615" s="119"/>
      <c r="O3615" s="159"/>
      <c r="P3615" s="160" t="s">
        <v>80</v>
      </c>
      <c r="Q3615" s="122">
        <f t="shared" si="114"/>
        <v>0</v>
      </c>
      <c r="R3615" s="143"/>
    </row>
    <row r="3616" spans="2:18" x14ac:dyDescent="0.2">
      <c r="B3616" s="120"/>
      <c r="C3616" s="119"/>
      <c r="D3616" s="120"/>
      <c r="E3616" s="119"/>
      <c r="F3616" s="119"/>
      <c r="G3616" s="119"/>
      <c r="H3616" s="119"/>
      <c r="I3616" s="158">
        <f t="shared" si="113"/>
        <v>0</v>
      </c>
      <c r="J3616" s="119"/>
      <c r="K3616" s="119"/>
      <c r="L3616" s="119"/>
      <c r="M3616" s="119"/>
      <c r="N3616" s="119"/>
      <c r="O3616" s="159"/>
      <c r="P3616" s="160" t="s">
        <v>80</v>
      </c>
      <c r="Q3616" s="122">
        <f t="shared" si="114"/>
        <v>0</v>
      </c>
      <c r="R3616" s="143"/>
    </row>
    <row r="3617" spans="2:18" x14ac:dyDescent="0.2">
      <c r="B3617" s="120"/>
      <c r="C3617" s="119"/>
      <c r="D3617" s="120"/>
      <c r="E3617" s="119"/>
      <c r="F3617" s="119"/>
      <c r="G3617" s="119"/>
      <c r="H3617" s="119"/>
      <c r="I3617" s="158">
        <f t="shared" si="113"/>
        <v>0</v>
      </c>
      <c r="J3617" s="119"/>
      <c r="K3617" s="119"/>
      <c r="L3617" s="119"/>
      <c r="M3617" s="119"/>
      <c r="N3617" s="119"/>
      <c r="O3617" s="159"/>
      <c r="P3617" s="160" t="s">
        <v>80</v>
      </c>
      <c r="Q3617" s="122">
        <f t="shared" si="114"/>
        <v>0</v>
      </c>
      <c r="R3617" s="143"/>
    </row>
    <row r="3618" spans="2:18" x14ac:dyDescent="0.2">
      <c r="B3618" s="120"/>
      <c r="C3618" s="119"/>
      <c r="D3618" s="120"/>
      <c r="E3618" s="119"/>
      <c r="F3618" s="119"/>
      <c r="G3618" s="119"/>
      <c r="H3618" s="119"/>
      <c r="I3618" s="158">
        <f t="shared" si="113"/>
        <v>0</v>
      </c>
      <c r="J3618" s="119"/>
      <c r="K3618" s="119"/>
      <c r="L3618" s="119"/>
      <c r="M3618" s="119"/>
      <c r="N3618" s="119"/>
      <c r="O3618" s="159"/>
      <c r="P3618" s="160" t="s">
        <v>80</v>
      </c>
      <c r="Q3618" s="122">
        <f t="shared" si="114"/>
        <v>0</v>
      </c>
      <c r="R3618" s="143"/>
    </row>
    <row r="3619" spans="2:18" x14ac:dyDescent="0.2">
      <c r="B3619" s="120"/>
      <c r="C3619" s="119"/>
      <c r="D3619" s="120"/>
      <c r="E3619" s="119"/>
      <c r="F3619" s="119"/>
      <c r="G3619" s="119"/>
      <c r="H3619" s="119"/>
      <c r="I3619" s="158">
        <f t="shared" si="113"/>
        <v>0</v>
      </c>
      <c r="J3619" s="119"/>
      <c r="K3619" s="119"/>
      <c r="L3619" s="119"/>
      <c r="M3619" s="119"/>
      <c r="N3619" s="119"/>
      <c r="O3619" s="159"/>
      <c r="P3619" s="160" t="s">
        <v>80</v>
      </c>
      <c r="Q3619" s="122">
        <f t="shared" si="114"/>
        <v>0</v>
      </c>
      <c r="R3619" s="143"/>
    </row>
    <row r="3620" spans="2:18" x14ac:dyDescent="0.2">
      <c r="B3620" s="120"/>
      <c r="C3620" s="119"/>
      <c r="D3620" s="120"/>
      <c r="E3620" s="119"/>
      <c r="F3620" s="119"/>
      <c r="G3620" s="119"/>
      <c r="H3620" s="119"/>
      <c r="I3620" s="158">
        <f t="shared" si="113"/>
        <v>0</v>
      </c>
      <c r="J3620" s="119"/>
      <c r="K3620" s="119"/>
      <c r="L3620" s="119"/>
      <c r="M3620" s="119"/>
      <c r="N3620" s="119"/>
      <c r="O3620" s="159"/>
      <c r="P3620" s="160" t="s">
        <v>80</v>
      </c>
      <c r="Q3620" s="122">
        <f t="shared" si="114"/>
        <v>0</v>
      </c>
      <c r="R3620" s="143"/>
    </row>
    <row r="3621" spans="2:18" x14ac:dyDescent="0.2">
      <c r="B3621" s="120"/>
      <c r="C3621" s="119"/>
      <c r="D3621" s="120"/>
      <c r="E3621" s="119"/>
      <c r="F3621" s="119"/>
      <c r="G3621" s="119"/>
      <c r="H3621" s="119"/>
      <c r="I3621" s="158">
        <f t="shared" si="113"/>
        <v>0</v>
      </c>
      <c r="J3621" s="119"/>
      <c r="K3621" s="119"/>
      <c r="L3621" s="119"/>
      <c r="M3621" s="119"/>
      <c r="N3621" s="119"/>
      <c r="O3621" s="159"/>
      <c r="P3621" s="160" t="s">
        <v>80</v>
      </c>
      <c r="Q3621" s="122">
        <f t="shared" si="114"/>
        <v>0</v>
      </c>
      <c r="R3621" s="143"/>
    </row>
    <row r="3622" spans="2:18" x14ac:dyDescent="0.2">
      <c r="B3622" s="120"/>
      <c r="C3622" s="119"/>
      <c r="D3622" s="120"/>
      <c r="E3622" s="119"/>
      <c r="F3622" s="119"/>
      <c r="G3622" s="119"/>
      <c r="H3622" s="119"/>
      <c r="I3622" s="158">
        <f t="shared" si="113"/>
        <v>0</v>
      </c>
      <c r="J3622" s="119"/>
      <c r="K3622" s="119"/>
      <c r="L3622" s="119"/>
      <c r="M3622" s="119"/>
      <c r="N3622" s="119"/>
      <c r="O3622" s="159"/>
      <c r="P3622" s="160" t="s">
        <v>80</v>
      </c>
      <c r="Q3622" s="122">
        <f t="shared" si="114"/>
        <v>0</v>
      </c>
      <c r="R3622" s="143"/>
    </row>
    <row r="3623" spans="2:18" x14ac:dyDescent="0.2">
      <c r="B3623" s="120"/>
      <c r="C3623" s="119"/>
      <c r="D3623" s="120"/>
      <c r="E3623" s="119"/>
      <c r="F3623" s="119"/>
      <c r="G3623" s="119"/>
      <c r="H3623" s="119"/>
      <c r="I3623" s="158">
        <f t="shared" si="113"/>
        <v>0</v>
      </c>
      <c r="J3623" s="119"/>
      <c r="K3623" s="119"/>
      <c r="L3623" s="119"/>
      <c r="M3623" s="119"/>
      <c r="N3623" s="119"/>
      <c r="O3623" s="159"/>
      <c r="P3623" s="160" t="s">
        <v>80</v>
      </c>
      <c r="Q3623" s="122">
        <f t="shared" si="114"/>
        <v>0</v>
      </c>
      <c r="R3623" s="143"/>
    </row>
    <row r="3624" spans="2:18" x14ac:dyDescent="0.2">
      <c r="B3624" s="120"/>
      <c r="C3624" s="119"/>
      <c r="D3624" s="120"/>
      <c r="E3624" s="119"/>
      <c r="F3624" s="119"/>
      <c r="G3624" s="119"/>
      <c r="H3624" s="119"/>
      <c r="I3624" s="158">
        <f t="shared" si="113"/>
        <v>0</v>
      </c>
      <c r="J3624" s="119"/>
      <c r="K3624" s="119"/>
      <c r="L3624" s="119"/>
      <c r="M3624" s="119"/>
      <c r="N3624" s="119"/>
      <c r="O3624" s="159"/>
      <c r="P3624" s="160" t="s">
        <v>80</v>
      </c>
      <c r="Q3624" s="122">
        <f t="shared" si="114"/>
        <v>0</v>
      </c>
      <c r="R3624" s="143"/>
    </row>
    <row r="3625" spans="2:18" x14ac:dyDescent="0.2">
      <c r="B3625" s="120"/>
      <c r="C3625" s="119"/>
      <c r="D3625" s="120"/>
      <c r="E3625" s="119"/>
      <c r="F3625" s="119"/>
      <c r="G3625" s="119"/>
      <c r="H3625" s="119"/>
      <c r="I3625" s="158">
        <f t="shared" si="113"/>
        <v>0</v>
      </c>
      <c r="J3625" s="119"/>
      <c r="K3625" s="119"/>
      <c r="L3625" s="119"/>
      <c r="M3625" s="119"/>
      <c r="N3625" s="119"/>
      <c r="O3625" s="159"/>
      <c r="P3625" s="160" t="s">
        <v>80</v>
      </c>
      <c r="Q3625" s="122">
        <f t="shared" si="114"/>
        <v>0</v>
      </c>
      <c r="R3625" s="143"/>
    </row>
    <row r="3626" spans="2:18" x14ac:dyDescent="0.2">
      <c r="B3626" s="120"/>
      <c r="C3626" s="119"/>
      <c r="D3626" s="120"/>
      <c r="E3626" s="119"/>
      <c r="F3626" s="119"/>
      <c r="G3626" s="119"/>
      <c r="H3626" s="119"/>
      <c r="I3626" s="158">
        <f t="shared" si="113"/>
        <v>0</v>
      </c>
      <c r="J3626" s="119"/>
      <c r="K3626" s="119"/>
      <c r="L3626" s="119"/>
      <c r="M3626" s="119"/>
      <c r="N3626" s="119"/>
      <c r="O3626" s="159"/>
      <c r="P3626" s="160" t="s">
        <v>80</v>
      </c>
      <c r="Q3626" s="122">
        <f t="shared" si="114"/>
        <v>0</v>
      </c>
      <c r="R3626" s="143"/>
    </row>
    <row r="3627" spans="2:18" x14ac:dyDescent="0.2">
      <c r="B3627" s="120"/>
      <c r="C3627" s="119"/>
      <c r="D3627" s="120"/>
      <c r="E3627" s="119"/>
      <c r="F3627" s="119"/>
      <c r="G3627" s="119"/>
      <c r="H3627" s="119"/>
      <c r="I3627" s="158">
        <f t="shared" si="113"/>
        <v>0</v>
      </c>
      <c r="J3627" s="119"/>
      <c r="K3627" s="119"/>
      <c r="L3627" s="119"/>
      <c r="M3627" s="119"/>
      <c r="N3627" s="119"/>
      <c r="O3627" s="159"/>
      <c r="P3627" s="160" t="s">
        <v>80</v>
      </c>
      <c r="Q3627" s="122">
        <f t="shared" si="114"/>
        <v>0</v>
      </c>
      <c r="R3627" s="143"/>
    </row>
    <row r="3628" spans="2:18" x14ac:dyDescent="0.2">
      <c r="B3628" s="120"/>
      <c r="C3628" s="119"/>
      <c r="D3628" s="120"/>
      <c r="E3628" s="119"/>
      <c r="F3628" s="119"/>
      <c r="G3628" s="119"/>
      <c r="H3628" s="119"/>
      <c r="I3628" s="158">
        <f t="shared" si="113"/>
        <v>0</v>
      </c>
      <c r="J3628" s="119"/>
      <c r="K3628" s="119"/>
      <c r="L3628" s="119"/>
      <c r="M3628" s="119"/>
      <c r="N3628" s="119"/>
      <c r="O3628" s="159"/>
      <c r="P3628" s="160" t="s">
        <v>80</v>
      </c>
      <c r="Q3628" s="122">
        <f t="shared" si="114"/>
        <v>0</v>
      </c>
      <c r="R3628" s="143"/>
    </row>
    <row r="3629" spans="2:18" x14ac:dyDescent="0.2">
      <c r="B3629" s="120"/>
      <c r="C3629" s="119"/>
      <c r="D3629" s="120"/>
      <c r="E3629" s="119"/>
      <c r="F3629" s="119"/>
      <c r="G3629" s="119"/>
      <c r="H3629" s="119"/>
      <c r="I3629" s="158">
        <f t="shared" si="113"/>
        <v>0</v>
      </c>
      <c r="J3629" s="119"/>
      <c r="K3629" s="119"/>
      <c r="L3629" s="119"/>
      <c r="M3629" s="119"/>
      <c r="N3629" s="119"/>
      <c r="O3629" s="159"/>
      <c r="P3629" s="160" t="s">
        <v>80</v>
      </c>
      <c r="Q3629" s="122">
        <f t="shared" si="114"/>
        <v>0</v>
      </c>
      <c r="R3629" s="143"/>
    </row>
    <row r="3630" spans="2:18" x14ac:dyDescent="0.2">
      <c r="B3630" s="120"/>
      <c r="C3630" s="119"/>
      <c r="D3630" s="120"/>
      <c r="E3630" s="119"/>
      <c r="F3630" s="119"/>
      <c r="G3630" s="119"/>
      <c r="H3630" s="119"/>
      <c r="I3630" s="158">
        <f t="shared" si="113"/>
        <v>0</v>
      </c>
      <c r="J3630" s="119"/>
      <c r="K3630" s="119"/>
      <c r="L3630" s="119"/>
      <c r="M3630" s="119"/>
      <c r="N3630" s="119"/>
      <c r="O3630" s="159"/>
      <c r="P3630" s="160" t="s">
        <v>80</v>
      </c>
      <c r="Q3630" s="122">
        <f t="shared" si="114"/>
        <v>0</v>
      </c>
      <c r="R3630" s="143"/>
    </row>
    <row r="3631" spans="2:18" x14ac:dyDescent="0.2">
      <c r="B3631" s="120"/>
      <c r="C3631" s="119"/>
      <c r="D3631" s="120"/>
      <c r="E3631" s="119"/>
      <c r="F3631" s="119"/>
      <c r="G3631" s="119"/>
      <c r="H3631" s="119"/>
      <c r="I3631" s="158">
        <f t="shared" si="113"/>
        <v>0</v>
      </c>
      <c r="J3631" s="119"/>
      <c r="K3631" s="119"/>
      <c r="L3631" s="119"/>
      <c r="M3631" s="119"/>
      <c r="N3631" s="119"/>
      <c r="O3631" s="159"/>
      <c r="P3631" s="160" t="s">
        <v>80</v>
      </c>
      <c r="Q3631" s="122">
        <f t="shared" si="114"/>
        <v>0</v>
      </c>
      <c r="R3631" s="143"/>
    </row>
    <row r="3632" spans="2:18" x14ac:dyDescent="0.2">
      <c r="B3632" s="120"/>
      <c r="C3632" s="119"/>
      <c r="D3632" s="120"/>
      <c r="E3632" s="119"/>
      <c r="F3632" s="119"/>
      <c r="G3632" s="119"/>
      <c r="H3632" s="119"/>
      <c r="I3632" s="158">
        <f t="shared" si="113"/>
        <v>0</v>
      </c>
      <c r="J3632" s="119"/>
      <c r="K3632" s="119"/>
      <c r="L3632" s="119"/>
      <c r="M3632" s="119"/>
      <c r="N3632" s="119"/>
      <c r="O3632" s="159"/>
      <c r="P3632" s="160" t="s">
        <v>80</v>
      </c>
      <c r="Q3632" s="122">
        <f t="shared" si="114"/>
        <v>0</v>
      </c>
      <c r="R3632" s="143"/>
    </row>
    <row r="3633" spans="2:18" x14ac:dyDescent="0.2">
      <c r="B3633" s="120"/>
      <c r="C3633" s="119"/>
      <c r="D3633" s="120"/>
      <c r="E3633" s="119"/>
      <c r="F3633" s="119"/>
      <c r="G3633" s="119"/>
      <c r="H3633" s="119"/>
      <c r="I3633" s="158">
        <f t="shared" si="113"/>
        <v>0</v>
      </c>
      <c r="J3633" s="119"/>
      <c r="K3633" s="119"/>
      <c r="L3633" s="119"/>
      <c r="M3633" s="119"/>
      <c r="N3633" s="119"/>
      <c r="O3633" s="159"/>
      <c r="P3633" s="160" t="s">
        <v>80</v>
      </c>
      <c r="Q3633" s="122">
        <f t="shared" si="114"/>
        <v>0</v>
      </c>
      <c r="R3633" s="143"/>
    </row>
    <row r="3634" spans="2:18" x14ac:dyDescent="0.2">
      <c r="B3634" s="120"/>
      <c r="C3634" s="119"/>
      <c r="D3634" s="120"/>
      <c r="E3634" s="119"/>
      <c r="F3634" s="119"/>
      <c r="G3634" s="119"/>
      <c r="H3634" s="119"/>
      <c r="I3634" s="158">
        <f t="shared" si="113"/>
        <v>0</v>
      </c>
      <c r="J3634" s="119"/>
      <c r="K3634" s="119"/>
      <c r="L3634" s="119"/>
      <c r="M3634" s="119"/>
      <c r="N3634" s="119"/>
      <c r="O3634" s="159"/>
      <c r="P3634" s="160" t="s">
        <v>80</v>
      </c>
      <c r="Q3634" s="122">
        <f t="shared" si="114"/>
        <v>0</v>
      </c>
      <c r="R3634" s="143"/>
    </row>
    <row r="3635" spans="2:18" x14ac:dyDescent="0.2">
      <c r="B3635" s="120"/>
      <c r="C3635" s="119"/>
      <c r="D3635" s="120"/>
      <c r="E3635" s="119"/>
      <c r="F3635" s="119"/>
      <c r="G3635" s="119"/>
      <c r="H3635" s="119"/>
      <c r="I3635" s="158">
        <f t="shared" si="113"/>
        <v>0</v>
      </c>
      <c r="J3635" s="119"/>
      <c r="K3635" s="119"/>
      <c r="L3635" s="119"/>
      <c r="M3635" s="119"/>
      <c r="N3635" s="119"/>
      <c r="O3635" s="159"/>
      <c r="P3635" s="160" t="s">
        <v>80</v>
      </c>
      <c r="Q3635" s="122">
        <f t="shared" si="114"/>
        <v>0</v>
      </c>
      <c r="R3635" s="143"/>
    </row>
    <row r="3636" spans="2:18" x14ac:dyDescent="0.2">
      <c r="B3636" s="120"/>
      <c r="C3636" s="119"/>
      <c r="D3636" s="120"/>
      <c r="E3636" s="119"/>
      <c r="F3636" s="119"/>
      <c r="G3636" s="119"/>
      <c r="H3636" s="119"/>
      <c r="I3636" s="158">
        <f t="shared" ref="I3636:I3699" si="115">IF(J3636&gt;0,J3636,SUM((PI()*E3636*F3636/4)+(PI()*F3636*G3636/4)+(PI()*G3636*H3636/4)+(PI()*H3636*E3636/4)))</f>
        <v>0</v>
      </c>
      <c r="J3636" s="119"/>
      <c r="K3636" s="119"/>
      <c r="L3636" s="119"/>
      <c r="M3636" s="119"/>
      <c r="N3636" s="119"/>
      <c r="O3636" s="159"/>
      <c r="P3636" s="160" t="s">
        <v>80</v>
      </c>
      <c r="Q3636" s="122">
        <f t="shared" ref="Q3636:Q3699" si="116">SUM((I3636-(L3636+M3636+N3636))*(1-O3636))</f>
        <v>0</v>
      </c>
      <c r="R3636" s="143"/>
    </row>
    <row r="3637" spans="2:18" x14ac:dyDescent="0.2">
      <c r="B3637" s="120"/>
      <c r="C3637" s="119"/>
      <c r="D3637" s="120"/>
      <c r="E3637" s="119"/>
      <c r="F3637" s="119"/>
      <c r="G3637" s="119"/>
      <c r="H3637" s="119"/>
      <c r="I3637" s="158">
        <f t="shared" si="115"/>
        <v>0</v>
      </c>
      <c r="J3637" s="119"/>
      <c r="K3637" s="119"/>
      <c r="L3637" s="119"/>
      <c r="M3637" s="119"/>
      <c r="N3637" s="119"/>
      <c r="O3637" s="159"/>
      <c r="P3637" s="160" t="s">
        <v>80</v>
      </c>
      <c r="Q3637" s="122">
        <f t="shared" si="116"/>
        <v>0</v>
      </c>
      <c r="R3637" s="143"/>
    </row>
    <row r="3638" spans="2:18" x14ac:dyDescent="0.2">
      <c r="B3638" s="120"/>
      <c r="C3638" s="119"/>
      <c r="D3638" s="120"/>
      <c r="E3638" s="119"/>
      <c r="F3638" s="119"/>
      <c r="G3638" s="119"/>
      <c r="H3638" s="119"/>
      <c r="I3638" s="158">
        <f t="shared" si="115"/>
        <v>0</v>
      </c>
      <c r="J3638" s="119"/>
      <c r="K3638" s="119"/>
      <c r="L3638" s="119"/>
      <c r="M3638" s="119"/>
      <c r="N3638" s="119"/>
      <c r="O3638" s="159"/>
      <c r="P3638" s="160" t="s">
        <v>80</v>
      </c>
      <c r="Q3638" s="122">
        <f t="shared" si="116"/>
        <v>0</v>
      </c>
      <c r="R3638" s="143"/>
    </row>
    <row r="3639" spans="2:18" x14ac:dyDescent="0.2">
      <c r="B3639" s="120"/>
      <c r="C3639" s="119"/>
      <c r="D3639" s="120"/>
      <c r="E3639" s="119"/>
      <c r="F3639" s="119"/>
      <c r="G3639" s="119"/>
      <c r="H3639" s="119"/>
      <c r="I3639" s="158">
        <f t="shared" si="115"/>
        <v>0</v>
      </c>
      <c r="J3639" s="119"/>
      <c r="K3639" s="119"/>
      <c r="L3639" s="119"/>
      <c r="M3639" s="119"/>
      <c r="N3639" s="119"/>
      <c r="O3639" s="159"/>
      <c r="P3639" s="160" t="s">
        <v>80</v>
      </c>
      <c r="Q3639" s="122">
        <f t="shared" si="116"/>
        <v>0</v>
      </c>
      <c r="R3639" s="143"/>
    </row>
    <row r="3640" spans="2:18" x14ac:dyDescent="0.2">
      <c r="B3640" s="120"/>
      <c r="C3640" s="119"/>
      <c r="D3640" s="120"/>
      <c r="E3640" s="119"/>
      <c r="F3640" s="119"/>
      <c r="G3640" s="119"/>
      <c r="H3640" s="119"/>
      <c r="I3640" s="158">
        <f t="shared" si="115"/>
        <v>0</v>
      </c>
      <c r="J3640" s="119"/>
      <c r="K3640" s="119"/>
      <c r="L3640" s="119"/>
      <c r="M3640" s="119"/>
      <c r="N3640" s="119"/>
      <c r="O3640" s="159"/>
      <c r="P3640" s="160" t="s">
        <v>80</v>
      </c>
      <c r="Q3640" s="122">
        <f t="shared" si="116"/>
        <v>0</v>
      </c>
      <c r="R3640" s="143"/>
    </row>
    <row r="3641" spans="2:18" x14ac:dyDescent="0.2">
      <c r="B3641" s="120"/>
      <c r="C3641" s="119"/>
      <c r="D3641" s="120"/>
      <c r="E3641" s="119"/>
      <c r="F3641" s="119"/>
      <c r="G3641" s="119"/>
      <c r="H3641" s="119"/>
      <c r="I3641" s="158">
        <f t="shared" si="115"/>
        <v>0</v>
      </c>
      <c r="J3641" s="119"/>
      <c r="K3641" s="119"/>
      <c r="L3641" s="119"/>
      <c r="M3641" s="119"/>
      <c r="N3641" s="119"/>
      <c r="O3641" s="159"/>
      <c r="P3641" s="160" t="s">
        <v>80</v>
      </c>
      <c r="Q3641" s="122">
        <f t="shared" si="116"/>
        <v>0</v>
      </c>
      <c r="R3641" s="143"/>
    </row>
    <row r="3642" spans="2:18" x14ac:dyDescent="0.2">
      <c r="B3642" s="120"/>
      <c r="C3642" s="119"/>
      <c r="D3642" s="120"/>
      <c r="E3642" s="119"/>
      <c r="F3642" s="119"/>
      <c r="G3642" s="119"/>
      <c r="H3642" s="119"/>
      <c r="I3642" s="158">
        <f t="shared" si="115"/>
        <v>0</v>
      </c>
      <c r="J3642" s="119"/>
      <c r="K3642" s="119"/>
      <c r="L3642" s="119"/>
      <c r="M3642" s="119"/>
      <c r="N3642" s="119"/>
      <c r="O3642" s="159"/>
      <c r="P3642" s="160" t="s">
        <v>80</v>
      </c>
      <c r="Q3642" s="122">
        <f t="shared" si="116"/>
        <v>0</v>
      </c>
      <c r="R3642" s="143"/>
    </row>
    <row r="3643" spans="2:18" x14ac:dyDescent="0.2">
      <c r="B3643" s="120"/>
      <c r="C3643" s="119"/>
      <c r="D3643" s="120"/>
      <c r="E3643" s="119"/>
      <c r="F3643" s="119"/>
      <c r="G3643" s="119"/>
      <c r="H3643" s="119"/>
      <c r="I3643" s="158">
        <f t="shared" si="115"/>
        <v>0</v>
      </c>
      <c r="J3643" s="119"/>
      <c r="K3643" s="119"/>
      <c r="L3643" s="119"/>
      <c r="M3643" s="119"/>
      <c r="N3643" s="119"/>
      <c r="O3643" s="159"/>
      <c r="P3643" s="160" t="s">
        <v>80</v>
      </c>
      <c r="Q3643" s="122">
        <f t="shared" si="116"/>
        <v>0</v>
      </c>
      <c r="R3643" s="143"/>
    </row>
    <row r="3644" spans="2:18" x14ac:dyDescent="0.2">
      <c r="B3644" s="120"/>
      <c r="C3644" s="119"/>
      <c r="D3644" s="120"/>
      <c r="E3644" s="119"/>
      <c r="F3644" s="119"/>
      <c r="G3644" s="119"/>
      <c r="H3644" s="119"/>
      <c r="I3644" s="158">
        <f t="shared" si="115"/>
        <v>0</v>
      </c>
      <c r="J3644" s="119"/>
      <c r="K3644" s="119"/>
      <c r="L3644" s="119"/>
      <c r="M3644" s="119"/>
      <c r="N3644" s="119"/>
      <c r="O3644" s="159"/>
      <c r="P3644" s="160" t="s">
        <v>80</v>
      </c>
      <c r="Q3644" s="122">
        <f t="shared" si="116"/>
        <v>0</v>
      </c>
      <c r="R3644" s="143"/>
    </row>
    <row r="3645" spans="2:18" x14ac:dyDescent="0.2">
      <c r="B3645" s="120"/>
      <c r="C3645" s="119"/>
      <c r="D3645" s="120"/>
      <c r="E3645" s="119"/>
      <c r="F3645" s="119"/>
      <c r="G3645" s="119"/>
      <c r="H3645" s="119"/>
      <c r="I3645" s="158">
        <f t="shared" si="115"/>
        <v>0</v>
      </c>
      <c r="J3645" s="119"/>
      <c r="K3645" s="119"/>
      <c r="L3645" s="119"/>
      <c r="M3645" s="119"/>
      <c r="N3645" s="119"/>
      <c r="O3645" s="159"/>
      <c r="P3645" s="160" t="s">
        <v>80</v>
      </c>
      <c r="Q3645" s="122">
        <f t="shared" si="116"/>
        <v>0</v>
      </c>
      <c r="R3645" s="143"/>
    </row>
    <row r="3646" spans="2:18" x14ac:dyDescent="0.2">
      <c r="B3646" s="120"/>
      <c r="C3646" s="119"/>
      <c r="D3646" s="120"/>
      <c r="E3646" s="119"/>
      <c r="F3646" s="119"/>
      <c r="G3646" s="119"/>
      <c r="H3646" s="119"/>
      <c r="I3646" s="158">
        <f t="shared" si="115"/>
        <v>0</v>
      </c>
      <c r="J3646" s="119"/>
      <c r="K3646" s="119"/>
      <c r="L3646" s="119"/>
      <c r="M3646" s="119"/>
      <c r="N3646" s="119"/>
      <c r="O3646" s="159"/>
      <c r="P3646" s="160" t="s">
        <v>80</v>
      </c>
      <c r="Q3646" s="122">
        <f t="shared" si="116"/>
        <v>0</v>
      </c>
      <c r="R3646" s="143"/>
    </row>
    <row r="3647" spans="2:18" x14ac:dyDescent="0.2">
      <c r="B3647" s="120"/>
      <c r="C3647" s="119"/>
      <c r="D3647" s="120"/>
      <c r="E3647" s="119"/>
      <c r="F3647" s="119"/>
      <c r="G3647" s="119"/>
      <c r="H3647" s="119"/>
      <c r="I3647" s="158">
        <f t="shared" si="115"/>
        <v>0</v>
      </c>
      <c r="J3647" s="119"/>
      <c r="K3647" s="119"/>
      <c r="L3647" s="119"/>
      <c r="M3647" s="119"/>
      <c r="N3647" s="119"/>
      <c r="O3647" s="159"/>
      <c r="P3647" s="160" t="s">
        <v>80</v>
      </c>
      <c r="Q3647" s="122">
        <f t="shared" si="116"/>
        <v>0</v>
      </c>
      <c r="R3647" s="143"/>
    </row>
    <row r="3648" spans="2:18" x14ac:dyDescent="0.2">
      <c r="B3648" s="120"/>
      <c r="C3648" s="119"/>
      <c r="D3648" s="120"/>
      <c r="E3648" s="119"/>
      <c r="F3648" s="119"/>
      <c r="G3648" s="119"/>
      <c r="H3648" s="119"/>
      <c r="I3648" s="158">
        <f t="shared" si="115"/>
        <v>0</v>
      </c>
      <c r="J3648" s="119"/>
      <c r="K3648" s="119"/>
      <c r="L3648" s="119"/>
      <c r="M3648" s="119"/>
      <c r="N3648" s="119"/>
      <c r="O3648" s="159"/>
      <c r="P3648" s="160" t="s">
        <v>80</v>
      </c>
      <c r="Q3648" s="122">
        <f t="shared" si="116"/>
        <v>0</v>
      </c>
      <c r="R3648" s="143"/>
    </row>
    <row r="3649" spans="2:18" x14ac:dyDescent="0.2">
      <c r="B3649" s="120"/>
      <c r="C3649" s="119"/>
      <c r="D3649" s="120"/>
      <c r="E3649" s="119"/>
      <c r="F3649" s="119"/>
      <c r="G3649" s="119"/>
      <c r="H3649" s="119"/>
      <c r="I3649" s="158">
        <f t="shared" si="115"/>
        <v>0</v>
      </c>
      <c r="J3649" s="119"/>
      <c r="K3649" s="119"/>
      <c r="L3649" s="119"/>
      <c r="M3649" s="119"/>
      <c r="N3649" s="119"/>
      <c r="O3649" s="159"/>
      <c r="P3649" s="160" t="s">
        <v>80</v>
      </c>
      <c r="Q3649" s="122">
        <f t="shared" si="116"/>
        <v>0</v>
      </c>
      <c r="R3649" s="143"/>
    </row>
    <row r="3650" spans="2:18" x14ac:dyDescent="0.2">
      <c r="B3650" s="120"/>
      <c r="C3650" s="119"/>
      <c r="D3650" s="120"/>
      <c r="E3650" s="119"/>
      <c r="F3650" s="119"/>
      <c r="G3650" s="119"/>
      <c r="H3650" s="119"/>
      <c r="I3650" s="158">
        <f t="shared" si="115"/>
        <v>0</v>
      </c>
      <c r="J3650" s="119"/>
      <c r="K3650" s="119"/>
      <c r="L3650" s="119"/>
      <c r="M3650" s="119"/>
      <c r="N3650" s="119"/>
      <c r="O3650" s="159"/>
      <c r="P3650" s="160" t="s">
        <v>80</v>
      </c>
      <c r="Q3650" s="122">
        <f t="shared" si="116"/>
        <v>0</v>
      </c>
      <c r="R3650" s="143"/>
    </row>
    <row r="3651" spans="2:18" x14ac:dyDescent="0.2">
      <c r="B3651" s="120"/>
      <c r="C3651" s="119"/>
      <c r="D3651" s="120"/>
      <c r="E3651" s="119"/>
      <c r="F3651" s="119"/>
      <c r="G3651" s="119"/>
      <c r="H3651" s="119"/>
      <c r="I3651" s="158">
        <f t="shared" si="115"/>
        <v>0</v>
      </c>
      <c r="J3651" s="119"/>
      <c r="K3651" s="119"/>
      <c r="L3651" s="119"/>
      <c r="M3651" s="119"/>
      <c r="N3651" s="119"/>
      <c r="O3651" s="159"/>
      <c r="P3651" s="160" t="s">
        <v>80</v>
      </c>
      <c r="Q3651" s="122">
        <f t="shared" si="116"/>
        <v>0</v>
      </c>
      <c r="R3651" s="143"/>
    </row>
    <row r="3652" spans="2:18" x14ac:dyDescent="0.2">
      <c r="B3652" s="120"/>
      <c r="C3652" s="119"/>
      <c r="D3652" s="120"/>
      <c r="E3652" s="119"/>
      <c r="F3652" s="119"/>
      <c r="G3652" s="119"/>
      <c r="H3652" s="119"/>
      <c r="I3652" s="158">
        <f t="shared" si="115"/>
        <v>0</v>
      </c>
      <c r="J3652" s="119"/>
      <c r="K3652" s="119"/>
      <c r="L3652" s="119"/>
      <c r="M3652" s="119"/>
      <c r="N3652" s="119"/>
      <c r="O3652" s="159"/>
      <c r="P3652" s="160" t="s">
        <v>80</v>
      </c>
      <c r="Q3652" s="122">
        <f t="shared" si="116"/>
        <v>0</v>
      </c>
      <c r="R3652" s="143"/>
    </row>
    <row r="3653" spans="2:18" x14ac:dyDescent="0.2">
      <c r="B3653" s="120"/>
      <c r="C3653" s="119"/>
      <c r="D3653" s="120"/>
      <c r="E3653" s="119"/>
      <c r="F3653" s="119"/>
      <c r="G3653" s="119"/>
      <c r="H3653" s="119"/>
      <c r="I3653" s="158">
        <f t="shared" si="115"/>
        <v>0</v>
      </c>
      <c r="J3653" s="119"/>
      <c r="K3653" s="119"/>
      <c r="L3653" s="119"/>
      <c r="M3653" s="119"/>
      <c r="N3653" s="119"/>
      <c r="O3653" s="159"/>
      <c r="P3653" s="160" t="s">
        <v>80</v>
      </c>
      <c r="Q3653" s="122">
        <f t="shared" si="116"/>
        <v>0</v>
      </c>
      <c r="R3653" s="143"/>
    </row>
    <row r="3654" spans="2:18" x14ac:dyDescent="0.2">
      <c r="B3654" s="120"/>
      <c r="C3654" s="119"/>
      <c r="D3654" s="120"/>
      <c r="E3654" s="119"/>
      <c r="F3654" s="119"/>
      <c r="G3654" s="119"/>
      <c r="H3654" s="119"/>
      <c r="I3654" s="158">
        <f t="shared" si="115"/>
        <v>0</v>
      </c>
      <c r="J3654" s="119"/>
      <c r="K3654" s="119"/>
      <c r="L3654" s="119"/>
      <c r="M3654" s="119"/>
      <c r="N3654" s="119"/>
      <c r="O3654" s="159"/>
      <c r="P3654" s="160" t="s">
        <v>80</v>
      </c>
      <c r="Q3654" s="122">
        <f t="shared" si="116"/>
        <v>0</v>
      </c>
      <c r="R3654" s="143"/>
    </row>
    <row r="3655" spans="2:18" x14ac:dyDescent="0.2">
      <c r="B3655" s="120"/>
      <c r="C3655" s="119"/>
      <c r="D3655" s="120"/>
      <c r="E3655" s="119"/>
      <c r="F3655" s="119"/>
      <c r="G3655" s="119"/>
      <c r="H3655" s="119"/>
      <c r="I3655" s="158">
        <f t="shared" si="115"/>
        <v>0</v>
      </c>
      <c r="J3655" s="119"/>
      <c r="K3655" s="119"/>
      <c r="L3655" s="119"/>
      <c r="M3655" s="119"/>
      <c r="N3655" s="119"/>
      <c r="O3655" s="159"/>
      <c r="P3655" s="160" t="s">
        <v>80</v>
      </c>
      <c r="Q3655" s="122">
        <f t="shared" si="116"/>
        <v>0</v>
      </c>
      <c r="R3655" s="143"/>
    </row>
    <row r="3656" spans="2:18" x14ac:dyDescent="0.2">
      <c r="B3656" s="120"/>
      <c r="C3656" s="119"/>
      <c r="D3656" s="120"/>
      <c r="E3656" s="119"/>
      <c r="F3656" s="119"/>
      <c r="G3656" s="119"/>
      <c r="H3656" s="119"/>
      <c r="I3656" s="158">
        <f t="shared" si="115"/>
        <v>0</v>
      </c>
      <c r="J3656" s="119"/>
      <c r="K3656" s="119"/>
      <c r="L3656" s="119"/>
      <c r="M3656" s="119"/>
      <c r="N3656" s="119"/>
      <c r="O3656" s="159"/>
      <c r="P3656" s="160" t="s">
        <v>80</v>
      </c>
      <c r="Q3656" s="122">
        <f t="shared" si="116"/>
        <v>0</v>
      </c>
      <c r="R3656" s="143"/>
    </row>
    <row r="3657" spans="2:18" x14ac:dyDescent="0.2">
      <c r="B3657" s="120"/>
      <c r="C3657" s="119"/>
      <c r="D3657" s="120"/>
      <c r="E3657" s="119"/>
      <c r="F3657" s="119"/>
      <c r="G3657" s="119"/>
      <c r="H3657" s="119"/>
      <c r="I3657" s="158">
        <f t="shared" si="115"/>
        <v>0</v>
      </c>
      <c r="J3657" s="119"/>
      <c r="K3657" s="119"/>
      <c r="L3657" s="119"/>
      <c r="M3657" s="119"/>
      <c r="N3657" s="119"/>
      <c r="O3657" s="159"/>
      <c r="P3657" s="160" t="s">
        <v>80</v>
      </c>
      <c r="Q3657" s="122">
        <f t="shared" si="116"/>
        <v>0</v>
      </c>
      <c r="R3657" s="143"/>
    </row>
    <row r="3658" spans="2:18" x14ac:dyDescent="0.2">
      <c r="B3658" s="120"/>
      <c r="C3658" s="119"/>
      <c r="D3658" s="120"/>
      <c r="E3658" s="119"/>
      <c r="F3658" s="119"/>
      <c r="G3658" s="119"/>
      <c r="H3658" s="119"/>
      <c r="I3658" s="158">
        <f t="shared" si="115"/>
        <v>0</v>
      </c>
      <c r="J3658" s="119"/>
      <c r="K3658" s="119"/>
      <c r="L3658" s="119"/>
      <c r="M3658" s="119"/>
      <c r="N3658" s="119"/>
      <c r="O3658" s="159"/>
      <c r="P3658" s="160" t="s">
        <v>80</v>
      </c>
      <c r="Q3658" s="122">
        <f t="shared" si="116"/>
        <v>0</v>
      </c>
      <c r="R3658" s="143"/>
    </row>
    <row r="3659" spans="2:18" x14ac:dyDescent="0.2">
      <c r="B3659" s="120"/>
      <c r="C3659" s="119"/>
      <c r="D3659" s="120"/>
      <c r="E3659" s="119"/>
      <c r="F3659" s="119"/>
      <c r="G3659" s="119"/>
      <c r="H3659" s="119"/>
      <c r="I3659" s="158">
        <f t="shared" si="115"/>
        <v>0</v>
      </c>
      <c r="J3659" s="119"/>
      <c r="K3659" s="119"/>
      <c r="L3659" s="119"/>
      <c r="M3659" s="119"/>
      <c r="N3659" s="119"/>
      <c r="O3659" s="159"/>
      <c r="P3659" s="160" t="s">
        <v>80</v>
      </c>
      <c r="Q3659" s="122">
        <f t="shared" si="116"/>
        <v>0</v>
      </c>
      <c r="R3659" s="143"/>
    </row>
    <row r="3660" spans="2:18" x14ac:dyDescent="0.2">
      <c r="B3660" s="120"/>
      <c r="C3660" s="119"/>
      <c r="D3660" s="120"/>
      <c r="E3660" s="119"/>
      <c r="F3660" s="119"/>
      <c r="G3660" s="119"/>
      <c r="H3660" s="119"/>
      <c r="I3660" s="158">
        <f t="shared" si="115"/>
        <v>0</v>
      </c>
      <c r="J3660" s="119"/>
      <c r="K3660" s="119"/>
      <c r="L3660" s="119"/>
      <c r="M3660" s="119"/>
      <c r="N3660" s="119"/>
      <c r="O3660" s="159"/>
      <c r="P3660" s="160" t="s">
        <v>80</v>
      </c>
      <c r="Q3660" s="122">
        <f t="shared" si="116"/>
        <v>0</v>
      </c>
      <c r="R3660" s="143"/>
    </row>
    <row r="3661" spans="2:18" x14ac:dyDescent="0.2">
      <c r="B3661" s="120"/>
      <c r="C3661" s="119"/>
      <c r="D3661" s="120"/>
      <c r="E3661" s="119"/>
      <c r="F3661" s="119"/>
      <c r="G3661" s="119"/>
      <c r="H3661" s="119"/>
      <c r="I3661" s="158">
        <f t="shared" si="115"/>
        <v>0</v>
      </c>
      <c r="J3661" s="119"/>
      <c r="K3661" s="119"/>
      <c r="L3661" s="119"/>
      <c r="M3661" s="119"/>
      <c r="N3661" s="119"/>
      <c r="O3661" s="159"/>
      <c r="P3661" s="160" t="s">
        <v>80</v>
      </c>
      <c r="Q3661" s="122">
        <f t="shared" si="116"/>
        <v>0</v>
      </c>
      <c r="R3661" s="143"/>
    </row>
    <row r="3662" spans="2:18" x14ac:dyDescent="0.2">
      <c r="B3662" s="120"/>
      <c r="C3662" s="119"/>
      <c r="D3662" s="120"/>
      <c r="E3662" s="119"/>
      <c r="F3662" s="119"/>
      <c r="G3662" s="119"/>
      <c r="H3662" s="119"/>
      <c r="I3662" s="158">
        <f t="shared" si="115"/>
        <v>0</v>
      </c>
      <c r="J3662" s="119"/>
      <c r="K3662" s="119"/>
      <c r="L3662" s="119"/>
      <c r="M3662" s="119"/>
      <c r="N3662" s="119"/>
      <c r="O3662" s="159"/>
      <c r="P3662" s="160" t="s">
        <v>80</v>
      </c>
      <c r="Q3662" s="122">
        <f t="shared" si="116"/>
        <v>0</v>
      </c>
      <c r="R3662" s="143"/>
    </row>
    <row r="3663" spans="2:18" x14ac:dyDescent="0.2">
      <c r="B3663" s="120"/>
      <c r="C3663" s="119"/>
      <c r="D3663" s="120"/>
      <c r="E3663" s="119"/>
      <c r="F3663" s="119"/>
      <c r="G3663" s="119"/>
      <c r="H3663" s="119"/>
      <c r="I3663" s="158">
        <f t="shared" si="115"/>
        <v>0</v>
      </c>
      <c r="J3663" s="119"/>
      <c r="K3663" s="119"/>
      <c r="L3663" s="119"/>
      <c r="M3663" s="119"/>
      <c r="N3663" s="119"/>
      <c r="O3663" s="159"/>
      <c r="P3663" s="160" t="s">
        <v>80</v>
      </c>
      <c r="Q3663" s="122">
        <f t="shared" si="116"/>
        <v>0</v>
      </c>
      <c r="R3663" s="143"/>
    </row>
    <row r="3664" spans="2:18" x14ac:dyDescent="0.2">
      <c r="B3664" s="120"/>
      <c r="C3664" s="119"/>
      <c r="D3664" s="120"/>
      <c r="E3664" s="119"/>
      <c r="F3664" s="119"/>
      <c r="G3664" s="119"/>
      <c r="H3664" s="119"/>
      <c r="I3664" s="158">
        <f t="shared" si="115"/>
        <v>0</v>
      </c>
      <c r="J3664" s="119"/>
      <c r="K3664" s="119"/>
      <c r="L3664" s="119"/>
      <c r="M3664" s="119"/>
      <c r="N3664" s="119"/>
      <c r="O3664" s="159"/>
      <c r="P3664" s="160" t="s">
        <v>80</v>
      </c>
      <c r="Q3664" s="122">
        <f t="shared" si="116"/>
        <v>0</v>
      </c>
      <c r="R3664" s="143"/>
    </row>
    <row r="3665" spans="2:18" x14ac:dyDescent="0.2">
      <c r="B3665" s="120"/>
      <c r="C3665" s="119"/>
      <c r="D3665" s="120"/>
      <c r="E3665" s="119"/>
      <c r="F3665" s="119"/>
      <c r="G3665" s="119"/>
      <c r="H3665" s="119"/>
      <c r="I3665" s="158">
        <f t="shared" si="115"/>
        <v>0</v>
      </c>
      <c r="J3665" s="119"/>
      <c r="K3665" s="119"/>
      <c r="L3665" s="119"/>
      <c r="M3665" s="119"/>
      <c r="N3665" s="119"/>
      <c r="O3665" s="159"/>
      <c r="P3665" s="160" t="s">
        <v>80</v>
      </c>
      <c r="Q3665" s="122">
        <f t="shared" si="116"/>
        <v>0</v>
      </c>
      <c r="R3665" s="143"/>
    </row>
    <row r="3666" spans="2:18" x14ac:dyDescent="0.2">
      <c r="B3666" s="120"/>
      <c r="C3666" s="119"/>
      <c r="D3666" s="120"/>
      <c r="E3666" s="119"/>
      <c r="F3666" s="119"/>
      <c r="G3666" s="119"/>
      <c r="H3666" s="119"/>
      <c r="I3666" s="158">
        <f t="shared" si="115"/>
        <v>0</v>
      </c>
      <c r="J3666" s="119"/>
      <c r="K3666" s="119"/>
      <c r="L3666" s="119"/>
      <c r="M3666" s="119"/>
      <c r="N3666" s="119"/>
      <c r="O3666" s="159"/>
      <c r="P3666" s="160" t="s">
        <v>80</v>
      </c>
      <c r="Q3666" s="122">
        <f t="shared" si="116"/>
        <v>0</v>
      </c>
      <c r="R3666" s="143"/>
    </row>
    <row r="3667" spans="2:18" x14ac:dyDescent="0.2">
      <c r="B3667" s="120"/>
      <c r="C3667" s="119"/>
      <c r="D3667" s="120"/>
      <c r="E3667" s="119"/>
      <c r="F3667" s="119"/>
      <c r="G3667" s="119"/>
      <c r="H3667" s="119"/>
      <c r="I3667" s="158">
        <f t="shared" si="115"/>
        <v>0</v>
      </c>
      <c r="J3667" s="119"/>
      <c r="K3667" s="119"/>
      <c r="L3667" s="119"/>
      <c r="M3667" s="119"/>
      <c r="N3667" s="119"/>
      <c r="O3667" s="159"/>
      <c r="P3667" s="160" t="s">
        <v>80</v>
      </c>
      <c r="Q3667" s="122">
        <f t="shared" si="116"/>
        <v>0</v>
      </c>
      <c r="R3667" s="143"/>
    </row>
    <row r="3668" spans="2:18" x14ac:dyDescent="0.2">
      <c r="B3668" s="120"/>
      <c r="C3668" s="119"/>
      <c r="D3668" s="120"/>
      <c r="E3668" s="119"/>
      <c r="F3668" s="119"/>
      <c r="G3668" s="119"/>
      <c r="H3668" s="119"/>
      <c r="I3668" s="158">
        <f t="shared" si="115"/>
        <v>0</v>
      </c>
      <c r="J3668" s="119"/>
      <c r="K3668" s="119"/>
      <c r="L3668" s="119"/>
      <c r="M3668" s="119"/>
      <c r="N3668" s="119"/>
      <c r="O3668" s="159"/>
      <c r="P3668" s="160" t="s">
        <v>80</v>
      </c>
      <c r="Q3668" s="122">
        <f t="shared" si="116"/>
        <v>0</v>
      </c>
      <c r="R3668" s="143"/>
    </row>
    <row r="3669" spans="2:18" x14ac:dyDescent="0.2">
      <c r="B3669" s="120"/>
      <c r="C3669" s="119"/>
      <c r="D3669" s="120"/>
      <c r="E3669" s="119"/>
      <c r="F3669" s="119"/>
      <c r="G3669" s="119"/>
      <c r="H3669" s="119"/>
      <c r="I3669" s="158">
        <f t="shared" si="115"/>
        <v>0</v>
      </c>
      <c r="J3669" s="119"/>
      <c r="K3669" s="119"/>
      <c r="L3669" s="119"/>
      <c r="M3669" s="119"/>
      <c r="N3669" s="119"/>
      <c r="O3669" s="159"/>
      <c r="P3669" s="160" t="s">
        <v>80</v>
      </c>
      <c r="Q3669" s="122">
        <f t="shared" si="116"/>
        <v>0</v>
      </c>
      <c r="R3669" s="143"/>
    </row>
    <row r="3670" spans="2:18" x14ac:dyDescent="0.2">
      <c r="B3670" s="120"/>
      <c r="C3670" s="119"/>
      <c r="D3670" s="120"/>
      <c r="E3670" s="119"/>
      <c r="F3670" s="119"/>
      <c r="G3670" s="119"/>
      <c r="H3670" s="119"/>
      <c r="I3670" s="158">
        <f t="shared" si="115"/>
        <v>0</v>
      </c>
      <c r="J3670" s="119"/>
      <c r="K3670" s="119"/>
      <c r="L3670" s="119"/>
      <c r="M3670" s="119"/>
      <c r="N3670" s="119"/>
      <c r="O3670" s="159"/>
      <c r="P3670" s="160" t="s">
        <v>80</v>
      </c>
      <c r="Q3670" s="122">
        <f t="shared" si="116"/>
        <v>0</v>
      </c>
      <c r="R3670" s="143"/>
    </row>
    <row r="3671" spans="2:18" x14ac:dyDescent="0.2">
      <c r="B3671" s="120"/>
      <c r="C3671" s="119"/>
      <c r="D3671" s="120"/>
      <c r="E3671" s="119"/>
      <c r="F3671" s="119"/>
      <c r="G3671" s="119"/>
      <c r="H3671" s="119"/>
      <c r="I3671" s="158">
        <f t="shared" si="115"/>
        <v>0</v>
      </c>
      <c r="J3671" s="119"/>
      <c r="K3671" s="119"/>
      <c r="L3671" s="119"/>
      <c r="M3671" s="119"/>
      <c r="N3671" s="119"/>
      <c r="O3671" s="159"/>
      <c r="P3671" s="160" t="s">
        <v>80</v>
      </c>
      <c r="Q3671" s="122">
        <f t="shared" si="116"/>
        <v>0</v>
      </c>
      <c r="R3671" s="143"/>
    </row>
    <row r="3672" spans="2:18" x14ac:dyDescent="0.2">
      <c r="B3672" s="120"/>
      <c r="C3672" s="119"/>
      <c r="D3672" s="120"/>
      <c r="E3672" s="119"/>
      <c r="F3672" s="119"/>
      <c r="G3672" s="119"/>
      <c r="H3672" s="119"/>
      <c r="I3672" s="158">
        <f t="shared" si="115"/>
        <v>0</v>
      </c>
      <c r="J3672" s="119"/>
      <c r="K3672" s="119"/>
      <c r="L3672" s="119"/>
      <c r="M3672" s="119"/>
      <c r="N3672" s="119"/>
      <c r="O3672" s="159"/>
      <c r="P3672" s="160" t="s">
        <v>80</v>
      </c>
      <c r="Q3672" s="122">
        <f t="shared" si="116"/>
        <v>0</v>
      </c>
      <c r="R3672" s="143"/>
    </row>
    <row r="3673" spans="2:18" x14ac:dyDescent="0.2">
      <c r="B3673" s="120"/>
      <c r="C3673" s="119"/>
      <c r="D3673" s="120"/>
      <c r="E3673" s="119"/>
      <c r="F3673" s="119"/>
      <c r="G3673" s="119"/>
      <c r="H3673" s="119"/>
      <c r="I3673" s="158">
        <f t="shared" si="115"/>
        <v>0</v>
      </c>
      <c r="J3673" s="119"/>
      <c r="K3673" s="119"/>
      <c r="L3673" s="119"/>
      <c r="M3673" s="119"/>
      <c r="N3673" s="119"/>
      <c r="O3673" s="159"/>
      <c r="P3673" s="160" t="s">
        <v>80</v>
      </c>
      <c r="Q3673" s="122">
        <f t="shared" si="116"/>
        <v>0</v>
      </c>
      <c r="R3673" s="143"/>
    </row>
    <row r="3674" spans="2:18" x14ac:dyDescent="0.2">
      <c r="B3674" s="120"/>
      <c r="C3674" s="119"/>
      <c r="D3674" s="120"/>
      <c r="E3674" s="119"/>
      <c r="F3674" s="119"/>
      <c r="G3674" s="119"/>
      <c r="H3674" s="119"/>
      <c r="I3674" s="158">
        <f t="shared" si="115"/>
        <v>0</v>
      </c>
      <c r="J3674" s="119"/>
      <c r="K3674" s="119"/>
      <c r="L3674" s="119"/>
      <c r="M3674" s="119"/>
      <c r="N3674" s="119"/>
      <c r="O3674" s="159"/>
      <c r="P3674" s="160" t="s">
        <v>80</v>
      </c>
      <c r="Q3674" s="122">
        <f t="shared" si="116"/>
        <v>0</v>
      </c>
      <c r="R3674" s="143"/>
    </row>
    <row r="3675" spans="2:18" x14ac:dyDescent="0.2">
      <c r="B3675" s="120"/>
      <c r="C3675" s="119"/>
      <c r="D3675" s="120"/>
      <c r="E3675" s="119"/>
      <c r="F3675" s="119"/>
      <c r="G3675" s="119"/>
      <c r="H3675" s="119"/>
      <c r="I3675" s="158">
        <f t="shared" si="115"/>
        <v>0</v>
      </c>
      <c r="J3675" s="119"/>
      <c r="K3675" s="119"/>
      <c r="L3675" s="119"/>
      <c r="M3675" s="119"/>
      <c r="N3675" s="119"/>
      <c r="O3675" s="159"/>
      <c r="P3675" s="160" t="s">
        <v>80</v>
      </c>
      <c r="Q3675" s="122">
        <f t="shared" si="116"/>
        <v>0</v>
      </c>
      <c r="R3675" s="143"/>
    </row>
    <row r="3676" spans="2:18" x14ac:dyDescent="0.2">
      <c r="B3676" s="120"/>
      <c r="C3676" s="119"/>
      <c r="D3676" s="120"/>
      <c r="E3676" s="119"/>
      <c r="F3676" s="119"/>
      <c r="G3676" s="119"/>
      <c r="H3676" s="119"/>
      <c r="I3676" s="158">
        <f t="shared" si="115"/>
        <v>0</v>
      </c>
      <c r="J3676" s="119"/>
      <c r="K3676" s="119"/>
      <c r="L3676" s="119"/>
      <c r="M3676" s="119"/>
      <c r="N3676" s="119"/>
      <c r="O3676" s="159"/>
      <c r="P3676" s="160" t="s">
        <v>80</v>
      </c>
      <c r="Q3676" s="122">
        <f t="shared" si="116"/>
        <v>0</v>
      </c>
      <c r="R3676" s="143"/>
    </row>
    <row r="3677" spans="2:18" x14ac:dyDescent="0.2">
      <c r="B3677" s="120"/>
      <c r="C3677" s="119"/>
      <c r="D3677" s="120"/>
      <c r="E3677" s="119"/>
      <c r="F3677" s="119"/>
      <c r="G3677" s="119"/>
      <c r="H3677" s="119"/>
      <c r="I3677" s="158">
        <f t="shared" si="115"/>
        <v>0</v>
      </c>
      <c r="J3677" s="119"/>
      <c r="K3677" s="119"/>
      <c r="L3677" s="119"/>
      <c r="M3677" s="119"/>
      <c r="N3677" s="119"/>
      <c r="O3677" s="159"/>
      <c r="P3677" s="160" t="s">
        <v>80</v>
      </c>
      <c r="Q3677" s="122">
        <f t="shared" si="116"/>
        <v>0</v>
      </c>
      <c r="R3677" s="143"/>
    </row>
    <row r="3678" spans="2:18" x14ac:dyDescent="0.2">
      <c r="B3678" s="120"/>
      <c r="C3678" s="119"/>
      <c r="D3678" s="120"/>
      <c r="E3678" s="119"/>
      <c r="F3678" s="119"/>
      <c r="G3678" s="119"/>
      <c r="H3678" s="119"/>
      <c r="I3678" s="158">
        <f t="shared" si="115"/>
        <v>0</v>
      </c>
      <c r="J3678" s="119"/>
      <c r="K3678" s="119"/>
      <c r="L3678" s="119"/>
      <c r="M3678" s="119"/>
      <c r="N3678" s="119"/>
      <c r="O3678" s="159"/>
      <c r="P3678" s="160" t="s">
        <v>80</v>
      </c>
      <c r="Q3678" s="122">
        <f t="shared" si="116"/>
        <v>0</v>
      </c>
      <c r="R3678" s="143"/>
    </row>
    <row r="3679" spans="2:18" x14ac:dyDescent="0.2">
      <c r="B3679" s="120"/>
      <c r="C3679" s="119"/>
      <c r="D3679" s="120"/>
      <c r="E3679" s="119"/>
      <c r="F3679" s="119"/>
      <c r="G3679" s="119"/>
      <c r="H3679" s="119"/>
      <c r="I3679" s="158">
        <f t="shared" si="115"/>
        <v>0</v>
      </c>
      <c r="J3679" s="119"/>
      <c r="K3679" s="119"/>
      <c r="L3679" s="119"/>
      <c r="M3679" s="119"/>
      <c r="N3679" s="119"/>
      <c r="O3679" s="159"/>
      <c r="P3679" s="160" t="s">
        <v>80</v>
      </c>
      <c r="Q3679" s="122">
        <f t="shared" si="116"/>
        <v>0</v>
      </c>
      <c r="R3679" s="143"/>
    </row>
    <row r="3680" spans="2:18" x14ac:dyDescent="0.2">
      <c r="B3680" s="120"/>
      <c r="C3680" s="119"/>
      <c r="D3680" s="120"/>
      <c r="E3680" s="119"/>
      <c r="F3680" s="119"/>
      <c r="G3680" s="119"/>
      <c r="H3680" s="119"/>
      <c r="I3680" s="158">
        <f t="shared" si="115"/>
        <v>0</v>
      </c>
      <c r="J3680" s="119"/>
      <c r="K3680" s="119"/>
      <c r="L3680" s="119"/>
      <c r="M3680" s="119"/>
      <c r="N3680" s="119"/>
      <c r="O3680" s="159"/>
      <c r="P3680" s="160" t="s">
        <v>80</v>
      </c>
      <c r="Q3680" s="122">
        <f t="shared" si="116"/>
        <v>0</v>
      </c>
      <c r="R3680" s="143"/>
    </row>
    <row r="3681" spans="2:18" x14ac:dyDescent="0.2">
      <c r="B3681" s="120"/>
      <c r="C3681" s="119"/>
      <c r="D3681" s="120"/>
      <c r="E3681" s="119"/>
      <c r="F3681" s="119"/>
      <c r="G3681" s="119"/>
      <c r="H3681" s="119"/>
      <c r="I3681" s="158">
        <f t="shared" si="115"/>
        <v>0</v>
      </c>
      <c r="J3681" s="119"/>
      <c r="K3681" s="119"/>
      <c r="L3681" s="119"/>
      <c r="M3681" s="119"/>
      <c r="N3681" s="119"/>
      <c r="O3681" s="159"/>
      <c r="P3681" s="160" t="s">
        <v>80</v>
      </c>
      <c r="Q3681" s="122">
        <f t="shared" si="116"/>
        <v>0</v>
      </c>
      <c r="R3681" s="143"/>
    </row>
    <row r="3682" spans="2:18" x14ac:dyDescent="0.2">
      <c r="B3682" s="120"/>
      <c r="C3682" s="119"/>
      <c r="D3682" s="120"/>
      <c r="E3682" s="119"/>
      <c r="F3682" s="119"/>
      <c r="G3682" s="119"/>
      <c r="H3682" s="119"/>
      <c r="I3682" s="158">
        <f t="shared" si="115"/>
        <v>0</v>
      </c>
      <c r="J3682" s="119"/>
      <c r="K3682" s="119"/>
      <c r="L3682" s="119"/>
      <c r="M3682" s="119"/>
      <c r="N3682" s="119"/>
      <c r="O3682" s="159"/>
      <c r="P3682" s="160" t="s">
        <v>80</v>
      </c>
      <c r="Q3682" s="122">
        <f t="shared" si="116"/>
        <v>0</v>
      </c>
      <c r="R3682" s="143"/>
    </row>
    <row r="3683" spans="2:18" x14ac:dyDescent="0.2">
      <c r="B3683" s="120"/>
      <c r="C3683" s="119"/>
      <c r="D3683" s="120"/>
      <c r="E3683" s="119"/>
      <c r="F3683" s="119"/>
      <c r="G3683" s="119"/>
      <c r="H3683" s="119"/>
      <c r="I3683" s="158">
        <f t="shared" si="115"/>
        <v>0</v>
      </c>
      <c r="J3683" s="119"/>
      <c r="K3683" s="119"/>
      <c r="L3683" s="119"/>
      <c r="M3683" s="119"/>
      <c r="N3683" s="119"/>
      <c r="O3683" s="159"/>
      <c r="P3683" s="160" t="s">
        <v>80</v>
      </c>
      <c r="Q3683" s="122">
        <f t="shared" si="116"/>
        <v>0</v>
      </c>
      <c r="R3683" s="143"/>
    </row>
    <row r="3684" spans="2:18" x14ac:dyDescent="0.2">
      <c r="B3684" s="120"/>
      <c r="C3684" s="119"/>
      <c r="D3684" s="120"/>
      <c r="E3684" s="119"/>
      <c r="F3684" s="119"/>
      <c r="G3684" s="119"/>
      <c r="H3684" s="119"/>
      <c r="I3684" s="158">
        <f t="shared" si="115"/>
        <v>0</v>
      </c>
      <c r="J3684" s="119"/>
      <c r="K3684" s="119"/>
      <c r="L3684" s="119"/>
      <c r="M3684" s="119"/>
      <c r="N3684" s="119"/>
      <c r="O3684" s="159"/>
      <c r="P3684" s="160" t="s">
        <v>80</v>
      </c>
      <c r="Q3684" s="122">
        <f t="shared" si="116"/>
        <v>0</v>
      </c>
      <c r="R3684" s="143"/>
    </row>
    <row r="3685" spans="2:18" x14ac:dyDescent="0.2">
      <c r="B3685" s="120"/>
      <c r="C3685" s="119"/>
      <c r="D3685" s="120"/>
      <c r="E3685" s="119"/>
      <c r="F3685" s="119"/>
      <c r="G3685" s="119"/>
      <c r="H3685" s="119"/>
      <c r="I3685" s="158">
        <f t="shared" si="115"/>
        <v>0</v>
      </c>
      <c r="J3685" s="119"/>
      <c r="K3685" s="119"/>
      <c r="L3685" s="119"/>
      <c r="M3685" s="119"/>
      <c r="N3685" s="119"/>
      <c r="O3685" s="159"/>
      <c r="P3685" s="160" t="s">
        <v>80</v>
      </c>
      <c r="Q3685" s="122">
        <f t="shared" si="116"/>
        <v>0</v>
      </c>
      <c r="R3685" s="143"/>
    </row>
    <row r="3686" spans="2:18" x14ac:dyDescent="0.2">
      <c r="B3686" s="120"/>
      <c r="C3686" s="119"/>
      <c r="D3686" s="120"/>
      <c r="E3686" s="119"/>
      <c r="F3686" s="119"/>
      <c r="G3686" s="119"/>
      <c r="H3686" s="119"/>
      <c r="I3686" s="158">
        <f t="shared" si="115"/>
        <v>0</v>
      </c>
      <c r="J3686" s="119"/>
      <c r="K3686" s="119"/>
      <c r="L3686" s="119"/>
      <c r="M3686" s="119"/>
      <c r="N3686" s="119"/>
      <c r="O3686" s="159"/>
      <c r="P3686" s="160" t="s">
        <v>80</v>
      </c>
      <c r="Q3686" s="122">
        <f t="shared" si="116"/>
        <v>0</v>
      </c>
      <c r="R3686" s="143"/>
    </row>
    <row r="3687" spans="2:18" x14ac:dyDescent="0.2">
      <c r="B3687" s="120"/>
      <c r="C3687" s="119"/>
      <c r="D3687" s="120"/>
      <c r="E3687" s="119"/>
      <c r="F3687" s="119"/>
      <c r="G3687" s="119"/>
      <c r="H3687" s="119"/>
      <c r="I3687" s="158">
        <f t="shared" si="115"/>
        <v>0</v>
      </c>
      <c r="J3687" s="119"/>
      <c r="K3687" s="119"/>
      <c r="L3687" s="119"/>
      <c r="M3687" s="119"/>
      <c r="N3687" s="119"/>
      <c r="O3687" s="159"/>
      <c r="P3687" s="160" t="s">
        <v>80</v>
      </c>
      <c r="Q3687" s="122">
        <f t="shared" si="116"/>
        <v>0</v>
      </c>
      <c r="R3687" s="143"/>
    </row>
    <row r="3688" spans="2:18" x14ac:dyDescent="0.2">
      <c r="B3688" s="120"/>
      <c r="C3688" s="119"/>
      <c r="D3688" s="120"/>
      <c r="E3688" s="119"/>
      <c r="F3688" s="119"/>
      <c r="G3688" s="119"/>
      <c r="H3688" s="119"/>
      <c r="I3688" s="158">
        <f t="shared" si="115"/>
        <v>0</v>
      </c>
      <c r="J3688" s="119"/>
      <c r="K3688" s="119"/>
      <c r="L3688" s="119"/>
      <c r="M3688" s="119"/>
      <c r="N3688" s="119"/>
      <c r="O3688" s="159"/>
      <c r="P3688" s="160" t="s">
        <v>80</v>
      </c>
      <c r="Q3688" s="122">
        <f t="shared" si="116"/>
        <v>0</v>
      </c>
      <c r="R3688" s="143"/>
    </row>
    <row r="3689" spans="2:18" x14ac:dyDescent="0.2">
      <c r="B3689" s="120"/>
      <c r="C3689" s="119"/>
      <c r="D3689" s="120"/>
      <c r="E3689" s="119"/>
      <c r="F3689" s="119"/>
      <c r="G3689" s="119"/>
      <c r="H3689" s="119"/>
      <c r="I3689" s="158">
        <f t="shared" si="115"/>
        <v>0</v>
      </c>
      <c r="J3689" s="119"/>
      <c r="K3689" s="119"/>
      <c r="L3689" s="119"/>
      <c r="M3689" s="119"/>
      <c r="N3689" s="119"/>
      <c r="O3689" s="159"/>
      <c r="P3689" s="160" t="s">
        <v>80</v>
      </c>
      <c r="Q3689" s="122">
        <f t="shared" si="116"/>
        <v>0</v>
      </c>
      <c r="R3689" s="143"/>
    </row>
    <row r="3690" spans="2:18" x14ac:dyDescent="0.2">
      <c r="B3690" s="120"/>
      <c r="C3690" s="119"/>
      <c r="D3690" s="120"/>
      <c r="E3690" s="119"/>
      <c r="F3690" s="119"/>
      <c r="G3690" s="119"/>
      <c r="H3690" s="119"/>
      <c r="I3690" s="158">
        <f t="shared" si="115"/>
        <v>0</v>
      </c>
      <c r="J3690" s="119"/>
      <c r="K3690" s="119"/>
      <c r="L3690" s="119"/>
      <c r="M3690" s="119"/>
      <c r="N3690" s="119"/>
      <c r="O3690" s="159"/>
      <c r="P3690" s="160" t="s">
        <v>80</v>
      </c>
      <c r="Q3690" s="122">
        <f t="shared" si="116"/>
        <v>0</v>
      </c>
      <c r="R3690" s="143"/>
    </row>
    <row r="3691" spans="2:18" x14ac:dyDescent="0.2">
      <c r="B3691" s="120"/>
      <c r="C3691" s="119"/>
      <c r="D3691" s="120"/>
      <c r="E3691" s="119"/>
      <c r="F3691" s="119"/>
      <c r="G3691" s="119"/>
      <c r="H3691" s="119"/>
      <c r="I3691" s="158">
        <f t="shared" si="115"/>
        <v>0</v>
      </c>
      <c r="J3691" s="119"/>
      <c r="K3691" s="119"/>
      <c r="L3691" s="119"/>
      <c r="M3691" s="119"/>
      <c r="N3691" s="119"/>
      <c r="O3691" s="159"/>
      <c r="P3691" s="160" t="s">
        <v>80</v>
      </c>
      <c r="Q3691" s="122">
        <f t="shared" si="116"/>
        <v>0</v>
      </c>
      <c r="R3691" s="143"/>
    </row>
    <row r="3692" spans="2:18" x14ac:dyDescent="0.2">
      <c r="B3692" s="120"/>
      <c r="C3692" s="119"/>
      <c r="D3692" s="120"/>
      <c r="E3692" s="119"/>
      <c r="F3692" s="119"/>
      <c r="G3692" s="119"/>
      <c r="H3692" s="119"/>
      <c r="I3692" s="158">
        <f t="shared" si="115"/>
        <v>0</v>
      </c>
      <c r="J3692" s="119"/>
      <c r="K3692" s="119"/>
      <c r="L3692" s="119"/>
      <c r="M3692" s="119"/>
      <c r="N3692" s="119"/>
      <c r="O3692" s="159"/>
      <c r="P3692" s="160" t="s">
        <v>80</v>
      </c>
      <c r="Q3692" s="122">
        <f t="shared" si="116"/>
        <v>0</v>
      </c>
      <c r="R3692" s="143"/>
    </row>
    <row r="3693" spans="2:18" x14ac:dyDescent="0.2">
      <c r="B3693" s="120"/>
      <c r="C3693" s="119"/>
      <c r="D3693" s="120"/>
      <c r="E3693" s="119"/>
      <c r="F3693" s="119"/>
      <c r="G3693" s="119"/>
      <c r="H3693" s="119"/>
      <c r="I3693" s="158">
        <f t="shared" si="115"/>
        <v>0</v>
      </c>
      <c r="J3693" s="119"/>
      <c r="K3693" s="119"/>
      <c r="L3693" s="119"/>
      <c r="M3693" s="119"/>
      <c r="N3693" s="119"/>
      <c r="O3693" s="159"/>
      <c r="P3693" s="160" t="s">
        <v>80</v>
      </c>
      <c r="Q3693" s="122">
        <f t="shared" si="116"/>
        <v>0</v>
      </c>
      <c r="R3693" s="143"/>
    </row>
    <row r="3694" spans="2:18" x14ac:dyDescent="0.2">
      <c r="B3694" s="120"/>
      <c r="C3694" s="119"/>
      <c r="D3694" s="120"/>
      <c r="E3694" s="119"/>
      <c r="F3694" s="119"/>
      <c r="G3694" s="119"/>
      <c r="H3694" s="119"/>
      <c r="I3694" s="158">
        <f t="shared" si="115"/>
        <v>0</v>
      </c>
      <c r="J3694" s="119"/>
      <c r="K3694" s="119"/>
      <c r="L3694" s="119"/>
      <c r="M3694" s="119"/>
      <c r="N3694" s="119"/>
      <c r="O3694" s="159"/>
      <c r="P3694" s="160" t="s">
        <v>80</v>
      </c>
      <c r="Q3694" s="122">
        <f t="shared" si="116"/>
        <v>0</v>
      </c>
      <c r="R3694" s="143"/>
    </row>
    <row r="3695" spans="2:18" x14ac:dyDescent="0.2">
      <c r="B3695" s="120"/>
      <c r="C3695" s="119"/>
      <c r="D3695" s="120"/>
      <c r="E3695" s="119"/>
      <c r="F3695" s="119"/>
      <c r="G3695" s="119"/>
      <c r="H3695" s="119"/>
      <c r="I3695" s="158">
        <f t="shared" si="115"/>
        <v>0</v>
      </c>
      <c r="J3695" s="119"/>
      <c r="K3695" s="119"/>
      <c r="L3695" s="119"/>
      <c r="M3695" s="119"/>
      <c r="N3695" s="119"/>
      <c r="O3695" s="159"/>
      <c r="P3695" s="160" t="s">
        <v>80</v>
      </c>
      <c r="Q3695" s="122">
        <f t="shared" si="116"/>
        <v>0</v>
      </c>
      <c r="R3695" s="143"/>
    </row>
    <row r="3696" spans="2:18" x14ac:dyDescent="0.2">
      <c r="B3696" s="120"/>
      <c r="C3696" s="119"/>
      <c r="D3696" s="120"/>
      <c r="E3696" s="119"/>
      <c r="F3696" s="119"/>
      <c r="G3696" s="119"/>
      <c r="H3696" s="119"/>
      <c r="I3696" s="158">
        <f t="shared" si="115"/>
        <v>0</v>
      </c>
      <c r="J3696" s="119"/>
      <c r="K3696" s="119"/>
      <c r="L3696" s="119"/>
      <c r="M3696" s="119"/>
      <c r="N3696" s="119"/>
      <c r="O3696" s="159"/>
      <c r="P3696" s="160" t="s">
        <v>80</v>
      </c>
      <c r="Q3696" s="122">
        <f t="shared" si="116"/>
        <v>0</v>
      </c>
      <c r="R3696" s="143"/>
    </row>
    <row r="3697" spans="2:18" x14ac:dyDescent="0.2">
      <c r="B3697" s="120"/>
      <c r="C3697" s="119"/>
      <c r="D3697" s="120"/>
      <c r="E3697" s="119"/>
      <c r="F3697" s="119"/>
      <c r="G3697" s="119"/>
      <c r="H3697" s="119"/>
      <c r="I3697" s="158">
        <f t="shared" si="115"/>
        <v>0</v>
      </c>
      <c r="J3697" s="119"/>
      <c r="K3697" s="119"/>
      <c r="L3697" s="119"/>
      <c r="M3697" s="119"/>
      <c r="N3697" s="119"/>
      <c r="O3697" s="159"/>
      <c r="P3697" s="160" t="s">
        <v>80</v>
      </c>
      <c r="Q3697" s="122">
        <f t="shared" si="116"/>
        <v>0</v>
      </c>
      <c r="R3697" s="143"/>
    </row>
    <row r="3698" spans="2:18" x14ac:dyDescent="0.2">
      <c r="B3698" s="120"/>
      <c r="C3698" s="119"/>
      <c r="D3698" s="120"/>
      <c r="E3698" s="119"/>
      <c r="F3698" s="119"/>
      <c r="G3698" s="119"/>
      <c r="H3698" s="119"/>
      <c r="I3698" s="158">
        <f t="shared" si="115"/>
        <v>0</v>
      </c>
      <c r="J3698" s="119"/>
      <c r="K3698" s="119"/>
      <c r="L3698" s="119"/>
      <c r="M3698" s="119"/>
      <c r="N3698" s="119"/>
      <c r="O3698" s="159"/>
      <c r="P3698" s="160" t="s">
        <v>80</v>
      </c>
      <c r="Q3698" s="122">
        <f t="shared" si="116"/>
        <v>0</v>
      </c>
      <c r="R3698" s="143"/>
    </row>
    <row r="3699" spans="2:18" x14ac:dyDescent="0.2">
      <c r="B3699" s="120"/>
      <c r="C3699" s="119"/>
      <c r="D3699" s="120"/>
      <c r="E3699" s="119"/>
      <c r="F3699" s="119"/>
      <c r="G3699" s="119"/>
      <c r="H3699" s="119"/>
      <c r="I3699" s="158">
        <f t="shared" si="115"/>
        <v>0</v>
      </c>
      <c r="J3699" s="119"/>
      <c r="K3699" s="119"/>
      <c r="L3699" s="119"/>
      <c r="M3699" s="119"/>
      <c r="N3699" s="119"/>
      <c r="O3699" s="159"/>
      <c r="P3699" s="160" t="s">
        <v>80</v>
      </c>
      <c r="Q3699" s="122">
        <f t="shared" si="116"/>
        <v>0</v>
      </c>
      <c r="R3699" s="143"/>
    </row>
    <row r="3700" spans="2:18" x14ac:dyDescent="0.2">
      <c r="B3700" s="120"/>
      <c r="C3700" s="119"/>
      <c r="D3700" s="120"/>
      <c r="E3700" s="119"/>
      <c r="F3700" s="119"/>
      <c r="G3700" s="119"/>
      <c r="H3700" s="119"/>
      <c r="I3700" s="158">
        <f t="shared" ref="I3700:I3763" si="117">IF(J3700&gt;0,J3700,SUM((PI()*E3700*F3700/4)+(PI()*F3700*G3700/4)+(PI()*G3700*H3700/4)+(PI()*H3700*E3700/4)))</f>
        <v>0</v>
      </c>
      <c r="J3700" s="119"/>
      <c r="K3700" s="119"/>
      <c r="L3700" s="119"/>
      <c r="M3700" s="119"/>
      <c r="N3700" s="119"/>
      <c r="O3700" s="159"/>
      <c r="P3700" s="160" t="s">
        <v>80</v>
      </c>
      <c r="Q3700" s="122">
        <f t="shared" ref="Q3700:Q3763" si="118">SUM((I3700-(L3700+M3700+N3700))*(1-O3700))</f>
        <v>0</v>
      </c>
      <c r="R3700" s="143"/>
    </row>
    <row r="3701" spans="2:18" x14ac:dyDescent="0.2">
      <c r="B3701" s="120"/>
      <c r="C3701" s="119"/>
      <c r="D3701" s="120"/>
      <c r="E3701" s="119"/>
      <c r="F3701" s="119"/>
      <c r="G3701" s="119"/>
      <c r="H3701" s="119"/>
      <c r="I3701" s="158">
        <f t="shared" si="117"/>
        <v>0</v>
      </c>
      <c r="J3701" s="119"/>
      <c r="K3701" s="119"/>
      <c r="L3701" s="119"/>
      <c r="M3701" s="119"/>
      <c r="N3701" s="119"/>
      <c r="O3701" s="159"/>
      <c r="P3701" s="160" t="s">
        <v>80</v>
      </c>
      <c r="Q3701" s="122">
        <f t="shared" si="118"/>
        <v>0</v>
      </c>
      <c r="R3701" s="143"/>
    </row>
    <row r="3702" spans="2:18" x14ac:dyDescent="0.2">
      <c r="B3702" s="120"/>
      <c r="C3702" s="119"/>
      <c r="D3702" s="120"/>
      <c r="E3702" s="119"/>
      <c r="F3702" s="119"/>
      <c r="G3702" s="119"/>
      <c r="H3702" s="119"/>
      <c r="I3702" s="158">
        <f t="shared" si="117"/>
        <v>0</v>
      </c>
      <c r="J3702" s="119"/>
      <c r="K3702" s="119"/>
      <c r="L3702" s="119"/>
      <c r="M3702" s="119"/>
      <c r="N3702" s="119"/>
      <c r="O3702" s="159"/>
      <c r="P3702" s="160" t="s">
        <v>80</v>
      </c>
      <c r="Q3702" s="122">
        <f t="shared" si="118"/>
        <v>0</v>
      </c>
      <c r="R3702" s="143"/>
    </row>
    <row r="3703" spans="2:18" x14ac:dyDescent="0.2">
      <c r="B3703" s="120"/>
      <c r="C3703" s="119"/>
      <c r="D3703" s="120"/>
      <c r="E3703" s="119"/>
      <c r="F3703" s="119"/>
      <c r="G3703" s="119"/>
      <c r="H3703" s="119"/>
      <c r="I3703" s="158">
        <f t="shared" si="117"/>
        <v>0</v>
      </c>
      <c r="J3703" s="119"/>
      <c r="K3703" s="119"/>
      <c r="L3703" s="119"/>
      <c r="M3703" s="119"/>
      <c r="N3703" s="119"/>
      <c r="O3703" s="159"/>
      <c r="P3703" s="160" t="s">
        <v>80</v>
      </c>
      <c r="Q3703" s="122">
        <f t="shared" si="118"/>
        <v>0</v>
      </c>
      <c r="R3703" s="143"/>
    </row>
    <row r="3704" spans="2:18" x14ac:dyDescent="0.2">
      <c r="B3704" s="120"/>
      <c r="C3704" s="119"/>
      <c r="D3704" s="120"/>
      <c r="E3704" s="119"/>
      <c r="F3704" s="119"/>
      <c r="G3704" s="119"/>
      <c r="H3704" s="119"/>
      <c r="I3704" s="158">
        <f t="shared" si="117"/>
        <v>0</v>
      </c>
      <c r="J3704" s="119"/>
      <c r="K3704" s="119"/>
      <c r="L3704" s="119"/>
      <c r="M3704" s="119"/>
      <c r="N3704" s="119"/>
      <c r="O3704" s="159"/>
      <c r="P3704" s="160" t="s">
        <v>80</v>
      </c>
      <c r="Q3704" s="122">
        <f t="shared" si="118"/>
        <v>0</v>
      </c>
      <c r="R3704" s="143"/>
    </row>
    <row r="3705" spans="2:18" x14ac:dyDescent="0.2">
      <c r="B3705" s="120"/>
      <c r="C3705" s="119"/>
      <c r="D3705" s="120"/>
      <c r="E3705" s="119"/>
      <c r="F3705" s="119"/>
      <c r="G3705" s="119"/>
      <c r="H3705" s="119"/>
      <c r="I3705" s="158">
        <f t="shared" si="117"/>
        <v>0</v>
      </c>
      <c r="J3705" s="119"/>
      <c r="K3705" s="119"/>
      <c r="L3705" s="119"/>
      <c r="M3705" s="119"/>
      <c r="N3705" s="119"/>
      <c r="O3705" s="159"/>
      <c r="P3705" s="160" t="s">
        <v>80</v>
      </c>
      <c r="Q3705" s="122">
        <f t="shared" si="118"/>
        <v>0</v>
      </c>
      <c r="R3705" s="143"/>
    </row>
    <row r="3706" spans="2:18" x14ac:dyDescent="0.2">
      <c r="B3706" s="120"/>
      <c r="C3706" s="119"/>
      <c r="D3706" s="120"/>
      <c r="E3706" s="119"/>
      <c r="F3706" s="119"/>
      <c r="G3706" s="119"/>
      <c r="H3706" s="119"/>
      <c r="I3706" s="158">
        <f t="shared" si="117"/>
        <v>0</v>
      </c>
      <c r="J3706" s="119"/>
      <c r="K3706" s="119"/>
      <c r="L3706" s="119"/>
      <c r="M3706" s="119"/>
      <c r="N3706" s="119"/>
      <c r="O3706" s="159"/>
      <c r="P3706" s="160" t="s">
        <v>80</v>
      </c>
      <c r="Q3706" s="122">
        <f t="shared" si="118"/>
        <v>0</v>
      </c>
      <c r="R3706" s="143"/>
    </row>
    <row r="3707" spans="2:18" x14ac:dyDescent="0.2">
      <c r="B3707" s="120"/>
      <c r="C3707" s="119"/>
      <c r="D3707" s="120"/>
      <c r="E3707" s="119"/>
      <c r="F3707" s="119"/>
      <c r="G3707" s="119"/>
      <c r="H3707" s="119"/>
      <c r="I3707" s="158">
        <f t="shared" si="117"/>
        <v>0</v>
      </c>
      <c r="J3707" s="119"/>
      <c r="K3707" s="119"/>
      <c r="L3707" s="119"/>
      <c r="M3707" s="119"/>
      <c r="N3707" s="119"/>
      <c r="O3707" s="159"/>
      <c r="P3707" s="160" t="s">
        <v>80</v>
      </c>
      <c r="Q3707" s="122">
        <f t="shared" si="118"/>
        <v>0</v>
      </c>
      <c r="R3707" s="143"/>
    </row>
    <row r="3708" spans="2:18" x14ac:dyDescent="0.2">
      <c r="B3708" s="120"/>
      <c r="C3708" s="119"/>
      <c r="D3708" s="120"/>
      <c r="E3708" s="119"/>
      <c r="F3708" s="119"/>
      <c r="G3708" s="119"/>
      <c r="H3708" s="119"/>
      <c r="I3708" s="158">
        <f t="shared" si="117"/>
        <v>0</v>
      </c>
      <c r="J3708" s="119"/>
      <c r="K3708" s="119"/>
      <c r="L3708" s="119"/>
      <c r="M3708" s="119"/>
      <c r="N3708" s="119"/>
      <c r="O3708" s="159"/>
      <c r="P3708" s="160" t="s">
        <v>80</v>
      </c>
      <c r="Q3708" s="122">
        <f t="shared" si="118"/>
        <v>0</v>
      </c>
      <c r="R3708" s="143"/>
    </row>
    <row r="3709" spans="2:18" x14ac:dyDescent="0.2">
      <c r="B3709" s="120"/>
      <c r="C3709" s="119"/>
      <c r="D3709" s="120"/>
      <c r="E3709" s="119"/>
      <c r="F3709" s="119"/>
      <c r="G3709" s="119"/>
      <c r="H3709" s="119"/>
      <c r="I3709" s="158">
        <f t="shared" si="117"/>
        <v>0</v>
      </c>
      <c r="J3709" s="119"/>
      <c r="K3709" s="119"/>
      <c r="L3709" s="119"/>
      <c r="M3709" s="119"/>
      <c r="N3709" s="119"/>
      <c r="O3709" s="159"/>
      <c r="P3709" s="160" t="s">
        <v>80</v>
      </c>
      <c r="Q3709" s="122">
        <f t="shared" si="118"/>
        <v>0</v>
      </c>
      <c r="R3709" s="143"/>
    </row>
    <row r="3710" spans="2:18" x14ac:dyDescent="0.2">
      <c r="B3710" s="120"/>
      <c r="C3710" s="119"/>
      <c r="D3710" s="120"/>
      <c r="E3710" s="119"/>
      <c r="F3710" s="119"/>
      <c r="G3710" s="119"/>
      <c r="H3710" s="119"/>
      <c r="I3710" s="158">
        <f t="shared" si="117"/>
        <v>0</v>
      </c>
      <c r="J3710" s="119"/>
      <c r="K3710" s="119"/>
      <c r="L3710" s="119"/>
      <c r="M3710" s="119"/>
      <c r="N3710" s="119"/>
      <c r="O3710" s="159"/>
      <c r="P3710" s="160" t="s">
        <v>80</v>
      </c>
      <c r="Q3710" s="122">
        <f t="shared" si="118"/>
        <v>0</v>
      </c>
      <c r="R3710" s="143"/>
    </row>
    <row r="3711" spans="2:18" x14ac:dyDescent="0.2">
      <c r="B3711" s="120"/>
      <c r="C3711" s="119"/>
      <c r="D3711" s="120"/>
      <c r="E3711" s="119"/>
      <c r="F3711" s="119"/>
      <c r="G3711" s="119"/>
      <c r="H3711" s="119"/>
      <c r="I3711" s="158">
        <f t="shared" si="117"/>
        <v>0</v>
      </c>
      <c r="J3711" s="119"/>
      <c r="K3711" s="119"/>
      <c r="L3711" s="119"/>
      <c r="M3711" s="119"/>
      <c r="N3711" s="119"/>
      <c r="O3711" s="159"/>
      <c r="P3711" s="160" t="s">
        <v>80</v>
      </c>
      <c r="Q3711" s="122">
        <f t="shared" si="118"/>
        <v>0</v>
      </c>
      <c r="R3711" s="143"/>
    </row>
    <row r="3712" spans="2:18" x14ac:dyDescent="0.2">
      <c r="B3712" s="120"/>
      <c r="C3712" s="119"/>
      <c r="D3712" s="120"/>
      <c r="E3712" s="119"/>
      <c r="F3712" s="119"/>
      <c r="G3712" s="119"/>
      <c r="H3712" s="119"/>
      <c r="I3712" s="158">
        <f t="shared" si="117"/>
        <v>0</v>
      </c>
      <c r="J3712" s="119"/>
      <c r="K3712" s="119"/>
      <c r="L3712" s="119"/>
      <c r="M3712" s="119"/>
      <c r="N3712" s="119"/>
      <c r="O3712" s="159"/>
      <c r="P3712" s="160" t="s">
        <v>80</v>
      </c>
      <c r="Q3712" s="122">
        <f t="shared" si="118"/>
        <v>0</v>
      </c>
      <c r="R3712" s="143"/>
    </row>
    <row r="3713" spans="2:18" x14ac:dyDescent="0.2">
      <c r="B3713" s="120"/>
      <c r="C3713" s="119"/>
      <c r="D3713" s="120"/>
      <c r="E3713" s="119"/>
      <c r="F3713" s="119"/>
      <c r="G3713" s="119"/>
      <c r="H3713" s="119"/>
      <c r="I3713" s="158">
        <f t="shared" si="117"/>
        <v>0</v>
      </c>
      <c r="J3713" s="119"/>
      <c r="K3713" s="119"/>
      <c r="L3713" s="119"/>
      <c r="M3713" s="119"/>
      <c r="N3713" s="119"/>
      <c r="O3713" s="159"/>
      <c r="P3713" s="160" t="s">
        <v>80</v>
      </c>
      <c r="Q3713" s="122">
        <f t="shared" si="118"/>
        <v>0</v>
      </c>
      <c r="R3713" s="143"/>
    </row>
    <row r="3714" spans="2:18" x14ac:dyDescent="0.2">
      <c r="B3714" s="120"/>
      <c r="C3714" s="119"/>
      <c r="D3714" s="120"/>
      <c r="E3714" s="119"/>
      <c r="F3714" s="119"/>
      <c r="G3714" s="119"/>
      <c r="H3714" s="119"/>
      <c r="I3714" s="158">
        <f t="shared" si="117"/>
        <v>0</v>
      </c>
      <c r="J3714" s="119"/>
      <c r="K3714" s="119"/>
      <c r="L3714" s="119"/>
      <c r="M3714" s="119"/>
      <c r="N3714" s="119"/>
      <c r="O3714" s="159"/>
      <c r="P3714" s="160" t="s">
        <v>80</v>
      </c>
      <c r="Q3714" s="122">
        <f t="shared" si="118"/>
        <v>0</v>
      </c>
      <c r="R3714" s="143"/>
    </row>
    <row r="3715" spans="2:18" x14ac:dyDescent="0.2">
      <c r="B3715" s="120"/>
      <c r="C3715" s="119"/>
      <c r="D3715" s="120"/>
      <c r="E3715" s="119"/>
      <c r="F3715" s="119"/>
      <c r="G3715" s="119"/>
      <c r="H3715" s="119"/>
      <c r="I3715" s="158">
        <f t="shared" si="117"/>
        <v>0</v>
      </c>
      <c r="J3715" s="119"/>
      <c r="K3715" s="119"/>
      <c r="L3715" s="119"/>
      <c r="M3715" s="119"/>
      <c r="N3715" s="119"/>
      <c r="O3715" s="159"/>
      <c r="P3715" s="160" t="s">
        <v>80</v>
      </c>
      <c r="Q3715" s="122">
        <f t="shared" si="118"/>
        <v>0</v>
      </c>
      <c r="R3715" s="143"/>
    </row>
    <row r="3716" spans="2:18" x14ac:dyDescent="0.2">
      <c r="B3716" s="120"/>
      <c r="C3716" s="119"/>
      <c r="D3716" s="120"/>
      <c r="E3716" s="119"/>
      <c r="F3716" s="119"/>
      <c r="G3716" s="119"/>
      <c r="H3716" s="119"/>
      <c r="I3716" s="158">
        <f t="shared" si="117"/>
        <v>0</v>
      </c>
      <c r="J3716" s="119"/>
      <c r="K3716" s="119"/>
      <c r="L3716" s="119"/>
      <c r="M3716" s="119"/>
      <c r="N3716" s="119"/>
      <c r="O3716" s="159"/>
      <c r="P3716" s="160" t="s">
        <v>80</v>
      </c>
      <c r="Q3716" s="122">
        <f t="shared" si="118"/>
        <v>0</v>
      </c>
      <c r="R3716" s="143"/>
    </row>
    <row r="3717" spans="2:18" x14ac:dyDescent="0.2">
      <c r="B3717" s="120"/>
      <c r="C3717" s="119"/>
      <c r="D3717" s="120"/>
      <c r="E3717" s="119"/>
      <c r="F3717" s="119"/>
      <c r="G3717" s="119"/>
      <c r="H3717" s="119"/>
      <c r="I3717" s="158">
        <f t="shared" si="117"/>
        <v>0</v>
      </c>
      <c r="J3717" s="119"/>
      <c r="K3717" s="119"/>
      <c r="L3717" s="119"/>
      <c r="M3717" s="119"/>
      <c r="N3717" s="119"/>
      <c r="O3717" s="159"/>
      <c r="P3717" s="160" t="s">
        <v>80</v>
      </c>
      <c r="Q3717" s="122">
        <f t="shared" si="118"/>
        <v>0</v>
      </c>
      <c r="R3717" s="143"/>
    </row>
    <row r="3718" spans="2:18" x14ac:dyDescent="0.2">
      <c r="B3718" s="120"/>
      <c r="C3718" s="119"/>
      <c r="D3718" s="120"/>
      <c r="E3718" s="119"/>
      <c r="F3718" s="119"/>
      <c r="G3718" s="119"/>
      <c r="H3718" s="119"/>
      <c r="I3718" s="158">
        <f t="shared" si="117"/>
        <v>0</v>
      </c>
      <c r="J3718" s="119"/>
      <c r="K3718" s="119"/>
      <c r="L3718" s="119"/>
      <c r="M3718" s="119"/>
      <c r="N3718" s="119"/>
      <c r="O3718" s="159"/>
      <c r="P3718" s="160" t="s">
        <v>80</v>
      </c>
      <c r="Q3718" s="122">
        <f t="shared" si="118"/>
        <v>0</v>
      </c>
      <c r="R3718" s="143"/>
    </row>
    <row r="3719" spans="2:18" x14ac:dyDescent="0.2">
      <c r="B3719" s="120"/>
      <c r="C3719" s="119"/>
      <c r="D3719" s="120"/>
      <c r="E3719" s="119"/>
      <c r="F3719" s="119"/>
      <c r="G3719" s="119"/>
      <c r="H3719" s="119"/>
      <c r="I3719" s="158">
        <f t="shared" si="117"/>
        <v>0</v>
      </c>
      <c r="J3719" s="119"/>
      <c r="K3719" s="119"/>
      <c r="L3719" s="119"/>
      <c r="M3719" s="119"/>
      <c r="N3719" s="119"/>
      <c r="O3719" s="159"/>
      <c r="P3719" s="160" t="s">
        <v>80</v>
      </c>
      <c r="Q3719" s="122">
        <f t="shared" si="118"/>
        <v>0</v>
      </c>
      <c r="R3719" s="143"/>
    </row>
    <row r="3720" spans="2:18" x14ac:dyDescent="0.2">
      <c r="B3720" s="120"/>
      <c r="C3720" s="119"/>
      <c r="D3720" s="120"/>
      <c r="E3720" s="119"/>
      <c r="F3720" s="119"/>
      <c r="G3720" s="119"/>
      <c r="H3720" s="119"/>
      <c r="I3720" s="158">
        <f t="shared" si="117"/>
        <v>0</v>
      </c>
      <c r="J3720" s="119"/>
      <c r="K3720" s="119"/>
      <c r="L3720" s="119"/>
      <c r="M3720" s="119"/>
      <c r="N3720" s="119"/>
      <c r="O3720" s="159"/>
      <c r="P3720" s="160" t="s">
        <v>80</v>
      </c>
      <c r="Q3720" s="122">
        <f t="shared" si="118"/>
        <v>0</v>
      </c>
      <c r="R3720" s="143"/>
    </row>
    <row r="3721" spans="2:18" x14ac:dyDescent="0.2">
      <c r="B3721" s="120"/>
      <c r="C3721" s="119"/>
      <c r="D3721" s="120"/>
      <c r="E3721" s="119"/>
      <c r="F3721" s="119"/>
      <c r="G3721" s="119"/>
      <c r="H3721" s="119"/>
      <c r="I3721" s="158">
        <f t="shared" si="117"/>
        <v>0</v>
      </c>
      <c r="J3721" s="119"/>
      <c r="K3721" s="119"/>
      <c r="L3721" s="119"/>
      <c r="M3721" s="119"/>
      <c r="N3721" s="119"/>
      <c r="O3721" s="159"/>
      <c r="P3721" s="160" t="s">
        <v>80</v>
      </c>
      <c r="Q3721" s="122">
        <f t="shared" si="118"/>
        <v>0</v>
      </c>
      <c r="R3721" s="143"/>
    </row>
    <row r="3722" spans="2:18" x14ac:dyDescent="0.2">
      <c r="B3722" s="120"/>
      <c r="C3722" s="119"/>
      <c r="D3722" s="120"/>
      <c r="E3722" s="119"/>
      <c r="F3722" s="119"/>
      <c r="G3722" s="119"/>
      <c r="H3722" s="119"/>
      <c r="I3722" s="158">
        <f t="shared" si="117"/>
        <v>0</v>
      </c>
      <c r="J3722" s="119"/>
      <c r="K3722" s="119"/>
      <c r="L3722" s="119"/>
      <c r="M3722" s="119"/>
      <c r="N3722" s="119"/>
      <c r="O3722" s="159"/>
      <c r="P3722" s="160" t="s">
        <v>80</v>
      </c>
      <c r="Q3722" s="122">
        <f t="shared" si="118"/>
        <v>0</v>
      </c>
      <c r="R3722" s="143"/>
    </row>
    <row r="3723" spans="2:18" x14ac:dyDescent="0.2">
      <c r="B3723" s="120"/>
      <c r="C3723" s="119"/>
      <c r="D3723" s="120"/>
      <c r="E3723" s="119"/>
      <c r="F3723" s="119"/>
      <c r="G3723" s="119"/>
      <c r="H3723" s="119"/>
      <c r="I3723" s="158">
        <f t="shared" si="117"/>
        <v>0</v>
      </c>
      <c r="J3723" s="119"/>
      <c r="K3723" s="119"/>
      <c r="L3723" s="119"/>
      <c r="M3723" s="119"/>
      <c r="N3723" s="119"/>
      <c r="O3723" s="159"/>
      <c r="P3723" s="160" t="s">
        <v>80</v>
      </c>
      <c r="Q3723" s="122">
        <f t="shared" si="118"/>
        <v>0</v>
      </c>
      <c r="R3723" s="143"/>
    </row>
    <row r="3724" spans="2:18" x14ac:dyDescent="0.2">
      <c r="B3724" s="120"/>
      <c r="C3724" s="119"/>
      <c r="D3724" s="120"/>
      <c r="E3724" s="119"/>
      <c r="F3724" s="119"/>
      <c r="G3724" s="119"/>
      <c r="H3724" s="119"/>
      <c r="I3724" s="158">
        <f t="shared" si="117"/>
        <v>0</v>
      </c>
      <c r="J3724" s="119"/>
      <c r="K3724" s="119"/>
      <c r="L3724" s="119"/>
      <c r="M3724" s="119"/>
      <c r="N3724" s="119"/>
      <c r="O3724" s="159"/>
      <c r="P3724" s="160" t="s">
        <v>80</v>
      </c>
      <c r="Q3724" s="122">
        <f t="shared" si="118"/>
        <v>0</v>
      </c>
      <c r="R3724" s="143"/>
    </row>
    <row r="3725" spans="2:18" x14ac:dyDescent="0.2">
      <c r="B3725" s="120"/>
      <c r="C3725" s="119"/>
      <c r="D3725" s="120"/>
      <c r="E3725" s="119"/>
      <c r="F3725" s="119"/>
      <c r="G3725" s="119"/>
      <c r="H3725" s="119"/>
      <c r="I3725" s="158">
        <f t="shared" si="117"/>
        <v>0</v>
      </c>
      <c r="J3725" s="119"/>
      <c r="K3725" s="119"/>
      <c r="L3725" s="119"/>
      <c r="M3725" s="119"/>
      <c r="N3725" s="119"/>
      <c r="O3725" s="159"/>
      <c r="P3725" s="160" t="s">
        <v>80</v>
      </c>
      <c r="Q3725" s="122">
        <f t="shared" si="118"/>
        <v>0</v>
      </c>
      <c r="R3725" s="143"/>
    </row>
    <row r="3726" spans="2:18" x14ac:dyDescent="0.2">
      <c r="B3726" s="120"/>
      <c r="C3726" s="119"/>
      <c r="D3726" s="120"/>
      <c r="E3726" s="119"/>
      <c r="F3726" s="119"/>
      <c r="G3726" s="119"/>
      <c r="H3726" s="119"/>
      <c r="I3726" s="158">
        <f t="shared" si="117"/>
        <v>0</v>
      </c>
      <c r="J3726" s="119"/>
      <c r="K3726" s="119"/>
      <c r="L3726" s="119"/>
      <c r="M3726" s="119"/>
      <c r="N3726" s="119"/>
      <c r="O3726" s="159"/>
      <c r="P3726" s="160" t="s">
        <v>80</v>
      </c>
      <c r="Q3726" s="122">
        <f t="shared" si="118"/>
        <v>0</v>
      </c>
      <c r="R3726" s="143"/>
    </row>
    <row r="3727" spans="2:18" x14ac:dyDescent="0.2">
      <c r="B3727" s="120"/>
      <c r="C3727" s="119"/>
      <c r="D3727" s="120"/>
      <c r="E3727" s="119"/>
      <c r="F3727" s="119"/>
      <c r="G3727" s="119"/>
      <c r="H3727" s="119"/>
      <c r="I3727" s="158">
        <f t="shared" si="117"/>
        <v>0</v>
      </c>
      <c r="J3727" s="119"/>
      <c r="K3727" s="119"/>
      <c r="L3727" s="119"/>
      <c r="M3727" s="119"/>
      <c r="N3727" s="119"/>
      <c r="O3727" s="159"/>
      <c r="P3727" s="160" t="s">
        <v>80</v>
      </c>
      <c r="Q3727" s="122">
        <f t="shared" si="118"/>
        <v>0</v>
      </c>
      <c r="R3727" s="143"/>
    </row>
    <row r="3728" spans="2:18" x14ac:dyDescent="0.2">
      <c r="B3728" s="120"/>
      <c r="C3728" s="119"/>
      <c r="D3728" s="120"/>
      <c r="E3728" s="119"/>
      <c r="F3728" s="119"/>
      <c r="G3728" s="119"/>
      <c r="H3728" s="119"/>
      <c r="I3728" s="158">
        <f t="shared" si="117"/>
        <v>0</v>
      </c>
      <c r="J3728" s="119"/>
      <c r="K3728" s="119"/>
      <c r="L3728" s="119"/>
      <c r="M3728" s="119"/>
      <c r="N3728" s="119"/>
      <c r="O3728" s="159"/>
      <c r="P3728" s="160" t="s">
        <v>80</v>
      </c>
      <c r="Q3728" s="122">
        <f t="shared" si="118"/>
        <v>0</v>
      </c>
      <c r="R3728" s="143"/>
    </row>
    <row r="3729" spans="2:18" x14ac:dyDescent="0.2">
      <c r="B3729" s="120"/>
      <c r="C3729" s="119"/>
      <c r="D3729" s="120"/>
      <c r="E3729" s="119"/>
      <c r="F3729" s="119"/>
      <c r="G3729" s="119"/>
      <c r="H3729" s="119"/>
      <c r="I3729" s="158">
        <f t="shared" si="117"/>
        <v>0</v>
      </c>
      <c r="J3729" s="119"/>
      <c r="K3729" s="119"/>
      <c r="L3729" s="119"/>
      <c r="M3729" s="119"/>
      <c r="N3729" s="119"/>
      <c r="O3729" s="159"/>
      <c r="P3729" s="160" t="s">
        <v>80</v>
      </c>
      <c r="Q3729" s="122">
        <f t="shared" si="118"/>
        <v>0</v>
      </c>
      <c r="R3729" s="143"/>
    </row>
    <row r="3730" spans="2:18" x14ac:dyDescent="0.2">
      <c r="B3730" s="120"/>
      <c r="C3730" s="119"/>
      <c r="D3730" s="120"/>
      <c r="E3730" s="119"/>
      <c r="F3730" s="119"/>
      <c r="G3730" s="119"/>
      <c r="H3730" s="119"/>
      <c r="I3730" s="158">
        <f t="shared" si="117"/>
        <v>0</v>
      </c>
      <c r="J3730" s="119"/>
      <c r="K3730" s="119"/>
      <c r="L3730" s="119"/>
      <c r="M3730" s="119"/>
      <c r="N3730" s="119"/>
      <c r="O3730" s="159"/>
      <c r="P3730" s="160" t="s">
        <v>80</v>
      </c>
      <c r="Q3730" s="122">
        <f t="shared" si="118"/>
        <v>0</v>
      </c>
      <c r="R3730" s="143"/>
    </row>
    <row r="3731" spans="2:18" x14ac:dyDescent="0.2">
      <c r="B3731" s="120"/>
      <c r="C3731" s="119"/>
      <c r="D3731" s="120"/>
      <c r="E3731" s="119"/>
      <c r="F3731" s="119"/>
      <c r="G3731" s="119"/>
      <c r="H3731" s="119"/>
      <c r="I3731" s="158">
        <f t="shared" si="117"/>
        <v>0</v>
      </c>
      <c r="J3731" s="119"/>
      <c r="K3731" s="119"/>
      <c r="L3731" s="119"/>
      <c r="M3731" s="119"/>
      <c r="N3731" s="119"/>
      <c r="O3731" s="159"/>
      <c r="P3731" s="160" t="s">
        <v>80</v>
      </c>
      <c r="Q3731" s="122">
        <f t="shared" si="118"/>
        <v>0</v>
      </c>
      <c r="R3731" s="143"/>
    </row>
    <row r="3732" spans="2:18" x14ac:dyDescent="0.2">
      <c r="B3732" s="120"/>
      <c r="C3732" s="119"/>
      <c r="D3732" s="120"/>
      <c r="E3732" s="119"/>
      <c r="F3732" s="119"/>
      <c r="G3732" s="119"/>
      <c r="H3732" s="119"/>
      <c r="I3732" s="158">
        <f t="shared" si="117"/>
        <v>0</v>
      </c>
      <c r="J3732" s="119"/>
      <c r="K3732" s="119"/>
      <c r="L3732" s="119"/>
      <c r="M3732" s="119"/>
      <c r="N3732" s="119"/>
      <c r="O3732" s="159"/>
      <c r="P3732" s="160" t="s">
        <v>80</v>
      </c>
      <c r="Q3732" s="122">
        <f t="shared" si="118"/>
        <v>0</v>
      </c>
      <c r="R3732" s="143"/>
    </row>
    <row r="3733" spans="2:18" x14ac:dyDescent="0.2">
      <c r="B3733" s="120"/>
      <c r="C3733" s="119"/>
      <c r="D3733" s="120"/>
      <c r="E3733" s="119"/>
      <c r="F3733" s="119"/>
      <c r="G3733" s="119"/>
      <c r="H3733" s="119"/>
      <c r="I3733" s="158">
        <f t="shared" si="117"/>
        <v>0</v>
      </c>
      <c r="J3733" s="119"/>
      <c r="K3733" s="119"/>
      <c r="L3733" s="119"/>
      <c r="M3733" s="119"/>
      <c r="N3733" s="119"/>
      <c r="O3733" s="159"/>
      <c r="P3733" s="160" t="s">
        <v>80</v>
      </c>
      <c r="Q3733" s="122">
        <f t="shared" si="118"/>
        <v>0</v>
      </c>
      <c r="R3733" s="143"/>
    </row>
    <row r="3734" spans="2:18" x14ac:dyDescent="0.2">
      <c r="B3734" s="120"/>
      <c r="C3734" s="119"/>
      <c r="D3734" s="120"/>
      <c r="E3734" s="119"/>
      <c r="F3734" s="119"/>
      <c r="G3734" s="119"/>
      <c r="H3734" s="119"/>
      <c r="I3734" s="158">
        <f t="shared" si="117"/>
        <v>0</v>
      </c>
      <c r="J3734" s="119"/>
      <c r="K3734" s="119"/>
      <c r="L3734" s="119"/>
      <c r="M3734" s="119"/>
      <c r="N3734" s="119"/>
      <c r="O3734" s="159"/>
      <c r="P3734" s="160" t="s">
        <v>80</v>
      </c>
      <c r="Q3734" s="122">
        <f t="shared" si="118"/>
        <v>0</v>
      </c>
      <c r="R3734" s="143"/>
    </row>
    <row r="3735" spans="2:18" x14ac:dyDescent="0.2">
      <c r="B3735" s="120"/>
      <c r="C3735" s="119"/>
      <c r="D3735" s="120"/>
      <c r="E3735" s="119"/>
      <c r="F3735" s="119"/>
      <c r="G3735" s="119"/>
      <c r="H3735" s="119"/>
      <c r="I3735" s="158">
        <f t="shared" si="117"/>
        <v>0</v>
      </c>
      <c r="J3735" s="119"/>
      <c r="K3735" s="119"/>
      <c r="L3735" s="119"/>
      <c r="M3735" s="119"/>
      <c r="N3735" s="119"/>
      <c r="O3735" s="159"/>
      <c r="P3735" s="160" t="s">
        <v>80</v>
      </c>
      <c r="Q3735" s="122">
        <f t="shared" si="118"/>
        <v>0</v>
      </c>
      <c r="R3735" s="143"/>
    </row>
    <row r="3736" spans="2:18" x14ac:dyDescent="0.2">
      <c r="B3736" s="120"/>
      <c r="C3736" s="119"/>
      <c r="D3736" s="120"/>
      <c r="E3736" s="119"/>
      <c r="F3736" s="119"/>
      <c r="G3736" s="119"/>
      <c r="H3736" s="119"/>
      <c r="I3736" s="158">
        <f t="shared" si="117"/>
        <v>0</v>
      </c>
      <c r="J3736" s="119"/>
      <c r="K3736" s="119"/>
      <c r="L3736" s="119"/>
      <c r="M3736" s="119"/>
      <c r="N3736" s="119"/>
      <c r="O3736" s="159"/>
      <c r="P3736" s="160" t="s">
        <v>80</v>
      </c>
      <c r="Q3736" s="122">
        <f t="shared" si="118"/>
        <v>0</v>
      </c>
      <c r="R3736" s="143"/>
    </row>
    <row r="3737" spans="2:18" x14ac:dyDescent="0.2">
      <c r="B3737" s="120"/>
      <c r="C3737" s="119"/>
      <c r="D3737" s="120"/>
      <c r="E3737" s="119"/>
      <c r="F3737" s="119"/>
      <c r="G3737" s="119"/>
      <c r="H3737" s="119"/>
      <c r="I3737" s="158">
        <f t="shared" si="117"/>
        <v>0</v>
      </c>
      <c r="J3737" s="119"/>
      <c r="K3737" s="119"/>
      <c r="L3737" s="119"/>
      <c r="M3737" s="119"/>
      <c r="N3737" s="119"/>
      <c r="O3737" s="159"/>
      <c r="P3737" s="160" t="s">
        <v>80</v>
      </c>
      <c r="Q3737" s="122">
        <f t="shared" si="118"/>
        <v>0</v>
      </c>
      <c r="R3737" s="143"/>
    </row>
    <row r="3738" spans="2:18" x14ac:dyDescent="0.2">
      <c r="B3738" s="120"/>
      <c r="C3738" s="119"/>
      <c r="D3738" s="120"/>
      <c r="E3738" s="119"/>
      <c r="F3738" s="119"/>
      <c r="G3738" s="119"/>
      <c r="H3738" s="119"/>
      <c r="I3738" s="158">
        <f t="shared" si="117"/>
        <v>0</v>
      </c>
      <c r="J3738" s="119"/>
      <c r="K3738" s="119"/>
      <c r="L3738" s="119"/>
      <c r="M3738" s="119"/>
      <c r="N3738" s="119"/>
      <c r="O3738" s="159"/>
      <c r="P3738" s="160" t="s">
        <v>80</v>
      </c>
      <c r="Q3738" s="122">
        <f t="shared" si="118"/>
        <v>0</v>
      </c>
      <c r="R3738" s="143"/>
    </row>
    <row r="3739" spans="2:18" x14ac:dyDescent="0.2">
      <c r="B3739" s="120"/>
      <c r="C3739" s="119"/>
      <c r="D3739" s="120"/>
      <c r="E3739" s="119"/>
      <c r="F3739" s="119"/>
      <c r="G3739" s="119"/>
      <c r="H3739" s="119"/>
      <c r="I3739" s="158">
        <f t="shared" si="117"/>
        <v>0</v>
      </c>
      <c r="J3739" s="119"/>
      <c r="K3739" s="119"/>
      <c r="L3739" s="119"/>
      <c r="M3739" s="119"/>
      <c r="N3739" s="119"/>
      <c r="O3739" s="159"/>
      <c r="P3739" s="160" t="s">
        <v>80</v>
      </c>
      <c r="Q3739" s="122">
        <f t="shared" si="118"/>
        <v>0</v>
      </c>
      <c r="R3739" s="143"/>
    </row>
    <row r="3740" spans="2:18" x14ac:dyDescent="0.2">
      <c r="B3740" s="120"/>
      <c r="C3740" s="119"/>
      <c r="D3740" s="120"/>
      <c r="E3740" s="119"/>
      <c r="F3740" s="119"/>
      <c r="G3740" s="119"/>
      <c r="H3740" s="119"/>
      <c r="I3740" s="158">
        <f t="shared" si="117"/>
        <v>0</v>
      </c>
      <c r="J3740" s="119"/>
      <c r="K3740" s="119"/>
      <c r="L3740" s="119"/>
      <c r="M3740" s="119"/>
      <c r="N3740" s="119"/>
      <c r="O3740" s="159"/>
      <c r="P3740" s="160" t="s">
        <v>80</v>
      </c>
      <c r="Q3740" s="122">
        <f t="shared" si="118"/>
        <v>0</v>
      </c>
      <c r="R3740" s="143"/>
    </row>
    <row r="3741" spans="2:18" x14ac:dyDescent="0.2">
      <c r="B3741" s="120"/>
      <c r="C3741" s="119"/>
      <c r="D3741" s="120"/>
      <c r="E3741" s="119"/>
      <c r="F3741" s="119"/>
      <c r="G3741" s="119"/>
      <c r="H3741" s="119"/>
      <c r="I3741" s="158">
        <f t="shared" si="117"/>
        <v>0</v>
      </c>
      <c r="J3741" s="119"/>
      <c r="K3741" s="119"/>
      <c r="L3741" s="119"/>
      <c r="M3741" s="119"/>
      <c r="N3741" s="119"/>
      <c r="O3741" s="159"/>
      <c r="P3741" s="160" t="s">
        <v>80</v>
      </c>
      <c r="Q3741" s="122">
        <f t="shared" si="118"/>
        <v>0</v>
      </c>
      <c r="R3741" s="143"/>
    </row>
    <row r="3742" spans="2:18" x14ac:dyDescent="0.2">
      <c r="B3742" s="120"/>
      <c r="C3742" s="119"/>
      <c r="D3742" s="120"/>
      <c r="E3742" s="119"/>
      <c r="F3742" s="119"/>
      <c r="G3742" s="119"/>
      <c r="H3742" s="119"/>
      <c r="I3742" s="158">
        <f t="shared" si="117"/>
        <v>0</v>
      </c>
      <c r="J3742" s="119"/>
      <c r="K3742" s="119"/>
      <c r="L3742" s="119"/>
      <c r="M3742" s="119"/>
      <c r="N3742" s="119"/>
      <c r="O3742" s="159"/>
      <c r="P3742" s="160" t="s">
        <v>80</v>
      </c>
      <c r="Q3742" s="122">
        <f t="shared" si="118"/>
        <v>0</v>
      </c>
      <c r="R3742" s="143"/>
    </row>
    <row r="3743" spans="2:18" x14ac:dyDescent="0.2">
      <c r="B3743" s="120"/>
      <c r="C3743" s="119"/>
      <c r="D3743" s="120"/>
      <c r="E3743" s="119"/>
      <c r="F3743" s="119"/>
      <c r="G3743" s="119"/>
      <c r="H3743" s="119"/>
      <c r="I3743" s="158">
        <f t="shared" si="117"/>
        <v>0</v>
      </c>
      <c r="J3743" s="119"/>
      <c r="K3743" s="119"/>
      <c r="L3743" s="119"/>
      <c r="M3743" s="119"/>
      <c r="N3743" s="119"/>
      <c r="O3743" s="159"/>
      <c r="P3743" s="160" t="s">
        <v>80</v>
      </c>
      <c r="Q3743" s="122">
        <f t="shared" si="118"/>
        <v>0</v>
      </c>
      <c r="R3743" s="143"/>
    </row>
    <row r="3744" spans="2:18" x14ac:dyDescent="0.2">
      <c r="B3744" s="120"/>
      <c r="C3744" s="119"/>
      <c r="D3744" s="120"/>
      <c r="E3744" s="119"/>
      <c r="F3744" s="119"/>
      <c r="G3744" s="119"/>
      <c r="H3744" s="119"/>
      <c r="I3744" s="158">
        <f t="shared" si="117"/>
        <v>0</v>
      </c>
      <c r="J3744" s="119"/>
      <c r="K3744" s="119"/>
      <c r="L3744" s="119"/>
      <c r="M3744" s="119"/>
      <c r="N3744" s="119"/>
      <c r="O3744" s="159"/>
      <c r="P3744" s="160" t="s">
        <v>80</v>
      </c>
      <c r="Q3744" s="122">
        <f t="shared" si="118"/>
        <v>0</v>
      </c>
      <c r="R3744" s="143"/>
    </row>
    <row r="3745" spans="2:18" x14ac:dyDescent="0.2">
      <c r="B3745" s="120"/>
      <c r="C3745" s="119"/>
      <c r="D3745" s="120"/>
      <c r="E3745" s="119"/>
      <c r="F3745" s="119"/>
      <c r="G3745" s="119"/>
      <c r="H3745" s="119"/>
      <c r="I3745" s="158">
        <f t="shared" si="117"/>
        <v>0</v>
      </c>
      <c r="J3745" s="119"/>
      <c r="K3745" s="119"/>
      <c r="L3745" s="119"/>
      <c r="M3745" s="119"/>
      <c r="N3745" s="119"/>
      <c r="O3745" s="159"/>
      <c r="P3745" s="160" t="s">
        <v>80</v>
      </c>
      <c r="Q3745" s="122">
        <f t="shared" si="118"/>
        <v>0</v>
      </c>
      <c r="R3745" s="143"/>
    </row>
    <row r="3746" spans="2:18" x14ac:dyDescent="0.2">
      <c r="B3746" s="120"/>
      <c r="C3746" s="119"/>
      <c r="D3746" s="120"/>
      <c r="E3746" s="119"/>
      <c r="F3746" s="119"/>
      <c r="G3746" s="119"/>
      <c r="H3746" s="119"/>
      <c r="I3746" s="158">
        <f t="shared" si="117"/>
        <v>0</v>
      </c>
      <c r="J3746" s="119"/>
      <c r="K3746" s="119"/>
      <c r="L3746" s="119"/>
      <c r="M3746" s="119"/>
      <c r="N3746" s="119"/>
      <c r="O3746" s="159"/>
      <c r="P3746" s="160" t="s">
        <v>80</v>
      </c>
      <c r="Q3746" s="122">
        <f t="shared" si="118"/>
        <v>0</v>
      </c>
      <c r="R3746" s="143"/>
    </row>
    <row r="3747" spans="2:18" x14ac:dyDescent="0.2">
      <c r="B3747" s="120"/>
      <c r="C3747" s="119"/>
      <c r="D3747" s="120"/>
      <c r="E3747" s="119"/>
      <c r="F3747" s="119"/>
      <c r="G3747" s="119"/>
      <c r="H3747" s="119"/>
      <c r="I3747" s="158">
        <f t="shared" si="117"/>
        <v>0</v>
      </c>
      <c r="J3747" s="119"/>
      <c r="K3747" s="119"/>
      <c r="L3747" s="119"/>
      <c r="M3747" s="119"/>
      <c r="N3747" s="119"/>
      <c r="O3747" s="159"/>
      <c r="P3747" s="160" t="s">
        <v>80</v>
      </c>
      <c r="Q3747" s="122">
        <f t="shared" si="118"/>
        <v>0</v>
      </c>
      <c r="R3747" s="143"/>
    </row>
    <row r="3748" spans="2:18" x14ac:dyDescent="0.2">
      <c r="B3748" s="120"/>
      <c r="C3748" s="119"/>
      <c r="D3748" s="120"/>
      <c r="E3748" s="119"/>
      <c r="F3748" s="119"/>
      <c r="G3748" s="119"/>
      <c r="H3748" s="119"/>
      <c r="I3748" s="158">
        <f t="shared" si="117"/>
        <v>0</v>
      </c>
      <c r="J3748" s="119"/>
      <c r="K3748" s="119"/>
      <c r="L3748" s="119"/>
      <c r="M3748" s="119"/>
      <c r="N3748" s="119"/>
      <c r="O3748" s="159"/>
      <c r="P3748" s="160" t="s">
        <v>80</v>
      </c>
      <c r="Q3748" s="122">
        <f t="shared" si="118"/>
        <v>0</v>
      </c>
      <c r="R3748" s="143"/>
    </row>
    <row r="3749" spans="2:18" x14ac:dyDescent="0.2">
      <c r="B3749" s="120"/>
      <c r="C3749" s="119"/>
      <c r="D3749" s="120"/>
      <c r="E3749" s="119"/>
      <c r="F3749" s="119"/>
      <c r="G3749" s="119"/>
      <c r="H3749" s="119"/>
      <c r="I3749" s="158">
        <f t="shared" si="117"/>
        <v>0</v>
      </c>
      <c r="J3749" s="119"/>
      <c r="K3749" s="119"/>
      <c r="L3749" s="119"/>
      <c r="M3749" s="119"/>
      <c r="N3749" s="119"/>
      <c r="O3749" s="159"/>
      <c r="P3749" s="160" t="s">
        <v>80</v>
      </c>
      <c r="Q3749" s="122">
        <f t="shared" si="118"/>
        <v>0</v>
      </c>
      <c r="R3749" s="143"/>
    </row>
    <row r="3750" spans="2:18" x14ac:dyDescent="0.2">
      <c r="B3750" s="120"/>
      <c r="C3750" s="119"/>
      <c r="D3750" s="120"/>
      <c r="E3750" s="119"/>
      <c r="F3750" s="119"/>
      <c r="G3750" s="119"/>
      <c r="H3750" s="119"/>
      <c r="I3750" s="158">
        <f t="shared" si="117"/>
        <v>0</v>
      </c>
      <c r="J3750" s="119"/>
      <c r="K3750" s="119"/>
      <c r="L3750" s="119"/>
      <c r="M3750" s="119"/>
      <c r="N3750" s="119"/>
      <c r="O3750" s="159"/>
      <c r="P3750" s="160" t="s">
        <v>80</v>
      </c>
      <c r="Q3750" s="122">
        <f t="shared" si="118"/>
        <v>0</v>
      </c>
      <c r="R3750" s="143"/>
    </row>
    <row r="3751" spans="2:18" x14ac:dyDescent="0.2">
      <c r="B3751" s="120"/>
      <c r="C3751" s="119"/>
      <c r="D3751" s="120"/>
      <c r="E3751" s="119"/>
      <c r="F3751" s="119"/>
      <c r="G3751" s="119"/>
      <c r="H3751" s="119"/>
      <c r="I3751" s="158">
        <f t="shared" si="117"/>
        <v>0</v>
      </c>
      <c r="J3751" s="119"/>
      <c r="K3751" s="119"/>
      <c r="L3751" s="119"/>
      <c r="M3751" s="119"/>
      <c r="N3751" s="119"/>
      <c r="O3751" s="159"/>
      <c r="P3751" s="160" t="s">
        <v>80</v>
      </c>
      <c r="Q3751" s="122">
        <f t="shared" si="118"/>
        <v>0</v>
      </c>
      <c r="R3751" s="143"/>
    </row>
    <row r="3752" spans="2:18" x14ac:dyDescent="0.2">
      <c r="B3752" s="120"/>
      <c r="C3752" s="119"/>
      <c r="D3752" s="120"/>
      <c r="E3752" s="119"/>
      <c r="F3752" s="119"/>
      <c r="G3752" s="119"/>
      <c r="H3752" s="119"/>
      <c r="I3752" s="158">
        <f t="shared" si="117"/>
        <v>0</v>
      </c>
      <c r="J3752" s="119"/>
      <c r="K3752" s="119"/>
      <c r="L3752" s="119"/>
      <c r="M3752" s="119"/>
      <c r="N3752" s="119"/>
      <c r="O3752" s="159"/>
      <c r="P3752" s="160" t="s">
        <v>80</v>
      </c>
      <c r="Q3752" s="122">
        <f t="shared" si="118"/>
        <v>0</v>
      </c>
      <c r="R3752" s="143"/>
    </row>
    <row r="3753" spans="2:18" x14ac:dyDescent="0.2">
      <c r="B3753" s="120"/>
      <c r="C3753" s="119"/>
      <c r="D3753" s="120"/>
      <c r="E3753" s="119"/>
      <c r="F3753" s="119"/>
      <c r="G3753" s="119"/>
      <c r="H3753" s="119"/>
      <c r="I3753" s="158">
        <f t="shared" si="117"/>
        <v>0</v>
      </c>
      <c r="J3753" s="119"/>
      <c r="K3753" s="119"/>
      <c r="L3753" s="119"/>
      <c r="M3753" s="119"/>
      <c r="N3753" s="119"/>
      <c r="O3753" s="159"/>
      <c r="P3753" s="160" t="s">
        <v>80</v>
      </c>
      <c r="Q3753" s="122">
        <f t="shared" si="118"/>
        <v>0</v>
      </c>
      <c r="R3753" s="143"/>
    </row>
    <row r="3754" spans="2:18" x14ac:dyDescent="0.2">
      <c r="B3754" s="120"/>
      <c r="C3754" s="119"/>
      <c r="D3754" s="120"/>
      <c r="E3754" s="119"/>
      <c r="F3754" s="119"/>
      <c r="G3754" s="119"/>
      <c r="H3754" s="119"/>
      <c r="I3754" s="158">
        <f t="shared" si="117"/>
        <v>0</v>
      </c>
      <c r="J3754" s="119"/>
      <c r="K3754" s="119"/>
      <c r="L3754" s="119"/>
      <c r="M3754" s="119"/>
      <c r="N3754" s="119"/>
      <c r="O3754" s="159"/>
      <c r="P3754" s="160" t="s">
        <v>80</v>
      </c>
      <c r="Q3754" s="122">
        <f t="shared" si="118"/>
        <v>0</v>
      </c>
      <c r="R3754" s="143"/>
    </row>
    <row r="3755" spans="2:18" x14ac:dyDescent="0.2">
      <c r="B3755" s="120"/>
      <c r="C3755" s="119"/>
      <c r="D3755" s="120"/>
      <c r="E3755" s="119"/>
      <c r="F3755" s="119"/>
      <c r="G3755" s="119"/>
      <c r="H3755" s="119"/>
      <c r="I3755" s="158">
        <f t="shared" si="117"/>
        <v>0</v>
      </c>
      <c r="J3755" s="119"/>
      <c r="K3755" s="119"/>
      <c r="L3755" s="119"/>
      <c r="M3755" s="119"/>
      <c r="N3755" s="119"/>
      <c r="O3755" s="159"/>
      <c r="P3755" s="160" t="s">
        <v>80</v>
      </c>
      <c r="Q3755" s="122">
        <f t="shared" si="118"/>
        <v>0</v>
      </c>
      <c r="R3755" s="143"/>
    </row>
    <row r="3756" spans="2:18" x14ac:dyDescent="0.2">
      <c r="B3756" s="120"/>
      <c r="C3756" s="119"/>
      <c r="D3756" s="120"/>
      <c r="E3756" s="119"/>
      <c r="F3756" s="119"/>
      <c r="G3756" s="119"/>
      <c r="H3756" s="119"/>
      <c r="I3756" s="158">
        <f t="shared" si="117"/>
        <v>0</v>
      </c>
      <c r="J3756" s="119"/>
      <c r="K3756" s="119"/>
      <c r="L3756" s="119"/>
      <c r="M3756" s="119"/>
      <c r="N3756" s="119"/>
      <c r="O3756" s="159"/>
      <c r="P3756" s="160" t="s">
        <v>80</v>
      </c>
      <c r="Q3756" s="122">
        <f t="shared" si="118"/>
        <v>0</v>
      </c>
      <c r="R3756" s="143"/>
    </row>
    <row r="3757" spans="2:18" x14ac:dyDescent="0.2">
      <c r="B3757" s="120"/>
      <c r="C3757" s="119"/>
      <c r="D3757" s="120"/>
      <c r="E3757" s="119"/>
      <c r="F3757" s="119"/>
      <c r="G3757" s="119"/>
      <c r="H3757" s="119"/>
      <c r="I3757" s="158">
        <f t="shared" si="117"/>
        <v>0</v>
      </c>
      <c r="J3757" s="119"/>
      <c r="K3757" s="119"/>
      <c r="L3757" s="119"/>
      <c r="M3757" s="119"/>
      <c r="N3757" s="119"/>
      <c r="O3757" s="159"/>
      <c r="P3757" s="160" t="s">
        <v>80</v>
      </c>
      <c r="Q3757" s="122">
        <f t="shared" si="118"/>
        <v>0</v>
      </c>
      <c r="R3757" s="143"/>
    </row>
    <row r="3758" spans="2:18" x14ac:dyDescent="0.2">
      <c r="B3758" s="120"/>
      <c r="C3758" s="119"/>
      <c r="D3758" s="120"/>
      <c r="E3758" s="119"/>
      <c r="F3758" s="119"/>
      <c r="G3758" s="119"/>
      <c r="H3758" s="119"/>
      <c r="I3758" s="158">
        <f t="shared" si="117"/>
        <v>0</v>
      </c>
      <c r="J3758" s="119"/>
      <c r="K3758" s="119"/>
      <c r="L3758" s="119"/>
      <c r="M3758" s="119"/>
      <c r="N3758" s="119"/>
      <c r="O3758" s="159"/>
      <c r="P3758" s="160" t="s">
        <v>80</v>
      </c>
      <c r="Q3758" s="122">
        <f t="shared" si="118"/>
        <v>0</v>
      </c>
      <c r="R3758" s="143"/>
    </row>
    <row r="3759" spans="2:18" x14ac:dyDescent="0.2">
      <c r="B3759" s="120"/>
      <c r="C3759" s="119"/>
      <c r="D3759" s="120"/>
      <c r="E3759" s="119"/>
      <c r="F3759" s="119"/>
      <c r="G3759" s="119"/>
      <c r="H3759" s="119"/>
      <c r="I3759" s="158">
        <f t="shared" si="117"/>
        <v>0</v>
      </c>
      <c r="J3759" s="119"/>
      <c r="K3759" s="119"/>
      <c r="L3759" s="119"/>
      <c r="M3759" s="119"/>
      <c r="N3759" s="119"/>
      <c r="O3759" s="159"/>
      <c r="P3759" s="160" t="s">
        <v>80</v>
      </c>
      <c r="Q3759" s="122">
        <f t="shared" si="118"/>
        <v>0</v>
      </c>
      <c r="R3759" s="143"/>
    </row>
    <row r="3760" spans="2:18" x14ac:dyDescent="0.2">
      <c r="B3760" s="120"/>
      <c r="C3760" s="119"/>
      <c r="D3760" s="120"/>
      <c r="E3760" s="119"/>
      <c r="F3760" s="119"/>
      <c r="G3760" s="119"/>
      <c r="H3760" s="119"/>
      <c r="I3760" s="158">
        <f t="shared" si="117"/>
        <v>0</v>
      </c>
      <c r="J3760" s="119"/>
      <c r="K3760" s="119"/>
      <c r="L3760" s="119"/>
      <c r="M3760" s="119"/>
      <c r="N3760" s="119"/>
      <c r="O3760" s="159"/>
      <c r="P3760" s="160" t="s">
        <v>80</v>
      </c>
      <c r="Q3760" s="122">
        <f t="shared" si="118"/>
        <v>0</v>
      </c>
      <c r="R3760" s="143"/>
    </row>
    <row r="3761" spans="2:18" x14ac:dyDescent="0.2">
      <c r="B3761" s="120"/>
      <c r="C3761" s="119"/>
      <c r="D3761" s="120"/>
      <c r="E3761" s="119"/>
      <c r="F3761" s="119"/>
      <c r="G3761" s="119"/>
      <c r="H3761" s="119"/>
      <c r="I3761" s="158">
        <f t="shared" si="117"/>
        <v>0</v>
      </c>
      <c r="J3761" s="119"/>
      <c r="K3761" s="119"/>
      <c r="L3761" s="119"/>
      <c r="M3761" s="119"/>
      <c r="N3761" s="119"/>
      <c r="O3761" s="159"/>
      <c r="P3761" s="160" t="s">
        <v>80</v>
      </c>
      <c r="Q3761" s="122">
        <f t="shared" si="118"/>
        <v>0</v>
      </c>
      <c r="R3761" s="143"/>
    </row>
    <row r="3762" spans="2:18" x14ac:dyDescent="0.2">
      <c r="B3762" s="120"/>
      <c r="C3762" s="119"/>
      <c r="D3762" s="120"/>
      <c r="E3762" s="119"/>
      <c r="F3762" s="119"/>
      <c r="G3762" s="119"/>
      <c r="H3762" s="119"/>
      <c r="I3762" s="158">
        <f t="shared" si="117"/>
        <v>0</v>
      </c>
      <c r="J3762" s="119"/>
      <c r="K3762" s="119"/>
      <c r="L3762" s="119"/>
      <c r="M3762" s="119"/>
      <c r="N3762" s="119"/>
      <c r="O3762" s="159"/>
      <c r="P3762" s="160" t="s">
        <v>80</v>
      </c>
      <c r="Q3762" s="122">
        <f t="shared" si="118"/>
        <v>0</v>
      </c>
      <c r="R3762" s="143"/>
    </row>
    <row r="3763" spans="2:18" x14ac:dyDescent="0.2">
      <c r="B3763" s="120"/>
      <c r="C3763" s="119"/>
      <c r="D3763" s="120"/>
      <c r="E3763" s="119"/>
      <c r="F3763" s="119"/>
      <c r="G3763" s="119"/>
      <c r="H3763" s="119"/>
      <c r="I3763" s="158">
        <f t="shared" si="117"/>
        <v>0</v>
      </c>
      <c r="J3763" s="119"/>
      <c r="K3763" s="119"/>
      <c r="L3763" s="119"/>
      <c r="M3763" s="119"/>
      <c r="N3763" s="119"/>
      <c r="O3763" s="159"/>
      <c r="P3763" s="160" t="s">
        <v>80</v>
      </c>
      <c r="Q3763" s="122">
        <f t="shared" si="118"/>
        <v>0</v>
      </c>
      <c r="R3763" s="143"/>
    </row>
    <row r="3764" spans="2:18" x14ac:dyDescent="0.2">
      <c r="B3764" s="120"/>
      <c r="C3764" s="119"/>
      <c r="D3764" s="120"/>
      <c r="E3764" s="119"/>
      <c r="F3764" s="119"/>
      <c r="G3764" s="119"/>
      <c r="H3764" s="119"/>
      <c r="I3764" s="158">
        <f t="shared" ref="I3764:I3827" si="119">IF(J3764&gt;0,J3764,SUM((PI()*E3764*F3764/4)+(PI()*F3764*G3764/4)+(PI()*G3764*H3764/4)+(PI()*H3764*E3764/4)))</f>
        <v>0</v>
      </c>
      <c r="J3764" s="119"/>
      <c r="K3764" s="119"/>
      <c r="L3764" s="119"/>
      <c r="M3764" s="119"/>
      <c r="N3764" s="119"/>
      <c r="O3764" s="159"/>
      <c r="P3764" s="160" t="s">
        <v>80</v>
      </c>
      <c r="Q3764" s="122">
        <f t="shared" ref="Q3764:Q3827" si="120">SUM((I3764-(L3764+M3764+N3764))*(1-O3764))</f>
        <v>0</v>
      </c>
      <c r="R3764" s="143"/>
    </row>
    <row r="3765" spans="2:18" x14ac:dyDescent="0.2">
      <c r="B3765" s="120"/>
      <c r="C3765" s="119"/>
      <c r="D3765" s="120"/>
      <c r="E3765" s="119"/>
      <c r="F3765" s="119"/>
      <c r="G3765" s="119"/>
      <c r="H3765" s="119"/>
      <c r="I3765" s="158">
        <f t="shared" si="119"/>
        <v>0</v>
      </c>
      <c r="J3765" s="119"/>
      <c r="K3765" s="119"/>
      <c r="L3765" s="119"/>
      <c r="M3765" s="119"/>
      <c r="N3765" s="119"/>
      <c r="O3765" s="159"/>
      <c r="P3765" s="160" t="s">
        <v>80</v>
      </c>
      <c r="Q3765" s="122">
        <f t="shared" si="120"/>
        <v>0</v>
      </c>
      <c r="R3765" s="143"/>
    </row>
    <row r="3766" spans="2:18" x14ac:dyDescent="0.2">
      <c r="B3766" s="120"/>
      <c r="C3766" s="119"/>
      <c r="D3766" s="120"/>
      <c r="E3766" s="119"/>
      <c r="F3766" s="119"/>
      <c r="G3766" s="119"/>
      <c r="H3766" s="119"/>
      <c r="I3766" s="158">
        <f t="shared" si="119"/>
        <v>0</v>
      </c>
      <c r="J3766" s="119"/>
      <c r="K3766" s="119"/>
      <c r="L3766" s="119"/>
      <c r="M3766" s="119"/>
      <c r="N3766" s="119"/>
      <c r="O3766" s="159"/>
      <c r="P3766" s="160" t="s">
        <v>80</v>
      </c>
      <c r="Q3766" s="122">
        <f t="shared" si="120"/>
        <v>0</v>
      </c>
      <c r="R3766" s="143"/>
    </row>
    <row r="3767" spans="2:18" x14ac:dyDescent="0.2">
      <c r="B3767" s="120"/>
      <c r="C3767" s="119"/>
      <c r="D3767" s="120"/>
      <c r="E3767" s="119"/>
      <c r="F3767" s="119"/>
      <c r="G3767" s="119"/>
      <c r="H3767" s="119"/>
      <c r="I3767" s="158">
        <f t="shared" si="119"/>
        <v>0</v>
      </c>
      <c r="J3767" s="119"/>
      <c r="K3767" s="119"/>
      <c r="L3767" s="119"/>
      <c r="M3767" s="119"/>
      <c r="N3767" s="119"/>
      <c r="O3767" s="159"/>
      <c r="P3767" s="160" t="s">
        <v>80</v>
      </c>
      <c r="Q3767" s="122">
        <f t="shared" si="120"/>
        <v>0</v>
      </c>
      <c r="R3767" s="143"/>
    </row>
    <row r="3768" spans="2:18" x14ac:dyDescent="0.2">
      <c r="B3768" s="120"/>
      <c r="C3768" s="119"/>
      <c r="D3768" s="120"/>
      <c r="E3768" s="119"/>
      <c r="F3768" s="119"/>
      <c r="G3768" s="119"/>
      <c r="H3768" s="119"/>
      <c r="I3768" s="158">
        <f t="shared" si="119"/>
        <v>0</v>
      </c>
      <c r="J3768" s="119"/>
      <c r="K3768" s="119"/>
      <c r="L3768" s="119"/>
      <c r="M3768" s="119"/>
      <c r="N3768" s="119"/>
      <c r="O3768" s="159"/>
      <c r="P3768" s="160" t="s">
        <v>80</v>
      </c>
      <c r="Q3768" s="122">
        <f t="shared" si="120"/>
        <v>0</v>
      </c>
      <c r="R3768" s="143"/>
    </row>
    <row r="3769" spans="2:18" x14ac:dyDescent="0.2">
      <c r="B3769" s="120"/>
      <c r="C3769" s="119"/>
      <c r="D3769" s="120"/>
      <c r="E3769" s="119"/>
      <c r="F3769" s="119"/>
      <c r="G3769" s="119"/>
      <c r="H3769" s="119"/>
      <c r="I3769" s="158">
        <f t="shared" si="119"/>
        <v>0</v>
      </c>
      <c r="J3769" s="119"/>
      <c r="K3769" s="119"/>
      <c r="L3769" s="119"/>
      <c r="M3769" s="119"/>
      <c r="N3769" s="119"/>
      <c r="O3769" s="159"/>
      <c r="P3769" s="160" t="s">
        <v>80</v>
      </c>
      <c r="Q3769" s="122">
        <f t="shared" si="120"/>
        <v>0</v>
      </c>
      <c r="R3769" s="143"/>
    </row>
    <row r="3770" spans="2:18" x14ac:dyDescent="0.2">
      <c r="B3770" s="120"/>
      <c r="C3770" s="119"/>
      <c r="D3770" s="120"/>
      <c r="E3770" s="119"/>
      <c r="F3770" s="119"/>
      <c r="G3770" s="119"/>
      <c r="H3770" s="119"/>
      <c r="I3770" s="158">
        <f t="shared" si="119"/>
        <v>0</v>
      </c>
      <c r="J3770" s="119"/>
      <c r="K3770" s="119"/>
      <c r="L3770" s="119"/>
      <c r="M3770" s="119"/>
      <c r="N3770" s="119"/>
      <c r="O3770" s="159"/>
      <c r="P3770" s="160" t="s">
        <v>80</v>
      </c>
      <c r="Q3770" s="122">
        <f t="shared" si="120"/>
        <v>0</v>
      </c>
      <c r="R3770" s="143"/>
    </row>
    <row r="3771" spans="2:18" x14ac:dyDescent="0.2">
      <c r="B3771" s="120"/>
      <c r="C3771" s="119"/>
      <c r="D3771" s="120"/>
      <c r="E3771" s="119"/>
      <c r="F3771" s="119"/>
      <c r="G3771" s="119"/>
      <c r="H3771" s="119"/>
      <c r="I3771" s="158">
        <f t="shared" si="119"/>
        <v>0</v>
      </c>
      <c r="J3771" s="119"/>
      <c r="K3771" s="119"/>
      <c r="L3771" s="119"/>
      <c r="M3771" s="119"/>
      <c r="N3771" s="119"/>
      <c r="O3771" s="159"/>
      <c r="P3771" s="160" t="s">
        <v>80</v>
      </c>
      <c r="Q3771" s="122">
        <f t="shared" si="120"/>
        <v>0</v>
      </c>
      <c r="R3771" s="143"/>
    </row>
    <row r="3772" spans="2:18" x14ac:dyDescent="0.2">
      <c r="B3772" s="120"/>
      <c r="C3772" s="119"/>
      <c r="D3772" s="120"/>
      <c r="E3772" s="119"/>
      <c r="F3772" s="119"/>
      <c r="G3772" s="119"/>
      <c r="H3772" s="119"/>
      <c r="I3772" s="158">
        <f t="shared" si="119"/>
        <v>0</v>
      </c>
      <c r="J3772" s="119"/>
      <c r="K3772" s="119"/>
      <c r="L3772" s="119"/>
      <c r="M3772" s="119"/>
      <c r="N3772" s="119"/>
      <c r="O3772" s="159"/>
      <c r="P3772" s="160" t="s">
        <v>80</v>
      </c>
      <c r="Q3772" s="122">
        <f t="shared" si="120"/>
        <v>0</v>
      </c>
      <c r="R3772" s="143"/>
    </row>
    <row r="3773" spans="2:18" x14ac:dyDescent="0.2">
      <c r="B3773" s="120"/>
      <c r="C3773" s="119"/>
      <c r="D3773" s="120"/>
      <c r="E3773" s="119"/>
      <c r="F3773" s="119"/>
      <c r="G3773" s="119"/>
      <c r="H3773" s="119"/>
      <c r="I3773" s="158">
        <f t="shared" si="119"/>
        <v>0</v>
      </c>
      <c r="J3773" s="119"/>
      <c r="K3773" s="119"/>
      <c r="L3773" s="119"/>
      <c r="M3773" s="119"/>
      <c r="N3773" s="119"/>
      <c r="O3773" s="159"/>
      <c r="P3773" s="160" t="s">
        <v>80</v>
      </c>
      <c r="Q3773" s="122">
        <f t="shared" si="120"/>
        <v>0</v>
      </c>
      <c r="R3773" s="143"/>
    </row>
    <row r="3774" spans="2:18" x14ac:dyDescent="0.2">
      <c r="B3774" s="120"/>
      <c r="C3774" s="119"/>
      <c r="D3774" s="120"/>
      <c r="E3774" s="119"/>
      <c r="F3774" s="119"/>
      <c r="G3774" s="119"/>
      <c r="H3774" s="119"/>
      <c r="I3774" s="158">
        <f t="shared" si="119"/>
        <v>0</v>
      </c>
      <c r="J3774" s="119"/>
      <c r="K3774" s="119"/>
      <c r="L3774" s="119"/>
      <c r="M3774" s="119"/>
      <c r="N3774" s="119"/>
      <c r="O3774" s="159"/>
      <c r="P3774" s="160" t="s">
        <v>80</v>
      </c>
      <c r="Q3774" s="122">
        <f t="shared" si="120"/>
        <v>0</v>
      </c>
      <c r="R3774" s="143"/>
    </row>
    <row r="3775" spans="2:18" x14ac:dyDescent="0.2">
      <c r="B3775" s="120"/>
      <c r="C3775" s="119"/>
      <c r="D3775" s="120"/>
      <c r="E3775" s="119"/>
      <c r="F3775" s="119"/>
      <c r="G3775" s="119"/>
      <c r="H3775" s="119"/>
      <c r="I3775" s="158">
        <f t="shared" si="119"/>
        <v>0</v>
      </c>
      <c r="J3775" s="119"/>
      <c r="K3775" s="119"/>
      <c r="L3775" s="119"/>
      <c r="M3775" s="119"/>
      <c r="N3775" s="119"/>
      <c r="O3775" s="159"/>
      <c r="P3775" s="160" t="s">
        <v>80</v>
      </c>
      <c r="Q3775" s="122">
        <f t="shared" si="120"/>
        <v>0</v>
      </c>
      <c r="R3775" s="143"/>
    </row>
    <row r="3776" spans="2:18" x14ac:dyDescent="0.2">
      <c r="B3776" s="120"/>
      <c r="C3776" s="119"/>
      <c r="D3776" s="120"/>
      <c r="E3776" s="119"/>
      <c r="F3776" s="119"/>
      <c r="G3776" s="119"/>
      <c r="H3776" s="119"/>
      <c r="I3776" s="158">
        <f t="shared" si="119"/>
        <v>0</v>
      </c>
      <c r="J3776" s="119"/>
      <c r="K3776" s="119"/>
      <c r="L3776" s="119"/>
      <c r="M3776" s="119"/>
      <c r="N3776" s="119"/>
      <c r="O3776" s="159"/>
      <c r="P3776" s="160" t="s">
        <v>80</v>
      </c>
      <c r="Q3776" s="122">
        <f t="shared" si="120"/>
        <v>0</v>
      </c>
      <c r="R3776" s="143"/>
    </row>
    <row r="3777" spans="2:18" x14ac:dyDescent="0.2">
      <c r="B3777" s="120"/>
      <c r="C3777" s="119"/>
      <c r="D3777" s="120"/>
      <c r="E3777" s="119"/>
      <c r="F3777" s="119"/>
      <c r="G3777" s="119"/>
      <c r="H3777" s="119"/>
      <c r="I3777" s="158">
        <f t="shared" si="119"/>
        <v>0</v>
      </c>
      <c r="J3777" s="119"/>
      <c r="K3777" s="119"/>
      <c r="L3777" s="119"/>
      <c r="M3777" s="119"/>
      <c r="N3777" s="119"/>
      <c r="O3777" s="159"/>
      <c r="P3777" s="160" t="s">
        <v>80</v>
      </c>
      <c r="Q3777" s="122">
        <f t="shared" si="120"/>
        <v>0</v>
      </c>
      <c r="R3777" s="143"/>
    </row>
    <row r="3778" spans="2:18" x14ac:dyDescent="0.2">
      <c r="B3778" s="120"/>
      <c r="C3778" s="119"/>
      <c r="D3778" s="120"/>
      <c r="E3778" s="119"/>
      <c r="F3778" s="119"/>
      <c r="G3778" s="119"/>
      <c r="H3778" s="119"/>
      <c r="I3778" s="158">
        <f t="shared" si="119"/>
        <v>0</v>
      </c>
      <c r="J3778" s="119"/>
      <c r="K3778" s="119"/>
      <c r="L3778" s="119"/>
      <c r="M3778" s="119"/>
      <c r="N3778" s="119"/>
      <c r="O3778" s="159"/>
      <c r="P3778" s="160" t="s">
        <v>80</v>
      </c>
      <c r="Q3778" s="122">
        <f t="shared" si="120"/>
        <v>0</v>
      </c>
      <c r="R3778" s="143"/>
    </row>
    <row r="3779" spans="2:18" x14ac:dyDescent="0.2">
      <c r="B3779" s="120"/>
      <c r="C3779" s="119"/>
      <c r="D3779" s="120"/>
      <c r="E3779" s="119"/>
      <c r="F3779" s="119"/>
      <c r="G3779" s="119"/>
      <c r="H3779" s="119"/>
      <c r="I3779" s="158">
        <f t="shared" si="119"/>
        <v>0</v>
      </c>
      <c r="J3779" s="119"/>
      <c r="K3779" s="119"/>
      <c r="L3779" s="119"/>
      <c r="M3779" s="119"/>
      <c r="N3779" s="119"/>
      <c r="O3779" s="159"/>
      <c r="P3779" s="160" t="s">
        <v>80</v>
      </c>
      <c r="Q3779" s="122">
        <f t="shared" si="120"/>
        <v>0</v>
      </c>
      <c r="R3779" s="143"/>
    </row>
    <row r="3780" spans="2:18" x14ac:dyDescent="0.2">
      <c r="B3780" s="120"/>
      <c r="C3780" s="119"/>
      <c r="D3780" s="120"/>
      <c r="E3780" s="119"/>
      <c r="F3780" s="119"/>
      <c r="G3780" s="119"/>
      <c r="H3780" s="119"/>
      <c r="I3780" s="158">
        <f t="shared" si="119"/>
        <v>0</v>
      </c>
      <c r="J3780" s="119"/>
      <c r="K3780" s="119"/>
      <c r="L3780" s="119"/>
      <c r="M3780" s="119"/>
      <c r="N3780" s="119"/>
      <c r="O3780" s="159"/>
      <c r="P3780" s="160" t="s">
        <v>80</v>
      </c>
      <c r="Q3780" s="122">
        <f t="shared" si="120"/>
        <v>0</v>
      </c>
      <c r="R3780" s="143"/>
    </row>
    <row r="3781" spans="2:18" x14ac:dyDescent="0.2">
      <c r="B3781" s="120"/>
      <c r="C3781" s="119"/>
      <c r="D3781" s="120"/>
      <c r="E3781" s="119"/>
      <c r="F3781" s="119"/>
      <c r="G3781" s="119"/>
      <c r="H3781" s="119"/>
      <c r="I3781" s="158">
        <f t="shared" si="119"/>
        <v>0</v>
      </c>
      <c r="J3781" s="119"/>
      <c r="K3781" s="119"/>
      <c r="L3781" s="119"/>
      <c r="M3781" s="119"/>
      <c r="N3781" s="119"/>
      <c r="O3781" s="159"/>
      <c r="P3781" s="160" t="s">
        <v>80</v>
      </c>
      <c r="Q3781" s="122">
        <f t="shared" si="120"/>
        <v>0</v>
      </c>
      <c r="R3781" s="143"/>
    </row>
    <row r="3782" spans="2:18" x14ac:dyDescent="0.2">
      <c r="B3782" s="120"/>
      <c r="C3782" s="119"/>
      <c r="D3782" s="120"/>
      <c r="E3782" s="119"/>
      <c r="F3782" s="119"/>
      <c r="G3782" s="119"/>
      <c r="H3782" s="119"/>
      <c r="I3782" s="158">
        <f t="shared" si="119"/>
        <v>0</v>
      </c>
      <c r="J3782" s="119"/>
      <c r="K3782" s="119"/>
      <c r="L3782" s="119"/>
      <c r="M3782" s="119"/>
      <c r="N3782" s="119"/>
      <c r="O3782" s="159"/>
      <c r="P3782" s="160" t="s">
        <v>80</v>
      </c>
      <c r="Q3782" s="122">
        <f t="shared" si="120"/>
        <v>0</v>
      </c>
      <c r="R3782" s="143"/>
    </row>
    <row r="3783" spans="2:18" x14ac:dyDescent="0.2">
      <c r="B3783" s="120"/>
      <c r="C3783" s="119"/>
      <c r="D3783" s="120"/>
      <c r="E3783" s="119"/>
      <c r="F3783" s="119"/>
      <c r="G3783" s="119"/>
      <c r="H3783" s="119"/>
      <c r="I3783" s="158">
        <f t="shared" si="119"/>
        <v>0</v>
      </c>
      <c r="J3783" s="119"/>
      <c r="K3783" s="119"/>
      <c r="L3783" s="119"/>
      <c r="M3783" s="119"/>
      <c r="N3783" s="119"/>
      <c r="O3783" s="159"/>
      <c r="P3783" s="160" t="s">
        <v>80</v>
      </c>
      <c r="Q3783" s="122">
        <f t="shared" si="120"/>
        <v>0</v>
      </c>
      <c r="R3783" s="143"/>
    </row>
    <row r="3784" spans="2:18" x14ac:dyDescent="0.2">
      <c r="B3784" s="120"/>
      <c r="C3784" s="119"/>
      <c r="D3784" s="120"/>
      <c r="E3784" s="119"/>
      <c r="F3784" s="119"/>
      <c r="G3784" s="119"/>
      <c r="H3784" s="119"/>
      <c r="I3784" s="158">
        <f t="shared" si="119"/>
        <v>0</v>
      </c>
      <c r="J3784" s="119"/>
      <c r="K3784" s="119"/>
      <c r="L3784" s="119"/>
      <c r="M3784" s="119"/>
      <c r="N3784" s="119"/>
      <c r="O3784" s="159"/>
      <c r="P3784" s="160" t="s">
        <v>80</v>
      </c>
      <c r="Q3784" s="122">
        <f t="shared" si="120"/>
        <v>0</v>
      </c>
      <c r="R3784" s="143"/>
    </row>
    <row r="3785" spans="2:18" x14ac:dyDescent="0.2">
      <c r="B3785" s="120"/>
      <c r="C3785" s="119"/>
      <c r="D3785" s="120"/>
      <c r="E3785" s="119"/>
      <c r="F3785" s="119"/>
      <c r="G3785" s="119"/>
      <c r="H3785" s="119"/>
      <c r="I3785" s="158">
        <f t="shared" si="119"/>
        <v>0</v>
      </c>
      <c r="J3785" s="119"/>
      <c r="K3785" s="119"/>
      <c r="L3785" s="119"/>
      <c r="M3785" s="119"/>
      <c r="N3785" s="119"/>
      <c r="O3785" s="159"/>
      <c r="P3785" s="160" t="s">
        <v>80</v>
      </c>
      <c r="Q3785" s="122">
        <f t="shared" si="120"/>
        <v>0</v>
      </c>
      <c r="R3785" s="143"/>
    </row>
    <row r="3786" spans="2:18" x14ac:dyDescent="0.2">
      <c r="B3786" s="120"/>
      <c r="C3786" s="119"/>
      <c r="D3786" s="120"/>
      <c r="E3786" s="119"/>
      <c r="F3786" s="119"/>
      <c r="G3786" s="119"/>
      <c r="H3786" s="119"/>
      <c r="I3786" s="158">
        <f t="shared" si="119"/>
        <v>0</v>
      </c>
      <c r="J3786" s="119"/>
      <c r="K3786" s="119"/>
      <c r="L3786" s="119"/>
      <c r="M3786" s="119"/>
      <c r="N3786" s="119"/>
      <c r="O3786" s="159"/>
      <c r="P3786" s="160" t="s">
        <v>80</v>
      </c>
      <c r="Q3786" s="122">
        <f t="shared" si="120"/>
        <v>0</v>
      </c>
      <c r="R3786" s="143"/>
    </row>
    <row r="3787" spans="2:18" x14ac:dyDescent="0.2">
      <c r="B3787" s="120"/>
      <c r="C3787" s="119"/>
      <c r="D3787" s="120"/>
      <c r="E3787" s="119"/>
      <c r="F3787" s="119"/>
      <c r="G3787" s="119"/>
      <c r="H3787" s="119"/>
      <c r="I3787" s="158">
        <f t="shared" si="119"/>
        <v>0</v>
      </c>
      <c r="J3787" s="119"/>
      <c r="K3787" s="119"/>
      <c r="L3787" s="119"/>
      <c r="M3787" s="119"/>
      <c r="N3787" s="119"/>
      <c r="O3787" s="159"/>
      <c r="P3787" s="160" t="s">
        <v>80</v>
      </c>
      <c r="Q3787" s="122">
        <f t="shared" si="120"/>
        <v>0</v>
      </c>
      <c r="R3787" s="143"/>
    </row>
    <row r="3788" spans="2:18" x14ac:dyDescent="0.2">
      <c r="B3788" s="120"/>
      <c r="C3788" s="119"/>
      <c r="D3788" s="120"/>
      <c r="E3788" s="119"/>
      <c r="F3788" s="119"/>
      <c r="G3788" s="119"/>
      <c r="H3788" s="119"/>
      <c r="I3788" s="158">
        <f t="shared" si="119"/>
        <v>0</v>
      </c>
      <c r="J3788" s="119"/>
      <c r="K3788" s="119"/>
      <c r="L3788" s="119"/>
      <c r="M3788" s="119"/>
      <c r="N3788" s="119"/>
      <c r="O3788" s="159"/>
      <c r="P3788" s="160" t="s">
        <v>80</v>
      </c>
      <c r="Q3788" s="122">
        <f t="shared" si="120"/>
        <v>0</v>
      </c>
      <c r="R3788" s="143"/>
    </row>
    <row r="3789" spans="2:18" x14ac:dyDescent="0.2">
      <c r="B3789" s="120"/>
      <c r="C3789" s="119"/>
      <c r="D3789" s="120"/>
      <c r="E3789" s="119"/>
      <c r="F3789" s="119"/>
      <c r="G3789" s="119"/>
      <c r="H3789" s="119"/>
      <c r="I3789" s="158">
        <f t="shared" si="119"/>
        <v>0</v>
      </c>
      <c r="J3789" s="119"/>
      <c r="K3789" s="119"/>
      <c r="L3789" s="119"/>
      <c r="M3789" s="119"/>
      <c r="N3789" s="119"/>
      <c r="O3789" s="159"/>
      <c r="P3789" s="160" t="s">
        <v>80</v>
      </c>
      <c r="Q3789" s="122">
        <f t="shared" si="120"/>
        <v>0</v>
      </c>
      <c r="R3789" s="143"/>
    </row>
    <row r="3790" spans="2:18" x14ac:dyDescent="0.2">
      <c r="B3790" s="120"/>
      <c r="C3790" s="119"/>
      <c r="D3790" s="120"/>
      <c r="E3790" s="119"/>
      <c r="F3790" s="119"/>
      <c r="G3790" s="119"/>
      <c r="H3790" s="119"/>
      <c r="I3790" s="158">
        <f t="shared" si="119"/>
        <v>0</v>
      </c>
      <c r="J3790" s="119"/>
      <c r="K3790" s="119"/>
      <c r="L3790" s="119"/>
      <c r="M3790" s="119"/>
      <c r="N3790" s="119"/>
      <c r="O3790" s="159"/>
      <c r="P3790" s="160" t="s">
        <v>80</v>
      </c>
      <c r="Q3790" s="122">
        <f t="shared" si="120"/>
        <v>0</v>
      </c>
      <c r="R3790" s="143"/>
    </row>
    <row r="3791" spans="2:18" x14ac:dyDescent="0.2">
      <c r="B3791" s="120"/>
      <c r="C3791" s="119"/>
      <c r="D3791" s="120"/>
      <c r="E3791" s="119"/>
      <c r="F3791" s="119"/>
      <c r="G3791" s="119"/>
      <c r="H3791" s="119"/>
      <c r="I3791" s="158">
        <f t="shared" si="119"/>
        <v>0</v>
      </c>
      <c r="J3791" s="119"/>
      <c r="K3791" s="119"/>
      <c r="L3791" s="119"/>
      <c r="M3791" s="119"/>
      <c r="N3791" s="119"/>
      <c r="O3791" s="159"/>
      <c r="P3791" s="160" t="s">
        <v>80</v>
      </c>
      <c r="Q3791" s="122">
        <f t="shared" si="120"/>
        <v>0</v>
      </c>
      <c r="R3791" s="143"/>
    </row>
    <row r="3792" spans="2:18" x14ac:dyDescent="0.2">
      <c r="B3792" s="120"/>
      <c r="C3792" s="119"/>
      <c r="D3792" s="120"/>
      <c r="E3792" s="119"/>
      <c r="F3792" s="119"/>
      <c r="G3792" s="119"/>
      <c r="H3792" s="119"/>
      <c r="I3792" s="158">
        <f t="shared" si="119"/>
        <v>0</v>
      </c>
      <c r="J3792" s="119"/>
      <c r="K3792" s="119"/>
      <c r="L3792" s="119"/>
      <c r="M3792" s="119"/>
      <c r="N3792" s="119"/>
      <c r="O3792" s="159"/>
      <c r="P3792" s="160" t="s">
        <v>80</v>
      </c>
      <c r="Q3792" s="122">
        <f t="shared" si="120"/>
        <v>0</v>
      </c>
      <c r="R3792" s="143"/>
    </row>
    <row r="3793" spans="2:18" x14ac:dyDescent="0.2">
      <c r="B3793" s="120"/>
      <c r="C3793" s="119"/>
      <c r="D3793" s="120"/>
      <c r="E3793" s="119"/>
      <c r="F3793" s="119"/>
      <c r="G3793" s="119"/>
      <c r="H3793" s="119"/>
      <c r="I3793" s="158">
        <f t="shared" si="119"/>
        <v>0</v>
      </c>
      <c r="J3793" s="119"/>
      <c r="K3793" s="119"/>
      <c r="L3793" s="119"/>
      <c r="M3793" s="119"/>
      <c r="N3793" s="119"/>
      <c r="O3793" s="159"/>
      <c r="P3793" s="160" t="s">
        <v>80</v>
      </c>
      <c r="Q3793" s="122">
        <f t="shared" si="120"/>
        <v>0</v>
      </c>
      <c r="R3793" s="143"/>
    </row>
    <row r="3794" spans="2:18" x14ac:dyDescent="0.2">
      <c r="B3794" s="120"/>
      <c r="C3794" s="119"/>
      <c r="D3794" s="120"/>
      <c r="E3794" s="119"/>
      <c r="F3794" s="119"/>
      <c r="G3794" s="119"/>
      <c r="H3794" s="119"/>
      <c r="I3794" s="158">
        <f t="shared" si="119"/>
        <v>0</v>
      </c>
      <c r="J3794" s="119"/>
      <c r="K3794" s="119"/>
      <c r="L3794" s="119"/>
      <c r="M3794" s="119"/>
      <c r="N3794" s="119"/>
      <c r="O3794" s="159"/>
      <c r="P3794" s="160" t="s">
        <v>80</v>
      </c>
      <c r="Q3794" s="122">
        <f t="shared" si="120"/>
        <v>0</v>
      </c>
      <c r="R3794" s="143"/>
    </row>
    <row r="3795" spans="2:18" x14ac:dyDescent="0.2">
      <c r="B3795" s="120"/>
      <c r="C3795" s="119"/>
      <c r="D3795" s="120"/>
      <c r="E3795" s="119"/>
      <c r="F3795" s="119"/>
      <c r="G3795" s="119"/>
      <c r="H3795" s="119"/>
      <c r="I3795" s="158">
        <f t="shared" si="119"/>
        <v>0</v>
      </c>
      <c r="J3795" s="119"/>
      <c r="K3795" s="119"/>
      <c r="L3795" s="119"/>
      <c r="M3795" s="119"/>
      <c r="N3795" s="119"/>
      <c r="O3795" s="159"/>
      <c r="P3795" s="160" t="s">
        <v>80</v>
      </c>
      <c r="Q3795" s="122">
        <f t="shared" si="120"/>
        <v>0</v>
      </c>
      <c r="R3795" s="143"/>
    </row>
    <row r="3796" spans="2:18" x14ac:dyDescent="0.2">
      <c r="B3796" s="120"/>
      <c r="C3796" s="119"/>
      <c r="D3796" s="120"/>
      <c r="E3796" s="119"/>
      <c r="F3796" s="119"/>
      <c r="G3796" s="119"/>
      <c r="H3796" s="119"/>
      <c r="I3796" s="158">
        <f t="shared" si="119"/>
        <v>0</v>
      </c>
      <c r="J3796" s="119"/>
      <c r="K3796" s="119"/>
      <c r="L3796" s="119"/>
      <c r="M3796" s="119"/>
      <c r="N3796" s="119"/>
      <c r="O3796" s="159"/>
      <c r="P3796" s="160" t="s">
        <v>80</v>
      </c>
      <c r="Q3796" s="122">
        <f t="shared" si="120"/>
        <v>0</v>
      </c>
      <c r="R3796" s="143"/>
    </row>
    <row r="3797" spans="2:18" x14ac:dyDescent="0.2">
      <c r="B3797" s="120"/>
      <c r="C3797" s="119"/>
      <c r="D3797" s="120"/>
      <c r="E3797" s="119"/>
      <c r="F3797" s="119"/>
      <c r="G3797" s="119"/>
      <c r="H3797" s="119"/>
      <c r="I3797" s="158">
        <f t="shared" si="119"/>
        <v>0</v>
      </c>
      <c r="J3797" s="119"/>
      <c r="K3797" s="119"/>
      <c r="L3797" s="119"/>
      <c r="M3797" s="119"/>
      <c r="N3797" s="119"/>
      <c r="O3797" s="159"/>
      <c r="P3797" s="160" t="s">
        <v>80</v>
      </c>
      <c r="Q3797" s="122">
        <f t="shared" si="120"/>
        <v>0</v>
      </c>
      <c r="R3797" s="143"/>
    </row>
    <row r="3798" spans="2:18" x14ac:dyDescent="0.2">
      <c r="B3798" s="120"/>
      <c r="C3798" s="119"/>
      <c r="D3798" s="120"/>
      <c r="E3798" s="119"/>
      <c r="F3798" s="119"/>
      <c r="G3798" s="119"/>
      <c r="H3798" s="119"/>
      <c r="I3798" s="158">
        <f t="shared" si="119"/>
        <v>0</v>
      </c>
      <c r="J3798" s="119"/>
      <c r="K3798" s="119"/>
      <c r="L3798" s="119"/>
      <c r="M3798" s="119"/>
      <c r="N3798" s="119"/>
      <c r="O3798" s="159"/>
      <c r="P3798" s="160" t="s">
        <v>80</v>
      </c>
      <c r="Q3798" s="122">
        <f t="shared" si="120"/>
        <v>0</v>
      </c>
      <c r="R3798" s="143"/>
    </row>
    <row r="3799" spans="2:18" x14ac:dyDescent="0.2">
      <c r="B3799" s="120"/>
      <c r="C3799" s="119"/>
      <c r="D3799" s="120"/>
      <c r="E3799" s="119"/>
      <c r="F3799" s="119"/>
      <c r="G3799" s="119"/>
      <c r="H3799" s="119"/>
      <c r="I3799" s="158">
        <f t="shared" si="119"/>
        <v>0</v>
      </c>
      <c r="J3799" s="119"/>
      <c r="K3799" s="119"/>
      <c r="L3799" s="119"/>
      <c r="M3799" s="119"/>
      <c r="N3799" s="119"/>
      <c r="O3799" s="159"/>
      <c r="P3799" s="160" t="s">
        <v>80</v>
      </c>
      <c r="Q3799" s="122">
        <f t="shared" si="120"/>
        <v>0</v>
      </c>
      <c r="R3799" s="143"/>
    </row>
    <row r="3800" spans="2:18" x14ac:dyDescent="0.2">
      <c r="B3800" s="120"/>
      <c r="C3800" s="119"/>
      <c r="D3800" s="120"/>
      <c r="E3800" s="119"/>
      <c r="F3800" s="119"/>
      <c r="G3800" s="119"/>
      <c r="H3800" s="119"/>
      <c r="I3800" s="158">
        <f t="shared" si="119"/>
        <v>0</v>
      </c>
      <c r="J3800" s="119"/>
      <c r="K3800" s="119"/>
      <c r="L3800" s="119"/>
      <c r="M3800" s="119"/>
      <c r="N3800" s="119"/>
      <c r="O3800" s="159"/>
      <c r="P3800" s="160" t="s">
        <v>80</v>
      </c>
      <c r="Q3800" s="122">
        <f t="shared" si="120"/>
        <v>0</v>
      </c>
      <c r="R3800" s="143"/>
    </row>
    <row r="3801" spans="2:18" x14ac:dyDescent="0.2">
      <c r="B3801" s="120"/>
      <c r="C3801" s="119"/>
      <c r="D3801" s="120"/>
      <c r="E3801" s="119"/>
      <c r="F3801" s="119"/>
      <c r="G3801" s="119"/>
      <c r="H3801" s="119"/>
      <c r="I3801" s="158">
        <f t="shared" si="119"/>
        <v>0</v>
      </c>
      <c r="J3801" s="119"/>
      <c r="K3801" s="119"/>
      <c r="L3801" s="119"/>
      <c r="M3801" s="119"/>
      <c r="N3801" s="119"/>
      <c r="O3801" s="159"/>
      <c r="P3801" s="160" t="s">
        <v>80</v>
      </c>
      <c r="Q3801" s="122">
        <f t="shared" si="120"/>
        <v>0</v>
      </c>
      <c r="R3801" s="143"/>
    </row>
    <row r="3802" spans="2:18" x14ac:dyDescent="0.2">
      <c r="B3802" s="120"/>
      <c r="C3802" s="119"/>
      <c r="D3802" s="120"/>
      <c r="E3802" s="119"/>
      <c r="F3802" s="119"/>
      <c r="G3802" s="119"/>
      <c r="H3802" s="119"/>
      <c r="I3802" s="158">
        <f t="shared" si="119"/>
        <v>0</v>
      </c>
      <c r="J3802" s="119"/>
      <c r="K3802" s="119"/>
      <c r="L3802" s="119"/>
      <c r="M3802" s="119"/>
      <c r="N3802" s="119"/>
      <c r="O3802" s="159"/>
      <c r="P3802" s="160" t="s">
        <v>80</v>
      </c>
      <c r="Q3802" s="122">
        <f t="shared" si="120"/>
        <v>0</v>
      </c>
      <c r="R3802" s="143"/>
    </row>
    <row r="3803" spans="2:18" x14ac:dyDescent="0.2">
      <c r="B3803" s="120"/>
      <c r="C3803" s="119"/>
      <c r="D3803" s="120"/>
      <c r="E3803" s="119"/>
      <c r="F3803" s="119"/>
      <c r="G3803" s="119"/>
      <c r="H3803" s="119"/>
      <c r="I3803" s="158">
        <f t="shared" si="119"/>
        <v>0</v>
      </c>
      <c r="J3803" s="119"/>
      <c r="K3803" s="119"/>
      <c r="L3803" s="119"/>
      <c r="M3803" s="119"/>
      <c r="N3803" s="119"/>
      <c r="O3803" s="159"/>
      <c r="P3803" s="160" t="s">
        <v>80</v>
      </c>
      <c r="Q3803" s="122">
        <f t="shared" si="120"/>
        <v>0</v>
      </c>
      <c r="R3803" s="143"/>
    </row>
    <row r="3804" spans="2:18" x14ac:dyDescent="0.2">
      <c r="B3804" s="120"/>
      <c r="C3804" s="119"/>
      <c r="D3804" s="120"/>
      <c r="E3804" s="119"/>
      <c r="F3804" s="119"/>
      <c r="G3804" s="119"/>
      <c r="H3804" s="119"/>
      <c r="I3804" s="158">
        <f t="shared" si="119"/>
        <v>0</v>
      </c>
      <c r="J3804" s="119"/>
      <c r="K3804" s="119"/>
      <c r="L3804" s="119"/>
      <c r="M3804" s="119"/>
      <c r="N3804" s="119"/>
      <c r="O3804" s="159"/>
      <c r="P3804" s="160" t="s">
        <v>80</v>
      </c>
      <c r="Q3804" s="122">
        <f t="shared" si="120"/>
        <v>0</v>
      </c>
      <c r="R3804" s="143"/>
    </row>
    <row r="3805" spans="2:18" x14ac:dyDescent="0.2">
      <c r="B3805" s="120"/>
      <c r="C3805" s="119"/>
      <c r="D3805" s="120"/>
      <c r="E3805" s="119"/>
      <c r="F3805" s="119"/>
      <c r="G3805" s="119"/>
      <c r="H3805" s="119"/>
      <c r="I3805" s="158">
        <f t="shared" si="119"/>
        <v>0</v>
      </c>
      <c r="J3805" s="119"/>
      <c r="K3805" s="119"/>
      <c r="L3805" s="119"/>
      <c r="M3805" s="119"/>
      <c r="N3805" s="119"/>
      <c r="O3805" s="159"/>
      <c r="P3805" s="160" t="s">
        <v>80</v>
      </c>
      <c r="Q3805" s="122">
        <f t="shared" si="120"/>
        <v>0</v>
      </c>
      <c r="R3805" s="143"/>
    </row>
    <row r="3806" spans="2:18" x14ac:dyDescent="0.2">
      <c r="B3806" s="120"/>
      <c r="C3806" s="119"/>
      <c r="D3806" s="120"/>
      <c r="E3806" s="119"/>
      <c r="F3806" s="119"/>
      <c r="G3806" s="119"/>
      <c r="H3806" s="119"/>
      <c r="I3806" s="158">
        <f t="shared" si="119"/>
        <v>0</v>
      </c>
      <c r="J3806" s="119"/>
      <c r="K3806" s="119"/>
      <c r="L3806" s="119"/>
      <c r="M3806" s="119"/>
      <c r="N3806" s="119"/>
      <c r="O3806" s="159"/>
      <c r="P3806" s="160" t="s">
        <v>80</v>
      </c>
      <c r="Q3806" s="122">
        <f t="shared" si="120"/>
        <v>0</v>
      </c>
      <c r="R3806" s="143"/>
    </row>
    <row r="3807" spans="2:18" x14ac:dyDescent="0.2">
      <c r="B3807" s="120"/>
      <c r="C3807" s="119"/>
      <c r="D3807" s="120"/>
      <c r="E3807" s="119"/>
      <c r="F3807" s="119"/>
      <c r="G3807" s="119"/>
      <c r="H3807" s="119"/>
      <c r="I3807" s="158">
        <f t="shared" si="119"/>
        <v>0</v>
      </c>
      <c r="J3807" s="119"/>
      <c r="K3807" s="119"/>
      <c r="L3807" s="119"/>
      <c r="M3807" s="119"/>
      <c r="N3807" s="119"/>
      <c r="O3807" s="159"/>
      <c r="P3807" s="160" t="s">
        <v>80</v>
      </c>
      <c r="Q3807" s="122">
        <f t="shared" si="120"/>
        <v>0</v>
      </c>
      <c r="R3807" s="143"/>
    </row>
    <row r="3808" spans="2:18" x14ac:dyDescent="0.2">
      <c r="B3808" s="120"/>
      <c r="C3808" s="119"/>
      <c r="D3808" s="120"/>
      <c r="E3808" s="119"/>
      <c r="F3808" s="119"/>
      <c r="G3808" s="119"/>
      <c r="H3808" s="119"/>
      <c r="I3808" s="158">
        <f t="shared" si="119"/>
        <v>0</v>
      </c>
      <c r="J3808" s="119"/>
      <c r="K3808" s="119"/>
      <c r="L3808" s="119"/>
      <c r="M3808" s="119"/>
      <c r="N3808" s="119"/>
      <c r="O3808" s="159"/>
      <c r="P3808" s="160" t="s">
        <v>80</v>
      </c>
      <c r="Q3808" s="122">
        <f t="shared" si="120"/>
        <v>0</v>
      </c>
      <c r="R3808" s="143"/>
    </row>
    <row r="3809" spans="2:18" x14ac:dyDescent="0.2">
      <c r="B3809" s="120"/>
      <c r="C3809" s="119"/>
      <c r="D3809" s="120"/>
      <c r="E3809" s="119"/>
      <c r="F3809" s="119"/>
      <c r="G3809" s="119"/>
      <c r="H3809" s="119"/>
      <c r="I3809" s="158">
        <f t="shared" si="119"/>
        <v>0</v>
      </c>
      <c r="J3809" s="119"/>
      <c r="K3809" s="119"/>
      <c r="L3809" s="119"/>
      <c r="M3809" s="119"/>
      <c r="N3809" s="119"/>
      <c r="O3809" s="159"/>
      <c r="P3809" s="160" t="s">
        <v>80</v>
      </c>
      <c r="Q3809" s="122">
        <f t="shared" si="120"/>
        <v>0</v>
      </c>
      <c r="R3809" s="143"/>
    </row>
    <row r="3810" spans="2:18" x14ac:dyDescent="0.2">
      <c r="B3810" s="120"/>
      <c r="C3810" s="119"/>
      <c r="D3810" s="120"/>
      <c r="E3810" s="119"/>
      <c r="F3810" s="119"/>
      <c r="G3810" s="119"/>
      <c r="H3810" s="119"/>
      <c r="I3810" s="158">
        <f t="shared" si="119"/>
        <v>0</v>
      </c>
      <c r="J3810" s="119"/>
      <c r="K3810" s="119"/>
      <c r="L3810" s="119"/>
      <c r="M3810" s="119"/>
      <c r="N3810" s="119"/>
      <c r="O3810" s="159"/>
      <c r="P3810" s="160" t="s">
        <v>80</v>
      </c>
      <c r="Q3810" s="122">
        <f t="shared" si="120"/>
        <v>0</v>
      </c>
      <c r="R3810" s="143"/>
    </row>
    <row r="3811" spans="2:18" x14ac:dyDescent="0.2">
      <c r="B3811" s="120"/>
      <c r="C3811" s="119"/>
      <c r="D3811" s="120"/>
      <c r="E3811" s="119"/>
      <c r="F3811" s="119"/>
      <c r="G3811" s="119"/>
      <c r="H3811" s="119"/>
      <c r="I3811" s="158">
        <f t="shared" si="119"/>
        <v>0</v>
      </c>
      <c r="J3811" s="119"/>
      <c r="K3811" s="119"/>
      <c r="L3811" s="119"/>
      <c r="M3811" s="119"/>
      <c r="N3811" s="119"/>
      <c r="O3811" s="159"/>
      <c r="P3811" s="160" t="s">
        <v>80</v>
      </c>
      <c r="Q3811" s="122">
        <f t="shared" si="120"/>
        <v>0</v>
      </c>
      <c r="R3811" s="143"/>
    </row>
    <row r="3812" spans="2:18" x14ac:dyDescent="0.2">
      <c r="B3812" s="120"/>
      <c r="C3812" s="119"/>
      <c r="D3812" s="120"/>
      <c r="E3812" s="119"/>
      <c r="F3812" s="119"/>
      <c r="G3812" s="119"/>
      <c r="H3812" s="119"/>
      <c r="I3812" s="158">
        <f t="shared" si="119"/>
        <v>0</v>
      </c>
      <c r="J3812" s="119"/>
      <c r="K3812" s="119"/>
      <c r="L3812" s="119"/>
      <c r="M3812" s="119"/>
      <c r="N3812" s="119"/>
      <c r="O3812" s="159"/>
      <c r="P3812" s="160" t="s">
        <v>80</v>
      </c>
      <c r="Q3812" s="122">
        <f t="shared" si="120"/>
        <v>0</v>
      </c>
      <c r="R3812" s="143"/>
    </row>
    <row r="3813" spans="2:18" x14ac:dyDescent="0.2">
      <c r="B3813" s="120"/>
      <c r="C3813" s="119"/>
      <c r="D3813" s="120"/>
      <c r="E3813" s="119"/>
      <c r="F3813" s="119"/>
      <c r="G3813" s="119"/>
      <c r="H3813" s="119"/>
      <c r="I3813" s="158">
        <f t="shared" si="119"/>
        <v>0</v>
      </c>
      <c r="J3813" s="119"/>
      <c r="K3813" s="119"/>
      <c r="L3813" s="119"/>
      <c r="M3813" s="119"/>
      <c r="N3813" s="119"/>
      <c r="O3813" s="159"/>
      <c r="P3813" s="160" t="s">
        <v>80</v>
      </c>
      <c r="Q3813" s="122">
        <f t="shared" si="120"/>
        <v>0</v>
      </c>
      <c r="R3813" s="143"/>
    </row>
    <row r="3814" spans="2:18" x14ac:dyDescent="0.2">
      <c r="B3814" s="120"/>
      <c r="C3814" s="119"/>
      <c r="D3814" s="120"/>
      <c r="E3814" s="119"/>
      <c r="F3814" s="119"/>
      <c r="G3814" s="119"/>
      <c r="H3814" s="119"/>
      <c r="I3814" s="158">
        <f t="shared" si="119"/>
        <v>0</v>
      </c>
      <c r="J3814" s="119"/>
      <c r="K3814" s="119"/>
      <c r="L3814" s="119"/>
      <c r="M3814" s="119"/>
      <c r="N3814" s="119"/>
      <c r="O3814" s="159"/>
      <c r="P3814" s="160" t="s">
        <v>80</v>
      </c>
      <c r="Q3814" s="122">
        <f t="shared" si="120"/>
        <v>0</v>
      </c>
      <c r="R3814" s="143"/>
    </row>
    <row r="3815" spans="2:18" x14ac:dyDescent="0.2">
      <c r="B3815" s="120"/>
      <c r="C3815" s="119"/>
      <c r="D3815" s="120"/>
      <c r="E3815" s="119"/>
      <c r="F3815" s="119"/>
      <c r="G3815" s="119"/>
      <c r="H3815" s="119"/>
      <c r="I3815" s="158">
        <f t="shared" si="119"/>
        <v>0</v>
      </c>
      <c r="J3815" s="119"/>
      <c r="K3815" s="119"/>
      <c r="L3815" s="119"/>
      <c r="M3815" s="119"/>
      <c r="N3815" s="119"/>
      <c r="O3815" s="159"/>
      <c r="P3815" s="160" t="s">
        <v>80</v>
      </c>
      <c r="Q3815" s="122">
        <f t="shared" si="120"/>
        <v>0</v>
      </c>
      <c r="R3815" s="143"/>
    </row>
    <row r="3816" spans="2:18" x14ac:dyDescent="0.2">
      <c r="B3816" s="120"/>
      <c r="C3816" s="119"/>
      <c r="D3816" s="120"/>
      <c r="E3816" s="119"/>
      <c r="F3816" s="119"/>
      <c r="G3816" s="119"/>
      <c r="H3816" s="119"/>
      <c r="I3816" s="158">
        <f t="shared" si="119"/>
        <v>0</v>
      </c>
      <c r="J3816" s="119"/>
      <c r="K3816" s="119"/>
      <c r="L3816" s="119"/>
      <c r="M3816" s="119"/>
      <c r="N3816" s="119"/>
      <c r="O3816" s="159"/>
      <c r="P3816" s="160" t="s">
        <v>80</v>
      </c>
      <c r="Q3816" s="122">
        <f t="shared" si="120"/>
        <v>0</v>
      </c>
      <c r="R3816" s="143"/>
    </row>
    <row r="3817" spans="2:18" x14ac:dyDescent="0.2">
      <c r="B3817" s="120"/>
      <c r="C3817" s="119"/>
      <c r="D3817" s="120"/>
      <c r="E3817" s="119"/>
      <c r="F3817" s="119"/>
      <c r="G3817" s="119"/>
      <c r="H3817" s="119"/>
      <c r="I3817" s="158">
        <f t="shared" si="119"/>
        <v>0</v>
      </c>
      <c r="J3817" s="119"/>
      <c r="K3817" s="119"/>
      <c r="L3817" s="119"/>
      <c r="M3817" s="119"/>
      <c r="N3817" s="119"/>
      <c r="O3817" s="159"/>
      <c r="P3817" s="160" t="s">
        <v>80</v>
      </c>
      <c r="Q3817" s="122">
        <f t="shared" si="120"/>
        <v>0</v>
      </c>
      <c r="R3817" s="143"/>
    </row>
    <row r="3818" spans="2:18" x14ac:dyDescent="0.2">
      <c r="B3818" s="120"/>
      <c r="C3818" s="119"/>
      <c r="D3818" s="120"/>
      <c r="E3818" s="119"/>
      <c r="F3818" s="119"/>
      <c r="G3818" s="119"/>
      <c r="H3818" s="119"/>
      <c r="I3818" s="158">
        <f t="shared" si="119"/>
        <v>0</v>
      </c>
      <c r="J3818" s="119"/>
      <c r="K3818" s="119"/>
      <c r="L3818" s="119"/>
      <c r="M3818" s="119"/>
      <c r="N3818" s="119"/>
      <c r="O3818" s="159"/>
      <c r="P3818" s="160" t="s">
        <v>80</v>
      </c>
      <c r="Q3818" s="122">
        <f t="shared" si="120"/>
        <v>0</v>
      </c>
      <c r="R3818" s="143"/>
    </row>
    <row r="3819" spans="2:18" x14ac:dyDescent="0.2">
      <c r="B3819" s="120"/>
      <c r="C3819" s="119"/>
      <c r="D3819" s="120"/>
      <c r="E3819" s="119"/>
      <c r="F3819" s="119"/>
      <c r="G3819" s="119"/>
      <c r="H3819" s="119"/>
      <c r="I3819" s="158">
        <f t="shared" si="119"/>
        <v>0</v>
      </c>
      <c r="J3819" s="119"/>
      <c r="K3819" s="119"/>
      <c r="L3819" s="119"/>
      <c r="M3819" s="119"/>
      <c r="N3819" s="119"/>
      <c r="O3819" s="159"/>
      <c r="P3819" s="160" t="s">
        <v>80</v>
      </c>
      <c r="Q3819" s="122">
        <f t="shared" si="120"/>
        <v>0</v>
      </c>
      <c r="R3819" s="143"/>
    </row>
    <row r="3820" spans="2:18" x14ac:dyDescent="0.2">
      <c r="B3820" s="120"/>
      <c r="C3820" s="119"/>
      <c r="D3820" s="120"/>
      <c r="E3820" s="119"/>
      <c r="F3820" s="119"/>
      <c r="G3820" s="119"/>
      <c r="H3820" s="119"/>
      <c r="I3820" s="158">
        <f t="shared" si="119"/>
        <v>0</v>
      </c>
      <c r="J3820" s="119"/>
      <c r="K3820" s="119"/>
      <c r="L3820" s="119"/>
      <c r="M3820" s="119"/>
      <c r="N3820" s="119"/>
      <c r="O3820" s="159"/>
      <c r="P3820" s="160" t="s">
        <v>80</v>
      </c>
      <c r="Q3820" s="122">
        <f t="shared" si="120"/>
        <v>0</v>
      </c>
      <c r="R3820" s="143"/>
    </row>
    <row r="3821" spans="2:18" x14ac:dyDescent="0.2">
      <c r="B3821" s="120"/>
      <c r="C3821" s="119"/>
      <c r="D3821" s="120"/>
      <c r="E3821" s="119"/>
      <c r="F3821" s="119"/>
      <c r="G3821" s="119"/>
      <c r="H3821" s="119"/>
      <c r="I3821" s="158">
        <f t="shared" si="119"/>
        <v>0</v>
      </c>
      <c r="J3821" s="119"/>
      <c r="K3821" s="119"/>
      <c r="L3821" s="119"/>
      <c r="M3821" s="119"/>
      <c r="N3821" s="119"/>
      <c r="O3821" s="159"/>
      <c r="P3821" s="160" t="s">
        <v>80</v>
      </c>
      <c r="Q3821" s="122">
        <f t="shared" si="120"/>
        <v>0</v>
      </c>
      <c r="R3821" s="143"/>
    </row>
    <row r="3822" spans="2:18" x14ac:dyDescent="0.2">
      <c r="B3822" s="120"/>
      <c r="C3822" s="119"/>
      <c r="D3822" s="120"/>
      <c r="E3822" s="119"/>
      <c r="F3822" s="119"/>
      <c r="G3822" s="119"/>
      <c r="H3822" s="119"/>
      <c r="I3822" s="158">
        <f t="shared" si="119"/>
        <v>0</v>
      </c>
      <c r="J3822" s="119"/>
      <c r="K3822" s="119"/>
      <c r="L3822" s="119"/>
      <c r="M3822" s="119"/>
      <c r="N3822" s="119"/>
      <c r="O3822" s="159"/>
      <c r="P3822" s="160" t="s">
        <v>80</v>
      </c>
      <c r="Q3822" s="122">
        <f t="shared" si="120"/>
        <v>0</v>
      </c>
      <c r="R3822" s="143"/>
    </row>
    <row r="3823" spans="2:18" x14ac:dyDescent="0.2">
      <c r="B3823" s="120"/>
      <c r="C3823" s="119"/>
      <c r="D3823" s="120"/>
      <c r="E3823" s="119"/>
      <c r="F3823" s="119"/>
      <c r="G3823" s="119"/>
      <c r="H3823" s="119"/>
      <c r="I3823" s="158">
        <f t="shared" si="119"/>
        <v>0</v>
      </c>
      <c r="J3823" s="119"/>
      <c r="K3823" s="119"/>
      <c r="L3823" s="119"/>
      <c r="M3823" s="119"/>
      <c r="N3823" s="119"/>
      <c r="O3823" s="159"/>
      <c r="P3823" s="160" t="s">
        <v>80</v>
      </c>
      <c r="Q3823" s="122">
        <f t="shared" si="120"/>
        <v>0</v>
      </c>
      <c r="R3823" s="143"/>
    </row>
    <row r="3824" spans="2:18" x14ac:dyDescent="0.2">
      <c r="B3824" s="120"/>
      <c r="C3824" s="119"/>
      <c r="D3824" s="120"/>
      <c r="E3824" s="119"/>
      <c r="F3824" s="119"/>
      <c r="G3824" s="119"/>
      <c r="H3824" s="119"/>
      <c r="I3824" s="158">
        <f t="shared" si="119"/>
        <v>0</v>
      </c>
      <c r="J3824" s="119"/>
      <c r="K3824" s="119"/>
      <c r="L3824" s="119"/>
      <c r="M3824" s="119"/>
      <c r="N3824" s="119"/>
      <c r="O3824" s="159"/>
      <c r="P3824" s="160" t="s">
        <v>80</v>
      </c>
      <c r="Q3824" s="122">
        <f t="shared" si="120"/>
        <v>0</v>
      </c>
      <c r="R3824" s="143"/>
    </row>
    <row r="3825" spans="2:18" x14ac:dyDescent="0.2">
      <c r="B3825" s="120"/>
      <c r="C3825" s="119"/>
      <c r="D3825" s="120"/>
      <c r="E3825" s="119"/>
      <c r="F3825" s="119"/>
      <c r="G3825" s="119"/>
      <c r="H3825" s="119"/>
      <c r="I3825" s="158">
        <f t="shared" si="119"/>
        <v>0</v>
      </c>
      <c r="J3825" s="119"/>
      <c r="K3825" s="119"/>
      <c r="L3825" s="119"/>
      <c r="M3825" s="119"/>
      <c r="N3825" s="119"/>
      <c r="O3825" s="159"/>
      <c r="P3825" s="160" t="s">
        <v>80</v>
      </c>
      <c r="Q3825" s="122">
        <f t="shared" si="120"/>
        <v>0</v>
      </c>
      <c r="R3825" s="143"/>
    </row>
    <row r="3826" spans="2:18" x14ac:dyDescent="0.2">
      <c r="B3826" s="120"/>
      <c r="C3826" s="119"/>
      <c r="D3826" s="120"/>
      <c r="E3826" s="119"/>
      <c r="F3826" s="119"/>
      <c r="G3826" s="119"/>
      <c r="H3826" s="119"/>
      <c r="I3826" s="158">
        <f t="shared" si="119"/>
        <v>0</v>
      </c>
      <c r="J3826" s="119"/>
      <c r="K3826" s="119"/>
      <c r="L3826" s="119"/>
      <c r="M3826" s="119"/>
      <c r="N3826" s="119"/>
      <c r="O3826" s="159"/>
      <c r="P3826" s="160" t="s">
        <v>80</v>
      </c>
      <c r="Q3826" s="122">
        <f t="shared" si="120"/>
        <v>0</v>
      </c>
      <c r="R3826" s="143"/>
    </row>
    <row r="3827" spans="2:18" x14ac:dyDescent="0.2">
      <c r="B3827" s="120"/>
      <c r="C3827" s="119"/>
      <c r="D3827" s="120"/>
      <c r="E3827" s="119"/>
      <c r="F3827" s="119"/>
      <c r="G3827" s="119"/>
      <c r="H3827" s="119"/>
      <c r="I3827" s="158">
        <f t="shared" si="119"/>
        <v>0</v>
      </c>
      <c r="J3827" s="119"/>
      <c r="K3827" s="119"/>
      <c r="L3827" s="119"/>
      <c r="M3827" s="119"/>
      <c r="N3827" s="119"/>
      <c r="O3827" s="159"/>
      <c r="P3827" s="160" t="s">
        <v>80</v>
      </c>
      <c r="Q3827" s="122">
        <f t="shared" si="120"/>
        <v>0</v>
      </c>
      <c r="R3827" s="143"/>
    </row>
    <row r="3828" spans="2:18" x14ac:dyDescent="0.2">
      <c r="B3828" s="120"/>
      <c r="C3828" s="119"/>
      <c r="D3828" s="120"/>
      <c r="E3828" s="119"/>
      <c r="F3828" s="119"/>
      <c r="G3828" s="119"/>
      <c r="H3828" s="119"/>
      <c r="I3828" s="158">
        <f t="shared" ref="I3828:I3891" si="121">IF(J3828&gt;0,J3828,SUM((PI()*E3828*F3828/4)+(PI()*F3828*G3828/4)+(PI()*G3828*H3828/4)+(PI()*H3828*E3828/4)))</f>
        <v>0</v>
      </c>
      <c r="J3828" s="119"/>
      <c r="K3828" s="119"/>
      <c r="L3828" s="119"/>
      <c r="M3828" s="119"/>
      <c r="N3828" s="119"/>
      <c r="O3828" s="159"/>
      <c r="P3828" s="160" t="s">
        <v>80</v>
      </c>
      <c r="Q3828" s="122">
        <f t="shared" ref="Q3828:Q3891" si="122">SUM((I3828-(L3828+M3828+N3828))*(1-O3828))</f>
        <v>0</v>
      </c>
      <c r="R3828" s="143"/>
    </row>
    <row r="3829" spans="2:18" x14ac:dyDescent="0.2">
      <c r="B3829" s="120"/>
      <c r="C3829" s="119"/>
      <c r="D3829" s="120"/>
      <c r="E3829" s="119"/>
      <c r="F3829" s="119"/>
      <c r="G3829" s="119"/>
      <c r="H3829" s="119"/>
      <c r="I3829" s="158">
        <f t="shared" si="121"/>
        <v>0</v>
      </c>
      <c r="J3829" s="119"/>
      <c r="K3829" s="119"/>
      <c r="L3829" s="119"/>
      <c r="M3829" s="119"/>
      <c r="N3829" s="119"/>
      <c r="O3829" s="159"/>
      <c r="P3829" s="160" t="s">
        <v>80</v>
      </c>
      <c r="Q3829" s="122">
        <f t="shared" si="122"/>
        <v>0</v>
      </c>
      <c r="R3829" s="143"/>
    </row>
    <row r="3830" spans="2:18" x14ac:dyDescent="0.2">
      <c r="B3830" s="120"/>
      <c r="C3830" s="119"/>
      <c r="D3830" s="120"/>
      <c r="E3830" s="119"/>
      <c r="F3830" s="119"/>
      <c r="G3830" s="119"/>
      <c r="H3830" s="119"/>
      <c r="I3830" s="158">
        <f t="shared" si="121"/>
        <v>0</v>
      </c>
      <c r="J3830" s="119"/>
      <c r="K3830" s="119"/>
      <c r="L3830" s="119"/>
      <c r="M3830" s="119"/>
      <c r="N3830" s="119"/>
      <c r="O3830" s="159"/>
      <c r="P3830" s="160" t="s">
        <v>80</v>
      </c>
      <c r="Q3830" s="122">
        <f t="shared" si="122"/>
        <v>0</v>
      </c>
      <c r="R3830" s="143"/>
    </row>
    <row r="3831" spans="2:18" x14ac:dyDescent="0.2">
      <c r="B3831" s="120"/>
      <c r="C3831" s="119"/>
      <c r="D3831" s="120"/>
      <c r="E3831" s="119"/>
      <c r="F3831" s="119"/>
      <c r="G3831" s="119"/>
      <c r="H3831" s="119"/>
      <c r="I3831" s="158">
        <f t="shared" si="121"/>
        <v>0</v>
      </c>
      <c r="J3831" s="119"/>
      <c r="K3831" s="119"/>
      <c r="L3831" s="119"/>
      <c r="M3831" s="119"/>
      <c r="N3831" s="119"/>
      <c r="O3831" s="159"/>
      <c r="P3831" s="160" t="s">
        <v>80</v>
      </c>
      <c r="Q3831" s="122">
        <f t="shared" si="122"/>
        <v>0</v>
      </c>
      <c r="R3831" s="143"/>
    </row>
    <row r="3832" spans="2:18" x14ac:dyDescent="0.2">
      <c r="B3832" s="120"/>
      <c r="C3832" s="119"/>
      <c r="D3832" s="120"/>
      <c r="E3832" s="119"/>
      <c r="F3832" s="119"/>
      <c r="G3832" s="119"/>
      <c r="H3832" s="119"/>
      <c r="I3832" s="158">
        <f t="shared" si="121"/>
        <v>0</v>
      </c>
      <c r="J3832" s="119"/>
      <c r="K3832" s="119"/>
      <c r="L3832" s="119"/>
      <c r="M3832" s="119"/>
      <c r="N3832" s="119"/>
      <c r="O3832" s="159"/>
      <c r="P3832" s="160" t="s">
        <v>80</v>
      </c>
      <c r="Q3832" s="122">
        <f t="shared" si="122"/>
        <v>0</v>
      </c>
      <c r="R3832" s="143"/>
    </row>
    <row r="3833" spans="2:18" x14ac:dyDescent="0.2">
      <c r="B3833" s="120"/>
      <c r="C3833" s="119"/>
      <c r="D3833" s="120"/>
      <c r="E3833" s="119"/>
      <c r="F3833" s="119"/>
      <c r="G3833" s="119"/>
      <c r="H3833" s="119"/>
      <c r="I3833" s="158">
        <f t="shared" si="121"/>
        <v>0</v>
      </c>
      <c r="J3833" s="119"/>
      <c r="K3833" s="119"/>
      <c r="L3833" s="119"/>
      <c r="M3833" s="119"/>
      <c r="N3833" s="119"/>
      <c r="O3833" s="159"/>
      <c r="P3833" s="160" t="s">
        <v>80</v>
      </c>
      <c r="Q3833" s="122">
        <f t="shared" si="122"/>
        <v>0</v>
      </c>
      <c r="R3833" s="143"/>
    </row>
    <row r="3834" spans="2:18" x14ac:dyDescent="0.2">
      <c r="B3834" s="120"/>
      <c r="C3834" s="119"/>
      <c r="D3834" s="120"/>
      <c r="E3834" s="119"/>
      <c r="F3834" s="119"/>
      <c r="G3834" s="119"/>
      <c r="H3834" s="119"/>
      <c r="I3834" s="158">
        <f t="shared" si="121"/>
        <v>0</v>
      </c>
      <c r="J3834" s="119"/>
      <c r="K3834" s="119"/>
      <c r="L3834" s="119"/>
      <c r="M3834" s="119"/>
      <c r="N3834" s="119"/>
      <c r="O3834" s="159"/>
      <c r="P3834" s="160" t="s">
        <v>80</v>
      </c>
      <c r="Q3834" s="122">
        <f t="shared" si="122"/>
        <v>0</v>
      </c>
      <c r="R3834" s="143"/>
    </row>
    <row r="3835" spans="2:18" x14ac:dyDescent="0.2">
      <c r="B3835" s="120"/>
      <c r="C3835" s="119"/>
      <c r="D3835" s="120"/>
      <c r="E3835" s="119"/>
      <c r="F3835" s="119"/>
      <c r="G3835" s="119"/>
      <c r="H3835" s="119"/>
      <c r="I3835" s="158">
        <f t="shared" si="121"/>
        <v>0</v>
      </c>
      <c r="J3835" s="119"/>
      <c r="K3835" s="119"/>
      <c r="L3835" s="119"/>
      <c r="M3835" s="119"/>
      <c r="N3835" s="119"/>
      <c r="O3835" s="159"/>
      <c r="P3835" s="160" t="s">
        <v>80</v>
      </c>
      <c r="Q3835" s="122">
        <f t="shared" si="122"/>
        <v>0</v>
      </c>
      <c r="R3835" s="143"/>
    </row>
    <row r="3836" spans="2:18" x14ac:dyDescent="0.2">
      <c r="B3836" s="120"/>
      <c r="C3836" s="119"/>
      <c r="D3836" s="120"/>
      <c r="E3836" s="119"/>
      <c r="F3836" s="119"/>
      <c r="G3836" s="119"/>
      <c r="H3836" s="119"/>
      <c r="I3836" s="158">
        <f t="shared" si="121"/>
        <v>0</v>
      </c>
      <c r="J3836" s="119"/>
      <c r="K3836" s="119"/>
      <c r="L3836" s="119"/>
      <c r="M3836" s="119"/>
      <c r="N3836" s="119"/>
      <c r="O3836" s="159"/>
      <c r="P3836" s="160" t="s">
        <v>80</v>
      </c>
      <c r="Q3836" s="122">
        <f t="shared" si="122"/>
        <v>0</v>
      </c>
      <c r="R3836" s="143"/>
    </row>
    <row r="3837" spans="2:18" x14ac:dyDescent="0.2">
      <c r="B3837" s="120"/>
      <c r="C3837" s="119"/>
      <c r="D3837" s="120"/>
      <c r="E3837" s="119"/>
      <c r="F3837" s="119"/>
      <c r="G3837" s="119"/>
      <c r="H3837" s="119"/>
      <c r="I3837" s="158">
        <f t="shared" si="121"/>
        <v>0</v>
      </c>
      <c r="J3837" s="119"/>
      <c r="K3837" s="119"/>
      <c r="L3837" s="119"/>
      <c r="M3837" s="119"/>
      <c r="N3837" s="119"/>
      <c r="O3837" s="159"/>
      <c r="P3837" s="160" t="s">
        <v>80</v>
      </c>
      <c r="Q3837" s="122">
        <f t="shared" si="122"/>
        <v>0</v>
      </c>
      <c r="R3837" s="143"/>
    </row>
    <row r="3838" spans="2:18" x14ac:dyDescent="0.2">
      <c r="B3838" s="120"/>
      <c r="C3838" s="119"/>
      <c r="D3838" s="120"/>
      <c r="E3838" s="119"/>
      <c r="F3838" s="119"/>
      <c r="G3838" s="119"/>
      <c r="H3838" s="119"/>
      <c r="I3838" s="158">
        <f t="shared" si="121"/>
        <v>0</v>
      </c>
      <c r="J3838" s="119"/>
      <c r="K3838" s="119"/>
      <c r="L3838" s="119"/>
      <c r="M3838" s="119"/>
      <c r="N3838" s="119"/>
      <c r="O3838" s="159"/>
      <c r="P3838" s="160" t="s">
        <v>80</v>
      </c>
      <c r="Q3838" s="122">
        <f t="shared" si="122"/>
        <v>0</v>
      </c>
      <c r="R3838" s="143"/>
    </row>
    <row r="3839" spans="2:18" x14ac:dyDescent="0.2">
      <c r="B3839" s="120"/>
      <c r="C3839" s="119"/>
      <c r="D3839" s="120"/>
      <c r="E3839" s="119"/>
      <c r="F3839" s="119"/>
      <c r="G3839" s="119"/>
      <c r="H3839" s="119"/>
      <c r="I3839" s="158">
        <f t="shared" si="121"/>
        <v>0</v>
      </c>
      <c r="J3839" s="119"/>
      <c r="K3839" s="119"/>
      <c r="L3839" s="119"/>
      <c r="M3839" s="119"/>
      <c r="N3839" s="119"/>
      <c r="O3839" s="159"/>
      <c r="P3839" s="160" t="s">
        <v>80</v>
      </c>
      <c r="Q3839" s="122">
        <f t="shared" si="122"/>
        <v>0</v>
      </c>
      <c r="R3839" s="143"/>
    </row>
    <row r="3840" spans="2:18" x14ac:dyDescent="0.2">
      <c r="B3840" s="120"/>
      <c r="C3840" s="119"/>
      <c r="D3840" s="120"/>
      <c r="E3840" s="119"/>
      <c r="F3840" s="119"/>
      <c r="G3840" s="119"/>
      <c r="H3840" s="119"/>
      <c r="I3840" s="158">
        <f t="shared" si="121"/>
        <v>0</v>
      </c>
      <c r="J3840" s="119"/>
      <c r="K3840" s="119"/>
      <c r="L3840" s="119"/>
      <c r="M3840" s="119"/>
      <c r="N3840" s="119"/>
      <c r="O3840" s="159"/>
      <c r="P3840" s="160" t="s">
        <v>80</v>
      </c>
      <c r="Q3840" s="122">
        <f t="shared" si="122"/>
        <v>0</v>
      </c>
      <c r="R3840" s="143"/>
    </row>
    <row r="3841" spans="2:18" x14ac:dyDescent="0.2">
      <c r="B3841" s="120"/>
      <c r="C3841" s="119"/>
      <c r="D3841" s="120"/>
      <c r="E3841" s="119"/>
      <c r="F3841" s="119"/>
      <c r="G3841" s="119"/>
      <c r="H3841" s="119"/>
      <c r="I3841" s="158">
        <f t="shared" si="121"/>
        <v>0</v>
      </c>
      <c r="J3841" s="119"/>
      <c r="K3841" s="119"/>
      <c r="L3841" s="119"/>
      <c r="M3841" s="119"/>
      <c r="N3841" s="119"/>
      <c r="O3841" s="159"/>
      <c r="P3841" s="160" t="s">
        <v>80</v>
      </c>
      <c r="Q3841" s="122">
        <f t="shared" si="122"/>
        <v>0</v>
      </c>
      <c r="R3841" s="143"/>
    </row>
    <row r="3842" spans="2:18" x14ac:dyDescent="0.2">
      <c r="B3842" s="120"/>
      <c r="C3842" s="119"/>
      <c r="D3842" s="120"/>
      <c r="E3842" s="119"/>
      <c r="F3842" s="119"/>
      <c r="G3842" s="119"/>
      <c r="H3842" s="119"/>
      <c r="I3842" s="158">
        <f t="shared" si="121"/>
        <v>0</v>
      </c>
      <c r="J3842" s="119"/>
      <c r="K3842" s="119"/>
      <c r="L3842" s="119"/>
      <c r="M3842" s="119"/>
      <c r="N3842" s="119"/>
      <c r="O3842" s="159"/>
      <c r="P3842" s="160" t="s">
        <v>80</v>
      </c>
      <c r="Q3842" s="122">
        <f t="shared" si="122"/>
        <v>0</v>
      </c>
      <c r="R3842" s="143"/>
    </row>
    <row r="3843" spans="2:18" x14ac:dyDescent="0.2">
      <c r="B3843" s="120"/>
      <c r="C3843" s="119"/>
      <c r="D3843" s="120"/>
      <c r="E3843" s="119"/>
      <c r="F3843" s="119"/>
      <c r="G3843" s="119"/>
      <c r="H3843" s="119"/>
      <c r="I3843" s="158">
        <f t="shared" si="121"/>
        <v>0</v>
      </c>
      <c r="J3843" s="119"/>
      <c r="K3843" s="119"/>
      <c r="L3843" s="119"/>
      <c r="M3843" s="119"/>
      <c r="N3843" s="119"/>
      <c r="O3843" s="159"/>
      <c r="P3843" s="160" t="s">
        <v>80</v>
      </c>
      <c r="Q3843" s="122">
        <f t="shared" si="122"/>
        <v>0</v>
      </c>
      <c r="R3843" s="143"/>
    </row>
    <row r="3844" spans="2:18" x14ac:dyDescent="0.2">
      <c r="B3844" s="120"/>
      <c r="C3844" s="119"/>
      <c r="D3844" s="120"/>
      <c r="E3844" s="119"/>
      <c r="F3844" s="119"/>
      <c r="G3844" s="119"/>
      <c r="H3844" s="119"/>
      <c r="I3844" s="158">
        <f t="shared" si="121"/>
        <v>0</v>
      </c>
      <c r="J3844" s="119"/>
      <c r="K3844" s="119"/>
      <c r="L3844" s="119"/>
      <c r="M3844" s="119"/>
      <c r="N3844" s="119"/>
      <c r="O3844" s="159"/>
      <c r="P3844" s="160" t="s">
        <v>80</v>
      </c>
      <c r="Q3844" s="122">
        <f t="shared" si="122"/>
        <v>0</v>
      </c>
      <c r="R3844" s="143"/>
    </row>
    <row r="3845" spans="2:18" x14ac:dyDescent="0.2">
      <c r="B3845" s="120"/>
      <c r="C3845" s="119"/>
      <c r="D3845" s="120"/>
      <c r="E3845" s="119"/>
      <c r="F3845" s="119"/>
      <c r="G3845" s="119"/>
      <c r="H3845" s="119"/>
      <c r="I3845" s="158">
        <f t="shared" si="121"/>
        <v>0</v>
      </c>
      <c r="J3845" s="119"/>
      <c r="K3845" s="119"/>
      <c r="L3845" s="119"/>
      <c r="M3845" s="119"/>
      <c r="N3845" s="119"/>
      <c r="O3845" s="159"/>
      <c r="P3845" s="160" t="s">
        <v>80</v>
      </c>
      <c r="Q3845" s="122">
        <f t="shared" si="122"/>
        <v>0</v>
      </c>
      <c r="R3845" s="143"/>
    </row>
    <row r="3846" spans="2:18" x14ac:dyDescent="0.2">
      <c r="B3846" s="120"/>
      <c r="C3846" s="119"/>
      <c r="D3846" s="120"/>
      <c r="E3846" s="119"/>
      <c r="F3846" s="119"/>
      <c r="G3846" s="119"/>
      <c r="H3846" s="119"/>
      <c r="I3846" s="158">
        <f t="shared" si="121"/>
        <v>0</v>
      </c>
      <c r="J3846" s="119"/>
      <c r="K3846" s="119"/>
      <c r="L3846" s="119"/>
      <c r="M3846" s="119"/>
      <c r="N3846" s="119"/>
      <c r="O3846" s="159"/>
      <c r="P3846" s="160" t="s">
        <v>80</v>
      </c>
      <c r="Q3846" s="122">
        <f t="shared" si="122"/>
        <v>0</v>
      </c>
      <c r="R3846" s="143"/>
    </row>
    <row r="3847" spans="2:18" x14ac:dyDescent="0.2">
      <c r="B3847" s="120"/>
      <c r="C3847" s="119"/>
      <c r="D3847" s="120"/>
      <c r="E3847" s="119"/>
      <c r="F3847" s="119"/>
      <c r="G3847" s="119"/>
      <c r="H3847" s="119"/>
      <c r="I3847" s="158">
        <f t="shared" si="121"/>
        <v>0</v>
      </c>
      <c r="J3847" s="119"/>
      <c r="K3847" s="119"/>
      <c r="L3847" s="119"/>
      <c r="M3847" s="119"/>
      <c r="N3847" s="119"/>
      <c r="O3847" s="159"/>
      <c r="P3847" s="160" t="s">
        <v>80</v>
      </c>
      <c r="Q3847" s="122">
        <f t="shared" si="122"/>
        <v>0</v>
      </c>
      <c r="R3847" s="143"/>
    </row>
    <row r="3848" spans="2:18" x14ac:dyDescent="0.2">
      <c r="B3848" s="120"/>
      <c r="C3848" s="119"/>
      <c r="D3848" s="120"/>
      <c r="E3848" s="119"/>
      <c r="F3848" s="119"/>
      <c r="G3848" s="119"/>
      <c r="H3848" s="119"/>
      <c r="I3848" s="158">
        <f t="shared" si="121"/>
        <v>0</v>
      </c>
      <c r="J3848" s="119"/>
      <c r="K3848" s="119"/>
      <c r="L3848" s="119"/>
      <c r="M3848" s="119"/>
      <c r="N3848" s="119"/>
      <c r="O3848" s="159"/>
      <c r="P3848" s="160" t="s">
        <v>80</v>
      </c>
      <c r="Q3848" s="122">
        <f t="shared" si="122"/>
        <v>0</v>
      </c>
      <c r="R3848" s="143"/>
    </row>
    <row r="3849" spans="2:18" x14ac:dyDescent="0.2">
      <c r="B3849" s="120"/>
      <c r="C3849" s="119"/>
      <c r="D3849" s="120"/>
      <c r="E3849" s="119"/>
      <c r="F3849" s="119"/>
      <c r="G3849" s="119"/>
      <c r="H3849" s="119"/>
      <c r="I3849" s="158">
        <f t="shared" si="121"/>
        <v>0</v>
      </c>
      <c r="J3849" s="119"/>
      <c r="K3849" s="119"/>
      <c r="L3849" s="119"/>
      <c r="M3849" s="119"/>
      <c r="N3849" s="119"/>
      <c r="O3849" s="159"/>
      <c r="P3849" s="160" t="s">
        <v>80</v>
      </c>
      <c r="Q3849" s="122">
        <f t="shared" si="122"/>
        <v>0</v>
      </c>
      <c r="R3849" s="143"/>
    </row>
    <row r="3850" spans="2:18" x14ac:dyDescent="0.2">
      <c r="B3850" s="120"/>
      <c r="C3850" s="119"/>
      <c r="D3850" s="120"/>
      <c r="E3850" s="119"/>
      <c r="F3850" s="119"/>
      <c r="G3850" s="119"/>
      <c r="H3850" s="119"/>
      <c r="I3850" s="158">
        <f t="shared" si="121"/>
        <v>0</v>
      </c>
      <c r="J3850" s="119"/>
      <c r="K3850" s="119"/>
      <c r="L3850" s="119"/>
      <c r="M3850" s="119"/>
      <c r="N3850" s="119"/>
      <c r="O3850" s="159"/>
      <c r="P3850" s="160" t="s">
        <v>80</v>
      </c>
      <c r="Q3850" s="122">
        <f t="shared" si="122"/>
        <v>0</v>
      </c>
      <c r="R3850" s="143"/>
    </row>
    <row r="3851" spans="2:18" x14ac:dyDescent="0.2">
      <c r="B3851" s="120"/>
      <c r="C3851" s="119"/>
      <c r="D3851" s="120"/>
      <c r="E3851" s="119"/>
      <c r="F3851" s="119"/>
      <c r="G3851" s="119"/>
      <c r="H3851" s="119"/>
      <c r="I3851" s="158">
        <f t="shared" si="121"/>
        <v>0</v>
      </c>
      <c r="J3851" s="119"/>
      <c r="K3851" s="119"/>
      <c r="L3851" s="119"/>
      <c r="M3851" s="119"/>
      <c r="N3851" s="119"/>
      <c r="O3851" s="159"/>
      <c r="P3851" s="160" t="s">
        <v>80</v>
      </c>
      <c r="Q3851" s="122">
        <f t="shared" si="122"/>
        <v>0</v>
      </c>
      <c r="R3851" s="143"/>
    </row>
    <row r="3852" spans="2:18" x14ac:dyDescent="0.2">
      <c r="B3852" s="120"/>
      <c r="C3852" s="119"/>
      <c r="D3852" s="120"/>
      <c r="E3852" s="119"/>
      <c r="F3852" s="119"/>
      <c r="G3852" s="119"/>
      <c r="H3852" s="119"/>
      <c r="I3852" s="158">
        <f t="shared" si="121"/>
        <v>0</v>
      </c>
      <c r="J3852" s="119"/>
      <c r="K3852" s="119"/>
      <c r="L3852" s="119"/>
      <c r="M3852" s="119"/>
      <c r="N3852" s="119"/>
      <c r="O3852" s="159"/>
      <c r="P3852" s="160" t="s">
        <v>80</v>
      </c>
      <c r="Q3852" s="122">
        <f t="shared" si="122"/>
        <v>0</v>
      </c>
      <c r="R3852" s="143"/>
    </row>
    <row r="3853" spans="2:18" x14ac:dyDescent="0.2">
      <c r="B3853" s="120"/>
      <c r="C3853" s="119"/>
      <c r="D3853" s="120"/>
      <c r="E3853" s="119"/>
      <c r="F3853" s="119"/>
      <c r="G3853" s="119"/>
      <c r="H3853" s="119"/>
      <c r="I3853" s="158">
        <f t="shared" si="121"/>
        <v>0</v>
      </c>
      <c r="J3853" s="119"/>
      <c r="K3853" s="119"/>
      <c r="L3853" s="119"/>
      <c r="M3853" s="119"/>
      <c r="N3853" s="119"/>
      <c r="O3853" s="159"/>
      <c r="P3853" s="160" t="s">
        <v>80</v>
      </c>
      <c r="Q3853" s="122">
        <f t="shared" si="122"/>
        <v>0</v>
      </c>
      <c r="R3853" s="143"/>
    </row>
    <row r="3854" spans="2:18" x14ac:dyDescent="0.2">
      <c r="B3854" s="120"/>
      <c r="C3854" s="119"/>
      <c r="D3854" s="120"/>
      <c r="E3854" s="119"/>
      <c r="F3854" s="119"/>
      <c r="G3854" s="119"/>
      <c r="H3854" s="119"/>
      <c r="I3854" s="158">
        <f t="shared" si="121"/>
        <v>0</v>
      </c>
      <c r="J3854" s="119"/>
      <c r="K3854" s="119"/>
      <c r="L3854" s="119"/>
      <c r="M3854" s="119"/>
      <c r="N3854" s="119"/>
      <c r="O3854" s="159"/>
      <c r="P3854" s="160" t="s">
        <v>80</v>
      </c>
      <c r="Q3854" s="122">
        <f t="shared" si="122"/>
        <v>0</v>
      </c>
      <c r="R3854" s="143"/>
    </row>
    <row r="3855" spans="2:18" x14ac:dyDescent="0.2">
      <c r="B3855" s="120"/>
      <c r="C3855" s="119"/>
      <c r="D3855" s="120"/>
      <c r="E3855" s="119"/>
      <c r="F3855" s="119"/>
      <c r="G3855" s="119"/>
      <c r="H3855" s="119"/>
      <c r="I3855" s="158">
        <f t="shared" si="121"/>
        <v>0</v>
      </c>
      <c r="J3855" s="119"/>
      <c r="K3855" s="119"/>
      <c r="L3855" s="119"/>
      <c r="M3855" s="119"/>
      <c r="N3855" s="119"/>
      <c r="O3855" s="159"/>
      <c r="P3855" s="160" t="s">
        <v>80</v>
      </c>
      <c r="Q3855" s="122">
        <f t="shared" si="122"/>
        <v>0</v>
      </c>
      <c r="R3855" s="143"/>
    </row>
    <row r="3856" spans="2:18" x14ac:dyDescent="0.2">
      <c r="B3856" s="120"/>
      <c r="C3856" s="119"/>
      <c r="D3856" s="120"/>
      <c r="E3856" s="119"/>
      <c r="F3856" s="119"/>
      <c r="G3856" s="119"/>
      <c r="H3856" s="119"/>
      <c r="I3856" s="158">
        <f t="shared" si="121"/>
        <v>0</v>
      </c>
      <c r="J3856" s="119"/>
      <c r="K3856" s="119"/>
      <c r="L3856" s="119"/>
      <c r="M3856" s="119"/>
      <c r="N3856" s="119"/>
      <c r="O3856" s="159"/>
      <c r="P3856" s="160" t="s">
        <v>80</v>
      </c>
      <c r="Q3856" s="122">
        <f t="shared" si="122"/>
        <v>0</v>
      </c>
      <c r="R3856" s="143"/>
    </row>
    <row r="3857" spans="2:18" x14ac:dyDescent="0.2">
      <c r="B3857" s="120"/>
      <c r="C3857" s="119"/>
      <c r="D3857" s="120"/>
      <c r="E3857" s="119"/>
      <c r="F3857" s="119"/>
      <c r="G3857" s="119"/>
      <c r="H3857" s="119"/>
      <c r="I3857" s="158">
        <f t="shared" si="121"/>
        <v>0</v>
      </c>
      <c r="J3857" s="119"/>
      <c r="K3857" s="119"/>
      <c r="L3857" s="119"/>
      <c r="M3857" s="119"/>
      <c r="N3857" s="119"/>
      <c r="O3857" s="159"/>
      <c r="P3857" s="160" t="s">
        <v>80</v>
      </c>
      <c r="Q3857" s="122">
        <f t="shared" si="122"/>
        <v>0</v>
      </c>
      <c r="R3857" s="143"/>
    </row>
    <row r="3858" spans="2:18" x14ac:dyDescent="0.2">
      <c r="B3858" s="120"/>
      <c r="C3858" s="119"/>
      <c r="D3858" s="120"/>
      <c r="E3858" s="119"/>
      <c r="F3858" s="119"/>
      <c r="G3858" s="119"/>
      <c r="H3858" s="119"/>
      <c r="I3858" s="158">
        <f t="shared" si="121"/>
        <v>0</v>
      </c>
      <c r="J3858" s="119"/>
      <c r="K3858" s="119"/>
      <c r="L3858" s="119"/>
      <c r="M3858" s="119"/>
      <c r="N3858" s="119"/>
      <c r="O3858" s="159"/>
      <c r="P3858" s="160" t="s">
        <v>80</v>
      </c>
      <c r="Q3858" s="122">
        <f t="shared" si="122"/>
        <v>0</v>
      </c>
      <c r="R3858" s="143"/>
    </row>
    <row r="3859" spans="2:18" x14ac:dyDescent="0.2">
      <c r="B3859" s="120"/>
      <c r="C3859" s="119"/>
      <c r="D3859" s="120"/>
      <c r="E3859" s="119"/>
      <c r="F3859" s="119"/>
      <c r="G3859" s="119"/>
      <c r="H3859" s="119"/>
      <c r="I3859" s="158">
        <f t="shared" si="121"/>
        <v>0</v>
      </c>
      <c r="J3859" s="119"/>
      <c r="K3859" s="119"/>
      <c r="L3859" s="119"/>
      <c r="M3859" s="119"/>
      <c r="N3859" s="119"/>
      <c r="O3859" s="159"/>
      <c r="P3859" s="160" t="s">
        <v>80</v>
      </c>
      <c r="Q3859" s="122">
        <f t="shared" si="122"/>
        <v>0</v>
      </c>
      <c r="R3859" s="143"/>
    </row>
    <row r="3860" spans="2:18" x14ac:dyDescent="0.2">
      <c r="B3860" s="120"/>
      <c r="C3860" s="119"/>
      <c r="D3860" s="120"/>
      <c r="E3860" s="119"/>
      <c r="F3860" s="119"/>
      <c r="G3860" s="119"/>
      <c r="H3860" s="119"/>
      <c r="I3860" s="158">
        <f t="shared" si="121"/>
        <v>0</v>
      </c>
      <c r="J3860" s="119"/>
      <c r="K3860" s="119"/>
      <c r="L3860" s="119"/>
      <c r="M3860" s="119"/>
      <c r="N3860" s="119"/>
      <c r="O3860" s="159"/>
      <c r="P3860" s="160" t="s">
        <v>80</v>
      </c>
      <c r="Q3860" s="122">
        <f t="shared" si="122"/>
        <v>0</v>
      </c>
      <c r="R3860" s="143"/>
    </row>
    <row r="3861" spans="2:18" x14ac:dyDescent="0.2">
      <c r="B3861" s="120"/>
      <c r="C3861" s="119"/>
      <c r="D3861" s="120"/>
      <c r="E3861" s="119"/>
      <c r="F3861" s="119"/>
      <c r="G3861" s="119"/>
      <c r="H3861" s="119"/>
      <c r="I3861" s="158">
        <f t="shared" si="121"/>
        <v>0</v>
      </c>
      <c r="J3861" s="119"/>
      <c r="K3861" s="119"/>
      <c r="L3861" s="119"/>
      <c r="M3861" s="119"/>
      <c r="N3861" s="119"/>
      <c r="O3861" s="159"/>
      <c r="P3861" s="160" t="s">
        <v>80</v>
      </c>
      <c r="Q3861" s="122">
        <f t="shared" si="122"/>
        <v>0</v>
      </c>
      <c r="R3861" s="143"/>
    </row>
    <row r="3862" spans="2:18" x14ac:dyDescent="0.2">
      <c r="B3862" s="120"/>
      <c r="C3862" s="119"/>
      <c r="D3862" s="120"/>
      <c r="E3862" s="119"/>
      <c r="F3862" s="119"/>
      <c r="G3862" s="119"/>
      <c r="H3862" s="119"/>
      <c r="I3862" s="158">
        <f t="shared" si="121"/>
        <v>0</v>
      </c>
      <c r="J3862" s="119"/>
      <c r="K3862" s="119"/>
      <c r="L3862" s="119"/>
      <c r="M3862" s="119"/>
      <c r="N3862" s="119"/>
      <c r="O3862" s="159"/>
      <c r="P3862" s="160" t="s">
        <v>80</v>
      </c>
      <c r="Q3862" s="122">
        <f t="shared" si="122"/>
        <v>0</v>
      </c>
      <c r="R3862" s="143"/>
    </row>
    <row r="3863" spans="2:18" x14ac:dyDescent="0.2">
      <c r="B3863" s="120"/>
      <c r="C3863" s="119"/>
      <c r="D3863" s="120"/>
      <c r="E3863" s="119"/>
      <c r="F3863" s="119"/>
      <c r="G3863" s="119"/>
      <c r="H3863" s="119"/>
      <c r="I3863" s="158">
        <f t="shared" si="121"/>
        <v>0</v>
      </c>
      <c r="J3863" s="119"/>
      <c r="K3863" s="119"/>
      <c r="L3863" s="119"/>
      <c r="M3863" s="119"/>
      <c r="N3863" s="119"/>
      <c r="O3863" s="159"/>
      <c r="P3863" s="160" t="s">
        <v>80</v>
      </c>
      <c r="Q3863" s="122">
        <f t="shared" si="122"/>
        <v>0</v>
      </c>
      <c r="R3863" s="143"/>
    </row>
    <row r="3864" spans="2:18" x14ac:dyDescent="0.2">
      <c r="B3864" s="120"/>
      <c r="C3864" s="119"/>
      <c r="D3864" s="120"/>
      <c r="E3864" s="119"/>
      <c r="F3864" s="119"/>
      <c r="G3864" s="119"/>
      <c r="H3864" s="119"/>
      <c r="I3864" s="158">
        <f t="shared" si="121"/>
        <v>0</v>
      </c>
      <c r="J3864" s="119"/>
      <c r="K3864" s="119"/>
      <c r="L3864" s="119"/>
      <c r="M3864" s="119"/>
      <c r="N3864" s="119"/>
      <c r="O3864" s="159"/>
      <c r="P3864" s="160" t="s">
        <v>80</v>
      </c>
      <c r="Q3864" s="122">
        <f t="shared" si="122"/>
        <v>0</v>
      </c>
      <c r="R3864" s="143"/>
    </row>
    <row r="3865" spans="2:18" x14ac:dyDescent="0.2">
      <c r="B3865" s="120"/>
      <c r="C3865" s="119"/>
      <c r="D3865" s="120"/>
      <c r="E3865" s="119"/>
      <c r="F3865" s="119"/>
      <c r="G3865" s="119"/>
      <c r="H3865" s="119"/>
      <c r="I3865" s="158">
        <f t="shared" si="121"/>
        <v>0</v>
      </c>
      <c r="J3865" s="119"/>
      <c r="K3865" s="119"/>
      <c r="L3865" s="119"/>
      <c r="M3865" s="119"/>
      <c r="N3865" s="119"/>
      <c r="O3865" s="159"/>
      <c r="P3865" s="160" t="s">
        <v>80</v>
      </c>
      <c r="Q3865" s="122">
        <f t="shared" si="122"/>
        <v>0</v>
      </c>
      <c r="R3865" s="143"/>
    </row>
    <row r="3866" spans="2:18" x14ac:dyDescent="0.2">
      <c r="B3866" s="120"/>
      <c r="C3866" s="119"/>
      <c r="D3866" s="120"/>
      <c r="E3866" s="119"/>
      <c r="F3866" s="119"/>
      <c r="G3866" s="119"/>
      <c r="H3866" s="119"/>
      <c r="I3866" s="158">
        <f t="shared" si="121"/>
        <v>0</v>
      </c>
      <c r="J3866" s="119"/>
      <c r="K3866" s="119"/>
      <c r="L3866" s="119"/>
      <c r="M3866" s="119"/>
      <c r="N3866" s="119"/>
      <c r="O3866" s="159"/>
      <c r="P3866" s="160" t="s">
        <v>80</v>
      </c>
      <c r="Q3866" s="122">
        <f t="shared" si="122"/>
        <v>0</v>
      </c>
      <c r="R3866" s="143"/>
    </row>
    <row r="3867" spans="2:18" x14ac:dyDescent="0.2">
      <c r="B3867" s="120"/>
      <c r="C3867" s="119"/>
      <c r="D3867" s="120"/>
      <c r="E3867" s="119"/>
      <c r="F3867" s="119"/>
      <c r="G3867" s="119"/>
      <c r="H3867" s="119"/>
      <c r="I3867" s="158">
        <f t="shared" si="121"/>
        <v>0</v>
      </c>
      <c r="J3867" s="119"/>
      <c r="K3867" s="119"/>
      <c r="L3867" s="119"/>
      <c r="M3867" s="119"/>
      <c r="N3867" s="119"/>
      <c r="O3867" s="159"/>
      <c r="P3867" s="160" t="s">
        <v>80</v>
      </c>
      <c r="Q3867" s="122">
        <f t="shared" si="122"/>
        <v>0</v>
      </c>
      <c r="R3867" s="143"/>
    </row>
    <row r="3868" spans="2:18" x14ac:dyDescent="0.2">
      <c r="B3868" s="120"/>
      <c r="C3868" s="119"/>
      <c r="D3868" s="120"/>
      <c r="E3868" s="119"/>
      <c r="F3868" s="119"/>
      <c r="G3868" s="119"/>
      <c r="H3868" s="119"/>
      <c r="I3868" s="158">
        <f t="shared" si="121"/>
        <v>0</v>
      </c>
      <c r="J3868" s="119"/>
      <c r="K3868" s="119"/>
      <c r="L3868" s="119"/>
      <c r="M3868" s="119"/>
      <c r="N3868" s="119"/>
      <c r="O3868" s="159"/>
      <c r="P3868" s="160" t="s">
        <v>80</v>
      </c>
      <c r="Q3868" s="122">
        <f t="shared" si="122"/>
        <v>0</v>
      </c>
      <c r="R3868" s="143"/>
    </row>
    <row r="3869" spans="2:18" x14ac:dyDescent="0.2">
      <c r="B3869" s="120"/>
      <c r="C3869" s="119"/>
      <c r="D3869" s="120"/>
      <c r="E3869" s="119"/>
      <c r="F3869" s="119"/>
      <c r="G3869" s="119"/>
      <c r="H3869" s="119"/>
      <c r="I3869" s="158">
        <f t="shared" si="121"/>
        <v>0</v>
      </c>
      <c r="J3869" s="119"/>
      <c r="K3869" s="119"/>
      <c r="L3869" s="119"/>
      <c r="M3869" s="119"/>
      <c r="N3869" s="119"/>
      <c r="O3869" s="159"/>
      <c r="P3869" s="160" t="s">
        <v>80</v>
      </c>
      <c r="Q3869" s="122">
        <f t="shared" si="122"/>
        <v>0</v>
      </c>
      <c r="R3869" s="143"/>
    </row>
    <row r="3870" spans="2:18" x14ac:dyDescent="0.2">
      <c r="B3870" s="120"/>
      <c r="C3870" s="119"/>
      <c r="D3870" s="120"/>
      <c r="E3870" s="119"/>
      <c r="F3870" s="119"/>
      <c r="G3870" s="119"/>
      <c r="H3870" s="119"/>
      <c r="I3870" s="158">
        <f t="shared" si="121"/>
        <v>0</v>
      </c>
      <c r="J3870" s="119"/>
      <c r="K3870" s="119"/>
      <c r="L3870" s="119"/>
      <c r="M3870" s="119"/>
      <c r="N3870" s="119"/>
      <c r="O3870" s="159"/>
      <c r="P3870" s="160" t="s">
        <v>80</v>
      </c>
      <c r="Q3870" s="122">
        <f t="shared" si="122"/>
        <v>0</v>
      </c>
      <c r="R3870" s="143"/>
    </row>
    <row r="3871" spans="2:18" x14ac:dyDescent="0.2">
      <c r="B3871" s="120"/>
      <c r="C3871" s="119"/>
      <c r="D3871" s="120"/>
      <c r="E3871" s="119"/>
      <c r="F3871" s="119"/>
      <c r="G3871" s="119"/>
      <c r="H3871" s="119"/>
      <c r="I3871" s="158">
        <f t="shared" si="121"/>
        <v>0</v>
      </c>
      <c r="J3871" s="119"/>
      <c r="K3871" s="119"/>
      <c r="L3871" s="119"/>
      <c r="M3871" s="119"/>
      <c r="N3871" s="119"/>
      <c r="O3871" s="159"/>
      <c r="P3871" s="160" t="s">
        <v>80</v>
      </c>
      <c r="Q3871" s="122">
        <f t="shared" si="122"/>
        <v>0</v>
      </c>
      <c r="R3871" s="143"/>
    </row>
    <row r="3872" spans="2:18" x14ac:dyDescent="0.2">
      <c r="B3872" s="120"/>
      <c r="C3872" s="119"/>
      <c r="D3872" s="120"/>
      <c r="E3872" s="119"/>
      <c r="F3872" s="119"/>
      <c r="G3872" s="119"/>
      <c r="H3872" s="119"/>
      <c r="I3872" s="158">
        <f t="shared" si="121"/>
        <v>0</v>
      </c>
      <c r="J3872" s="119"/>
      <c r="K3872" s="119"/>
      <c r="L3872" s="119"/>
      <c r="M3872" s="119"/>
      <c r="N3872" s="119"/>
      <c r="O3872" s="159"/>
      <c r="P3872" s="160" t="s">
        <v>80</v>
      </c>
      <c r="Q3872" s="122">
        <f t="shared" si="122"/>
        <v>0</v>
      </c>
      <c r="R3872" s="143"/>
    </row>
    <row r="3873" spans="2:18" x14ac:dyDescent="0.2">
      <c r="B3873" s="120"/>
      <c r="C3873" s="119"/>
      <c r="D3873" s="120"/>
      <c r="E3873" s="119"/>
      <c r="F3873" s="119"/>
      <c r="G3873" s="119"/>
      <c r="H3873" s="119"/>
      <c r="I3873" s="158">
        <f t="shared" si="121"/>
        <v>0</v>
      </c>
      <c r="J3873" s="119"/>
      <c r="K3873" s="119"/>
      <c r="L3873" s="119"/>
      <c r="M3873" s="119"/>
      <c r="N3873" s="119"/>
      <c r="O3873" s="159"/>
      <c r="P3873" s="160" t="s">
        <v>80</v>
      </c>
      <c r="Q3873" s="122">
        <f t="shared" si="122"/>
        <v>0</v>
      </c>
      <c r="R3873" s="143"/>
    </row>
    <row r="3874" spans="2:18" x14ac:dyDescent="0.2">
      <c r="B3874" s="120"/>
      <c r="C3874" s="119"/>
      <c r="D3874" s="120"/>
      <c r="E3874" s="119"/>
      <c r="F3874" s="119"/>
      <c r="G3874" s="119"/>
      <c r="H3874" s="119"/>
      <c r="I3874" s="158">
        <f t="shared" si="121"/>
        <v>0</v>
      </c>
      <c r="J3874" s="119"/>
      <c r="K3874" s="119"/>
      <c r="L3874" s="119"/>
      <c r="M3874" s="119"/>
      <c r="N3874" s="119"/>
      <c r="O3874" s="159"/>
      <c r="P3874" s="160" t="s">
        <v>80</v>
      </c>
      <c r="Q3874" s="122">
        <f t="shared" si="122"/>
        <v>0</v>
      </c>
      <c r="R3874" s="143"/>
    </row>
    <row r="3875" spans="2:18" x14ac:dyDescent="0.2">
      <c r="B3875" s="120"/>
      <c r="C3875" s="119"/>
      <c r="D3875" s="120"/>
      <c r="E3875" s="119"/>
      <c r="F3875" s="119"/>
      <c r="G3875" s="119"/>
      <c r="H3875" s="119"/>
      <c r="I3875" s="158">
        <f t="shared" si="121"/>
        <v>0</v>
      </c>
      <c r="J3875" s="119"/>
      <c r="K3875" s="119"/>
      <c r="L3875" s="119"/>
      <c r="M3875" s="119"/>
      <c r="N3875" s="119"/>
      <c r="O3875" s="159"/>
      <c r="P3875" s="160" t="s">
        <v>80</v>
      </c>
      <c r="Q3875" s="122">
        <f t="shared" si="122"/>
        <v>0</v>
      </c>
      <c r="R3875" s="143"/>
    </row>
    <row r="3876" spans="2:18" x14ac:dyDescent="0.2">
      <c r="B3876" s="120"/>
      <c r="C3876" s="119"/>
      <c r="D3876" s="120"/>
      <c r="E3876" s="119"/>
      <c r="F3876" s="119"/>
      <c r="G3876" s="119"/>
      <c r="H3876" s="119"/>
      <c r="I3876" s="158">
        <f t="shared" si="121"/>
        <v>0</v>
      </c>
      <c r="J3876" s="119"/>
      <c r="K3876" s="119"/>
      <c r="L3876" s="119"/>
      <c r="M3876" s="119"/>
      <c r="N3876" s="119"/>
      <c r="O3876" s="159"/>
      <c r="P3876" s="160" t="s">
        <v>80</v>
      </c>
      <c r="Q3876" s="122">
        <f t="shared" si="122"/>
        <v>0</v>
      </c>
      <c r="R3876" s="143"/>
    </row>
    <row r="3877" spans="2:18" x14ac:dyDescent="0.2">
      <c r="B3877" s="120"/>
      <c r="C3877" s="119"/>
      <c r="D3877" s="120"/>
      <c r="E3877" s="119"/>
      <c r="F3877" s="119"/>
      <c r="G3877" s="119"/>
      <c r="H3877" s="119"/>
      <c r="I3877" s="158">
        <f t="shared" si="121"/>
        <v>0</v>
      </c>
      <c r="J3877" s="119"/>
      <c r="K3877" s="119"/>
      <c r="L3877" s="119"/>
      <c r="M3877" s="119"/>
      <c r="N3877" s="119"/>
      <c r="O3877" s="159"/>
      <c r="P3877" s="160" t="s">
        <v>80</v>
      </c>
      <c r="Q3877" s="122">
        <f t="shared" si="122"/>
        <v>0</v>
      </c>
      <c r="R3877" s="143"/>
    </row>
    <row r="3878" spans="2:18" x14ac:dyDescent="0.2">
      <c r="B3878" s="120"/>
      <c r="C3878" s="119"/>
      <c r="D3878" s="120"/>
      <c r="E3878" s="119"/>
      <c r="F3878" s="119"/>
      <c r="G3878" s="119"/>
      <c r="H3878" s="119"/>
      <c r="I3878" s="158">
        <f t="shared" si="121"/>
        <v>0</v>
      </c>
      <c r="J3878" s="119"/>
      <c r="K3878" s="119"/>
      <c r="L3878" s="119"/>
      <c r="M3878" s="119"/>
      <c r="N3878" s="119"/>
      <c r="O3878" s="159"/>
      <c r="P3878" s="160" t="s">
        <v>80</v>
      </c>
      <c r="Q3878" s="122">
        <f t="shared" si="122"/>
        <v>0</v>
      </c>
      <c r="R3878" s="143"/>
    </row>
    <row r="3879" spans="2:18" x14ac:dyDescent="0.2">
      <c r="B3879" s="120"/>
      <c r="C3879" s="119"/>
      <c r="D3879" s="120"/>
      <c r="E3879" s="119"/>
      <c r="F3879" s="119"/>
      <c r="G3879" s="119"/>
      <c r="H3879" s="119"/>
      <c r="I3879" s="158">
        <f t="shared" si="121"/>
        <v>0</v>
      </c>
      <c r="J3879" s="119"/>
      <c r="K3879" s="119"/>
      <c r="L3879" s="119"/>
      <c r="M3879" s="119"/>
      <c r="N3879" s="119"/>
      <c r="O3879" s="159"/>
      <c r="P3879" s="160" t="s">
        <v>80</v>
      </c>
      <c r="Q3879" s="122">
        <f t="shared" si="122"/>
        <v>0</v>
      </c>
      <c r="R3879" s="143"/>
    </row>
    <row r="3880" spans="2:18" x14ac:dyDescent="0.2">
      <c r="B3880" s="120"/>
      <c r="C3880" s="119"/>
      <c r="D3880" s="120"/>
      <c r="E3880" s="119"/>
      <c r="F3880" s="119"/>
      <c r="G3880" s="119"/>
      <c r="H3880" s="119"/>
      <c r="I3880" s="158">
        <f t="shared" si="121"/>
        <v>0</v>
      </c>
      <c r="J3880" s="119"/>
      <c r="K3880" s="119"/>
      <c r="L3880" s="119"/>
      <c r="M3880" s="119"/>
      <c r="N3880" s="119"/>
      <c r="O3880" s="159"/>
      <c r="P3880" s="160" t="s">
        <v>80</v>
      </c>
      <c r="Q3880" s="122">
        <f t="shared" si="122"/>
        <v>0</v>
      </c>
      <c r="R3880" s="143"/>
    </row>
    <row r="3881" spans="2:18" x14ac:dyDescent="0.2">
      <c r="B3881" s="120"/>
      <c r="C3881" s="119"/>
      <c r="D3881" s="120"/>
      <c r="E3881" s="119"/>
      <c r="F3881" s="119"/>
      <c r="G3881" s="119"/>
      <c r="H3881" s="119"/>
      <c r="I3881" s="158">
        <f t="shared" si="121"/>
        <v>0</v>
      </c>
      <c r="J3881" s="119"/>
      <c r="K3881" s="119"/>
      <c r="L3881" s="119"/>
      <c r="M3881" s="119"/>
      <c r="N3881" s="119"/>
      <c r="O3881" s="159"/>
      <c r="P3881" s="160" t="s">
        <v>80</v>
      </c>
      <c r="Q3881" s="122">
        <f t="shared" si="122"/>
        <v>0</v>
      </c>
      <c r="R3881" s="143"/>
    </row>
    <row r="3882" spans="2:18" x14ac:dyDescent="0.2">
      <c r="B3882" s="120"/>
      <c r="C3882" s="119"/>
      <c r="D3882" s="120"/>
      <c r="E3882" s="119"/>
      <c r="F3882" s="119"/>
      <c r="G3882" s="119"/>
      <c r="H3882" s="119"/>
      <c r="I3882" s="158">
        <f t="shared" si="121"/>
        <v>0</v>
      </c>
      <c r="J3882" s="119"/>
      <c r="K3882" s="119"/>
      <c r="L3882" s="119"/>
      <c r="M3882" s="119"/>
      <c r="N3882" s="119"/>
      <c r="O3882" s="159"/>
      <c r="P3882" s="160" t="s">
        <v>80</v>
      </c>
      <c r="Q3882" s="122">
        <f t="shared" si="122"/>
        <v>0</v>
      </c>
      <c r="R3882" s="143"/>
    </row>
    <row r="3883" spans="2:18" x14ac:dyDescent="0.2">
      <c r="B3883" s="120"/>
      <c r="C3883" s="119"/>
      <c r="D3883" s="120"/>
      <c r="E3883" s="119"/>
      <c r="F3883" s="119"/>
      <c r="G3883" s="119"/>
      <c r="H3883" s="119"/>
      <c r="I3883" s="158">
        <f t="shared" si="121"/>
        <v>0</v>
      </c>
      <c r="J3883" s="119"/>
      <c r="K3883" s="119"/>
      <c r="L3883" s="119"/>
      <c r="M3883" s="119"/>
      <c r="N3883" s="119"/>
      <c r="O3883" s="159"/>
      <c r="P3883" s="160" t="s">
        <v>80</v>
      </c>
      <c r="Q3883" s="122">
        <f t="shared" si="122"/>
        <v>0</v>
      </c>
      <c r="R3883" s="143"/>
    </row>
    <row r="3884" spans="2:18" x14ac:dyDescent="0.2">
      <c r="B3884" s="120"/>
      <c r="C3884" s="119"/>
      <c r="D3884" s="120"/>
      <c r="E3884" s="119"/>
      <c r="F3884" s="119"/>
      <c r="G3884" s="119"/>
      <c r="H3884" s="119"/>
      <c r="I3884" s="158">
        <f t="shared" si="121"/>
        <v>0</v>
      </c>
      <c r="J3884" s="119"/>
      <c r="K3884" s="119"/>
      <c r="L3884" s="119"/>
      <c r="M3884" s="119"/>
      <c r="N3884" s="119"/>
      <c r="O3884" s="159"/>
      <c r="P3884" s="160" t="s">
        <v>80</v>
      </c>
      <c r="Q3884" s="122">
        <f t="shared" si="122"/>
        <v>0</v>
      </c>
      <c r="R3884" s="143"/>
    </row>
    <row r="3885" spans="2:18" x14ac:dyDescent="0.2">
      <c r="B3885" s="120"/>
      <c r="C3885" s="119"/>
      <c r="D3885" s="120"/>
      <c r="E3885" s="119"/>
      <c r="F3885" s="119"/>
      <c r="G3885" s="119"/>
      <c r="H3885" s="119"/>
      <c r="I3885" s="158">
        <f t="shared" si="121"/>
        <v>0</v>
      </c>
      <c r="J3885" s="119"/>
      <c r="K3885" s="119"/>
      <c r="L3885" s="119"/>
      <c r="M3885" s="119"/>
      <c r="N3885" s="119"/>
      <c r="O3885" s="159"/>
      <c r="P3885" s="160" t="s">
        <v>80</v>
      </c>
      <c r="Q3885" s="122">
        <f t="shared" si="122"/>
        <v>0</v>
      </c>
      <c r="R3885" s="143"/>
    </row>
    <row r="3886" spans="2:18" x14ac:dyDescent="0.2">
      <c r="B3886" s="120"/>
      <c r="C3886" s="119"/>
      <c r="D3886" s="120"/>
      <c r="E3886" s="119"/>
      <c r="F3886" s="119"/>
      <c r="G3886" s="119"/>
      <c r="H3886" s="119"/>
      <c r="I3886" s="158">
        <f t="shared" si="121"/>
        <v>0</v>
      </c>
      <c r="J3886" s="119"/>
      <c r="K3886" s="119"/>
      <c r="L3886" s="119"/>
      <c r="M3886" s="119"/>
      <c r="N3886" s="119"/>
      <c r="O3886" s="159"/>
      <c r="P3886" s="160" t="s">
        <v>80</v>
      </c>
      <c r="Q3886" s="122">
        <f t="shared" si="122"/>
        <v>0</v>
      </c>
      <c r="R3886" s="143"/>
    </row>
    <row r="3887" spans="2:18" x14ac:dyDescent="0.2">
      <c r="B3887" s="120"/>
      <c r="C3887" s="119"/>
      <c r="D3887" s="120"/>
      <c r="E3887" s="119"/>
      <c r="F3887" s="119"/>
      <c r="G3887" s="119"/>
      <c r="H3887" s="119"/>
      <c r="I3887" s="158">
        <f t="shared" si="121"/>
        <v>0</v>
      </c>
      <c r="J3887" s="119"/>
      <c r="K3887" s="119"/>
      <c r="L3887" s="119"/>
      <c r="M3887" s="119"/>
      <c r="N3887" s="119"/>
      <c r="O3887" s="159"/>
      <c r="P3887" s="160" t="s">
        <v>80</v>
      </c>
      <c r="Q3887" s="122">
        <f t="shared" si="122"/>
        <v>0</v>
      </c>
      <c r="R3887" s="143"/>
    </row>
    <row r="3888" spans="2:18" x14ac:dyDescent="0.2">
      <c r="B3888" s="120"/>
      <c r="C3888" s="119"/>
      <c r="D3888" s="120"/>
      <c r="E3888" s="119"/>
      <c r="F3888" s="119"/>
      <c r="G3888" s="119"/>
      <c r="H3888" s="119"/>
      <c r="I3888" s="158">
        <f t="shared" si="121"/>
        <v>0</v>
      </c>
      <c r="J3888" s="119"/>
      <c r="K3888" s="119"/>
      <c r="L3888" s="119"/>
      <c r="M3888" s="119"/>
      <c r="N3888" s="119"/>
      <c r="O3888" s="159"/>
      <c r="P3888" s="160" t="s">
        <v>80</v>
      </c>
      <c r="Q3888" s="122">
        <f t="shared" si="122"/>
        <v>0</v>
      </c>
      <c r="R3888" s="143"/>
    </row>
    <row r="3889" spans="2:18" x14ac:dyDescent="0.2">
      <c r="B3889" s="120"/>
      <c r="C3889" s="119"/>
      <c r="D3889" s="120"/>
      <c r="E3889" s="119"/>
      <c r="F3889" s="119"/>
      <c r="G3889" s="119"/>
      <c r="H3889" s="119"/>
      <c r="I3889" s="158">
        <f t="shared" si="121"/>
        <v>0</v>
      </c>
      <c r="J3889" s="119"/>
      <c r="K3889" s="119"/>
      <c r="L3889" s="119"/>
      <c r="M3889" s="119"/>
      <c r="N3889" s="119"/>
      <c r="O3889" s="159"/>
      <c r="P3889" s="160" t="s">
        <v>80</v>
      </c>
      <c r="Q3889" s="122">
        <f t="shared" si="122"/>
        <v>0</v>
      </c>
      <c r="R3889" s="143"/>
    </row>
    <row r="3890" spans="2:18" x14ac:dyDescent="0.2">
      <c r="B3890" s="120"/>
      <c r="C3890" s="119"/>
      <c r="D3890" s="120"/>
      <c r="E3890" s="119"/>
      <c r="F3890" s="119"/>
      <c r="G3890" s="119"/>
      <c r="H3890" s="119"/>
      <c r="I3890" s="158">
        <f t="shared" si="121"/>
        <v>0</v>
      </c>
      <c r="J3890" s="119"/>
      <c r="K3890" s="119"/>
      <c r="L3890" s="119"/>
      <c r="M3890" s="119"/>
      <c r="N3890" s="119"/>
      <c r="O3890" s="159"/>
      <c r="P3890" s="160" t="s">
        <v>80</v>
      </c>
      <c r="Q3890" s="122">
        <f t="shared" si="122"/>
        <v>0</v>
      </c>
      <c r="R3890" s="143"/>
    </row>
    <row r="3891" spans="2:18" x14ac:dyDescent="0.2">
      <c r="B3891" s="120"/>
      <c r="C3891" s="119"/>
      <c r="D3891" s="120"/>
      <c r="E3891" s="119"/>
      <c r="F3891" s="119"/>
      <c r="G3891" s="119"/>
      <c r="H3891" s="119"/>
      <c r="I3891" s="158">
        <f t="shared" si="121"/>
        <v>0</v>
      </c>
      <c r="J3891" s="119"/>
      <c r="K3891" s="119"/>
      <c r="L3891" s="119"/>
      <c r="M3891" s="119"/>
      <c r="N3891" s="119"/>
      <c r="O3891" s="159"/>
      <c r="P3891" s="160" t="s">
        <v>80</v>
      </c>
      <c r="Q3891" s="122">
        <f t="shared" si="122"/>
        <v>0</v>
      </c>
      <c r="R3891" s="143"/>
    </row>
    <row r="3892" spans="2:18" x14ac:dyDescent="0.2">
      <c r="B3892" s="120"/>
      <c r="C3892" s="119"/>
      <c r="D3892" s="120"/>
      <c r="E3892" s="119"/>
      <c r="F3892" s="119"/>
      <c r="G3892" s="119"/>
      <c r="H3892" s="119"/>
      <c r="I3892" s="158">
        <f t="shared" ref="I3892:I3955" si="123">IF(J3892&gt;0,J3892,SUM((PI()*E3892*F3892/4)+(PI()*F3892*G3892/4)+(PI()*G3892*H3892/4)+(PI()*H3892*E3892/4)))</f>
        <v>0</v>
      </c>
      <c r="J3892" s="119"/>
      <c r="K3892" s="119"/>
      <c r="L3892" s="119"/>
      <c r="M3892" s="119"/>
      <c r="N3892" s="119"/>
      <c r="O3892" s="159"/>
      <c r="P3892" s="160" t="s">
        <v>80</v>
      </c>
      <c r="Q3892" s="122">
        <f t="shared" ref="Q3892:Q3955" si="124">SUM((I3892-(L3892+M3892+N3892))*(1-O3892))</f>
        <v>0</v>
      </c>
      <c r="R3892" s="143"/>
    </row>
    <row r="3893" spans="2:18" x14ac:dyDescent="0.2">
      <c r="B3893" s="120"/>
      <c r="C3893" s="119"/>
      <c r="D3893" s="120"/>
      <c r="E3893" s="119"/>
      <c r="F3893" s="119"/>
      <c r="G3893" s="119"/>
      <c r="H3893" s="119"/>
      <c r="I3893" s="158">
        <f t="shared" si="123"/>
        <v>0</v>
      </c>
      <c r="J3893" s="119"/>
      <c r="K3893" s="119"/>
      <c r="L3893" s="119"/>
      <c r="M3893" s="119"/>
      <c r="N3893" s="119"/>
      <c r="O3893" s="159"/>
      <c r="P3893" s="160" t="s">
        <v>80</v>
      </c>
      <c r="Q3893" s="122">
        <f t="shared" si="124"/>
        <v>0</v>
      </c>
      <c r="R3893" s="143"/>
    </row>
    <row r="3894" spans="2:18" x14ac:dyDescent="0.2">
      <c r="B3894" s="120"/>
      <c r="C3894" s="119"/>
      <c r="D3894" s="120"/>
      <c r="E3894" s="119"/>
      <c r="F3894" s="119"/>
      <c r="G3894" s="119"/>
      <c r="H3894" s="119"/>
      <c r="I3894" s="158">
        <f t="shared" si="123"/>
        <v>0</v>
      </c>
      <c r="J3894" s="119"/>
      <c r="K3894" s="119"/>
      <c r="L3894" s="119"/>
      <c r="M3894" s="119"/>
      <c r="N3894" s="119"/>
      <c r="O3894" s="159"/>
      <c r="P3894" s="160" t="s">
        <v>80</v>
      </c>
      <c r="Q3894" s="122">
        <f t="shared" si="124"/>
        <v>0</v>
      </c>
      <c r="R3894" s="143"/>
    </row>
    <row r="3895" spans="2:18" x14ac:dyDescent="0.2">
      <c r="B3895" s="120"/>
      <c r="C3895" s="119"/>
      <c r="D3895" s="120"/>
      <c r="E3895" s="119"/>
      <c r="F3895" s="119"/>
      <c r="G3895" s="119"/>
      <c r="H3895" s="119"/>
      <c r="I3895" s="158">
        <f t="shared" si="123"/>
        <v>0</v>
      </c>
      <c r="J3895" s="119"/>
      <c r="K3895" s="119"/>
      <c r="L3895" s="119"/>
      <c r="M3895" s="119"/>
      <c r="N3895" s="119"/>
      <c r="O3895" s="159"/>
      <c r="P3895" s="160" t="s">
        <v>80</v>
      </c>
      <c r="Q3895" s="122">
        <f t="shared" si="124"/>
        <v>0</v>
      </c>
      <c r="R3895" s="143"/>
    </row>
    <row r="3896" spans="2:18" x14ac:dyDescent="0.2">
      <c r="B3896" s="120"/>
      <c r="C3896" s="119"/>
      <c r="D3896" s="120"/>
      <c r="E3896" s="119"/>
      <c r="F3896" s="119"/>
      <c r="G3896" s="119"/>
      <c r="H3896" s="119"/>
      <c r="I3896" s="158">
        <f t="shared" si="123"/>
        <v>0</v>
      </c>
      <c r="J3896" s="119"/>
      <c r="K3896" s="119"/>
      <c r="L3896" s="119"/>
      <c r="M3896" s="119"/>
      <c r="N3896" s="119"/>
      <c r="O3896" s="159"/>
      <c r="P3896" s="160" t="s">
        <v>80</v>
      </c>
      <c r="Q3896" s="122">
        <f t="shared" si="124"/>
        <v>0</v>
      </c>
      <c r="R3896" s="143"/>
    </row>
    <row r="3897" spans="2:18" x14ac:dyDescent="0.2">
      <c r="B3897" s="120"/>
      <c r="C3897" s="119"/>
      <c r="D3897" s="120"/>
      <c r="E3897" s="119"/>
      <c r="F3897" s="119"/>
      <c r="G3897" s="119"/>
      <c r="H3897" s="119"/>
      <c r="I3897" s="158">
        <f t="shared" si="123"/>
        <v>0</v>
      </c>
      <c r="J3897" s="119"/>
      <c r="K3897" s="119"/>
      <c r="L3897" s="119"/>
      <c r="M3897" s="119"/>
      <c r="N3897" s="119"/>
      <c r="O3897" s="159"/>
      <c r="P3897" s="160" t="s">
        <v>80</v>
      </c>
      <c r="Q3897" s="122">
        <f t="shared" si="124"/>
        <v>0</v>
      </c>
      <c r="R3897" s="143"/>
    </row>
    <row r="3898" spans="2:18" x14ac:dyDescent="0.2">
      <c r="B3898" s="120"/>
      <c r="C3898" s="119"/>
      <c r="D3898" s="120"/>
      <c r="E3898" s="119"/>
      <c r="F3898" s="119"/>
      <c r="G3898" s="119"/>
      <c r="H3898" s="119"/>
      <c r="I3898" s="158">
        <f t="shared" si="123"/>
        <v>0</v>
      </c>
      <c r="J3898" s="119"/>
      <c r="K3898" s="119"/>
      <c r="L3898" s="119"/>
      <c r="M3898" s="119"/>
      <c r="N3898" s="119"/>
      <c r="O3898" s="159"/>
      <c r="P3898" s="160" t="s">
        <v>80</v>
      </c>
      <c r="Q3898" s="122">
        <f t="shared" si="124"/>
        <v>0</v>
      </c>
      <c r="R3898" s="143"/>
    </row>
    <row r="3899" spans="2:18" x14ac:dyDescent="0.2">
      <c r="B3899" s="120"/>
      <c r="C3899" s="119"/>
      <c r="D3899" s="120"/>
      <c r="E3899" s="119"/>
      <c r="F3899" s="119"/>
      <c r="G3899" s="119"/>
      <c r="H3899" s="119"/>
      <c r="I3899" s="158">
        <f t="shared" si="123"/>
        <v>0</v>
      </c>
      <c r="J3899" s="119"/>
      <c r="K3899" s="119"/>
      <c r="L3899" s="119"/>
      <c r="M3899" s="119"/>
      <c r="N3899" s="119"/>
      <c r="O3899" s="159"/>
      <c r="P3899" s="160" t="s">
        <v>80</v>
      </c>
      <c r="Q3899" s="122">
        <f t="shared" si="124"/>
        <v>0</v>
      </c>
      <c r="R3899" s="143"/>
    </row>
    <row r="3900" spans="2:18" x14ac:dyDescent="0.2">
      <c r="B3900" s="120"/>
      <c r="C3900" s="119"/>
      <c r="D3900" s="120"/>
      <c r="E3900" s="119"/>
      <c r="F3900" s="119"/>
      <c r="G3900" s="119"/>
      <c r="H3900" s="119"/>
      <c r="I3900" s="158">
        <f t="shared" si="123"/>
        <v>0</v>
      </c>
      <c r="J3900" s="119"/>
      <c r="K3900" s="119"/>
      <c r="L3900" s="119"/>
      <c r="M3900" s="119"/>
      <c r="N3900" s="119"/>
      <c r="O3900" s="159"/>
      <c r="P3900" s="160" t="s">
        <v>80</v>
      </c>
      <c r="Q3900" s="122">
        <f t="shared" si="124"/>
        <v>0</v>
      </c>
      <c r="R3900" s="143"/>
    </row>
    <row r="3901" spans="2:18" x14ac:dyDescent="0.2">
      <c r="B3901" s="120"/>
      <c r="C3901" s="119"/>
      <c r="D3901" s="120"/>
      <c r="E3901" s="119"/>
      <c r="F3901" s="119"/>
      <c r="G3901" s="119"/>
      <c r="H3901" s="119"/>
      <c r="I3901" s="158">
        <f t="shared" si="123"/>
        <v>0</v>
      </c>
      <c r="J3901" s="119"/>
      <c r="K3901" s="119"/>
      <c r="L3901" s="119"/>
      <c r="M3901" s="119"/>
      <c r="N3901" s="119"/>
      <c r="O3901" s="159"/>
      <c r="P3901" s="160" t="s">
        <v>80</v>
      </c>
      <c r="Q3901" s="122">
        <f t="shared" si="124"/>
        <v>0</v>
      </c>
      <c r="R3901" s="143"/>
    </row>
    <row r="3902" spans="2:18" x14ac:dyDescent="0.2">
      <c r="B3902" s="120"/>
      <c r="C3902" s="119"/>
      <c r="D3902" s="120"/>
      <c r="E3902" s="119"/>
      <c r="F3902" s="119"/>
      <c r="G3902" s="119"/>
      <c r="H3902" s="119"/>
      <c r="I3902" s="158">
        <f t="shared" si="123"/>
        <v>0</v>
      </c>
      <c r="J3902" s="119"/>
      <c r="K3902" s="119"/>
      <c r="L3902" s="119"/>
      <c r="M3902" s="119"/>
      <c r="N3902" s="119"/>
      <c r="O3902" s="159"/>
      <c r="P3902" s="160" t="s">
        <v>80</v>
      </c>
      <c r="Q3902" s="122">
        <f t="shared" si="124"/>
        <v>0</v>
      </c>
      <c r="R3902" s="143"/>
    </row>
    <row r="3903" spans="2:18" x14ac:dyDescent="0.2">
      <c r="B3903" s="120"/>
      <c r="C3903" s="119"/>
      <c r="D3903" s="120"/>
      <c r="E3903" s="119"/>
      <c r="F3903" s="119"/>
      <c r="G3903" s="119"/>
      <c r="H3903" s="119"/>
      <c r="I3903" s="158">
        <f t="shared" si="123"/>
        <v>0</v>
      </c>
      <c r="J3903" s="119"/>
      <c r="K3903" s="119"/>
      <c r="L3903" s="119"/>
      <c r="M3903" s="119"/>
      <c r="N3903" s="119"/>
      <c r="O3903" s="159"/>
      <c r="P3903" s="160" t="s">
        <v>80</v>
      </c>
      <c r="Q3903" s="122">
        <f t="shared" si="124"/>
        <v>0</v>
      </c>
      <c r="R3903" s="143"/>
    </row>
    <row r="3904" spans="2:18" x14ac:dyDescent="0.2">
      <c r="B3904" s="120"/>
      <c r="C3904" s="119"/>
      <c r="D3904" s="120"/>
      <c r="E3904" s="119"/>
      <c r="F3904" s="119"/>
      <c r="G3904" s="119"/>
      <c r="H3904" s="119"/>
      <c r="I3904" s="158">
        <f t="shared" si="123"/>
        <v>0</v>
      </c>
      <c r="J3904" s="119"/>
      <c r="K3904" s="119"/>
      <c r="L3904" s="119"/>
      <c r="M3904" s="119"/>
      <c r="N3904" s="119"/>
      <c r="O3904" s="159"/>
      <c r="P3904" s="160" t="s">
        <v>80</v>
      </c>
      <c r="Q3904" s="122">
        <f t="shared" si="124"/>
        <v>0</v>
      </c>
      <c r="R3904" s="143"/>
    </row>
    <row r="3905" spans="2:18" x14ac:dyDescent="0.2">
      <c r="B3905" s="120"/>
      <c r="C3905" s="119"/>
      <c r="D3905" s="120"/>
      <c r="E3905" s="119"/>
      <c r="F3905" s="119"/>
      <c r="G3905" s="119"/>
      <c r="H3905" s="119"/>
      <c r="I3905" s="158">
        <f t="shared" si="123"/>
        <v>0</v>
      </c>
      <c r="J3905" s="119"/>
      <c r="K3905" s="119"/>
      <c r="L3905" s="119"/>
      <c r="M3905" s="119"/>
      <c r="N3905" s="119"/>
      <c r="O3905" s="159"/>
      <c r="P3905" s="160" t="s">
        <v>80</v>
      </c>
      <c r="Q3905" s="122">
        <f t="shared" si="124"/>
        <v>0</v>
      </c>
      <c r="R3905" s="143"/>
    </row>
    <row r="3906" spans="2:18" x14ac:dyDescent="0.2">
      <c r="B3906" s="120"/>
      <c r="C3906" s="119"/>
      <c r="D3906" s="120"/>
      <c r="E3906" s="119"/>
      <c r="F3906" s="119"/>
      <c r="G3906" s="119"/>
      <c r="H3906" s="119"/>
      <c r="I3906" s="158">
        <f t="shared" si="123"/>
        <v>0</v>
      </c>
      <c r="J3906" s="119"/>
      <c r="K3906" s="119"/>
      <c r="L3906" s="119"/>
      <c r="M3906" s="119"/>
      <c r="N3906" s="119"/>
      <c r="O3906" s="159"/>
      <c r="P3906" s="160" t="s">
        <v>80</v>
      </c>
      <c r="Q3906" s="122">
        <f t="shared" si="124"/>
        <v>0</v>
      </c>
      <c r="R3906" s="143"/>
    </row>
    <row r="3907" spans="2:18" x14ac:dyDescent="0.2">
      <c r="B3907" s="120"/>
      <c r="C3907" s="119"/>
      <c r="D3907" s="120"/>
      <c r="E3907" s="119"/>
      <c r="F3907" s="119"/>
      <c r="G3907" s="119"/>
      <c r="H3907" s="119"/>
      <c r="I3907" s="158">
        <f t="shared" si="123"/>
        <v>0</v>
      </c>
      <c r="J3907" s="119"/>
      <c r="K3907" s="119"/>
      <c r="L3907" s="119"/>
      <c r="M3907" s="119"/>
      <c r="N3907" s="119"/>
      <c r="O3907" s="159"/>
      <c r="P3907" s="160" t="s">
        <v>80</v>
      </c>
      <c r="Q3907" s="122">
        <f t="shared" si="124"/>
        <v>0</v>
      </c>
      <c r="R3907" s="143"/>
    </row>
    <row r="3908" spans="2:18" x14ac:dyDescent="0.2">
      <c r="B3908" s="120"/>
      <c r="C3908" s="119"/>
      <c r="D3908" s="120"/>
      <c r="E3908" s="119"/>
      <c r="F3908" s="119"/>
      <c r="G3908" s="119"/>
      <c r="H3908" s="119"/>
      <c r="I3908" s="158">
        <f t="shared" si="123"/>
        <v>0</v>
      </c>
      <c r="J3908" s="119"/>
      <c r="K3908" s="119"/>
      <c r="L3908" s="119"/>
      <c r="M3908" s="119"/>
      <c r="N3908" s="119"/>
      <c r="O3908" s="159"/>
      <c r="P3908" s="160" t="s">
        <v>80</v>
      </c>
      <c r="Q3908" s="122">
        <f t="shared" si="124"/>
        <v>0</v>
      </c>
      <c r="R3908" s="143"/>
    </row>
    <row r="3909" spans="2:18" x14ac:dyDescent="0.2">
      <c r="B3909" s="120"/>
      <c r="C3909" s="119"/>
      <c r="D3909" s="120"/>
      <c r="E3909" s="119"/>
      <c r="F3909" s="119"/>
      <c r="G3909" s="119"/>
      <c r="H3909" s="119"/>
      <c r="I3909" s="158">
        <f t="shared" si="123"/>
        <v>0</v>
      </c>
      <c r="J3909" s="119"/>
      <c r="K3909" s="119"/>
      <c r="L3909" s="119"/>
      <c r="M3909" s="119"/>
      <c r="N3909" s="119"/>
      <c r="O3909" s="159"/>
      <c r="P3909" s="160" t="s">
        <v>80</v>
      </c>
      <c r="Q3909" s="122">
        <f t="shared" si="124"/>
        <v>0</v>
      </c>
      <c r="R3909" s="143"/>
    </row>
    <row r="3910" spans="2:18" x14ac:dyDescent="0.2">
      <c r="B3910" s="120"/>
      <c r="C3910" s="119"/>
      <c r="D3910" s="120"/>
      <c r="E3910" s="119"/>
      <c r="F3910" s="119"/>
      <c r="G3910" s="119"/>
      <c r="H3910" s="119"/>
      <c r="I3910" s="158">
        <f t="shared" si="123"/>
        <v>0</v>
      </c>
      <c r="J3910" s="119"/>
      <c r="K3910" s="119"/>
      <c r="L3910" s="119"/>
      <c r="M3910" s="119"/>
      <c r="N3910" s="119"/>
      <c r="O3910" s="159"/>
      <c r="P3910" s="160" t="s">
        <v>80</v>
      </c>
      <c r="Q3910" s="122">
        <f t="shared" si="124"/>
        <v>0</v>
      </c>
      <c r="R3910" s="143"/>
    </row>
    <row r="3911" spans="2:18" x14ac:dyDescent="0.2">
      <c r="B3911" s="120"/>
      <c r="C3911" s="119"/>
      <c r="D3911" s="120"/>
      <c r="E3911" s="119"/>
      <c r="F3911" s="119"/>
      <c r="G3911" s="119"/>
      <c r="H3911" s="119"/>
      <c r="I3911" s="158">
        <f t="shared" si="123"/>
        <v>0</v>
      </c>
      <c r="J3911" s="119"/>
      <c r="K3911" s="119"/>
      <c r="L3911" s="119"/>
      <c r="M3911" s="119"/>
      <c r="N3911" s="119"/>
      <c r="O3911" s="159"/>
      <c r="P3911" s="160" t="s">
        <v>80</v>
      </c>
      <c r="Q3911" s="122">
        <f t="shared" si="124"/>
        <v>0</v>
      </c>
      <c r="R3911" s="143"/>
    </row>
    <row r="3912" spans="2:18" x14ac:dyDescent="0.2">
      <c r="B3912" s="120"/>
      <c r="C3912" s="119"/>
      <c r="D3912" s="120"/>
      <c r="E3912" s="119"/>
      <c r="F3912" s="119"/>
      <c r="G3912" s="119"/>
      <c r="H3912" s="119"/>
      <c r="I3912" s="158">
        <f t="shared" si="123"/>
        <v>0</v>
      </c>
      <c r="J3912" s="119"/>
      <c r="K3912" s="119"/>
      <c r="L3912" s="119"/>
      <c r="M3912" s="119"/>
      <c r="N3912" s="119"/>
      <c r="O3912" s="159"/>
      <c r="P3912" s="160" t="s">
        <v>80</v>
      </c>
      <c r="Q3912" s="122">
        <f t="shared" si="124"/>
        <v>0</v>
      </c>
      <c r="R3912" s="143"/>
    </row>
    <row r="3913" spans="2:18" x14ac:dyDescent="0.2">
      <c r="B3913" s="120"/>
      <c r="C3913" s="119"/>
      <c r="D3913" s="120"/>
      <c r="E3913" s="119"/>
      <c r="F3913" s="119"/>
      <c r="G3913" s="119"/>
      <c r="H3913" s="119"/>
      <c r="I3913" s="158">
        <f t="shared" si="123"/>
        <v>0</v>
      </c>
      <c r="J3913" s="119"/>
      <c r="K3913" s="119"/>
      <c r="L3913" s="119"/>
      <c r="M3913" s="119"/>
      <c r="N3913" s="119"/>
      <c r="O3913" s="159"/>
      <c r="P3913" s="160" t="s">
        <v>80</v>
      </c>
      <c r="Q3913" s="122">
        <f t="shared" si="124"/>
        <v>0</v>
      </c>
      <c r="R3913" s="143"/>
    </row>
    <row r="3914" spans="2:18" x14ac:dyDescent="0.2">
      <c r="B3914" s="120"/>
      <c r="C3914" s="119"/>
      <c r="D3914" s="120"/>
      <c r="E3914" s="119"/>
      <c r="F3914" s="119"/>
      <c r="G3914" s="119"/>
      <c r="H3914" s="119"/>
      <c r="I3914" s="158">
        <f t="shared" si="123"/>
        <v>0</v>
      </c>
      <c r="J3914" s="119"/>
      <c r="K3914" s="119"/>
      <c r="L3914" s="119"/>
      <c r="M3914" s="119"/>
      <c r="N3914" s="119"/>
      <c r="O3914" s="159"/>
      <c r="P3914" s="160" t="s">
        <v>80</v>
      </c>
      <c r="Q3914" s="122">
        <f t="shared" si="124"/>
        <v>0</v>
      </c>
      <c r="R3914" s="143"/>
    </row>
    <row r="3915" spans="2:18" x14ac:dyDescent="0.2">
      <c r="B3915" s="120"/>
      <c r="C3915" s="119"/>
      <c r="D3915" s="120"/>
      <c r="E3915" s="119"/>
      <c r="F3915" s="119"/>
      <c r="G3915" s="119"/>
      <c r="H3915" s="119"/>
      <c r="I3915" s="158">
        <f t="shared" si="123"/>
        <v>0</v>
      </c>
      <c r="J3915" s="119"/>
      <c r="K3915" s="119"/>
      <c r="L3915" s="119"/>
      <c r="M3915" s="119"/>
      <c r="N3915" s="119"/>
      <c r="O3915" s="159"/>
      <c r="P3915" s="160" t="s">
        <v>80</v>
      </c>
      <c r="Q3915" s="122">
        <f t="shared" si="124"/>
        <v>0</v>
      </c>
      <c r="R3915" s="143"/>
    </row>
    <row r="3916" spans="2:18" x14ac:dyDescent="0.2">
      <c r="B3916" s="120"/>
      <c r="C3916" s="119"/>
      <c r="D3916" s="120"/>
      <c r="E3916" s="119"/>
      <c r="F3916" s="119"/>
      <c r="G3916" s="119"/>
      <c r="H3916" s="119"/>
      <c r="I3916" s="158">
        <f t="shared" si="123"/>
        <v>0</v>
      </c>
      <c r="J3916" s="119"/>
      <c r="K3916" s="119"/>
      <c r="L3916" s="119"/>
      <c r="M3916" s="119"/>
      <c r="N3916" s="119"/>
      <c r="O3916" s="159"/>
      <c r="P3916" s="160" t="s">
        <v>80</v>
      </c>
      <c r="Q3916" s="122">
        <f t="shared" si="124"/>
        <v>0</v>
      </c>
      <c r="R3916" s="143"/>
    </row>
    <row r="3917" spans="2:18" x14ac:dyDescent="0.2">
      <c r="B3917" s="120"/>
      <c r="C3917" s="119"/>
      <c r="D3917" s="120"/>
      <c r="E3917" s="119"/>
      <c r="F3917" s="119"/>
      <c r="G3917" s="119"/>
      <c r="H3917" s="119"/>
      <c r="I3917" s="158">
        <f t="shared" si="123"/>
        <v>0</v>
      </c>
      <c r="J3917" s="119"/>
      <c r="K3917" s="119"/>
      <c r="L3917" s="119"/>
      <c r="M3917" s="119"/>
      <c r="N3917" s="119"/>
      <c r="O3917" s="159"/>
      <c r="P3917" s="160" t="s">
        <v>80</v>
      </c>
      <c r="Q3917" s="122">
        <f t="shared" si="124"/>
        <v>0</v>
      </c>
      <c r="R3917" s="143"/>
    </row>
    <row r="3918" spans="2:18" x14ac:dyDescent="0.2">
      <c r="B3918" s="120"/>
      <c r="C3918" s="119"/>
      <c r="D3918" s="120"/>
      <c r="E3918" s="119"/>
      <c r="F3918" s="119"/>
      <c r="G3918" s="119"/>
      <c r="H3918" s="119"/>
      <c r="I3918" s="158">
        <f t="shared" si="123"/>
        <v>0</v>
      </c>
      <c r="J3918" s="119"/>
      <c r="K3918" s="119"/>
      <c r="L3918" s="119"/>
      <c r="M3918" s="119"/>
      <c r="N3918" s="119"/>
      <c r="O3918" s="159"/>
      <c r="P3918" s="160" t="s">
        <v>80</v>
      </c>
      <c r="Q3918" s="122">
        <f t="shared" si="124"/>
        <v>0</v>
      </c>
      <c r="R3918" s="143"/>
    </row>
    <row r="3919" spans="2:18" x14ac:dyDescent="0.2">
      <c r="B3919" s="120"/>
      <c r="C3919" s="119"/>
      <c r="D3919" s="120"/>
      <c r="E3919" s="119"/>
      <c r="F3919" s="119"/>
      <c r="G3919" s="119"/>
      <c r="H3919" s="119"/>
      <c r="I3919" s="158">
        <f t="shared" si="123"/>
        <v>0</v>
      </c>
      <c r="J3919" s="119"/>
      <c r="K3919" s="119"/>
      <c r="L3919" s="119"/>
      <c r="M3919" s="119"/>
      <c r="N3919" s="119"/>
      <c r="O3919" s="159"/>
      <c r="P3919" s="160" t="s">
        <v>80</v>
      </c>
      <c r="Q3919" s="122">
        <f t="shared" si="124"/>
        <v>0</v>
      </c>
      <c r="R3919" s="143"/>
    </row>
    <row r="3920" spans="2:18" x14ac:dyDescent="0.2">
      <c r="B3920" s="120"/>
      <c r="C3920" s="119"/>
      <c r="D3920" s="120"/>
      <c r="E3920" s="119"/>
      <c r="F3920" s="119"/>
      <c r="G3920" s="119"/>
      <c r="H3920" s="119"/>
      <c r="I3920" s="158">
        <f t="shared" si="123"/>
        <v>0</v>
      </c>
      <c r="J3920" s="119"/>
      <c r="K3920" s="119"/>
      <c r="L3920" s="119"/>
      <c r="M3920" s="119"/>
      <c r="N3920" s="119"/>
      <c r="O3920" s="159"/>
      <c r="P3920" s="160" t="s">
        <v>80</v>
      </c>
      <c r="Q3920" s="122">
        <f t="shared" si="124"/>
        <v>0</v>
      </c>
      <c r="R3920" s="143"/>
    </row>
    <row r="3921" spans="2:18" x14ac:dyDescent="0.2">
      <c r="B3921" s="120"/>
      <c r="C3921" s="119"/>
      <c r="D3921" s="120"/>
      <c r="E3921" s="119"/>
      <c r="F3921" s="119"/>
      <c r="G3921" s="119"/>
      <c r="H3921" s="119"/>
      <c r="I3921" s="158">
        <f t="shared" si="123"/>
        <v>0</v>
      </c>
      <c r="J3921" s="119"/>
      <c r="K3921" s="119"/>
      <c r="L3921" s="119"/>
      <c r="M3921" s="119"/>
      <c r="N3921" s="119"/>
      <c r="O3921" s="159"/>
      <c r="P3921" s="160" t="s">
        <v>80</v>
      </c>
      <c r="Q3921" s="122">
        <f t="shared" si="124"/>
        <v>0</v>
      </c>
      <c r="R3921" s="143"/>
    </row>
    <row r="3922" spans="2:18" x14ac:dyDescent="0.2">
      <c r="B3922" s="120"/>
      <c r="C3922" s="119"/>
      <c r="D3922" s="120"/>
      <c r="E3922" s="119"/>
      <c r="F3922" s="119"/>
      <c r="G3922" s="119"/>
      <c r="H3922" s="119"/>
      <c r="I3922" s="158">
        <f t="shared" si="123"/>
        <v>0</v>
      </c>
      <c r="J3922" s="119"/>
      <c r="K3922" s="119"/>
      <c r="L3922" s="119"/>
      <c r="M3922" s="119"/>
      <c r="N3922" s="119"/>
      <c r="O3922" s="159"/>
      <c r="P3922" s="160" t="s">
        <v>80</v>
      </c>
      <c r="Q3922" s="122">
        <f t="shared" si="124"/>
        <v>0</v>
      </c>
      <c r="R3922" s="143"/>
    </row>
    <row r="3923" spans="2:18" x14ac:dyDescent="0.2">
      <c r="B3923" s="120"/>
      <c r="C3923" s="119"/>
      <c r="D3923" s="120"/>
      <c r="E3923" s="119"/>
      <c r="F3923" s="119"/>
      <c r="G3923" s="119"/>
      <c r="H3923" s="119"/>
      <c r="I3923" s="158">
        <f t="shared" si="123"/>
        <v>0</v>
      </c>
      <c r="J3923" s="119"/>
      <c r="K3923" s="119"/>
      <c r="L3923" s="119"/>
      <c r="M3923" s="119"/>
      <c r="N3923" s="119"/>
      <c r="O3923" s="159"/>
      <c r="P3923" s="160" t="s">
        <v>80</v>
      </c>
      <c r="Q3923" s="122">
        <f t="shared" si="124"/>
        <v>0</v>
      </c>
      <c r="R3923" s="143"/>
    </row>
    <row r="3924" spans="2:18" x14ac:dyDescent="0.2">
      <c r="B3924" s="120"/>
      <c r="C3924" s="119"/>
      <c r="D3924" s="120"/>
      <c r="E3924" s="119"/>
      <c r="F3924" s="119"/>
      <c r="G3924" s="119"/>
      <c r="H3924" s="119"/>
      <c r="I3924" s="158">
        <f t="shared" si="123"/>
        <v>0</v>
      </c>
      <c r="J3924" s="119"/>
      <c r="K3924" s="119"/>
      <c r="L3924" s="119"/>
      <c r="M3924" s="119"/>
      <c r="N3924" s="119"/>
      <c r="O3924" s="159"/>
      <c r="P3924" s="160" t="s">
        <v>80</v>
      </c>
      <c r="Q3924" s="122">
        <f t="shared" si="124"/>
        <v>0</v>
      </c>
      <c r="R3924" s="143"/>
    </row>
    <row r="3925" spans="2:18" x14ac:dyDescent="0.2">
      <c r="B3925" s="120"/>
      <c r="C3925" s="119"/>
      <c r="D3925" s="120"/>
      <c r="E3925" s="119"/>
      <c r="F3925" s="119"/>
      <c r="G3925" s="119"/>
      <c r="H3925" s="119"/>
      <c r="I3925" s="158">
        <f t="shared" si="123"/>
        <v>0</v>
      </c>
      <c r="J3925" s="119"/>
      <c r="K3925" s="119"/>
      <c r="L3925" s="119"/>
      <c r="M3925" s="119"/>
      <c r="N3925" s="119"/>
      <c r="O3925" s="159"/>
      <c r="P3925" s="160" t="s">
        <v>80</v>
      </c>
      <c r="Q3925" s="122">
        <f t="shared" si="124"/>
        <v>0</v>
      </c>
      <c r="R3925" s="143"/>
    </row>
    <row r="3926" spans="2:18" x14ac:dyDescent="0.2">
      <c r="B3926" s="120"/>
      <c r="C3926" s="119"/>
      <c r="D3926" s="120"/>
      <c r="E3926" s="119"/>
      <c r="F3926" s="119"/>
      <c r="G3926" s="119"/>
      <c r="H3926" s="119"/>
      <c r="I3926" s="158">
        <f t="shared" si="123"/>
        <v>0</v>
      </c>
      <c r="J3926" s="119"/>
      <c r="K3926" s="119"/>
      <c r="L3926" s="119"/>
      <c r="M3926" s="119"/>
      <c r="N3926" s="119"/>
      <c r="O3926" s="159"/>
      <c r="P3926" s="160" t="s">
        <v>80</v>
      </c>
      <c r="Q3926" s="122">
        <f t="shared" si="124"/>
        <v>0</v>
      </c>
      <c r="R3926" s="143"/>
    </row>
    <row r="3927" spans="2:18" x14ac:dyDescent="0.2">
      <c r="B3927" s="120"/>
      <c r="C3927" s="119"/>
      <c r="D3927" s="120"/>
      <c r="E3927" s="119"/>
      <c r="F3927" s="119"/>
      <c r="G3927" s="119"/>
      <c r="H3927" s="119"/>
      <c r="I3927" s="158">
        <f t="shared" si="123"/>
        <v>0</v>
      </c>
      <c r="J3927" s="119"/>
      <c r="K3927" s="119"/>
      <c r="L3927" s="119"/>
      <c r="M3927" s="119"/>
      <c r="N3927" s="119"/>
      <c r="O3927" s="159"/>
      <c r="P3927" s="160" t="s">
        <v>80</v>
      </c>
      <c r="Q3927" s="122">
        <f t="shared" si="124"/>
        <v>0</v>
      </c>
      <c r="R3927" s="143"/>
    </row>
    <row r="3928" spans="2:18" x14ac:dyDescent="0.2">
      <c r="B3928" s="120"/>
      <c r="C3928" s="119"/>
      <c r="D3928" s="120"/>
      <c r="E3928" s="119"/>
      <c r="F3928" s="119"/>
      <c r="G3928" s="119"/>
      <c r="H3928" s="119"/>
      <c r="I3928" s="158">
        <f t="shared" si="123"/>
        <v>0</v>
      </c>
      <c r="J3928" s="119"/>
      <c r="K3928" s="119"/>
      <c r="L3928" s="119"/>
      <c r="M3928" s="119"/>
      <c r="N3928" s="119"/>
      <c r="O3928" s="159"/>
      <c r="P3928" s="160" t="s">
        <v>80</v>
      </c>
      <c r="Q3928" s="122">
        <f t="shared" si="124"/>
        <v>0</v>
      </c>
      <c r="R3928" s="143"/>
    </row>
    <row r="3929" spans="2:18" x14ac:dyDescent="0.2">
      <c r="B3929" s="120"/>
      <c r="C3929" s="119"/>
      <c r="D3929" s="120"/>
      <c r="E3929" s="119"/>
      <c r="F3929" s="119"/>
      <c r="G3929" s="119"/>
      <c r="H3929" s="119"/>
      <c r="I3929" s="158">
        <f t="shared" si="123"/>
        <v>0</v>
      </c>
      <c r="J3929" s="119"/>
      <c r="K3929" s="119"/>
      <c r="L3929" s="119"/>
      <c r="M3929" s="119"/>
      <c r="N3929" s="119"/>
      <c r="O3929" s="159"/>
      <c r="P3929" s="160" t="s">
        <v>80</v>
      </c>
      <c r="Q3929" s="122">
        <f t="shared" si="124"/>
        <v>0</v>
      </c>
      <c r="R3929" s="143"/>
    </row>
    <row r="3930" spans="2:18" x14ac:dyDescent="0.2">
      <c r="B3930" s="120"/>
      <c r="C3930" s="119"/>
      <c r="D3930" s="120"/>
      <c r="E3930" s="119"/>
      <c r="F3930" s="119"/>
      <c r="G3930" s="119"/>
      <c r="H3930" s="119"/>
      <c r="I3930" s="158">
        <f t="shared" si="123"/>
        <v>0</v>
      </c>
      <c r="J3930" s="119"/>
      <c r="K3930" s="119"/>
      <c r="L3930" s="119"/>
      <c r="M3930" s="119"/>
      <c r="N3930" s="119"/>
      <c r="O3930" s="159"/>
      <c r="P3930" s="160" t="s">
        <v>80</v>
      </c>
      <c r="Q3930" s="122">
        <f t="shared" si="124"/>
        <v>0</v>
      </c>
      <c r="R3930" s="143"/>
    </row>
    <row r="3931" spans="2:18" x14ac:dyDescent="0.2">
      <c r="B3931" s="120"/>
      <c r="C3931" s="119"/>
      <c r="D3931" s="120"/>
      <c r="E3931" s="119"/>
      <c r="F3931" s="119"/>
      <c r="G3931" s="119"/>
      <c r="H3931" s="119"/>
      <c r="I3931" s="158">
        <f t="shared" si="123"/>
        <v>0</v>
      </c>
      <c r="J3931" s="119"/>
      <c r="K3931" s="119"/>
      <c r="L3931" s="119"/>
      <c r="M3931" s="119"/>
      <c r="N3931" s="119"/>
      <c r="O3931" s="159"/>
      <c r="P3931" s="160" t="s">
        <v>80</v>
      </c>
      <c r="Q3931" s="122">
        <f t="shared" si="124"/>
        <v>0</v>
      </c>
      <c r="R3931" s="143"/>
    </row>
    <row r="3932" spans="2:18" x14ac:dyDescent="0.2">
      <c r="B3932" s="120"/>
      <c r="C3932" s="119"/>
      <c r="D3932" s="120"/>
      <c r="E3932" s="119"/>
      <c r="F3932" s="119"/>
      <c r="G3932" s="119"/>
      <c r="H3932" s="119"/>
      <c r="I3932" s="158">
        <f t="shared" si="123"/>
        <v>0</v>
      </c>
      <c r="J3932" s="119"/>
      <c r="K3932" s="119"/>
      <c r="L3932" s="119"/>
      <c r="M3932" s="119"/>
      <c r="N3932" s="119"/>
      <c r="O3932" s="159"/>
      <c r="P3932" s="160" t="s">
        <v>80</v>
      </c>
      <c r="Q3932" s="122">
        <f t="shared" si="124"/>
        <v>0</v>
      </c>
      <c r="R3932" s="143"/>
    </row>
    <row r="3933" spans="2:18" x14ac:dyDescent="0.2">
      <c r="B3933" s="120"/>
      <c r="C3933" s="119"/>
      <c r="D3933" s="120"/>
      <c r="E3933" s="119"/>
      <c r="F3933" s="119"/>
      <c r="G3933" s="119"/>
      <c r="H3933" s="119"/>
      <c r="I3933" s="158">
        <f t="shared" si="123"/>
        <v>0</v>
      </c>
      <c r="J3933" s="119"/>
      <c r="K3933" s="119"/>
      <c r="L3933" s="119"/>
      <c r="M3933" s="119"/>
      <c r="N3933" s="119"/>
      <c r="O3933" s="159"/>
      <c r="P3933" s="160" t="s">
        <v>80</v>
      </c>
      <c r="Q3933" s="122">
        <f t="shared" si="124"/>
        <v>0</v>
      </c>
      <c r="R3933" s="143"/>
    </row>
    <row r="3934" spans="2:18" x14ac:dyDescent="0.2">
      <c r="B3934" s="120"/>
      <c r="C3934" s="119"/>
      <c r="D3934" s="120"/>
      <c r="E3934" s="119"/>
      <c r="F3934" s="119"/>
      <c r="G3934" s="119"/>
      <c r="H3934" s="119"/>
      <c r="I3934" s="158">
        <f t="shared" si="123"/>
        <v>0</v>
      </c>
      <c r="J3934" s="119"/>
      <c r="K3934" s="119"/>
      <c r="L3934" s="119"/>
      <c r="M3934" s="119"/>
      <c r="N3934" s="119"/>
      <c r="O3934" s="159"/>
      <c r="P3934" s="160" t="s">
        <v>80</v>
      </c>
      <c r="Q3934" s="122">
        <f t="shared" si="124"/>
        <v>0</v>
      </c>
      <c r="R3934" s="143"/>
    </row>
    <row r="3935" spans="2:18" x14ac:dyDescent="0.2">
      <c r="B3935" s="120"/>
      <c r="C3935" s="119"/>
      <c r="D3935" s="120"/>
      <c r="E3935" s="119"/>
      <c r="F3935" s="119"/>
      <c r="G3935" s="119"/>
      <c r="H3935" s="119"/>
      <c r="I3935" s="158">
        <f t="shared" si="123"/>
        <v>0</v>
      </c>
      <c r="J3935" s="119"/>
      <c r="K3935" s="119"/>
      <c r="L3935" s="119"/>
      <c r="M3935" s="119"/>
      <c r="N3935" s="119"/>
      <c r="O3935" s="159"/>
      <c r="P3935" s="160" t="s">
        <v>80</v>
      </c>
      <c r="Q3935" s="122">
        <f t="shared" si="124"/>
        <v>0</v>
      </c>
      <c r="R3935" s="143"/>
    </row>
    <row r="3936" spans="2:18" x14ac:dyDescent="0.2">
      <c r="B3936" s="120"/>
      <c r="C3936" s="119"/>
      <c r="D3936" s="120"/>
      <c r="E3936" s="119"/>
      <c r="F3936" s="119"/>
      <c r="G3936" s="119"/>
      <c r="H3936" s="119"/>
      <c r="I3936" s="158">
        <f t="shared" si="123"/>
        <v>0</v>
      </c>
      <c r="J3936" s="119"/>
      <c r="K3936" s="119"/>
      <c r="L3936" s="119"/>
      <c r="M3936" s="119"/>
      <c r="N3936" s="119"/>
      <c r="O3936" s="159"/>
      <c r="P3936" s="160" t="s">
        <v>80</v>
      </c>
      <c r="Q3936" s="122">
        <f t="shared" si="124"/>
        <v>0</v>
      </c>
      <c r="R3936" s="143"/>
    </row>
    <row r="3937" spans="2:18" x14ac:dyDescent="0.2">
      <c r="B3937" s="120"/>
      <c r="C3937" s="119"/>
      <c r="D3937" s="120"/>
      <c r="E3937" s="119"/>
      <c r="F3937" s="119"/>
      <c r="G3937" s="119"/>
      <c r="H3937" s="119"/>
      <c r="I3937" s="158">
        <f t="shared" si="123"/>
        <v>0</v>
      </c>
      <c r="J3937" s="119"/>
      <c r="K3937" s="119"/>
      <c r="L3937" s="119"/>
      <c r="M3937" s="119"/>
      <c r="N3937" s="119"/>
      <c r="O3937" s="159"/>
      <c r="P3937" s="160" t="s">
        <v>80</v>
      </c>
      <c r="Q3937" s="122">
        <f t="shared" si="124"/>
        <v>0</v>
      </c>
      <c r="R3937" s="143"/>
    </row>
    <row r="3938" spans="2:18" x14ac:dyDescent="0.2">
      <c r="B3938" s="120"/>
      <c r="C3938" s="119"/>
      <c r="D3938" s="120"/>
      <c r="E3938" s="119"/>
      <c r="F3938" s="119"/>
      <c r="G3938" s="119"/>
      <c r="H3938" s="119"/>
      <c r="I3938" s="158">
        <f t="shared" si="123"/>
        <v>0</v>
      </c>
      <c r="J3938" s="119"/>
      <c r="K3938" s="119"/>
      <c r="L3938" s="119"/>
      <c r="M3938" s="119"/>
      <c r="N3938" s="119"/>
      <c r="O3938" s="159"/>
      <c r="P3938" s="160" t="s">
        <v>80</v>
      </c>
      <c r="Q3938" s="122">
        <f t="shared" si="124"/>
        <v>0</v>
      </c>
      <c r="R3938" s="143"/>
    </row>
    <row r="3939" spans="2:18" x14ac:dyDescent="0.2">
      <c r="B3939" s="120"/>
      <c r="C3939" s="119"/>
      <c r="D3939" s="120"/>
      <c r="E3939" s="119"/>
      <c r="F3939" s="119"/>
      <c r="G3939" s="119"/>
      <c r="H3939" s="119"/>
      <c r="I3939" s="158">
        <f t="shared" si="123"/>
        <v>0</v>
      </c>
      <c r="J3939" s="119"/>
      <c r="K3939" s="119"/>
      <c r="L3939" s="119"/>
      <c r="M3939" s="119"/>
      <c r="N3939" s="119"/>
      <c r="O3939" s="159"/>
      <c r="P3939" s="160" t="s">
        <v>80</v>
      </c>
      <c r="Q3939" s="122">
        <f t="shared" si="124"/>
        <v>0</v>
      </c>
      <c r="R3939" s="143"/>
    </row>
    <row r="3940" spans="2:18" x14ac:dyDescent="0.2">
      <c r="B3940" s="120"/>
      <c r="C3940" s="119"/>
      <c r="D3940" s="120"/>
      <c r="E3940" s="119"/>
      <c r="F3940" s="119"/>
      <c r="G3940" s="119"/>
      <c r="H3940" s="119"/>
      <c r="I3940" s="158">
        <f t="shared" si="123"/>
        <v>0</v>
      </c>
      <c r="J3940" s="119"/>
      <c r="K3940" s="119"/>
      <c r="L3940" s="119"/>
      <c r="M3940" s="119"/>
      <c r="N3940" s="119"/>
      <c r="O3940" s="159"/>
      <c r="P3940" s="160" t="s">
        <v>80</v>
      </c>
      <c r="Q3940" s="122">
        <f t="shared" si="124"/>
        <v>0</v>
      </c>
      <c r="R3940" s="143"/>
    </row>
    <row r="3941" spans="2:18" x14ac:dyDescent="0.2">
      <c r="B3941" s="120"/>
      <c r="C3941" s="119"/>
      <c r="D3941" s="120"/>
      <c r="E3941" s="119"/>
      <c r="F3941" s="119"/>
      <c r="G3941" s="119"/>
      <c r="H3941" s="119"/>
      <c r="I3941" s="158">
        <f t="shared" si="123"/>
        <v>0</v>
      </c>
      <c r="J3941" s="119"/>
      <c r="K3941" s="119"/>
      <c r="L3941" s="119"/>
      <c r="M3941" s="119"/>
      <c r="N3941" s="119"/>
      <c r="O3941" s="159"/>
      <c r="P3941" s="160" t="s">
        <v>80</v>
      </c>
      <c r="Q3941" s="122">
        <f t="shared" si="124"/>
        <v>0</v>
      </c>
      <c r="R3941" s="143"/>
    </row>
    <row r="3942" spans="2:18" x14ac:dyDescent="0.2">
      <c r="B3942" s="120"/>
      <c r="C3942" s="119"/>
      <c r="D3942" s="120"/>
      <c r="E3942" s="119"/>
      <c r="F3942" s="119"/>
      <c r="G3942" s="119"/>
      <c r="H3942" s="119"/>
      <c r="I3942" s="158">
        <f t="shared" si="123"/>
        <v>0</v>
      </c>
      <c r="J3942" s="119"/>
      <c r="K3942" s="119"/>
      <c r="L3942" s="119"/>
      <c r="M3942" s="119"/>
      <c r="N3942" s="119"/>
      <c r="O3942" s="159"/>
      <c r="P3942" s="160" t="s">
        <v>80</v>
      </c>
      <c r="Q3942" s="122">
        <f t="shared" si="124"/>
        <v>0</v>
      </c>
      <c r="R3942" s="143"/>
    </row>
    <row r="3943" spans="2:18" x14ac:dyDescent="0.2">
      <c r="B3943" s="120"/>
      <c r="C3943" s="119"/>
      <c r="D3943" s="120"/>
      <c r="E3943" s="119"/>
      <c r="F3943" s="119"/>
      <c r="G3943" s="119"/>
      <c r="H3943" s="119"/>
      <c r="I3943" s="158">
        <f t="shared" si="123"/>
        <v>0</v>
      </c>
      <c r="J3943" s="119"/>
      <c r="K3943" s="119"/>
      <c r="L3943" s="119"/>
      <c r="M3943" s="119"/>
      <c r="N3943" s="119"/>
      <c r="O3943" s="159"/>
      <c r="P3943" s="160" t="s">
        <v>80</v>
      </c>
      <c r="Q3943" s="122">
        <f t="shared" si="124"/>
        <v>0</v>
      </c>
      <c r="R3943" s="143"/>
    </row>
    <row r="3944" spans="2:18" x14ac:dyDescent="0.2">
      <c r="B3944" s="120"/>
      <c r="C3944" s="119"/>
      <c r="D3944" s="120"/>
      <c r="E3944" s="119"/>
      <c r="F3944" s="119"/>
      <c r="G3944" s="119"/>
      <c r="H3944" s="119"/>
      <c r="I3944" s="158">
        <f t="shared" si="123"/>
        <v>0</v>
      </c>
      <c r="J3944" s="119"/>
      <c r="K3944" s="119"/>
      <c r="L3944" s="119"/>
      <c r="M3944" s="119"/>
      <c r="N3944" s="119"/>
      <c r="O3944" s="159"/>
      <c r="P3944" s="160" t="s">
        <v>80</v>
      </c>
      <c r="Q3944" s="122">
        <f t="shared" si="124"/>
        <v>0</v>
      </c>
      <c r="R3944" s="143"/>
    </row>
    <row r="3945" spans="2:18" x14ac:dyDescent="0.2">
      <c r="B3945" s="120"/>
      <c r="C3945" s="119"/>
      <c r="D3945" s="120"/>
      <c r="E3945" s="119"/>
      <c r="F3945" s="119"/>
      <c r="G3945" s="119"/>
      <c r="H3945" s="119"/>
      <c r="I3945" s="158">
        <f t="shared" si="123"/>
        <v>0</v>
      </c>
      <c r="J3945" s="119"/>
      <c r="K3945" s="119"/>
      <c r="L3945" s="119"/>
      <c r="M3945" s="119"/>
      <c r="N3945" s="119"/>
      <c r="O3945" s="159"/>
      <c r="P3945" s="160" t="s">
        <v>80</v>
      </c>
      <c r="Q3945" s="122">
        <f t="shared" si="124"/>
        <v>0</v>
      </c>
      <c r="R3945" s="143"/>
    </row>
    <row r="3946" spans="2:18" x14ac:dyDescent="0.2">
      <c r="B3946" s="120"/>
      <c r="C3946" s="119"/>
      <c r="D3946" s="120"/>
      <c r="E3946" s="119"/>
      <c r="F3946" s="119"/>
      <c r="G3946" s="119"/>
      <c r="H3946" s="119"/>
      <c r="I3946" s="158">
        <f t="shared" si="123"/>
        <v>0</v>
      </c>
      <c r="J3946" s="119"/>
      <c r="K3946" s="119"/>
      <c r="L3946" s="119"/>
      <c r="M3946" s="119"/>
      <c r="N3946" s="119"/>
      <c r="O3946" s="159"/>
      <c r="P3946" s="160" t="s">
        <v>80</v>
      </c>
      <c r="Q3946" s="122">
        <f t="shared" si="124"/>
        <v>0</v>
      </c>
      <c r="R3946" s="143"/>
    </row>
    <row r="3947" spans="2:18" x14ac:dyDescent="0.2">
      <c r="B3947" s="120"/>
      <c r="C3947" s="119"/>
      <c r="D3947" s="120"/>
      <c r="E3947" s="119"/>
      <c r="F3947" s="119"/>
      <c r="G3947" s="119"/>
      <c r="H3947" s="119"/>
      <c r="I3947" s="158">
        <f t="shared" si="123"/>
        <v>0</v>
      </c>
      <c r="J3947" s="119"/>
      <c r="K3947" s="119"/>
      <c r="L3947" s="119"/>
      <c r="M3947" s="119"/>
      <c r="N3947" s="119"/>
      <c r="O3947" s="159"/>
      <c r="P3947" s="160" t="s">
        <v>80</v>
      </c>
      <c r="Q3947" s="122">
        <f t="shared" si="124"/>
        <v>0</v>
      </c>
      <c r="R3947" s="143"/>
    </row>
    <row r="3948" spans="2:18" x14ac:dyDescent="0.2">
      <c r="B3948" s="120"/>
      <c r="C3948" s="119"/>
      <c r="D3948" s="120"/>
      <c r="E3948" s="119"/>
      <c r="F3948" s="119"/>
      <c r="G3948" s="119"/>
      <c r="H3948" s="119"/>
      <c r="I3948" s="158">
        <f t="shared" si="123"/>
        <v>0</v>
      </c>
      <c r="J3948" s="119"/>
      <c r="K3948" s="119"/>
      <c r="L3948" s="119"/>
      <c r="M3948" s="119"/>
      <c r="N3948" s="119"/>
      <c r="O3948" s="159"/>
      <c r="P3948" s="160" t="s">
        <v>80</v>
      </c>
      <c r="Q3948" s="122">
        <f t="shared" si="124"/>
        <v>0</v>
      </c>
      <c r="R3948" s="143"/>
    </row>
    <row r="3949" spans="2:18" x14ac:dyDescent="0.2">
      <c r="B3949" s="120"/>
      <c r="C3949" s="119"/>
      <c r="D3949" s="120"/>
      <c r="E3949" s="119"/>
      <c r="F3949" s="119"/>
      <c r="G3949" s="119"/>
      <c r="H3949" s="119"/>
      <c r="I3949" s="158">
        <f t="shared" si="123"/>
        <v>0</v>
      </c>
      <c r="J3949" s="119"/>
      <c r="K3949" s="119"/>
      <c r="L3949" s="119"/>
      <c r="M3949" s="119"/>
      <c r="N3949" s="119"/>
      <c r="O3949" s="159"/>
      <c r="P3949" s="160" t="s">
        <v>80</v>
      </c>
      <c r="Q3949" s="122">
        <f t="shared" si="124"/>
        <v>0</v>
      </c>
      <c r="R3949" s="143"/>
    </row>
    <row r="3950" spans="2:18" x14ac:dyDescent="0.2">
      <c r="B3950" s="120"/>
      <c r="C3950" s="119"/>
      <c r="D3950" s="120"/>
      <c r="E3950" s="119"/>
      <c r="F3950" s="119"/>
      <c r="G3950" s="119"/>
      <c r="H3950" s="119"/>
      <c r="I3950" s="158">
        <f t="shared" si="123"/>
        <v>0</v>
      </c>
      <c r="J3950" s="119"/>
      <c r="K3950" s="119"/>
      <c r="L3950" s="119"/>
      <c r="M3950" s="119"/>
      <c r="N3950" s="119"/>
      <c r="O3950" s="159"/>
      <c r="P3950" s="160" t="s">
        <v>80</v>
      </c>
      <c r="Q3950" s="122">
        <f t="shared" si="124"/>
        <v>0</v>
      </c>
      <c r="R3950" s="143"/>
    </row>
    <row r="3951" spans="2:18" x14ac:dyDescent="0.2">
      <c r="B3951" s="120"/>
      <c r="C3951" s="119"/>
      <c r="D3951" s="120"/>
      <c r="E3951" s="119"/>
      <c r="F3951" s="119"/>
      <c r="G3951" s="119"/>
      <c r="H3951" s="119"/>
      <c r="I3951" s="158">
        <f t="shared" si="123"/>
        <v>0</v>
      </c>
      <c r="J3951" s="119"/>
      <c r="K3951" s="119"/>
      <c r="L3951" s="119"/>
      <c r="M3951" s="119"/>
      <c r="N3951" s="119"/>
      <c r="O3951" s="159"/>
      <c r="P3951" s="160" t="s">
        <v>80</v>
      </c>
      <c r="Q3951" s="122">
        <f t="shared" si="124"/>
        <v>0</v>
      </c>
      <c r="R3951" s="143"/>
    </row>
    <row r="3952" spans="2:18" x14ac:dyDescent="0.2">
      <c r="B3952" s="120"/>
      <c r="C3952" s="119"/>
      <c r="D3952" s="120"/>
      <c r="E3952" s="119"/>
      <c r="F3952" s="119"/>
      <c r="G3952" s="119"/>
      <c r="H3952" s="119"/>
      <c r="I3952" s="158">
        <f t="shared" si="123"/>
        <v>0</v>
      </c>
      <c r="J3952" s="119"/>
      <c r="K3952" s="119"/>
      <c r="L3952" s="119"/>
      <c r="M3952" s="119"/>
      <c r="N3952" s="119"/>
      <c r="O3952" s="159"/>
      <c r="P3952" s="160" t="s">
        <v>80</v>
      </c>
      <c r="Q3952" s="122">
        <f t="shared" si="124"/>
        <v>0</v>
      </c>
      <c r="R3952" s="143"/>
    </row>
    <row r="3953" spans="2:18" x14ac:dyDescent="0.2">
      <c r="B3953" s="120"/>
      <c r="C3953" s="119"/>
      <c r="D3953" s="120"/>
      <c r="E3953" s="119"/>
      <c r="F3953" s="119"/>
      <c r="G3953" s="119"/>
      <c r="H3953" s="119"/>
      <c r="I3953" s="158">
        <f t="shared" si="123"/>
        <v>0</v>
      </c>
      <c r="J3953" s="119"/>
      <c r="K3953" s="119"/>
      <c r="L3953" s="119"/>
      <c r="M3953" s="119"/>
      <c r="N3953" s="119"/>
      <c r="O3953" s="159"/>
      <c r="P3953" s="160" t="s">
        <v>80</v>
      </c>
      <c r="Q3953" s="122">
        <f t="shared" si="124"/>
        <v>0</v>
      </c>
      <c r="R3953" s="143"/>
    </row>
    <row r="3954" spans="2:18" x14ac:dyDescent="0.2">
      <c r="B3954" s="120"/>
      <c r="C3954" s="119"/>
      <c r="D3954" s="120"/>
      <c r="E3954" s="119"/>
      <c r="F3954" s="119"/>
      <c r="G3954" s="119"/>
      <c r="H3954" s="119"/>
      <c r="I3954" s="158">
        <f t="shared" si="123"/>
        <v>0</v>
      </c>
      <c r="J3954" s="119"/>
      <c r="K3954" s="119"/>
      <c r="L3954" s="119"/>
      <c r="M3954" s="119"/>
      <c r="N3954" s="119"/>
      <c r="O3954" s="159"/>
      <c r="P3954" s="160" t="s">
        <v>80</v>
      </c>
      <c r="Q3954" s="122">
        <f t="shared" si="124"/>
        <v>0</v>
      </c>
      <c r="R3954" s="143"/>
    </row>
    <row r="3955" spans="2:18" x14ac:dyDescent="0.2">
      <c r="B3955" s="120"/>
      <c r="C3955" s="119"/>
      <c r="D3955" s="120"/>
      <c r="E3955" s="119"/>
      <c r="F3955" s="119"/>
      <c r="G3955" s="119"/>
      <c r="H3955" s="119"/>
      <c r="I3955" s="158">
        <f t="shared" si="123"/>
        <v>0</v>
      </c>
      <c r="J3955" s="119"/>
      <c r="K3955" s="119"/>
      <c r="L3955" s="119"/>
      <c r="M3955" s="119"/>
      <c r="N3955" s="119"/>
      <c r="O3955" s="159"/>
      <c r="P3955" s="160" t="s">
        <v>80</v>
      </c>
      <c r="Q3955" s="122">
        <f t="shared" si="124"/>
        <v>0</v>
      </c>
      <c r="R3955" s="143"/>
    </row>
    <row r="3956" spans="2:18" x14ac:dyDescent="0.2">
      <c r="B3956" s="120"/>
      <c r="C3956" s="119"/>
      <c r="D3956" s="120"/>
      <c r="E3956" s="119"/>
      <c r="F3956" s="119"/>
      <c r="G3956" s="119"/>
      <c r="H3956" s="119"/>
      <c r="I3956" s="158">
        <f t="shared" ref="I3956:I4019" si="125">IF(J3956&gt;0,J3956,SUM((PI()*E3956*F3956/4)+(PI()*F3956*G3956/4)+(PI()*G3956*H3956/4)+(PI()*H3956*E3956/4)))</f>
        <v>0</v>
      </c>
      <c r="J3956" s="119"/>
      <c r="K3956" s="119"/>
      <c r="L3956" s="119"/>
      <c r="M3956" s="119"/>
      <c r="N3956" s="119"/>
      <c r="O3956" s="159"/>
      <c r="P3956" s="160" t="s">
        <v>80</v>
      </c>
      <c r="Q3956" s="122">
        <f t="shared" ref="Q3956:Q4019" si="126">SUM((I3956-(L3956+M3956+N3956))*(1-O3956))</f>
        <v>0</v>
      </c>
      <c r="R3956" s="143"/>
    </row>
    <row r="3957" spans="2:18" x14ac:dyDescent="0.2">
      <c r="B3957" s="120"/>
      <c r="C3957" s="119"/>
      <c r="D3957" s="120"/>
      <c r="E3957" s="119"/>
      <c r="F3957" s="119"/>
      <c r="G3957" s="119"/>
      <c r="H3957" s="119"/>
      <c r="I3957" s="158">
        <f t="shared" si="125"/>
        <v>0</v>
      </c>
      <c r="J3957" s="119"/>
      <c r="K3957" s="119"/>
      <c r="L3957" s="119"/>
      <c r="M3957" s="119"/>
      <c r="N3957" s="119"/>
      <c r="O3957" s="159"/>
      <c r="P3957" s="160" t="s">
        <v>80</v>
      </c>
      <c r="Q3957" s="122">
        <f t="shared" si="126"/>
        <v>0</v>
      </c>
      <c r="R3957" s="143"/>
    </row>
    <row r="3958" spans="2:18" x14ac:dyDescent="0.2">
      <c r="B3958" s="120"/>
      <c r="C3958" s="119"/>
      <c r="D3958" s="120"/>
      <c r="E3958" s="119"/>
      <c r="F3958" s="119"/>
      <c r="G3958" s="119"/>
      <c r="H3958" s="119"/>
      <c r="I3958" s="158">
        <f t="shared" si="125"/>
        <v>0</v>
      </c>
      <c r="J3958" s="119"/>
      <c r="K3958" s="119"/>
      <c r="L3958" s="119"/>
      <c r="M3958" s="119"/>
      <c r="N3958" s="119"/>
      <c r="O3958" s="159"/>
      <c r="P3958" s="160" t="s">
        <v>80</v>
      </c>
      <c r="Q3958" s="122">
        <f t="shared" si="126"/>
        <v>0</v>
      </c>
      <c r="R3958" s="143"/>
    </row>
    <row r="3959" spans="2:18" x14ac:dyDescent="0.2">
      <c r="B3959" s="120"/>
      <c r="C3959" s="119"/>
      <c r="D3959" s="120"/>
      <c r="E3959" s="119"/>
      <c r="F3959" s="119"/>
      <c r="G3959" s="119"/>
      <c r="H3959" s="119"/>
      <c r="I3959" s="158">
        <f t="shared" si="125"/>
        <v>0</v>
      </c>
      <c r="J3959" s="119"/>
      <c r="K3959" s="119"/>
      <c r="L3959" s="119"/>
      <c r="M3959" s="119"/>
      <c r="N3959" s="119"/>
      <c r="O3959" s="159"/>
      <c r="P3959" s="160" t="s">
        <v>80</v>
      </c>
      <c r="Q3959" s="122">
        <f t="shared" si="126"/>
        <v>0</v>
      </c>
      <c r="R3959" s="143"/>
    </row>
    <row r="3960" spans="2:18" x14ac:dyDescent="0.2">
      <c r="B3960" s="120"/>
      <c r="C3960" s="119"/>
      <c r="D3960" s="120"/>
      <c r="E3960" s="119"/>
      <c r="F3960" s="119"/>
      <c r="G3960" s="119"/>
      <c r="H3960" s="119"/>
      <c r="I3960" s="158">
        <f t="shared" si="125"/>
        <v>0</v>
      </c>
      <c r="J3960" s="119"/>
      <c r="K3960" s="119"/>
      <c r="L3960" s="119"/>
      <c r="M3960" s="119"/>
      <c r="N3960" s="119"/>
      <c r="O3960" s="159"/>
      <c r="P3960" s="160" t="s">
        <v>80</v>
      </c>
      <c r="Q3960" s="122">
        <f t="shared" si="126"/>
        <v>0</v>
      </c>
      <c r="R3960" s="143"/>
    </row>
    <row r="3961" spans="2:18" x14ac:dyDescent="0.2">
      <c r="B3961" s="120"/>
      <c r="C3961" s="119"/>
      <c r="D3961" s="120"/>
      <c r="E3961" s="119"/>
      <c r="F3961" s="119"/>
      <c r="G3961" s="119"/>
      <c r="H3961" s="119"/>
      <c r="I3961" s="158">
        <f t="shared" si="125"/>
        <v>0</v>
      </c>
      <c r="J3961" s="119"/>
      <c r="K3961" s="119"/>
      <c r="L3961" s="119"/>
      <c r="M3961" s="119"/>
      <c r="N3961" s="119"/>
      <c r="O3961" s="159"/>
      <c r="P3961" s="160" t="s">
        <v>80</v>
      </c>
      <c r="Q3961" s="122">
        <f t="shared" si="126"/>
        <v>0</v>
      </c>
      <c r="R3961" s="143"/>
    </row>
    <row r="3962" spans="2:18" x14ac:dyDescent="0.2">
      <c r="B3962" s="120"/>
      <c r="C3962" s="119"/>
      <c r="D3962" s="120"/>
      <c r="E3962" s="119"/>
      <c r="F3962" s="119"/>
      <c r="G3962" s="119"/>
      <c r="H3962" s="119"/>
      <c r="I3962" s="158">
        <f t="shared" si="125"/>
        <v>0</v>
      </c>
      <c r="J3962" s="119"/>
      <c r="K3962" s="119"/>
      <c r="L3962" s="119"/>
      <c r="M3962" s="119"/>
      <c r="N3962" s="119"/>
      <c r="O3962" s="159"/>
      <c r="P3962" s="160" t="s">
        <v>80</v>
      </c>
      <c r="Q3962" s="122">
        <f t="shared" si="126"/>
        <v>0</v>
      </c>
      <c r="R3962" s="143"/>
    </row>
    <row r="3963" spans="2:18" x14ac:dyDescent="0.2">
      <c r="B3963" s="120"/>
      <c r="C3963" s="119"/>
      <c r="D3963" s="120"/>
      <c r="E3963" s="119"/>
      <c r="F3963" s="119"/>
      <c r="G3963" s="119"/>
      <c r="H3963" s="119"/>
      <c r="I3963" s="158">
        <f t="shared" si="125"/>
        <v>0</v>
      </c>
      <c r="J3963" s="119"/>
      <c r="K3963" s="119"/>
      <c r="L3963" s="119"/>
      <c r="M3963" s="119"/>
      <c r="N3963" s="119"/>
      <c r="O3963" s="159"/>
      <c r="P3963" s="160" t="s">
        <v>80</v>
      </c>
      <c r="Q3963" s="122">
        <f t="shared" si="126"/>
        <v>0</v>
      </c>
      <c r="R3963" s="143"/>
    </row>
    <row r="3964" spans="2:18" x14ac:dyDescent="0.2">
      <c r="B3964" s="120"/>
      <c r="C3964" s="119"/>
      <c r="D3964" s="120"/>
      <c r="E3964" s="119"/>
      <c r="F3964" s="119"/>
      <c r="G3964" s="119"/>
      <c r="H3964" s="119"/>
      <c r="I3964" s="158">
        <f t="shared" si="125"/>
        <v>0</v>
      </c>
      <c r="J3964" s="119"/>
      <c r="K3964" s="119"/>
      <c r="L3964" s="119"/>
      <c r="M3964" s="119"/>
      <c r="N3964" s="119"/>
      <c r="O3964" s="159"/>
      <c r="P3964" s="160" t="s">
        <v>80</v>
      </c>
      <c r="Q3964" s="122">
        <f t="shared" si="126"/>
        <v>0</v>
      </c>
      <c r="R3964" s="143"/>
    </row>
    <row r="3965" spans="2:18" x14ac:dyDescent="0.2">
      <c r="B3965" s="120"/>
      <c r="C3965" s="119"/>
      <c r="D3965" s="120"/>
      <c r="E3965" s="119"/>
      <c r="F3965" s="119"/>
      <c r="G3965" s="119"/>
      <c r="H3965" s="119"/>
      <c r="I3965" s="158">
        <f t="shared" si="125"/>
        <v>0</v>
      </c>
      <c r="J3965" s="119"/>
      <c r="K3965" s="119"/>
      <c r="L3965" s="119"/>
      <c r="M3965" s="119"/>
      <c r="N3965" s="119"/>
      <c r="O3965" s="159"/>
      <c r="P3965" s="160" t="s">
        <v>80</v>
      </c>
      <c r="Q3965" s="122">
        <f t="shared" si="126"/>
        <v>0</v>
      </c>
      <c r="R3965" s="143"/>
    </row>
    <row r="3966" spans="2:18" x14ac:dyDescent="0.2">
      <c r="B3966" s="120"/>
      <c r="C3966" s="119"/>
      <c r="D3966" s="120"/>
      <c r="E3966" s="119"/>
      <c r="F3966" s="119"/>
      <c r="G3966" s="119"/>
      <c r="H3966" s="119"/>
      <c r="I3966" s="158">
        <f t="shared" si="125"/>
        <v>0</v>
      </c>
      <c r="J3966" s="119"/>
      <c r="K3966" s="119"/>
      <c r="L3966" s="119"/>
      <c r="M3966" s="119"/>
      <c r="N3966" s="119"/>
      <c r="O3966" s="159"/>
      <c r="P3966" s="160" t="s">
        <v>80</v>
      </c>
      <c r="Q3966" s="122">
        <f t="shared" si="126"/>
        <v>0</v>
      </c>
      <c r="R3966" s="143"/>
    </row>
    <row r="3967" spans="2:18" x14ac:dyDescent="0.2">
      <c r="B3967" s="120"/>
      <c r="C3967" s="119"/>
      <c r="D3967" s="120"/>
      <c r="E3967" s="119"/>
      <c r="F3967" s="119"/>
      <c r="G3967" s="119"/>
      <c r="H3967" s="119"/>
      <c r="I3967" s="158">
        <f t="shared" si="125"/>
        <v>0</v>
      </c>
      <c r="J3967" s="119"/>
      <c r="K3967" s="119"/>
      <c r="L3967" s="119"/>
      <c r="M3967" s="119"/>
      <c r="N3967" s="119"/>
      <c r="O3967" s="159"/>
      <c r="P3967" s="160" t="s">
        <v>80</v>
      </c>
      <c r="Q3967" s="122">
        <f t="shared" si="126"/>
        <v>0</v>
      </c>
      <c r="R3967" s="143"/>
    </row>
    <row r="3968" spans="2:18" x14ac:dyDescent="0.2">
      <c r="B3968" s="120"/>
      <c r="C3968" s="119"/>
      <c r="D3968" s="120"/>
      <c r="E3968" s="119"/>
      <c r="F3968" s="119"/>
      <c r="G3968" s="119"/>
      <c r="H3968" s="119"/>
      <c r="I3968" s="158">
        <f t="shared" si="125"/>
        <v>0</v>
      </c>
      <c r="J3968" s="119"/>
      <c r="K3968" s="119"/>
      <c r="L3968" s="119"/>
      <c r="M3968" s="119"/>
      <c r="N3968" s="119"/>
      <c r="O3968" s="159"/>
      <c r="P3968" s="160" t="s">
        <v>80</v>
      </c>
      <c r="Q3968" s="122">
        <f t="shared" si="126"/>
        <v>0</v>
      </c>
      <c r="R3968" s="143"/>
    </row>
    <row r="3969" spans="2:18" x14ac:dyDescent="0.2">
      <c r="B3969" s="120"/>
      <c r="C3969" s="119"/>
      <c r="D3969" s="120"/>
      <c r="E3969" s="119"/>
      <c r="F3969" s="119"/>
      <c r="G3969" s="119"/>
      <c r="H3969" s="119"/>
      <c r="I3969" s="158">
        <f t="shared" si="125"/>
        <v>0</v>
      </c>
      <c r="J3969" s="119"/>
      <c r="K3969" s="119"/>
      <c r="L3969" s="119"/>
      <c r="M3969" s="119"/>
      <c r="N3969" s="119"/>
      <c r="O3969" s="159"/>
      <c r="P3969" s="160" t="s">
        <v>80</v>
      </c>
      <c r="Q3969" s="122">
        <f t="shared" si="126"/>
        <v>0</v>
      </c>
      <c r="R3969" s="143"/>
    </row>
    <row r="3970" spans="2:18" x14ac:dyDescent="0.2">
      <c r="B3970" s="120"/>
      <c r="C3970" s="119"/>
      <c r="D3970" s="120"/>
      <c r="E3970" s="119"/>
      <c r="F3970" s="119"/>
      <c r="G3970" s="119"/>
      <c r="H3970" s="119"/>
      <c r="I3970" s="158">
        <f t="shared" si="125"/>
        <v>0</v>
      </c>
      <c r="J3970" s="119"/>
      <c r="K3970" s="119"/>
      <c r="L3970" s="119"/>
      <c r="M3970" s="119"/>
      <c r="N3970" s="119"/>
      <c r="O3970" s="159"/>
      <c r="P3970" s="160" t="s">
        <v>80</v>
      </c>
      <c r="Q3970" s="122">
        <f t="shared" si="126"/>
        <v>0</v>
      </c>
      <c r="R3970" s="143"/>
    </row>
    <row r="3971" spans="2:18" x14ac:dyDescent="0.2">
      <c r="B3971" s="120"/>
      <c r="C3971" s="119"/>
      <c r="D3971" s="120"/>
      <c r="E3971" s="119"/>
      <c r="F3971" s="119"/>
      <c r="G3971" s="119"/>
      <c r="H3971" s="119"/>
      <c r="I3971" s="158">
        <f t="shared" si="125"/>
        <v>0</v>
      </c>
      <c r="J3971" s="119"/>
      <c r="K3971" s="119"/>
      <c r="L3971" s="119"/>
      <c r="M3971" s="119"/>
      <c r="N3971" s="119"/>
      <c r="O3971" s="159"/>
      <c r="P3971" s="160" t="s">
        <v>80</v>
      </c>
      <c r="Q3971" s="122">
        <f t="shared" si="126"/>
        <v>0</v>
      </c>
      <c r="R3971" s="143"/>
    </row>
    <row r="3972" spans="2:18" x14ac:dyDescent="0.2">
      <c r="B3972" s="120"/>
      <c r="C3972" s="119"/>
      <c r="D3972" s="120"/>
      <c r="E3972" s="119"/>
      <c r="F3972" s="119"/>
      <c r="G3972" s="119"/>
      <c r="H3972" s="119"/>
      <c r="I3972" s="158">
        <f t="shared" si="125"/>
        <v>0</v>
      </c>
      <c r="J3972" s="119"/>
      <c r="K3972" s="119"/>
      <c r="L3972" s="119"/>
      <c r="M3972" s="119"/>
      <c r="N3972" s="119"/>
      <c r="O3972" s="159"/>
      <c r="P3972" s="160" t="s">
        <v>80</v>
      </c>
      <c r="Q3972" s="122">
        <f t="shared" si="126"/>
        <v>0</v>
      </c>
      <c r="R3972" s="143"/>
    </row>
    <row r="3973" spans="2:18" x14ac:dyDescent="0.2">
      <c r="B3973" s="120"/>
      <c r="C3973" s="119"/>
      <c r="D3973" s="120"/>
      <c r="E3973" s="119"/>
      <c r="F3973" s="119"/>
      <c r="G3973" s="119"/>
      <c r="H3973" s="119"/>
      <c r="I3973" s="158">
        <f t="shared" si="125"/>
        <v>0</v>
      </c>
      <c r="J3973" s="119"/>
      <c r="K3973" s="119"/>
      <c r="L3973" s="119"/>
      <c r="M3973" s="119"/>
      <c r="N3973" s="119"/>
      <c r="O3973" s="159"/>
      <c r="P3973" s="160" t="s">
        <v>80</v>
      </c>
      <c r="Q3973" s="122">
        <f t="shared" si="126"/>
        <v>0</v>
      </c>
      <c r="R3973" s="143"/>
    </row>
    <row r="3974" spans="2:18" x14ac:dyDescent="0.2">
      <c r="B3974" s="120"/>
      <c r="C3974" s="119"/>
      <c r="D3974" s="120"/>
      <c r="E3974" s="119"/>
      <c r="F3974" s="119"/>
      <c r="G3974" s="119"/>
      <c r="H3974" s="119"/>
      <c r="I3974" s="158">
        <f t="shared" si="125"/>
        <v>0</v>
      </c>
      <c r="J3974" s="119"/>
      <c r="K3974" s="119"/>
      <c r="L3974" s="119"/>
      <c r="M3974" s="119"/>
      <c r="N3974" s="119"/>
      <c r="O3974" s="159"/>
      <c r="P3974" s="160" t="s">
        <v>80</v>
      </c>
      <c r="Q3974" s="122">
        <f t="shared" si="126"/>
        <v>0</v>
      </c>
      <c r="R3974" s="143"/>
    </row>
    <row r="3975" spans="2:18" x14ac:dyDescent="0.2">
      <c r="B3975" s="120"/>
      <c r="C3975" s="119"/>
      <c r="D3975" s="120"/>
      <c r="E3975" s="119"/>
      <c r="F3975" s="119"/>
      <c r="G3975" s="119"/>
      <c r="H3975" s="119"/>
      <c r="I3975" s="158">
        <f t="shared" si="125"/>
        <v>0</v>
      </c>
      <c r="J3975" s="119"/>
      <c r="K3975" s="119"/>
      <c r="L3975" s="119"/>
      <c r="M3975" s="119"/>
      <c r="N3975" s="119"/>
      <c r="O3975" s="159"/>
      <c r="P3975" s="160" t="s">
        <v>80</v>
      </c>
      <c r="Q3975" s="122">
        <f t="shared" si="126"/>
        <v>0</v>
      </c>
      <c r="R3975" s="143"/>
    </row>
    <row r="3976" spans="2:18" x14ac:dyDescent="0.2">
      <c r="B3976" s="120"/>
      <c r="C3976" s="119"/>
      <c r="D3976" s="120"/>
      <c r="E3976" s="119"/>
      <c r="F3976" s="119"/>
      <c r="G3976" s="119"/>
      <c r="H3976" s="119"/>
      <c r="I3976" s="158">
        <f t="shared" si="125"/>
        <v>0</v>
      </c>
      <c r="J3976" s="119"/>
      <c r="K3976" s="119"/>
      <c r="L3976" s="119"/>
      <c r="M3976" s="119"/>
      <c r="N3976" s="119"/>
      <c r="O3976" s="159"/>
      <c r="P3976" s="160" t="s">
        <v>80</v>
      </c>
      <c r="Q3976" s="122">
        <f t="shared" si="126"/>
        <v>0</v>
      </c>
      <c r="R3976" s="143"/>
    </row>
    <row r="3977" spans="2:18" x14ac:dyDescent="0.2">
      <c r="B3977" s="120"/>
      <c r="C3977" s="119"/>
      <c r="D3977" s="120"/>
      <c r="E3977" s="119"/>
      <c r="F3977" s="119"/>
      <c r="G3977" s="119"/>
      <c r="H3977" s="119"/>
      <c r="I3977" s="158">
        <f t="shared" si="125"/>
        <v>0</v>
      </c>
      <c r="J3977" s="119"/>
      <c r="K3977" s="119"/>
      <c r="L3977" s="119"/>
      <c r="M3977" s="119"/>
      <c r="N3977" s="119"/>
      <c r="O3977" s="159"/>
      <c r="P3977" s="160" t="s">
        <v>80</v>
      </c>
      <c r="Q3977" s="122">
        <f t="shared" si="126"/>
        <v>0</v>
      </c>
      <c r="R3977" s="143"/>
    </row>
    <row r="3978" spans="2:18" x14ac:dyDescent="0.2">
      <c r="B3978" s="120"/>
      <c r="C3978" s="119"/>
      <c r="D3978" s="120"/>
      <c r="E3978" s="119"/>
      <c r="F3978" s="119"/>
      <c r="G3978" s="119"/>
      <c r="H3978" s="119"/>
      <c r="I3978" s="158">
        <f t="shared" si="125"/>
        <v>0</v>
      </c>
      <c r="J3978" s="119"/>
      <c r="K3978" s="119"/>
      <c r="L3978" s="119"/>
      <c r="M3978" s="119"/>
      <c r="N3978" s="119"/>
      <c r="O3978" s="159"/>
      <c r="P3978" s="160" t="s">
        <v>80</v>
      </c>
      <c r="Q3978" s="122">
        <f t="shared" si="126"/>
        <v>0</v>
      </c>
      <c r="R3978" s="143"/>
    </row>
    <row r="3979" spans="2:18" x14ac:dyDescent="0.2">
      <c r="B3979" s="120"/>
      <c r="C3979" s="119"/>
      <c r="D3979" s="120"/>
      <c r="E3979" s="119"/>
      <c r="F3979" s="119"/>
      <c r="G3979" s="119"/>
      <c r="H3979" s="119"/>
      <c r="I3979" s="158">
        <f t="shared" si="125"/>
        <v>0</v>
      </c>
      <c r="J3979" s="119"/>
      <c r="K3979" s="119"/>
      <c r="L3979" s="119"/>
      <c r="M3979" s="119"/>
      <c r="N3979" s="119"/>
      <c r="O3979" s="159"/>
      <c r="P3979" s="160" t="s">
        <v>80</v>
      </c>
      <c r="Q3979" s="122">
        <f t="shared" si="126"/>
        <v>0</v>
      </c>
      <c r="R3979" s="143"/>
    </row>
    <row r="3980" spans="2:18" x14ac:dyDescent="0.2">
      <c r="B3980" s="120"/>
      <c r="C3980" s="119"/>
      <c r="D3980" s="120"/>
      <c r="E3980" s="119"/>
      <c r="F3980" s="119"/>
      <c r="G3980" s="119"/>
      <c r="H3980" s="119"/>
      <c r="I3980" s="158">
        <f t="shared" si="125"/>
        <v>0</v>
      </c>
      <c r="J3980" s="119"/>
      <c r="K3980" s="119"/>
      <c r="L3980" s="119"/>
      <c r="M3980" s="119"/>
      <c r="N3980" s="119"/>
      <c r="O3980" s="159"/>
      <c r="P3980" s="160" t="s">
        <v>80</v>
      </c>
      <c r="Q3980" s="122">
        <f t="shared" si="126"/>
        <v>0</v>
      </c>
      <c r="R3980" s="143"/>
    </row>
    <row r="3981" spans="2:18" x14ac:dyDescent="0.2">
      <c r="B3981" s="120"/>
      <c r="C3981" s="119"/>
      <c r="D3981" s="120"/>
      <c r="E3981" s="119"/>
      <c r="F3981" s="119"/>
      <c r="G3981" s="119"/>
      <c r="H3981" s="119"/>
      <c r="I3981" s="158">
        <f t="shared" si="125"/>
        <v>0</v>
      </c>
      <c r="J3981" s="119"/>
      <c r="K3981" s="119"/>
      <c r="L3981" s="119"/>
      <c r="M3981" s="119"/>
      <c r="N3981" s="119"/>
      <c r="O3981" s="159"/>
      <c r="P3981" s="160" t="s">
        <v>80</v>
      </c>
      <c r="Q3981" s="122">
        <f t="shared" si="126"/>
        <v>0</v>
      </c>
      <c r="R3981" s="143"/>
    </row>
    <row r="3982" spans="2:18" x14ac:dyDescent="0.2">
      <c r="B3982" s="120"/>
      <c r="C3982" s="119"/>
      <c r="D3982" s="120"/>
      <c r="E3982" s="119"/>
      <c r="F3982" s="119"/>
      <c r="G3982" s="119"/>
      <c r="H3982" s="119"/>
      <c r="I3982" s="158">
        <f t="shared" si="125"/>
        <v>0</v>
      </c>
      <c r="J3982" s="119"/>
      <c r="K3982" s="119"/>
      <c r="L3982" s="119"/>
      <c r="M3982" s="119"/>
      <c r="N3982" s="119"/>
      <c r="O3982" s="159"/>
      <c r="P3982" s="160" t="s">
        <v>80</v>
      </c>
      <c r="Q3982" s="122">
        <f t="shared" si="126"/>
        <v>0</v>
      </c>
      <c r="R3982" s="143"/>
    </row>
    <row r="3983" spans="2:18" x14ac:dyDescent="0.2">
      <c r="B3983" s="120"/>
      <c r="C3983" s="119"/>
      <c r="D3983" s="120"/>
      <c r="E3983" s="119"/>
      <c r="F3983" s="119"/>
      <c r="G3983" s="119"/>
      <c r="H3983" s="119"/>
      <c r="I3983" s="158">
        <f t="shared" si="125"/>
        <v>0</v>
      </c>
      <c r="J3983" s="119"/>
      <c r="K3983" s="119"/>
      <c r="L3983" s="119"/>
      <c r="M3983" s="119"/>
      <c r="N3983" s="119"/>
      <c r="O3983" s="159"/>
      <c r="P3983" s="160" t="s">
        <v>80</v>
      </c>
      <c r="Q3983" s="122">
        <f t="shared" si="126"/>
        <v>0</v>
      </c>
      <c r="R3983" s="143"/>
    </row>
    <row r="3984" spans="2:18" x14ac:dyDescent="0.2">
      <c r="B3984" s="120"/>
      <c r="C3984" s="119"/>
      <c r="D3984" s="120"/>
      <c r="E3984" s="119"/>
      <c r="F3984" s="119"/>
      <c r="G3984" s="119"/>
      <c r="H3984" s="119"/>
      <c r="I3984" s="158">
        <f t="shared" si="125"/>
        <v>0</v>
      </c>
      <c r="J3984" s="119"/>
      <c r="K3984" s="119"/>
      <c r="L3984" s="119"/>
      <c r="M3984" s="119"/>
      <c r="N3984" s="119"/>
      <c r="O3984" s="159"/>
      <c r="P3984" s="160" t="s">
        <v>80</v>
      </c>
      <c r="Q3984" s="122">
        <f t="shared" si="126"/>
        <v>0</v>
      </c>
      <c r="R3984" s="143"/>
    </row>
    <row r="3985" spans="2:18" x14ac:dyDescent="0.2">
      <c r="B3985" s="120"/>
      <c r="C3985" s="119"/>
      <c r="D3985" s="120"/>
      <c r="E3985" s="119"/>
      <c r="F3985" s="119"/>
      <c r="G3985" s="119"/>
      <c r="H3985" s="119"/>
      <c r="I3985" s="158">
        <f t="shared" si="125"/>
        <v>0</v>
      </c>
      <c r="J3985" s="119"/>
      <c r="K3985" s="119"/>
      <c r="L3985" s="119"/>
      <c r="M3985" s="119"/>
      <c r="N3985" s="119"/>
      <c r="O3985" s="159"/>
      <c r="P3985" s="160" t="s">
        <v>80</v>
      </c>
      <c r="Q3985" s="122">
        <f t="shared" si="126"/>
        <v>0</v>
      </c>
      <c r="R3985" s="143"/>
    </row>
    <row r="3986" spans="2:18" x14ac:dyDescent="0.2">
      <c r="B3986" s="120"/>
      <c r="C3986" s="119"/>
      <c r="D3986" s="120"/>
      <c r="E3986" s="119"/>
      <c r="F3986" s="119"/>
      <c r="G3986" s="119"/>
      <c r="H3986" s="119"/>
      <c r="I3986" s="158">
        <f t="shared" si="125"/>
        <v>0</v>
      </c>
      <c r="J3986" s="119"/>
      <c r="K3986" s="119"/>
      <c r="L3986" s="119"/>
      <c r="M3986" s="119"/>
      <c r="N3986" s="119"/>
      <c r="O3986" s="159"/>
      <c r="P3986" s="160" t="s">
        <v>80</v>
      </c>
      <c r="Q3986" s="122">
        <f t="shared" si="126"/>
        <v>0</v>
      </c>
      <c r="R3986" s="143"/>
    </row>
    <row r="3987" spans="2:18" x14ac:dyDescent="0.2">
      <c r="B3987" s="120"/>
      <c r="C3987" s="119"/>
      <c r="D3987" s="120"/>
      <c r="E3987" s="119"/>
      <c r="F3987" s="119"/>
      <c r="G3987" s="119"/>
      <c r="H3987" s="119"/>
      <c r="I3987" s="158">
        <f t="shared" si="125"/>
        <v>0</v>
      </c>
      <c r="J3987" s="119"/>
      <c r="K3987" s="119"/>
      <c r="L3987" s="119"/>
      <c r="M3987" s="119"/>
      <c r="N3987" s="119"/>
      <c r="O3987" s="159"/>
      <c r="P3987" s="160" t="s">
        <v>80</v>
      </c>
      <c r="Q3987" s="122">
        <f t="shared" si="126"/>
        <v>0</v>
      </c>
      <c r="R3987" s="143"/>
    </row>
    <row r="3988" spans="2:18" x14ac:dyDescent="0.2">
      <c r="B3988" s="120"/>
      <c r="C3988" s="119"/>
      <c r="D3988" s="120"/>
      <c r="E3988" s="119"/>
      <c r="F3988" s="119"/>
      <c r="G3988" s="119"/>
      <c r="H3988" s="119"/>
      <c r="I3988" s="158">
        <f t="shared" si="125"/>
        <v>0</v>
      </c>
      <c r="J3988" s="119"/>
      <c r="K3988" s="119"/>
      <c r="L3988" s="119"/>
      <c r="M3988" s="119"/>
      <c r="N3988" s="119"/>
      <c r="O3988" s="159"/>
      <c r="P3988" s="160" t="s">
        <v>80</v>
      </c>
      <c r="Q3988" s="122">
        <f t="shared" si="126"/>
        <v>0</v>
      </c>
      <c r="R3988" s="143"/>
    </row>
    <row r="3989" spans="2:18" x14ac:dyDescent="0.2">
      <c r="B3989" s="120"/>
      <c r="C3989" s="119"/>
      <c r="D3989" s="120"/>
      <c r="E3989" s="119"/>
      <c r="F3989" s="119"/>
      <c r="G3989" s="119"/>
      <c r="H3989" s="119"/>
      <c r="I3989" s="158">
        <f t="shared" si="125"/>
        <v>0</v>
      </c>
      <c r="J3989" s="119"/>
      <c r="K3989" s="119"/>
      <c r="L3989" s="119"/>
      <c r="M3989" s="119"/>
      <c r="N3989" s="119"/>
      <c r="O3989" s="159"/>
      <c r="P3989" s="160" t="s">
        <v>80</v>
      </c>
      <c r="Q3989" s="122">
        <f t="shared" si="126"/>
        <v>0</v>
      </c>
      <c r="R3989" s="143"/>
    </row>
    <row r="3990" spans="2:18" x14ac:dyDescent="0.2">
      <c r="B3990" s="120"/>
      <c r="C3990" s="119"/>
      <c r="D3990" s="120"/>
      <c r="E3990" s="119"/>
      <c r="F3990" s="119"/>
      <c r="G3990" s="119"/>
      <c r="H3990" s="119"/>
      <c r="I3990" s="158">
        <f t="shared" si="125"/>
        <v>0</v>
      </c>
      <c r="J3990" s="119"/>
      <c r="K3990" s="119"/>
      <c r="L3990" s="119"/>
      <c r="M3990" s="119"/>
      <c r="N3990" s="119"/>
      <c r="O3990" s="159"/>
      <c r="P3990" s="160" t="s">
        <v>80</v>
      </c>
      <c r="Q3990" s="122">
        <f t="shared" si="126"/>
        <v>0</v>
      </c>
      <c r="R3990" s="143"/>
    </row>
    <row r="3991" spans="2:18" x14ac:dyDescent="0.2">
      <c r="B3991" s="120"/>
      <c r="C3991" s="119"/>
      <c r="D3991" s="120"/>
      <c r="E3991" s="119"/>
      <c r="F3991" s="119"/>
      <c r="G3991" s="119"/>
      <c r="H3991" s="119"/>
      <c r="I3991" s="158">
        <f t="shared" si="125"/>
        <v>0</v>
      </c>
      <c r="J3991" s="119"/>
      <c r="K3991" s="119"/>
      <c r="L3991" s="119"/>
      <c r="M3991" s="119"/>
      <c r="N3991" s="119"/>
      <c r="O3991" s="159"/>
      <c r="P3991" s="160" t="s">
        <v>80</v>
      </c>
      <c r="Q3991" s="122">
        <f t="shared" si="126"/>
        <v>0</v>
      </c>
      <c r="R3991" s="143"/>
    </row>
    <row r="3992" spans="2:18" x14ac:dyDescent="0.2">
      <c r="B3992" s="120"/>
      <c r="C3992" s="119"/>
      <c r="D3992" s="120"/>
      <c r="E3992" s="119"/>
      <c r="F3992" s="119"/>
      <c r="G3992" s="119"/>
      <c r="H3992" s="119"/>
      <c r="I3992" s="158">
        <f t="shared" si="125"/>
        <v>0</v>
      </c>
      <c r="J3992" s="119"/>
      <c r="K3992" s="119"/>
      <c r="L3992" s="119"/>
      <c r="M3992" s="119"/>
      <c r="N3992" s="119"/>
      <c r="O3992" s="159"/>
      <c r="P3992" s="160" t="s">
        <v>80</v>
      </c>
      <c r="Q3992" s="122">
        <f t="shared" si="126"/>
        <v>0</v>
      </c>
      <c r="R3992" s="143"/>
    </row>
    <row r="3993" spans="2:18" x14ac:dyDescent="0.2">
      <c r="B3993" s="120"/>
      <c r="C3993" s="119"/>
      <c r="D3993" s="120"/>
      <c r="E3993" s="119"/>
      <c r="F3993" s="119"/>
      <c r="G3993" s="119"/>
      <c r="H3993" s="119"/>
      <c r="I3993" s="158">
        <f t="shared" si="125"/>
        <v>0</v>
      </c>
      <c r="J3993" s="119"/>
      <c r="K3993" s="119"/>
      <c r="L3993" s="119"/>
      <c r="M3993" s="119"/>
      <c r="N3993" s="119"/>
      <c r="O3993" s="159"/>
      <c r="P3993" s="160" t="s">
        <v>80</v>
      </c>
      <c r="Q3993" s="122">
        <f t="shared" si="126"/>
        <v>0</v>
      </c>
      <c r="R3993" s="143"/>
    </row>
    <row r="3994" spans="2:18" x14ac:dyDescent="0.2">
      <c r="B3994" s="120"/>
      <c r="C3994" s="119"/>
      <c r="D3994" s="120"/>
      <c r="E3994" s="119"/>
      <c r="F3994" s="119"/>
      <c r="G3994" s="119"/>
      <c r="H3994" s="119"/>
      <c r="I3994" s="158">
        <f t="shared" si="125"/>
        <v>0</v>
      </c>
      <c r="J3994" s="119"/>
      <c r="K3994" s="119"/>
      <c r="L3994" s="119"/>
      <c r="M3994" s="119"/>
      <c r="N3994" s="119"/>
      <c r="O3994" s="159"/>
      <c r="P3994" s="160" t="s">
        <v>80</v>
      </c>
      <c r="Q3994" s="122">
        <f t="shared" si="126"/>
        <v>0</v>
      </c>
      <c r="R3994" s="143"/>
    </row>
    <row r="3995" spans="2:18" x14ac:dyDescent="0.2">
      <c r="B3995" s="120"/>
      <c r="C3995" s="119"/>
      <c r="D3995" s="120"/>
      <c r="E3995" s="119"/>
      <c r="F3995" s="119"/>
      <c r="G3995" s="119"/>
      <c r="H3995" s="119"/>
      <c r="I3995" s="158">
        <f t="shared" si="125"/>
        <v>0</v>
      </c>
      <c r="J3995" s="119"/>
      <c r="K3995" s="119"/>
      <c r="L3995" s="119"/>
      <c r="M3995" s="119"/>
      <c r="N3995" s="119"/>
      <c r="O3995" s="159"/>
      <c r="P3995" s="160" t="s">
        <v>80</v>
      </c>
      <c r="Q3995" s="122">
        <f t="shared" si="126"/>
        <v>0</v>
      </c>
      <c r="R3995" s="143"/>
    </row>
    <row r="3996" spans="2:18" x14ac:dyDescent="0.2">
      <c r="B3996" s="120"/>
      <c r="C3996" s="119"/>
      <c r="D3996" s="120"/>
      <c r="E3996" s="119"/>
      <c r="F3996" s="119"/>
      <c r="G3996" s="119"/>
      <c r="H3996" s="119"/>
      <c r="I3996" s="158">
        <f t="shared" si="125"/>
        <v>0</v>
      </c>
      <c r="J3996" s="119"/>
      <c r="K3996" s="119"/>
      <c r="L3996" s="119"/>
      <c r="M3996" s="119"/>
      <c r="N3996" s="119"/>
      <c r="O3996" s="159"/>
      <c r="P3996" s="160" t="s">
        <v>80</v>
      </c>
      <c r="Q3996" s="122">
        <f t="shared" si="126"/>
        <v>0</v>
      </c>
      <c r="R3996" s="143"/>
    </row>
    <row r="3997" spans="2:18" x14ac:dyDescent="0.2">
      <c r="B3997" s="120"/>
      <c r="C3997" s="119"/>
      <c r="D3997" s="120"/>
      <c r="E3997" s="119"/>
      <c r="F3997" s="119"/>
      <c r="G3997" s="119"/>
      <c r="H3997" s="119"/>
      <c r="I3997" s="158">
        <f t="shared" si="125"/>
        <v>0</v>
      </c>
      <c r="J3997" s="119"/>
      <c r="K3997" s="119"/>
      <c r="L3997" s="119"/>
      <c r="M3997" s="119"/>
      <c r="N3997" s="119"/>
      <c r="O3997" s="159"/>
      <c r="P3997" s="160" t="s">
        <v>80</v>
      </c>
      <c r="Q3997" s="122">
        <f t="shared" si="126"/>
        <v>0</v>
      </c>
      <c r="R3997" s="143"/>
    </row>
    <row r="3998" spans="2:18" x14ac:dyDescent="0.2">
      <c r="B3998" s="120"/>
      <c r="C3998" s="119"/>
      <c r="D3998" s="120"/>
      <c r="E3998" s="119"/>
      <c r="F3998" s="119"/>
      <c r="G3998" s="119"/>
      <c r="H3998" s="119"/>
      <c r="I3998" s="158">
        <f t="shared" si="125"/>
        <v>0</v>
      </c>
      <c r="J3998" s="119"/>
      <c r="K3998" s="119"/>
      <c r="L3998" s="119"/>
      <c r="M3998" s="119"/>
      <c r="N3998" s="119"/>
      <c r="O3998" s="159"/>
      <c r="P3998" s="160" t="s">
        <v>80</v>
      </c>
      <c r="Q3998" s="122">
        <f t="shared" si="126"/>
        <v>0</v>
      </c>
      <c r="R3998" s="143"/>
    </row>
    <row r="3999" spans="2:18" x14ac:dyDescent="0.2">
      <c r="B3999" s="120"/>
      <c r="C3999" s="119"/>
      <c r="D3999" s="120"/>
      <c r="E3999" s="119"/>
      <c r="F3999" s="119"/>
      <c r="G3999" s="119"/>
      <c r="H3999" s="119"/>
      <c r="I3999" s="158">
        <f t="shared" si="125"/>
        <v>0</v>
      </c>
      <c r="J3999" s="119"/>
      <c r="K3999" s="119"/>
      <c r="L3999" s="119"/>
      <c r="M3999" s="119"/>
      <c r="N3999" s="119"/>
      <c r="O3999" s="159"/>
      <c r="P3999" s="160" t="s">
        <v>80</v>
      </c>
      <c r="Q3999" s="122">
        <f t="shared" si="126"/>
        <v>0</v>
      </c>
      <c r="R3999" s="143"/>
    </row>
    <row r="4000" spans="2:18" x14ac:dyDescent="0.2">
      <c r="B4000" s="120"/>
      <c r="C4000" s="119"/>
      <c r="D4000" s="120"/>
      <c r="E4000" s="119"/>
      <c r="F4000" s="119"/>
      <c r="G4000" s="119"/>
      <c r="H4000" s="119"/>
      <c r="I4000" s="158">
        <f t="shared" si="125"/>
        <v>0</v>
      </c>
      <c r="J4000" s="119"/>
      <c r="K4000" s="119"/>
      <c r="L4000" s="119"/>
      <c r="M4000" s="119"/>
      <c r="N4000" s="119"/>
      <c r="O4000" s="159"/>
      <c r="P4000" s="160" t="s">
        <v>80</v>
      </c>
      <c r="Q4000" s="122">
        <f t="shared" si="126"/>
        <v>0</v>
      </c>
      <c r="R4000" s="143"/>
    </row>
    <row r="4001" spans="2:18" x14ac:dyDescent="0.2">
      <c r="B4001" s="120"/>
      <c r="C4001" s="119"/>
      <c r="D4001" s="120"/>
      <c r="E4001" s="119"/>
      <c r="F4001" s="119"/>
      <c r="G4001" s="119"/>
      <c r="H4001" s="119"/>
      <c r="I4001" s="158">
        <f t="shared" si="125"/>
        <v>0</v>
      </c>
      <c r="J4001" s="119"/>
      <c r="K4001" s="119"/>
      <c r="L4001" s="119"/>
      <c r="M4001" s="119"/>
      <c r="N4001" s="119"/>
      <c r="O4001" s="159"/>
      <c r="P4001" s="160" t="s">
        <v>80</v>
      </c>
      <c r="Q4001" s="122">
        <f t="shared" si="126"/>
        <v>0</v>
      </c>
      <c r="R4001" s="143"/>
    </row>
    <row r="4002" spans="2:18" x14ac:dyDescent="0.2">
      <c r="B4002" s="120"/>
      <c r="C4002" s="119"/>
      <c r="D4002" s="120"/>
      <c r="E4002" s="119"/>
      <c r="F4002" s="119"/>
      <c r="G4002" s="119"/>
      <c r="H4002" s="119"/>
      <c r="I4002" s="158">
        <f t="shared" si="125"/>
        <v>0</v>
      </c>
      <c r="J4002" s="119"/>
      <c r="K4002" s="119"/>
      <c r="L4002" s="119"/>
      <c r="M4002" s="119"/>
      <c r="N4002" s="119"/>
      <c r="O4002" s="159"/>
      <c r="P4002" s="160" t="s">
        <v>80</v>
      </c>
      <c r="Q4002" s="122">
        <f t="shared" si="126"/>
        <v>0</v>
      </c>
      <c r="R4002" s="143"/>
    </row>
    <row r="4003" spans="2:18" x14ac:dyDescent="0.2">
      <c r="B4003" s="120"/>
      <c r="C4003" s="119"/>
      <c r="D4003" s="120"/>
      <c r="E4003" s="119"/>
      <c r="F4003" s="119"/>
      <c r="G4003" s="119"/>
      <c r="H4003" s="119"/>
      <c r="I4003" s="158">
        <f t="shared" si="125"/>
        <v>0</v>
      </c>
      <c r="J4003" s="119"/>
      <c r="K4003" s="119"/>
      <c r="L4003" s="119"/>
      <c r="M4003" s="119"/>
      <c r="N4003" s="119"/>
      <c r="O4003" s="159"/>
      <c r="P4003" s="160" t="s">
        <v>80</v>
      </c>
      <c r="Q4003" s="122">
        <f t="shared" si="126"/>
        <v>0</v>
      </c>
      <c r="R4003" s="143"/>
    </row>
    <row r="4004" spans="2:18" x14ac:dyDescent="0.2">
      <c r="B4004" s="120"/>
      <c r="C4004" s="119"/>
      <c r="D4004" s="120"/>
      <c r="E4004" s="119"/>
      <c r="F4004" s="119"/>
      <c r="G4004" s="119"/>
      <c r="H4004" s="119"/>
      <c r="I4004" s="158">
        <f t="shared" si="125"/>
        <v>0</v>
      </c>
      <c r="J4004" s="119"/>
      <c r="K4004" s="119"/>
      <c r="L4004" s="119"/>
      <c r="M4004" s="119"/>
      <c r="N4004" s="119"/>
      <c r="O4004" s="159"/>
      <c r="P4004" s="160" t="s">
        <v>80</v>
      </c>
      <c r="Q4004" s="122">
        <f t="shared" si="126"/>
        <v>0</v>
      </c>
      <c r="R4004" s="143"/>
    </row>
    <row r="4005" spans="2:18" x14ac:dyDescent="0.2">
      <c r="B4005" s="120"/>
      <c r="C4005" s="119"/>
      <c r="D4005" s="120"/>
      <c r="E4005" s="119"/>
      <c r="F4005" s="119"/>
      <c r="G4005" s="119"/>
      <c r="H4005" s="119"/>
      <c r="I4005" s="158">
        <f t="shared" si="125"/>
        <v>0</v>
      </c>
      <c r="J4005" s="119"/>
      <c r="K4005" s="119"/>
      <c r="L4005" s="119"/>
      <c r="M4005" s="119"/>
      <c r="N4005" s="119"/>
      <c r="O4005" s="159"/>
      <c r="P4005" s="160" t="s">
        <v>80</v>
      </c>
      <c r="Q4005" s="122">
        <f t="shared" si="126"/>
        <v>0</v>
      </c>
      <c r="R4005" s="143"/>
    </row>
    <row r="4006" spans="2:18" x14ac:dyDescent="0.2">
      <c r="B4006" s="120"/>
      <c r="C4006" s="119"/>
      <c r="D4006" s="120"/>
      <c r="E4006" s="119"/>
      <c r="F4006" s="119"/>
      <c r="G4006" s="119"/>
      <c r="H4006" s="119"/>
      <c r="I4006" s="158">
        <f t="shared" si="125"/>
        <v>0</v>
      </c>
      <c r="J4006" s="119"/>
      <c r="K4006" s="119"/>
      <c r="L4006" s="119"/>
      <c r="M4006" s="119"/>
      <c r="N4006" s="119"/>
      <c r="O4006" s="159"/>
      <c r="P4006" s="160" t="s">
        <v>80</v>
      </c>
      <c r="Q4006" s="122">
        <f t="shared" si="126"/>
        <v>0</v>
      </c>
      <c r="R4006" s="143"/>
    </row>
    <row r="4007" spans="2:18" x14ac:dyDescent="0.2">
      <c r="B4007" s="120"/>
      <c r="C4007" s="119"/>
      <c r="D4007" s="120"/>
      <c r="E4007" s="119"/>
      <c r="F4007" s="119"/>
      <c r="G4007" s="119"/>
      <c r="H4007" s="119"/>
      <c r="I4007" s="158">
        <f t="shared" si="125"/>
        <v>0</v>
      </c>
      <c r="J4007" s="119"/>
      <c r="K4007" s="119"/>
      <c r="L4007" s="119"/>
      <c r="M4007" s="119"/>
      <c r="N4007" s="119"/>
      <c r="O4007" s="159"/>
      <c r="P4007" s="160" t="s">
        <v>80</v>
      </c>
      <c r="Q4007" s="122">
        <f t="shared" si="126"/>
        <v>0</v>
      </c>
      <c r="R4007" s="143"/>
    </row>
    <row r="4008" spans="2:18" x14ac:dyDescent="0.2">
      <c r="B4008" s="120"/>
      <c r="C4008" s="119"/>
      <c r="D4008" s="120"/>
      <c r="E4008" s="119"/>
      <c r="F4008" s="119"/>
      <c r="G4008" s="119"/>
      <c r="H4008" s="119"/>
      <c r="I4008" s="158">
        <f t="shared" si="125"/>
        <v>0</v>
      </c>
      <c r="J4008" s="119"/>
      <c r="K4008" s="119"/>
      <c r="L4008" s="119"/>
      <c r="M4008" s="119"/>
      <c r="N4008" s="119"/>
      <c r="O4008" s="159"/>
      <c r="P4008" s="160" t="s">
        <v>80</v>
      </c>
      <c r="Q4008" s="122">
        <f t="shared" si="126"/>
        <v>0</v>
      </c>
      <c r="R4008" s="143"/>
    </row>
    <row r="4009" spans="2:18" x14ac:dyDescent="0.2">
      <c r="B4009" s="120"/>
      <c r="C4009" s="119"/>
      <c r="D4009" s="120"/>
      <c r="E4009" s="119"/>
      <c r="F4009" s="119"/>
      <c r="G4009" s="119"/>
      <c r="H4009" s="119"/>
      <c r="I4009" s="158">
        <f t="shared" si="125"/>
        <v>0</v>
      </c>
      <c r="J4009" s="119"/>
      <c r="K4009" s="119"/>
      <c r="L4009" s="119"/>
      <c r="M4009" s="119"/>
      <c r="N4009" s="119"/>
      <c r="O4009" s="159"/>
      <c r="P4009" s="160" t="s">
        <v>80</v>
      </c>
      <c r="Q4009" s="122">
        <f t="shared" si="126"/>
        <v>0</v>
      </c>
      <c r="R4009" s="143"/>
    </row>
    <row r="4010" spans="2:18" x14ac:dyDescent="0.2">
      <c r="B4010" s="120"/>
      <c r="C4010" s="119"/>
      <c r="D4010" s="120"/>
      <c r="E4010" s="119"/>
      <c r="F4010" s="119"/>
      <c r="G4010" s="119"/>
      <c r="H4010" s="119"/>
      <c r="I4010" s="158">
        <f t="shared" si="125"/>
        <v>0</v>
      </c>
      <c r="J4010" s="119"/>
      <c r="K4010" s="119"/>
      <c r="L4010" s="119"/>
      <c r="M4010" s="119"/>
      <c r="N4010" s="119"/>
      <c r="O4010" s="159"/>
      <c r="P4010" s="160" t="s">
        <v>80</v>
      </c>
      <c r="Q4010" s="122">
        <f t="shared" si="126"/>
        <v>0</v>
      </c>
      <c r="R4010" s="143"/>
    </row>
    <row r="4011" spans="2:18" x14ac:dyDescent="0.2">
      <c r="B4011" s="120"/>
      <c r="C4011" s="119"/>
      <c r="D4011" s="120"/>
      <c r="E4011" s="119"/>
      <c r="F4011" s="119"/>
      <c r="G4011" s="119"/>
      <c r="H4011" s="119"/>
      <c r="I4011" s="158">
        <f t="shared" si="125"/>
        <v>0</v>
      </c>
      <c r="J4011" s="119"/>
      <c r="K4011" s="119"/>
      <c r="L4011" s="119"/>
      <c r="M4011" s="119"/>
      <c r="N4011" s="119"/>
      <c r="O4011" s="159"/>
      <c r="P4011" s="160" t="s">
        <v>80</v>
      </c>
      <c r="Q4011" s="122">
        <f t="shared" si="126"/>
        <v>0</v>
      </c>
      <c r="R4011" s="143"/>
    </row>
    <row r="4012" spans="2:18" x14ac:dyDescent="0.2">
      <c r="B4012" s="120"/>
      <c r="C4012" s="119"/>
      <c r="D4012" s="120"/>
      <c r="E4012" s="119"/>
      <c r="F4012" s="119"/>
      <c r="G4012" s="119"/>
      <c r="H4012" s="119"/>
      <c r="I4012" s="158">
        <f t="shared" si="125"/>
        <v>0</v>
      </c>
      <c r="J4012" s="119"/>
      <c r="K4012" s="119"/>
      <c r="L4012" s="119"/>
      <c r="M4012" s="119"/>
      <c r="N4012" s="119"/>
      <c r="O4012" s="159"/>
      <c r="P4012" s="160" t="s">
        <v>80</v>
      </c>
      <c r="Q4012" s="122">
        <f t="shared" si="126"/>
        <v>0</v>
      </c>
      <c r="R4012" s="143"/>
    </row>
    <row r="4013" spans="2:18" x14ac:dyDescent="0.2">
      <c r="B4013" s="120"/>
      <c r="C4013" s="119"/>
      <c r="D4013" s="120"/>
      <c r="E4013" s="119"/>
      <c r="F4013" s="119"/>
      <c r="G4013" s="119"/>
      <c r="H4013" s="119"/>
      <c r="I4013" s="158">
        <f t="shared" si="125"/>
        <v>0</v>
      </c>
      <c r="J4013" s="119"/>
      <c r="K4013" s="119"/>
      <c r="L4013" s="119"/>
      <c r="M4013" s="119"/>
      <c r="N4013" s="119"/>
      <c r="O4013" s="159"/>
      <c r="P4013" s="160" t="s">
        <v>80</v>
      </c>
      <c r="Q4013" s="122">
        <f t="shared" si="126"/>
        <v>0</v>
      </c>
      <c r="R4013" s="143"/>
    </row>
    <row r="4014" spans="2:18" x14ac:dyDescent="0.2">
      <c r="B4014" s="120"/>
      <c r="C4014" s="119"/>
      <c r="D4014" s="120"/>
      <c r="E4014" s="119"/>
      <c r="F4014" s="119"/>
      <c r="G4014" s="119"/>
      <c r="H4014" s="119"/>
      <c r="I4014" s="158">
        <f t="shared" si="125"/>
        <v>0</v>
      </c>
      <c r="J4014" s="119"/>
      <c r="K4014" s="119"/>
      <c r="L4014" s="119"/>
      <c r="M4014" s="119"/>
      <c r="N4014" s="119"/>
      <c r="O4014" s="159"/>
      <c r="P4014" s="160" t="s">
        <v>80</v>
      </c>
      <c r="Q4014" s="122">
        <f t="shared" si="126"/>
        <v>0</v>
      </c>
      <c r="R4014" s="143"/>
    </row>
    <row r="4015" spans="2:18" x14ac:dyDescent="0.2">
      <c r="B4015" s="120"/>
      <c r="C4015" s="119"/>
      <c r="D4015" s="120"/>
      <c r="E4015" s="119"/>
      <c r="F4015" s="119"/>
      <c r="G4015" s="119"/>
      <c r="H4015" s="119"/>
      <c r="I4015" s="158">
        <f t="shared" si="125"/>
        <v>0</v>
      </c>
      <c r="J4015" s="119"/>
      <c r="K4015" s="119"/>
      <c r="L4015" s="119"/>
      <c r="M4015" s="119"/>
      <c r="N4015" s="119"/>
      <c r="O4015" s="159"/>
      <c r="P4015" s="160" t="s">
        <v>80</v>
      </c>
      <c r="Q4015" s="122">
        <f t="shared" si="126"/>
        <v>0</v>
      </c>
      <c r="R4015" s="143"/>
    </row>
    <row r="4016" spans="2:18" x14ac:dyDescent="0.2">
      <c r="B4016" s="120"/>
      <c r="C4016" s="119"/>
      <c r="D4016" s="120"/>
      <c r="E4016" s="119"/>
      <c r="F4016" s="119"/>
      <c r="G4016" s="119"/>
      <c r="H4016" s="119"/>
      <c r="I4016" s="158">
        <f t="shared" si="125"/>
        <v>0</v>
      </c>
      <c r="J4016" s="119"/>
      <c r="K4016" s="119"/>
      <c r="L4016" s="119"/>
      <c r="M4016" s="119"/>
      <c r="N4016" s="119"/>
      <c r="O4016" s="159"/>
      <c r="P4016" s="160" t="s">
        <v>80</v>
      </c>
      <c r="Q4016" s="122">
        <f t="shared" si="126"/>
        <v>0</v>
      </c>
      <c r="R4016" s="143"/>
    </row>
    <row r="4017" spans="2:18" x14ac:dyDescent="0.2">
      <c r="B4017" s="120"/>
      <c r="C4017" s="119"/>
      <c r="D4017" s="120"/>
      <c r="E4017" s="119"/>
      <c r="F4017" s="119"/>
      <c r="G4017" s="119"/>
      <c r="H4017" s="119"/>
      <c r="I4017" s="158">
        <f t="shared" si="125"/>
        <v>0</v>
      </c>
      <c r="J4017" s="119"/>
      <c r="K4017" s="119"/>
      <c r="L4017" s="119"/>
      <c r="M4017" s="119"/>
      <c r="N4017" s="119"/>
      <c r="O4017" s="159"/>
      <c r="P4017" s="160" t="s">
        <v>80</v>
      </c>
      <c r="Q4017" s="122">
        <f t="shared" si="126"/>
        <v>0</v>
      </c>
      <c r="R4017" s="143"/>
    </row>
    <row r="4018" spans="2:18" x14ac:dyDescent="0.2">
      <c r="B4018" s="120"/>
      <c r="C4018" s="119"/>
      <c r="D4018" s="120"/>
      <c r="E4018" s="119"/>
      <c r="F4018" s="119"/>
      <c r="G4018" s="119"/>
      <c r="H4018" s="119"/>
      <c r="I4018" s="158">
        <f t="shared" si="125"/>
        <v>0</v>
      </c>
      <c r="J4018" s="119"/>
      <c r="K4018" s="119"/>
      <c r="L4018" s="119"/>
      <c r="M4018" s="119"/>
      <c r="N4018" s="119"/>
      <c r="O4018" s="159"/>
      <c r="P4018" s="160" t="s">
        <v>80</v>
      </c>
      <c r="Q4018" s="122">
        <f t="shared" si="126"/>
        <v>0</v>
      </c>
      <c r="R4018" s="143"/>
    </row>
    <row r="4019" spans="2:18" x14ac:dyDescent="0.2">
      <c r="B4019" s="120"/>
      <c r="C4019" s="119"/>
      <c r="D4019" s="120"/>
      <c r="E4019" s="119"/>
      <c r="F4019" s="119"/>
      <c r="G4019" s="119"/>
      <c r="H4019" s="119"/>
      <c r="I4019" s="158">
        <f t="shared" si="125"/>
        <v>0</v>
      </c>
      <c r="J4019" s="119"/>
      <c r="K4019" s="119"/>
      <c r="L4019" s="119"/>
      <c r="M4019" s="119"/>
      <c r="N4019" s="119"/>
      <c r="O4019" s="159"/>
      <c r="P4019" s="160" t="s">
        <v>80</v>
      </c>
      <c r="Q4019" s="122">
        <f t="shared" si="126"/>
        <v>0</v>
      </c>
      <c r="R4019" s="143"/>
    </row>
    <row r="4020" spans="2:18" x14ac:dyDescent="0.2">
      <c r="B4020" s="120"/>
      <c r="C4020" s="119"/>
      <c r="D4020" s="120"/>
      <c r="E4020" s="119"/>
      <c r="F4020" s="119"/>
      <c r="G4020" s="119"/>
      <c r="H4020" s="119"/>
      <c r="I4020" s="158">
        <f t="shared" ref="I4020:I4083" si="127">IF(J4020&gt;0,J4020,SUM((PI()*E4020*F4020/4)+(PI()*F4020*G4020/4)+(PI()*G4020*H4020/4)+(PI()*H4020*E4020/4)))</f>
        <v>0</v>
      </c>
      <c r="J4020" s="119"/>
      <c r="K4020" s="119"/>
      <c r="L4020" s="119"/>
      <c r="M4020" s="119"/>
      <c r="N4020" s="119"/>
      <c r="O4020" s="159"/>
      <c r="P4020" s="160" t="s">
        <v>80</v>
      </c>
      <c r="Q4020" s="122">
        <f t="shared" ref="Q4020:Q4083" si="128">SUM((I4020-(L4020+M4020+N4020))*(1-O4020))</f>
        <v>0</v>
      </c>
      <c r="R4020" s="143"/>
    </row>
    <row r="4021" spans="2:18" x14ac:dyDescent="0.2">
      <c r="B4021" s="120"/>
      <c r="C4021" s="119"/>
      <c r="D4021" s="120"/>
      <c r="E4021" s="119"/>
      <c r="F4021" s="119"/>
      <c r="G4021" s="119"/>
      <c r="H4021" s="119"/>
      <c r="I4021" s="158">
        <f t="shared" si="127"/>
        <v>0</v>
      </c>
      <c r="J4021" s="119"/>
      <c r="K4021" s="119"/>
      <c r="L4021" s="119"/>
      <c r="M4021" s="119"/>
      <c r="N4021" s="119"/>
      <c r="O4021" s="159"/>
      <c r="P4021" s="160" t="s">
        <v>80</v>
      </c>
      <c r="Q4021" s="122">
        <f t="shared" si="128"/>
        <v>0</v>
      </c>
      <c r="R4021" s="143"/>
    </row>
    <row r="4022" spans="2:18" x14ac:dyDescent="0.2">
      <c r="B4022" s="120"/>
      <c r="C4022" s="119"/>
      <c r="D4022" s="120"/>
      <c r="E4022" s="119"/>
      <c r="F4022" s="119"/>
      <c r="G4022" s="119"/>
      <c r="H4022" s="119"/>
      <c r="I4022" s="158">
        <f t="shared" si="127"/>
        <v>0</v>
      </c>
      <c r="J4022" s="119"/>
      <c r="K4022" s="119"/>
      <c r="L4022" s="119"/>
      <c r="M4022" s="119"/>
      <c r="N4022" s="119"/>
      <c r="O4022" s="159"/>
      <c r="P4022" s="160" t="s">
        <v>80</v>
      </c>
      <c r="Q4022" s="122">
        <f t="shared" si="128"/>
        <v>0</v>
      </c>
      <c r="R4022" s="143"/>
    </row>
    <row r="4023" spans="2:18" x14ac:dyDescent="0.2">
      <c r="B4023" s="120"/>
      <c r="C4023" s="119"/>
      <c r="D4023" s="120"/>
      <c r="E4023" s="119"/>
      <c r="F4023" s="119"/>
      <c r="G4023" s="119"/>
      <c r="H4023" s="119"/>
      <c r="I4023" s="158">
        <f t="shared" si="127"/>
        <v>0</v>
      </c>
      <c r="J4023" s="119"/>
      <c r="K4023" s="119"/>
      <c r="L4023" s="119"/>
      <c r="M4023" s="119"/>
      <c r="N4023" s="119"/>
      <c r="O4023" s="159"/>
      <c r="P4023" s="160" t="s">
        <v>80</v>
      </c>
      <c r="Q4023" s="122">
        <f t="shared" si="128"/>
        <v>0</v>
      </c>
      <c r="R4023" s="143"/>
    </row>
    <row r="4024" spans="2:18" x14ac:dyDescent="0.2">
      <c r="B4024" s="120"/>
      <c r="C4024" s="119"/>
      <c r="D4024" s="120"/>
      <c r="E4024" s="119"/>
      <c r="F4024" s="119"/>
      <c r="G4024" s="119"/>
      <c r="H4024" s="119"/>
      <c r="I4024" s="158">
        <f t="shared" si="127"/>
        <v>0</v>
      </c>
      <c r="J4024" s="119"/>
      <c r="K4024" s="119"/>
      <c r="L4024" s="119"/>
      <c r="M4024" s="119"/>
      <c r="N4024" s="119"/>
      <c r="O4024" s="159"/>
      <c r="P4024" s="160" t="s">
        <v>80</v>
      </c>
      <c r="Q4024" s="122">
        <f t="shared" si="128"/>
        <v>0</v>
      </c>
      <c r="R4024" s="143"/>
    </row>
    <row r="4025" spans="2:18" x14ac:dyDescent="0.2">
      <c r="B4025" s="120"/>
      <c r="C4025" s="119"/>
      <c r="D4025" s="120"/>
      <c r="E4025" s="119"/>
      <c r="F4025" s="119"/>
      <c r="G4025" s="119"/>
      <c r="H4025" s="119"/>
      <c r="I4025" s="158">
        <f t="shared" si="127"/>
        <v>0</v>
      </c>
      <c r="J4025" s="119"/>
      <c r="K4025" s="119"/>
      <c r="L4025" s="119"/>
      <c r="M4025" s="119"/>
      <c r="N4025" s="119"/>
      <c r="O4025" s="159"/>
      <c r="P4025" s="160" t="s">
        <v>80</v>
      </c>
      <c r="Q4025" s="122">
        <f t="shared" si="128"/>
        <v>0</v>
      </c>
      <c r="R4025" s="143"/>
    </row>
    <row r="4026" spans="2:18" x14ac:dyDescent="0.2">
      <c r="B4026" s="120"/>
      <c r="C4026" s="119"/>
      <c r="D4026" s="120"/>
      <c r="E4026" s="119"/>
      <c r="F4026" s="119"/>
      <c r="G4026" s="119"/>
      <c r="H4026" s="119"/>
      <c r="I4026" s="158">
        <f t="shared" si="127"/>
        <v>0</v>
      </c>
      <c r="J4026" s="119"/>
      <c r="K4026" s="119"/>
      <c r="L4026" s="119"/>
      <c r="M4026" s="119"/>
      <c r="N4026" s="119"/>
      <c r="O4026" s="159"/>
      <c r="P4026" s="160" t="s">
        <v>80</v>
      </c>
      <c r="Q4026" s="122">
        <f t="shared" si="128"/>
        <v>0</v>
      </c>
      <c r="R4026" s="143"/>
    </row>
    <row r="4027" spans="2:18" x14ac:dyDescent="0.2">
      <c r="B4027" s="120"/>
      <c r="C4027" s="119"/>
      <c r="D4027" s="120"/>
      <c r="E4027" s="119"/>
      <c r="F4027" s="119"/>
      <c r="G4027" s="119"/>
      <c r="H4027" s="119"/>
      <c r="I4027" s="158">
        <f t="shared" si="127"/>
        <v>0</v>
      </c>
      <c r="J4027" s="119"/>
      <c r="K4027" s="119"/>
      <c r="L4027" s="119"/>
      <c r="M4027" s="119"/>
      <c r="N4027" s="119"/>
      <c r="O4027" s="159"/>
      <c r="P4027" s="160" t="s">
        <v>80</v>
      </c>
      <c r="Q4027" s="122">
        <f t="shared" si="128"/>
        <v>0</v>
      </c>
      <c r="R4027" s="143"/>
    </row>
    <row r="4028" spans="2:18" x14ac:dyDescent="0.2">
      <c r="B4028" s="120"/>
      <c r="C4028" s="119"/>
      <c r="D4028" s="120"/>
      <c r="E4028" s="119"/>
      <c r="F4028" s="119"/>
      <c r="G4028" s="119"/>
      <c r="H4028" s="119"/>
      <c r="I4028" s="158">
        <f t="shared" si="127"/>
        <v>0</v>
      </c>
      <c r="J4028" s="119"/>
      <c r="K4028" s="119"/>
      <c r="L4028" s="119"/>
      <c r="M4028" s="119"/>
      <c r="N4028" s="119"/>
      <c r="O4028" s="159"/>
      <c r="P4028" s="160" t="s">
        <v>80</v>
      </c>
      <c r="Q4028" s="122">
        <f t="shared" si="128"/>
        <v>0</v>
      </c>
      <c r="R4028" s="143"/>
    </row>
    <row r="4029" spans="2:18" x14ac:dyDescent="0.2">
      <c r="B4029" s="120"/>
      <c r="C4029" s="119"/>
      <c r="D4029" s="120"/>
      <c r="E4029" s="119"/>
      <c r="F4029" s="119"/>
      <c r="G4029" s="119"/>
      <c r="H4029" s="119"/>
      <c r="I4029" s="158">
        <f t="shared" si="127"/>
        <v>0</v>
      </c>
      <c r="J4029" s="119"/>
      <c r="K4029" s="119"/>
      <c r="L4029" s="119"/>
      <c r="M4029" s="119"/>
      <c r="N4029" s="119"/>
      <c r="O4029" s="159"/>
      <c r="P4029" s="160" t="s">
        <v>80</v>
      </c>
      <c r="Q4029" s="122">
        <f t="shared" si="128"/>
        <v>0</v>
      </c>
      <c r="R4029" s="143"/>
    </row>
    <row r="4030" spans="2:18" x14ac:dyDescent="0.2">
      <c r="B4030" s="120"/>
      <c r="C4030" s="119"/>
      <c r="D4030" s="120"/>
      <c r="E4030" s="119"/>
      <c r="F4030" s="119"/>
      <c r="G4030" s="119"/>
      <c r="H4030" s="119"/>
      <c r="I4030" s="158">
        <f t="shared" si="127"/>
        <v>0</v>
      </c>
      <c r="J4030" s="119"/>
      <c r="K4030" s="119"/>
      <c r="L4030" s="119"/>
      <c r="M4030" s="119"/>
      <c r="N4030" s="119"/>
      <c r="O4030" s="159"/>
      <c r="P4030" s="160" t="s">
        <v>80</v>
      </c>
      <c r="Q4030" s="122">
        <f t="shared" si="128"/>
        <v>0</v>
      </c>
      <c r="R4030" s="143"/>
    </row>
    <row r="4031" spans="2:18" x14ac:dyDescent="0.2">
      <c r="B4031" s="120"/>
      <c r="C4031" s="119"/>
      <c r="D4031" s="120"/>
      <c r="E4031" s="119"/>
      <c r="F4031" s="119"/>
      <c r="G4031" s="119"/>
      <c r="H4031" s="119"/>
      <c r="I4031" s="158">
        <f t="shared" si="127"/>
        <v>0</v>
      </c>
      <c r="J4031" s="119"/>
      <c r="K4031" s="119"/>
      <c r="L4031" s="119"/>
      <c r="M4031" s="119"/>
      <c r="N4031" s="119"/>
      <c r="O4031" s="159"/>
      <c r="P4031" s="160" t="s">
        <v>80</v>
      </c>
      <c r="Q4031" s="122">
        <f t="shared" si="128"/>
        <v>0</v>
      </c>
      <c r="R4031" s="143"/>
    </row>
    <row r="4032" spans="2:18" x14ac:dyDescent="0.2">
      <c r="B4032" s="120"/>
      <c r="C4032" s="119"/>
      <c r="D4032" s="120"/>
      <c r="E4032" s="119"/>
      <c r="F4032" s="119"/>
      <c r="G4032" s="119"/>
      <c r="H4032" s="119"/>
      <c r="I4032" s="158">
        <f t="shared" si="127"/>
        <v>0</v>
      </c>
      <c r="J4032" s="119"/>
      <c r="K4032" s="119"/>
      <c r="L4032" s="119"/>
      <c r="M4032" s="119"/>
      <c r="N4032" s="119"/>
      <c r="O4032" s="159"/>
      <c r="P4032" s="160" t="s">
        <v>80</v>
      </c>
      <c r="Q4032" s="122">
        <f t="shared" si="128"/>
        <v>0</v>
      </c>
      <c r="R4032" s="143"/>
    </row>
    <row r="4033" spans="2:18" x14ac:dyDescent="0.2">
      <c r="B4033" s="120"/>
      <c r="C4033" s="119"/>
      <c r="D4033" s="120"/>
      <c r="E4033" s="119"/>
      <c r="F4033" s="119"/>
      <c r="G4033" s="119"/>
      <c r="H4033" s="119"/>
      <c r="I4033" s="158">
        <f t="shared" si="127"/>
        <v>0</v>
      </c>
      <c r="J4033" s="119"/>
      <c r="K4033" s="119"/>
      <c r="L4033" s="119"/>
      <c r="M4033" s="119"/>
      <c r="N4033" s="119"/>
      <c r="O4033" s="159"/>
      <c r="P4033" s="160" t="s">
        <v>80</v>
      </c>
      <c r="Q4033" s="122">
        <f t="shared" si="128"/>
        <v>0</v>
      </c>
      <c r="R4033" s="143"/>
    </row>
    <row r="4034" spans="2:18" x14ac:dyDescent="0.2">
      <c r="B4034" s="120"/>
      <c r="C4034" s="119"/>
      <c r="D4034" s="120"/>
      <c r="E4034" s="119"/>
      <c r="F4034" s="119"/>
      <c r="G4034" s="119"/>
      <c r="H4034" s="119"/>
      <c r="I4034" s="158">
        <f t="shared" si="127"/>
        <v>0</v>
      </c>
      <c r="J4034" s="119"/>
      <c r="K4034" s="119"/>
      <c r="L4034" s="119"/>
      <c r="M4034" s="119"/>
      <c r="N4034" s="119"/>
      <c r="O4034" s="159"/>
      <c r="P4034" s="160" t="s">
        <v>80</v>
      </c>
      <c r="Q4034" s="122">
        <f t="shared" si="128"/>
        <v>0</v>
      </c>
      <c r="R4034" s="143"/>
    </row>
    <row r="4035" spans="2:18" x14ac:dyDescent="0.2">
      <c r="B4035" s="120"/>
      <c r="C4035" s="119"/>
      <c r="D4035" s="120"/>
      <c r="E4035" s="119"/>
      <c r="F4035" s="119"/>
      <c r="G4035" s="119"/>
      <c r="H4035" s="119"/>
      <c r="I4035" s="158">
        <f t="shared" si="127"/>
        <v>0</v>
      </c>
      <c r="J4035" s="119"/>
      <c r="K4035" s="119"/>
      <c r="L4035" s="119"/>
      <c r="M4035" s="119"/>
      <c r="N4035" s="119"/>
      <c r="O4035" s="159"/>
      <c r="P4035" s="160" t="s">
        <v>80</v>
      </c>
      <c r="Q4035" s="122">
        <f t="shared" si="128"/>
        <v>0</v>
      </c>
      <c r="R4035" s="143"/>
    </row>
    <row r="4036" spans="2:18" x14ac:dyDescent="0.2">
      <c r="B4036" s="120"/>
      <c r="C4036" s="119"/>
      <c r="D4036" s="120"/>
      <c r="E4036" s="119"/>
      <c r="F4036" s="119"/>
      <c r="G4036" s="119"/>
      <c r="H4036" s="119"/>
      <c r="I4036" s="158">
        <f t="shared" si="127"/>
        <v>0</v>
      </c>
      <c r="J4036" s="119"/>
      <c r="K4036" s="119"/>
      <c r="L4036" s="119"/>
      <c r="M4036" s="119"/>
      <c r="N4036" s="119"/>
      <c r="O4036" s="159"/>
      <c r="P4036" s="160" t="s">
        <v>80</v>
      </c>
      <c r="Q4036" s="122">
        <f t="shared" si="128"/>
        <v>0</v>
      </c>
      <c r="R4036" s="143"/>
    </row>
    <row r="4037" spans="2:18" x14ac:dyDescent="0.2">
      <c r="B4037" s="120"/>
      <c r="C4037" s="119"/>
      <c r="D4037" s="120"/>
      <c r="E4037" s="119"/>
      <c r="F4037" s="119"/>
      <c r="G4037" s="119"/>
      <c r="H4037" s="119"/>
      <c r="I4037" s="158">
        <f t="shared" si="127"/>
        <v>0</v>
      </c>
      <c r="J4037" s="119"/>
      <c r="K4037" s="119"/>
      <c r="L4037" s="119"/>
      <c r="M4037" s="119"/>
      <c r="N4037" s="119"/>
      <c r="O4037" s="159"/>
      <c r="P4037" s="160" t="s">
        <v>80</v>
      </c>
      <c r="Q4037" s="122">
        <f t="shared" si="128"/>
        <v>0</v>
      </c>
      <c r="R4037" s="143"/>
    </row>
    <row r="4038" spans="2:18" x14ac:dyDescent="0.2">
      <c r="B4038" s="120"/>
      <c r="C4038" s="119"/>
      <c r="D4038" s="120"/>
      <c r="E4038" s="119"/>
      <c r="F4038" s="119"/>
      <c r="G4038" s="119"/>
      <c r="H4038" s="119"/>
      <c r="I4038" s="158">
        <f t="shared" si="127"/>
        <v>0</v>
      </c>
      <c r="J4038" s="119"/>
      <c r="K4038" s="119"/>
      <c r="L4038" s="119"/>
      <c r="M4038" s="119"/>
      <c r="N4038" s="119"/>
      <c r="O4038" s="159"/>
      <c r="P4038" s="160" t="s">
        <v>80</v>
      </c>
      <c r="Q4038" s="122">
        <f t="shared" si="128"/>
        <v>0</v>
      </c>
      <c r="R4038" s="143"/>
    </row>
    <row r="4039" spans="2:18" x14ac:dyDescent="0.2">
      <c r="B4039" s="120"/>
      <c r="C4039" s="119"/>
      <c r="D4039" s="120"/>
      <c r="E4039" s="119"/>
      <c r="F4039" s="119"/>
      <c r="G4039" s="119"/>
      <c r="H4039" s="119"/>
      <c r="I4039" s="158">
        <f t="shared" si="127"/>
        <v>0</v>
      </c>
      <c r="J4039" s="119"/>
      <c r="K4039" s="119"/>
      <c r="L4039" s="119"/>
      <c r="M4039" s="119"/>
      <c r="N4039" s="119"/>
      <c r="O4039" s="159"/>
      <c r="P4039" s="160" t="s">
        <v>80</v>
      </c>
      <c r="Q4039" s="122">
        <f t="shared" si="128"/>
        <v>0</v>
      </c>
      <c r="R4039" s="143"/>
    </row>
    <row r="4040" spans="2:18" x14ac:dyDescent="0.2">
      <c r="B4040" s="120"/>
      <c r="C4040" s="119"/>
      <c r="D4040" s="120"/>
      <c r="E4040" s="119"/>
      <c r="F4040" s="119"/>
      <c r="G4040" s="119"/>
      <c r="H4040" s="119"/>
      <c r="I4040" s="158">
        <f t="shared" si="127"/>
        <v>0</v>
      </c>
      <c r="J4040" s="119"/>
      <c r="K4040" s="119"/>
      <c r="L4040" s="119"/>
      <c r="M4040" s="119"/>
      <c r="N4040" s="119"/>
      <c r="O4040" s="159"/>
      <c r="P4040" s="160" t="s">
        <v>80</v>
      </c>
      <c r="Q4040" s="122">
        <f t="shared" si="128"/>
        <v>0</v>
      </c>
      <c r="R4040" s="143"/>
    </row>
    <row r="4041" spans="2:18" x14ac:dyDescent="0.2">
      <c r="B4041" s="120"/>
      <c r="C4041" s="119"/>
      <c r="D4041" s="120"/>
      <c r="E4041" s="119"/>
      <c r="F4041" s="119"/>
      <c r="G4041" s="119"/>
      <c r="H4041" s="119"/>
      <c r="I4041" s="158">
        <f t="shared" si="127"/>
        <v>0</v>
      </c>
      <c r="J4041" s="119"/>
      <c r="K4041" s="119"/>
      <c r="L4041" s="119"/>
      <c r="M4041" s="119"/>
      <c r="N4041" s="119"/>
      <c r="O4041" s="159"/>
      <c r="P4041" s="160" t="s">
        <v>80</v>
      </c>
      <c r="Q4041" s="122">
        <f t="shared" si="128"/>
        <v>0</v>
      </c>
      <c r="R4041" s="143"/>
    </row>
    <row r="4042" spans="2:18" x14ac:dyDescent="0.2">
      <c r="B4042" s="120"/>
      <c r="C4042" s="119"/>
      <c r="D4042" s="120"/>
      <c r="E4042" s="119"/>
      <c r="F4042" s="119"/>
      <c r="G4042" s="119"/>
      <c r="H4042" s="119"/>
      <c r="I4042" s="158">
        <f t="shared" si="127"/>
        <v>0</v>
      </c>
      <c r="J4042" s="119"/>
      <c r="K4042" s="119"/>
      <c r="L4042" s="119"/>
      <c r="M4042" s="119"/>
      <c r="N4042" s="119"/>
      <c r="O4042" s="159"/>
      <c r="P4042" s="160" t="s">
        <v>80</v>
      </c>
      <c r="Q4042" s="122">
        <f t="shared" si="128"/>
        <v>0</v>
      </c>
      <c r="R4042" s="143"/>
    </row>
    <row r="4043" spans="2:18" x14ac:dyDescent="0.2">
      <c r="B4043" s="120"/>
      <c r="C4043" s="119"/>
      <c r="D4043" s="120"/>
      <c r="E4043" s="119"/>
      <c r="F4043" s="119"/>
      <c r="G4043" s="119"/>
      <c r="H4043" s="119"/>
      <c r="I4043" s="158">
        <f t="shared" si="127"/>
        <v>0</v>
      </c>
      <c r="J4043" s="119"/>
      <c r="K4043" s="119"/>
      <c r="L4043" s="119"/>
      <c r="M4043" s="119"/>
      <c r="N4043" s="119"/>
      <c r="O4043" s="159"/>
      <c r="P4043" s="160" t="s">
        <v>80</v>
      </c>
      <c r="Q4043" s="122">
        <f t="shared" si="128"/>
        <v>0</v>
      </c>
      <c r="R4043" s="143"/>
    </row>
    <row r="4044" spans="2:18" x14ac:dyDescent="0.2">
      <c r="B4044" s="120"/>
      <c r="C4044" s="119"/>
      <c r="D4044" s="120"/>
      <c r="E4044" s="119"/>
      <c r="F4044" s="119"/>
      <c r="G4044" s="119"/>
      <c r="H4044" s="119"/>
      <c r="I4044" s="158">
        <f t="shared" si="127"/>
        <v>0</v>
      </c>
      <c r="J4044" s="119"/>
      <c r="K4044" s="119"/>
      <c r="L4044" s="119"/>
      <c r="M4044" s="119"/>
      <c r="N4044" s="119"/>
      <c r="O4044" s="159"/>
      <c r="P4044" s="160" t="s">
        <v>80</v>
      </c>
      <c r="Q4044" s="122">
        <f t="shared" si="128"/>
        <v>0</v>
      </c>
      <c r="R4044" s="143"/>
    </row>
    <row r="4045" spans="2:18" x14ac:dyDescent="0.2">
      <c r="B4045" s="120"/>
      <c r="C4045" s="119"/>
      <c r="D4045" s="120"/>
      <c r="E4045" s="119"/>
      <c r="F4045" s="119"/>
      <c r="G4045" s="119"/>
      <c r="H4045" s="119"/>
      <c r="I4045" s="158">
        <f t="shared" si="127"/>
        <v>0</v>
      </c>
      <c r="J4045" s="119"/>
      <c r="K4045" s="119"/>
      <c r="L4045" s="119"/>
      <c r="M4045" s="119"/>
      <c r="N4045" s="119"/>
      <c r="O4045" s="159"/>
      <c r="P4045" s="160" t="s">
        <v>80</v>
      </c>
      <c r="Q4045" s="122">
        <f t="shared" si="128"/>
        <v>0</v>
      </c>
      <c r="R4045" s="143"/>
    </row>
    <row r="4046" spans="2:18" x14ac:dyDescent="0.2">
      <c r="B4046" s="120"/>
      <c r="C4046" s="119"/>
      <c r="D4046" s="120"/>
      <c r="E4046" s="119"/>
      <c r="F4046" s="119"/>
      <c r="G4046" s="119"/>
      <c r="H4046" s="119"/>
      <c r="I4046" s="158">
        <f t="shared" si="127"/>
        <v>0</v>
      </c>
      <c r="J4046" s="119"/>
      <c r="K4046" s="119"/>
      <c r="L4046" s="119"/>
      <c r="M4046" s="119"/>
      <c r="N4046" s="119"/>
      <c r="O4046" s="159"/>
      <c r="P4046" s="160" t="s">
        <v>80</v>
      </c>
      <c r="Q4046" s="122">
        <f t="shared" si="128"/>
        <v>0</v>
      </c>
      <c r="R4046" s="143"/>
    </row>
    <row r="4047" spans="2:18" x14ac:dyDescent="0.2">
      <c r="B4047" s="120"/>
      <c r="C4047" s="119"/>
      <c r="D4047" s="120"/>
      <c r="E4047" s="119"/>
      <c r="F4047" s="119"/>
      <c r="G4047" s="119"/>
      <c r="H4047" s="119"/>
      <c r="I4047" s="158">
        <f t="shared" si="127"/>
        <v>0</v>
      </c>
      <c r="J4047" s="119"/>
      <c r="K4047" s="119"/>
      <c r="L4047" s="119"/>
      <c r="M4047" s="119"/>
      <c r="N4047" s="119"/>
      <c r="O4047" s="159"/>
      <c r="P4047" s="160" t="s">
        <v>80</v>
      </c>
      <c r="Q4047" s="122">
        <f t="shared" si="128"/>
        <v>0</v>
      </c>
      <c r="R4047" s="143"/>
    </row>
    <row r="4048" spans="2:18" x14ac:dyDescent="0.2">
      <c r="B4048" s="120"/>
      <c r="C4048" s="119"/>
      <c r="D4048" s="120"/>
      <c r="E4048" s="119"/>
      <c r="F4048" s="119"/>
      <c r="G4048" s="119"/>
      <c r="H4048" s="119"/>
      <c r="I4048" s="158">
        <f t="shared" si="127"/>
        <v>0</v>
      </c>
      <c r="J4048" s="119"/>
      <c r="K4048" s="119"/>
      <c r="L4048" s="119"/>
      <c r="M4048" s="119"/>
      <c r="N4048" s="119"/>
      <c r="O4048" s="159"/>
      <c r="P4048" s="160" t="s">
        <v>80</v>
      </c>
      <c r="Q4048" s="122">
        <f t="shared" si="128"/>
        <v>0</v>
      </c>
      <c r="R4048" s="143"/>
    </row>
    <row r="4049" spans="2:18" x14ac:dyDescent="0.2">
      <c r="B4049" s="120"/>
      <c r="C4049" s="119"/>
      <c r="D4049" s="120"/>
      <c r="E4049" s="119"/>
      <c r="F4049" s="119"/>
      <c r="G4049" s="119"/>
      <c r="H4049" s="119"/>
      <c r="I4049" s="158">
        <f t="shared" si="127"/>
        <v>0</v>
      </c>
      <c r="J4049" s="119"/>
      <c r="K4049" s="119"/>
      <c r="L4049" s="119"/>
      <c r="M4049" s="119"/>
      <c r="N4049" s="119"/>
      <c r="O4049" s="159"/>
      <c r="P4049" s="160" t="s">
        <v>80</v>
      </c>
      <c r="Q4049" s="122">
        <f t="shared" si="128"/>
        <v>0</v>
      </c>
      <c r="R4049" s="143"/>
    </row>
    <row r="4050" spans="2:18" x14ac:dyDescent="0.2">
      <c r="B4050" s="120"/>
      <c r="C4050" s="119"/>
      <c r="D4050" s="120"/>
      <c r="E4050" s="119"/>
      <c r="F4050" s="119"/>
      <c r="G4050" s="119"/>
      <c r="H4050" s="119"/>
      <c r="I4050" s="158">
        <f t="shared" si="127"/>
        <v>0</v>
      </c>
      <c r="J4050" s="119"/>
      <c r="K4050" s="119"/>
      <c r="L4050" s="119"/>
      <c r="M4050" s="119"/>
      <c r="N4050" s="119"/>
      <c r="O4050" s="159"/>
      <c r="P4050" s="160" t="s">
        <v>80</v>
      </c>
      <c r="Q4050" s="122">
        <f t="shared" si="128"/>
        <v>0</v>
      </c>
      <c r="R4050" s="143"/>
    </row>
    <row r="4051" spans="2:18" x14ac:dyDescent="0.2">
      <c r="B4051" s="120"/>
      <c r="C4051" s="119"/>
      <c r="D4051" s="120"/>
      <c r="E4051" s="119"/>
      <c r="F4051" s="119"/>
      <c r="G4051" s="119"/>
      <c r="H4051" s="119"/>
      <c r="I4051" s="158">
        <f t="shared" si="127"/>
        <v>0</v>
      </c>
      <c r="J4051" s="119"/>
      <c r="K4051" s="119"/>
      <c r="L4051" s="119"/>
      <c r="M4051" s="119"/>
      <c r="N4051" s="119"/>
      <c r="O4051" s="159"/>
      <c r="P4051" s="160" t="s">
        <v>80</v>
      </c>
      <c r="Q4051" s="122">
        <f t="shared" si="128"/>
        <v>0</v>
      </c>
      <c r="R4051" s="143"/>
    </row>
    <row r="4052" spans="2:18" x14ac:dyDescent="0.2">
      <c r="B4052" s="120"/>
      <c r="C4052" s="119"/>
      <c r="D4052" s="120"/>
      <c r="E4052" s="119"/>
      <c r="F4052" s="119"/>
      <c r="G4052" s="119"/>
      <c r="H4052" s="119"/>
      <c r="I4052" s="158">
        <f t="shared" si="127"/>
        <v>0</v>
      </c>
      <c r="J4052" s="119"/>
      <c r="K4052" s="119"/>
      <c r="L4052" s="119"/>
      <c r="M4052" s="119"/>
      <c r="N4052" s="119"/>
      <c r="O4052" s="159"/>
      <c r="P4052" s="160" t="s">
        <v>80</v>
      </c>
      <c r="Q4052" s="122">
        <f t="shared" si="128"/>
        <v>0</v>
      </c>
      <c r="R4052" s="143"/>
    </row>
    <row r="4053" spans="2:18" x14ac:dyDescent="0.2">
      <c r="B4053" s="120"/>
      <c r="C4053" s="119"/>
      <c r="D4053" s="120"/>
      <c r="E4053" s="119"/>
      <c r="F4053" s="119"/>
      <c r="G4053" s="119"/>
      <c r="H4053" s="119"/>
      <c r="I4053" s="158">
        <f t="shared" si="127"/>
        <v>0</v>
      </c>
      <c r="J4053" s="119"/>
      <c r="K4053" s="119"/>
      <c r="L4053" s="119"/>
      <c r="M4053" s="119"/>
      <c r="N4053" s="119"/>
      <c r="O4053" s="159"/>
      <c r="P4053" s="160" t="s">
        <v>80</v>
      </c>
      <c r="Q4053" s="122">
        <f t="shared" si="128"/>
        <v>0</v>
      </c>
      <c r="R4053" s="143"/>
    </row>
    <row r="4054" spans="2:18" x14ac:dyDescent="0.2">
      <c r="B4054" s="120"/>
      <c r="C4054" s="119"/>
      <c r="D4054" s="120"/>
      <c r="E4054" s="119"/>
      <c r="F4054" s="119"/>
      <c r="G4054" s="119"/>
      <c r="H4054" s="119"/>
      <c r="I4054" s="158">
        <f t="shared" si="127"/>
        <v>0</v>
      </c>
      <c r="J4054" s="119"/>
      <c r="K4054" s="119"/>
      <c r="L4054" s="119"/>
      <c r="M4054" s="119"/>
      <c r="N4054" s="119"/>
      <c r="O4054" s="159"/>
      <c r="P4054" s="160" t="s">
        <v>80</v>
      </c>
      <c r="Q4054" s="122">
        <f t="shared" si="128"/>
        <v>0</v>
      </c>
      <c r="R4054" s="143"/>
    </row>
    <row r="4055" spans="2:18" x14ac:dyDescent="0.2">
      <c r="B4055" s="120"/>
      <c r="C4055" s="119"/>
      <c r="D4055" s="120"/>
      <c r="E4055" s="119"/>
      <c r="F4055" s="119"/>
      <c r="G4055" s="119"/>
      <c r="H4055" s="119"/>
      <c r="I4055" s="158">
        <f t="shared" si="127"/>
        <v>0</v>
      </c>
      <c r="J4055" s="119"/>
      <c r="K4055" s="119"/>
      <c r="L4055" s="119"/>
      <c r="M4055" s="119"/>
      <c r="N4055" s="119"/>
      <c r="O4055" s="159"/>
      <c r="P4055" s="160" t="s">
        <v>80</v>
      </c>
      <c r="Q4055" s="122">
        <f t="shared" si="128"/>
        <v>0</v>
      </c>
      <c r="R4055" s="143"/>
    </row>
    <row r="4056" spans="2:18" x14ac:dyDescent="0.2">
      <c r="B4056" s="120"/>
      <c r="C4056" s="119"/>
      <c r="D4056" s="120"/>
      <c r="E4056" s="119"/>
      <c r="F4056" s="119"/>
      <c r="G4056" s="119"/>
      <c r="H4056" s="119"/>
      <c r="I4056" s="158">
        <f t="shared" si="127"/>
        <v>0</v>
      </c>
      <c r="J4056" s="119"/>
      <c r="K4056" s="119"/>
      <c r="L4056" s="119"/>
      <c r="M4056" s="119"/>
      <c r="N4056" s="119"/>
      <c r="O4056" s="159"/>
      <c r="P4056" s="160" t="s">
        <v>80</v>
      </c>
      <c r="Q4056" s="122">
        <f t="shared" si="128"/>
        <v>0</v>
      </c>
      <c r="R4056" s="143"/>
    </row>
    <row r="4057" spans="2:18" x14ac:dyDescent="0.2">
      <c r="B4057" s="120"/>
      <c r="C4057" s="119"/>
      <c r="D4057" s="120"/>
      <c r="E4057" s="119"/>
      <c r="F4057" s="119"/>
      <c r="G4057" s="119"/>
      <c r="H4057" s="119"/>
      <c r="I4057" s="158">
        <f t="shared" si="127"/>
        <v>0</v>
      </c>
      <c r="J4057" s="119"/>
      <c r="K4057" s="119"/>
      <c r="L4057" s="119"/>
      <c r="M4057" s="119"/>
      <c r="N4057" s="119"/>
      <c r="O4057" s="159"/>
      <c r="P4057" s="160" t="s">
        <v>80</v>
      </c>
      <c r="Q4057" s="122">
        <f t="shared" si="128"/>
        <v>0</v>
      </c>
      <c r="R4057" s="143"/>
    </row>
    <row r="4058" spans="2:18" x14ac:dyDescent="0.2">
      <c r="B4058" s="120"/>
      <c r="C4058" s="119"/>
      <c r="D4058" s="120"/>
      <c r="E4058" s="119"/>
      <c r="F4058" s="119"/>
      <c r="G4058" s="119"/>
      <c r="H4058" s="119"/>
      <c r="I4058" s="158">
        <f t="shared" si="127"/>
        <v>0</v>
      </c>
      <c r="J4058" s="119"/>
      <c r="K4058" s="119"/>
      <c r="L4058" s="119"/>
      <c r="M4058" s="119"/>
      <c r="N4058" s="119"/>
      <c r="O4058" s="159"/>
      <c r="P4058" s="160" t="s">
        <v>80</v>
      </c>
      <c r="Q4058" s="122">
        <f t="shared" si="128"/>
        <v>0</v>
      </c>
      <c r="R4058" s="143"/>
    </row>
    <row r="4059" spans="2:18" x14ac:dyDescent="0.2">
      <c r="B4059" s="120"/>
      <c r="C4059" s="119"/>
      <c r="D4059" s="120"/>
      <c r="E4059" s="119"/>
      <c r="F4059" s="119"/>
      <c r="G4059" s="119"/>
      <c r="H4059" s="119"/>
      <c r="I4059" s="158">
        <f t="shared" si="127"/>
        <v>0</v>
      </c>
      <c r="J4059" s="119"/>
      <c r="K4059" s="119"/>
      <c r="L4059" s="119"/>
      <c r="M4059" s="119"/>
      <c r="N4059" s="119"/>
      <c r="O4059" s="159"/>
      <c r="P4059" s="160" t="s">
        <v>80</v>
      </c>
      <c r="Q4059" s="122">
        <f t="shared" si="128"/>
        <v>0</v>
      </c>
      <c r="R4059" s="143"/>
    </row>
    <row r="4060" spans="2:18" x14ac:dyDescent="0.2">
      <c r="B4060" s="120"/>
      <c r="C4060" s="119"/>
      <c r="D4060" s="120"/>
      <c r="E4060" s="119"/>
      <c r="F4060" s="119"/>
      <c r="G4060" s="119"/>
      <c r="H4060" s="119"/>
      <c r="I4060" s="158">
        <f t="shared" si="127"/>
        <v>0</v>
      </c>
      <c r="J4060" s="119"/>
      <c r="K4060" s="119"/>
      <c r="L4060" s="119"/>
      <c r="M4060" s="119"/>
      <c r="N4060" s="119"/>
      <c r="O4060" s="159"/>
      <c r="P4060" s="160" t="s">
        <v>80</v>
      </c>
      <c r="Q4060" s="122">
        <f t="shared" si="128"/>
        <v>0</v>
      </c>
      <c r="R4060" s="143"/>
    </row>
    <row r="4061" spans="2:18" x14ac:dyDescent="0.2">
      <c r="B4061" s="120"/>
      <c r="C4061" s="119"/>
      <c r="D4061" s="120"/>
      <c r="E4061" s="119"/>
      <c r="F4061" s="119"/>
      <c r="G4061" s="119"/>
      <c r="H4061" s="119"/>
      <c r="I4061" s="158">
        <f t="shared" si="127"/>
        <v>0</v>
      </c>
      <c r="J4061" s="119"/>
      <c r="K4061" s="119"/>
      <c r="L4061" s="119"/>
      <c r="M4061" s="119"/>
      <c r="N4061" s="119"/>
      <c r="O4061" s="159"/>
      <c r="P4061" s="160" t="s">
        <v>80</v>
      </c>
      <c r="Q4061" s="122">
        <f t="shared" si="128"/>
        <v>0</v>
      </c>
      <c r="R4061" s="143"/>
    </row>
    <row r="4062" spans="2:18" x14ac:dyDescent="0.2">
      <c r="B4062" s="120"/>
      <c r="C4062" s="119"/>
      <c r="D4062" s="120"/>
      <c r="E4062" s="119"/>
      <c r="F4062" s="119"/>
      <c r="G4062" s="119"/>
      <c r="H4062" s="119"/>
      <c r="I4062" s="158">
        <f t="shared" si="127"/>
        <v>0</v>
      </c>
      <c r="J4062" s="119"/>
      <c r="K4062" s="119"/>
      <c r="L4062" s="119"/>
      <c r="M4062" s="119"/>
      <c r="N4062" s="119"/>
      <c r="O4062" s="159"/>
      <c r="P4062" s="160" t="s">
        <v>80</v>
      </c>
      <c r="Q4062" s="122">
        <f t="shared" si="128"/>
        <v>0</v>
      </c>
      <c r="R4062" s="143"/>
    </row>
    <row r="4063" spans="2:18" x14ac:dyDescent="0.2">
      <c r="B4063" s="120"/>
      <c r="C4063" s="119"/>
      <c r="D4063" s="120"/>
      <c r="E4063" s="119"/>
      <c r="F4063" s="119"/>
      <c r="G4063" s="119"/>
      <c r="H4063" s="119"/>
      <c r="I4063" s="158">
        <f t="shared" si="127"/>
        <v>0</v>
      </c>
      <c r="J4063" s="119"/>
      <c r="K4063" s="119"/>
      <c r="L4063" s="119"/>
      <c r="M4063" s="119"/>
      <c r="N4063" s="119"/>
      <c r="O4063" s="159"/>
      <c r="P4063" s="160" t="s">
        <v>80</v>
      </c>
      <c r="Q4063" s="122">
        <f t="shared" si="128"/>
        <v>0</v>
      </c>
      <c r="R4063" s="143"/>
    </row>
    <row r="4064" spans="2:18" x14ac:dyDescent="0.2">
      <c r="B4064" s="120"/>
      <c r="C4064" s="119"/>
      <c r="D4064" s="120"/>
      <c r="E4064" s="119"/>
      <c r="F4064" s="119"/>
      <c r="G4064" s="119"/>
      <c r="H4064" s="119"/>
      <c r="I4064" s="158">
        <f t="shared" si="127"/>
        <v>0</v>
      </c>
      <c r="J4064" s="119"/>
      <c r="K4064" s="119"/>
      <c r="L4064" s="119"/>
      <c r="M4064" s="119"/>
      <c r="N4064" s="119"/>
      <c r="O4064" s="159"/>
      <c r="P4064" s="160" t="s">
        <v>80</v>
      </c>
      <c r="Q4064" s="122">
        <f t="shared" si="128"/>
        <v>0</v>
      </c>
      <c r="R4064" s="143"/>
    </row>
    <row r="4065" spans="2:18" x14ac:dyDescent="0.2">
      <c r="B4065" s="120"/>
      <c r="C4065" s="119"/>
      <c r="D4065" s="120"/>
      <c r="E4065" s="119"/>
      <c r="F4065" s="119"/>
      <c r="G4065" s="119"/>
      <c r="H4065" s="119"/>
      <c r="I4065" s="158">
        <f t="shared" si="127"/>
        <v>0</v>
      </c>
      <c r="J4065" s="119"/>
      <c r="K4065" s="119"/>
      <c r="L4065" s="119"/>
      <c r="M4065" s="119"/>
      <c r="N4065" s="119"/>
      <c r="O4065" s="159"/>
      <c r="P4065" s="160" t="s">
        <v>80</v>
      </c>
      <c r="Q4065" s="122">
        <f t="shared" si="128"/>
        <v>0</v>
      </c>
      <c r="R4065" s="143"/>
    </row>
    <row r="4066" spans="2:18" x14ac:dyDescent="0.2">
      <c r="B4066" s="120"/>
      <c r="C4066" s="119"/>
      <c r="D4066" s="120"/>
      <c r="E4066" s="119"/>
      <c r="F4066" s="119"/>
      <c r="G4066" s="119"/>
      <c r="H4066" s="119"/>
      <c r="I4066" s="158">
        <f t="shared" si="127"/>
        <v>0</v>
      </c>
      <c r="J4066" s="119"/>
      <c r="K4066" s="119"/>
      <c r="L4066" s="119"/>
      <c r="M4066" s="119"/>
      <c r="N4066" s="119"/>
      <c r="O4066" s="159"/>
      <c r="P4066" s="160" t="s">
        <v>80</v>
      </c>
      <c r="Q4066" s="122">
        <f t="shared" si="128"/>
        <v>0</v>
      </c>
      <c r="R4066" s="143"/>
    </row>
    <row r="4067" spans="2:18" x14ac:dyDescent="0.2">
      <c r="B4067" s="120"/>
      <c r="C4067" s="119"/>
      <c r="D4067" s="120"/>
      <c r="E4067" s="119"/>
      <c r="F4067" s="119"/>
      <c r="G4067" s="119"/>
      <c r="H4067" s="119"/>
      <c r="I4067" s="158">
        <f t="shared" si="127"/>
        <v>0</v>
      </c>
      <c r="J4067" s="119"/>
      <c r="K4067" s="119"/>
      <c r="L4067" s="119"/>
      <c r="M4067" s="119"/>
      <c r="N4067" s="119"/>
      <c r="O4067" s="159"/>
      <c r="P4067" s="160" t="s">
        <v>80</v>
      </c>
      <c r="Q4067" s="122">
        <f t="shared" si="128"/>
        <v>0</v>
      </c>
      <c r="R4067" s="143"/>
    </row>
    <row r="4068" spans="2:18" x14ac:dyDescent="0.2">
      <c r="B4068" s="120"/>
      <c r="C4068" s="119"/>
      <c r="D4068" s="120"/>
      <c r="E4068" s="119"/>
      <c r="F4068" s="119"/>
      <c r="G4068" s="119"/>
      <c r="H4068" s="119"/>
      <c r="I4068" s="158">
        <f t="shared" si="127"/>
        <v>0</v>
      </c>
      <c r="J4068" s="119"/>
      <c r="K4068" s="119"/>
      <c r="L4068" s="119"/>
      <c r="M4068" s="119"/>
      <c r="N4068" s="119"/>
      <c r="O4068" s="159"/>
      <c r="P4068" s="160" t="s">
        <v>80</v>
      </c>
      <c r="Q4068" s="122">
        <f t="shared" si="128"/>
        <v>0</v>
      </c>
      <c r="R4068" s="143"/>
    </row>
    <row r="4069" spans="2:18" x14ac:dyDescent="0.2">
      <c r="B4069" s="120"/>
      <c r="C4069" s="119"/>
      <c r="D4069" s="120"/>
      <c r="E4069" s="119"/>
      <c r="F4069" s="119"/>
      <c r="G4069" s="119"/>
      <c r="H4069" s="119"/>
      <c r="I4069" s="158">
        <f t="shared" si="127"/>
        <v>0</v>
      </c>
      <c r="J4069" s="119"/>
      <c r="K4069" s="119"/>
      <c r="L4069" s="119"/>
      <c r="M4069" s="119"/>
      <c r="N4069" s="119"/>
      <c r="O4069" s="159"/>
      <c r="P4069" s="160" t="s">
        <v>80</v>
      </c>
      <c r="Q4069" s="122">
        <f t="shared" si="128"/>
        <v>0</v>
      </c>
      <c r="R4069" s="143"/>
    </row>
    <row r="4070" spans="2:18" x14ac:dyDescent="0.2">
      <c r="B4070" s="120"/>
      <c r="C4070" s="119"/>
      <c r="D4070" s="120"/>
      <c r="E4070" s="119"/>
      <c r="F4070" s="119"/>
      <c r="G4070" s="119"/>
      <c r="H4070" s="119"/>
      <c r="I4070" s="158">
        <f t="shared" si="127"/>
        <v>0</v>
      </c>
      <c r="J4070" s="119"/>
      <c r="K4070" s="119"/>
      <c r="L4070" s="119"/>
      <c r="M4070" s="119"/>
      <c r="N4070" s="119"/>
      <c r="O4070" s="159"/>
      <c r="P4070" s="160" t="s">
        <v>80</v>
      </c>
      <c r="Q4070" s="122">
        <f t="shared" si="128"/>
        <v>0</v>
      </c>
      <c r="R4070" s="143"/>
    </row>
    <row r="4071" spans="2:18" x14ac:dyDescent="0.2">
      <c r="B4071" s="120"/>
      <c r="C4071" s="119"/>
      <c r="D4071" s="120"/>
      <c r="E4071" s="119"/>
      <c r="F4071" s="119"/>
      <c r="G4071" s="119"/>
      <c r="H4071" s="119"/>
      <c r="I4071" s="158">
        <f t="shared" si="127"/>
        <v>0</v>
      </c>
      <c r="J4071" s="119"/>
      <c r="K4071" s="119"/>
      <c r="L4071" s="119"/>
      <c r="M4071" s="119"/>
      <c r="N4071" s="119"/>
      <c r="O4071" s="159"/>
      <c r="P4071" s="160" t="s">
        <v>80</v>
      </c>
      <c r="Q4071" s="122">
        <f t="shared" si="128"/>
        <v>0</v>
      </c>
      <c r="R4071" s="143"/>
    </row>
    <row r="4072" spans="2:18" x14ac:dyDescent="0.2">
      <c r="B4072" s="120"/>
      <c r="C4072" s="119"/>
      <c r="D4072" s="120"/>
      <c r="E4072" s="119"/>
      <c r="F4072" s="119"/>
      <c r="G4072" s="119"/>
      <c r="H4072" s="119"/>
      <c r="I4072" s="158">
        <f t="shared" si="127"/>
        <v>0</v>
      </c>
      <c r="J4072" s="119"/>
      <c r="K4072" s="119"/>
      <c r="L4072" s="119"/>
      <c r="M4072" s="119"/>
      <c r="N4072" s="119"/>
      <c r="O4072" s="159"/>
      <c r="P4072" s="160" t="s">
        <v>80</v>
      </c>
      <c r="Q4072" s="122">
        <f t="shared" si="128"/>
        <v>0</v>
      </c>
      <c r="R4072" s="143"/>
    </row>
    <row r="4073" spans="2:18" x14ac:dyDescent="0.2">
      <c r="B4073" s="120"/>
      <c r="C4073" s="119"/>
      <c r="D4073" s="120"/>
      <c r="E4073" s="119"/>
      <c r="F4073" s="119"/>
      <c r="G4073" s="119"/>
      <c r="H4073" s="119"/>
      <c r="I4073" s="158">
        <f t="shared" si="127"/>
        <v>0</v>
      </c>
      <c r="J4073" s="119"/>
      <c r="K4073" s="119"/>
      <c r="L4073" s="119"/>
      <c r="M4073" s="119"/>
      <c r="N4073" s="119"/>
      <c r="O4073" s="159"/>
      <c r="P4073" s="160" t="s">
        <v>80</v>
      </c>
      <c r="Q4073" s="122">
        <f t="shared" si="128"/>
        <v>0</v>
      </c>
      <c r="R4073" s="143"/>
    </row>
    <row r="4074" spans="2:18" x14ac:dyDescent="0.2">
      <c r="B4074" s="120"/>
      <c r="C4074" s="119"/>
      <c r="D4074" s="120"/>
      <c r="E4074" s="119"/>
      <c r="F4074" s="119"/>
      <c r="G4074" s="119"/>
      <c r="H4074" s="119"/>
      <c r="I4074" s="158">
        <f t="shared" si="127"/>
        <v>0</v>
      </c>
      <c r="J4074" s="119"/>
      <c r="K4074" s="119"/>
      <c r="L4074" s="119"/>
      <c r="M4074" s="119"/>
      <c r="N4074" s="119"/>
      <c r="O4074" s="159"/>
      <c r="P4074" s="160" t="s">
        <v>80</v>
      </c>
      <c r="Q4074" s="122">
        <f t="shared" si="128"/>
        <v>0</v>
      </c>
      <c r="R4074" s="143"/>
    </row>
    <row r="4075" spans="2:18" x14ac:dyDescent="0.2">
      <c r="B4075" s="120"/>
      <c r="C4075" s="119"/>
      <c r="D4075" s="120"/>
      <c r="E4075" s="119"/>
      <c r="F4075" s="119"/>
      <c r="G4075" s="119"/>
      <c r="H4075" s="119"/>
      <c r="I4075" s="158">
        <f t="shared" si="127"/>
        <v>0</v>
      </c>
      <c r="J4075" s="119"/>
      <c r="K4075" s="119"/>
      <c r="L4075" s="119"/>
      <c r="M4075" s="119"/>
      <c r="N4075" s="119"/>
      <c r="O4075" s="159"/>
      <c r="P4075" s="160" t="s">
        <v>80</v>
      </c>
      <c r="Q4075" s="122">
        <f t="shared" si="128"/>
        <v>0</v>
      </c>
      <c r="R4075" s="143"/>
    </row>
    <row r="4076" spans="2:18" x14ac:dyDescent="0.2">
      <c r="B4076" s="120"/>
      <c r="C4076" s="119"/>
      <c r="D4076" s="120"/>
      <c r="E4076" s="119"/>
      <c r="F4076" s="119"/>
      <c r="G4076" s="119"/>
      <c r="H4076" s="119"/>
      <c r="I4076" s="158">
        <f t="shared" si="127"/>
        <v>0</v>
      </c>
      <c r="J4076" s="119"/>
      <c r="K4076" s="119"/>
      <c r="L4076" s="119"/>
      <c r="M4076" s="119"/>
      <c r="N4076" s="119"/>
      <c r="O4076" s="159"/>
      <c r="P4076" s="160" t="s">
        <v>80</v>
      </c>
      <c r="Q4076" s="122">
        <f t="shared" si="128"/>
        <v>0</v>
      </c>
      <c r="R4076" s="143"/>
    </row>
    <row r="4077" spans="2:18" x14ac:dyDescent="0.2">
      <c r="B4077" s="120"/>
      <c r="C4077" s="119"/>
      <c r="D4077" s="120"/>
      <c r="E4077" s="119"/>
      <c r="F4077" s="119"/>
      <c r="G4077" s="119"/>
      <c r="H4077" s="119"/>
      <c r="I4077" s="158">
        <f t="shared" si="127"/>
        <v>0</v>
      </c>
      <c r="J4077" s="119"/>
      <c r="K4077" s="119"/>
      <c r="L4077" s="119"/>
      <c r="M4077" s="119"/>
      <c r="N4077" s="119"/>
      <c r="O4077" s="159"/>
      <c r="P4077" s="160" t="s">
        <v>80</v>
      </c>
      <c r="Q4077" s="122">
        <f t="shared" si="128"/>
        <v>0</v>
      </c>
      <c r="R4077" s="143"/>
    </row>
    <row r="4078" spans="2:18" x14ac:dyDescent="0.2">
      <c r="B4078" s="120"/>
      <c r="C4078" s="119"/>
      <c r="D4078" s="120"/>
      <c r="E4078" s="119"/>
      <c r="F4078" s="119"/>
      <c r="G4078" s="119"/>
      <c r="H4078" s="119"/>
      <c r="I4078" s="158">
        <f t="shared" si="127"/>
        <v>0</v>
      </c>
      <c r="J4078" s="119"/>
      <c r="K4078" s="119"/>
      <c r="L4078" s="119"/>
      <c r="M4078" s="119"/>
      <c r="N4078" s="119"/>
      <c r="O4078" s="159"/>
      <c r="P4078" s="160" t="s">
        <v>80</v>
      </c>
      <c r="Q4078" s="122">
        <f t="shared" si="128"/>
        <v>0</v>
      </c>
      <c r="R4078" s="143"/>
    </row>
    <row r="4079" spans="2:18" x14ac:dyDescent="0.2">
      <c r="B4079" s="120"/>
      <c r="C4079" s="119"/>
      <c r="D4079" s="120"/>
      <c r="E4079" s="119"/>
      <c r="F4079" s="119"/>
      <c r="G4079" s="119"/>
      <c r="H4079" s="119"/>
      <c r="I4079" s="158">
        <f t="shared" si="127"/>
        <v>0</v>
      </c>
      <c r="J4079" s="119"/>
      <c r="K4079" s="119"/>
      <c r="L4079" s="119"/>
      <c r="M4079" s="119"/>
      <c r="N4079" s="119"/>
      <c r="O4079" s="159"/>
      <c r="P4079" s="160" t="s">
        <v>80</v>
      </c>
      <c r="Q4079" s="122">
        <f t="shared" si="128"/>
        <v>0</v>
      </c>
      <c r="R4079" s="143"/>
    </row>
    <row r="4080" spans="2:18" x14ac:dyDescent="0.2">
      <c r="B4080" s="120"/>
      <c r="C4080" s="119"/>
      <c r="D4080" s="120"/>
      <c r="E4080" s="119"/>
      <c r="F4080" s="119"/>
      <c r="G4080" s="119"/>
      <c r="H4080" s="119"/>
      <c r="I4080" s="158">
        <f t="shared" si="127"/>
        <v>0</v>
      </c>
      <c r="J4080" s="119"/>
      <c r="K4080" s="119"/>
      <c r="L4080" s="119"/>
      <c r="M4080" s="119"/>
      <c r="N4080" s="119"/>
      <c r="O4080" s="159"/>
      <c r="P4080" s="160" t="s">
        <v>80</v>
      </c>
      <c r="Q4080" s="122">
        <f t="shared" si="128"/>
        <v>0</v>
      </c>
      <c r="R4080" s="143"/>
    </row>
    <row r="4081" spans="2:18" x14ac:dyDescent="0.2">
      <c r="B4081" s="120"/>
      <c r="C4081" s="119"/>
      <c r="D4081" s="120"/>
      <c r="E4081" s="119"/>
      <c r="F4081" s="119"/>
      <c r="G4081" s="119"/>
      <c r="H4081" s="119"/>
      <c r="I4081" s="158">
        <f t="shared" si="127"/>
        <v>0</v>
      </c>
      <c r="J4081" s="119"/>
      <c r="K4081" s="119"/>
      <c r="L4081" s="119"/>
      <c r="M4081" s="119"/>
      <c r="N4081" s="119"/>
      <c r="O4081" s="159"/>
      <c r="P4081" s="160" t="s">
        <v>80</v>
      </c>
      <c r="Q4081" s="122">
        <f t="shared" si="128"/>
        <v>0</v>
      </c>
      <c r="R4081" s="143"/>
    </row>
    <row r="4082" spans="2:18" x14ac:dyDescent="0.2">
      <c r="B4082" s="120"/>
      <c r="C4082" s="119"/>
      <c r="D4082" s="120"/>
      <c r="E4082" s="119"/>
      <c r="F4082" s="119"/>
      <c r="G4082" s="119"/>
      <c r="H4082" s="119"/>
      <c r="I4082" s="158">
        <f t="shared" si="127"/>
        <v>0</v>
      </c>
      <c r="J4082" s="119"/>
      <c r="K4082" s="119"/>
      <c r="L4082" s="119"/>
      <c r="M4082" s="119"/>
      <c r="N4082" s="119"/>
      <c r="O4082" s="159"/>
      <c r="P4082" s="160" t="s">
        <v>80</v>
      </c>
      <c r="Q4082" s="122">
        <f t="shared" si="128"/>
        <v>0</v>
      </c>
      <c r="R4082" s="143"/>
    </row>
    <row r="4083" spans="2:18" x14ac:dyDescent="0.2">
      <c r="B4083" s="120"/>
      <c r="C4083" s="119"/>
      <c r="D4083" s="120"/>
      <c r="E4083" s="119"/>
      <c r="F4083" s="119"/>
      <c r="G4083" s="119"/>
      <c r="H4083" s="119"/>
      <c r="I4083" s="158">
        <f t="shared" si="127"/>
        <v>0</v>
      </c>
      <c r="J4083" s="119"/>
      <c r="K4083" s="119"/>
      <c r="L4083" s="119"/>
      <c r="M4083" s="119"/>
      <c r="N4083" s="119"/>
      <c r="O4083" s="159"/>
      <c r="P4083" s="160" t="s">
        <v>80</v>
      </c>
      <c r="Q4083" s="122">
        <f t="shared" si="128"/>
        <v>0</v>
      </c>
      <c r="R4083" s="143"/>
    </row>
    <row r="4084" spans="2:18" x14ac:dyDescent="0.2">
      <c r="B4084" s="120"/>
      <c r="C4084" s="119"/>
      <c r="D4084" s="120"/>
      <c r="E4084" s="119"/>
      <c r="F4084" s="119"/>
      <c r="G4084" s="119"/>
      <c r="H4084" s="119"/>
      <c r="I4084" s="158">
        <f t="shared" ref="I4084:I4147" si="129">IF(J4084&gt;0,J4084,SUM((PI()*E4084*F4084/4)+(PI()*F4084*G4084/4)+(PI()*G4084*H4084/4)+(PI()*H4084*E4084/4)))</f>
        <v>0</v>
      </c>
      <c r="J4084" s="119"/>
      <c r="K4084" s="119"/>
      <c r="L4084" s="119"/>
      <c r="M4084" s="119"/>
      <c r="N4084" s="119"/>
      <c r="O4084" s="159"/>
      <c r="P4084" s="160" t="s">
        <v>80</v>
      </c>
      <c r="Q4084" s="122">
        <f t="shared" ref="Q4084:Q4147" si="130">SUM((I4084-(L4084+M4084+N4084))*(1-O4084))</f>
        <v>0</v>
      </c>
      <c r="R4084" s="143"/>
    </row>
    <row r="4085" spans="2:18" x14ac:dyDescent="0.2">
      <c r="B4085" s="120"/>
      <c r="C4085" s="119"/>
      <c r="D4085" s="120"/>
      <c r="E4085" s="119"/>
      <c r="F4085" s="119"/>
      <c r="G4085" s="119"/>
      <c r="H4085" s="119"/>
      <c r="I4085" s="158">
        <f t="shared" si="129"/>
        <v>0</v>
      </c>
      <c r="J4085" s="119"/>
      <c r="K4085" s="119"/>
      <c r="L4085" s="119"/>
      <c r="M4085" s="119"/>
      <c r="N4085" s="119"/>
      <c r="O4085" s="159"/>
      <c r="P4085" s="160" t="s">
        <v>80</v>
      </c>
      <c r="Q4085" s="122">
        <f t="shared" si="130"/>
        <v>0</v>
      </c>
      <c r="R4085" s="143"/>
    </row>
    <row r="4086" spans="2:18" x14ac:dyDescent="0.2">
      <c r="B4086" s="120"/>
      <c r="C4086" s="119"/>
      <c r="D4086" s="120"/>
      <c r="E4086" s="119"/>
      <c r="F4086" s="119"/>
      <c r="G4086" s="119"/>
      <c r="H4086" s="119"/>
      <c r="I4086" s="158">
        <f t="shared" si="129"/>
        <v>0</v>
      </c>
      <c r="J4086" s="119"/>
      <c r="K4086" s="119"/>
      <c r="L4086" s="119"/>
      <c r="M4086" s="119"/>
      <c r="N4086" s="119"/>
      <c r="O4086" s="159"/>
      <c r="P4086" s="160" t="s">
        <v>80</v>
      </c>
      <c r="Q4086" s="122">
        <f t="shared" si="130"/>
        <v>0</v>
      </c>
      <c r="R4086" s="143"/>
    </row>
    <row r="4087" spans="2:18" x14ac:dyDescent="0.2">
      <c r="B4087" s="120"/>
      <c r="C4087" s="119"/>
      <c r="D4087" s="120"/>
      <c r="E4087" s="119"/>
      <c r="F4087" s="119"/>
      <c r="G4087" s="119"/>
      <c r="H4087" s="119"/>
      <c r="I4087" s="158">
        <f t="shared" si="129"/>
        <v>0</v>
      </c>
      <c r="J4087" s="119"/>
      <c r="K4087" s="119"/>
      <c r="L4087" s="119"/>
      <c r="M4087" s="119"/>
      <c r="N4087" s="119"/>
      <c r="O4087" s="159"/>
      <c r="P4087" s="160" t="s">
        <v>80</v>
      </c>
      <c r="Q4087" s="122">
        <f t="shared" si="130"/>
        <v>0</v>
      </c>
      <c r="R4087" s="143"/>
    </row>
    <row r="4088" spans="2:18" x14ac:dyDescent="0.2">
      <c r="B4088" s="120"/>
      <c r="C4088" s="119"/>
      <c r="D4088" s="120"/>
      <c r="E4088" s="119"/>
      <c r="F4088" s="119"/>
      <c r="G4088" s="119"/>
      <c r="H4088" s="119"/>
      <c r="I4088" s="158">
        <f t="shared" si="129"/>
        <v>0</v>
      </c>
      <c r="J4088" s="119"/>
      <c r="K4088" s="119"/>
      <c r="L4088" s="119"/>
      <c r="M4088" s="119"/>
      <c r="N4088" s="119"/>
      <c r="O4088" s="159"/>
      <c r="P4088" s="160" t="s">
        <v>80</v>
      </c>
      <c r="Q4088" s="122">
        <f t="shared" si="130"/>
        <v>0</v>
      </c>
      <c r="R4088" s="143"/>
    </row>
    <row r="4089" spans="2:18" x14ac:dyDescent="0.2">
      <c r="B4089" s="120"/>
      <c r="C4089" s="119"/>
      <c r="D4089" s="120"/>
      <c r="E4089" s="119"/>
      <c r="F4089" s="119"/>
      <c r="G4089" s="119"/>
      <c r="H4089" s="119"/>
      <c r="I4089" s="158">
        <f t="shared" si="129"/>
        <v>0</v>
      </c>
      <c r="J4089" s="119"/>
      <c r="K4089" s="119"/>
      <c r="L4089" s="119"/>
      <c r="M4089" s="119"/>
      <c r="N4089" s="119"/>
      <c r="O4089" s="159"/>
      <c r="P4089" s="160" t="s">
        <v>80</v>
      </c>
      <c r="Q4089" s="122">
        <f t="shared" si="130"/>
        <v>0</v>
      </c>
      <c r="R4089" s="143"/>
    </row>
    <row r="4090" spans="2:18" x14ac:dyDescent="0.2">
      <c r="B4090" s="120"/>
      <c r="C4090" s="119"/>
      <c r="D4090" s="120"/>
      <c r="E4090" s="119"/>
      <c r="F4090" s="119"/>
      <c r="G4090" s="119"/>
      <c r="H4090" s="119"/>
      <c r="I4090" s="158">
        <f t="shared" si="129"/>
        <v>0</v>
      </c>
      <c r="J4090" s="119"/>
      <c r="K4090" s="119"/>
      <c r="L4090" s="119"/>
      <c r="M4090" s="119"/>
      <c r="N4090" s="119"/>
      <c r="O4090" s="159"/>
      <c r="P4090" s="160" t="s">
        <v>80</v>
      </c>
      <c r="Q4090" s="122">
        <f t="shared" si="130"/>
        <v>0</v>
      </c>
      <c r="R4090" s="143"/>
    </row>
    <row r="4091" spans="2:18" x14ac:dyDescent="0.2">
      <c r="B4091" s="120"/>
      <c r="C4091" s="119"/>
      <c r="D4091" s="120"/>
      <c r="E4091" s="119"/>
      <c r="F4091" s="119"/>
      <c r="G4091" s="119"/>
      <c r="H4091" s="119"/>
      <c r="I4091" s="158">
        <f t="shared" si="129"/>
        <v>0</v>
      </c>
      <c r="J4091" s="119"/>
      <c r="K4091" s="119"/>
      <c r="L4091" s="119"/>
      <c r="M4091" s="119"/>
      <c r="N4091" s="119"/>
      <c r="O4091" s="159"/>
      <c r="P4091" s="160" t="s">
        <v>80</v>
      </c>
      <c r="Q4091" s="122">
        <f t="shared" si="130"/>
        <v>0</v>
      </c>
      <c r="R4091" s="143"/>
    </row>
    <row r="4092" spans="2:18" x14ac:dyDescent="0.2">
      <c r="B4092" s="120"/>
      <c r="C4092" s="119"/>
      <c r="D4092" s="120"/>
      <c r="E4092" s="119"/>
      <c r="F4092" s="119"/>
      <c r="G4092" s="119"/>
      <c r="H4092" s="119"/>
      <c r="I4092" s="158">
        <f t="shared" si="129"/>
        <v>0</v>
      </c>
      <c r="J4092" s="119"/>
      <c r="K4092" s="119"/>
      <c r="L4092" s="119"/>
      <c r="M4092" s="119"/>
      <c r="N4092" s="119"/>
      <c r="O4092" s="159"/>
      <c r="P4092" s="160" t="s">
        <v>80</v>
      </c>
      <c r="Q4092" s="122">
        <f t="shared" si="130"/>
        <v>0</v>
      </c>
      <c r="R4092" s="143"/>
    </row>
    <row r="4093" spans="2:18" x14ac:dyDescent="0.2">
      <c r="B4093" s="120"/>
      <c r="C4093" s="119"/>
      <c r="D4093" s="120"/>
      <c r="E4093" s="119"/>
      <c r="F4093" s="119"/>
      <c r="G4093" s="119"/>
      <c r="H4093" s="119"/>
      <c r="I4093" s="158">
        <f t="shared" si="129"/>
        <v>0</v>
      </c>
      <c r="J4093" s="119"/>
      <c r="K4093" s="119"/>
      <c r="L4093" s="119"/>
      <c r="M4093" s="119"/>
      <c r="N4093" s="119"/>
      <c r="O4093" s="159"/>
      <c r="P4093" s="160" t="s">
        <v>80</v>
      </c>
      <c r="Q4093" s="122">
        <f t="shared" si="130"/>
        <v>0</v>
      </c>
      <c r="R4093" s="143"/>
    </row>
    <row r="4094" spans="2:18" x14ac:dyDescent="0.2">
      <c r="B4094" s="120"/>
      <c r="C4094" s="119"/>
      <c r="D4094" s="120"/>
      <c r="E4094" s="119"/>
      <c r="F4094" s="119"/>
      <c r="G4094" s="119"/>
      <c r="H4094" s="119"/>
      <c r="I4094" s="158">
        <f t="shared" si="129"/>
        <v>0</v>
      </c>
      <c r="J4094" s="119"/>
      <c r="K4094" s="119"/>
      <c r="L4094" s="119"/>
      <c r="M4094" s="119"/>
      <c r="N4094" s="119"/>
      <c r="O4094" s="159"/>
      <c r="P4094" s="160" t="s">
        <v>80</v>
      </c>
      <c r="Q4094" s="122">
        <f t="shared" si="130"/>
        <v>0</v>
      </c>
      <c r="R4094" s="143"/>
    </row>
    <row r="4095" spans="2:18" x14ac:dyDescent="0.2">
      <c r="B4095" s="120"/>
      <c r="C4095" s="119"/>
      <c r="D4095" s="120"/>
      <c r="E4095" s="119"/>
      <c r="F4095" s="119"/>
      <c r="G4095" s="119"/>
      <c r="H4095" s="119"/>
      <c r="I4095" s="158">
        <f t="shared" si="129"/>
        <v>0</v>
      </c>
      <c r="J4095" s="119"/>
      <c r="K4095" s="119"/>
      <c r="L4095" s="119"/>
      <c r="M4095" s="119"/>
      <c r="N4095" s="119"/>
      <c r="O4095" s="159"/>
      <c r="P4095" s="160" t="s">
        <v>80</v>
      </c>
      <c r="Q4095" s="122">
        <f t="shared" si="130"/>
        <v>0</v>
      </c>
      <c r="R4095" s="143"/>
    </row>
    <row r="4096" spans="2:18" x14ac:dyDescent="0.2">
      <c r="B4096" s="120"/>
      <c r="C4096" s="119"/>
      <c r="D4096" s="120"/>
      <c r="E4096" s="119"/>
      <c r="F4096" s="119"/>
      <c r="G4096" s="119"/>
      <c r="H4096" s="119"/>
      <c r="I4096" s="158">
        <f t="shared" si="129"/>
        <v>0</v>
      </c>
      <c r="J4096" s="119"/>
      <c r="K4096" s="119"/>
      <c r="L4096" s="119"/>
      <c r="M4096" s="119"/>
      <c r="N4096" s="119"/>
      <c r="O4096" s="159"/>
      <c r="P4096" s="160" t="s">
        <v>80</v>
      </c>
      <c r="Q4096" s="122">
        <f t="shared" si="130"/>
        <v>0</v>
      </c>
      <c r="R4096" s="143"/>
    </row>
    <row r="4097" spans="2:18" x14ac:dyDescent="0.2">
      <c r="B4097" s="120"/>
      <c r="C4097" s="119"/>
      <c r="D4097" s="120"/>
      <c r="E4097" s="119"/>
      <c r="F4097" s="119"/>
      <c r="G4097" s="119"/>
      <c r="H4097" s="119"/>
      <c r="I4097" s="158">
        <f t="shared" si="129"/>
        <v>0</v>
      </c>
      <c r="J4097" s="119"/>
      <c r="K4097" s="119"/>
      <c r="L4097" s="119"/>
      <c r="M4097" s="119"/>
      <c r="N4097" s="119"/>
      <c r="O4097" s="159"/>
      <c r="P4097" s="160" t="s">
        <v>80</v>
      </c>
      <c r="Q4097" s="122">
        <f t="shared" si="130"/>
        <v>0</v>
      </c>
      <c r="R4097" s="143"/>
    </row>
    <row r="4098" spans="2:18" x14ac:dyDescent="0.2">
      <c r="B4098" s="120"/>
      <c r="C4098" s="119"/>
      <c r="D4098" s="120"/>
      <c r="E4098" s="119"/>
      <c r="F4098" s="119"/>
      <c r="G4098" s="119"/>
      <c r="H4098" s="119"/>
      <c r="I4098" s="158">
        <f t="shared" si="129"/>
        <v>0</v>
      </c>
      <c r="J4098" s="119"/>
      <c r="K4098" s="119"/>
      <c r="L4098" s="119"/>
      <c r="M4098" s="119"/>
      <c r="N4098" s="119"/>
      <c r="O4098" s="159"/>
      <c r="P4098" s="160" t="s">
        <v>80</v>
      </c>
      <c r="Q4098" s="122">
        <f t="shared" si="130"/>
        <v>0</v>
      </c>
      <c r="R4098" s="143"/>
    </row>
    <row r="4099" spans="2:18" x14ac:dyDescent="0.2">
      <c r="B4099" s="120"/>
      <c r="C4099" s="119"/>
      <c r="D4099" s="120"/>
      <c r="E4099" s="119"/>
      <c r="F4099" s="119"/>
      <c r="G4099" s="119"/>
      <c r="H4099" s="119"/>
      <c r="I4099" s="158">
        <f t="shared" si="129"/>
        <v>0</v>
      </c>
      <c r="J4099" s="119"/>
      <c r="K4099" s="119"/>
      <c r="L4099" s="119"/>
      <c r="M4099" s="119"/>
      <c r="N4099" s="119"/>
      <c r="O4099" s="159"/>
      <c r="P4099" s="160" t="s">
        <v>80</v>
      </c>
      <c r="Q4099" s="122">
        <f t="shared" si="130"/>
        <v>0</v>
      </c>
      <c r="R4099" s="143"/>
    </row>
    <row r="4100" spans="2:18" x14ac:dyDescent="0.2">
      <c r="B4100" s="120"/>
      <c r="C4100" s="119"/>
      <c r="D4100" s="120"/>
      <c r="E4100" s="119"/>
      <c r="F4100" s="119"/>
      <c r="G4100" s="119"/>
      <c r="H4100" s="119"/>
      <c r="I4100" s="158">
        <f t="shared" si="129"/>
        <v>0</v>
      </c>
      <c r="J4100" s="119"/>
      <c r="K4100" s="119"/>
      <c r="L4100" s="119"/>
      <c r="M4100" s="119"/>
      <c r="N4100" s="119"/>
      <c r="O4100" s="159"/>
      <c r="P4100" s="160" t="s">
        <v>80</v>
      </c>
      <c r="Q4100" s="122">
        <f t="shared" si="130"/>
        <v>0</v>
      </c>
      <c r="R4100" s="143"/>
    </row>
    <row r="4101" spans="2:18" x14ac:dyDescent="0.2">
      <c r="B4101" s="120"/>
      <c r="C4101" s="119"/>
      <c r="D4101" s="120"/>
      <c r="E4101" s="119"/>
      <c r="F4101" s="119"/>
      <c r="G4101" s="119"/>
      <c r="H4101" s="119"/>
      <c r="I4101" s="158">
        <f t="shared" si="129"/>
        <v>0</v>
      </c>
      <c r="J4101" s="119"/>
      <c r="K4101" s="119"/>
      <c r="L4101" s="119"/>
      <c r="M4101" s="119"/>
      <c r="N4101" s="119"/>
      <c r="O4101" s="159"/>
      <c r="P4101" s="160" t="s">
        <v>80</v>
      </c>
      <c r="Q4101" s="122">
        <f t="shared" si="130"/>
        <v>0</v>
      </c>
      <c r="R4101" s="143"/>
    </row>
    <row r="4102" spans="2:18" x14ac:dyDescent="0.2">
      <c r="B4102" s="120"/>
      <c r="C4102" s="119"/>
      <c r="D4102" s="120"/>
      <c r="E4102" s="119"/>
      <c r="F4102" s="119"/>
      <c r="G4102" s="119"/>
      <c r="H4102" s="119"/>
      <c r="I4102" s="158">
        <f t="shared" si="129"/>
        <v>0</v>
      </c>
      <c r="J4102" s="119"/>
      <c r="K4102" s="119"/>
      <c r="L4102" s="119"/>
      <c r="M4102" s="119"/>
      <c r="N4102" s="119"/>
      <c r="O4102" s="159"/>
      <c r="P4102" s="160" t="s">
        <v>80</v>
      </c>
      <c r="Q4102" s="122">
        <f t="shared" si="130"/>
        <v>0</v>
      </c>
      <c r="R4102" s="143"/>
    </row>
    <row r="4103" spans="2:18" x14ac:dyDescent="0.2">
      <c r="B4103" s="120"/>
      <c r="C4103" s="119"/>
      <c r="D4103" s="120"/>
      <c r="E4103" s="119"/>
      <c r="F4103" s="119"/>
      <c r="G4103" s="119"/>
      <c r="H4103" s="119"/>
      <c r="I4103" s="158">
        <f t="shared" si="129"/>
        <v>0</v>
      </c>
      <c r="J4103" s="119"/>
      <c r="K4103" s="119"/>
      <c r="L4103" s="119"/>
      <c r="M4103" s="119"/>
      <c r="N4103" s="119"/>
      <c r="O4103" s="159"/>
      <c r="P4103" s="160" t="s">
        <v>80</v>
      </c>
      <c r="Q4103" s="122">
        <f t="shared" si="130"/>
        <v>0</v>
      </c>
      <c r="R4103" s="143"/>
    </row>
    <row r="4104" spans="2:18" x14ac:dyDescent="0.2">
      <c r="B4104" s="120"/>
      <c r="C4104" s="119"/>
      <c r="D4104" s="120"/>
      <c r="E4104" s="119"/>
      <c r="F4104" s="119"/>
      <c r="G4104" s="119"/>
      <c r="H4104" s="119"/>
      <c r="I4104" s="158">
        <f t="shared" si="129"/>
        <v>0</v>
      </c>
      <c r="J4104" s="119"/>
      <c r="K4104" s="119"/>
      <c r="L4104" s="119"/>
      <c r="M4104" s="119"/>
      <c r="N4104" s="119"/>
      <c r="O4104" s="159"/>
      <c r="P4104" s="160" t="s">
        <v>80</v>
      </c>
      <c r="Q4104" s="122">
        <f t="shared" si="130"/>
        <v>0</v>
      </c>
      <c r="R4104" s="143"/>
    </row>
    <row r="4105" spans="2:18" x14ac:dyDescent="0.2">
      <c r="B4105" s="120"/>
      <c r="C4105" s="119"/>
      <c r="D4105" s="120"/>
      <c r="E4105" s="119"/>
      <c r="F4105" s="119"/>
      <c r="G4105" s="119"/>
      <c r="H4105" s="119"/>
      <c r="I4105" s="158">
        <f t="shared" si="129"/>
        <v>0</v>
      </c>
      <c r="J4105" s="119"/>
      <c r="K4105" s="119"/>
      <c r="L4105" s="119"/>
      <c r="M4105" s="119"/>
      <c r="N4105" s="119"/>
      <c r="O4105" s="159"/>
      <c r="P4105" s="160" t="s">
        <v>80</v>
      </c>
      <c r="Q4105" s="122">
        <f t="shared" si="130"/>
        <v>0</v>
      </c>
      <c r="R4105" s="143"/>
    </row>
    <row r="4106" spans="2:18" x14ac:dyDescent="0.2">
      <c r="B4106" s="120"/>
      <c r="C4106" s="119"/>
      <c r="D4106" s="120"/>
      <c r="E4106" s="119"/>
      <c r="F4106" s="119"/>
      <c r="G4106" s="119"/>
      <c r="H4106" s="119"/>
      <c r="I4106" s="158">
        <f t="shared" si="129"/>
        <v>0</v>
      </c>
      <c r="J4106" s="119"/>
      <c r="K4106" s="119"/>
      <c r="L4106" s="119"/>
      <c r="M4106" s="119"/>
      <c r="N4106" s="119"/>
      <c r="O4106" s="159"/>
      <c r="P4106" s="160" t="s">
        <v>80</v>
      </c>
      <c r="Q4106" s="122">
        <f t="shared" si="130"/>
        <v>0</v>
      </c>
      <c r="R4106" s="143"/>
    </row>
    <row r="4107" spans="2:18" x14ac:dyDescent="0.2">
      <c r="B4107" s="120"/>
      <c r="C4107" s="119"/>
      <c r="D4107" s="120"/>
      <c r="E4107" s="119"/>
      <c r="F4107" s="119"/>
      <c r="G4107" s="119"/>
      <c r="H4107" s="119"/>
      <c r="I4107" s="158">
        <f t="shared" si="129"/>
        <v>0</v>
      </c>
      <c r="J4107" s="119"/>
      <c r="K4107" s="119"/>
      <c r="L4107" s="119"/>
      <c r="M4107" s="119"/>
      <c r="N4107" s="119"/>
      <c r="O4107" s="159"/>
      <c r="P4107" s="160" t="s">
        <v>80</v>
      </c>
      <c r="Q4107" s="122">
        <f t="shared" si="130"/>
        <v>0</v>
      </c>
      <c r="R4107" s="143"/>
    </row>
    <row r="4108" spans="2:18" x14ac:dyDescent="0.2">
      <c r="B4108" s="120"/>
      <c r="C4108" s="119"/>
      <c r="D4108" s="120"/>
      <c r="E4108" s="119"/>
      <c r="F4108" s="119"/>
      <c r="G4108" s="119"/>
      <c r="H4108" s="119"/>
      <c r="I4108" s="158">
        <f t="shared" si="129"/>
        <v>0</v>
      </c>
      <c r="J4108" s="119"/>
      <c r="K4108" s="119"/>
      <c r="L4108" s="119"/>
      <c r="M4108" s="119"/>
      <c r="N4108" s="119"/>
      <c r="O4108" s="159"/>
      <c r="P4108" s="160" t="s">
        <v>80</v>
      </c>
      <c r="Q4108" s="122">
        <f t="shared" si="130"/>
        <v>0</v>
      </c>
      <c r="R4108" s="143"/>
    </row>
    <row r="4109" spans="2:18" x14ac:dyDescent="0.2">
      <c r="B4109" s="120"/>
      <c r="C4109" s="119"/>
      <c r="D4109" s="120"/>
      <c r="E4109" s="119"/>
      <c r="F4109" s="119"/>
      <c r="G4109" s="119"/>
      <c r="H4109" s="119"/>
      <c r="I4109" s="158">
        <f t="shared" si="129"/>
        <v>0</v>
      </c>
      <c r="J4109" s="119"/>
      <c r="K4109" s="119"/>
      <c r="L4109" s="119"/>
      <c r="M4109" s="119"/>
      <c r="N4109" s="119"/>
      <c r="O4109" s="159"/>
      <c r="P4109" s="160" t="s">
        <v>80</v>
      </c>
      <c r="Q4109" s="122">
        <f t="shared" si="130"/>
        <v>0</v>
      </c>
      <c r="R4109" s="143"/>
    </row>
    <row r="4110" spans="2:18" x14ac:dyDescent="0.2">
      <c r="B4110" s="120"/>
      <c r="C4110" s="119"/>
      <c r="D4110" s="120"/>
      <c r="E4110" s="119"/>
      <c r="F4110" s="119"/>
      <c r="G4110" s="119"/>
      <c r="H4110" s="119"/>
      <c r="I4110" s="158">
        <f t="shared" si="129"/>
        <v>0</v>
      </c>
      <c r="J4110" s="119"/>
      <c r="K4110" s="119"/>
      <c r="L4110" s="119"/>
      <c r="M4110" s="119"/>
      <c r="N4110" s="119"/>
      <c r="O4110" s="159"/>
      <c r="P4110" s="160" t="s">
        <v>80</v>
      </c>
      <c r="Q4110" s="122">
        <f t="shared" si="130"/>
        <v>0</v>
      </c>
      <c r="R4110" s="143"/>
    </row>
    <row r="4111" spans="2:18" x14ac:dyDescent="0.2">
      <c r="B4111" s="120"/>
      <c r="C4111" s="119"/>
      <c r="D4111" s="120"/>
      <c r="E4111" s="119"/>
      <c r="F4111" s="119"/>
      <c r="G4111" s="119"/>
      <c r="H4111" s="119"/>
      <c r="I4111" s="158">
        <f t="shared" si="129"/>
        <v>0</v>
      </c>
      <c r="J4111" s="119"/>
      <c r="K4111" s="119"/>
      <c r="L4111" s="119"/>
      <c r="M4111" s="119"/>
      <c r="N4111" s="119"/>
      <c r="O4111" s="159"/>
      <c r="P4111" s="160" t="s">
        <v>80</v>
      </c>
      <c r="Q4111" s="122">
        <f t="shared" si="130"/>
        <v>0</v>
      </c>
      <c r="R4111" s="143"/>
    </row>
    <row r="4112" spans="2:18" x14ac:dyDescent="0.2">
      <c r="B4112" s="120"/>
      <c r="C4112" s="119"/>
      <c r="D4112" s="120"/>
      <c r="E4112" s="119"/>
      <c r="F4112" s="119"/>
      <c r="G4112" s="119"/>
      <c r="H4112" s="119"/>
      <c r="I4112" s="158">
        <f t="shared" si="129"/>
        <v>0</v>
      </c>
      <c r="J4112" s="119"/>
      <c r="K4112" s="119"/>
      <c r="L4112" s="119"/>
      <c r="M4112" s="119"/>
      <c r="N4112" s="119"/>
      <c r="O4112" s="159"/>
      <c r="P4112" s="160" t="s">
        <v>80</v>
      </c>
      <c r="Q4112" s="122">
        <f t="shared" si="130"/>
        <v>0</v>
      </c>
      <c r="R4112" s="143"/>
    </row>
    <row r="4113" spans="2:18" x14ac:dyDescent="0.2">
      <c r="B4113" s="120"/>
      <c r="C4113" s="119"/>
      <c r="D4113" s="120"/>
      <c r="E4113" s="119"/>
      <c r="F4113" s="119"/>
      <c r="G4113" s="119"/>
      <c r="H4113" s="119"/>
      <c r="I4113" s="158">
        <f t="shared" si="129"/>
        <v>0</v>
      </c>
      <c r="J4113" s="119"/>
      <c r="K4113" s="119"/>
      <c r="L4113" s="119"/>
      <c r="M4113" s="119"/>
      <c r="N4113" s="119"/>
      <c r="O4113" s="159"/>
      <c r="P4113" s="160" t="s">
        <v>80</v>
      </c>
      <c r="Q4113" s="122">
        <f t="shared" si="130"/>
        <v>0</v>
      </c>
      <c r="R4113" s="143"/>
    </row>
    <row r="4114" spans="2:18" x14ac:dyDescent="0.2">
      <c r="B4114" s="120"/>
      <c r="C4114" s="119"/>
      <c r="D4114" s="120"/>
      <c r="E4114" s="119"/>
      <c r="F4114" s="119"/>
      <c r="G4114" s="119"/>
      <c r="H4114" s="119"/>
      <c r="I4114" s="158">
        <f t="shared" si="129"/>
        <v>0</v>
      </c>
      <c r="J4114" s="119"/>
      <c r="K4114" s="119"/>
      <c r="L4114" s="119"/>
      <c r="M4114" s="119"/>
      <c r="N4114" s="119"/>
      <c r="O4114" s="159"/>
      <c r="P4114" s="160" t="s">
        <v>80</v>
      </c>
      <c r="Q4114" s="122">
        <f t="shared" si="130"/>
        <v>0</v>
      </c>
      <c r="R4114" s="143"/>
    </row>
    <row r="4115" spans="2:18" x14ac:dyDescent="0.2">
      <c r="B4115" s="120"/>
      <c r="C4115" s="119"/>
      <c r="D4115" s="120"/>
      <c r="E4115" s="119"/>
      <c r="F4115" s="119"/>
      <c r="G4115" s="119"/>
      <c r="H4115" s="119"/>
      <c r="I4115" s="158">
        <f t="shared" si="129"/>
        <v>0</v>
      </c>
      <c r="J4115" s="119"/>
      <c r="K4115" s="119"/>
      <c r="L4115" s="119"/>
      <c r="M4115" s="119"/>
      <c r="N4115" s="119"/>
      <c r="O4115" s="159"/>
      <c r="P4115" s="160" t="s">
        <v>80</v>
      </c>
      <c r="Q4115" s="122">
        <f t="shared" si="130"/>
        <v>0</v>
      </c>
      <c r="R4115" s="143"/>
    </row>
    <row r="4116" spans="2:18" x14ac:dyDescent="0.2">
      <c r="B4116" s="120"/>
      <c r="C4116" s="119"/>
      <c r="D4116" s="120"/>
      <c r="E4116" s="119"/>
      <c r="F4116" s="119"/>
      <c r="G4116" s="119"/>
      <c r="H4116" s="119"/>
      <c r="I4116" s="158">
        <f t="shared" si="129"/>
        <v>0</v>
      </c>
      <c r="J4116" s="119"/>
      <c r="K4116" s="119"/>
      <c r="L4116" s="119"/>
      <c r="M4116" s="119"/>
      <c r="N4116" s="119"/>
      <c r="O4116" s="159"/>
      <c r="P4116" s="160" t="s">
        <v>80</v>
      </c>
      <c r="Q4116" s="122">
        <f t="shared" si="130"/>
        <v>0</v>
      </c>
      <c r="R4116" s="143"/>
    </row>
    <row r="4117" spans="2:18" x14ac:dyDescent="0.2">
      <c r="B4117" s="120"/>
      <c r="C4117" s="119"/>
      <c r="D4117" s="120"/>
      <c r="E4117" s="119"/>
      <c r="F4117" s="119"/>
      <c r="G4117" s="119"/>
      <c r="H4117" s="119"/>
      <c r="I4117" s="158">
        <f t="shared" si="129"/>
        <v>0</v>
      </c>
      <c r="J4117" s="119"/>
      <c r="K4117" s="119"/>
      <c r="L4117" s="119"/>
      <c r="M4117" s="119"/>
      <c r="N4117" s="119"/>
      <c r="O4117" s="159"/>
      <c r="P4117" s="160" t="s">
        <v>80</v>
      </c>
      <c r="Q4117" s="122">
        <f t="shared" si="130"/>
        <v>0</v>
      </c>
      <c r="R4117" s="143"/>
    </row>
    <row r="4118" spans="2:18" x14ac:dyDescent="0.2">
      <c r="B4118" s="120"/>
      <c r="C4118" s="119"/>
      <c r="D4118" s="120"/>
      <c r="E4118" s="119"/>
      <c r="F4118" s="119"/>
      <c r="G4118" s="119"/>
      <c r="H4118" s="119"/>
      <c r="I4118" s="158">
        <f t="shared" si="129"/>
        <v>0</v>
      </c>
      <c r="J4118" s="119"/>
      <c r="K4118" s="119"/>
      <c r="L4118" s="119"/>
      <c r="M4118" s="119"/>
      <c r="N4118" s="119"/>
      <c r="O4118" s="159"/>
      <c r="P4118" s="160" t="s">
        <v>80</v>
      </c>
      <c r="Q4118" s="122">
        <f t="shared" si="130"/>
        <v>0</v>
      </c>
      <c r="R4118" s="143"/>
    </row>
    <row r="4119" spans="2:18" x14ac:dyDescent="0.2">
      <c r="B4119" s="120"/>
      <c r="C4119" s="119"/>
      <c r="D4119" s="120"/>
      <c r="E4119" s="119"/>
      <c r="F4119" s="119"/>
      <c r="G4119" s="119"/>
      <c r="H4119" s="119"/>
      <c r="I4119" s="158">
        <f t="shared" si="129"/>
        <v>0</v>
      </c>
      <c r="J4119" s="119"/>
      <c r="K4119" s="119"/>
      <c r="L4119" s="119"/>
      <c r="M4119" s="119"/>
      <c r="N4119" s="119"/>
      <c r="O4119" s="159"/>
      <c r="P4119" s="160" t="s">
        <v>80</v>
      </c>
      <c r="Q4119" s="122">
        <f t="shared" si="130"/>
        <v>0</v>
      </c>
      <c r="R4119" s="143"/>
    </row>
    <row r="4120" spans="2:18" x14ac:dyDescent="0.2">
      <c r="B4120" s="120"/>
      <c r="C4120" s="119"/>
      <c r="D4120" s="120"/>
      <c r="E4120" s="119"/>
      <c r="F4120" s="119"/>
      <c r="G4120" s="119"/>
      <c r="H4120" s="119"/>
      <c r="I4120" s="158">
        <f t="shared" si="129"/>
        <v>0</v>
      </c>
      <c r="J4120" s="119"/>
      <c r="K4120" s="119"/>
      <c r="L4120" s="119"/>
      <c r="M4120" s="119"/>
      <c r="N4120" s="119"/>
      <c r="O4120" s="159"/>
      <c r="P4120" s="160" t="s">
        <v>80</v>
      </c>
      <c r="Q4120" s="122">
        <f t="shared" si="130"/>
        <v>0</v>
      </c>
      <c r="R4120" s="143"/>
    </row>
    <row r="4121" spans="2:18" x14ac:dyDescent="0.2">
      <c r="B4121" s="120"/>
      <c r="C4121" s="119"/>
      <c r="D4121" s="120"/>
      <c r="E4121" s="119"/>
      <c r="F4121" s="119"/>
      <c r="G4121" s="119"/>
      <c r="H4121" s="119"/>
      <c r="I4121" s="158">
        <f t="shared" si="129"/>
        <v>0</v>
      </c>
      <c r="J4121" s="119"/>
      <c r="K4121" s="119"/>
      <c r="L4121" s="119"/>
      <c r="M4121" s="119"/>
      <c r="N4121" s="119"/>
      <c r="O4121" s="159"/>
      <c r="P4121" s="160" t="s">
        <v>80</v>
      </c>
      <c r="Q4121" s="122">
        <f t="shared" si="130"/>
        <v>0</v>
      </c>
      <c r="R4121" s="143"/>
    </row>
    <row r="4122" spans="2:18" x14ac:dyDescent="0.2">
      <c r="B4122" s="120"/>
      <c r="C4122" s="119"/>
      <c r="D4122" s="120"/>
      <c r="E4122" s="119"/>
      <c r="F4122" s="119"/>
      <c r="G4122" s="119"/>
      <c r="H4122" s="119"/>
      <c r="I4122" s="158">
        <f t="shared" si="129"/>
        <v>0</v>
      </c>
      <c r="J4122" s="119"/>
      <c r="K4122" s="119"/>
      <c r="L4122" s="119"/>
      <c r="M4122" s="119"/>
      <c r="N4122" s="119"/>
      <c r="O4122" s="159"/>
      <c r="P4122" s="160" t="s">
        <v>80</v>
      </c>
      <c r="Q4122" s="122">
        <f t="shared" si="130"/>
        <v>0</v>
      </c>
      <c r="R4122" s="143"/>
    </row>
    <row r="4123" spans="2:18" x14ac:dyDescent="0.2">
      <c r="B4123" s="120"/>
      <c r="C4123" s="119"/>
      <c r="D4123" s="120"/>
      <c r="E4123" s="119"/>
      <c r="F4123" s="119"/>
      <c r="G4123" s="119"/>
      <c r="H4123" s="119"/>
      <c r="I4123" s="158">
        <f t="shared" si="129"/>
        <v>0</v>
      </c>
      <c r="J4123" s="119"/>
      <c r="K4123" s="119"/>
      <c r="L4123" s="119"/>
      <c r="M4123" s="119"/>
      <c r="N4123" s="119"/>
      <c r="O4123" s="159"/>
      <c r="P4123" s="160" t="s">
        <v>80</v>
      </c>
      <c r="Q4123" s="122">
        <f t="shared" si="130"/>
        <v>0</v>
      </c>
      <c r="R4123" s="143"/>
    </row>
    <row r="4124" spans="2:18" x14ac:dyDescent="0.2">
      <c r="B4124" s="120"/>
      <c r="C4124" s="119"/>
      <c r="D4124" s="120"/>
      <c r="E4124" s="119"/>
      <c r="F4124" s="119"/>
      <c r="G4124" s="119"/>
      <c r="H4124" s="119"/>
      <c r="I4124" s="158">
        <f t="shared" si="129"/>
        <v>0</v>
      </c>
      <c r="J4124" s="119"/>
      <c r="K4124" s="119"/>
      <c r="L4124" s="119"/>
      <c r="M4124" s="119"/>
      <c r="N4124" s="119"/>
      <c r="O4124" s="159"/>
      <c r="P4124" s="160" t="s">
        <v>80</v>
      </c>
      <c r="Q4124" s="122">
        <f t="shared" si="130"/>
        <v>0</v>
      </c>
      <c r="R4124" s="143"/>
    </row>
    <row r="4125" spans="2:18" x14ac:dyDescent="0.2">
      <c r="B4125" s="120"/>
      <c r="C4125" s="119"/>
      <c r="D4125" s="120"/>
      <c r="E4125" s="119"/>
      <c r="F4125" s="119"/>
      <c r="G4125" s="119"/>
      <c r="H4125" s="119"/>
      <c r="I4125" s="158">
        <f t="shared" si="129"/>
        <v>0</v>
      </c>
      <c r="J4125" s="119"/>
      <c r="K4125" s="119"/>
      <c r="L4125" s="119"/>
      <c r="M4125" s="119"/>
      <c r="N4125" s="119"/>
      <c r="O4125" s="159"/>
      <c r="P4125" s="160" t="s">
        <v>80</v>
      </c>
      <c r="Q4125" s="122">
        <f t="shared" si="130"/>
        <v>0</v>
      </c>
      <c r="R4125" s="143"/>
    </row>
    <row r="4126" spans="2:18" x14ac:dyDescent="0.2">
      <c r="B4126" s="120"/>
      <c r="C4126" s="119"/>
      <c r="D4126" s="120"/>
      <c r="E4126" s="119"/>
      <c r="F4126" s="119"/>
      <c r="G4126" s="119"/>
      <c r="H4126" s="119"/>
      <c r="I4126" s="158">
        <f t="shared" si="129"/>
        <v>0</v>
      </c>
      <c r="J4126" s="119"/>
      <c r="K4126" s="119"/>
      <c r="L4126" s="119"/>
      <c r="M4126" s="119"/>
      <c r="N4126" s="119"/>
      <c r="O4126" s="159"/>
      <c r="P4126" s="160" t="s">
        <v>80</v>
      </c>
      <c r="Q4126" s="122">
        <f t="shared" si="130"/>
        <v>0</v>
      </c>
      <c r="R4126" s="143"/>
    </row>
    <row r="4127" spans="2:18" x14ac:dyDescent="0.2">
      <c r="B4127" s="120"/>
      <c r="C4127" s="119"/>
      <c r="D4127" s="120"/>
      <c r="E4127" s="119"/>
      <c r="F4127" s="119"/>
      <c r="G4127" s="119"/>
      <c r="H4127" s="119"/>
      <c r="I4127" s="158">
        <f t="shared" si="129"/>
        <v>0</v>
      </c>
      <c r="J4127" s="119"/>
      <c r="K4127" s="119"/>
      <c r="L4127" s="119"/>
      <c r="M4127" s="119"/>
      <c r="N4127" s="119"/>
      <c r="O4127" s="159"/>
      <c r="P4127" s="160" t="s">
        <v>80</v>
      </c>
      <c r="Q4127" s="122">
        <f t="shared" si="130"/>
        <v>0</v>
      </c>
      <c r="R4127" s="143"/>
    </row>
    <row r="4128" spans="2:18" x14ac:dyDescent="0.2">
      <c r="B4128" s="120"/>
      <c r="C4128" s="119"/>
      <c r="D4128" s="120"/>
      <c r="E4128" s="119"/>
      <c r="F4128" s="119"/>
      <c r="G4128" s="119"/>
      <c r="H4128" s="119"/>
      <c r="I4128" s="158">
        <f t="shared" si="129"/>
        <v>0</v>
      </c>
      <c r="J4128" s="119"/>
      <c r="K4128" s="119"/>
      <c r="L4128" s="119"/>
      <c r="M4128" s="119"/>
      <c r="N4128" s="119"/>
      <c r="O4128" s="159"/>
      <c r="P4128" s="160" t="s">
        <v>80</v>
      </c>
      <c r="Q4128" s="122">
        <f t="shared" si="130"/>
        <v>0</v>
      </c>
      <c r="R4128" s="143"/>
    </row>
    <row r="4129" spans="2:18" x14ac:dyDescent="0.2">
      <c r="B4129" s="120"/>
      <c r="C4129" s="119"/>
      <c r="D4129" s="120"/>
      <c r="E4129" s="119"/>
      <c r="F4129" s="119"/>
      <c r="G4129" s="119"/>
      <c r="H4129" s="119"/>
      <c r="I4129" s="158">
        <f t="shared" si="129"/>
        <v>0</v>
      </c>
      <c r="J4129" s="119"/>
      <c r="K4129" s="119"/>
      <c r="L4129" s="119"/>
      <c r="M4129" s="119"/>
      <c r="N4129" s="119"/>
      <c r="O4129" s="159"/>
      <c r="P4129" s="160" t="s">
        <v>80</v>
      </c>
      <c r="Q4129" s="122">
        <f t="shared" si="130"/>
        <v>0</v>
      </c>
      <c r="R4129" s="143"/>
    </row>
    <row r="4130" spans="2:18" x14ac:dyDescent="0.2">
      <c r="B4130" s="120"/>
      <c r="C4130" s="119"/>
      <c r="D4130" s="120"/>
      <c r="E4130" s="119"/>
      <c r="F4130" s="119"/>
      <c r="G4130" s="119"/>
      <c r="H4130" s="119"/>
      <c r="I4130" s="158">
        <f t="shared" si="129"/>
        <v>0</v>
      </c>
      <c r="J4130" s="119"/>
      <c r="K4130" s="119"/>
      <c r="L4130" s="119"/>
      <c r="M4130" s="119"/>
      <c r="N4130" s="119"/>
      <c r="O4130" s="159"/>
      <c r="P4130" s="160" t="s">
        <v>80</v>
      </c>
      <c r="Q4130" s="122">
        <f t="shared" si="130"/>
        <v>0</v>
      </c>
      <c r="R4130" s="143"/>
    </row>
    <row r="4131" spans="2:18" x14ac:dyDescent="0.2">
      <c r="B4131" s="120"/>
      <c r="C4131" s="119"/>
      <c r="D4131" s="120"/>
      <c r="E4131" s="119"/>
      <c r="F4131" s="119"/>
      <c r="G4131" s="119"/>
      <c r="H4131" s="119"/>
      <c r="I4131" s="158">
        <f t="shared" si="129"/>
        <v>0</v>
      </c>
      <c r="J4131" s="119"/>
      <c r="K4131" s="119"/>
      <c r="L4131" s="119"/>
      <c r="M4131" s="119"/>
      <c r="N4131" s="119"/>
      <c r="O4131" s="159"/>
      <c r="P4131" s="160" t="s">
        <v>80</v>
      </c>
      <c r="Q4131" s="122">
        <f t="shared" si="130"/>
        <v>0</v>
      </c>
      <c r="R4131" s="143"/>
    </row>
    <row r="4132" spans="2:18" x14ac:dyDescent="0.2">
      <c r="B4132" s="120"/>
      <c r="C4132" s="119"/>
      <c r="D4132" s="120"/>
      <c r="E4132" s="119"/>
      <c r="F4132" s="119"/>
      <c r="G4132" s="119"/>
      <c r="H4132" s="119"/>
      <c r="I4132" s="158">
        <f t="shared" si="129"/>
        <v>0</v>
      </c>
      <c r="J4132" s="119"/>
      <c r="K4132" s="119"/>
      <c r="L4132" s="119"/>
      <c r="M4132" s="119"/>
      <c r="N4132" s="119"/>
      <c r="O4132" s="159"/>
      <c r="P4132" s="160" t="s">
        <v>80</v>
      </c>
      <c r="Q4132" s="122">
        <f t="shared" si="130"/>
        <v>0</v>
      </c>
      <c r="R4132" s="143"/>
    </row>
    <row r="4133" spans="2:18" x14ac:dyDescent="0.2">
      <c r="B4133" s="120"/>
      <c r="C4133" s="119"/>
      <c r="D4133" s="120"/>
      <c r="E4133" s="119"/>
      <c r="F4133" s="119"/>
      <c r="G4133" s="119"/>
      <c r="H4133" s="119"/>
      <c r="I4133" s="158">
        <f t="shared" si="129"/>
        <v>0</v>
      </c>
      <c r="J4133" s="119"/>
      <c r="K4133" s="119"/>
      <c r="L4133" s="119"/>
      <c r="M4133" s="119"/>
      <c r="N4133" s="119"/>
      <c r="O4133" s="159"/>
      <c r="P4133" s="160" t="s">
        <v>80</v>
      </c>
      <c r="Q4133" s="122">
        <f t="shared" si="130"/>
        <v>0</v>
      </c>
      <c r="R4133" s="143"/>
    </row>
    <row r="4134" spans="2:18" x14ac:dyDescent="0.2">
      <c r="B4134" s="120"/>
      <c r="C4134" s="119"/>
      <c r="D4134" s="120"/>
      <c r="E4134" s="119"/>
      <c r="F4134" s="119"/>
      <c r="G4134" s="119"/>
      <c r="H4134" s="119"/>
      <c r="I4134" s="158">
        <f t="shared" si="129"/>
        <v>0</v>
      </c>
      <c r="J4134" s="119"/>
      <c r="K4134" s="119"/>
      <c r="L4134" s="119"/>
      <c r="M4134" s="119"/>
      <c r="N4134" s="119"/>
      <c r="O4134" s="159"/>
      <c r="P4134" s="160" t="s">
        <v>80</v>
      </c>
      <c r="Q4134" s="122">
        <f t="shared" si="130"/>
        <v>0</v>
      </c>
      <c r="R4134" s="143"/>
    </row>
    <row r="4135" spans="2:18" x14ac:dyDescent="0.2">
      <c r="B4135" s="120"/>
      <c r="C4135" s="119"/>
      <c r="D4135" s="120"/>
      <c r="E4135" s="119"/>
      <c r="F4135" s="119"/>
      <c r="G4135" s="119"/>
      <c r="H4135" s="119"/>
      <c r="I4135" s="158">
        <f t="shared" si="129"/>
        <v>0</v>
      </c>
      <c r="J4135" s="119"/>
      <c r="K4135" s="119"/>
      <c r="L4135" s="119"/>
      <c r="M4135" s="119"/>
      <c r="N4135" s="119"/>
      <c r="O4135" s="159"/>
      <c r="P4135" s="160" t="s">
        <v>80</v>
      </c>
      <c r="Q4135" s="122">
        <f t="shared" si="130"/>
        <v>0</v>
      </c>
      <c r="R4135" s="143"/>
    </row>
    <row r="4136" spans="2:18" x14ac:dyDescent="0.2">
      <c r="B4136" s="120"/>
      <c r="C4136" s="119"/>
      <c r="D4136" s="120"/>
      <c r="E4136" s="119"/>
      <c r="F4136" s="119"/>
      <c r="G4136" s="119"/>
      <c r="H4136" s="119"/>
      <c r="I4136" s="158">
        <f t="shared" si="129"/>
        <v>0</v>
      </c>
      <c r="J4136" s="119"/>
      <c r="K4136" s="119"/>
      <c r="L4136" s="119"/>
      <c r="M4136" s="119"/>
      <c r="N4136" s="119"/>
      <c r="O4136" s="159"/>
      <c r="P4136" s="160" t="s">
        <v>80</v>
      </c>
      <c r="Q4136" s="122">
        <f t="shared" si="130"/>
        <v>0</v>
      </c>
      <c r="R4136" s="143"/>
    </row>
    <row r="4137" spans="2:18" x14ac:dyDescent="0.2">
      <c r="B4137" s="120"/>
      <c r="C4137" s="119"/>
      <c r="D4137" s="120"/>
      <c r="E4137" s="119"/>
      <c r="F4137" s="119"/>
      <c r="G4137" s="119"/>
      <c r="H4137" s="119"/>
      <c r="I4137" s="158">
        <f t="shared" si="129"/>
        <v>0</v>
      </c>
      <c r="J4137" s="119"/>
      <c r="K4137" s="119"/>
      <c r="L4137" s="119"/>
      <c r="M4137" s="119"/>
      <c r="N4137" s="119"/>
      <c r="O4137" s="159"/>
      <c r="P4137" s="160" t="s">
        <v>80</v>
      </c>
      <c r="Q4137" s="122">
        <f t="shared" si="130"/>
        <v>0</v>
      </c>
      <c r="R4137" s="143"/>
    </row>
    <row r="4138" spans="2:18" x14ac:dyDescent="0.2">
      <c r="B4138" s="120"/>
      <c r="C4138" s="119"/>
      <c r="D4138" s="120"/>
      <c r="E4138" s="119"/>
      <c r="F4138" s="119"/>
      <c r="G4138" s="119"/>
      <c r="H4138" s="119"/>
      <c r="I4138" s="158">
        <f t="shared" si="129"/>
        <v>0</v>
      </c>
      <c r="J4138" s="119"/>
      <c r="K4138" s="119"/>
      <c r="L4138" s="119"/>
      <c r="M4138" s="119"/>
      <c r="N4138" s="119"/>
      <c r="O4138" s="159"/>
      <c r="P4138" s="160" t="s">
        <v>80</v>
      </c>
      <c r="Q4138" s="122">
        <f t="shared" si="130"/>
        <v>0</v>
      </c>
      <c r="R4138" s="143"/>
    </row>
    <row r="4139" spans="2:18" x14ac:dyDescent="0.2">
      <c r="B4139" s="120"/>
      <c r="C4139" s="119"/>
      <c r="D4139" s="120"/>
      <c r="E4139" s="119"/>
      <c r="F4139" s="119"/>
      <c r="G4139" s="119"/>
      <c r="H4139" s="119"/>
      <c r="I4139" s="158">
        <f t="shared" si="129"/>
        <v>0</v>
      </c>
      <c r="J4139" s="119"/>
      <c r="K4139" s="119"/>
      <c r="L4139" s="119"/>
      <c r="M4139" s="119"/>
      <c r="N4139" s="119"/>
      <c r="O4139" s="159"/>
      <c r="P4139" s="160" t="s">
        <v>80</v>
      </c>
      <c r="Q4139" s="122">
        <f t="shared" si="130"/>
        <v>0</v>
      </c>
      <c r="R4139" s="143"/>
    </row>
    <row r="4140" spans="2:18" x14ac:dyDescent="0.2">
      <c r="B4140" s="120"/>
      <c r="C4140" s="119"/>
      <c r="D4140" s="120"/>
      <c r="E4140" s="119"/>
      <c r="F4140" s="119"/>
      <c r="G4140" s="119"/>
      <c r="H4140" s="119"/>
      <c r="I4140" s="158">
        <f t="shared" si="129"/>
        <v>0</v>
      </c>
      <c r="J4140" s="119"/>
      <c r="K4140" s="119"/>
      <c r="L4140" s="119"/>
      <c r="M4140" s="119"/>
      <c r="N4140" s="119"/>
      <c r="O4140" s="159"/>
      <c r="P4140" s="160" t="s">
        <v>80</v>
      </c>
      <c r="Q4140" s="122">
        <f t="shared" si="130"/>
        <v>0</v>
      </c>
      <c r="R4140" s="143"/>
    </row>
    <row r="4141" spans="2:18" x14ac:dyDescent="0.2">
      <c r="B4141" s="120"/>
      <c r="C4141" s="119"/>
      <c r="D4141" s="120"/>
      <c r="E4141" s="119"/>
      <c r="F4141" s="119"/>
      <c r="G4141" s="119"/>
      <c r="H4141" s="119"/>
      <c r="I4141" s="158">
        <f t="shared" si="129"/>
        <v>0</v>
      </c>
      <c r="J4141" s="119"/>
      <c r="K4141" s="119"/>
      <c r="L4141" s="119"/>
      <c r="M4141" s="119"/>
      <c r="N4141" s="119"/>
      <c r="O4141" s="159"/>
      <c r="P4141" s="160" t="s">
        <v>80</v>
      </c>
      <c r="Q4141" s="122">
        <f t="shared" si="130"/>
        <v>0</v>
      </c>
      <c r="R4141" s="143"/>
    </row>
    <row r="4142" spans="2:18" x14ac:dyDescent="0.2">
      <c r="B4142" s="120"/>
      <c r="C4142" s="119"/>
      <c r="D4142" s="120"/>
      <c r="E4142" s="119"/>
      <c r="F4142" s="119"/>
      <c r="G4142" s="119"/>
      <c r="H4142" s="119"/>
      <c r="I4142" s="158">
        <f t="shared" si="129"/>
        <v>0</v>
      </c>
      <c r="J4142" s="119"/>
      <c r="K4142" s="119"/>
      <c r="L4142" s="119"/>
      <c r="M4142" s="119"/>
      <c r="N4142" s="119"/>
      <c r="O4142" s="159"/>
      <c r="P4142" s="160" t="s">
        <v>80</v>
      </c>
      <c r="Q4142" s="122">
        <f t="shared" si="130"/>
        <v>0</v>
      </c>
      <c r="R4142" s="143"/>
    </row>
    <row r="4143" spans="2:18" x14ac:dyDescent="0.2">
      <c r="B4143" s="120"/>
      <c r="C4143" s="119"/>
      <c r="D4143" s="120"/>
      <c r="E4143" s="119"/>
      <c r="F4143" s="119"/>
      <c r="G4143" s="119"/>
      <c r="H4143" s="119"/>
      <c r="I4143" s="158">
        <f t="shared" si="129"/>
        <v>0</v>
      </c>
      <c r="J4143" s="119"/>
      <c r="K4143" s="119"/>
      <c r="L4143" s="119"/>
      <c r="M4143" s="119"/>
      <c r="N4143" s="119"/>
      <c r="O4143" s="159"/>
      <c r="P4143" s="160" t="s">
        <v>80</v>
      </c>
      <c r="Q4143" s="122">
        <f t="shared" si="130"/>
        <v>0</v>
      </c>
      <c r="R4143" s="143"/>
    </row>
    <row r="4144" spans="2:18" x14ac:dyDescent="0.2">
      <c r="B4144" s="120"/>
      <c r="C4144" s="119"/>
      <c r="D4144" s="120"/>
      <c r="E4144" s="119"/>
      <c r="F4144" s="119"/>
      <c r="G4144" s="119"/>
      <c r="H4144" s="119"/>
      <c r="I4144" s="158">
        <f t="shared" si="129"/>
        <v>0</v>
      </c>
      <c r="J4144" s="119"/>
      <c r="K4144" s="119"/>
      <c r="L4144" s="119"/>
      <c r="M4144" s="119"/>
      <c r="N4144" s="119"/>
      <c r="O4144" s="159"/>
      <c r="P4144" s="160" t="s">
        <v>80</v>
      </c>
      <c r="Q4144" s="122">
        <f t="shared" si="130"/>
        <v>0</v>
      </c>
      <c r="R4144" s="143"/>
    </row>
    <row r="4145" spans="2:18" x14ac:dyDescent="0.2">
      <c r="B4145" s="120"/>
      <c r="C4145" s="119"/>
      <c r="D4145" s="120"/>
      <c r="E4145" s="119"/>
      <c r="F4145" s="119"/>
      <c r="G4145" s="119"/>
      <c r="H4145" s="119"/>
      <c r="I4145" s="158">
        <f t="shared" si="129"/>
        <v>0</v>
      </c>
      <c r="J4145" s="119"/>
      <c r="K4145" s="119"/>
      <c r="L4145" s="119"/>
      <c r="M4145" s="119"/>
      <c r="N4145" s="119"/>
      <c r="O4145" s="159"/>
      <c r="P4145" s="160" t="s">
        <v>80</v>
      </c>
      <c r="Q4145" s="122">
        <f t="shared" si="130"/>
        <v>0</v>
      </c>
      <c r="R4145" s="143"/>
    </row>
    <row r="4146" spans="2:18" x14ac:dyDescent="0.2">
      <c r="B4146" s="120"/>
      <c r="C4146" s="119"/>
      <c r="D4146" s="120"/>
      <c r="E4146" s="119"/>
      <c r="F4146" s="119"/>
      <c r="G4146" s="119"/>
      <c r="H4146" s="119"/>
      <c r="I4146" s="158">
        <f t="shared" si="129"/>
        <v>0</v>
      </c>
      <c r="J4146" s="119"/>
      <c r="K4146" s="119"/>
      <c r="L4146" s="119"/>
      <c r="M4146" s="119"/>
      <c r="N4146" s="119"/>
      <c r="O4146" s="159"/>
      <c r="P4146" s="160" t="s">
        <v>80</v>
      </c>
      <c r="Q4146" s="122">
        <f t="shared" si="130"/>
        <v>0</v>
      </c>
      <c r="R4146" s="143"/>
    </row>
    <row r="4147" spans="2:18" x14ac:dyDescent="0.2">
      <c r="B4147" s="120"/>
      <c r="C4147" s="119"/>
      <c r="D4147" s="120"/>
      <c r="E4147" s="119"/>
      <c r="F4147" s="119"/>
      <c r="G4147" s="119"/>
      <c r="H4147" s="119"/>
      <c r="I4147" s="158">
        <f t="shared" si="129"/>
        <v>0</v>
      </c>
      <c r="J4147" s="119"/>
      <c r="K4147" s="119"/>
      <c r="L4147" s="119"/>
      <c r="M4147" s="119"/>
      <c r="N4147" s="119"/>
      <c r="O4147" s="159"/>
      <c r="P4147" s="160" t="s">
        <v>80</v>
      </c>
      <c r="Q4147" s="122">
        <f t="shared" si="130"/>
        <v>0</v>
      </c>
      <c r="R4147" s="143"/>
    </row>
    <row r="4148" spans="2:18" x14ac:dyDescent="0.2">
      <c r="B4148" s="120"/>
      <c r="C4148" s="119"/>
      <c r="D4148" s="120"/>
      <c r="E4148" s="119"/>
      <c r="F4148" s="119"/>
      <c r="G4148" s="119"/>
      <c r="H4148" s="119"/>
      <c r="I4148" s="158">
        <f t="shared" ref="I4148:I4211" si="131">IF(J4148&gt;0,J4148,SUM((PI()*E4148*F4148/4)+(PI()*F4148*G4148/4)+(PI()*G4148*H4148/4)+(PI()*H4148*E4148/4)))</f>
        <v>0</v>
      </c>
      <c r="J4148" s="119"/>
      <c r="K4148" s="119"/>
      <c r="L4148" s="119"/>
      <c r="M4148" s="119"/>
      <c r="N4148" s="119"/>
      <c r="O4148" s="159"/>
      <c r="P4148" s="160" t="s">
        <v>80</v>
      </c>
      <c r="Q4148" s="122">
        <f t="shared" ref="Q4148:Q4211" si="132">SUM((I4148-(L4148+M4148+N4148))*(1-O4148))</f>
        <v>0</v>
      </c>
      <c r="R4148" s="143"/>
    </row>
    <row r="4149" spans="2:18" x14ac:dyDescent="0.2">
      <c r="B4149" s="120"/>
      <c r="C4149" s="119"/>
      <c r="D4149" s="120"/>
      <c r="E4149" s="119"/>
      <c r="F4149" s="119"/>
      <c r="G4149" s="119"/>
      <c r="H4149" s="119"/>
      <c r="I4149" s="158">
        <f t="shared" si="131"/>
        <v>0</v>
      </c>
      <c r="J4149" s="119"/>
      <c r="K4149" s="119"/>
      <c r="L4149" s="119"/>
      <c r="M4149" s="119"/>
      <c r="N4149" s="119"/>
      <c r="O4149" s="159"/>
      <c r="P4149" s="160" t="s">
        <v>80</v>
      </c>
      <c r="Q4149" s="122">
        <f t="shared" si="132"/>
        <v>0</v>
      </c>
      <c r="R4149" s="143"/>
    </row>
    <row r="4150" spans="2:18" x14ac:dyDescent="0.2">
      <c r="B4150" s="120"/>
      <c r="C4150" s="119"/>
      <c r="D4150" s="120"/>
      <c r="E4150" s="119"/>
      <c r="F4150" s="119"/>
      <c r="G4150" s="119"/>
      <c r="H4150" s="119"/>
      <c r="I4150" s="158">
        <f t="shared" si="131"/>
        <v>0</v>
      </c>
      <c r="J4150" s="119"/>
      <c r="K4150" s="119"/>
      <c r="L4150" s="119"/>
      <c r="M4150" s="119"/>
      <c r="N4150" s="119"/>
      <c r="O4150" s="159"/>
      <c r="P4150" s="160" t="s">
        <v>80</v>
      </c>
      <c r="Q4150" s="122">
        <f t="shared" si="132"/>
        <v>0</v>
      </c>
      <c r="R4150" s="143"/>
    </row>
    <row r="4151" spans="2:18" x14ac:dyDescent="0.2">
      <c r="B4151" s="120"/>
      <c r="C4151" s="119"/>
      <c r="D4151" s="120"/>
      <c r="E4151" s="119"/>
      <c r="F4151" s="119"/>
      <c r="G4151" s="119"/>
      <c r="H4151" s="119"/>
      <c r="I4151" s="158">
        <f t="shared" si="131"/>
        <v>0</v>
      </c>
      <c r="J4151" s="119"/>
      <c r="K4151" s="119"/>
      <c r="L4151" s="119"/>
      <c r="M4151" s="119"/>
      <c r="N4151" s="119"/>
      <c r="O4151" s="159"/>
      <c r="P4151" s="160" t="s">
        <v>80</v>
      </c>
      <c r="Q4151" s="122">
        <f t="shared" si="132"/>
        <v>0</v>
      </c>
      <c r="R4151" s="143"/>
    </row>
    <row r="4152" spans="2:18" x14ac:dyDescent="0.2">
      <c r="B4152" s="120"/>
      <c r="C4152" s="119"/>
      <c r="D4152" s="120"/>
      <c r="E4152" s="119"/>
      <c r="F4152" s="119"/>
      <c r="G4152" s="119"/>
      <c r="H4152" s="119"/>
      <c r="I4152" s="158">
        <f t="shared" si="131"/>
        <v>0</v>
      </c>
      <c r="J4152" s="119"/>
      <c r="K4152" s="119"/>
      <c r="L4152" s="119"/>
      <c r="M4152" s="119"/>
      <c r="N4152" s="119"/>
      <c r="O4152" s="159"/>
      <c r="P4152" s="160" t="s">
        <v>80</v>
      </c>
      <c r="Q4152" s="122">
        <f t="shared" si="132"/>
        <v>0</v>
      </c>
      <c r="R4152" s="143"/>
    </row>
    <row r="4153" spans="2:18" x14ac:dyDescent="0.2">
      <c r="B4153" s="120"/>
      <c r="C4153" s="119"/>
      <c r="D4153" s="120"/>
      <c r="E4153" s="119"/>
      <c r="F4153" s="119"/>
      <c r="G4153" s="119"/>
      <c r="H4153" s="119"/>
      <c r="I4153" s="158">
        <f t="shared" si="131"/>
        <v>0</v>
      </c>
      <c r="J4153" s="119"/>
      <c r="K4153" s="119"/>
      <c r="L4153" s="119"/>
      <c r="M4153" s="119"/>
      <c r="N4153" s="119"/>
      <c r="O4153" s="159"/>
      <c r="P4153" s="160" t="s">
        <v>80</v>
      </c>
      <c r="Q4153" s="122">
        <f t="shared" si="132"/>
        <v>0</v>
      </c>
      <c r="R4153" s="143"/>
    </row>
    <row r="4154" spans="2:18" x14ac:dyDescent="0.2">
      <c r="B4154" s="120"/>
      <c r="C4154" s="119"/>
      <c r="D4154" s="120"/>
      <c r="E4154" s="119"/>
      <c r="F4154" s="119"/>
      <c r="G4154" s="119"/>
      <c r="H4154" s="119"/>
      <c r="I4154" s="158">
        <f t="shared" si="131"/>
        <v>0</v>
      </c>
      <c r="J4154" s="119"/>
      <c r="K4154" s="119"/>
      <c r="L4154" s="119"/>
      <c r="M4154" s="119"/>
      <c r="N4154" s="119"/>
      <c r="O4154" s="159"/>
      <c r="P4154" s="160" t="s">
        <v>80</v>
      </c>
      <c r="Q4154" s="122">
        <f t="shared" si="132"/>
        <v>0</v>
      </c>
      <c r="R4154" s="143"/>
    </row>
    <row r="4155" spans="2:18" x14ac:dyDescent="0.2">
      <c r="B4155" s="120"/>
      <c r="C4155" s="119"/>
      <c r="D4155" s="120"/>
      <c r="E4155" s="119"/>
      <c r="F4155" s="119"/>
      <c r="G4155" s="119"/>
      <c r="H4155" s="119"/>
      <c r="I4155" s="158">
        <f t="shared" si="131"/>
        <v>0</v>
      </c>
      <c r="J4155" s="119"/>
      <c r="K4155" s="119"/>
      <c r="L4155" s="119"/>
      <c r="M4155" s="119"/>
      <c r="N4155" s="119"/>
      <c r="O4155" s="159"/>
      <c r="P4155" s="160" t="s">
        <v>80</v>
      </c>
      <c r="Q4155" s="122">
        <f t="shared" si="132"/>
        <v>0</v>
      </c>
      <c r="R4155" s="143"/>
    </row>
    <row r="4156" spans="2:18" x14ac:dyDescent="0.2">
      <c r="B4156" s="120"/>
      <c r="C4156" s="119"/>
      <c r="D4156" s="120"/>
      <c r="E4156" s="119"/>
      <c r="F4156" s="119"/>
      <c r="G4156" s="119"/>
      <c r="H4156" s="119"/>
      <c r="I4156" s="158">
        <f t="shared" si="131"/>
        <v>0</v>
      </c>
      <c r="J4156" s="119"/>
      <c r="K4156" s="119"/>
      <c r="L4156" s="119"/>
      <c r="M4156" s="119"/>
      <c r="N4156" s="119"/>
      <c r="O4156" s="159"/>
      <c r="P4156" s="160" t="s">
        <v>80</v>
      </c>
      <c r="Q4156" s="122">
        <f t="shared" si="132"/>
        <v>0</v>
      </c>
      <c r="R4156" s="143"/>
    </row>
    <row r="4157" spans="2:18" x14ac:dyDescent="0.2">
      <c r="B4157" s="120"/>
      <c r="C4157" s="119"/>
      <c r="D4157" s="120"/>
      <c r="E4157" s="119"/>
      <c r="F4157" s="119"/>
      <c r="G4157" s="119"/>
      <c r="H4157" s="119"/>
      <c r="I4157" s="158">
        <f t="shared" si="131"/>
        <v>0</v>
      </c>
      <c r="J4157" s="119"/>
      <c r="K4157" s="119"/>
      <c r="L4157" s="119"/>
      <c r="M4157" s="119"/>
      <c r="N4157" s="119"/>
      <c r="O4157" s="159"/>
      <c r="P4157" s="160" t="s">
        <v>80</v>
      </c>
      <c r="Q4157" s="122">
        <f t="shared" si="132"/>
        <v>0</v>
      </c>
      <c r="R4157" s="143"/>
    </row>
    <row r="4158" spans="2:18" x14ac:dyDescent="0.2">
      <c r="B4158" s="120"/>
      <c r="C4158" s="119"/>
      <c r="D4158" s="120"/>
      <c r="E4158" s="119"/>
      <c r="F4158" s="119"/>
      <c r="G4158" s="119"/>
      <c r="H4158" s="119"/>
      <c r="I4158" s="158">
        <f t="shared" si="131"/>
        <v>0</v>
      </c>
      <c r="J4158" s="119"/>
      <c r="K4158" s="119"/>
      <c r="L4158" s="119"/>
      <c r="M4158" s="119"/>
      <c r="N4158" s="119"/>
      <c r="O4158" s="159"/>
      <c r="P4158" s="160" t="s">
        <v>80</v>
      </c>
      <c r="Q4158" s="122">
        <f t="shared" si="132"/>
        <v>0</v>
      </c>
      <c r="R4158" s="143"/>
    </row>
    <row r="4159" spans="2:18" x14ac:dyDescent="0.2">
      <c r="B4159" s="120"/>
      <c r="C4159" s="119"/>
      <c r="D4159" s="120"/>
      <c r="E4159" s="119"/>
      <c r="F4159" s="119"/>
      <c r="G4159" s="119"/>
      <c r="H4159" s="119"/>
      <c r="I4159" s="158">
        <f t="shared" si="131"/>
        <v>0</v>
      </c>
      <c r="J4159" s="119"/>
      <c r="K4159" s="119"/>
      <c r="L4159" s="119"/>
      <c r="M4159" s="119"/>
      <c r="N4159" s="119"/>
      <c r="O4159" s="159"/>
      <c r="P4159" s="160" t="s">
        <v>80</v>
      </c>
      <c r="Q4159" s="122">
        <f t="shared" si="132"/>
        <v>0</v>
      </c>
      <c r="R4159" s="143"/>
    </row>
    <row r="4160" spans="2:18" x14ac:dyDescent="0.2">
      <c r="B4160" s="120"/>
      <c r="C4160" s="119"/>
      <c r="D4160" s="120"/>
      <c r="E4160" s="119"/>
      <c r="F4160" s="119"/>
      <c r="G4160" s="119"/>
      <c r="H4160" s="119"/>
      <c r="I4160" s="158">
        <f t="shared" si="131"/>
        <v>0</v>
      </c>
      <c r="J4160" s="119"/>
      <c r="K4160" s="119"/>
      <c r="L4160" s="119"/>
      <c r="M4160" s="119"/>
      <c r="N4160" s="119"/>
      <c r="O4160" s="159"/>
      <c r="P4160" s="160" t="s">
        <v>80</v>
      </c>
      <c r="Q4160" s="122">
        <f t="shared" si="132"/>
        <v>0</v>
      </c>
      <c r="R4160" s="143"/>
    </row>
    <row r="4161" spans="2:18" x14ac:dyDescent="0.2">
      <c r="B4161" s="120"/>
      <c r="C4161" s="119"/>
      <c r="D4161" s="120"/>
      <c r="E4161" s="119"/>
      <c r="F4161" s="119"/>
      <c r="G4161" s="119"/>
      <c r="H4161" s="119"/>
      <c r="I4161" s="158">
        <f t="shared" si="131"/>
        <v>0</v>
      </c>
      <c r="J4161" s="119"/>
      <c r="K4161" s="119"/>
      <c r="L4161" s="119"/>
      <c r="M4161" s="119"/>
      <c r="N4161" s="119"/>
      <c r="O4161" s="159"/>
      <c r="P4161" s="160" t="s">
        <v>80</v>
      </c>
      <c r="Q4161" s="122">
        <f t="shared" si="132"/>
        <v>0</v>
      </c>
      <c r="R4161" s="143"/>
    </row>
    <row r="4162" spans="2:18" x14ac:dyDescent="0.2">
      <c r="B4162" s="120"/>
      <c r="C4162" s="119"/>
      <c r="D4162" s="120"/>
      <c r="E4162" s="119"/>
      <c r="F4162" s="119"/>
      <c r="G4162" s="119"/>
      <c r="H4162" s="119"/>
      <c r="I4162" s="158">
        <f t="shared" si="131"/>
        <v>0</v>
      </c>
      <c r="J4162" s="119"/>
      <c r="K4162" s="119"/>
      <c r="L4162" s="119"/>
      <c r="M4162" s="119"/>
      <c r="N4162" s="119"/>
      <c r="O4162" s="159"/>
      <c r="P4162" s="160" t="s">
        <v>80</v>
      </c>
      <c r="Q4162" s="122">
        <f t="shared" si="132"/>
        <v>0</v>
      </c>
      <c r="R4162" s="143"/>
    </row>
    <row r="4163" spans="2:18" x14ac:dyDescent="0.2">
      <c r="B4163" s="120"/>
      <c r="C4163" s="119"/>
      <c r="D4163" s="120"/>
      <c r="E4163" s="119"/>
      <c r="F4163" s="119"/>
      <c r="G4163" s="119"/>
      <c r="H4163" s="119"/>
      <c r="I4163" s="158">
        <f t="shared" si="131"/>
        <v>0</v>
      </c>
      <c r="J4163" s="119"/>
      <c r="K4163" s="119"/>
      <c r="L4163" s="119"/>
      <c r="M4163" s="119"/>
      <c r="N4163" s="119"/>
      <c r="O4163" s="159"/>
      <c r="P4163" s="160" t="s">
        <v>80</v>
      </c>
      <c r="Q4163" s="122">
        <f t="shared" si="132"/>
        <v>0</v>
      </c>
      <c r="R4163" s="143"/>
    </row>
    <row r="4164" spans="2:18" x14ac:dyDescent="0.2">
      <c r="B4164" s="120"/>
      <c r="C4164" s="119"/>
      <c r="D4164" s="120"/>
      <c r="E4164" s="119"/>
      <c r="F4164" s="119"/>
      <c r="G4164" s="119"/>
      <c r="H4164" s="119"/>
      <c r="I4164" s="158">
        <f t="shared" si="131"/>
        <v>0</v>
      </c>
      <c r="J4164" s="119"/>
      <c r="K4164" s="119"/>
      <c r="L4164" s="119"/>
      <c r="M4164" s="119"/>
      <c r="N4164" s="119"/>
      <c r="O4164" s="159"/>
      <c r="P4164" s="160" t="s">
        <v>80</v>
      </c>
      <c r="Q4164" s="122">
        <f t="shared" si="132"/>
        <v>0</v>
      </c>
      <c r="R4164" s="143"/>
    </row>
    <row r="4165" spans="2:18" x14ac:dyDescent="0.2">
      <c r="B4165" s="120"/>
      <c r="C4165" s="119"/>
      <c r="D4165" s="120"/>
      <c r="E4165" s="119"/>
      <c r="F4165" s="119"/>
      <c r="G4165" s="119"/>
      <c r="H4165" s="119"/>
      <c r="I4165" s="158">
        <f t="shared" si="131"/>
        <v>0</v>
      </c>
      <c r="J4165" s="119"/>
      <c r="K4165" s="119"/>
      <c r="L4165" s="119"/>
      <c r="M4165" s="119"/>
      <c r="N4165" s="119"/>
      <c r="O4165" s="159"/>
      <c r="P4165" s="160" t="s">
        <v>80</v>
      </c>
      <c r="Q4165" s="122">
        <f t="shared" si="132"/>
        <v>0</v>
      </c>
      <c r="R4165" s="143"/>
    </row>
    <row r="4166" spans="2:18" x14ac:dyDescent="0.2">
      <c r="B4166" s="120"/>
      <c r="C4166" s="119"/>
      <c r="D4166" s="120"/>
      <c r="E4166" s="119"/>
      <c r="F4166" s="119"/>
      <c r="G4166" s="119"/>
      <c r="H4166" s="119"/>
      <c r="I4166" s="158">
        <f t="shared" si="131"/>
        <v>0</v>
      </c>
      <c r="J4166" s="119"/>
      <c r="K4166" s="119"/>
      <c r="L4166" s="119"/>
      <c r="M4166" s="119"/>
      <c r="N4166" s="119"/>
      <c r="O4166" s="159"/>
      <c r="P4166" s="160" t="s">
        <v>80</v>
      </c>
      <c r="Q4166" s="122">
        <f t="shared" si="132"/>
        <v>0</v>
      </c>
      <c r="R4166" s="143"/>
    </row>
    <row r="4167" spans="2:18" x14ac:dyDescent="0.2">
      <c r="B4167" s="120"/>
      <c r="C4167" s="119"/>
      <c r="D4167" s="120"/>
      <c r="E4167" s="119"/>
      <c r="F4167" s="119"/>
      <c r="G4167" s="119"/>
      <c r="H4167" s="119"/>
      <c r="I4167" s="158">
        <f t="shared" si="131"/>
        <v>0</v>
      </c>
      <c r="J4167" s="119"/>
      <c r="K4167" s="119"/>
      <c r="L4167" s="119"/>
      <c r="M4167" s="119"/>
      <c r="N4167" s="119"/>
      <c r="O4167" s="159"/>
      <c r="P4167" s="160" t="s">
        <v>80</v>
      </c>
      <c r="Q4167" s="122">
        <f t="shared" si="132"/>
        <v>0</v>
      </c>
      <c r="R4167" s="143"/>
    </row>
    <row r="4168" spans="2:18" x14ac:dyDescent="0.2">
      <c r="B4168" s="120"/>
      <c r="C4168" s="119"/>
      <c r="D4168" s="120"/>
      <c r="E4168" s="119"/>
      <c r="F4168" s="119"/>
      <c r="G4168" s="119"/>
      <c r="H4168" s="119"/>
      <c r="I4168" s="158">
        <f t="shared" si="131"/>
        <v>0</v>
      </c>
      <c r="J4168" s="119"/>
      <c r="K4168" s="119"/>
      <c r="L4168" s="119"/>
      <c r="M4168" s="119"/>
      <c r="N4168" s="119"/>
      <c r="O4168" s="159"/>
      <c r="P4168" s="160" t="s">
        <v>80</v>
      </c>
      <c r="Q4168" s="122">
        <f t="shared" si="132"/>
        <v>0</v>
      </c>
      <c r="R4168" s="143"/>
    </row>
    <row r="4169" spans="2:18" x14ac:dyDescent="0.2">
      <c r="B4169" s="120"/>
      <c r="C4169" s="119"/>
      <c r="D4169" s="120"/>
      <c r="E4169" s="119"/>
      <c r="F4169" s="119"/>
      <c r="G4169" s="119"/>
      <c r="H4169" s="119"/>
      <c r="I4169" s="158">
        <f t="shared" si="131"/>
        <v>0</v>
      </c>
      <c r="J4169" s="119"/>
      <c r="K4169" s="119"/>
      <c r="L4169" s="119"/>
      <c r="M4169" s="119"/>
      <c r="N4169" s="119"/>
      <c r="O4169" s="159"/>
      <c r="P4169" s="160" t="s">
        <v>80</v>
      </c>
      <c r="Q4169" s="122">
        <f t="shared" si="132"/>
        <v>0</v>
      </c>
      <c r="R4169" s="143"/>
    </row>
    <row r="4170" spans="2:18" x14ac:dyDescent="0.2">
      <c r="B4170" s="120"/>
      <c r="C4170" s="119"/>
      <c r="D4170" s="120"/>
      <c r="E4170" s="119"/>
      <c r="F4170" s="119"/>
      <c r="G4170" s="119"/>
      <c r="H4170" s="119"/>
      <c r="I4170" s="158">
        <f t="shared" si="131"/>
        <v>0</v>
      </c>
      <c r="J4170" s="119"/>
      <c r="K4170" s="119"/>
      <c r="L4170" s="119"/>
      <c r="M4170" s="119"/>
      <c r="N4170" s="119"/>
      <c r="O4170" s="159"/>
      <c r="P4170" s="160" t="s">
        <v>80</v>
      </c>
      <c r="Q4170" s="122">
        <f t="shared" si="132"/>
        <v>0</v>
      </c>
      <c r="R4170" s="143"/>
    </row>
    <row r="4171" spans="2:18" x14ac:dyDescent="0.2">
      <c r="B4171" s="120"/>
      <c r="C4171" s="119"/>
      <c r="D4171" s="120"/>
      <c r="E4171" s="119"/>
      <c r="F4171" s="119"/>
      <c r="G4171" s="119"/>
      <c r="H4171" s="119"/>
      <c r="I4171" s="158">
        <f t="shared" si="131"/>
        <v>0</v>
      </c>
      <c r="J4171" s="119"/>
      <c r="K4171" s="119"/>
      <c r="L4171" s="119"/>
      <c r="M4171" s="119"/>
      <c r="N4171" s="119"/>
      <c r="O4171" s="159"/>
      <c r="P4171" s="160" t="s">
        <v>80</v>
      </c>
      <c r="Q4171" s="122">
        <f t="shared" si="132"/>
        <v>0</v>
      </c>
      <c r="R4171" s="143"/>
    </row>
    <row r="4172" spans="2:18" x14ac:dyDescent="0.2">
      <c r="B4172" s="120"/>
      <c r="C4172" s="119"/>
      <c r="D4172" s="120"/>
      <c r="E4172" s="119"/>
      <c r="F4172" s="119"/>
      <c r="G4172" s="119"/>
      <c r="H4172" s="119"/>
      <c r="I4172" s="158">
        <f t="shared" si="131"/>
        <v>0</v>
      </c>
      <c r="J4172" s="119"/>
      <c r="K4172" s="119"/>
      <c r="L4172" s="119"/>
      <c r="M4172" s="119"/>
      <c r="N4172" s="119"/>
      <c r="O4172" s="159"/>
      <c r="P4172" s="160" t="s">
        <v>80</v>
      </c>
      <c r="Q4172" s="122">
        <f t="shared" si="132"/>
        <v>0</v>
      </c>
      <c r="R4172" s="143"/>
    </row>
    <row r="4173" spans="2:18" x14ac:dyDescent="0.2">
      <c r="B4173" s="120"/>
      <c r="C4173" s="119"/>
      <c r="D4173" s="120"/>
      <c r="E4173" s="119"/>
      <c r="F4173" s="119"/>
      <c r="G4173" s="119"/>
      <c r="H4173" s="119"/>
      <c r="I4173" s="158">
        <f t="shared" si="131"/>
        <v>0</v>
      </c>
      <c r="J4173" s="119"/>
      <c r="K4173" s="119"/>
      <c r="L4173" s="119"/>
      <c r="M4173" s="119"/>
      <c r="N4173" s="119"/>
      <c r="O4173" s="159"/>
      <c r="P4173" s="160" t="s">
        <v>80</v>
      </c>
      <c r="Q4173" s="122">
        <f t="shared" si="132"/>
        <v>0</v>
      </c>
      <c r="R4173" s="143"/>
    </row>
    <row r="4174" spans="2:18" x14ac:dyDescent="0.2">
      <c r="B4174" s="120"/>
      <c r="C4174" s="119"/>
      <c r="D4174" s="120"/>
      <c r="E4174" s="119"/>
      <c r="F4174" s="119"/>
      <c r="G4174" s="119"/>
      <c r="H4174" s="119"/>
      <c r="I4174" s="158">
        <f t="shared" si="131"/>
        <v>0</v>
      </c>
      <c r="J4174" s="119"/>
      <c r="K4174" s="119"/>
      <c r="L4174" s="119"/>
      <c r="M4174" s="119"/>
      <c r="N4174" s="119"/>
      <c r="O4174" s="159"/>
      <c r="P4174" s="160" t="s">
        <v>80</v>
      </c>
      <c r="Q4174" s="122">
        <f t="shared" si="132"/>
        <v>0</v>
      </c>
      <c r="R4174" s="143"/>
    </row>
    <row r="4175" spans="2:18" x14ac:dyDescent="0.2">
      <c r="B4175" s="120"/>
      <c r="C4175" s="119"/>
      <c r="D4175" s="120"/>
      <c r="E4175" s="119"/>
      <c r="F4175" s="119"/>
      <c r="G4175" s="119"/>
      <c r="H4175" s="119"/>
      <c r="I4175" s="158">
        <f t="shared" si="131"/>
        <v>0</v>
      </c>
      <c r="J4175" s="119"/>
      <c r="K4175" s="119"/>
      <c r="L4175" s="119"/>
      <c r="M4175" s="119"/>
      <c r="N4175" s="119"/>
      <c r="O4175" s="159"/>
      <c r="P4175" s="160" t="s">
        <v>80</v>
      </c>
      <c r="Q4175" s="122">
        <f t="shared" si="132"/>
        <v>0</v>
      </c>
      <c r="R4175" s="143"/>
    </row>
    <row r="4176" spans="2:18" x14ac:dyDescent="0.2">
      <c r="B4176" s="120"/>
      <c r="C4176" s="119"/>
      <c r="D4176" s="120"/>
      <c r="E4176" s="119"/>
      <c r="F4176" s="119"/>
      <c r="G4176" s="119"/>
      <c r="H4176" s="119"/>
      <c r="I4176" s="158">
        <f t="shared" si="131"/>
        <v>0</v>
      </c>
      <c r="J4176" s="119"/>
      <c r="K4176" s="119"/>
      <c r="L4176" s="119"/>
      <c r="M4176" s="119"/>
      <c r="N4176" s="119"/>
      <c r="O4176" s="159"/>
      <c r="P4176" s="160" t="s">
        <v>80</v>
      </c>
      <c r="Q4176" s="122">
        <f t="shared" si="132"/>
        <v>0</v>
      </c>
      <c r="R4176" s="143"/>
    </row>
    <row r="4177" spans="2:18" x14ac:dyDescent="0.2">
      <c r="B4177" s="120"/>
      <c r="C4177" s="119"/>
      <c r="D4177" s="120"/>
      <c r="E4177" s="119"/>
      <c r="F4177" s="119"/>
      <c r="G4177" s="119"/>
      <c r="H4177" s="119"/>
      <c r="I4177" s="158">
        <f t="shared" si="131"/>
        <v>0</v>
      </c>
      <c r="J4177" s="119"/>
      <c r="K4177" s="119"/>
      <c r="L4177" s="119"/>
      <c r="M4177" s="119"/>
      <c r="N4177" s="119"/>
      <c r="O4177" s="159"/>
      <c r="P4177" s="160" t="s">
        <v>80</v>
      </c>
      <c r="Q4177" s="122">
        <f t="shared" si="132"/>
        <v>0</v>
      </c>
      <c r="R4177" s="143"/>
    </row>
    <row r="4178" spans="2:18" x14ac:dyDescent="0.2">
      <c r="B4178" s="120"/>
      <c r="C4178" s="119"/>
      <c r="D4178" s="120"/>
      <c r="E4178" s="119"/>
      <c r="F4178" s="119"/>
      <c r="G4178" s="119"/>
      <c r="H4178" s="119"/>
      <c r="I4178" s="158">
        <f t="shared" si="131"/>
        <v>0</v>
      </c>
      <c r="J4178" s="119"/>
      <c r="K4178" s="119"/>
      <c r="L4178" s="119"/>
      <c r="M4178" s="119"/>
      <c r="N4178" s="119"/>
      <c r="O4178" s="159"/>
      <c r="P4178" s="160" t="s">
        <v>80</v>
      </c>
      <c r="Q4178" s="122">
        <f t="shared" si="132"/>
        <v>0</v>
      </c>
      <c r="R4178" s="143"/>
    </row>
    <row r="4179" spans="2:18" x14ac:dyDescent="0.2">
      <c r="B4179" s="120"/>
      <c r="C4179" s="119"/>
      <c r="D4179" s="120"/>
      <c r="E4179" s="119"/>
      <c r="F4179" s="119"/>
      <c r="G4179" s="119"/>
      <c r="H4179" s="119"/>
      <c r="I4179" s="158">
        <f t="shared" si="131"/>
        <v>0</v>
      </c>
      <c r="J4179" s="119"/>
      <c r="K4179" s="119"/>
      <c r="L4179" s="119"/>
      <c r="M4179" s="119"/>
      <c r="N4179" s="119"/>
      <c r="O4179" s="159"/>
      <c r="P4179" s="160" t="s">
        <v>80</v>
      </c>
      <c r="Q4179" s="122">
        <f t="shared" si="132"/>
        <v>0</v>
      </c>
      <c r="R4179" s="143"/>
    </row>
    <row r="4180" spans="2:18" x14ac:dyDescent="0.2">
      <c r="B4180" s="120"/>
      <c r="C4180" s="119"/>
      <c r="D4180" s="120"/>
      <c r="E4180" s="119"/>
      <c r="F4180" s="119"/>
      <c r="G4180" s="119"/>
      <c r="H4180" s="119"/>
      <c r="I4180" s="158">
        <f t="shared" si="131"/>
        <v>0</v>
      </c>
      <c r="J4180" s="119"/>
      <c r="K4180" s="119"/>
      <c r="L4180" s="119"/>
      <c r="M4180" s="119"/>
      <c r="N4180" s="119"/>
      <c r="O4180" s="159"/>
      <c r="P4180" s="160" t="s">
        <v>80</v>
      </c>
      <c r="Q4180" s="122">
        <f t="shared" si="132"/>
        <v>0</v>
      </c>
      <c r="R4180" s="143"/>
    </row>
    <row r="4181" spans="2:18" x14ac:dyDescent="0.2">
      <c r="B4181" s="120"/>
      <c r="C4181" s="119"/>
      <c r="D4181" s="120"/>
      <c r="E4181" s="119"/>
      <c r="F4181" s="119"/>
      <c r="G4181" s="119"/>
      <c r="H4181" s="119"/>
      <c r="I4181" s="158">
        <f t="shared" si="131"/>
        <v>0</v>
      </c>
      <c r="J4181" s="119"/>
      <c r="K4181" s="119"/>
      <c r="L4181" s="119"/>
      <c r="M4181" s="119"/>
      <c r="N4181" s="119"/>
      <c r="O4181" s="159"/>
      <c r="P4181" s="160" t="s">
        <v>80</v>
      </c>
      <c r="Q4181" s="122">
        <f t="shared" si="132"/>
        <v>0</v>
      </c>
      <c r="R4181" s="143"/>
    </row>
    <row r="4182" spans="2:18" x14ac:dyDescent="0.2">
      <c r="B4182" s="120"/>
      <c r="C4182" s="119"/>
      <c r="D4182" s="120"/>
      <c r="E4182" s="119"/>
      <c r="F4182" s="119"/>
      <c r="G4182" s="119"/>
      <c r="H4182" s="119"/>
      <c r="I4182" s="158">
        <f t="shared" si="131"/>
        <v>0</v>
      </c>
      <c r="J4182" s="119"/>
      <c r="K4182" s="119"/>
      <c r="L4182" s="119"/>
      <c r="M4182" s="119"/>
      <c r="N4182" s="119"/>
      <c r="O4182" s="159"/>
      <c r="P4182" s="160" t="s">
        <v>80</v>
      </c>
      <c r="Q4182" s="122">
        <f t="shared" si="132"/>
        <v>0</v>
      </c>
      <c r="R4182" s="143"/>
    </row>
    <row r="4183" spans="2:18" x14ac:dyDescent="0.2">
      <c r="B4183" s="120"/>
      <c r="C4183" s="119"/>
      <c r="D4183" s="120"/>
      <c r="E4183" s="119"/>
      <c r="F4183" s="119"/>
      <c r="G4183" s="119"/>
      <c r="H4183" s="119"/>
      <c r="I4183" s="158">
        <f t="shared" si="131"/>
        <v>0</v>
      </c>
      <c r="J4183" s="119"/>
      <c r="K4183" s="119"/>
      <c r="L4183" s="119"/>
      <c r="M4183" s="119"/>
      <c r="N4183" s="119"/>
      <c r="O4183" s="159"/>
      <c r="P4183" s="160" t="s">
        <v>80</v>
      </c>
      <c r="Q4183" s="122">
        <f t="shared" si="132"/>
        <v>0</v>
      </c>
      <c r="R4183" s="143"/>
    </row>
    <row r="4184" spans="2:18" x14ac:dyDescent="0.2">
      <c r="B4184" s="120"/>
      <c r="C4184" s="119"/>
      <c r="D4184" s="120"/>
      <c r="E4184" s="119"/>
      <c r="F4184" s="119"/>
      <c r="G4184" s="119"/>
      <c r="H4184" s="119"/>
      <c r="I4184" s="158">
        <f t="shared" si="131"/>
        <v>0</v>
      </c>
      <c r="J4184" s="119"/>
      <c r="K4184" s="119"/>
      <c r="L4184" s="119"/>
      <c r="M4184" s="119"/>
      <c r="N4184" s="119"/>
      <c r="O4184" s="159"/>
      <c r="P4184" s="160" t="s">
        <v>80</v>
      </c>
      <c r="Q4184" s="122">
        <f t="shared" si="132"/>
        <v>0</v>
      </c>
      <c r="R4184" s="143"/>
    </row>
    <row r="4185" spans="2:18" x14ac:dyDescent="0.2">
      <c r="B4185" s="120"/>
      <c r="C4185" s="119"/>
      <c r="D4185" s="120"/>
      <c r="E4185" s="119"/>
      <c r="F4185" s="119"/>
      <c r="G4185" s="119"/>
      <c r="H4185" s="119"/>
      <c r="I4185" s="158">
        <f t="shared" si="131"/>
        <v>0</v>
      </c>
      <c r="J4185" s="119"/>
      <c r="K4185" s="119"/>
      <c r="L4185" s="119"/>
      <c r="M4185" s="119"/>
      <c r="N4185" s="119"/>
      <c r="O4185" s="159"/>
      <c r="P4185" s="160" t="s">
        <v>80</v>
      </c>
      <c r="Q4185" s="122">
        <f t="shared" si="132"/>
        <v>0</v>
      </c>
      <c r="R4185" s="143"/>
    </row>
    <row r="4186" spans="2:18" x14ac:dyDescent="0.2">
      <c r="B4186" s="120"/>
      <c r="C4186" s="119"/>
      <c r="D4186" s="120"/>
      <c r="E4186" s="119"/>
      <c r="F4186" s="119"/>
      <c r="G4186" s="119"/>
      <c r="H4186" s="119"/>
      <c r="I4186" s="158">
        <f t="shared" si="131"/>
        <v>0</v>
      </c>
      <c r="J4186" s="119"/>
      <c r="K4186" s="119"/>
      <c r="L4186" s="119"/>
      <c r="M4186" s="119"/>
      <c r="N4186" s="119"/>
      <c r="O4186" s="159"/>
      <c r="P4186" s="160" t="s">
        <v>80</v>
      </c>
      <c r="Q4186" s="122">
        <f t="shared" si="132"/>
        <v>0</v>
      </c>
      <c r="R4186" s="143"/>
    </row>
    <row r="4187" spans="2:18" x14ac:dyDescent="0.2">
      <c r="B4187" s="120"/>
      <c r="C4187" s="119"/>
      <c r="D4187" s="120"/>
      <c r="E4187" s="119"/>
      <c r="F4187" s="119"/>
      <c r="G4187" s="119"/>
      <c r="H4187" s="119"/>
      <c r="I4187" s="158">
        <f t="shared" si="131"/>
        <v>0</v>
      </c>
      <c r="J4187" s="119"/>
      <c r="K4187" s="119"/>
      <c r="L4187" s="119"/>
      <c r="M4187" s="119"/>
      <c r="N4187" s="119"/>
      <c r="O4187" s="159"/>
      <c r="P4187" s="160" t="s">
        <v>80</v>
      </c>
      <c r="Q4187" s="122">
        <f t="shared" si="132"/>
        <v>0</v>
      </c>
      <c r="R4187" s="143"/>
    </row>
    <row r="4188" spans="2:18" x14ac:dyDescent="0.2">
      <c r="B4188" s="120"/>
      <c r="C4188" s="119"/>
      <c r="D4188" s="120"/>
      <c r="E4188" s="119"/>
      <c r="F4188" s="119"/>
      <c r="G4188" s="119"/>
      <c r="H4188" s="119"/>
      <c r="I4188" s="158">
        <f t="shared" si="131"/>
        <v>0</v>
      </c>
      <c r="J4188" s="119"/>
      <c r="K4188" s="119"/>
      <c r="L4188" s="119"/>
      <c r="M4188" s="119"/>
      <c r="N4188" s="119"/>
      <c r="O4188" s="159"/>
      <c r="P4188" s="160" t="s">
        <v>80</v>
      </c>
      <c r="Q4188" s="122">
        <f t="shared" si="132"/>
        <v>0</v>
      </c>
      <c r="R4188" s="143"/>
    </row>
    <row r="4189" spans="2:18" x14ac:dyDescent="0.2">
      <c r="B4189" s="120"/>
      <c r="C4189" s="119"/>
      <c r="D4189" s="120"/>
      <c r="E4189" s="119"/>
      <c r="F4189" s="119"/>
      <c r="G4189" s="119"/>
      <c r="H4189" s="119"/>
      <c r="I4189" s="158">
        <f t="shared" si="131"/>
        <v>0</v>
      </c>
      <c r="J4189" s="119"/>
      <c r="K4189" s="119"/>
      <c r="L4189" s="119"/>
      <c r="M4189" s="119"/>
      <c r="N4189" s="119"/>
      <c r="O4189" s="159"/>
      <c r="P4189" s="160" t="s">
        <v>80</v>
      </c>
      <c r="Q4189" s="122">
        <f t="shared" si="132"/>
        <v>0</v>
      </c>
      <c r="R4189" s="143"/>
    </row>
    <row r="4190" spans="2:18" x14ac:dyDescent="0.2">
      <c r="B4190" s="120"/>
      <c r="C4190" s="119"/>
      <c r="D4190" s="120"/>
      <c r="E4190" s="119"/>
      <c r="F4190" s="119"/>
      <c r="G4190" s="119"/>
      <c r="H4190" s="119"/>
      <c r="I4190" s="158">
        <f t="shared" si="131"/>
        <v>0</v>
      </c>
      <c r="J4190" s="119"/>
      <c r="K4190" s="119"/>
      <c r="L4190" s="119"/>
      <c r="M4190" s="119"/>
      <c r="N4190" s="119"/>
      <c r="O4190" s="159"/>
      <c r="P4190" s="160" t="s">
        <v>80</v>
      </c>
      <c r="Q4190" s="122">
        <f t="shared" si="132"/>
        <v>0</v>
      </c>
      <c r="R4190" s="143"/>
    </row>
    <row r="4191" spans="2:18" x14ac:dyDescent="0.2">
      <c r="B4191" s="120"/>
      <c r="C4191" s="119"/>
      <c r="D4191" s="120"/>
      <c r="E4191" s="119"/>
      <c r="F4191" s="119"/>
      <c r="G4191" s="119"/>
      <c r="H4191" s="119"/>
      <c r="I4191" s="158">
        <f t="shared" si="131"/>
        <v>0</v>
      </c>
      <c r="J4191" s="119"/>
      <c r="K4191" s="119"/>
      <c r="L4191" s="119"/>
      <c r="M4191" s="119"/>
      <c r="N4191" s="119"/>
      <c r="O4191" s="159"/>
      <c r="P4191" s="160" t="s">
        <v>80</v>
      </c>
      <c r="Q4191" s="122">
        <f t="shared" si="132"/>
        <v>0</v>
      </c>
      <c r="R4191" s="143"/>
    </row>
    <row r="4192" spans="2:18" x14ac:dyDescent="0.2">
      <c r="B4192" s="120"/>
      <c r="C4192" s="119"/>
      <c r="D4192" s="120"/>
      <c r="E4192" s="119"/>
      <c r="F4192" s="119"/>
      <c r="G4192" s="119"/>
      <c r="H4192" s="119"/>
      <c r="I4192" s="158">
        <f t="shared" si="131"/>
        <v>0</v>
      </c>
      <c r="J4192" s="119"/>
      <c r="K4192" s="119"/>
      <c r="L4192" s="119"/>
      <c r="M4192" s="119"/>
      <c r="N4192" s="119"/>
      <c r="O4192" s="159"/>
      <c r="P4192" s="160" t="s">
        <v>80</v>
      </c>
      <c r="Q4192" s="122">
        <f t="shared" si="132"/>
        <v>0</v>
      </c>
      <c r="R4192" s="143"/>
    </row>
    <row r="4193" spans="2:18" x14ac:dyDescent="0.2">
      <c r="B4193" s="120"/>
      <c r="C4193" s="119"/>
      <c r="D4193" s="120"/>
      <c r="E4193" s="119"/>
      <c r="F4193" s="119"/>
      <c r="G4193" s="119"/>
      <c r="H4193" s="119"/>
      <c r="I4193" s="158">
        <f t="shared" si="131"/>
        <v>0</v>
      </c>
      <c r="J4193" s="119"/>
      <c r="K4193" s="119"/>
      <c r="L4193" s="119"/>
      <c r="M4193" s="119"/>
      <c r="N4193" s="119"/>
      <c r="O4193" s="159"/>
      <c r="P4193" s="160" t="s">
        <v>80</v>
      </c>
      <c r="Q4193" s="122">
        <f t="shared" si="132"/>
        <v>0</v>
      </c>
      <c r="R4193" s="143"/>
    </row>
    <row r="4194" spans="2:18" x14ac:dyDescent="0.2">
      <c r="B4194" s="120"/>
      <c r="C4194" s="119"/>
      <c r="D4194" s="120"/>
      <c r="E4194" s="119"/>
      <c r="F4194" s="119"/>
      <c r="G4194" s="119"/>
      <c r="H4194" s="119"/>
      <c r="I4194" s="158">
        <f t="shared" si="131"/>
        <v>0</v>
      </c>
      <c r="J4194" s="119"/>
      <c r="K4194" s="119"/>
      <c r="L4194" s="119"/>
      <c r="M4194" s="119"/>
      <c r="N4194" s="119"/>
      <c r="O4194" s="159"/>
      <c r="P4194" s="160" t="s">
        <v>80</v>
      </c>
      <c r="Q4194" s="122">
        <f t="shared" si="132"/>
        <v>0</v>
      </c>
      <c r="R4194" s="143"/>
    </row>
    <row r="4195" spans="2:18" x14ac:dyDescent="0.2">
      <c r="B4195" s="120"/>
      <c r="C4195" s="119"/>
      <c r="D4195" s="120"/>
      <c r="E4195" s="119"/>
      <c r="F4195" s="119"/>
      <c r="G4195" s="119"/>
      <c r="H4195" s="119"/>
      <c r="I4195" s="158">
        <f t="shared" si="131"/>
        <v>0</v>
      </c>
      <c r="J4195" s="119"/>
      <c r="K4195" s="119"/>
      <c r="L4195" s="119"/>
      <c r="M4195" s="119"/>
      <c r="N4195" s="119"/>
      <c r="O4195" s="159"/>
      <c r="P4195" s="160" t="s">
        <v>80</v>
      </c>
      <c r="Q4195" s="122">
        <f t="shared" si="132"/>
        <v>0</v>
      </c>
      <c r="R4195" s="143"/>
    </row>
    <row r="4196" spans="2:18" x14ac:dyDescent="0.2">
      <c r="B4196" s="120"/>
      <c r="C4196" s="119"/>
      <c r="D4196" s="120"/>
      <c r="E4196" s="119"/>
      <c r="F4196" s="119"/>
      <c r="G4196" s="119"/>
      <c r="H4196" s="119"/>
      <c r="I4196" s="158">
        <f t="shared" si="131"/>
        <v>0</v>
      </c>
      <c r="J4196" s="119"/>
      <c r="K4196" s="119"/>
      <c r="L4196" s="119"/>
      <c r="M4196" s="119"/>
      <c r="N4196" s="119"/>
      <c r="O4196" s="159"/>
      <c r="P4196" s="160" t="s">
        <v>80</v>
      </c>
      <c r="Q4196" s="122">
        <f t="shared" si="132"/>
        <v>0</v>
      </c>
      <c r="R4196" s="143"/>
    </row>
    <row r="4197" spans="2:18" x14ac:dyDescent="0.2">
      <c r="B4197" s="120"/>
      <c r="C4197" s="119"/>
      <c r="D4197" s="120"/>
      <c r="E4197" s="119"/>
      <c r="F4197" s="119"/>
      <c r="G4197" s="119"/>
      <c r="H4197" s="119"/>
      <c r="I4197" s="158">
        <f t="shared" si="131"/>
        <v>0</v>
      </c>
      <c r="J4197" s="119"/>
      <c r="K4197" s="119"/>
      <c r="L4197" s="119"/>
      <c r="M4197" s="119"/>
      <c r="N4197" s="119"/>
      <c r="O4197" s="159"/>
      <c r="P4197" s="160" t="s">
        <v>80</v>
      </c>
      <c r="Q4197" s="122">
        <f t="shared" si="132"/>
        <v>0</v>
      </c>
      <c r="R4197" s="143"/>
    </row>
    <row r="4198" spans="2:18" x14ac:dyDescent="0.2">
      <c r="B4198" s="120"/>
      <c r="C4198" s="119"/>
      <c r="D4198" s="120"/>
      <c r="E4198" s="119"/>
      <c r="F4198" s="119"/>
      <c r="G4198" s="119"/>
      <c r="H4198" s="119"/>
      <c r="I4198" s="158">
        <f t="shared" si="131"/>
        <v>0</v>
      </c>
      <c r="J4198" s="119"/>
      <c r="K4198" s="119"/>
      <c r="L4198" s="119"/>
      <c r="M4198" s="119"/>
      <c r="N4198" s="119"/>
      <c r="O4198" s="159"/>
      <c r="P4198" s="160" t="s">
        <v>80</v>
      </c>
      <c r="Q4198" s="122">
        <f t="shared" si="132"/>
        <v>0</v>
      </c>
      <c r="R4198" s="143"/>
    </row>
    <row r="4199" spans="2:18" x14ac:dyDescent="0.2">
      <c r="B4199" s="120"/>
      <c r="C4199" s="119"/>
      <c r="D4199" s="120"/>
      <c r="E4199" s="119"/>
      <c r="F4199" s="119"/>
      <c r="G4199" s="119"/>
      <c r="H4199" s="119"/>
      <c r="I4199" s="158">
        <f t="shared" si="131"/>
        <v>0</v>
      </c>
      <c r="J4199" s="119"/>
      <c r="K4199" s="119"/>
      <c r="L4199" s="119"/>
      <c r="M4199" s="119"/>
      <c r="N4199" s="119"/>
      <c r="O4199" s="159"/>
      <c r="P4199" s="160" t="s">
        <v>80</v>
      </c>
      <c r="Q4199" s="122">
        <f t="shared" si="132"/>
        <v>0</v>
      </c>
      <c r="R4199" s="143"/>
    </row>
    <row r="4200" spans="2:18" x14ac:dyDescent="0.2">
      <c r="B4200" s="120"/>
      <c r="C4200" s="119"/>
      <c r="D4200" s="120"/>
      <c r="E4200" s="119"/>
      <c r="F4200" s="119"/>
      <c r="G4200" s="119"/>
      <c r="H4200" s="119"/>
      <c r="I4200" s="158">
        <f t="shared" si="131"/>
        <v>0</v>
      </c>
      <c r="J4200" s="119"/>
      <c r="K4200" s="119"/>
      <c r="L4200" s="119"/>
      <c r="M4200" s="119"/>
      <c r="N4200" s="119"/>
      <c r="O4200" s="159"/>
      <c r="P4200" s="160" t="s">
        <v>80</v>
      </c>
      <c r="Q4200" s="122">
        <f t="shared" si="132"/>
        <v>0</v>
      </c>
      <c r="R4200" s="143"/>
    </row>
    <row r="4201" spans="2:18" x14ac:dyDescent="0.2">
      <c r="B4201" s="120"/>
      <c r="C4201" s="119"/>
      <c r="D4201" s="120"/>
      <c r="E4201" s="119"/>
      <c r="F4201" s="119"/>
      <c r="G4201" s="119"/>
      <c r="H4201" s="119"/>
      <c r="I4201" s="158">
        <f t="shared" si="131"/>
        <v>0</v>
      </c>
      <c r="J4201" s="119"/>
      <c r="K4201" s="119"/>
      <c r="L4201" s="119"/>
      <c r="M4201" s="119"/>
      <c r="N4201" s="119"/>
      <c r="O4201" s="159"/>
      <c r="P4201" s="160" t="s">
        <v>80</v>
      </c>
      <c r="Q4201" s="122">
        <f t="shared" si="132"/>
        <v>0</v>
      </c>
      <c r="R4201" s="143"/>
    </row>
    <row r="4202" spans="2:18" x14ac:dyDescent="0.2">
      <c r="B4202" s="120"/>
      <c r="C4202" s="119"/>
      <c r="D4202" s="120"/>
      <c r="E4202" s="119"/>
      <c r="F4202" s="119"/>
      <c r="G4202" s="119"/>
      <c r="H4202" s="119"/>
      <c r="I4202" s="158">
        <f t="shared" si="131"/>
        <v>0</v>
      </c>
      <c r="J4202" s="119"/>
      <c r="K4202" s="119"/>
      <c r="L4202" s="119"/>
      <c r="M4202" s="119"/>
      <c r="N4202" s="119"/>
      <c r="O4202" s="159"/>
      <c r="P4202" s="160" t="s">
        <v>80</v>
      </c>
      <c r="Q4202" s="122">
        <f t="shared" si="132"/>
        <v>0</v>
      </c>
      <c r="R4202" s="143"/>
    </row>
    <row r="4203" spans="2:18" x14ac:dyDescent="0.2">
      <c r="B4203" s="120"/>
      <c r="C4203" s="119"/>
      <c r="D4203" s="120"/>
      <c r="E4203" s="119"/>
      <c r="F4203" s="119"/>
      <c r="G4203" s="119"/>
      <c r="H4203" s="119"/>
      <c r="I4203" s="158">
        <f t="shared" si="131"/>
        <v>0</v>
      </c>
      <c r="J4203" s="119"/>
      <c r="K4203" s="119"/>
      <c r="L4203" s="119"/>
      <c r="M4203" s="119"/>
      <c r="N4203" s="119"/>
      <c r="O4203" s="159"/>
      <c r="P4203" s="160" t="s">
        <v>80</v>
      </c>
      <c r="Q4203" s="122">
        <f t="shared" si="132"/>
        <v>0</v>
      </c>
      <c r="R4203" s="143"/>
    </row>
    <row r="4204" spans="2:18" x14ac:dyDescent="0.2">
      <c r="B4204" s="120"/>
      <c r="C4204" s="119"/>
      <c r="D4204" s="120"/>
      <c r="E4204" s="119"/>
      <c r="F4204" s="119"/>
      <c r="G4204" s="119"/>
      <c r="H4204" s="119"/>
      <c r="I4204" s="158">
        <f t="shared" si="131"/>
        <v>0</v>
      </c>
      <c r="J4204" s="119"/>
      <c r="K4204" s="119"/>
      <c r="L4204" s="119"/>
      <c r="M4204" s="119"/>
      <c r="N4204" s="119"/>
      <c r="O4204" s="159"/>
      <c r="P4204" s="160" t="s">
        <v>80</v>
      </c>
      <c r="Q4204" s="122">
        <f t="shared" si="132"/>
        <v>0</v>
      </c>
      <c r="R4204" s="143"/>
    </row>
    <row r="4205" spans="2:18" x14ac:dyDescent="0.2">
      <c r="B4205" s="120"/>
      <c r="C4205" s="119"/>
      <c r="D4205" s="120"/>
      <c r="E4205" s="119"/>
      <c r="F4205" s="119"/>
      <c r="G4205" s="119"/>
      <c r="H4205" s="119"/>
      <c r="I4205" s="158">
        <f t="shared" si="131"/>
        <v>0</v>
      </c>
      <c r="J4205" s="119"/>
      <c r="K4205" s="119"/>
      <c r="L4205" s="119"/>
      <c r="M4205" s="119"/>
      <c r="N4205" s="119"/>
      <c r="O4205" s="159"/>
      <c r="P4205" s="160" t="s">
        <v>80</v>
      </c>
      <c r="Q4205" s="122">
        <f t="shared" si="132"/>
        <v>0</v>
      </c>
      <c r="R4205" s="143"/>
    </row>
    <row r="4206" spans="2:18" x14ac:dyDescent="0.2">
      <c r="B4206" s="120"/>
      <c r="C4206" s="119"/>
      <c r="D4206" s="120"/>
      <c r="E4206" s="119"/>
      <c r="F4206" s="119"/>
      <c r="G4206" s="119"/>
      <c r="H4206" s="119"/>
      <c r="I4206" s="158">
        <f t="shared" si="131"/>
        <v>0</v>
      </c>
      <c r="J4206" s="119"/>
      <c r="K4206" s="119"/>
      <c r="L4206" s="119"/>
      <c r="M4206" s="119"/>
      <c r="N4206" s="119"/>
      <c r="O4206" s="159"/>
      <c r="P4206" s="160" t="s">
        <v>80</v>
      </c>
      <c r="Q4206" s="122">
        <f t="shared" si="132"/>
        <v>0</v>
      </c>
      <c r="R4206" s="143"/>
    </row>
    <row r="4207" spans="2:18" x14ac:dyDescent="0.2">
      <c r="B4207" s="120"/>
      <c r="C4207" s="119"/>
      <c r="D4207" s="120"/>
      <c r="E4207" s="119"/>
      <c r="F4207" s="119"/>
      <c r="G4207" s="119"/>
      <c r="H4207" s="119"/>
      <c r="I4207" s="158">
        <f t="shared" si="131"/>
        <v>0</v>
      </c>
      <c r="J4207" s="119"/>
      <c r="K4207" s="119"/>
      <c r="L4207" s="119"/>
      <c r="M4207" s="119"/>
      <c r="N4207" s="119"/>
      <c r="O4207" s="159"/>
      <c r="P4207" s="160" t="s">
        <v>80</v>
      </c>
      <c r="Q4207" s="122">
        <f t="shared" si="132"/>
        <v>0</v>
      </c>
      <c r="R4207" s="143"/>
    </row>
    <row r="4208" spans="2:18" x14ac:dyDescent="0.2">
      <c r="B4208" s="120"/>
      <c r="C4208" s="119"/>
      <c r="D4208" s="120"/>
      <c r="E4208" s="119"/>
      <c r="F4208" s="119"/>
      <c r="G4208" s="119"/>
      <c r="H4208" s="119"/>
      <c r="I4208" s="158">
        <f t="shared" si="131"/>
        <v>0</v>
      </c>
      <c r="J4208" s="119"/>
      <c r="K4208" s="119"/>
      <c r="L4208" s="119"/>
      <c r="M4208" s="119"/>
      <c r="N4208" s="119"/>
      <c r="O4208" s="159"/>
      <c r="P4208" s="160" t="s">
        <v>80</v>
      </c>
      <c r="Q4208" s="122">
        <f t="shared" si="132"/>
        <v>0</v>
      </c>
      <c r="R4208" s="143"/>
    </row>
    <row r="4209" spans="2:18" x14ac:dyDescent="0.2">
      <c r="B4209" s="120"/>
      <c r="C4209" s="119"/>
      <c r="D4209" s="120"/>
      <c r="E4209" s="119"/>
      <c r="F4209" s="119"/>
      <c r="G4209" s="119"/>
      <c r="H4209" s="119"/>
      <c r="I4209" s="158">
        <f t="shared" si="131"/>
        <v>0</v>
      </c>
      <c r="J4209" s="119"/>
      <c r="K4209" s="119"/>
      <c r="L4209" s="119"/>
      <c r="M4209" s="119"/>
      <c r="N4209" s="119"/>
      <c r="O4209" s="159"/>
      <c r="P4209" s="160" t="s">
        <v>80</v>
      </c>
      <c r="Q4209" s="122">
        <f t="shared" si="132"/>
        <v>0</v>
      </c>
      <c r="R4209" s="143"/>
    </row>
    <row r="4210" spans="2:18" x14ac:dyDescent="0.2">
      <c r="B4210" s="120"/>
      <c r="C4210" s="119"/>
      <c r="D4210" s="120"/>
      <c r="E4210" s="119"/>
      <c r="F4210" s="119"/>
      <c r="G4210" s="119"/>
      <c r="H4210" s="119"/>
      <c r="I4210" s="158">
        <f t="shared" si="131"/>
        <v>0</v>
      </c>
      <c r="J4210" s="119"/>
      <c r="K4210" s="119"/>
      <c r="L4210" s="119"/>
      <c r="M4210" s="119"/>
      <c r="N4210" s="119"/>
      <c r="O4210" s="159"/>
      <c r="P4210" s="160" t="s">
        <v>80</v>
      </c>
      <c r="Q4210" s="122">
        <f t="shared" si="132"/>
        <v>0</v>
      </c>
      <c r="R4210" s="143"/>
    </row>
    <row r="4211" spans="2:18" x14ac:dyDescent="0.2">
      <c r="B4211" s="120"/>
      <c r="C4211" s="119"/>
      <c r="D4211" s="120"/>
      <c r="E4211" s="119"/>
      <c r="F4211" s="119"/>
      <c r="G4211" s="119"/>
      <c r="H4211" s="119"/>
      <c r="I4211" s="158">
        <f t="shared" si="131"/>
        <v>0</v>
      </c>
      <c r="J4211" s="119"/>
      <c r="K4211" s="119"/>
      <c r="L4211" s="119"/>
      <c r="M4211" s="119"/>
      <c r="N4211" s="119"/>
      <c r="O4211" s="159"/>
      <c r="P4211" s="160" t="s">
        <v>80</v>
      </c>
      <c r="Q4211" s="122">
        <f t="shared" si="132"/>
        <v>0</v>
      </c>
      <c r="R4211" s="143"/>
    </row>
    <row r="4212" spans="2:18" x14ac:dyDescent="0.2">
      <c r="B4212" s="120"/>
      <c r="C4212" s="119"/>
      <c r="D4212" s="120"/>
      <c r="E4212" s="119"/>
      <c r="F4212" s="119"/>
      <c r="G4212" s="119"/>
      <c r="H4212" s="119"/>
      <c r="I4212" s="158">
        <f t="shared" ref="I4212:I4275" si="133">IF(J4212&gt;0,J4212,SUM((PI()*E4212*F4212/4)+(PI()*F4212*G4212/4)+(PI()*G4212*H4212/4)+(PI()*H4212*E4212/4)))</f>
        <v>0</v>
      </c>
      <c r="J4212" s="119"/>
      <c r="K4212" s="119"/>
      <c r="L4212" s="119"/>
      <c r="M4212" s="119"/>
      <c r="N4212" s="119"/>
      <c r="O4212" s="159"/>
      <c r="P4212" s="160" t="s">
        <v>80</v>
      </c>
      <c r="Q4212" s="122">
        <f t="shared" ref="Q4212:Q4275" si="134">SUM((I4212-(L4212+M4212+N4212))*(1-O4212))</f>
        <v>0</v>
      </c>
      <c r="R4212" s="143"/>
    </row>
    <row r="4213" spans="2:18" x14ac:dyDescent="0.2">
      <c r="B4213" s="120"/>
      <c r="C4213" s="119"/>
      <c r="D4213" s="120"/>
      <c r="E4213" s="119"/>
      <c r="F4213" s="119"/>
      <c r="G4213" s="119"/>
      <c r="H4213" s="119"/>
      <c r="I4213" s="158">
        <f t="shared" si="133"/>
        <v>0</v>
      </c>
      <c r="J4213" s="119"/>
      <c r="K4213" s="119"/>
      <c r="L4213" s="119"/>
      <c r="M4213" s="119"/>
      <c r="N4213" s="119"/>
      <c r="O4213" s="159"/>
      <c r="P4213" s="160" t="s">
        <v>80</v>
      </c>
      <c r="Q4213" s="122">
        <f t="shared" si="134"/>
        <v>0</v>
      </c>
      <c r="R4213" s="143"/>
    </row>
    <row r="4214" spans="2:18" x14ac:dyDescent="0.2">
      <c r="B4214" s="120"/>
      <c r="C4214" s="119"/>
      <c r="D4214" s="120"/>
      <c r="E4214" s="119"/>
      <c r="F4214" s="119"/>
      <c r="G4214" s="119"/>
      <c r="H4214" s="119"/>
      <c r="I4214" s="158">
        <f t="shared" si="133"/>
        <v>0</v>
      </c>
      <c r="J4214" s="119"/>
      <c r="K4214" s="119"/>
      <c r="L4214" s="119"/>
      <c r="M4214" s="119"/>
      <c r="N4214" s="119"/>
      <c r="O4214" s="159"/>
      <c r="P4214" s="160" t="s">
        <v>80</v>
      </c>
      <c r="Q4214" s="122">
        <f t="shared" si="134"/>
        <v>0</v>
      </c>
      <c r="R4214" s="143"/>
    </row>
    <row r="4215" spans="2:18" x14ac:dyDescent="0.2">
      <c r="B4215" s="120"/>
      <c r="C4215" s="119"/>
      <c r="D4215" s="120"/>
      <c r="E4215" s="119"/>
      <c r="F4215" s="119"/>
      <c r="G4215" s="119"/>
      <c r="H4215" s="119"/>
      <c r="I4215" s="158">
        <f t="shared" si="133"/>
        <v>0</v>
      </c>
      <c r="J4215" s="119"/>
      <c r="K4215" s="119"/>
      <c r="L4215" s="119"/>
      <c r="M4215" s="119"/>
      <c r="N4215" s="119"/>
      <c r="O4215" s="159"/>
      <c r="P4215" s="160" t="s">
        <v>80</v>
      </c>
      <c r="Q4215" s="122">
        <f t="shared" si="134"/>
        <v>0</v>
      </c>
      <c r="R4215" s="143"/>
    </row>
    <row r="4216" spans="2:18" x14ac:dyDescent="0.2">
      <c r="B4216" s="120"/>
      <c r="C4216" s="119"/>
      <c r="D4216" s="120"/>
      <c r="E4216" s="119"/>
      <c r="F4216" s="119"/>
      <c r="G4216" s="119"/>
      <c r="H4216" s="119"/>
      <c r="I4216" s="158">
        <f t="shared" si="133"/>
        <v>0</v>
      </c>
      <c r="J4216" s="119"/>
      <c r="K4216" s="119"/>
      <c r="L4216" s="119"/>
      <c r="M4216" s="119"/>
      <c r="N4216" s="119"/>
      <c r="O4216" s="159"/>
      <c r="P4216" s="160" t="s">
        <v>80</v>
      </c>
      <c r="Q4216" s="122">
        <f t="shared" si="134"/>
        <v>0</v>
      </c>
      <c r="R4216" s="143"/>
    </row>
    <row r="4217" spans="2:18" x14ac:dyDescent="0.2">
      <c r="B4217" s="120"/>
      <c r="C4217" s="119"/>
      <c r="D4217" s="120"/>
      <c r="E4217" s="119"/>
      <c r="F4217" s="119"/>
      <c r="G4217" s="119"/>
      <c r="H4217" s="119"/>
      <c r="I4217" s="158">
        <f t="shared" si="133"/>
        <v>0</v>
      </c>
      <c r="J4217" s="119"/>
      <c r="K4217" s="119"/>
      <c r="L4217" s="119"/>
      <c r="M4217" s="119"/>
      <c r="N4217" s="119"/>
      <c r="O4217" s="159"/>
      <c r="P4217" s="160" t="s">
        <v>80</v>
      </c>
      <c r="Q4217" s="122">
        <f t="shared" si="134"/>
        <v>0</v>
      </c>
      <c r="R4217" s="143"/>
    </row>
    <row r="4218" spans="2:18" x14ac:dyDescent="0.2">
      <c r="B4218" s="120"/>
      <c r="C4218" s="119"/>
      <c r="D4218" s="120"/>
      <c r="E4218" s="119"/>
      <c r="F4218" s="119"/>
      <c r="G4218" s="119"/>
      <c r="H4218" s="119"/>
      <c r="I4218" s="158">
        <f t="shared" si="133"/>
        <v>0</v>
      </c>
      <c r="J4218" s="119"/>
      <c r="K4218" s="119"/>
      <c r="L4218" s="119"/>
      <c r="M4218" s="119"/>
      <c r="N4218" s="119"/>
      <c r="O4218" s="159"/>
      <c r="P4218" s="160" t="s">
        <v>80</v>
      </c>
      <c r="Q4218" s="122">
        <f t="shared" si="134"/>
        <v>0</v>
      </c>
      <c r="R4218" s="143"/>
    </row>
    <row r="4219" spans="2:18" x14ac:dyDescent="0.2">
      <c r="B4219" s="120"/>
      <c r="C4219" s="119"/>
      <c r="D4219" s="120"/>
      <c r="E4219" s="119"/>
      <c r="F4219" s="119"/>
      <c r="G4219" s="119"/>
      <c r="H4219" s="119"/>
      <c r="I4219" s="158">
        <f t="shared" si="133"/>
        <v>0</v>
      </c>
      <c r="J4219" s="119"/>
      <c r="K4219" s="119"/>
      <c r="L4219" s="119"/>
      <c r="M4219" s="119"/>
      <c r="N4219" s="119"/>
      <c r="O4219" s="159"/>
      <c r="P4219" s="160" t="s">
        <v>80</v>
      </c>
      <c r="Q4219" s="122">
        <f t="shared" si="134"/>
        <v>0</v>
      </c>
      <c r="R4219" s="143"/>
    </row>
    <row r="4220" spans="2:18" x14ac:dyDescent="0.2">
      <c r="B4220" s="120"/>
      <c r="C4220" s="119"/>
      <c r="D4220" s="120"/>
      <c r="E4220" s="119"/>
      <c r="F4220" s="119"/>
      <c r="G4220" s="119"/>
      <c r="H4220" s="119"/>
      <c r="I4220" s="158">
        <f t="shared" si="133"/>
        <v>0</v>
      </c>
      <c r="J4220" s="119"/>
      <c r="K4220" s="119"/>
      <c r="L4220" s="119"/>
      <c r="M4220" s="119"/>
      <c r="N4220" s="119"/>
      <c r="O4220" s="159"/>
      <c r="P4220" s="160" t="s">
        <v>80</v>
      </c>
      <c r="Q4220" s="122">
        <f t="shared" si="134"/>
        <v>0</v>
      </c>
      <c r="R4220" s="143"/>
    </row>
    <row r="4221" spans="2:18" x14ac:dyDescent="0.2">
      <c r="B4221" s="120"/>
      <c r="C4221" s="119"/>
      <c r="D4221" s="120"/>
      <c r="E4221" s="119"/>
      <c r="F4221" s="119"/>
      <c r="G4221" s="119"/>
      <c r="H4221" s="119"/>
      <c r="I4221" s="158">
        <f t="shared" si="133"/>
        <v>0</v>
      </c>
      <c r="J4221" s="119"/>
      <c r="K4221" s="119"/>
      <c r="L4221" s="119"/>
      <c r="M4221" s="119"/>
      <c r="N4221" s="119"/>
      <c r="O4221" s="159"/>
      <c r="P4221" s="160" t="s">
        <v>80</v>
      </c>
      <c r="Q4221" s="122">
        <f t="shared" si="134"/>
        <v>0</v>
      </c>
      <c r="R4221" s="143"/>
    </row>
    <row r="4222" spans="2:18" x14ac:dyDescent="0.2">
      <c r="B4222" s="120"/>
      <c r="C4222" s="119"/>
      <c r="D4222" s="120"/>
      <c r="E4222" s="119"/>
      <c r="F4222" s="119"/>
      <c r="G4222" s="119"/>
      <c r="H4222" s="119"/>
      <c r="I4222" s="158">
        <f t="shared" si="133"/>
        <v>0</v>
      </c>
      <c r="J4222" s="119"/>
      <c r="K4222" s="119"/>
      <c r="L4222" s="119"/>
      <c r="M4222" s="119"/>
      <c r="N4222" s="119"/>
      <c r="O4222" s="159"/>
      <c r="P4222" s="160" t="s">
        <v>80</v>
      </c>
      <c r="Q4222" s="122">
        <f t="shared" si="134"/>
        <v>0</v>
      </c>
      <c r="R4222" s="143"/>
    </row>
    <row r="4223" spans="2:18" x14ac:dyDescent="0.2">
      <c r="B4223" s="120"/>
      <c r="C4223" s="119"/>
      <c r="D4223" s="120"/>
      <c r="E4223" s="119"/>
      <c r="F4223" s="119"/>
      <c r="G4223" s="119"/>
      <c r="H4223" s="119"/>
      <c r="I4223" s="158">
        <f t="shared" si="133"/>
        <v>0</v>
      </c>
      <c r="J4223" s="119"/>
      <c r="K4223" s="119"/>
      <c r="L4223" s="119"/>
      <c r="M4223" s="119"/>
      <c r="N4223" s="119"/>
      <c r="O4223" s="159"/>
      <c r="P4223" s="160" t="s">
        <v>80</v>
      </c>
      <c r="Q4223" s="122">
        <f t="shared" si="134"/>
        <v>0</v>
      </c>
      <c r="R4223" s="143"/>
    </row>
    <row r="4224" spans="2:18" x14ac:dyDescent="0.2">
      <c r="B4224" s="120"/>
      <c r="C4224" s="119"/>
      <c r="D4224" s="120"/>
      <c r="E4224" s="119"/>
      <c r="F4224" s="119"/>
      <c r="G4224" s="119"/>
      <c r="H4224" s="119"/>
      <c r="I4224" s="158">
        <f t="shared" si="133"/>
        <v>0</v>
      </c>
      <c r="J4224" s="119"/>
      <c r="K4224" s="119"/>
      <c r="L4224" s="119"/>
      <c r="M4224" s="119"/>
      <c r="N4224" s="119"/>
      <c r="O4224" s="159"/>
      <c r="P4224" s="160" t="s">
        <v>80</v>
      </c>
      <c r="Q4224" s="122">
        <f t="shared" si="134"/>
        <v>0</v>
      </c>
      <c r="R4224" s="143"/>
    </row>
    <row r="4225" spans="2:18" x14ac:dyDescent="0.2">
      <c r="B4225" s="120"/>
      <c r="C4225" s="119"/>
      <c r="D4225" s="120"/>
      <c r="E4225" s="119"/>
      <c r="F4225" s="119"/>
      <c r="G4225" s="119"/>
      <c r="H4225" s="119"/>
      <c r="I4225" s="158">
        <f t="shared" si="133"/>
        <v>0</v>
      </c>
      <c r="J4225" s="119"/>
      <c r="K4225" s="119"/>
      <c r="L4225" s="119"/>
      <c r="M4225" s="119"/>
      <c r="N4225" s="119"/>
      <c r="O4225" s="159"/>
      <c r="P4225" s="160" t="s">
        <v>80</v>
      </c>
      <c r="Q4225" s="122">
        <f t="shared" si="134"/>
        <v>0</v>
      </c>
      <c r="R4225" s="143"/>
    </row>
    <row r="4226" spans="2:18" x14ac:dyDescent="0.2">
      <c r="B4226" s="120"/>
      <c r="C4226" s="119"/>
      <c r="D4226" s="120"/>
      <c r="E4226" s="119"/>
      <c r="F4226" s="119"/>
      <c r="G4226" s="119"/>
      <c r="H4226" s="119"/>
      <c r="I4226" s="158">
        <f t="shared" si="133"/>
        <v>0</v>
      </c>
      <c r="J4226" s="119"/>
      <c r="K4226" s="119"/>
      <c r="L4226" s="119"/>
      <c r="M4226" s="119"/>
      <c r="N4226" s="119"/>
      <c r="O4226" s="159"/>
      <c r="P4226" s="160" t="s">
        <v>80</v>
      </c>
      <c r="Q4226" s="122">
        <f t="shared" si="134"/>
        <v>0</v>
      </c>
      <c r="R4226" s="143"/>
    </row>
    <row r="4227" spans="2:18" x14ac:dyDescent="0.2">
      <c r="B4227" s="120"/>
      <c r="C4227" s="119"/>
      <c r="D4227" s="120"/>
      <c r="E4227" s="119"/>
      <c r="F4227" s="119"/>
      <c r="G4227" s="119"/>
      <c r="H4227" s="119"/>
      <c r="I4227" s="158">
        <f t="shared" si="133"/>
        <v>0</v>
      </c>
      <c r="J4227" s="119"/>
      <c r="K4227" s="119"/>
      <c r="L4227" s="119"/>
      <c r="M4227" s="119"/>
      <c r="N4227" s="119"/>
      <c r="O4227" s="159"/>
      <c r="P4227" s="160" t="s">
        <v>80</v>
      </c>
      <c r="Q4227" s="122">
        <f t="shared" si="134"/>
        <v>0</v>
      </c>
      <c r="R4227" s="143"/>
    </row>
    <row r="4228" spans="2:18" x14ac:dyDescent="0.2">
      <c r="B4228" s="120"/>
      <c r="C4228" s="119"/>
      <c r="D4228" s="120"/>
      <c r="E4228" s="119"/>
      <c r="F4228" s="119"/>
      <c r="G4228" s="119"/>
      <c r="H4228" s="119"/>
      <c r="I4228" s="158">
        <f t="shared" si="133"/>
        <v>0</v>
      </c>
      <c r="J4228" s="119"/>
      <c r="K4228" s="119"/>
      <c r="L4228" s="119"/>
      <c r="M4228" s="119"/>
      <c r="N4228" s="119"/>
      <c r="O4228" s="159"/>
      <c r="P4228" s="160" t="s">
        <v>80</v>
      </c>
      <c r="Q4228" s="122">
        <f t="shared" si="134"/>
        <v>0</v>
      </c>
      <c r="R4228" s="143"/>
    </row>
    <row r="4229" spans="2:18" x14ac:dyDescent="0.2">
      <c r="B4229" s="120"/>
      <c r="C4229" s="119"/>
      <c r="D4229" s="120"/>
      <c r="E4229" s="119"/>
      <c r="F4229" s="119"/>
      <c r="G4229" s="119"/>
      <c r="H4229" s="119"/>
      <c r="I4229" s="158">
        <f t="shared" si="133"/>
        <v>0</v>
      </c>
      <c r="J4229" s="119"/>
      <c r="K4229" s="119"/>
      <c r="L4229" s="119"/>
      <c r="M4229" s="119"/>
      <c r="N4229" s="119"/>
      <c r="O4229" s="159"/>
      <c r="P4229" s="160" t="s">
        <v>80</v>
      </c>
      <c r="Q4229" s="122">
        <f t="shared" si="134"/>
        <v>0</v>
      </c>
      <c r="R4229" s="143"/>
    </row>
    <row r="4230" spans="2:18" x14ac:dyDescent="0.2">
      <c r="B4230" s="120"/>
      <c r="C4230" s="119"/>
      <c r="D4230" s="120"/>
      <c r="E4230" s="119"/>
      <c r="F4230" s="119"/>
      <c r="G4230" s="119"/>
      <c r="H4230" s="119"/>
      <c r="I4230" s="158">
        <f t="shared" si="133"/>
        <v>0</v>
      </c>
      <c r="J4230" s="119"/>
      <c r="K4230" s="119"/>
      <c r="L4230" s="119"/>
      <c r="M4230" s="119"/>
      <c r="N4230" s="119"/>
      <c r="O4230" s="159"/>
      <c r="P4230" s="160" t="s">
        <v>80</v>
      </c>
      <c r="Q4230" s="122">
        <f t="shared" si="134"/>
        <v>0</v>
      </c>
      <c r="R4230" s="143"/>
    </row>
    <row r="4231" spans="2:18" x14ac:dyDescent="0.2">
      <c r="B4231" s="120"/>
      <c r="C4231" s="119"/>
      <c r="D4231" s="120"/>
      <c r="E4231" s="119"/>
      <c r="F4231" s="119"/>
      <c r="G4231" s="119"/>
      <c r="H4231" s="119"/>
      <c r="I4231" s="158">
        <f t="shared" si="133"/>
        <v>0</v>
      </c>
      <c r="J4231" s="119"/>
      <c r="K4231" s="119"/>
      <c r="L4231" s="119"/>
      <c r="M4231" s="119"/>
      <c r="N4231" s="119"/>
      <c r="O4231" s="159"/>
      <c r="P4231" s="160" t="s">
        <v>80</v>
      </c>
      <c r="Q4231" s="122">
        <f t="shared" si="134"/>
        <v>0</v>
      </c>
      <c r="R4231" s="143"/>
    </row>
    <row r="4232" spans="2:18" x14ac:dyDescent="0.2">
      <c r="B4232" s="120"/>
      <c r="C4232" s="119"/>
      <c r="D4232" s="120"/>
      <c r="E4232" s="119"/>
      <c r="F4232" s="119"/>
      <c r="G4232" s="119"/>
      <c r="H4232" s="119"/>
      <c r="I4232" s="158">
        <f t="shared" si="133"/>
        <v>0</v>
      </c>
      <c r="J4232" s="119"/>
      <c r="K4232" s="119"/>
      <c r="L4232" s="119"/>
      <c r="M4232" s="119"/>
      <c r="N4232" s="119"/>
      <c r="O4232" s="159"/>
      <c r="P4232" s="160" t="s">
        <v>80</v>
      </c>
      <c r="Q4232" s="122">
        <f t="shared" si="134"/>
        <v>0</v>
      </c>
      <c r="R4232" s="143"/>
    </row>
    <row r="4233" spans="2:18" x14ac:dyDescent="0.2">
      <c r="B4233" s="120"/>
      <c r="C4233" s="119"/>
      <c r="D4233" s="120"/>
      <c r="E4233" s="119"/>
      <c r="F4233" s="119"/>
      <c r="G4233" s="119"/>
      <c r="H4233" s="119"/>
      <c r="I4233" s="158">
        <f t="shared" si="133"/>
        <v>0</v>
      </c>
      <c r="J4233" s="119"/>
      <c r="K4233" s="119"/>
      <c r="L4233" s="119"/>
      <c r="M4233" s="119"/>
      <c r="N4233" s="119"/>
      <c r="O4233" s="159"/>
      <c r="P4233" s="160" t="s">
        <v>80</v>
      </c>
      <c r="Q4233" s="122">
        <f t="shared" si="134"/>
        <v>0</v>
      </c>
      <c r="R4233" s="143"/>
    </row>
    <row r="4234" spans="2:18" x14ac:dyDescent="0.2">
      <c r="B4234" s="120"/>
      <c r="C4234" s="119"/>
      <c r="D4234" s="120"/>
      <c r="E4234" s="119"/>
      <c r="F4234" s="119"/>
      <c r="G4234" s="119"/>
      <c r="H4234" s="119"/>
      <c r="I4234" s="158">
        <f t="shared" si="133"/>
        <v>0</v>
      </c>
      <c r="J4234" s="119"/>
      <c r="K4234" s="119"/>
      <c r="L4234" s="119"/>
      <c r="M4234" s="119"/>
      <c r="N4234" s="119"/>
      <c r="O4234" s="159"/>
      <c r="P4234" s="160" t="s">
        <v>80</v>
      </c>
      <c r="Q4234" s="122">
        <f t="shared" si="134"/>
        <v>0</v>
      </c>
      <c r="R4234" s="143"/>
    </row>
    <row r="4235" spans="2:18" x14ac:dyDescent="0.2">
      <c r="B4235" s="120"/>
      <c r="C4235" s="119"/>
      <c r="D4235" s="120"/>
      <c r="E4235" s="119"/>
      <c r="F4235" s="119"/>
      <c r="G4235" s="119"/>
      <c r="H4235" s="119"/>
      <c r="I4235" s="158">
        <f t="shared" si="133"/>
        <v>0</v>
      </c>
      <c r="J4235" s="119"/>
      <c r="K4235" s="119"/>
      <c r="L4235" s="119"/>
      <c r="M4235" s="119"/>
      <c r="N4235" s="119"/>
      <c r="O4235" s="159"/>
      <c r="P4235" s="160" t="s">
        <v>80</v>
      </c>
      <c r="Q4235" s="122">
        <f t="shared" si="134"/>
        <v>0</v>
      </c>
      <c r="R4235" s="143"/>
    </row>
    <row r="4236" spans="2:18" x14ac:dyDescent="0.2">
      <c r="B4236" s="120"/>
      <c r="C4236" s="119"/>
      <c r="D4236" s="120"/>
      <c r="E4236" s="119"/>
      <c r="F4236" s="119"/>
      <c r="G4236" s="119"/>
      <c r="H4236" s="119"/>
      <c r="I4236" s="158">
        <f t="shared" si="133"/>
        <v>0</v>
      </c>
      <c r="J4236" s="119"/>
      <c r="K4236" s="119"/>
      <c r="L4236" s="119"/>
      <c r="M4236" s="119"/>
      <c r="N4236" s="119"/>
      <c r="O4236" s="159"/>
      <c r="P4236" s="160" t="s">
        <v>80</v>
      </c>
      <c r="Q4236" s="122">
        <f t="shared" si="134"/>
        <v>0</v>
      </c>
      <c r="R4236" s="143"/>
    </row>
    <row r="4237" spans="2:18" x14ac:dyDescent="0.2">
      <c r="B4237" s="120"/>
      <c r="C4237" s="119"/>
      <c r="D4237" s="120"/>
      <c r="E4237" s="119"/>
      <c r="F4237" s="119"/>
      <c r="G4237" s="119"/>
      <c r="H4237" s="119"/>
      <c r="I4237" s="158">
        <f t="shared" si="133"/>
        <v>0</v>
      </c>
      <c r="J4237" s="119"/>
      <c r="K4237" s="119"/>
      <c r="L4237" s="119"/>
      <c r="M4237" s="119"/>
      <c r="N4237" s="119"/>
      <c r="O4237" s="159"/>
      <c r="P4237" s="160" t="s">
        <v>80</v>
      </c>
      <c r="Q4237" s="122">
        <f t="shared" si="134"/>
        <v>0</v>
      </c>
      <c r="R4237" s="143"/>
    </row>
    <row r="4238" spans="2:18" x14ac:dyDescent="0.2">
      <c r="B4238" s="120"/>
      <c r="C4238" s="119"/>
      <c r="D4238" s="120"/>
      <c r="E4238" s="119"/>
      <c r="F4238" s="119"/>
      <c r="G4238" s="119"/>
      <c r="H4238" s="119"/>
      <c r="I4238" s="158">
        <f t="shared" si="133"/>
        <v>0</v>
      </c>
      <c r="J4238" s="119"/>
      <c r="K4238" s="119"/>
      <c r="L4238" s="119"/>
      <c r="M4238" s="119"/>
      <c r="N4238" s="119"/>
      <c r="O4238" s="159"/>
      <c r="P4238" s="160" t="s">
        <v>80</v>
      </c>
      <c r="Q4238" s="122">
        <f t="shared" si="134"/>
        <v>0</v>
      </c>
      <c r="R4238" s="143"/>
    </row>
    <row r="4239" spans="2:18" x14ac:dyDescent="0.2">
      <c r="B4239" s="120"/>
      <c r="C4239" s="119"/>
      <c r="D4239" s="120"/>
      <c r="E4239" s="119"/>
      <c r="F4239" s="119"/>
      <c r="G4239" s="119"/>
      <c r="H4239" s="119"/>
      <c r="I4239" s="158">
        <f t="shared" si="133"/>
        <v>0</v>
      </c>
      <c r="J4239" s="119"/>
      <c r="K4239" s="119"/>
      <c r="L4239" s="119"/>
      <c r="M4239" s="119"/>
      <c r="N4239" s="119"/>
      <c r="O4239" s="159"/>
      <c r="P4239" s="160" t="s">
        <v>80</v>
      </c>
      <c r="Q4239" s="122">
        <f t="shared" si="134"/>
        <v>0</v>
      </c>
      <c r="R4239" s="143"/>
    </row>
    <row r="4240" spans="2:18" x14ac:dyDescent="0.2">
      <c r="B4240" s="120"/>
      <c r="C4240" s="119"/>
      <c r="D4240" s="120"/>
      <c r="E4240" s="119"/>
      <c r="F4240" s="119"/>
      <c r="G4240" s="119"/>
      <c r="H4240" s="119"/>
      <c r="I4240" s="158">
        <f t="shared" si="133"/>
        <v>0</v>
      </c>
      <c r="J4240" s="119"/>
      <c r="K4240" s="119"/>
      <c r="L4240" s="119"/>
      <c r="M4240" s="119"/>
      <c r="N4240" s="119"/>
      <c r="O4240" s="159"/>
      <c r="P4240" s="160" t="s">
        <v>80</v>
      </c>
      <c r="Q4240" s="122">
        <f t="shared" si="134"/>
        <v>0</v>
      </c>
      <c r="R4240" s="143"/>
    </row>
    <row r="4241" spans="2:18" x14ac:dyDescent="0.2">
      <c r="B4241" s="120"/>
      <c r="C4241" s="119"/>
      <c r="D4241" s="120"/>
      <c r="E4241" s="119"/>
      <c r="F4241" s="119"/>
      <c r="G4241" s="119"/>
      <c r="H4241" s="119"/>
      <c r="I4241" s="158">
        <f t="shared" si="133"/>
        <v>0</v>
      </c>
      <c r="J4241" s="119"/>
      <c r="K4241" s="119"/>
      <c r="L4241" s="119"/>
      <c r="M4241" s="119"/>
      <c r="N4241" s="119"/>
      <c r="O4241" s="159"/>
      <c r="P4241" s="160" t="s">
        <v>80</v>
      </c>
      <c r="Q4241" s="122">
        <f t="shared" si="134"/>
        <v>0</v>
      </c>
      <c r="R4241" s="143"/>
    </row>
    <row r="4242" spans="2:18" x14ac:dyDescent="0.2">
      <c r="B4242" s="120"/>
      <c r="C4242" s="119"/>
      <c r="D4242" s="120"/>
      <c r="E4242" s="119"/>
      <c r="F4242" s="119"/>
      <c r="G4242" s="119"/>
      <c r="H4242" s="119"/>
      <c r="I4242" s="158">
        <f t="shared" si="133"/>
        <v>0</v>
      </c>
      <c r="J4242" s="119"/>
      <c r="K4242" s="119"/>
      <c r="L4242" s="119"/>
      <c r="M4242" s="119"/>
      <c r="N4242" s="119"/>
      <c r="O4242" s="159"/>
      <c r="P4242" s="160" t="s">
        <v>80</v>
      </c>
      <c r="Q4242" s="122">
        <f t="shared" si="134"/>
        <v>0</v>
      </c>
      <c r="R4242" s="143"/>
    </row>
    <row r="4243" spans="2:18" x14ac:dyDescent="0.2">
      <c r="B4243" s="120"/>
      <c r="C4243" s="119"/>
      <c r="D4243" s="120"/>
      <c r="E4243" s="119"/>
      <c r="F4243" s="119"/>
      <c r="G4243" s="119"/>
      <c r="H4243" s="119"/>
      <c r="I4243" s="158">
        <f t="shared" si="133"/>
        <v>0</v>
      </c>
      <c r="J4243" s="119"/>
      <c r="K4243" s="119"/>
      <c r="L4243" s="119"/>
      <c r="M4243" s="119"/>
      <c r="N4243" s="119"/>
      <c r="O4243" s="159"/>
      <c r="P4243" s="160" t="s">
        <v>80</v>
      </c>
      <c r="Q4243" s="122">
        <f t="shared" si="134"/>
        <v>0</v>
      </c>
      <c r="R4243" s="143"/>
    </row>
    <row r="4244" spans="2:18" x14ac:dyDescent="0.2">
      <c r="B4244" s="120"/>
      <c r="C4244" s="119"/>
      <c r="D4244" s="120"/>
      <c r="E4244" s="119"/>
      <c r="F4244" s="119"/>
      <c r="G4244" s="119"/>
      <c r="H4244" s="119"/>
      <c r="I4244" s="158">
        <f t="shared" si="133"/>
        <v>0</v>
      </c>
      <c r="J4244" s="119"/>
      <c r="K4244" s="119"/>
      <c r="L4244" s="119"/>
      <c r="M4244" s="119"/>
      <c r="N4244" s="119"/>
      <c r="O4244" s="159"/>
      <c r="P4244" s="160" t="s">
        <v>80</v>
      </c>
      <c r="Q4244" s="122">
        <f t="shared" si="134"/>
        <v>0</v>
      </c>
      <c r="R4244" s="143"/>
    </row>
    <row r="4245" spans="2:18" x14ac:dyDescent="0.2">
      <c r="B4245" s="120"/>
      <c r="C4245" s="119"/>
      <c r="D4245" s="120"/>
      <c r="E4245" s="119"/>
      <c r="F4245" s="119"/>
      <c r="G4245" s="119"/>
      <c r="H4245" s="119"/>
      <c r="I4245" s="158">
        <f t="shared" si="133"/>
        <v>0</v>
      </c>
      <c r="J4245" s="119"/>
      <c r="K4245" s="119"/>
      <c r="L4245" s="119"/>
      <c r="M4245" s="119"/>
      <c r="N4245" s="119"/>
      <c r="O4245" s="159"/>
      <c r="P4245" s="160" t="s">
        <v>80</v>
      </c>
      <c r="Q4245" s="122">
        <f t="shared" si="134"/>
        <v>0</v>
      </c>
      <c r="R4245" s="143"/>
    </row>
    <row r="4246" spans="2:18" x14ac:dyDescent="0.2">
      <c r="B4246" s="120"/>
      <c r="C4246" s="119"/>
      <c r="D4246" s="120"/>
      <c r="E4246" s="119"/>
      <c r="F4246" s="119"/>
      <c r="G4246" s="119"/>
      <c r="H4246" s="119"/>
      <c r="I4246" s="158">
        <f t="shared" si="133"/>
        <v>0</v>
      </c>
      <c r="J4246" s="119"/>
      <c r="K4246" s="119"/>
      <c r="L4246" s="119"/>
      <c r="M4246" s="119"/>
      <c r="N4246" s="119"/>
      <c r="O4246" s="159"/>
      <c r="P4246" s="160" t="s">
        <v>80</v>
      </c>
      <c r="Q4246" s="122">
        <f t="shared" si="134"/>
        <v>0</v>
      </c>
      <c r="R4246" s="143"/>
    </row>
    <row r="4247" spans="2:18" x14ac:dyDescent="0.2">
      <c r="B4247" s="120"/>
      <c r="C4247" s="119"/>
      <c r="D4247" s="120"/>
      <c r="E4247" s="119"/>
      <c r="F4247" s="119"/>
      <c r="G4247" s="119"/>
      <c r="H4247" s="119"/>
      <c r="I4247" s="158">
        <f t="shared" si="133"/>
        <v>0</v>
      </c>
      <c r="J4247" s="119"/>
      <c r="K4247" s="119"/>
      <c r="L4247" s="119"/>
      <c r="M4247" s="119"/>
      <c r="N4247" s="119"/>
      <c r="O4247" s="159"/>
      <c r="P4247" s="160" t="s">
        <v>80</v>
      </c>
      <c r="Q4247" s="122">
        <f t="shared" si="134"/>
        <v>0</v>
      </c>
      <c r="R4247" s="143"/>
    </row>
    <row r="4248" spans="2:18" x14ac:dyDescent="0.2">
      <c r="B4248" s="120"/>
      <c r="C4248" s="119"/>
      <c r="D4248" s="120"/>
      <c r="E4248" s="119"/>
      <c r="F4248" s="119"/>
      <c r="G4248" s="119"/>
      <c r="H4248" s="119"/>
      <c r="I4248" s="158">
        <f t="shared" si="133"/>
        <v>0</v>
      </c>
      <c r="J4248" s="119"/>
      <c r="K4248" s="119"/>
      <c r="L4248" s="119"/>
      <c r="M4248" s="119"/>
      <c r="N4248" s="119"/>
      <c r="O4248" s="159"/>
      <c r="P4248" s="160" t="s">
        <v>80</v>
      </c>
      <c r="Q4248" s="122">
        <f t="shared" si="134"/>
        <v>0</v>
      </c>
      <c r="R4248" s="143"/>
    </row>
    <row r="4249" spans="2:18" x14ac:dyDescent="0.2">
      <c r="B4249" s="120"/>
      <c r="C4249" s="119"/>
      <c r="D4249" s="120"/>
      <c r="E4249" s="119"/>
      <c r="F4249" s="119"/>
      <c r="G4249" s="119"/>
      <c r="H4249" s="119"/>
      <c r="I4249" s="158">
        <f t="shared" si="133"/>
        <v>0</v>
      </c>
      <c r="J4249" s="119"/>
      <c r="K4249" s="119"/>
      <c r="L4249" s="119"/>
      <c r="M4249" s="119"/>
      <c r="N4249" s="119"/>
      <c r="O4249" s="159"/>
      <c r="P4249" s="160" t="s">
        <v>80</v>
      </c>
      <c r="Q4249" s="122">
        <f t="shared" si="134"/>
        <v>0</v>
      </c>
      <c r="R4249" s="143"/>
    </row>
    <row r="4250" spans="2:18" x14ac:dyDescent="0.2">
      <c r="B4250" s="120"/>
      <c r="C4250" s="119"/>
      <c r="D4250" s="120"/>
      <c r="E4250" s="119"/>
      <c r="F4250" s="119"/>
      <c r="G4250" s="119"/>
      <c r="H4250" s="119"/>
      <c r="I4250" s="158">
        <f t="shared" si="133"/>
        <v>0</v>
      </c>
      <c r="J4250" s="119"/>
      <c r="K4250" s="119"/>
      <c r="L4250" s="119"/>
      <c r="M4250" s="119"/>
      <c r="N4250" s="119"/>
      <c r="O4250" s="159"/>
      <c r="P4250" s="160" t="s">
        <v>80</v>
      </c>
      <c r="Q4250" s="122">
        <f t="shared" si="134"/>
        <v>0</v>
      </c>
      <c r="R4250" s="143"/>
    </row>
    <row r="4251" spans="2:18" x14ac:dyDescent="0.2">
      <c r="B4251" s="120"/>
      <c r="C4251" s="119"/>
      <c r="D4251" s="120"/>
      <c r="E4251" s="119"/>
      <c r="F4251" s="119"/>
      <c r="G4251" s="119"/>
      <c r="H4251" s="119"/>
      <c r="I4251" s="158">
        <f t="shared" si="133"/>
        <v>0</v>
      </c>
      <c r="J4251" s="119"/>
      <c r="K4251" s="119"/>
      <c r="L4251" s="119"/>
      <c r="M4251" s="119"/>
      <c r="N4251" s="119"/>
      <c r="O4251" s="159"/>
      <c r="P4251" s="160" t="s">
        <v>80</v>
      </c>
      <c r="Q4251" s="122">
        <f t="shared" si="134"/>
        <v>0</v>
      </c>
      <c r="R4251" s="143"/>
    </row>
    <row r="4252" spans="2:18" x14ac:dyDescent="0.2">
      <c r="B4252" s="120"/>
      <c r="C4252" s="119"/>
      <c r="D4252" s="120"/>
      <c r="E4252" s="119"/>
      <c r="F4252" s="119"/>
      <c r="G4252" s="119"/>
      <c r="H4252" s="119"/>
      <c r="I4252" s="158">
        <f t="shared" si="133"/>
        <v>0</v>
      </c>
      <c r="J4252" s="119"/>
      <c r="K4252" s="119"/>
      <c r="L4252" s="119"/>
      <c r="M4252" s="119"/>
      <c r="N4252" s="119"/>
      <c r="O4252" s="159"/>
      <c r="P4252" s="160" t="s">
        <v>80</v>
      </c>
      <c r="Q4252" s="122">
        <f t="shared" si="134"/>
        <v>0</v>
      </c>
      <c r="R4252" s="143"/>
    </row>
    <row r="4253" spans="2:18" x14ac:dyDescent="0.2">
      <c r="B4253" s="120"/>
      <c r="C4253" s="119"/>
      <c r="D4253" s="120"/>
      <c r="E4253" s="119"/>
      <c r="F4253" s="119"/>
      <c r="G4253" s="119"/>
      <c r="H4253" s="119"/>
      <c r="I4253" s="158">
        <f t="shared" si="133"/>
        <v>0</v>
      </c>
      <c r="J4253" s="119"/>
      <c r="K4253" s="119"/>
      <c r="L4253" s="119"/>
      <c r="M4253" s="119"/>
      <c r="N4253" s="119"/>
      <c r="O4253" s="159"/>
      <c r="P4253" s="160" t="s">
        <v>80</v>
      </c>
      <c r="Q4253" s="122">
        <f t="shared" si="134"/>
        <v>0</v>
      </c>
      <c r="R4253" s="143"/>
    </row>
    <row r="4254" spans="2:18" x14ac:dyDescent="0.2">
      <c r="B4254" s="120"/>
      <c r="C4254" s="119"/>
      <c r="D4254" s="120"/>
      <c r="E4254" s="119"/>
      <c r="F4254" s="119"/>
      <c r="G4254" s="119"/>
      <c r="H4254" s="119"/>
      <c r="I4254" s="158">
        <f t="shared" si="133"/>
        <v>0</v>
      </c>
      <c r="J4254" s="119"/>
      <c r="K4254" s="119"/>
      <c r="L4254" s="119"/>
      <c r="M4254" s="119"/>
      <c r="N4254" s="119"/>
      <c r="O4254" s="159"/>
      <c r="P4254" s="160" t="s">
        <v>80</v>
      </c>
      <c r="Q4254" s="122">
        <f t="shared" si="134"/>
        <v>0</v>
      </c>
      <c r="R4254" s="143"/>
    </row>
    <row r="4255" spans="2:18" x14ac:dyDescent="0.2">
      <c r="B4255" s="120"/>
      <c r="C4255" s="119"/>
      <c r="D4255" s="120"/>
      <c r="E4255" s="119"/>
      <c r="F4255" s="119"/>
      <c r="G4255" s="119"/>
      <c r="H4255" s="119"/>
      <c r="I4255" s="158">
        <f t="shared" si="133"/>
        <v>0</v>
      </c>
      <c r="J4255" s="119"/>
      <c r="K4255" s="119"/>
      <c r="L4255" s="119"/>
      <c r="M4255" s="119"/>
      <c r="N4255" s="119"/>
      <c r="O4255" s="159"/>
      <c r="P4255" s="160" t="s">
        <v>80</v>
      </c>
      <c r="Q4255" s="122">
        <f t="shared" si="134"/>
        <v>0</v>
      </c>
      <c r="R4255" s="143"/>
    </row>
    <row r="4256" spans="2:18" x14ac:dyDescent="0.2">
      <c r="B4256" s="120"/>
      <c r="C4256" s="119"/>
      <c r="D4256" s="120"/>
      <c r="E4256" s="119"/>
      <c r="F4256" s="119"/>
      <c r="G4256" s="119"/>
      <c r="H4256" s="119"/>
      <c r="I4256" s="158">
        <f t="shared" si="133"/>
        <v>0</v>
      </c>
      <c r="J4256" s="119"/>
      <c r="K4256" s="119"/>
      <c r="L4256" s="119"/>
      <c r="M4256" s="119"/>
      <c r="N4256" s="119"/>
      <c r="O4256" s="159"/>
      <c r="P4256" s="160" t="s">
        <v>80</v>
      </c>
      <c r="Q4256" s="122">
        <f t="shared" si="134"/>
        <v>0</v>
      </c>
      <c r="R4256" s="143"/>
    </row>
    <row r="4257" spans="2:18" x14ac:dyDescent="0.2">
      <c r="B4257" s="120"/>
      <c r="C4257" s="119"/>
      <c r="D4257" s="120"/>
      <c r="E4257" s="119"/>
      <c r="F4257" s="119"/>
      <c r="G4257" s="119"/>
      <c r="H4257" s="119"/>
      <c r="I4257" s="158">
        <f t="shared" si="133"/>
        <v>0</v>
      </c>
      <c r="J4257" s="119"/>
      <c r="K4257" s="119"/>
      <c r="L4257" s="119"/>
      <c r="M4257" s="119"/>
      <c r="N4257" s="119"/>
      <c r="O4257" s="159"/>
      <c r="P4257" s="160" t="s">
        <v>80</v>
      </c>
      <c r="Q4257" s="122">
        <f t="shared" si="134"/>
        <v>0</v>
      </c>
      <c r="R4257" s="143"/>
    </row>
    <row r="4258" spans="2:18" x14ac:dyDescent="0.2">
      <c r="B4258" s="120"/>
      <c r="C4258" s="119"/>
      <c r="D4258" s="120"/>
      <c r="E4258" s="119"/>
      <c r="F4258" s="119"/>
      <c r="G4258" s="119"/>
      <c r="H4258" s="119"/>
      <c r="I4258" s="158">
        <f t="shared" si="133"/>
        <v>0</v>
      </c>
      <c r="J4258" s="119"/>
      <c r="K4258" s="119"/>
      <c r="L4258" s="119"/>
      <c r="M4258" s="119"/>
      <c r="N4258" s="119"/>
      <c r="O4258" s="159"/>
      <c r="P4258" s="160" t="s">
        <v>80</v>
      </c>
      <c r="Q4258" s="122">
        <f t="shared" si="134"/>
        <v>0</v>
      </c>
      <c r="R4258" s="143"/>
    </row>
    <row r="4259" spans="2:18" x14ac:dyDescent="0.2">
      <c r="B4259" s="120"/>
      <c r="C4259" s="119"/>
      <c r="D4259" s="120"/>
      <c r="E4259" s="119"/>
      <c r="F4259" s="119"/>
      <c r="G4259" s="119"/>
      <c r="H4259" s="119"/>
      <c r="I4259" s="158">
        <f t="shared" si="133"/>
        <v>0</v>
      </c>
      <c r="J4259" s="119"/>
      <c r="K4259" s="119"/>
      <c r="L4259" s="119"/>
      <c r="M4259" s="119"/>
      <c r="N4259" s="119"/>
      <c r="O4259" s="159"/>
      <c r="P4259" s="160" t="s">
        <v>80</v>
      </c>
      <c r="Q4259" s="122">
        <f t="shared" si="134"/>
        <v>0</v>
      </c>
      <c r="R4259" s="143"/>
    </row>
    <row r="4260" spans="2:18" x14ac:dyDescent="0.2">
      <c r="B4260" s="120"/>
      <c r="C4260" s="119"/>
      <c r="D4260" s="120"/>
      <c r="E4260" s="119"/>
      <c r="F4260" s="119"/>
      <c r="G4260" s="119"/>
      <c r="H4260" s="119"/>
      <c r="I4260" s="158">
        <f t="shared" si="133"/>
        <v>0</v>
      </c>
      <c r="J4260" s="119"/>
      <c r="K4260" s="119"/>
      <c r="L4260" s="119"/>
      <c r="M4260" s="119"/>
      <c r="N4260" s="119"/>
      <c r="O4260" s="159"/>
      <c r="P4260" s="160" t="s">
        <v>80</v>
      </c>
      <c r="Q4260" s="122">
        <f t="shared" si="134"/>
        <v>0</v>
      </c>
      <c r="R4260" s="143"/>
    </row>
    <row r="4261" spans="2:18" x14ac:dyDescent="0.2">
      <c r="B4261" s="120"/>
      <c r="C4261" s="119"/>
      <c r="D4261" s="120"/>
      <c r="E4261" s="119"/>
      <c r="F4261" s="119"/>
      <c r="G4261" s="119"/>
      <c r="H4261" s="119"/>
      <c r="I4261" s="158">
        <f t="shared" si="133"/>
        <v>0</v>
      </c>
      <c r="J4261" s="119"/>
      <c r="K4261" s="119"/>
      <c r="L4261" s="119"/>
      <c r="M4261" s="119"/>
      <c r="N4261" s="119"/>
      <c r="O4261" s="159"/>
      <c r="P4261" s="160" t="s">
        <v>80</v>
      </c>
      <c r="Q4261" s="122">
        <f t="shared" si="134"/>
        <v>0</v>
      </c>
      <c r="R4261" s="143"/>
    </row>
    <row r="4262" spans="2:18" x14ac:dyDescent="0.2">
      <c r="B4262" s="120"/>
      <c r="C4262" s="119"/>
      <c r="D4262" s="120"/>
      <c r="E4262" s="119"/>
      <c r="F4262" s="119"/>
      <c r="G4262" s="119"/>
      <c r="H4262" s="119"/>
      <c r="I4262" s="158">
        <f t="shared" si="133"/>
        <v>0</v>
      </c>
      <c r="J4262" s="119"/>
      <c r="K4262" s="119"/>
      <c r="L4262" s="119"/>
      <c r="M4262" s="119"/>
      <c r="N4262" s="119"/>
      <c r="O4262" s="159"/>
      <c r="P4262" s="160" t="s">
        <v>80</v>
      </c>
      <c r="Q4262" s="122">
        <f t="shared" si="134"/>
        <v>0</v>
      </c>
      <c r="R4262" s="143"/>
    </row>
    <row r="4263" spans="2:18" x14ac:dyDescent="0.2">
      <c r="B4263" s="120"/>
      <c r="C4263" s="119"/>
      <c r="D4263" s="120"/>
      <c r="E4263" s="119"/>
      <c r="F4263" s="119"/>
      <c r="G4263" s="119"/>
      <c r="H4263" s="119"/>
      <c r="I4263" s="158">
        <f t="shared" si="133"/>
        <v>0</v>
      </c>
      <c r="J4263" s="119"/>
      <c r="K4263" s="119"/>
      <c r="L4263" s="119"/>
      <c r="M4263" s="119"/>
      <c r="N4263" s="119"/>
      <c r="O4263" s="159"/>
      <c r="P4263" s="160" t="s">
        <v>80</v>
      </c>
      <c r="Q4263" s="122">
        <f t="shared" si="134"/>
        <v>0</v>
      </c>
      <c r="R4263" s="143"/>
    </row>
    <row r="4264" spans="2:18" x14ac:dyDescent="0.2">
      <c r="B4264" s="120"/>
      <c r="C4264" s="119"/>
      <c r="D4264" s="120"/>
      <c r="E4264" s="119"/>
      <c r="F4264" s="119"/>
      <c r="G4264" s="119"/>
      <c r="H4264" s="119"/>
      <c r="I4264" s="158">
        <f t="shared" si="133"/>
        <v>0</v>
      </c>
      <c r="J4264" s="119"/>
      <c r="K4264" s="119"/>
      <c r="L4264" s="119"/>
      <c r="M4264" s="119"/>
      <c r="N4264" s="119"/>
      <c r="O4264" s="159"/>
      <c r="P4264" s="160" t="s">
        <v>80</v>
      </c>
      <c r="Q4264" s="122">
        <f t="shared" si="134"/>
        <v>0</v>
      </c>
      <c r="R4264" s="143"/>
    </row>
    <row r="4265" spans="2:18" x14ac:dyDescent="0.2">
      <c r="B4265" s="120"/>
      <c r="C4265" s="119"/>
      <c r="D4265" s="120"/>
      <c r="E4265" s="119"/>
      <c r="F4265" s="119"/>
      <c r="G4265" s="119"/>
      <c r="H4265" s="119"/>
      <c r="I4265" s="158">
        <f t="shared" si="133"/>
        <v>0</v>
      </c>
      <c r="J4265" s="119"/>
      <c r="K4265" s="119"/>
      <c r="L4265" s="119"/>
      <c r="M4265" s="119"/>
      <c r="N4265" s="119"/>
      <c r="O4265" s="159"/>
      <c r="P4265" s="160" t="s">
        <v>80</v>
      </c>
      <c r="Q4265" s="122">
        <f t="shared" si="134"/>
        <v>0</v>
      </c>
      <c r="R4265" s="143"/>
    </row>
    <row r="4266" spans="2:18" x14ac:dyDescent="0.2">
      <c r="B4266" s="120"/>
      <c r="C4266" s="119"/>
      <c r="D4266" s="120"/>
      <c r="E4266" s="119"/>
      <c r="F4266" s="119"/>
      <c r="G4266" s="119"/>
      <c r="H4266" s="119"/>
      <c r="I4266" s="158">
        <f t="shared" si="133"/>
        <v>0</v>
      </c>
      <c r="J4266" s="119"/>
      <c r="K4266" s="119"/>
      <c r="L4266" s="119"/>
      <c r="M4266" s="119"/>
      <c r="N4266" s="119"/>
      <c r="O4266" s="159"/>
      <c r="P4266" s="160" t="s">
        <v>80</v>
      </c>
      <c r="Q4266" s="122">
        <f t="shared" si="134"/>
        <v>0</v>
      </c>
      <c r="R4266" s="143"/>
    </row>
    <row r="4267" spans="2:18" x14ac:dyDescent="0.2">
      <c r="B4267" s="120"/>
      <c r="C4267" s="119"/>
      <c r="D4267" s="120"/>
      <c r="E4267" s="119"/>
      <c r="F4267" s="119"/>
      <c r="G4267" s="119"/>
      <c r="H4267" s="119"/>
      <c r="I4267" s="158">
        <f t="shared" si="133"/>
        <v>0</v>
      </c>
      <c r="J4267" s="119"/>
      <c r="K4267" s="119"/>
      <c r="L4267" s="119"/>
      <c r="M4267" s="119"/>
      <c r="N4267" s="119"/>
      <c r="O4267" s="159"/>
      <c r="P4267" s="160" t="s">
        <v>80</v>
      </c>
      <c r="Q4267" s="122">
        <f t="shared" si="134"/>
        <v>0</v>
      </c>
      <c r="R4267" s="143"/>
    </row>
    <row r="4268" spans="2:18" x14ac:dyDescent="0.2">
      <c r="B4268" s="120"/>
      <c r="C4268" s="119"/>
      <c r="D4268" s="120"/>
      <c r="E4268" s="119"/>
      <c r="F4268" s="119"/>
      <c r="G4268" s="119"/>
      <c r="H4268" s="119"/>
      <c r="I4268" s="158">
        <f t="shared" si="133"/>
        <v>0</v>
      </c>
      <c r="J4268" s="119"/>
      <c r="K4268" s="119"/>
      <c r="L4268" s="119"/>
      <c r="M4268" s="119"/>
      <c r="N4268" s="119"/>
      <c r="O4268" s="159"/>
      <c r="P4268" s="160" t="s">
        <v>80</v>
      </c>
      <c r="Q4268" s="122">
        <f t="shared" si="134"/>
        <v>0</v>
      </c>
      <c r="R4268" s="143"/>
    </row>
    <row r="4269" spans="2:18" x14ac:dyDescent="0.2">
      <c r="B4269" s="120"/>
      <c r="C4269" s="119"/>
      <c r="D4269" s="120"/>
      <c r="E4269" s="119"/>
      <c r="F4269" s="119"/>
      <c r="G4269" s="119"/>
      <c r="H4269" s="119"/>
      <c r="I4269" s="158">
        <f t="shared" si="133"/>
        <v>0</v>
      </c>
      <c r="J4269" s="119"/>
      <c r="K4269" s="119"/>
      <c r="L4269" s="119"/>
      <c r="M4269" s="119"/>
      <c r="N4269" s="119"/>
      <c r="O4269" s="159"/>
      <c r="P4269" s="160" t="s">
        <v>80</v>
      </c>
      <c r="Q4269" s="122">
        <f t="shared" si="134"/>
        <v>0</v>
      </c>
      <c r="R4269" s="143"/>
    </row>
    <row r="4270" spans="2:18" x14ac:dyDescent="0.2">
      <c r="B4270" s="120"/>
      <c r="C4270" s="119"/>
      <c r="D4270" s="120"/>
      <c r="E4270" s="119"/>
      <c r="F4270" s="119"/>
      <c r="G4270" s="119"/>
      <c r="H4270" s="119"/>
      <c r="I4270" s="158">
        <f t="shared" si="133"/>
        <v>0</v>
      </c>
      <c r="J4270" s="119"/>
      <c r="K4270" s="119"/>
      <c r="L4270" s="119"/>
      <c r="M4270" s="119"/>
      <c r="N4270" s="119"/>
      <c r="O4270" s="159"/>
      <c r="P4270" s="160" t="s">
        <v>80</v>
      </c>
      <c r="Q4270" s="122">
        <f t="shared" si="134"/>
        <v>0</v>
      </c>
      <c r="R4270" s="143"/>
    </row>
    <row r="4271" spans="2:18" x14ac:dyDescent="0.2">
      <c r="B4271" s="120"/>
      <c r="C4271" s="119"/>
      <c r="D4271" s="120"/>
      <c r="E4271" s="119"/>
      <c r="F4271" s="119"/>
      <c r="G4271" s="119"/>
      <c r="H4271" s="119"/>
      <c r="I4271" s="158">
        <f t="shared" si="133"/>
        <v>0</v>
      </c>
      <c r="J4271" s="119"/>
      <c r="K4271" s="119"/>
      <c r="L4271" s="119"/>
      <c r="M4271" s="119"/>
      <c r="N4271" s="119"/>
      <c r="O4271" s="159"/>
      <c r="P4271" s="160" t="s">
        <v>80</v>
      </c>
      <c r="Q4271" s="122">
        <f t="shared" si="134"/>
        <v>0</v>
      </c>
      <c r="R4271" s="143"/>
    </row>
    <row r="4272" spans="2:18" x14ac:dyDescent="0.2">
      <c r="B4272" s="120"/>
      <c r="C4272" s="119"/>
      <c r="D4272" s="120"/>
      <c r="E4272" s="119"/>
      <c r="F4272" s="119"/>
      <c r="G4272" s="119"/>
      <c r="H4272" s="119"/>
      <c r="I4272" s="158">
        <f t="shared" si="133"/>
        <v>0</v>
      </c>
      <c r="J4272" s="119"/>
      <c r="K4272" s="119"/>
      <c r="L4272" s="119"/>
      <c r="M4272" s="119"/>
      <c r="N4272" s="119"/>
      <c r="O4272" s="159"/>
      <c r="P4272" s="160" t="s">
        <v>80</v>
      </c>
      <c r="Q4272" s="122">
        <f t="shared" si="134"/>
        <v>0</v>
      </c>
      <c r="R4272" s="143"/>
    </row>
    <row r="4273" spans="2:18" x14ac:dyDescent="0.2">
      <c r="B4273" s="120"/>
      <c r="C4273" s="119"/>
      <c r="D4273" s="120"/>
      <c r="E4273" s="119"/>
      <c r="F4273" s="119"/>
      <c r="G4273" s="119"/>
      <c r="H4273" s="119"/>
      <c r="I4273" s="158">
        <f t="shared" si="133"/>
        <v>0</v>
      </c>
      <c r="J4273" s="119"/>
      <c r="K4273" s="119"/>
      <c r="L4273" s="119"/>
      <c r="M4273" s="119"/>
      <c r="N4273" s="119"/>
      <c r="O4273" s="159"/>
      <c r="P4273" s="160" t="s">
        <v>80</v>
      </c>
      <c r="Q4273" s="122">
        <f t="shared" si="134"/>
        <v>0</v>
      </c>
      <c r="R4273" s="143"/>
    </row>
    <row r="4274" spans="2:18" x14ac:dyDescent="0.2">
      <c r="B4274" s="120"/>
      <c r="C4274" s="119"/>
      <c r="D4274" s="120"/>
      <c r="E4274" s="119"/>
      <c r="F4274" s="119"/>
      <c r="G4274" s="119"/>
      <c r="H4274" s="119"/>
      <c r="I4274" s="158">
        <f t="shared" si="133"/>
        <v>0</v>
      </c>
      <c r="J4274" s="119"/>
      <c r="K4274" s="119"/>
      <c r="L4274" s="119"/>
      <c r="M4274" s="119"/>
      <c r="N4274" s="119"/>
      <c r="O4274" s="159"/>
      <c r="P4274" s="160" t="s">
        <v>80</v>
      </c>
      <c r="Q4274" s="122">
        <f t="shared" si="134"/>
        <v>0</v>
      </c>
      <c r="R4274" s="143"/>
    </row>
    <row r="4275" spans="2:18" x14ac:dyDescent="0.2">
      <c r="B4275" s="120"/>
      <c r="C4275" s="119"/>
      <c r="D4275" s="120"/>
      <c r="E4275" s="119"/>
      <c r="F4275" s="119"/>
      <c r="G4275" s="119"/>
      <c r="H4275" s="119"/>
      <c r="I4275" s="158">
        <f t="shared" si="133"/>
        <v>0</v>
      </c>
      <c r="J4275" s="119"/>
      <c r="K4275" s="119"/>
      <c r="L4275" s="119"/>
      <c r="M4275" s="119"/>
      <c r="N4275" s="119"/>
      <c r="O4275" s="159"/>
      <c r="P4275" s="160" t="s">
        <v>80</v>
      </c>
      <c r="Q4275" s="122">
        <f t="shared" si="134"/>
        <v>0</v>
      </c>
      <c r="R4275" s="143"/>
    </row>
    <row r="4276" spans="2:18" x14ac:dyDescent="0.2">
      <c r="B4276" s="120"/>
      <c r="C4276" s="119"/>
      <c r="D4276" s="120"/>
      <c r="E4276" s="119"/>
      <c r="F4276" s="119"/>
      <c r="G4276" s="119"/>
      <c r="H4276" s="119"/>
      <c r="I4276" s="158">
        <f t="shared" ref="I4276:I4339" si="135">IF(J4276&gt;0,J4276,SUM((PI()*E4276*F4276/4)+(PI()*F4276*G4276/4)+(PI()*G4276*H4276/4)+(PI()*H4276*E4276/4)))</f>
        <v>0</v>
      </c>
      <c r="J4276" s="119"/>
      <c r="K4276" s="119"/>
      <c r="L4276" s="119"/>
      <c r="M4276" s="119"/>
      <c r="N4276" s="119"/>
      <c r="O4276" s="159"/>
      <c r="P4276" s="160" t="s">
        <v>80</v>
      </c>
      <c r="Q4276" s="122">
        <f t="shared" ref="Q4276:Q4339" si="136">SUM((I4276-(L4276+M4276+N4276))*(1-O4276))</f>
        <v>0</v>
      </c>
      <c r="R4276" s="143"/>
    </row>
    <row r="4277" spans="2:18" x14ac:dyDescent="0.2">
      <c r="B4277" s="120"/>
      <c r="C4277" s="119"/>
      <c r="D4277" s="120"/>
      <c r="E4277" s="119"/>
      <c r="F4277" s="119"/>
      <c r="G4277" s="119"/>
      <c r="H4277" s="119"/>
      <c r="I4277" s="158">
        <f t="shared" si="135"/>
        <v>0</v>
      </c>
      <c r="J4277" s="119"/>
      <c r="K4277" s="119"/>
      <c r="L4277" s="119"/>
      <c r="M4277" s="119"/>
      <c r="N4277" s="119"/>
      <c r="O4277" s="159"/>
      <c r="P4277" s="160" t="s">
        <v>80</v>
      </c>
      <c r="Q4277" s="122">
        <f t="shared" si="136"/>
        <v>0</v>
      </c>
      <c r="R4277" s="143"/>
    </row>
    <row r="4278" spans="2:18" x14ac:dyDescent="0.2">
      <c r="B4278" s="120"/>
      <c r="C4278" s="119"/>
      <c r="D4278" s="120"/>
      <c r="E4278" s="119"/>
      <c r="F4278" s="119"/>
      <c r="G4278" s="119"/>
      <c r="H4278" s="119"/>
      <c r="I4278" s="158">
        <f t="shared" si="135"/>
        <v>0</v>
      </c>
      <c r="J4278" s="119"/>
      <c r="K4278" s="119"/>
      <c r="L4278" s="119"/>
      <c r="M4278" s="119"/>
      <c r="N4278" s="119"/>
      <c r="O4278" s="159"/>
      <c r="P4278" s="160" t="s">
        <v>80</v>
      </c>
      <c r="Q4278" s="122">
        <f t="shared" si="136"/>
        <v>0</v>
      </c>
      <c r="R4278" s="143"/>
    </row>
    <row r="4279" spans="2:18" x14ac:dyDescent="0.2">
      <c r="B4279" s="120"/>
      <c r="C4279" s="119"/>
      <c r="D4279" s="120"/>
      <c r="E4279" s="119"/>
      <c r="F4279" s="119"/>
      <c r="G4279" s="119"/>
      <c r="H4279" s="119"/>
      <c r="I4279" s="158">
        <f t="shared" si="135"/>
        <v>0</v>
      </c>
      <c r="J4279" s="119"/>
      <c r="K4279" s="119"/>
      <c r="L4279" s="119"/>
      <c r="M4279" s="119"/>
      <c r="N4279" s="119"/>
      <c r="O4279" s="159"/>
      <c r="P4279" s="160" t="s">
        <v>80</v>
      </c>
      <c r="Q4279" s="122">
        <f t="shared" si="136"/>
        <v>0</v>
      </c>
      <c r="R4279" s="143"/>
    </row>
    <row r="4280" spans="2:18" x14ac:dyDescent="0.2">
      <c r="B4280" s="120"/>
      <c r="C4280" s="119"/>
      <c r="D4280" s="120"/>
      <c r="E4280" s="119"/>
      <c r="F4280" s="119"/>
      <c r="G4280" s="119"/>
      <c r="H4280" s="119"/>
      <c r="I4280" s="158">
        <f t="shared" si="135"/>
        <v>0</v>
      </c>
      <c r="J4280" s="119"/>
      <c r="K4280" s="119"/>
      <c r="L4280" s="119"/>
      <c r="M4280" s="119"/>
      <c r="N4280" s="119"/>
      <c r="O4280" s="159"/>
      <c r="P4280" s="160" t="s">
        <v>80</v>
      </c>
      <c r="Q4280" s="122">
        <f t="shared" si="136"/>
        <v>0</v>
      </c>
      <c r="R4280" s="143"/>
    </row>
    <row r="4281" spans="2:18" x14ac:dyDescent="0.2">
      <c r="B4281" s="120"/>
      <c r="C4281" s="119"/>
      <c r="D4281" s="120"/>
      <c r="E4281" s="119"/>
      <c r="F4281" s="119"/>
      <c r="G4281" s="119"/>
      <c r="H4281" s="119"/>
      <c r="I4281" s="158">
        <f t="shared" si="135"/>
        <v>0</v>
      </c>
      <c r="J4281" s="119"/>
      <c r="K4281" s="119"/>
      <c r="L4281" s="119"/>
      <c r="M4281" s="119"/>
      <c r="N4281" s="119"/>
      <c r="O4281" s="159"/>
      <c r="P4281" s="160" t="s">
        <v>80</v>
      </c>
      <c r="Q4281" s="122">
        <f t="shared" si="136"/>
        <v>0</v>
      </c>
      <c r="R4281" s="143"/>
    </row>
    <row r="4282" spans="2:18" x14ac:dyDescent="0.2">
      <c r="B4282" s="120"/>
      <c r="C4282" s="119"/>
      <c r="D4282" s="120"/>
      <c r="E4282" s="119"/>
      <c r="F4282" s="119"/>
      <c r="G4282" s="119"/>
      <c r="H4282" s="119"/>
      <c r="I4282" s="158">
        <f t="shared" si="135"/>
        <v>0</v>
      </c>
      <c r="J4282" s="119"/>
      <c r="K4282" s="119"/>
      <c r="L4282" s="119"/>
      <c r="M4282" s="119"/>
      <c r="N4282" s="119"/>
      <c r="O4282" s="159"/>
      <c r="P4282" s="160" t="s">
        <v>80</v>
      </c>
      <c r="Q4282" s="122">
        <f t="shared" si="136"/>
        <v>0</v>
      </c>
      <c r="R4282" s="143"/>
    </row>
    <row r="4283" spans="2:18" x14ac:dyDescent="0.2">
      <c r="B4283" s="120"/>
      <c r="C4283" s="119"/>
      <c r="D4283" s="120"/>
      <c r="E4283" s="119"/>
      <c r="F4283" s="119"/>
      <c r="G4283" s="119"/>
      <c r="H4283" s="119"/>
      <c r="I4283" s="158">
        <f t="shared" si="135"/>
        <v>0</v>
      </c>
      <c r="J4283" s="119"/>
      <c r="K4283" s="119"/>
      <c r="L4283" s="119"/>
      <c r="M4283" s="119"/>
      <c r="N4283" s="119"/>
      <c r="O4283" s="159"/>
      <c r="P4283" s="160" t="s">
        <v>80</v>
      </c>
      <c r="Q4283" s="122">
        <f t="shared" si="136"/>
        <v>0</v>
      </c>
      <c r="R4283" s="143"/>
    </row>
    <row r="4284" spans="2:18" x14ac:dyDescent="0.2">
      <c r="B4284" s="120"/>
      <c r="C4284" s="119"/>
      <c r="D4284" s="120"/>
      <c r="E4284" s="119"/>
      <c r="F4284" s="119"/>
      <c r="G4284" s="119"/>
      <c r="H4284" s="119"/>
      <c r="I4284" s="158">
        <f t="shared" si="135"/>
        <v>0</v>
      </c>
      <c r="J4284" s="119"/>
      <c r="K4284" s="119"/>
      <c r="L4284" s="119"/>
      <c r="M4284" s="119"/>
      <c r="N4284" s="119"/>
      <c r="O4284" s="159"/>
      <c r="P4284" s="160" t="s">
        <v>80</v>
      </c>
      <c r="Q4284" s="122">
        <f t="shared" si="136"/>
        <v>0</v>
      </c>
      <c r="R4284" s="143"/>
    </row>
    <row r="4285" spans="2:18" x14ac:dyDescent="0.2">
      <c r="B4285" s="120"/>
      <c r="C4285" s="119"/>
      <c r="D4285" s="120"/>
      <c r="E4285" s="119"/>
      <c r="F4285" s="119"/>
      <c r="G4285" s="119"/>
      <c r="H4285" s="119"/>
      <c r="I4285" s="158">
        <f t="shared" si="135"/>
        <v>0</v>
      </c>
      <c r="J4285" s="119"/>
      <c r="K4285" s="119"/>
      <c r="L4285" s="119"/>
      <c r="M4285" s="119"/>
      <c r="N4285" s="119"/>
      <c r="O4285" s="159"/>
      <c r="P4285" s="160" t="s">
        <v>80</v>
      </c>
      <c r="Q4285" s="122">
        <f t="shared" si="136"/>
        <v>0</v>
      </c>
      <c r="R4285" s="143"/>
    </row>
    <row r="4286" spans="2:18" x14ac:dyDescent="0.2">
      <c r="B4286" s="120"/>
      <c r="C4286" s="119"/>
      <c r="D4286" s="120"/>
      <c r="E4286" s="119"/>
      <c r="F4286" s="119"/>
      <c r="G4286" s="119"/>
      <c r="H4286" s="119"/>
      <c r="I4286" s="158">
        <f t="shared" si="135"/>
        <v>0</v>
      </c>
      <c r="J4286" s="119"/>
      <c r="K4286" s="119"/>
      <c r="L4286" s="119"/>
      <c r="M4286" s="119"/>
      <c r="N4286" s="119"/>
      <c r="O4286" s="159"/>
      <c r="P4286" s="160" t="s">
        <v>80</v>
      </c>
      <c r="Q4286" s="122">
        <f t="shared" si="136"/>
        <v>0</v>
      </c>
      <c r="R4286" s="143"/>
    </row>
    <row r="4287" spans="2:18" x14ac:dyDescent="0.2">
      <c r="B4287" s="120"/>
      <c r="C4287" s="119"/>
      <c r="D4287" s="120"/>
      <c r="E4287" s="119"/>
      <c r="F4287" s="119"/>
      <c r="G4287" s="119"/>
      <c r="H4287" s="119"/>
      <c r="I4287" s="158">
        <f t="shared" si="135"/>
        <v>0</v>
      </c>
      <c r="J4287" s="119"/>
      <c r="K4287" s="119"/>
      <c r="L4287" s="119"/>
      <c r="M4287" s="119"/>
      <c r="N4287" s="119"/>
      <c r="O4287" s="159"/>
      <c r="P4287" s="160" t="s">
        <v>80</v>
      </c>
      <c r="Q4287" s="122">
        <f t="shared" si="136"/>
        <v>0</v>
      </c>
      <c r="R4287" s="143"/>
    </row>
    <row r="4288" spans="2:18" x14ac:dyDescent="0.2">
      <c r="B4288" s="120"/>
      <c r="C4288" s="119"/>
      <c r="D4288" s="120"/>
      <c r="E4288" s="119"/>
      <c r="F4288" s="119"/>
      <c r="G4288" s="119"/>
      <c r="H4288" s="119"/>
      <c r="I4288" s="158">
        <f t="shared" si="135"/>
        <v>0</v>
      </c>
      <c r="J4288" s="119"/>
      <c r="K4288" s="119"/>
      <c r="L4288" s="119"/>
      <c r="M4288" s="119"/>
      <c r="N4288" s="119"/>
      <c r="O4288" s="159"/>
      <c r="P4288" s="160" t="s">
        <v>80</v>
      </c>
      <c r="Q4288" s="122">
        <f t="shared" si="136"/>
        <v>0</v>
      </c>
      <c r="R4288" s="143"/>
    </row>
    <row r="4289" spans="2:18" x14ac:dyDescent="0.2">
      <c r="B4289" s="120"/>
      <c r="C4289" s="119"/>
      <c r="D4289" s="120"/>
      <c r="E4289" s="119"/>
      <c r="F4289" s="119"/>
      <c r="G4289" s="119"/>
      <c r="H4289" s="119"/>
      <c r="I4289" s="158">
        <f t="shared" si="135"/>
        <v>0</v>
      </c>
      <c r="J4289" s="119"/>
      <c r="K4289" s="119"/>
      <c r="L4289" s="119"/>
      <c r="M4289" s="119"/>
      <c r="N4289" s="119"/>
      <c r="O4289" s="159"/>
      <c r="P4289" s="160" t="s">
        <v>80</v>
      </c>
      <c r="Q4289" s="122">
        <f t="shared" si="136"/>
        <v>0</v>
      </c>
      <c r="R4289" s="143"/>
    </row>
    <row r="4290" spans="2:18" x14ac:dyDescent="0.2">
      <c r="B4290" s="120"/>
      <c r="C4290" s="119"/>
      <c r="D4290" s="120"/>
      <c r="E4290" s="119"/>
      <c r="F4290" s="119"/>
      <c r="G4290" s="119"/>
      <c r="H4290" s="119"/>
      <c r="I4290" s="158">
        <f t="shared" si="135"/>
        <v>0</v>
      </c>
      <c r="J4290" s="119"/>
      <c r="K4290" s="119"/>
      <c r="L4290" s="119"/>
      <c r="M4290" s="119"/>
      <c r="N4290" s="119"/>
      <c r="O4290" s="159"/>
      <c r="P4290" s="160" t="s">
        <v>80</v>
      </c>
      <c r="Q4290" s="122">
        <f t="shared" si="136"/>
        <v>0</v>
      </c>
      <c r="R4290" s="143"/>
    </row>
    <row r="4291" spans="2:18" x14ac:dyDescent="0.2">
      <c r="B4291" s="120"/>
      <c r="C4291" s="119"/>
      <c r="D4291" s="120"/>
      <c r="E4291" s="119"/>
      <c r="F4291" s="119"/>
      <c r="G4291" s="119"/>
      <c r="H4291" s="119"/>
      <c r="I4291" s="158">
        <f t="shared" si="135"/>
        <v>0</v>
      </c>
      <c r="J4291" s="119"/>
      <c r="K4291" s="119"/>
      <c r="L4291" s="119"/>
      <c r="M4291" s="119"/>
      <c r="N4291" s="119"/>
      <c r="O4291" s="159"/>
      <c r="P4291" s="160" t="s">
        <v>80</v>
      </c>
      <c r="Q4291" s="122">
        <f t="shared" si="136"/>
        <v>0</v>
      </c>
      <c r="R4291" s="143"/>
    </row>
    <row r="4292" spans="2:18" x14ac:dyDescent="0.2">
      <c r="B4292" s="120"/>
      <c r="C4292" s="119"/>
      <c r="D4292" s="120"/>
      <c r="E4292" s="119"/>
      <c r="F4292" s="119"/>
      <c r="G4292" s="119"/>
      <c r="H4292" s="119"/>
      <c r="I4292" s="158">
        <f t="shared" si="135"/>
        <v>0</v>
      </c>
      <c r="J4292" s="119"/>
      <c r="K4292" s="119"/>
      <c r="L4292" s="119"/>
      <c r="M4292" s="119"/>
      <c r="N4292" s="119"/>
      <c r="O4292" s="159"/>
      <c r="P4292" s="160" t="s">
        <v>80</v>
      </c>
      <c r="Q4292" s="122">
        <f t="shared" si="136"/>
        <v>0</v>
      </c>
      <c r="R4292" s="143"/>
    </row>
    <row r="4293" spans="2:18" x14ac:dyDescent="0.2">
      <c r="B4293" s="120"/>
      <c r="C4293" s="119"/>
      <c r="D4293" s="120"/>
      <c r="E4293" s="119"/>
      <c r="F4293" s="119"/>
      <c r="G4293" s="119"/>
      <c r="H4293" s="119"/>
      <c r="I4293" s="158">
        <f t="shared" si="135"/>
        <v>0</v>
      </c>
      <c r="J4293" s="119"/>
      <c r="K4293" s="119"/>
      <c r="L4293" s="119"/>
      <c r="M4293" s="119"/>
      <c r="N4293" s="119"/>
      <c r="O4293" s="159"/>
      <c r="P4293" s="160" t="s">
        <v>80</v>
      </c>
      <c r="Q4293" s="122">
        <f t="shared" si="136"/>
        <v>0</v>
      </c>
      <c r="R4293" s="143"/>
    </row>
    <row r="4294" spans="2:18" x14ac:dyDescent="0.2">
      <c r="B4294" s="120"/>
      <c r="C4294" s="119"/>
      <c r="D4294" s="120"/>
      <c r="E4294" s="119"/>
      <c r="F4294" s="119"/>
      <c r="G4294" s="119"/>
      <c r="H4294" s="119"/>
      <c r="I4294" s="158">
        <f t="shared" si="135"/>
        <v>0</v>
      </c>
      <c r="J4294" s="119"/>
      <c r="K4294" s="119"/>
      <c r="L4294" s="119"/>
      <c r="M4294" s="119"/>
      <c r="N4294" s="119"/>
      <c r="O4294" s="159"/>
      <c r="P4294" s="160" t="s">
        <v>80</v>
      </c>
      <c r="Q4294" s="122">
        <f t="shared" si="136"/>
        <v>0</v>
      </c>
      <c r="R4294" s="143"/>
    </row>
    <row r="4295" spans="2:18" x14ac:dyDescent="0.2">
      <c r="B4295" s="120"/>
      <c r="C4295" s="119"/>
      <c r="D4295" s="120"/>
      <c r="E4295" s="119"/>
      <c r="F4295" s="119"/>
      <c r="G4295" s="119"/>
      <c r="H4295" s="119"/>
      <c r="I4295" s="158">
        <f t="shared" si="135"/>
        <v>0</v>
      </c>
      <c r="J4295" s="119"/>
      <c r="K4295" s="119"/>
      <c r="L4295" s="119"/>
      <c r="M4295" s="119"/>
      <c r="N4295" s="119"/>
      <c r="O4295" s="159"/>
      <c r="P4295" s="160" t="s">
        <v>80</v>
      </c>
      <c r="Q4295" s="122">
        <f t="shared" si="136"/>
        <v>0</v>
      </c>
      <c r="R4295" s="143"/>
    </row>
    <row r="4296" spans="2:18" x14ac:dyDescent="0.2">
      <c r="B4296" s="120"/>
      <c r="C4296" s="119"/>
      <c r="D4296" s="120"/>
      <c r="E4296" s="119"/>
      <c r="F4296" s="119"/>
      <c r="G4296" s="119"/>
      <c r="H4296" s="119"/>
      <c r="I4296" s="158">
        <f t="shared" si="135"/>
        <v>0</v>
      </c>
      <c r="J4296" s="119"/>
      <c r="K4296" s="119"/>
      <c r="L4296" s="119"/>
      <c r="M4296" s="119"/>
      <c r="N4296" s="119"/>
      <c r="O4296" s="159"/>
      <c r="P4296" s="160" t="s">
        <v>80</v>
      </c>
      <c r="Q4296" s="122">
        <f t="shared" si="136"/>
        <v>0</v>
      </c>
      <c r="R4296" s="143"/>
    </row>
    <row r="4297" spans="2:18" x14ac:dyDescent="0.2">
      <c r="B4297" s="120"/>
      <c r="C4297" s="119"/>
      <c r="D4297" s="120"/>
      <c r="E4297" s="119"/>
      <c r="F4297" s="119"/>
      <c r="G4297" s="119"/>
      <c r="H4297" s="119"/>
      <c r="I4297" s="158">
        <f t="shared" si="135"/>
        <v>0</v>
      </c>
      <c r="J4297" s="119"/>
      <c r="K4297" s="119"/>
      <c r="L4297" s="119"/>
      <c r="M4297" s="119"/>
      <c r="N4297" s="119"/>
      <c r="O4297" s="159"/>
      <c r="P4297" s="160" t="s">
        <v>80</v>
      </c>
      <c r="Q4297" s="122">
        <f t="shared" si="136"/>
        <v>0</v>
      </c>
      <c r="R4297" s="143"/>
    </row>
    <row r="4298" spans="2:18" x14ac:dyDescent="0.2">
      <c r="B4298" s="120"/>
      <c r="C4298" s="119"/>
      <c r="D4298" s="120"/>
      <c r="E4298" s="119"/>
      <c r="F4298" s="119"/>
      <c r="G4298" s="119"/>
      <c r="H4298" s="119"/>
      <c r="I4298" s="158">
        <f t="shared" si="135"/>
        <v>0</v>
      </c>
      <c r="J4298" s="119"/>
      <c r="K4298" s="119"/>
      <c r="L4298" s="119"/>
      <c r="M4298" s="119"/>
      <c r="N4298" s="119"/>
      <c r="O4298" s="159"/>
      <c r="P4298" s="160" t="s">
        <v>80</v>
      </c>
      <c r="Q4298" s="122">
        <f t="shared" si="136"/>
        <v>0</v>
      </c>
      <c r="R4298" s="143"/>
    </row>
    <row r="4299" spans="2:18" x14ac:dyDescent="0.2">
      <c r="B4299" s="120"/>
      <c r="C4299" s="119"/>
      <c r="D4299" s="120"/>
      <c r="E4299" s="119"/>
      <c r="F4299" s="119"/>
      <c r="G4299" s="119"/>
      <c r="H4299" s="119"/>
      <c r="I4299" s="158">
        <f t="shared" si="135"/>
        <v>0</v>
      </c>
      <c r="J4299" s="119"/>
      <c r="K4299" s="119"/>
      <c r="L4299" s="119"/>
      <c r="M4299" s="119"/>
      <c r="N4299" s="119"/>
      <c r="O4299" s="159"/>
      <c r="P4299" s="160" t="s">
        <v>80</v>
      </c>
      <c r="Q4299" s="122">
        <f t="shared" si="136"/>
        <v>0</v>
      </c>
      <c r="R4299" s="143"/>
    </row>
    <row r="4300" spans="2:18" x14ac:dyDescent="0.2">
      <c r="B4300" s="120"/>
      <c r="C4300" s="119"/>
      <c r="D4300" s="120"/>
      <c r="E4300" s="119"/>
      <c r="F4300" s="119"/>
      <c r="G4300" s="119"/>
      <c r="H4300" s="119"/>
      <c r="I4300" s="158">
        <f t="shared" si="135"/>
        <v>0</v>
      </c>
      <c r="J4300" s="119"/>
      <c r="K4300" s="119"/>
      <c r="L4300" s="119"/>
      <c r="M4300" s="119"/>
      <c r="N4300" s="119"/>
      <c r="O4300" s="159"/>
      <c r="P4300" s="160" t="s">
        <v>80</v>
      </c>
      <c r="Q4300" s="122">
        <f t="shared" si="136"/>
        <v>0</v>
      </c>
      <c r="R4300" s="143"/>
    </row>
    <row r="4301" spans="2:18" x14ac:dyDescent="0.2">
      <c r="B4301" s="120"/>
      <c r="C4301" s="119"/>
      <c r="D4301" s="120"/>
      <c r="E4301" s="119"/>
      <c r="F4301" s="119"/>
      <c r="G4301" s="119"/>
      <c r="H4301" s="119"/>
      <c r="I4301" s="158">
        <f t="shared" si="135"/>
        <v>0</v>
      </c>
      <c r="J4301" s="119"/>
      <c r="K4301" s="119"/>
      <c r="L4301" s="119"/>
      <c r="M4301" s="119"/>
      <c r="N4301" s="119"/>
      <c r="O4301" s="159"/>
      <c r="P4301" s="160" t="s">
        <v>80</v>
      </c>
      <c r="Q4301" s="122">
        <f t="shared" si="136"/>
        <v>0</v>
      </c>
      <c r="R4301" s="143"/>
    </row>
    <row r="4302" spans="2:18" x14ac:dyDescent="0.2">
      <c r="B4302" s="120"/>
      <c r="C4302" s="119"/>
      <c r="D4302" s="120"/>
      <c r="E4302" s="119"/>
      <c r="F4302" s="119"/>
      <c r="G4302" s="119"/>
      <c r="H4302" s="119"/>
      <c r="I4302" s="158">
        <f t="shared" si="135"/>
        <v>0</v>
      </c>
      <c r="J4302" s="119"/>
      <c r="K4302" s="119"/>
      <c r="L4302" s="119"/>
      <c r="M4302" s="119"/>
      <c r="N4302" s="119"/>
      <c r="O4302" s="159"/>
      <c r="P4302" s="160" t="s">
        <v>80</v>
      </c>
      <c r="Q4302" s="122">
        <f t="shared" si="136"/>
        <v>0</v>
      </c>
      <c r="R4302" s="143"/>
    </row>
    <row r="4303" spans="2:18" x14ac:dyDescent="0.2">
      <c r="B4303" s="120"/>
      <c r="C4303" s="119"/>
      <c r="D4303" s="120"/>
      <c r="E4303" s="119"/>
      <c r="F4303" s="119"/>
      <c r="G4303" s="119"/>
      <c r="H4303" s="119"/>
      <c r="I4303" s="158">
        <f t="shared" si="135"/>
        <v>0</v>
      </c>
      <c r="J4303" s="119"/>
      <c r="K4303" s="119"/>
      <c r="L4303" s="119"/>
      <c r="M4303" s="119"/>
      <c r="N4303" s="119"/>
      <c r="O4303" s="159"/>
      <c r="P4303" s="160" t="s">
        <v>80</v>
      </c>
      <c r="Q4303" s="122">
        <f t="shared" si="136"/>
        <v>0</v>
      </c>
      <c r="R4303" s="143"/>
    </row>
    <row r="4304" spans="2:18" x14ac:dyDescent="0.2">
      <c r="B4304" s="120"/>
      <c r="C4304" s="119"/>
      <c r="D4304" s="120"/>
      <c r="E4304" s="119"/>
      <c r="F4304" s="119"/>
      <c r="G4304" s="119"/>
      <c r="H4304" s="119"/>
      <c r="I4304" s="158">
        <f t="shared" si="135"/>
        <v>0</v>
      </c>
      <c r="J4304" s="119"/>
      <c r="K4304" s="119"/>
      <c r="L4304" s="119"/>
      <c r="M4304" s="119"/>
      <c r="N4304" s="119"/>
      <c r="O4304" s="159"/>
      <c r="P4304" s="160" t="s">
        <v>80</v>
      </c>
      <c r="Q4304" s="122">
        <f t="shared" si="136"/>
        <v>0</v>
      </c>
      <c r="R4304" s="143"/>
    </row>
    <row r="4305" spans="2:18" x14ac:dyDescent="0.2">
      <c r="B4305" s="120"/>
      <c r="C4305" s="119"/>
      <c r="D4305" s="120"/>
      <c r="E4305" s="119"/>
      <c r="F4305" s="119"/>
      <c r="G4305" s="119"/>
      <c r="H4305" s="119"/>
      <c r="I4305" s="158">
        <f t="shared" si="135"/>
        <v>0</v>
      </c>
      <c r="J4305" s="119"/>
      <c r="K4305" s="119"/>
      <c r="L4305" s="119"/>
      <c r="M4305" s="119"/>
      <c r="N4305" s="119"/>
      <c r="O4305" s="159"/>
      <c r="P4305" s="160" t="s">
        <v>80</v>
      </c>
      <c r="Q4305" s="122">
        <f t="shared" si="136"/>
        <v>0</v>
      </c>
      <c r="R4305" s="143"/>
    </row>
    <row r="4306" spans="2:18" x14ac:dyDescent="0.2">
      <c r="B4306" s="120"/>
      <c r="C4306" s="119"/>
      <c r="D4306" s="120"/>
      <c r="E4306" s="119"/>
      <c r="F4306" s="119"/>
      <c r="G4306" s="119"/>
      <c r="H4306" s="119"/>
      <c r="I4306" s="158">
        <f t="shared" si="135"/>
        <v>0</v>
      </c>
      <c r="J4306" s="119"/>
      <c r="K4306" s="119"/>
      <c r="L4306" s="119"/>
      <c r="M4306" s="119"/>
      <c r="N4306" s="119"/>
      <c r="O4306" s="159"/>
      <c r="P4306" s="160" t="s">
        <v>80</v>
      </c>
      <c r="Q4306" s="122">
        <f t="shared" si="136"/>
        <v>0</v>
      </c>
      <c r="R4306" s="143"/>
    </row>
    <row r="4307" spans="2:18" x14ac:dyDescent="0.2">
      <c r="B4307" s="120"/>
      <c r="C4307" s="119"/>
      <c r="D4307" s="120"/>
      <c r="E4307" s="119"/>
      <c r="F4307" s="119"/>
      <c r="G4307" s="119"/>
      <c r="H4307" s="119"/>
      <c r="I4307" s="158">
        <f t="shared" si="135"/>
        <v>0</v>
      </c>
      <c r="J4307" s="119"/>
      <c r="K4307" s="119"/>
      <c r="L4307" s="119"/>
      <c r="M4307" s="119"/>
      <c r="N4307" s="119"/>
      <c r="O4307" s="159"/>
      <c r="P4307" s="160" t="s">
        <v>80</v>
      </c>
      <c r="Q4307" s="122">
        <f t="shared" si="136"/>
        <v>0</v>
      </c>
      <c r="R4307" s="143"/>
    </row>
    <row r="4308" spans="2:18" x14ac:dyDescent="0.2">
      <c r="B4308" s="120"/>
      <c r="C4308" s="119"/>
      <c r="D4308" s="120"/>
      <c r="E4308" s="119"/>
      <c r="F4308" s="119"/>
      <c r="G4308" s="119"/>
      <c r="H4308" s="119"/>
      <c r="I4308" s="158">
        <f t="shared" si="135"/>
        <v>0</v>
      </c>
      <c r="J4308" s="119"/>
      <c r="K4308" s="119"/>
      <c r="L4308" s="119"/>
      <c r="M4308" s="119"/>
      <c r="N4308" s="119"/>
      <c r="O4308" s="159"/>
      <c r="P4308" s="160" t="s">
        <v>80</v>
      </c>
      <c r="Q4308" s="122">
        <f t="shared" si="136"/>
        <v>0</v>
      </c>
      <c r="R4308" s="143"/>
    </row>
    <row r="4309" spans="2:18" x14ac:dyDescent="0.2">
      <c r="B4309" s="120"/>
      <c r="C4309" s="119"/>
      <c r="D4309" s="120"/>
      <c r="E4309" s="119"/>
      <c r="F4309" s="119"/>
      <c r="G4309" s="119"/>
      <c r="H4309" s="119"/>
      <c r="I4309" s="158">
        <f t="shared" si="135"/>
        <v>0</v>
      </c>
      <c r="J4309" s="119"/>
      <c r="K4309" s="119"/>
      <c r="L4309" s="119"/>
      <c r="M4309" s="119"/>
      <c r="N4309" s="119"/>
      <c r="O4309" s="159"/>
      <c r="P4309" s="160" t="s">
        <v>80</v>
      </c>
      <c r="Q4309" s="122">
        <f t="shared" si="136"/>
        <v>0</v>
      </c>
      <c r="R4309" s="143"/>
    </row>
    <row r="4310" spans="2:18" x14ac:dyDescent="0.2">
      <c r="B4310" s="120"/>
      <c r="C4310" s="119"/>
      <c r="D4310" s="120"/>
      <c r="E4310" s="119"/>
      <c r="F4310" s="119"/>
      <c r="G4310" s="119"/>
      <c r="H4310" s="119"/>
      <c r="I4310" s="158">
        <f t="shared" si="135"/>
        <v>0</v>
      </c>
      <c r="J4310" s="119"/>
      <c r="K4310" s="119"/>
      <c r="L4310" s="119"/>
      <c r="M4310" s="119"/>
      <c r="N4310" s="119"/>
      <c r="O4310" s="159"/>
      <c r="P4310" s="160" t="s">
        <v>80</v>
      </c>
      <c r="Q4310" s="122">
        <f t="shared" si="136"/>
        <v>0</v>
      </c>
      <c r="R4310" s="143"/>
    </row>
    <row r="4311" spans="2:18" x14ac:dyDescent="0.2">
      <c r="B4311" s="120"/>
      <c r="C4311" s="119"/>
      <c r="D4311" s="120"/>
      <c r="E4311" s="119"/>
      <c r="F4311" s="119"/>
      <c r="G4311" s="119"/>
      <c r="H4311" s="119"/>
      <c r="I4311" s="158">
        <f t="shared" si="135"/>
        <v>0</v>
      </c>
      <c r="J4311" s="119"/>
      <c r="K4311" s="119"/>
      <c r="L4311" s="119"/>
      <c r="M4311" s="119"/>
      <c r="N4311" s="119"/>
      <c r="O4311" s="159"/>
      <c r="P4311" s="160" t="s">
        <v>80</v>
      </c>
      <c r="Q4311" s="122">
        <f t="shared" si="136"/>
        <v>0</v>
      </c>
      <c r="R4311" s="143"/>
    </row>
    <row r="4312" spans="2:18" x14ac:dyDescent="0.2">
      <c r="B4312" s="120"/>
      <c r="C4312" s="119"/>
      <c r="D4312" s="120"/>
      <c r="E4312" s="119"/>
      <c r="F4312" s="119"/>
      <c r="G4312" s="119"/>
      <c r="H4312" s="119"/>
      <c r="I4312" s="158">
        <f t="shared" si="135"/>
        <v>0</v>
      </c>
      <c r="J4312" s="119"/>
      <c r="K4312" s="119"/>
      <c r="L4312" s="119"/>
      <c r="M4312" s="119"/>
      <c r="N4312" s="119"/>
      <c r="O4312" s="159"/>
      <c r="P4312" s="160" t="s">
        <v>80</v>
      </c>
      <c r="Q4312" s="122">
        <f t="shared" si="136"/>
        <v>0</v>
      </c>
      <c r="R4312" s="143"/>
    </row>
    <row r="4313" spans="2:18" x14ac:dyDescent="0.2">
      <c r="B4313" s="120"/>
      <c r="C4313" s="119"/>
      <c r="D4313" s="120"/>
      <c r="E4313" s="119"/>
      <c r="F4313" s="119"/>
      <c r="G4313" s="119"/>
      <c r="H4313" s="119"/>
      <c r="I4313" s="158">
        <f t="shared" si="135"/>
        <v>0</v>
      </c>
      <c r="J4313" s="119"/>
      <c r="K4313" s="119"/>
      <c r="L4313" s="119"/>
      <c r="M4313" s="119"/>
      <c r="N4313" s="119"/>
      <c r="O4313" s="159"/>
      <c r="P4313" s="160" t="s">
        <v>80</v>
      </c>
      <c r="Q4313" s="122">
        <f t="shared" si="136"/>
        <v>0</v>
      </c>
      <c r="R4313" s="143"/>
    </row>
    <row r="4314" spans="2:18" x14ac:dyDescent="0.2">
      <c r="B4314" s="120"/>
      <c r="C4314" s="119"/>
      <c r="D4314" s="120"/>
      <c r="E4314" s="119"/>
      <c r="F4314" s="119"/>
      <c r="G4314" s="119"/>
      <c r="H4314" s="119"/>
      <c r="I4314" s="158">
        <f t="shared" si="135"/>
        <v>0</v>
      </c>
      <c r="J4314" s="119"/>
      <c r="K4314" s="119"/>
      <c r="L4314" s="119"/>
      <c r="M4314" s="119"/>
      <c r="N4314" s="119"/>
      <c r="O4314" s="159"/>
      <c r="P4314" s="160" t="s">
        <v>80</v>
      </c>
      <c r="Q4314" s="122">
        <f t="shared" si="136"/>
        <v>0</v>
      </c>
      <c r="R4314" s="143"/>
    </row>
    <row r="4315" spans="2:18" x14ac:dyDescent="0.2">
      <c r="B4315" s="120"/>
      <c r="C4315" s="119"/>
      <c r="D4315" s="120"/>
      <c r="E4315" s="119"/>
      <c r="F4315" s="119"/>
      <c r="G4315" s="119"/>
      <c r="H4315" s="119"/>
      <c r="I4315" s="158">
        <f t="shared" si="135"/>
        <v>0</v>
      </c>
      <c r="J4315" s="119"/>
      <c r="K4315" s="119"/>
      <c r="L4315" s="119"/>
      <c r="M4315" s="119"/>
      <c r="N4315" s="119"/>
      <c r="O4315" s="159"/>
      <c r="P4315" s="160" t="s">
        <v>80</v>
      </c>
      <c r="Q4315" s="122">
        <f t="shared" si="136"/>
        <v>0</v>
      </c>
      <c r="R4315" s="143"/>
    </row>
    <row r="4316" spans="2:18" x14ac:dyDescent="0.2">
      <c r="B4316" s="120"/>
      <c r="C4316" s="119"/>
      <c r="D4316" s="120"/>
      <c r="E4316" s="119"/>
      <c r="F4316" s="119"/>
      <c r="G4316" s="119"/>
      <c r="H4316" s="119"/>
      <c r="I4316" s="158">
        <f t="shared" si="135"/>
        <v>0</v>
      </c>
      <c r="J4316" s="119"/>
      <c r="K4316" s="119"/>
      <c r="L4316" s="119"/>
      <c r="M4316" s="119"/>
      <c r="N4316" s="119"/>
      <c r="O4316" s="159"/>
      <c r="P4316" s="160" t="s">
        <v>80</v>
      </c>
      <c r="Q4316" s="122">
        <f t="shared" si="136"/>
        <v>0</v>
      </c>
      <c r="R4316" s="143"/>
    </row>
    <row r="4317" spans="2:18" x14ac:dyDescent="0.2">
      <c r="B4317" s="120"/>
      <c r="C4317" s="119"/>
      <c r="D4317" s="120"/>
      <c r="E4317" s="119"/>
      <c r="F4317" s="119"/>
      <c r="G4317" s="119"/>
      <c r="H4317" s="119"/>
      <c r="I4317" s="158">
        <f t="shared" si="135"/>
        <v>0</v>
      </c>
      <c r="J4317" s="119"/>
      <c r="K4317" s="119"/>
      <c r="L4317" s="119"/>
      <c r="M4317" s="119"/>
      <c r="N4317" s="119"/>
      <c r="O4317" s="159"/>
      <c r="P4317" s="160" t="s">
        <v>80</v>
      </c>
      <c r="Q4317" s="122">
        <f t="shared" si="136"/>
        <v>0</v>
      </c>
      <c r="R4317" s="143"/>
    </row>
    <row r="4318" spans="2:18" x14ac:dyDescent="0.2">
      <c r="B4318" s="120"/>
      <c r="C4318" s="119"/>
      <c r="D4318" s="120"/>
      <c r="E4318" s="119"/>
      <c r="F4318" s="119"/>
      <c r="G4318" s="119"/>
      <c r="H4318" s="119"/>
      <c r="I4318" s="158">
        <f t="shared" si="135"/>
        <v>0</v>
      </c>
      <c r="J4318" s="119"/>
      <c r="K4318" s="119"/>
      <c r="L4318" s="119"/>
      <c r="M4318" s="119"/>
      <c r="N4318" s="119"/>
      <c r="O4318" s="159"/>
      <c r="P4318" s="160" t="s">
        <v>80</v>
      </c>
      <c r="Q4318" s="122">
        <f t="shared" si="136"/>
        <v>0</v>
      </c>
      <c r="R4318" s="143"/>
    </row>
    <row r="4319" spans="2:18" x14ac:dyDescent="0.2">
      <c r="B4319" s="120"/>
      <c r="C4319" s="119"/>
      <c r="D4319" s="120"/>
      <c r="E4319" s="119"/>
      <c r="F4319" s="119"/>
      <c r="G4319" s="119"/>
      <c r="H4319" s="119"/>
      <c r="I4319" s="158">
        <f t="shared" si="135"/>
        <v>0</v>
      </c>
      <c r="J4319" s="119"/>
      <c r="K4319" s="119"/>
      <c r="L4319" s="119"/>
      <c r="M4319" s="119"/>
      <c r="N4319" s="119"/>
      <c r="O4319" s="159"/>
      <c r="P4319" s="160" t="s">
        <v>80</v>
      </c>
      <c r="Q4319" s="122">
        <f t="shared" si="136"/>
        <v>0</v>
      </c>
      <c r="R4319" s="143"/>
    </row>
    <row r="4320" spans="2:18" x14ac:dyDescent="0.2">
      <c r="B4320" s="120"/>
      <c r="C4320" s="119"/>
      <c r="D4320" s="120"/>
      <c r="E4320" s="119"/>
      <c r="F4320" s="119"/>
      <c r="G4320" s="119"/>
      <c r="H4320" s="119"/>
      <c r="I4320" s="158">
        <f t="shared" si="135"/>
        <v>0</v>
      </c>
      <c r="J4320" s="119"/>
      <c r="K4320" s="119"/>
      <c r="L4320" s="119"/>
      <c r="M4320" s="119"/>
      <c r="N4320" s="119"/>
      <c r="O4320" s="159"/>
      <c r="P4320" s="160" t="s">
        <v>80</v>
      </c>
      <c r="Q4320" s="122">
        <f t="shared" si="136"/>
        <v>0</v>
      </c>
      <c r="R4320" s="143"/>
    </row>
    <row r="4321" spans="2:18" x14ac:dyDescent="0.2">
      <c r="B4321" s="120"/>
      <c r="C4321" s="119"/>
      <c r="D4321" s="120"/>
      <c r="E4321" s="119"/>
      <c r="F4321" s="119"/>
      <c r="G4321" s="119"/>
      <c r="H4321" s="119"/>
      <c r="I4321" s="158">
        <f t="shared" si="135"/>
        <v>0</v>
      </c>
      <c r="J4321" s="119"/>
      <c r="K4321" s="119"/>
      <c r="L4321" s="119"/>
      <c r="M4321" s="119"/>
      <c r="N4321" s="119"/>
      <c r="O4321" s="159"/>
      <c r="P4321" s="160" t="s">
        <v>80</v>
      </c>
      <c r="Q4321" s="122">
        <f t="shared" si="136"/>
        <v>0</v>
      </c>
      <c r="R4321" s="143"/>
    </row>
    <row r="4322" spans="2:18" x14ac:dyDescent="0.2">
      <c r="B4322" s="120"/>
      <c r="C4322" s="119"/>
      <c r="D4322" s="120"/>
      <c r="E4322" s="119"/>
      <c r="F4322" s="119"/>
      <c r="G4322" s="119"/>
      <c r="H4322" s="119"/>
      <c r="I4322" s="158">
        <f t="shared" si="135"/>
        <v>0</v>
      </c>
      <c r="J4322" s="119"/>
      <c r="K4322" s="119"/>
      <c r="L4322" s="119"/>
      <c r="M4322" s="119"/>
      <c r="N4322" s="119"/>
      <c r="O4322" s="159"/>
      <c r="P4322" s="160" t="s">
        <v>80</v>
      </c>
      <c r="Q4322" s="122">
        <f t="shared" si="136"/>
        <v>0</v>
      </c>
      <c r="R4322" s="143"/>
    </row>
    <row r="4323" spans="2:18" x14ac:dyDescent="0.2">
      <c r="B4323" s="120"/>
      <c r="C4323" s="119"/>
      <c r="D4323" s="120"/>
      <c r="E4323" s="119"/>
      <c r="F4323" s="119"/>
      <c r="G4323" s="119"/>
      <c r="H4323" s="119"/>
      <c r="I4323" s="158">
        <f t="shared" si="135"/>
        <v>0</v>
      </c>
      <c r="J4323" s="119"/>
      <c r="K4323" s="119"/>
      <c r="L4323" s="119"/>
      <c r="M4323" s="119"/>
      <c r="N4323" s="119"/>
      <c r="O4323" s="159"/>
      <c r="P4323" s="160" t="s">
        <v>80</v>
      </c>
      <c r="Q4323" s="122">
        <f t="shared" si="136"/>
        <v>0</v>
      </c>
      <c r="R4323" s="143"/>
    </row>
    <row r="4324" spans="2:18" x14ac:dyDescent="0.2">
      <c r="B4324" s="120"/>
      <c r="C4324" s="119"/>
      <c r="D4324" s="120"/>
      <c r="E4324" s="119"/>
      <c r="F4324" s="119"/>
      <c r="G4324" s="119"/>
      <c r="H4324" s="119"/>
      <c r="I4324" s="158">
        <f t="shared" si="135"/>
        <v>0</v>
      </c>
      <c r="J4324" s="119"/>
      <c r="K4324" s="119"/>
      <c r="L4324" s="119"/>
      <c r="M4324" s="119"/>
      <c r="N4324" s="119"/>
      <c r="O4324" s="159"/>
      <c r="P4324" s="160" t="s">
        <v>80</v>
      </c>
      <c r="Q4324" s="122">
        <f t="shared" si="136"/>
        <v>0</v>
      </c>
      <c r="R4324" s="143"/>
    </row>
    <row r="4325" spans="2:18" x14ac:dyDescent="0.2">
      <c r="B4325" s="120"/>
      <c r="C4325" s="119"/>
      <c r="D4325" s="120"/>
      <c r="E4325" s="119"/>
      <c r="F4325" s="119"/>
      <c r="G4325" s="119"/>
      <c r="H4325" s="119"/>
      <c r="I4325" s="158">
        <f t="shared" si="135"/>
        <v>0</v>
      </c>
      <c r="J4325" s="119"/>
      <c r="K4325" s="119"/>
      <c r="L4325" s="119"/>
      <c r="M4325" s="119"/>
      <c r="N4325" s="119"/>
      <c r="O4325" s="159"/>
      <c r="P4325" s="160" t="s">
        <v>80</v>
      </c>
      <c r="Q4325" s="122">
        <f t="shared" si="136"/>
        <v>0</v>
      </c>
      <c r="R4325" s="143"/>
    </row>
    <row r="4326" spans="2:18" x14ac:dyDescent="0.2">
      <c r="B4326" s="120"/>
      <c r="C4326" s="119"/>
      <c r="D4326" s="120"/>
      <c r="E4326" s="119"/>
      <c r="F4326" s="119"/>
      <c r="G4326" s="119"/>
      <c r="H4326" s="119"/>
      <c r="I4326" s="158">
        <f t="shared" si="135"/>
        <v>0</v>
      </c>
      <c r="J4326" s="119"/>
      <c r="K4326" s="119"/>
      <c r="L4326" s="119"/>
      <c r="M4326" s="119"/>
      <c r="N4326" s="119"/>
      <c r="O4326" s="159"/>
      <c r="P4326" s="160" t="s">
        <v>80</v>
      </c>
      <c r="Q4326" s="122">
        <f t="shared" si="136"/>
        <v>0</v>
      </c>
      <c r="R4326" s="143"/>
    </row>
    <row r="4327" spans="2:18" x14ac:dyDescent="0.2">
      <c r="B4327" s="120"/>
      <c r="C4327" s="119"/>
      <c r="D4327" s="120"/>
      <c r="E4327" s="119"/>
      <c r="F4327" s="119"/>
      <c r="G4327" s="119"/>
      <c r="H4327" s="119"/>
      <c r="I4327" s="158">
        <f t="shared" si="135"/>
        <v>0</v>
      </c>
      <c r="J4327" s="119"/>
      <c r="K4327" s="119"/>
      <c r="L4327" s="119"/>
      <c r="M4327" s="119"/>
      <c r="N4327" s="119"/>
      <c r="O4327" s="159"/>
      <c r="P4327" s="160" t="s">
        <v>80</v>
      </c>
      <c r="Q4327" s="122">
        <f t="shared" si="136"/>
        <v>0</v>
      </c>
      <c r="R4327" s="143"/>
    </row>
    <row r="4328" spans="2:18" x14ac:dyDescent="0.2">
      <c r="B4328" s="120"/>
      <c r="C4328" s="119"/>
      <c r="D4328" s="120"/>
      <c r="E4328" s="119"/>
      <c r="F4328" s="119"/>
      <c r="G4328" s="119"/>
      <c r="H4328" s="119"/>
      <c r="I4328" s="158">
        <f t="shared" si="135"/>
        <v>0</v>
      </c>
      <c r="J4328" s="119"/>
      <c r="K4328" s="119"/>
      <c r="L4328" s="119"/>
      <c r="M4328" s="119"/>
      <c r="N4328" s="119"/>
      <c r="O4328" s="159"/>
      <c r="P4328" s="160" t="s">
        <v>80</v>
      </c>
      <c r="Q4328" s="122">
        <f t="shared" si="136"/>
        <v>0</v>
      </c>
      <c r="R4328" s="143"/>
    </row>
    <row r="4329" spans="2:18" x14ac:dyDescent="0.2">
      <c r="B4329" s="120"/>
      <c r="C4329" s="119"/>
      <c r="D4329" s="120"/>
      <c r="E4329" s="119"/>
      <c r="F4329" s="119"/>
      <c r="G4329" s="119"/>
      <c r="H4329" s="119"/>
      <c r="I4329" s="158">
        <f t="shared" si="135"/>
        <v>0</v>
      </c>
      <c r="J4329" s="119"/>
      <c r="K4329" s="119"/>
      <c r="L4329" s="119"/>
      <c r="M4329" s="119"/>
      <c r="N4329" s="119"/>
      <c r="O4329" s="159"/>
      <c r="P4329" s="160" t="s">
        <v>80</v>
      </c>
      <c r="Q4329" s="122">
        <f t="shared" si="136"/>
        <v>0</v>
      </c>
      <c r="R4329" s="143"/>
    </row>
    <row r="4330" spans="2:18" x14ac:dyDescent="0.2">
      <c r="B4330" s="120"/>
      <c r="C4330" s="119"/>
      <c r="D4330" s="120"/>
      <c r="E4330" s="119"/>
      <c r="F4330" s="119"/>
      <c r="G4330" s="119"/>
      <c r="H4330" s="119"/>
      <c r="I4330" s="158">
        <f t="shared" si="135"/>
        <v>0</v>
      </c>
      <c r="J4330" s="119"/>
      <c r="K4330" s="119"/>
      <c r="L4330" s="119"/>
      <c r="M4330" s="119"/>
      <c r="N4330" s="119"/>
      <c r="O4330" s="159"/>
      <c r="P4330" s="160" t="s">
        <v>80</v>
      </c>
      <c r="Q4330" s="122">
        <f t="shared" si="136"/>
        <v>0</v>
      </c>
      <c r="R4330" s="143"/>
    </row>
    <row r="4331" spans="2:18" x14ac:dyDescent="0.2">
      <c r="B4331" s="120"/>
      <c r="C4331" s="119"/>
      <c r="D4331" s="120"/>
      <c r="E4331" s="119"/>
      <c r="F4331" s="119"/>
      <c r="G4331" s="119"/>
      <c r="H4331" s="119"/>
      <c r="I4331" s="158">
        <f t="shared" si="135"/>
        <v>0</v>
      </c>
      <c r="J4331" s="119"/>
      <c r="K4331" s="119"/>
      <c r="L4331" s="119"/>
      <c r="M4331" s="119"/>
      <c r="N4331" s="119"/>
      <c r="O4331" s="159"/>
      <c r="P4331" s="160" t="s">
        <v>80</v>
      </c>
      <c r="Q4331" s="122">
        <f t="shared" si="136"/>
        <v>0</v>
      </c>
      <c r="R4331" s="143"/>
    </row>
    <row r="4332" spans="2:18" x14ac:dyDescent="0.2">
      <c r="B4332" s="120"/>
      <c r="C4332" s="119"/>
      <c r="D4332" s="120"/>
      <c r="E4332" s="119"/>
      <c r="F4332" s="119"/>
      <c r="G4332" s="119"/>
      <c r="H4332" s="119"/>
      <c r="I4332" s="158">
        <f t="shared" si="135"/>
        <v>0</v>
      </c>
      <c r="J4332" s="119"/>
      <c r="K4332" s="119"/>
      <c r="L4332" s="119"/>
      <c r="M4332" s="119"/>
      <c r="N4332" s="119"/>
      <c r="O4332" s="159"/>
      <c r="P4332" s="160" t="s">
        <v>80</v>
      </c>
      <c r="Q4332" s="122">
        <f t="shared" si="136"/>
        <v>0</v>
      </c>
      <c r="R4332" s="143"/>
    </row>
    <row r="4333" spans="2:18" x14ac:dyDescent="0.2">
      <c r="B4333" s="120"/>
      <c r="C4333" s="119"/>
      <c r="D4333" s="120"/>
      <c r="E4333" s="119"/>
      <c r="F4333" s="119"/>
      <c r="G4333" s="119"/>
      <c r="H4333" s="119"/>
      <c r="I4333" s="158">
        <f t="shared" si="135"/>
        <v>0</v>
      </c>
      <c r="J4333" s="119"/>
      <c r="K4333" s="119"/>
      <c r="L4333" s="119"/>
      <c r="M4333" s="119"/>
      <c r="N4333" s="119"/>
      <c r="O4333" s="159"/>
      <c r="P4333" s="160" t="s">
        <v>80</v>
      </c>
      <c r="Q4333" s="122">
        <f t="shared" si="136"/>
        <v>0</v>
      </c>
      <c r="R4333" s="143"/>
    </row>
    <row r="4334" spans="2:18" x14ac:dyDescent="0.2">
      <c r="B4334" s="120"/>
      <c r="C4334" s="119"/>
      <c r="D4334" s="120"/>
      <c r="E4334" s="119"/>
      <c r="F4334" s="119"/>
      <c r="G4334" s="119"/>
      <c r="H4334" s="119"/>
      <c r="I4334" s="158">
        <f t="shared" si="135"/>
        <v>0</v>
      </c>
      <c r="J4334" s="119"/>
      <c r="K4334" s="119"/>
      <c r="L4334" s="119"/>
      <c r="M4334" s="119"/>
      <c r="N4334" s="119"/>
      <c r="O4334" s="159"/>
      <c r="P4334" s="160" t="s">
        <v>80</v>
      </c>
      <c r="Q4334" s="122">
        <f t="shared" si="136"/>
        <v>0</v>
      </c>
      <c r="R4334" s="143"/>
    </row>
    <row r="4335" spans="2:18" x14ac:dyDescent="0.2">
      <c r="B4335" s="120"/>
      <c r="C4335" s="119"/>
      <c r="D4335" s="120"/>
      <c r="E4335" s="119"/>
      <c r="F4335" s="119"/>
      <c r="G4335" s="119"/>
      <c r="H4335" s="119"/>
      <c r="I4335" s="158">
        <f t="shared" si="135"/>
        <v>0</v>
      </c>
      <c r="J4335" s="119"/>
      <c r="K4335" s="119"/>
      <c r="L4335" s="119"/>
      <c r="M4335" s="119"/>
      <c r="N4335" s="119"/>
      <c r="O4335" s="159"/>
      <c r="P4335" s="160" t="s">
        <v>80</v>
      </c>
      <c r="Q4335" s="122">
        <f t="shared" si="136"/>
        <v>0</v>
      </c>
      <c r="R4335" s="143"/>
    </row>
    <row r="4336" spans="2:18" x14ac:dyDescent="0.2">
      <c r="B4336" s="120"/>
      <c r="C4336" s="119"/>
      <c r="D4336" s="120"/>
      <c r="E4336" s="119"/>
      <c r="F4336" s="119"/>
      <c r="G4336" s="119"/>
      <c r="H4336" s="119"/>
      <c r="I4336" s="158">
        <f t="shared" si="135"/>
        <v>0</v>
      </c>
      <c r="J4336" s="119"/>
      <c r="K4336" s="119"/>
      <c r="L4336" s="119"/>
      <c r="M4336" s="119"/>
      <c r="N4336" s="119"/>
      <c r="O4336" s="159"/>
      <c r="P4336" s="160" t="s">
        <v>80</v>
      </c>
      <c r="Q4336" s="122">
        <f t="shared" si="136"/>
        <v>0</v>
      </c>
      <c r="R4336" s="143"/>
    </row>
    <row r="4337" spans="2:18" x14ac:dyDescent="0.2">
      <c r="B4337" s="120"/>
      <c r="C4337" s="119"/>
      <c r="D4337" s="120"/>
      <c r="E4337" s="119"/>
      <c r="F4337" s="119"/>
      <c r="G4337" s="119"/>
      <c r="H4337" s="119"/>
      <c r="I4337" s="158">
        <f t="shared" si="135"/>
        <v>0</v>
      </c>
      <c r="J4337" s="119"/>
      <c r="K4337" s="119"/>
      <c r="L4337" s="119"/>
      <c r="M4337" s="119"/>
      <c r="N4337" s="119"/>
      <c r="O4337" s="159"/>
      <c r="P4337" s="160" t="s">
        <v>80</v>
      </c>
      <c r="Q4337" s="122">
        <f t="shared" si="136"/>
        <v>0</v>
      </c>
      <c r="R4337" s="143"/>
    </row>
    <row r="4338" spans="2:18" x14ac:dyDescent="0.2">
      <c r="B4338" s="120"/>
      <c r="C4338" s="119"/>
      <c r="D4338" s="120"/>
      <c r="E4338" s="119"/>
      <c r="F4338" s="119"/>
      <c r="G4338" s="119"/>
      <c r="H4338" s="119"/>
      <c r="I4338" s="158">
        <f t="shared" si="135"/>
        <v>0</v>
      </c>
      <c r="J4338" s="119"/>
      <c r="K4338" s="119"/>
      <c r="L4338" s="119"/>
      <c r="M4338" s="119"/>
      <c r="N4338" s="119"/>
      <c r="O4338" s="159"/>
      <c r="P4338" s="160" t="s">
        <v>80</v>
      </c>
      <c r="Q4338" s="122">
        <f t="shared" si="136"/>
        <v>0</v>
      </c>
      <c r="R4338" s="143"/>
    </row>
    <row r="4339" spans="2:18" x14ac:dyDescent="0.2">
      <c r="B4339" s="120"/>
      <c r="C4339" s="119"/>
      <c r="D4339" s="120"/>
      <c r="E4339" s="119"/>
      <c r="F4339" s="119"/>
      <c r="G4339" s="119"/>
      <c r="H4339" s="119"/>
      <c r="I4339" s="158">
        <f t="shared" si="135"/>
        <v>0</v>
      </c>
      <c r="J4339" s="119"/>
      <c r="K4339" s="119"/>
      <c r="L4339" s="119"/>
      <c r="M4339" s="119"/>
      <c r="N4339" s="119"/>
      <c r="O4339" s="159"/>
      <c r="P4339" s="160" t="s">
        <v>80</v>
      </c>
      <c r="Q4339" s="122">
        <f t="shared" si="136"/>
        <v>0</v>
      </c>
      <c r="R4339" s="143"/>
    </row>
    <row r="4340" spans="2:18" x14ac:dyDescent="0.2">
      <c r="B4340" s="120"/>
      <c r="C4340" s="119"/>
      <c r="D4340" s="120"/>
      <c r="E4340" s="119"/>
      <c r="F4340" s="119"/>
      <c r="G4340" s="119"/>
      <c r="H4340" s="119"/>
      <c r="I4340" s="158">
        <f t="shared" ref="I4340:I4403" si="137">IF(J4340&gt;0,J4340,SUM((PI()*E4340*F4340/4)+(PI()*F4340*G4340/4)+(PI()*G4340*H4340/4)+(PI()*H4340*E4340/4)))</f>
        <v>0</v>
      </c>
      <c r="J4340" s="119"/>
      <c r="K4340" s="119"/>
      <c r="L4340" s="119"/>
      <c r="M4340" s="119"/>
      <c r="N4340" s="119"/>
      <c r="O4340" s="159"/>
      <c r="P4340" s="160" t="s">
        <v>80</v>
      </c>
      <c r="Q4340" s="122">
        <f t="shared" ref="Q4340:Q4403" si="138">SUM((I4340-(L4340+M4340+N4340))*(1-O4340))</f>
        <v>0</v>
      </c>
      <c r="R4340" s="143"/>
    </row>
    <row r="4341" spans="2:18" x14ac:dyDescent="0.2">
      <c r="B4341" s="120"/>
      <c r="C4341" s="119"/>
      <c r="D4341" s="120"/>
      <c r="E4341" s="119"/>
      <c r="F4341" s="119"/>
      <c r="G4341" s="119"/>
      <c r="H4341" s="119"/>
      <c r="I4341" s="158">
        <f t="shared" si="137"/>
        <v>0</v>
      </c>
      <c r="J4341" s="119"/>
      <c r="K4341" s="119"/>
      <c r="L4341" s="119"/>
      <c r="M4341" s="119"/>
      <c r="N4341" s="119"/>
      <c r="O4341" s="159"/>
      <c r="P4341" s="160" t="s">
        <v>80</v>
      </c>
      <c r="Q4341" s="122">
        <f t="shared" si="138"/>
        <v>0</v>
      </c>
      <c r="R4341" s="143"/>
    </row>
    <row r="4342" spans="2:18" x14ac:dyDescent="0.2">
      <c r="B4342" s="120"/>
      <c r="C4342" s="119"/>
      <c r="D4342" s="120"/>
      <c r="E4342" s="119"/>
      <c r="F4342" s="119"/>
      <c r="G4342" s="119"/>
      <c r="H4342" s="119"/>
      <c r="I4342" s="158">
        <f t="shared" si="137"/>
        <v>0</v>
      </c>
      <c r="J4342" s="119"/>
      <c r="K4342" s="119"/>
      <c r="L4342" s="119"/>
      <c r="M4342" s="119"/>
      <c r="N4342" s="119"/>
      <c r="O4342" s="159"/>
      <c r="P4342" s="160" t="s">
        <v>80</v>
      </c>
      <c r="Q4342" s="122">
        <f t="shared" si="138"/>
        <v>0</v>
      </c>
      <c r="R4342" s="143"/>
    </row>
    <row r="4343" spans="2:18" x14ac:dyDescent="0.2">
      <c r="B4343" s="120"/>
      <c r="C4343" s="119"/>
      <c r="D4343" s="120"/>
      <c r="E4343" s="119"/>
      <c r="F4343" s="119"/>
      <c r="G4343" s="119"/>
      <c r="H4343" s="119"/>
      <c r="I4343" s="158">
        <f t="shared" si="137"/>
        <v>0</v>
      </c>
      <c r="J4343" s="119"/>
      <c r="K4343" s="119"/>
      <c r="L4343" s="119"/>
      <c r="M4343" s="119"/>
      <c r="N4343" s="119"/>
      <c r="O4343" s="159"/>
      <c r="P4343" s="160" t="s">
        <v>80</v>
      </c>
      <c r="Q4343" s="122">
        <f t="shared" si="138"/>
        <v>0</v>
      </c>
      <c r="R4343" s="143"/>
    </row>
    <row r="4344" spans="2:18" x14ac:dyDescent="0.2">
      <c r="B4344" s="120"/>
      <c r="C4344" s="119"/>
      <c r="D4344" s="120"/>
      <c r="E4344" s="119"/>
      <c r="F4344" s="119"/>
      <c r="G4344" s="119"/>
      <c r="H4344" s="119"/>
      <c r="I4344" s="158">
        <f t="shared" si="137"/>
        <v>0</v>
      </c>
      <c r="J4344" s="119"/>
      <c r="K4344" s="119"/>
      <c r="L4344" s="119"/>
      <c r="M4344" s="119"/>
      <c r="N4344" s="119"/>
      <c r="O4344" s="159"/>
      <c r="P4344" s="160" t="s">
        <v>80</v>
      </c>
      <c r="Q4344" s="122">
        <f t="shared" si="138"/>
        <v>0</v>
      </c>
      <c r="R4344" s="143"/>
    </row>
    <row r="4345" spans="2:18" x14ac:dyDescent="0.2">
      <c r="B4345" s="120"/>
      <c r="C4345" s="119"/>
      <c r="D4345" s="120"/>
      <c r="E4345" s="119"/>
      <c r="F4345" s="119"/>
      <c r="G4345" s="119"/>
      <c r="H4345" s="119"/>
      <c r="I4345" s="158">
        <f t="shared" si="137"/>
        <v>0</v>
      </c>
      <c r="J4345" s="119"/>
      <c r="K4345" s="119"/>
      <c r="L4345" s="119"/>
      <c r="M4345" s="119"/>
      <c r="N4345" s="119"/>
      <c r="O4345" s="159"/>
      <c r="P4345" s="160" t="s">
        <v>80</v>
      </c>
      <c r="Q4345" s="122">
        <f t="shared" si="138"/>
        <v>0</v>
      </c>
      <c r="R4345" s="143"/>
    </row>
    <row r="4346" spans="2:18" x14ac:dyDescent="0.2">
      <c r="B4346" s="120"/>
      <c r="C4346" s="119"/>
      <c r="D4346" s="120"/>
      <c r="E4346" s="119"/>
      <c r="F4346" s="119"/>
      <c r="G4346" s="119"/>
      <c r="H4346" s="119"/>
      <c r="I4346" s="158">
        <f t="shared" si="137"/>
        <v>0</v>
      </c>
      <c r="J4346" s="119"/>
      <c r="K4346" s="119"/>
      <c r="L4346" s="119"/>
      <c r="M4346" s="119"/>
      <c r="N4346" s="119"/>
      <c r="O4346" s="159"/>
      <c r="P4346" s="160" t="s">
        <v>80</v>
      </c>
      <c r="Q4346" s="122">
        <f t="shared" si="138"/>
        <v>0</v>
      </c>
      <c r="R4346" s="143"/>
    </row>
    <row r="4347" spans="2:18" x14ac:dyDescent="0.2">
      <c r="B4347" s="120"/>
      <c r="C4347" s="119"/>
      <c r="D4347" s="120"/>
      <c r="E4347" s="119"/>
      <c r="F4347" s="119"/>
      <c r="G4347" s="119"/>
      <c r="H4347" s="119"/>
      <c r="I4347" s="158">
        <f t="shared" si="137"/>
        <v>0</v>
      </c>
      <c r="J4347" s="119"/>
      <c r="K4347" s="119"/>
      <c r="L4347" s="119"/>
      <c r="M4347" s="119"/>
      <c r="N4347" s="119"/>
      <c r="O4347" s="159"/>
      <c r="P4347" s="160" t="s">
        <v>80</v>
      </c>
      <c r="Q4347" s="122">
        <f t="shared" si="138"/>
        <v>0</v>
      </c>
      <c r="R4347" s="143"/>
    </row>
    <row r="4348" spans="2:18" x14ac:dyDescent="0.2">
      <c r="B4348" s="120"/>
      <c r="C4348" s="119"/>
      <c r="D4348" s="120"/>
      <c r="E4348" s="119"/>
      <c r="F4348" s="119"/>
      <c r="G4348" s="119"/>
      <c r="H4348" s="119"/>
      <c r="I4348" s="158">
        <f t="shared" si="137"/>
        <v>0</v>
      </c>
      <c r="J4348" s="119"/>
      <c r="K4348" s="119"/>
      <c r="L4348" s="119"/>
      <c r="M4348" s="119"/>
      <c r="N4348" s="119"/>
      <c r="O4348" s="159"/>
      <c r="P4348" s="160" t="s">
        <v>80</v>
      </c>
      <c r="Q4348" s="122">
        <f t="shared" si="138"/>
        <v>0</v>
      </c>
      <c r="R4348" s="143"/>
    </row>
    <row r="4349" spans="2:18" x14ac:dyDescent="0.2">
      <c r="B4349" s="120"/>
      <c r="C4349" s="119"/>
      <c r="D4349" s="120"/>
      <c r="E4349" s="119"/>
      <c r="F4349" s="119"/>
      <c r="G4349" s="119"/>
      <c r="H4349" s="119"/>
      <c r="I4349" s="158">
        <f t="shared" si="137"/>
        <v>0</v>
      </c>
      <c r="J4349" s="119"/>
      <c r="K4349" s="119"/>
      <c r="L4349" s="119"/>
      <c r="M4349" s="119"/>
      <c r="N4349" s="119"/>
      <c r="O4349" s="159"/>
      <c r="P4349" s="160" t="s">
        <v>80</v>
      </c>
      <c r="Q4349" s="122">
        <f t="shared" si="138"/>
        <v>0</v>
      </c>
      <c r="R4349" s="143"/>
    </row>
    <row r="4350" spans="2:18" x14ac:dyDescent="0.2">
      <c r="B4350" s="120"/>
      <c r="C4350" s="119"/>
      <c r="D4350" s="120"/>
      <c r="E4350" s="119"/>
      <c r="F4350" s="119"/>
      <c r="G4350" s="119"/>
      <c r="H4350" s="119"/>
      <c r="I4350" s="158">
        <f t="shared" si="137"/>
        <v>0</v>
      </c>
      <c r="J4350" s="119"/>
      <c r="K4350" s="119"/>
      <c r="L4350" s="119"/>
      <c r="M4350" s="119"/>
      <c r="N4350" s="119"/>
      <c r="O4350" s="159"/>
      <c r="P4350" s="160" t="s">
        <v>80</v>
      </c>
      <c r="Q4350" s="122">
        <f t="shared" si="138"/>
        <v>0</v>
      </c>
      <c r="R4350" s="143"/>
    </row>
    <row r="4351" spans="2:18" x14ac:dyDescent="0.2">
      <c r="B4351" s="120"/>
      <c r="C4351" s="119"/>
      <c r="D4351" s="120"/>
      <c r="E4351" s="119"/>
      <c r="F4351" s="119"/>
      <c r="G4351" s="119"/>
      <c r="H4351" s="119"/>
      <c r="I4351" s="158">
        <f t="shared" si="137"/>
        <v>0</v>
      </c>
      <c r="J4351" s="119"/>
      <c r="K4351" s="119"/>
      <c r="L4351" s="119"/>
      <c r="M4351" s="119"/>
      <c r="N4351" s="119"/>
      <c r="O4351" s="159"/>
      <c r="P4351" s="160" t="s">
        <v>80</v>
      </c>
      <c r="Q4351" s="122">
        <f t="shared" si="138"/>
        <v>0</v>
      </c>
      <c r="R4351" s="143"/>
    </row>
    <row r="4352" spans="2:18" x14ac:dyDescent="0.2">
      <c r="B4352" s="120"/>
      <c r="C4352" s="119"/>
      <c r="D4352" s="120"/>
      <c r="E4352" s="119"/>
      <c r="F4352" s="119"/>
      <c r="G4352" s="119"/>
      <c r="H4352" s="119"/>
      <c r="I4352" s="158">
        <f t="shared" si="137"/>
        <v>0</v>
      </c>
      <c r="J4352" s="119"/>
      <c r="K4352" s="119"/>
      <c r="L4352" s="119"/>
      <c r="M4352" s="119"/>
      <c r="N4352" s="119"/>
      <c r="O4352" s="159"/>
      <c r="P4352" s="160" t="s">
        <v>80</v>
      </c>
      <c r="Q4352" s="122">
        <f t="shared" si="138"/>
        <v>0</v>
      </c>
      <c r="R4352" s="143"/>
    </row>
    <row r="4353" spans="2:18" x14ac:dyDescent="0.2">
      <c r="B4353" s="120"/>
      <c r="C4353" s="119"/>
      <c r="D4353" s="120"/>
      <c r="E4353" s="119"/>
      <c r="F4353" s="119"/>
      <c r="G4353" s="119"/>
      <c r="H4353" s="119"/>
      <c r="I4353" s="158">
        <f t="shared" si="137"/>
        <v>0</v>
      </c>
      <c r="J4353" s="119"/>
      <c r="K4353" s="119"/>
      <c r="L4353" s="119"/>
      <c r="M4353" s="119"/>
      <c r="N4353" s="119"/>
      <c r="O4353" s="159"/>
      <c r="P4353" s="160" t="s">
        <v>80</v>
      </c>
      <c r="Q4353" s="122">
        <f t="shared" si="138"/>
        <v>0</v>
      </c>
      <c r="R4353" s="143"/>
    </row>
    <row r="4354" spans="2:18" x14ac:dyDescent="0.2">
      <c r="B4354" s="120"/>
      <c r="C4354" s="119"/>
      <c r="D4354" s="120"/>
      <c r="E4354" s="119"/>
      <c r="F4354" s="119"/>
      <c r="G4354" s="119"/>
      <c r="H4354" s="119"/>
      <c r="I4354" s="158">
        <f t="shared" si="137"/>
        <v>0</v>
      </c>
      <c r="J4354" s="119"/>
      <c r="K4354" s="119"/>
      <c r="L4354" s="119"/>
      <c r="M4354" s="119"/>
      <c r="N4354" s="119"/>
      <c r="O4354" s="159"/>
      <c r="P4354" s="160" t="s">
        <v>80</v>
      </c>
      <c r="Q4354" s="122">
        <f t="shared" si="138"/>
        <v>0</v>
      </c>
      <c r="R4354" s="143"/>
    </row>
    <row r="4355" spans="2:18" x14ac:dyDescent="0.2">
      <c r="B4355" s="120"/>
      <c r="C4355" s="119"/>
      <c r="D4355" s="120"/>
      <c r="E4355" s="119"/>
      <c r="F4355" s="119"/>
      <c r="G4355" s="119"/>
      <c r="H4355" s="119"/>
      <c r="I4355" s="158">
        <f t="shared" si="137"/>
        <v>0</v>
      </c>
      <c r="J4355" s="119"/>
      <c r="K4355" s="119"/>
      <c r="L4355" s="119"/>
      <c r="M4355" s="119"/>
      <c r="N4355" s="119"/>
      <c r="O4355" s="159"/>
      <c r="P4355" s="160" t="s">
        <v>80</v>
      </c>
      <c r="Q4355" s="122">
        <f t="shared" si="138"/>
        <v>0</v>
      </c>
      <c r="R4355" s="143"/>
    </row>
    <row r="4356" spans="2:18" x14ac:dyDescent="0.2">
      <c r="B4356" s="120"/>
      <c r="C4356" s="119"/>
      <c r="D4356" s="120"/>
      <c r="E4356" s="119"/>
      <c r="F4356" s="119"/>
      <c r="G4356" s="119"/>
      <c r="H4356" s="119"/>
      <c r="I4356" s="158">
        <f t="shared" si="137"/>
        <v>0</v>
      </c>
      <c r="J4356" s="119"/>
      <c r="K4356" s="119"/>
      <c r="L4356" s="119"/>
      <c r="M4356" s="119"/>
      <c r="N4356" s="119"/>
      <c r="O4356" s="159"/>
      <c r="P4356" s="160" t="s">
        <v>80</v>
      </c>
      <c r="Q4356" s="122">
        <f t="shared" si="138"/>
        <v>0</v>
      </c>
      <c r="R4356" s="143"/>
    </row>
    <row r="4357" spans="2:18" x14ac:dyDescent="0.2">
      <c r="B4357" s="120"/>
      <c r="C4357" s="119"/>
      <c r="D4357" s="120"/>
      <c r="E4357" s="119"/>
      <c r="F4357" s="119"/>
      <c r="G4357" s="119"/>
      <c r="H4357" s="119"/>
      <c r="I4357" s="158">
        <f t="shared" si="137"/>
        <v>0</v>
      </c>
      <c r="J4357" s="119"/>
      <c r="K4357" s="119"/>
      <c r="L4357" s="119"/>
      <c r="M4357" s="119"/>
      <c r="N4357" s="119"/>
      <c r="O4357" s="159"/>
      <c r="P4357" s="160" t="s">
        <v>80</v>
      </c>
      <c r="Q4357" s="122">
        <f t="shared" si="138"/>
        <v>0</v>
      </c>
      <c r="R4357" s="143"/>
    </row>
    <row r="4358" spans="2:18" x14ac:dyDescent="0.2">
      <c r="B4358" s="120"/>
      <c r="C4358" s="119"/>
      <c r="D4358" s="120"/>
      <c r="E4358" s="119"/>
      <c r="F4358" s="119"/>
      <c r="G4358" s="119"/>
      <c r="H4358" s="119"/>
      <c r="I4358" s="158">
        <f t="shared" si="137"/>
        <v>0</v>
      </c>
      <c r="J4358" s="119"/>
      <c r="K4358" s="119"/>
      <c r="L4358" s="119"/>
      <c r="M4358" s="119"/>
      <c r="N4358" s="119"/>
      <c r="O4358" s="159"/>
      <c r="P4358" s="160" t="s">
        <v>80</v>
      </c>
      <c r="Q4358" s="122">
        <f t="shared" si="138"/>
        <v>0</v>
      </c>
      <c r="R4358" s="143"/>
    </row>
    <row r="4359" spans="2:18" x14ac:dyDescent="0.2">
      <c r="B4359" s="120"/>
      <c r="C4359" s="119"/>
      <c r="D4359" s="120"/>
      <c r="E4359" s="119"/>
      <c r="F4359" s="119"/>
      <c r="G4359" s="119"/>
      <c r="H4359" s="119"/>
      <c r="I4359" s="158">
        <f t="shared" si="137"/>
        <v>0</v>
      </c>
      <c r="J4359" s="119"/>
      <c r="K4359" s="119"/>
      <c r="L4359" s="119"/>
      <c r="M4359" s="119"/>
      <c r="N4359" s="119"/>
      <c r="O4359" s="159"/>
      <c r="P4359" s="160" t="s">
        <v>80</v>
      </c>
      <c r="Q4359" s="122">
        <f t="shared" si="138"/>
        <v>0</v>
      </c>
      <c r="R4359" s="143"/>
    </row>
    <row r="4360" spans="2:18" x14ac:dyDescent="0.2">
      <c r="B4360" s="120"/>
      <c r="C4360" s="119"/>
      <c r="D4360" s="120"/>
      <c r="E4360" s="119"/>
      <c r="F4360" s="119"/>
      <c r="G4360" s="119"/>
      <c r="H4360" s="119"/>
      <c r="I4360" s="158">
        <f t="shared" si="137"/>
        <v>0</v>
      </c>
      <c r="J4360" s="119"/>
      <c r="K4360" s="119"/>
      <c r="L4360" s="119"/>
      <c r="M4360" s="119"/>
      <c r="N4360" s="119"/>
      <c r="O4360" s="159"/>
      <c r="P4360" s="160" t="s">
        <v>80</v>
      </c>
      <c r="Q4360" s="122">
        <f t="shared" si="138"/>
        <v>0</v>
      </c>
      <c r="R4360" s="143"/>
    </row>
    <row r="4361" spans="2:18" x14ac:dyDescent="0.2">
      <c r="B4361" s="120"/>
      <c r="C4361" s="119"/>
      <c r="D4361" s="120"/>
      <c r="E4361" s="119"/>
      <c r="F4361" s="119"/>
      <c r="G4361" s="119"/>
      <c r="H4361" s="119"/>
      <c r="I4361" s="158">
        <f t="shared" si="137"/>
        <v>0</v>
      </c>
      <c r="J4361" s="119"/>
      <c r="K4361" s="119"/>
      <c r="L4361" s="119"/>
      <c r="M4361" s="119"/>
      <c r="N4361" s="119"/>
      <c r="O4361" s="159"/>
      <c r="P4361" s="160" t="s">
        <v>80</v>
      </c>
      <c r="Q4361" s="122">
        <f t="shared" si="138"/>
        <v>0</v>
      </c>
      <c r="R4361" s="143"/>
    </row>
    <row r="4362" spans="2:18" x14ac:dyDescent="0.2">
      <c r="B4362" s="120"/>
      <c r="C4362" s="119"/>
      <c r="D4362" s="120"/>
      <c r="E4362" s="119"/>
      <c r="F4362" s="119"/>
      <c r="G4362" s="119"/>
      <c r="H4362" s="119"/>
      <c r="I4362" s="158">
        <f t="shared" si="137"/>
        <v>0</v>
      </c>
      <c r="J4362" s="119"/>
      <c r="K4362" s="119"/>
      <c r="L4362" s="119"/>
      <c r="M4362" s="119"/>
      <c r="N4362" s="119"/>
      <c r="O4362" s="159"/>
      <c r="P4362" s="160" t="s">
        <v>80</v>
      </c>
      <c r="Q4362" s="122">
        <f t="shared" si="138"/>
        <v>0</v>
      </c>
      <c r="R4362" s="143"/>
    </row>
    <row r="4363" spans="2:18" x14ac:dyDescent="0.2">
      <c r="B4363" s="120"/>
      <c r="C4363" s="119"/>
      <c r="D4363" s="120"/>
      <c r="E4363" s="119"/>
      <c r="F4363" s="119"/>
      <c r="G4363" s="119"/>
      <c r="H4363" s="119"/>
      <c r="I4363" s="158">
        <f t="shared" si="137"/>
        <v>0</v>
      </c>
      <c r="J4363" s="119"/>
      <c r="K4363" s="119"/>
      <c r="L4363" s="119"/>
      <c r="M4363" s="119"/>
      <c r="N4363" s="119"/>
      <c r="O4363" s="159"/>
      <c r="P4363" s="160" t="s">
        <v>80</v>
      </c>
      <c r="Q4363" s="122">
        <f t="shared" si="138"/>
        <v>0</v>
      </c>
      <c r="R4363" s="143"/>
    </row>
    <row r="4364" spans="2:18" x14ac:dyDescent="0.2">
      <c r="B4364" s="120"/>
      <c r="C4364" s="119"/>
      <c r="D4364" s="120"/>
      <c r="E4364" s="119"/>
      <c r="F4364" s="119"/>
      <c r="G4364" s="119"/>
      <c r="H4364" s="119"/>
      <c r="I4364" s="158">
        <f t="shared" si="137"/>
        <v>0</v>
      </c>
      <c r="J4364" s="119"/>
      <c r="K4364" s="119"/>
      <c r="L4364" s="119"/>
      <c r="M4364" s="119"/>
      <c r="N4364" s="119"/>
      <c r="O4364" s="159"/>
      <c r="P4364" s="160" t="s">
        <v>80</v>
      </c>
      <c r="Q4364" s="122">
        <f t="shared" si="138"/>
        <v>0</v>
      </c>
      <c r="R4364" s="143"/>
    </row>
    <row r="4365" spans="2:18" x14ac:dyDescent="0.2">
      <c r="B4365" s="120"/>
      <c r="C4365" s="119"/>
      <c r="D4365" s="120"/>
      <c r="E4365" s="119"/>
      <c r="F4365" s="119"/>
      <c r="G4365" s="119"/>
      <c r="H4365" s="119"/>
      <c r="I4365" s="158">
        <f t="shared" si="137"/>
        <v>0</v>
      </c>
      <c r="J4365" s="119"/>
      <c r="K4365" s="119"/>
      <c r="L4365" s="119"/>
      <c r="M4365" s="119"/>
      <c r="N4365" s="119"/>
      <c r="O4365" s="159"/>
      <c r="P4365" s="160" t="s">
        <v>80</v>
      </c>
      <c r="Q4365" s="122">
        <f t="shared" si="138"/>
        <v>0</v>
      </c>
      <c r="R4365" s="143"/>
    </row>
    <row r="4366" spans="2:18" x14ac:dyDescent="0.2">
      <c r="B4366" s="120"/>
      <c r="C4366" s="119"/>
      <c r="D4366" s="120"/>
      <c r="E4366" s="119"/>
      <c r="F4366" s="119"/>
      <c r="G4366" s="119"/>
      <c r="H4366" s="119"/>
      <c r="I4366" s="158">
        <f t="shared" si="137"/>
        <v>0</v>
      </c>
      <c r="J4366" s="119"/>
      <c r="K4366" s="119"/>
      <c r="L4366" s="119"/>
      <c r="M4366" s="119"/>
      <c r="N4366" s="119"/>
      <c r="O4366" s="159"/>
      <c r="P4366" s="160" t="s">
        <v>80</v>
      </c>
      <c r="Q4366" s="122">
        <f t="shared" si="138"/>
        <v>0</v>
      </c>
      <c r="R4366" s="143"/>
    </row>
    <row r="4367" spans="2:18" x14ac:dyDescent="0.2">
      <c r="B4367" s="120"/>
      <c r="C4367" s="119"/>
      <c r="D4367" s="120"/>
      <c r="E4367" s="119"/>
      <c r="F4367" s="119"/>
      <c r="G4367" s="119"/>
      <c r="H4367" s="119"/>
      <c r="I4367" s="158">
        <f t="shared" si="137"/>
        <v>0</v>
      </c>
      <c r="J4367" s="119"/>
      <c r="K4367" s="119"/>
      <c r="L4367" s="119"/>
      <c r="M4367" s="119"/>
      <c r="N4367" s="119"/>
      <c r="O4367" s="159"/>
      <c r="P4367" s="160" t="s">
        <v>80</v>
      </c>
      <c r="Q4367" s="122">
        <f t="shared" si="138"/>
        <v>0</v>
      </c>
      <c r="R4367" s="143"/>
    </row>
    <row r="4368" spans="2:18" x14ac:dyDescent="0.2">
      <c r="B4368" s="120"/>
      <c r="C4368" s="119"/>
      <c r="D4368" s="120"/>
      <c r="E4368" s="119"/>
      <c r="F4368" s="119"/>
      <c r="G4368" s="119"/>
      <c r="H4368" s="119"/>
      <c r="I4368" s="158">
        <f t="shared" si="137"/>
        <v>0</v>
      </c>
      <c r="J4368" s="119"/>
      <c r="K4368" s="119"/>
      <c r="L4368" s="119"/>
      <c r="M4368" s="119"/>
      <c r="N4368" s="119"/>
      <c r="O4368" s="159"/>
      <c r="P4368" s="160" t="s">
        <v>80</v>
      </c>
      <c r="Q4368" s="122">
        <f t="shared" si="138"/>
        <v>0</v>
      </c>
      <c r="R4368" s="143"/>
    </row>
    <row r="4369" spans="2:18" x14ac:dyDescent="0.2">
      <c r="B4369" s="120"/>
      <c r="C4369" s="119"/>
      <c r="D4369" s="120"/>
      <c r="E4369" s="119"/>
      <c r="F4369" s="119"/>
      <c r="G4369" s="119"/>
      <c r="H4369" s="119"/>
      <c r="I4369" s="158">
        <f t="shared" si="137"/>
        <v>0</v>
      </c>
      <c r="J4369" s="119"/>
      <c r="K4369" s="119"/>
      <c r="L4369" s="119"/>
      <c r="M4369" s="119"/>
      <c r="N4369" s="119"/>
      <c r="O4369" s="159"/>
      <c r="P4369" s="160" t="s">
        <v>80</v>
      </c>
      <c r="Q4369" s="122">
        <f t="shared" si="138"/>
        <v>0</v>
      </c>
      <c r="R4369" s="143"/>
    </row>
    <row r="4370" spans="2:18" x14ac:dyDescent="0.2">
      <c r="B4370" s="120"/>
      <c r="C4370" s="119"/>
      <c r="D4370" s="120"/>
      <c r="E4370" s="119"/>
      <c r="F4370" s="119"/>
      <c r="G4370" s="119"/>
      <c r="H4370" s="119"/>
      <c r="I4370" s="158">
        <f t="shared" si="137"/>
        <v>0</v>
      </c>
      <c r="J4370" s="119"/>
      <c r="K4370" s="119"/>
      <c r="L4370" s="119"/>
      <c r="M4370" s="119"/>
      <c r="N4370" s="119"/>
      <c r="O4370" s="159"/>
      <c r="P4370" s="160" t="s">
        <v>80</v>
      </c>
      <c r="Q4370" s="122">
        <f t="shared" si="138"/>
        <v>0</v>
      </c>
      <c r="R4370" s="143"/>
    </row>
    <row r="4371" spans="2:18" x14ac:dyDescent="0.2">
      <c r="B4371" s="120"/>
      <c r="C4371" s="119"/>
      <c r="D4371" s="120"/>
      <c r="E4371" s="119"/>
      <c r="F4371" s="119"/>
      <c r="G4371" s="119"/>
      <c r="H4371" s="119"/>
      <c r="I4371" s="158">
        <f t="shared" si="137"/>
        <v>0</v>
      </c>
      <c r="J4371" s="119"/>
      <c r="K4371" s="119"/>
      <c r="L4371" s="119"/>
      <c r="M4371" s="119"/>
      <c r="N4371" s="119"/>
      <c r="O4371" s="159"/>
      <c r="P4371" s="160" t="s">
        <v>80</v>
      </c>
      <c r="Q4371" s="122">
        <f t="shared" si="138"/>
        <v>0</v>
      </c>
      <c r="R4371" s="143"/>
    </row>
    <row r="4372" spans="2:18" x14ac:dyDescent="0.2">
      <c r="B4372" s="120"/>
      <c r="C4372" s="119"/>
      <c r="D4372" s="120"/>
      <c r="E4372" s="119"/>
      <c r="F4372" s="119"/>
      <c r="G4372" s="119"/>
      <c r="H4372" s="119"/>
      <c r="I4372" s="158">
        <f t="shared" si="137"/>
        <v>0</v>
      </c>
      <c r="J4372" s="119"/>
      <c r="K4372" s="119"/>
      <c r="L4372" s="119"/>
      <c r="M4372" s="119"/>
      <c r="N4372" s="119"/>
      <c r="O4372" s="159"/>
      <c r="P4372" s="160" t="s">
        <v>80</v>
      </c>
      <c r="Q4372" s="122">
        <f t="shared" si="138"/>
        <v>0</v>
      </c>
      <c r="R4372" s="143"/>
    </row>
    <row r="4373" spans="2:18" x14ac:dyDescent="0.2">
      <c r="B4373" s="120"/>
      <c r="C4373" s="119"/>
      <c r="D4373" s="120"/>
      <c r="E4373" s="119"/>
      <c r="F4373" s="119"/>
      <c r="G4373" s="119"/>
      <c r="H4373" s="119"/>
      <c r="I4373" s="158">
        <f t="shared" si="137"/>
        <v>0</v>
      </c>
      <c r="J4373" s="119"/>
      <c r="K4373" s="119"/>
      <c r="L4373" s="119"/>
      <c r="M4373" s="119"/>
      <c r="N4373" s="119"/>
      <c r="O4373" s="159"/>
      <c r="P4373" s="160" t="s">
        <v>80</v>
      </c>
      <c r="Q4373" s="122">
        <f t="shared" si="138"/>
        <v>0</v>
      </c>
      <c r="R4373" s="143"/>
    </row>
    <row r="4374" spans="2:18" x14ac:dyDescent="0.2">
      <c r="B4374" s="120"/>
      <c r="C4374" s="119"/>
      <c r="D4374" s="120"/>
      <c r="E4374" s="119"/>
      <c r="F4374" s="119"/>
      <c r="G4374" s="119"/>
      <c r="H4374" s="119"/>
      <c r="I4374" s="158">
        <f t="shared" si="137"/>
        <v>0</v>
      </c>
      <c r="J4374" s="119"/>
      <c r="K4374" s="119"/>
      <c r="L4374" s="119"/>
      <c r="M4374" s="119"/>
      <c r="N4374" s="119"/>
      <c r="O4374" s="159"/>
      <c r="P4374" s="160" t="s">
        <v>80</v>
      </c>
      <c r="Q4374" s="122">
        <f t="shared" si="138"/>
        <v>0</v>
      </c>
      <c r="R4374" s="143"/>
    </row>
    <row r="4375" spans="2:18" x14ac:dyDescent="0.2">
      <c r="B4375" s="120"/>
      <c r="C4375" s="119"/>
      <c r="D4375" s="120"/>
      <c r="E4375" s="119"/>
      <c r="F4375" s="119"/>
      <c r="G4375" s="119"/>
      <c r="H4375" s="119"/>
      <c r="I4375" s="158">
        <f t="shared" si="137"/>
        <v>0</v>
      </c>
      <c r="J4375" s="119"/>
      <c r="K4375" s="119"/>
      <c r="L4375" s="119"/>
      <c r="M4375" s="119"/>
      <c r="N4375" s="119"/>
      <c r="O4375" s="159"/>
      <c r="P4375" s="160" t="s">
        <v>80</v>
      </c>
      <c r="Q4375" s="122">
        <f t="shared" si="138"/>
        <v>0</v>
      </c>
      <c r="R4375" s="143"/>
    </row>
    <row r="4376" spans="2:18" x14ac:dyDescent="0.2">
      <c r="B4376" s="120"/>
      <c r="C4376" s="119"/>
      <c r="D4376" s="120"/>
      <c r="E4376" s="119"/>
      <c r="F4376" s="119"/>
      <c r="G4376" s="119"/>
      <c r="H4376" s="119"/>
      <c r="I4376" s="158">
        <f t="shared" si="137"/>
        <v>0</v>
      </c>
      <c r="J4376" s="119"/>
      <c r="K4376" s="119"/>
      <c r="L4376" s="119"/>
      <c r="M4376" s="119"/>
      <c r="N4376" s="119"/>
      <c r="O4376" s="159"/>
      <c r="P4376" s="160" t="s">
        <v>80</v>
      </c>
      <c r="Q4376" s="122">
        <f t="shared" si="138"/>
        <v>0</v>
      </c>
      <c r="R4376" s="143"/>
    </row>
    <row r="4377" spans="2:18" x14ac:dyDescent="0.2">
      <c r="B4377" s="120"/>
      <c r="C4377" s="119"/>
      <c r="D4377" s="120"/>
      <c r="E4377" s="119"/>
      <c r="F4377" s="119"/>
      <c r="G4377" s="119"/>
      <c r="H4377" s="119"/>
      <c r="I4377" s="158">
        <f t="shared" si="137"/>
        <v>0</v>
      </c>
      <c r="J4377" s="119"/>
      <c r="K4377" s="119"/>
      <c r="L4377" s="119"/>
      <c r="M4377" s="119"/>
      <c r="N4377" s="119"/>
      <c r="O4377" s="159"/>
      <c r="P4377" s="160" t="s">
        <v>80</v>
      </c>
      <c r="Q4377" s="122">
        <f t="shared" si="138"/>
        <v>0</v>
      </c>
      <c r="R4377" s="143"/>
    </row>
    <row r="4378" spans="2:18" x14ac:dyDescent="0.2">
      <c r="B4378" s="120"/>
      <c r="C4378" s="119"/>
      <c r="D4378" s="120"/>
      <c r="E4378" s="119"/>
      <c r="F4378" s="119"/>
      <c r="G4378" s="119"/>
      <c r="H4378" s="119"/>
      <c r="I4378" s="158">
        <f t="shared" si="137"/>
        <v>0</v>
      </c>
      <c r="J4378" s="119"/>
      <c r="K4378" s="119"/>
      <c r="L4378" s="119"/>
      <c r="M4378" s="119"/>
      <c r="N4378" s="119"/>
      <c r="O4378" s="159"/>
      <c r="P4378" s="160" t="s">
        <v>80</v>
      </c>
      <c r="Q4378" s="122">
        <f t="shared" si="138"/>
        <v>0</v>
      </c>
      <c r="R4378" s="143"/>
    </row>
    <row r="4379" spans="2:18" x14ac:dyDescent="0.2">
      <c r="B4379" s="120"/>
      <c r="C4379" s="119"/>
      <c r="D4379" s="120"/>
      <c r="E4379" s="119"/>
      <c r="F4379" s="119"/>
      <c r="G4379" s="119"/>
      <c r="H4379" s="119"/>
      <c r="I4379" s="158">
        <f t="shared" si="137"/>
        <v>0</v>
      </c>
      <c r="J4379" s="119"/>
      <c r="K4379" s="119"/>
      <c r="L4379" s="119"/>
      <c r="M4379" s="119"/>
      <c r="N4379" s="119"/>
      <c r="O4379" s="159"/>
      <c r="P4379" s="160" t="s">
        <v>80</v>
      </c>
      <c r="Q4379" s="122">
        <f t="shared" si="138"/>
        <v>0</v>
      </c>
      <c r="R4379" s="143"/>
    </row>
    <row r="4380" spans="2:18" x14ac:dyDescent="0.2">
      <c r="B4380" s="120"/>
      <c r="C4380" s="119"/>
      <c r="D4380" s="120"/>
      <c r="E4380" s="119"/>
      <c r="F4380" s="119"/>
      <c r="G4380" s="119"/>
      <c r="H4380" s="119"/>
      <c r="I4380" s="158">
        <f t="shared" si="137"/>
        <v>0</v>
      </c>
      <c r="J4380" s="119"/>
      <c r="K4380" s="119"/>
      <c r="L4380" s="119"/>
      <c r="M4380" s="119"/>
      <c r="N4380" s="119"/>
      <c r="O4380" s="159"/>
      <c r="P4380" s="160" t="s">
        <v>80</v>
      </c>
      <c r="Q4380" s="122">
        <f t="shared" si="138"/>
        <v>0</v>
      </c>
      <c r="R4380" s="143"/>
    </row>
    <row r="4381" spans="2:18" x14ac:dyDescent="0.2">
      <c r="B4381" s="120"/>
      <c r="C4381" s="119"/>
      <c r="D4381" s="120"/>
      <c r="E4381" s="119"/>
      <c r="F4381" s="119"/>
      <c r="G4381" s="119"/>
      <c r="H4381" s="119"/>
      <c r="I4381" s="158">
        <f t="shared" si="137"/>
        <v>0</v>
      </c>
      <c r="J4381" s="119"/>
      <c r="K4381" s="119"/>
      <c r="L4381" s="119"/>
      <c r="M4381" s="119"/>
      <c r="N4381" s="119"/>
      <c r="O4381" s="159"/>
      <c r="P4381" s="160" t="s">
        <v>80</v>
      </c>
      <c r="Q4381" s="122">
        <f t="shared" si="138"/>
        <v>0</v>
      </c>
      <c r="R4381" s="143"/>
    </row>
    <row r="4382" spans="2:18" x14ac:dyDescent="0.2">
      <c r="B4382" s="120"/>
      <c r="C4382" s="119"/>
      <c r="D4382" s="120"/>
      <c r="E4382" s="119"/>
      <c r="F4382" s="119"/>
      <c r="G4382" s="119"/>
      <c r="H4382" s="119"/>
      <c r="I4382" s="158">
        <f t="shared" si="137"/>
        <v>0</v>
      </c>
      <c r="J4382" s="119"/>
      <c r="K4382" s="119"/>
      <c r="L4382" s="119"/>
      <c r="M4382" s="119"/>
      <c r="N4382" s="119"/>
      <c r="O4382" s="159"/>
      <c r="P4382" s="160" t="s">
        <v>80</v>
      </c>
      <c r="Q4382" s="122">
        <f t="shared" si="138"/>
        <v>0</v>
      </c>
      <c r="R4382" s="143"/>
    </row>
    <row r="4383" spans="2:18" x14ac:dyDescent="0.2">
      <c r="B4383" s="120"/>
      <c r="C4383" s="119"/>
      <c r="D4383" s="120"/>
      <c r="E4383" s="119"/>
      <c r="F4383" s="119"/>
      <c r="G4383" s="119"/>
      <c r="H4383" s="119"/>
      <c r="I4383" s="158">
        <f t="shared" si="137"/>
        <v>0</v>
      </c>
      <c r="J4383" s="119"/>
      <c r="K4383" s="119"/>
      <c r="L4383" s="119"/>
      <c r="M4383" s="119"/>
      <c r="N4383" s="119"/>
      <c r="O4383" s="159"/>
      <c r="P4383" s="160" t="s">
        <v>80</v>
      </c>
      <c r="Q4383" s="122">
        <f t="shared" si="138"/>
        <v>0</v>
      </c>
      <c r="R4383" s="143"/>
    </row>
    <row r="4384" spans="2:18" x14ac:dyDescent="0.2">
      <c r="B4384" s="120"/>
      <c r="C4384" s="119"/>
      <c r="D4384" s="120"/>
      <c r="E4384" s="119"/>
      <c r="F4384" s="119"/>
      <c r="G4384" s="119"/>
      <c r="H4384" s="119"/>
      <c r="I4384" s="158">
        <f t="shared" si="137"/>
        <v>0</v>
      </c>
      <c r="J4384" s="119"/>
      <c r="K4384" s="119"/>
      <c r="L4384" s="119"/>
      <c r="M4384" s="119"/>
      <c r="N4384" s="119"/>
      <c r="O4384" s="159"/>
      <c r="P4384" s="160" t="s">
        <v>80</v>
      </c>
      <c r="Q4384" s="122">
        <f t="shared" si="138"/>
        <v>0</v>
      </c>
      <c r="R4384" s="143"/>
    </row>
    <row r="4385" spans="2:18" x14ac:dyDescent="0.2">
      <c r="B4385" s="120"/>
      <c r="C4385" s="119"/>
      <c r="D4385" s="120"/>
      <c r="E4385" s="119"/>
      <c r="F4385" s="119"/>
      <c r="G4385" s="119"/>
      <c r="H4385" s="119"/>
      <c r="I4385" s="158">
        <f t="shared" si="137"/>
        <v>0</v>
      </c>
      <c r="J4385" s="119"/>
      <c r="K4385" s="119"/>
      <c r="L4385" s="119"/>
      <c r="M4385" s="119"/>
      <c r="N4385" s="119"/>
      <c r="O4385" s="159"/>
      <c r="P4385" s="160" t="s">
        <v>80</v>
      </c>
      <c r="Q4385" s="122">
        <f t="shared" si="138"/>
        <v>0</v>
      </c>
      <c r="R4385" s="143"/>
    </row>
    <row r="4386" spans="2:18" x14ac:dyDescent="0.2">
      <c r="B4386" s="120"/>
      <c r="C4386" s="119"/>
      <c r="D4386" s="120"/>
      <c r="E4386" s="119"/>
      <c r="F4386" s="119"/>
      <c r="G4386" s="119"/>
      <c r="H4386" s="119"/>
      <c r="I4386" s="158">
        <f t="shared" si="137"/>
        <v>0</v>
      </c>
      <c r="J4386" s="119"/>
      <c r="K4386" s="119"/>
      <c r="L4386" s="119"/>
      <c r="M4386" s="119"/>
      <c r="N4386" s="119"/>
      <c r="O4386" s="159"/>
      <c r="P4386" s="160" t="s">
        <v>80</v>
      </c>
      <c r="Q4386" s="122">
        <f t="shared" si="138"/>
        <v>0</v>
      </c>
      <c r="R4386" s="143"/>
    </row>
    <row r="4387" spans="2:18" x14ac:dyDescent="0.2">
      <c r="B4387" s="120"/>
      <c r="C4387" s="119"/>
      <c r="D4387" s="120"/>
      <c r="E4387" s="119"/>
      <c r="F4387" s="119"/>
      <c r="G4387" s="119"/>
      <c r="H4387" s="119"/>
      <c r="I4387" s="158">
        <f t="shared" si="137"/>
        <v>0</v>
      </c>
      <c r="J4387" s="119"/>
      <c r="K4387" s="119"/>
      <c r="L4387" s="119"/>
      <c r="M4387" s="119"/>
      <c r="N4387" s="119"/>
      <c r="O4387" s="159"/>
      <c r="P4387" s="160" t="s">
        <v>80</v>
      </c>
      <c r="Q4387" s="122">
        <f t="shared" si="138"/>
        <v>0</v>
      </c>
      <c r="R4387" s="143"/>
    </row>
    <row r="4388" spans="2:18" x14ac:dyDescent="0.2">
      <c r="B4388" s="120"/>
      <c r="C4388" s="119"/>
      <c r="D4388" s="120"/>
      <c r="E4388" s="119"/>
      <c r="F4388" s="119"/>
      <c r="G4388" s="119"/>
      <c r="H4388" s="119"/>
      <c r="I4388" s="158">
        <f t="shared" si="137"/>
        <v>0</v>
      </c>
      <c r="J4388" s="119"/>
      <c r="K4388" s="119"/>
      <c r="L4388" s="119"/>
      <c r="M4388" s="119"/>
      <c r="N4388" s="119"/>
      <c r="O4388" s="159"/>
      <c r="P4388" s="160" t="s">
        <v>80</v>
      </c>
      <c r="Q4388" s="122">
        <f t="shared" si="138"/>
        <v>0</v>
      </c>
      <c r="R4388" s="143"/>
    </row>
    <row r="4389" spans="2:18" x14ac:dyDescent="0.2">
      <c r="B4389" s="120"/>
      <c r="C4389" s="119"/>
      <c r="D4389" s="120"/>
      <c r="E4389" s="119"/>
      <c r="F4389" s="119"/>
      <c r="G4389" s="119"/>
      <c r="H4389" s="119"/>
      <c r="I4389" s="158">
        <f t="shared" si="137"/>
        <v>0</v>
      </c>
      <c r="J4389" s="119"/>
      <c r="K4389" s="119"/>
      <c r="L4389" s="119"/>
      <c r="M4389" s="119"/>
      <c r="N4389" s="119"/>
      <c r="O4389" s="159"/>
      <c r="P4389" s="160" t="s">
        <v>80</v>
      </c>
      <c r="Q4389" s="122">
        <f t="shared" si="138"/>
        <v>0</v>
      </c>
      <c r="R4389" s="143"/>
    </row>
    <row r="4390" spans="2:18" x14ac:dyDescent="0.2">
      <c r="B4390" s="120"/>
      <c r="C4390" s="119"/>
      <c r="D4390" s="120"/>
      <c r="E4390" s="119"/>
      <c r="F4390" s="119"/>
      <c r="G4390" s="119"/>
      <c r="H4390" s="119"/>
      <c r="I4390" s="158">
        <f t="shared" si="137"/>
        <v>0</v>
      </c>
      <c r="J4390" s="119"/>
      <c r="K4390" s="119"/>
      <c r="L4390" s="119"/>
      <c r="M4390" s="119"/>
      <c r="N4390" s="119"/>
      <c r="O4390" s="159"/>
      <c r="P4390" s="160" t="s">
        <v>80</v>
      </c>
      <c r="Q4390" s="122">
        <f t="shared" si="138"/>
        <v>0</v>
      </c>
      <c r="R4390" s="143"/>
    </row>
    <row r="4391" spans="2:18" x14ac:dyDescent="0.2">
      <c r="B4391" s="120"/>
      <c r="C4391" s="119"/>
      <c r="D4391" s="120"/>
      <c r="E4391" s="119"/>
      <c r="F4391" s="119"/>
      <c r="G4391" s="119"/>
      <c r="H4391" s="119"/>
      <c r="I4391" s="158">
        <f t="shared" si="137"/>
        <v>0</v>
      </c>
      <c r="J4391" s="119"/>
      <c r="K4391" s="119"/>
      <c r="L4391" s="119"/>
      <c r="M4391" s="119"/>
      <c r="N4391" s="119"/>
      <c r="O4391" s="159"/>
      <c r="P4391" s="160" t="s">
        <v>80</v>
      </c>
      <c r="Q4391" s="122">
        <f t="shared" si="138"/>
        <v>0</v>
      </c>
      <c r="R4391" s="143"/>
    </row>
    <row r="4392" spans="2:18" x14ac:dyDescent="0.2">
      <c r="B4392" s="120"/>
      <c r="C4392" s="119"/>
      <c r="D4392" s="120"/>
      <c r="E4392" s="119"/>
      <c r="F4392" s="119"/>
      <c r="G4392" s="119"/>
      <c r="H4392" s="119"/>
      <c r="I4392" s="158">
        <f t="shared" si="137"/>
        <v>0</v>
      </c>
      <c r="J4392" s="119"/>
      <c r="K4392" s="119"/>
      <c r="L4392" s="119"/>
      <c r="M4392" s="119"/>
      <c r="N4392" s="119"/>
      <c r="O4392" s="159"/>
      <c r="P4392" s="160" t="s">
        <v>80</v>
      </c>
      <c r="Q4392" s="122">
        <f t="shared" si="138"/>
        <v>0</v>
      </c>
      <c r="R4392" s="143"/>
    </row>
    <row r="4393" spans="2:18" x14ac:dyDescent="0.2">
      <c r="B4393" s="120"/>
      <c r="C4393" s="119"/>
      <c r="D4393" s="120"/>
      <c r="E4393" s="119"/>
      <c r="F4393" s="119"/>
      <c r="G4393" s="119"/>
      <c r="H4393" s="119"/>
      <c r="I4393" s="158">
        <f t="shared" si="137"/>
        <v>0</v>
      </c>
      <c r="J4393" s="119"/>
      <c r="K4393" s="119"/>
      <c r="L4393" s="119"/>
      <c r="M4393" s="119"/>
      <c r="N4393" s="119"/>
      <c r="O4393" s="159"/>
      <c r="P4393" s="160" t="s">
        <v>80</v>
      </c>
      <c r="Q4393" s="122">
        <f t="shared" si="138"/>
        <v>0</v>
      </c>
      <c r="R4393" s="143"/>
    </row>
    <row r="4394" spans="2:18" x14ac:dyDescent="0.2">
      <c r="B4394" s="120"/>
      <c r="C4394" s="119"/>
      <c r="D4394" s="120"/>
      <c r="E4394" s="119"/>
      <c r="F4394" s="119"/>
      <c r="G4394" s="119"/>
      <c r="H4394" s="119"/>
      <c r="I4394" s="158">
        <f t="shared" si="137"/>
        <v>0</v>
      </c>
      <c r="J4394" s="119"/>
      <c r="K4394" s="119"/>
      <c r="L4394" s="119"/>
      <c r="M4394" s="119"/>
      <c r="N4394" s="119"/>
      <c r="O4394" s="159"/>
      <c r="P4394" s="160" t="s">
        <v>80</v>
      </c>
      <c r="Q4394" s="122">
        <f t="shared" si="138"/>
        <v>0</v>
      </c>
      <c r="R4394" s="143"/>
    </row>
    <row r="4395" spans="2:18" x14ac:dyDescent="0.2">
      <c r="B4395" s="120"/>
      <c r="C4395" s="119"/>
      <c r="D4395" s="120"/>
      <c r="E4395" s="119"/>
      <c r="F4395" s="119"/>
      <c r="G4395" s="119"/>
      <c r="H4395" s="119"/>
      <c r="I4395" s="158">
        <f t="shared" si="137"/>
        <v>0</v>
      </c>
      <c r="J4395" s="119"/>
      <c r="K4395" s="119"/>
      <c r="L4395" s="119"/>
      <c r="M4395" s="119"/>
      <c r="N4395" s="119"/>
      <c r="O4395" s="159"/>
      <c r="P4395" s="160" t="s">
        <v>80</v>
      </c>
      <c r="Q4395" s="122">
        <f t="shared" si="138"/>
        <v>0</v>
      </c>
      <c r="R4395" s="143"/>
    </row>
    <row r="4396" spans="2:18" x14ac:dyDescent="0.2">
      <c r="B4396" s="120"/>
      <c r="C4396" s="119"/>
      <c r="D4396" s="120"/>
      <c r="E4396" s="119"/>
      <c r="F4396" s="119"/>
      <c r="G4396" s="119"/>
      <c r="H4396" s="119"/>
      <c r="I4396" s="158">
        <f t="shared" si="137"/>
        <v>0</v>
      </c>
      <c r="J4396" s="119"/>
      <c r="K4396" s="119"/>
      <c r="L4396" s="119"/>
      <c r="M4396" s="119"/>
      <c r="N4396" s="119"/>
      <c r="O4396" s="159"/>
      <c r="P4396" s="160" t="s">
        <v>80</v>
      </c>
      <c r="Q4396" s="122">
        <f t="shared" si="138"/>
        <v>0</v>
      </c>
      <c r="R4396" s="143"/>
    </row>
    <row r="4397" spans="2:18" x14ac:dyDescent="0.2">
      <c r="B4397" s="120"/>
      <c r="C4397" s="119"/>
      <c r="D4397" s="120"/>
      <c r="E4397" s="119"/>
      <c r="F4397" s="119"/>
      <c r="G4397" s="119"/>
      <c r="H4397" s="119"/>
      <c r="I4397" s="158">
        <f t="shared" si="137"/>
        <v>0</v>
      </c>
      <c r="J4397" s="119"/>
      <c r="K4397" s="119"/>
      <c r="L4397" s="119"/>
      <c r="M4397" s="119"/>
      <c r="N4397" s="119"/>
      <c r="O4397" s="159"/>
      <c r="P4397" s="160" t="s">
        <v>80</v>
      </c>
      <c r="Q4397" s="122">
        <f t="shared" si="138"/>
        <v>0</v>
      </c>
      <c r="R4397" s="143"/>
    </row>
    <row r="4398" spans="2:18" x14ac:dyDescent="0.2">
      <c r="B4398" s="120"/>
      <c r="C4398" s="119"/>
      <c r="D4398" s="120"/>
      <c r="E4398" s="119"/>
      <c r="F4398" s="119"/>
      <c r="G4398" s="119"/>
      <c r="H4398" s="119"/>
      <c r="I4398" s="158">
        <f t="shared" si="137"/>
        <v>0</v>
      </c>
      <c r="J4398" s="119"/>
      <c r="K4398" s="119"/>
      <c r="L4398" s="119"/>
      <c r="M4398" s="119"/>
      <c r="N4398" s="119"/>
      <c r="O4398" s="159"/>
      <c r="P4398" s="160" t="s">
        <v>80</v>
      </c>
      <c r="Q4398" s="122">
        <f t="shared" si="138"/>
        <v>0</v>
      </c>
      <c r="R4398" s="143"/>
    </row>
    <row r="4399" spans="2:18" x14ac:dyDescent="0.2">
      <c r="B4399" s="120"/>
      <c r="C4399" s="119"/>
      <c r="D4399" s="120"/>
      <c r="E4399" s="119"/>
      <c r="F4399" s="119"/>
      <c r="G4399" s="119"/>
      <c r="H4399" s="119"/>
      <c r="I4399" s="158">
        <f t="shared" si="137"/>
        <v>0</v>
      </c>
      <c r="J4399" s="119"/>
      <c r="K4399" s="119"/>
      <c r="L4399" s="119"/>
      <c r="M4399" s="119"/>
      <c r="N4399" s="119"/>
      <c r="O4399" s="159"/>
      <c r="P4399" s="160" t="s">
        <v>80</v>
      </c>
      <c r="Q4399" s="122">
        <f t="shared" si="138"/>
        <v>0</v>
      </c>
      <c r="R4399" s="143"/>
    </row>
    <row r="4400" spans="2:18" x14ac:dyDescent="0.2">
      <c r="B4400" s="120"/>
      <c r="C4400" s="119"/>
      <c r="D4400" s="120"/>
      <c r="E4400" s="119"/>
      <c r="F4400" s="119"/>
      <c r="G4400" s="119"/>
      <c r="H4400" s="119"/>
      <c r="I4400" s="158">
        <f t="shared" si="137"/>
        <v>0</v>
      </c>
      <c r="J4400" s="119"/>
      <c r="K4400" s="119"/>
      <c r="L4400" s="119"/>
      <c r="M4400" s="119"/>
      <c r="N4400" s="119"/>
      <c r="O4400" s="159"/>
      <c r="P4400" s="160" t="s">
        <v>80</v>
      </c>
      <c r="Q4400" s="122">
        <f t="shared" si="138"/>
        <v>0</v>
      </c>
      <c r="R4400" s="143"/>
    </row>
    <row r="4401" spans="2:18" x14ac:dyDescent="0.2">
      <c r="B4401" s="120"/>
      <c r="C4401" s="119"/>
      <c r="D4401" s="120"/>
      <c r="E4401" s="119"/>
      <c r="F4401" s="119"/>
      <c r="G4401" s="119"/>
      <c r="H4401" s="119"/>
      <c r="I4401" s="158">
        <f t="shared" si="137"/>
        <v>0</v>
      </c>
      <c r="J4401" s="119"/>
      <c r="K4401" s="119"/>
      <c r="L4401" s="119"/>
      <c r="M4401" s="119"/>
      <c r="N4401" s="119"/>
      <c r="O4401" s="159"/>
      <c r="P4401" s="160" t="s">
        <v>80</v>
      </c>
      <c r="Q4401" s="122">
        <f t="shared" si="138"/>
        <v>0</v>
      </c>
      <c r="R4401" s="143"/>
    </row>
    <row r="4402" spans="2:18" x14ac:dyDescent="0.2">
      <c r="B4402" s="120"/>
      <c r="C4402" s="119"/>
      <c r="D4402" s="120"/>
      <c r="E4402" s="119"/>
      <c r="F4402" s="119"/>
      <c r="G4402" s="119"/>
      <c r="H4402" s="119"/>
      <c r="I4402" s="158">
        <f t="shared" si="137"/>
        <v>0</v>
      </c>
      <c r="J4402" s="119"/>
      <c r="K4402" s="119"/>
      <c r="L4402" s="119"/>
      <c r="M4402" s="119"/>
      <c r="N4402" s="119"/>
      <c r="O4402" s="159"/>
      <c r="P4402" s="160" t="s">
        <v>80</v>
      </c>
      <c r="Q4402" s="122">
        <f t="shared" si="138"/>
        <v>0</v>
      </c>
      <c r="R4402" s="143"/>
    </row>
    <row r="4403" spans="2:18" x14ac:dyDescent="0.2">
      <c r="B4403" s="120"/>
      <c r="C4403" s="119"/>
      <c r="D4403" s="120"/>
      <c r="E4403" s="119"/>
      <c r="F4403" s="119"/>
      <c r="G4403" s="119"/>
      <c r="H4403" s="119"/>
      <c r="I4403" s="158">
        <f t="shared" si="137"/>
        <v>0</v>
      </c>
      <c r="J4403" s="119"/>
      <c r="K4403" s="119"/>
      <c r="L4403" s="119"/>
      <c r="M4403" s="119"/>
      <c r="N4403" s="119"/>
      <c r="O4403" s="159"/>
      <c r="P4403" s="160" t="s">
        <v>80</v>
      </c>
      <c r="Q4403" s="122">
        <f t="shared" si="138"/>
        <v>0</v>
      </c>
      <c r="R4403" s="143"/>
    </row>
    <row r="4404" spans="2:18" x14ac:dyDescent="0.2">
      <c r="B4404" s="120"/>
      <c r="C4404" s="119"/>
      <c r="D4404" s="120"/>
      <c r="E4404" s="119"/>
      <c r="F4404" s="119"/>
      <c r="G4404" s="119"/>
      <c r="H4404" s="119"/>
      <c r="I4404" s="158">
        <f t="shared" ref="I4404:I4467" si="139">IF(J4404&gt;0,J4404,SUM((PI()*E4404*F4404/4)+(PI()*F4404*G4404/4)+(PI()*G4404*H4404/4)+(PI()*H4404*E4404/4)))</f>
        <v>0</v>
      </c>
      <c r="J4404" s="119"/>
      <c r="K4404" s="119"/>
      <c r="L4404" s="119"/>
      <c r="M4404" s="119"/>
      <c r="N4404" s="119"/>
      <c r="O4404" s="159"/>
      <c r="P4404" s="160" t="s">
        <v>80</v>
      </c>
      <c r="Q4404" s="122">
        <f t="shared" ref="Q4404:Q4467" si="140">SUM((I4404-(L4404+M4404+N4404))*(1-O4404))</f>
        <v>0</v>
      </c>
      <c r="R4404" s="143"/>
    </row>
    <row r="4405" spans="2:18" x14ac:dyDescent="0.2">
      <c r="B4405" s="120"/>
      <c r="C4405" s="119"/>
      <c r="D4405" s="120"/>
      <c r="E4405" s="119"/>
      <c r="F4405" s="119"/>
      <c r="G4405" s="119"/>
      <c r="H4405" s="119"/>
      <c r="I4405" s="158">
        <f t="shared" si="139"/>
        <v>0</v>
      </c>
      <c r="J4405" s="119"/>
      <c r="K4405" s="119"/>
      <c r="L4405" s="119"/>
      <c r="M4405" s="119"/>
      <c r="N4405" s="119"/>
      <c r="O4405" s="159"/>
      <c r="P4405" s="160" t="s">
        <v>80</v>
      </c>
      <c r="Q4405" s="122">
        <f t="shared" si="140"/>
        <v>0</v>
      </c>
      <c r="R4405" s="143"/>
    </row>
    <row r="4406" spans="2:18" x14ac:dyDescent="0.2">
      <c r="B4406" s="120"/>
      <c r="C4406" s="119"/>
      <c r="D4406" s="120"/>
      <c r="E4406" s="119"/>
      <c r="F4406" s="119"/>
      <c r="G4406" s="119"/>
      <c r="H4406" s="119"/>
      <c r="I4406" s="158">
        <f t="shared" si="139"/>
        <v>0</v>
      </c>
      <c r="J4406" s="119"/>
      <c r="K4406" s="119"/>
      <c r="L4406" s="119"/>
      <c r="M4406" s="119"/>
      <c r="N4406" s="119"/>
      <c r="O4406" s="159"/>
      <c r="P4406" s="160" t="s">
        <v>80</v>
      </c>
      <c r="Q4406" s="122">
        <f t="shared" si="140"/>
        <v>0</v>
      </c>
      <c r="R4406" s="143"/>
    </row>
    <row r="4407" spans="2:18" x14ac:dyDescent="0.2">
      <c r="B4407" s="120"/>
      <c r="C4407" s="119"/>
      <c r="D4407" s="120"/>
      <c r="E4407" s="119"/>
      <c r="F4407" s="119"/>
      <c r="G4407" s="119"/>
      <c r="H4407" s="119"/>
      <c r="I4407" s="158">
        <f t="shared" si="139"/>
        <v>0</v>
      </c>
      <c r="J4407" s="119"/>
      <c r="K4407" s="119"/>
      <c r="L4407" s="119"/>
      <c r="M4407" s="119"/>
      <c r="N4407" s="119"/>
      <c r="O4407" s="159"/>
      <c r="P4407" s="160" t="s">
        <v>80</v>
      </c>
      <c r="Q4407" s="122">
        <f t="shared" si="140"/>
        <v>0</v>
      </c>
      <c r="R4407" s="143"/>
    </row>
    <row r="4408" spans="2:18" x14ac:dyDescent="0.2">
      <c r="B4408" s="120"/>
      <c r="C4408" s="119"/>
      <c r="D4408" s="120"/>
      <c r="E4408" s="119"/>
      <c r="F4408" s="119"/>
      <c r="G4408" s="119"/>
      <c r="H4408" s="119"/>
      <c r="I4408" s="158">
        <f t="shared" si="139"/>
        <v>0</v>
      </c>
      <c r="J4408" s="119"/>
      <c r="K4408" s="119"/>
      <c r="L4408" s="119"/>
      <c r="M4408" s="119"/>
      <c r="N4408" s="119"/>
      <c r="O4408" s="159"/>
      <c r="P4408" s="160" t="s">
        <v>80</v>
      </c>
      <c r="Q4408" s="122">
        <f t="shared" si="140"/>
        <v>0</v>
      </c>
      <c r="R4408" s="143"/>
    </row>
    <row r="4409" spans="2:18" x14ac:dyDescent="0.2">
      <c r="B4409" s="120"/>
      <c r="C4409" s="119"/>
      <c r="D4409" s="120"/>
      <c r="E4409" s="119"/>
      <c r="F4409" s="119"/>
      <c r="G4409" s="119"/>
      <c r="H4409" s="119"/>
      <c r="I4409" s="158">
        <f t="shared" si="139"/>
        <v>0</v>
      </c>
      <c r="J4409" s="119"/>
      <c r="K4409" s="119"/>
      <c r="L4409" s="119"/>
      <c r="M4409" s="119"/>
      <c r="N4409" s="119"/>
      <c r="O4409" s="159"/>
      <c r="P4409" s="160" t="s">
        <v>80</v>
      </c>
      <c r="Q4409" s="122">
        <f t="shared" si="140"/>
        <v>0</v>
      </c>
      <c r="R4409" s="143"/>
    </row>
    <row r="4410" spans="2:18" x14ac:dyDescent="0.2">
      <c r="B4410" s="120"/>
      <c r="C4410" s="119"/>
      <c r="D4410" s="120"/>
      <c r="E4410" s="119"/>
      <c r="F4410" s="119"/>
      <c r="G4410" s="119"/>
      <c r="H4410" s="119"/>
      <c r="I4410" s="158">
        <f t="shared" si="139"/>
        <v>0</v>
      </c>
      <c r="J4410" s="119"/>
      <c r="K4410" s="119"/>
      <c r="L4410" s="119"/>
      <c r="M4410" s="119"/>
      <c r="N4410" s="119"/>
      <c r="O4410" s="159"/>
      <c r="P4410" s="160" t="s">
        <v>80</v>
      </c>
      <c r="Q4410" s="122">
        <f t="shared" si="140"/>
        <v>0</v>
      </c>
      <c r="R4410" s="143"/>
    </row>
    <row r="4411" spans="2:18" x14ac:dyDescent="0.2">
      <c r="B4411" s="120"/>
      <c r="C4411" s="119"/>
      <c r="D4411" s="120"/>
      <c r="E4411" s="119"/>
      <c r="F4411" s="119"/>
      <c r="G4411" s="119"/>
      <c r="H4411" s="119"/>
      <c r="I4411" s="158">
        <f t="shared" si="139"/>
        <v>0</v>
      </c>
      <c r="J4411" s="119"/>
      <c r="K4411" s="119"/>
      <c r="L4411" s="119"/>
      <c r="M4411" s="119"/>
      <c r="N4411" s="119"/>
      <c r="O4411" s="159"/>
      <c r="P4411" s="160" t="s">
        <v>80</v>
      </c>
      <c r="Q4411" s="122">
        <f t="shared" si="140"/>
        <v>0</v>
      </c>
      <c r="R4411" s="143"/>
    </row>
    <row r="4412" spans="2:18" x14ac:dyDescent="0.2">
      <c r="B4412" s="120"/>
      <c r="C4412" s="119"/>
      <c r="D4412" s="120"/>
      <c r="E4412" s="119"/>
      <c r="F4412" s="119"/>
      <c r="G4412" s="119"/>
      <c r="H4412" s="119"/>
      <c r="I4412" s="158">
        <f t="shared" si="139"/>
        <v>0</v>
      </c>
      <c r="J4412" s="119"/>
      <c r="K4412" s="119"/>
      <c r="L4412" s="119"/>
      <c r="M4412" s="119"/>
      <c r="N4412" s="119"/>
      <c r="O4412" s="159"/>
      <c r="P4412" s="160" t="s">
        <v>80</v>
      </c>
      <c r="Q4412" s="122">
        <f t="shared" si="140"/>
        <v>0</v>
      </c>
      <c r="R4412" s="143"/>
    </row>
    <row r="4413" spans="2:18" x14ac:dyDescent="0.2">
      <c r="B4413" s="120"/>
      <c r="C4413" s="119"/>
      <c r="D4413" s="120"/>
      <c r="E4413" s="119"/>
      <c r="F4413" s="119"/>
      <c r="G4413" s="119"/>
      <c r="H4413" s="119"/>
      <c r="I4413" s="158">
        <f t="shared" si="139"/>
        <v>0</v>
      </c>
      <c r="J4413" s="119"/>
      <c r="K4413" s="119"/>
      <c r="L4413" s="119"/>
      <c r="M4413" s="119"/>
      <c r="N4413" s="119"/>
      <c r="O4413" s="159"/>
      <c r="P4413" s="160" t="s">
        <v>80</v>
      </c>
      <c r="Q4413" s="122">
        <f t="shared" si="140"/>
        <v>0</v>
      </c>
      <c r="R4413" s="143"/>
    </row>
    <row r="4414" spans="2:18" x14ac:dyDescent="0.2">
      <c r="B4414" s="120"/>
      <c r="C4414" s="119"/>
      <c r="D4414" s="120"/>
      <c r="E4414" s="119"/>
      <c r="F4414" s="119"/>
      <c r="G4414" s="119"/>
      <c r="H4414" s="119"/>
      <c r="I4414" s="158">
        <f t="shared" si="139"/>
        <v>0</v>
      </c>
      <c r="J4414" s="119"/>
      <c r="K4414" s="119"/>
      <c r="L4414" s="119"/>
      <c r="M4414" s="119"/>
      <c r="N4414" s="119"/>
      <c r="O4414" s="159"/>
      <c r="P4414" s="160" t="s">
        <v>80</v>
      </c>
      <c r="Q4414" s="122">
        <f t="shared" si="140"/>
        <v>0</v>
      </c>
      <c r="R4414" s="143"/>
    </row>
    <row r="4415" spans="2:18" x14ac:dyDescent="0.2">
      <c r="B4415" s="120"/>
      <c r="C4415" s="119"/>
      <c r="D4415" s="120"/>
      <c r="E4415" s="119"/>
      <c r="F4415" s="119"/>
      <c r="G4415" s="119"/>
      <c r="H4415" s="119"/>
      <c r="I4415" s="158">
        <f t="shared" si="139"/>
        <v>0</v>
      </c>
      <c r="J4415" s="119"/>
      <c r="K4415" s="119"/>
      <c r="L4415" s="119"/>
      <c r="M4415" s="119"/>
      <c r="N4415" s="119"/>
      <c r="O4415" s="159"/>
      <c r="P4415" s="160" t="s">
        <v>80</v>
      </c>
      <c r="Q4415" s="122">
        <f t="shared" si="140"/>
        <v>0</v>
      </c>
      <c r="R4415" s="143"/>
    </row>
    <row r="4416" spans="2:18" x14ac:dyDescent="0.2">
      <c r="B4416" s="120"/>
      <c r="C4416" s="119"/>
      <c r="D4416" s="120"/>
      <c r="E4416" s="119"/>
      <c r="F4416" s="119"/>
      <c r="G4416" s="119"/>
      <c r="H4416" s="119"/>
      <c r="I4416" s="158">
        <f t="shared" si="139"/>
        <v>0</v>
      </c>
      <c r="J4416" s="119"/>
      <c r="K4416" s="119"/>
      <c r="L4416" s="119"/>
      <c r="M4416" s="119"/>
      <c r="N4416" s="119"/>
      <c r="O4416" s="159"/>
      <c r="P4416" s="160" t="s">
        <v>80</v>
      </c>
      <c r="Q4416" s="122">
        <f t="shared" si="140"/>
        <v>0</v>
      </c>
      <c r="R4416" s="143"/>
    </row>
    <row r="4417" spans="2:18" x14ac:dyDescent="0.2">
      <c r="B4417" s="120"/>
      <c r="C4417" s="119"/>
      <c r="D4417" s="120"/>
      <c r="E4417" s="119"/>
      <c r="F4417" s="119"/>
      <c r="G4417" s="119"/>
      <c r="H4417" s="119"/>
      <c r="I4417" s="158">
        <f t="shared" si="139"/>
        <v>0</v>
      </c>
      <c r="J4417" s="119"/>
      <c r="K4417" s="119"/>
      <c r="L4417" s="119"/>
      <c r="M4417" s="119"/>
      <c r="N4417" s="119"/>
      <c r="O4417" s="159"/>
      <c r="P4417" s="160" t="s">
        <v>80</v>
      </c>
      <c r="Q4417" s="122">
        <f t="shared" si="140"/>
        <v>0</v>
      </c>
      <c r="R4417" s="143"/>
    </row>
    <row r="4418" spans="2:18" x14ac:dyDescent="0.2">
      <c r="B4418" s="120"/>
      <c r="C4418" s="119"/>
      <c r="D4418" s="120"/>
      <c r="E4418" s="119"/>
      <c r="F4418" s="119"/>
      <c r="G4418" s="119"/>
      <c r="H4418" s="119"/>
      <c r="I4418" s="158">
        <f t="shared" si="139"/>
        <v>0</v>
      </c>
      <c r="J4418" s="119"/>
      <c r="K4418" s="119"/>
      <c r="L4418" s="119"/>
      <c r="M4418" s="119"/>
      <c r="N4418" s="119"/>
      <c r="O4418" s="159"/>
      <c r="P4418" s="160" t="s">
        <v>80</v>
      </c>
      <c r="Q4418" s="122">
        <f t="shared" si="140"/>
        <v>0</v>
      </c>
      <c r="R4418" s="143"/>
    </row>
    <row r="4419" spans="2:18" x14ac:dyDescent="0.2">
      <c r="B4419" s="120"/>
      <c r="C4419" s="119"/>
      <c r="D4419" s="120"/>
      <c r="E4419" s="119"/>
      <c r="F4419" s="119"/>
      <c r="G4419" s="119"/>
      <c r="H4419" s="119"/>
      <c r="I4419" s="158">
        <f t="shared" si="139"/>
        <v>0</v>
      </c>
      <c r="J4419" s="119"/>
      <c r="K4419" s="119"/>
      <c r="L4419" s="119"/>
      <c r="M4419" s="119"/>
      <c r="N4419" s="119"/>
      <c r="O4419" s="159"/>
      <c r="P4419" s="160" t="s">
        <v>80</v>
      </c>
      <c r="Q4419" s="122">
        <f t="shared" si="140"/>
        <v>0</v>
      </c>
      <c r="R4419" s="143"/>
    </row>
    <row r="4420" spans="2:18" x14ac:dyDescent="0.2">
      <c r="B4420" s="120"/>
      <c r="C4420" s="119"/>
      <c r="D4420" s="120"/>
      <c r="E4420" s="119"/>
      <c r="F4420" s="119"/>
      <c r="G4420" s="119"/>
      <c r="H4420" s="119"/>
      <c r="I4420" s="158">
        <f t="shared" si="139"/>
        <v>0</v>
      </c>
      <c r="J4420" s="119"/>
      <c r="K4420" s="119"/>
      <c r="L4420" s="119"/>
      <c r="M4420" s="119"/>
      <c r="N4420" s="119"/>
      <c r="O4420" s="159"/>
      <c r="P4420" s="160" t="s">
        <v>80</v>
      </c>
      <c r="Q4420" s="122">
        <f t="shared" si="140"/>
        <v>0</v>
      </c>
      <c r="R4420" s="143"/>
    </row>
    <row r="4421" spans="2:18" x14ac:dyDescent="0.2">
      <c r="B4421" s="120"/>
      <c r="C4421" s="119"/>
      <c r="D4421" s="120"/>
      <c r="E4421" s="119"/>
      <c r="F4421" s="119"/>
      <c r="G4421" s="119"/>
      <c r="H4421" s="119"/>
      <c r="I4421" s="158">
        <f t="shared" si="139"/>
        <v>0</v>
      </c>
      <c r="J4421" s="119"/>
      <c r="K4421" s="119"/>
      <c r="L4421" s="119"/>
      <c r="M4421" s="119"/>
      <c r="N4421" s="119"/>
      <c r="O4421" s="159"/>
      <c r="P4421" s="160" t="s">
        <v>80</v>
      </c>
      <c r="Q4421" s="122">
        <f t="shared" si="140"/>
        <v>0</v>
      </c>
      <c r="R4421" s="143"/>
    </row>
    <row r="4422" spans="2:18" x14ac:dyDescent="0.2">
      <c r="B4422" s="120"/>
      <c r="C4422" s="119"/>
      <c r="D4422" s="120"/>
      <c r="E4422" s="119"/>
      <c r="F4422" s="119"/>
      <c r="G4422" s="119"/>
      <c r="H4422" s="119"/>
      <c r="I4422" s="158">
        <f t="shared" si="139"/>
        <v>0</v>
      </c>
      <c r="J4422" s="119"/>
      <c r="K4422" s="119"/>
      <c r="L4422" s="119"/>
      <c r="M4422" s="119"/>
      <c r="N4422" s="119"/>
      <c r="O4422" s="159"/>
      <c r="P4422" s="160" t="s">
        <v>80</v>
      </c>
      <c r="Q4422" s="122">
        <f t="shared" si="140"/>
        <v>0</v>
      </c>
      <c r="R4422" s="143"/>
    </row>
    <row r="4423" spans="2:18" x14ac:dyDescent="0.2">
      <c r="B4423" s="120"/>
      <c r="C4423" s="119"/>
      <c r="D4423" s="120"/>
      <c r="E4423" s="119"/>
      <c r="F4423" s="119"/>
      <c r="G4423" s="119"/>
      <c r="H4423" s="119"/>
      <c r="I4423" s="158">
        <f t="shared" si="139"/>
        <v>0</v>
      </c>
      <c r="J4423" s="119"/>
      <c r="K4423" s="119"/>
      <c r="L4423" s="119"/>
      <c r="M4423" s="119"/>
      <c r="N4423" s="119"/>
      <c r="O4423" s="159"/>
      <c r="P4423" s="160" t="s">
        <v>80</v>
      </c>
      <c r="Q4423" s="122">
        <f t="shared" si="140"/>
        <v>0</v>
      </c>
      <c r="R4423" s="143"/>
    </row>
    <row r="4424" spans="2:18" x14ac:dyDescent="0.2">
      <c r="B4424" s="120"/>
      <c r="C4424" s="119"/>
      <c r="D4424" s="120"/>
      <c r="E4424" s="119"/>
      <c r="F4424" s="119"/>
      <c r="G4424" s="119"/>
      <c r="H4424" s="119"/>
      <c r="I4424" s="158">
        <f t="shared" si="139"/>
        <v>0</v>
      </c>
      <c r="J4424" s="119"/>
      <c r="K4424" s="119"/>
      <c r="L4424" s="119"/>
      <c r="M4424" s="119"/>
      <c r="N4424" s="119"/>
      <c r="O4424" s="159"/>
      <c r="P4424" s="160" t="s">
        <v>80</v>
      </c>
      <c r="Q4424" s="122">
        <f t="shared" si="140"/>
        <v>0</v>
      </c>
      <c r="R4424" s="143"/>
    </row>
    <row r="4425" spans="2:18" x14ac:dyDescent="0.2">
      <c r="B4425" s="120"/>
      <c r="C4425" s="119"/>
      <c r="D4425" s="120"/>
      <c r="E4425" s="119"/>
      <c r="F4425" s="119"/>
      <c r="G4425" s="119"/>
      <c r="H4425" s="119"/>
      <c r="I4425" s="158">
        <f t="shared" si="139"/>
        <v>0</v>
      </c>
      <c r="J4425" s="119"/>
      <c r="K4425" s="119"/>
      <c r="L4425" s="119"/>
      <c r="M4425" s="119"/>
      <c r="N4425" s="119"/>
      <c r="O4425" s="159"/>
      <c r="P4425" s="160" t="s">
        <v>80</v>
      </c>
      <c r="Q4425" s="122">
        <f t="shared" si="140"/>
        <v>0</v>
      </c>
      <c r="R4425" s="143"/>
    </row>
    <row r="4426" spans="2:18" x14ac:dyDescent="0.2">
      <c r="B4426" s="120"/>
      <c r="C4426" s="119"/>
      <c r="D4426" s="120"/>
      <c r="E4426" s="119"/>
      <c r="F4426" s="119"/>
      <c r="G4426" s="119"/>
      <c r="H4426" s="119"/>
      <c r="I4426" s="158">
        <f t="shared" si="139"/>
        <v>0</v>
      </c>
      <c r="J4426" s="119"/>
      <c r="K4426" s="119"/>
      <c r="L4426" s="119"/>
      <c r="M4426" s="119"/>
      <c r="N4426" s="119"/>
      <c r="O4426" s="159"/>
      <c r="P4426" s="160" t="s">
        <v>80</v>
      </c>
      <c r="Q4426" s="122">
        <f t="shared" si="140"/>
        <v>0</v>
      </c>
      <c r="R4426" s="143"/>
    </row>
    <row r="4427" spans="2:18" x14ac:dyDescent="0.2">
      <c r="B4427" s="120"/>
      <c r="C4427" s="119"/>
      <c r="D4427" s="120"/>
      <c r="E4427" s="119"/>
      <c r="F4427" s="119"/>
      <c r="G4427" s="119"/>
      <c r="H4427" s="119"/>
      <c r="I4427" s="158">
        <f t="shared" si="139"/>
        <v>0</v>
      </c>
      <c r="J4427" s="119"/>
      <c r="K4427" s="119"/>
      <c r="L4427" s="119"/>
      <c r="M4427" s="119"/>
      <c r="N4427" s="119"/>
      <c r="O4427" s="159"/>
      <c r="P4427" s="160" t="s">
        <v>80</v>
      </c>
      <c r="Q4427" s="122">
        <f t="shared" si="140"/>
        <v>0</v>
      </c>
      <c r="R4427" s="143"/>
    </row>
    <row r="4428" spans="2:18" x14ac:dyDescent="0.2">
      <c r="B4428" s="120"/>
      <c r="C4428" s="119"/>
      <c r="D4428" s="120"/>
      <c r="E4428" s="119"/>
      <c r="F4428" s="119"/>
      <c r="G4428" s="119"/>
      <c r="H4428" s="119"/>
      <c r="I4428" s="158">
        <f t="shared" si="139"/>
        <v>0</v>
      </c>
      <c r="J4428" s="119"/>
      <c r="K4428" s="119"/>
      <c r="L4428" s="119"/>
      <c r="M4428" s="119"/>
      <c r="N4428" s="119"/>
      <c r="O4428" s="159"/>
      <c r="P4428" s="160" t="s">
        <v>80</v>
      </c>
      <c r="Q4428" s="122">
        <f t="shared" si="140"/>
        <v>0</v>
      </c>
      <c r="R4428" s="143"/>
    </row>
    <row r="4429" spans="2:18" x14ac:dyDescent="0.2">
      <c r="B4429" s="120"/>
      <c r="C4429" s="119"/>
      <c r="D4429" s="120"/>
      <c r="E4429" s="119"/>
      <c r="F4429" s="119"/>
      <c r="G4429" s="119"/>
      <c r="H4429" s="119"/>
      <c r="I4429" s="158">
        <f t="shared" si="139"/>
        <v>0</v>
      </c>
      <c r="J4429" s="119"/>
      <c r="K4429" s="119"/>
      <c r="L4429" s="119"/>
      <c r="M4429" s="119"/>
      <c r="N4429" s="119"/>
      <c r="O4429" s="159"/>
      <c r="P4429" s="160" t="s">
        <v>80</v>
      </c>
      <c r="Q4429" s="122">
        <f t="shared" si="140"/>
        <v>0</v>
      </c>
      <c r="R4429" s="143"/>
    </row>
    <row r="4430" spans="2:18" x14ac:dyDescent="0.2">
      <c r="B4430" s="120"/>
      <c r="C4430" s="119"/>
      <c r="D4430" s="120"/>
      <c r="E4430" s="119"/>
      <c r="F4430" s="119"/>
      <c r="G4430" s="119"/>
      <c r="H4430" s="119"/>
      <c r="I4430" s="158">
        <f t="shared" si="139"/>
        <v>0</v>
      </c>
      <c r="J4430" s="119"/>
      <c r="K4430" s="119"/>
      <c r="L4430" s="119"/>
      <c r="M4430" s="119"/>
      <c r="N4430" s="119"/>
      <c r="O4430" s="159"/>
      <c r="P4430" s="160" t="s">
        <v>80</v>
      </c>
      <c r="Q4430" s="122">
        <f t="shared" si="140"/>
        <v>0</v>
      </c>
      <c r="R4430" s="143"/>
    </row>
    <row r="4431" spans="2:18" x14ac:dyDescent="0.2">
      <c r="B4431" s="120"/>
      <c r="C4431" s="119"/>
      <c r="D4431" s="120"/>
      <c r="E4431" s="119"/>
      <c r="F4431" s="119"/>
      <c r="G4431" s="119"/>
      <c r="H4431" s="119"/>
      <c r="I4431" s="158">
        <f t="shared" si="139"/>
        <v>0</v>
      </c>
      <c r="J4431" s="119"/>
      <c r="K4431" s="119"/>
      <c r="L4431" s="119"/>
      <c r="M4431" s="119"/>
      <c r="N4431" s="119"/>
      <c r="O4431" s="159"/>
      <c r="P4431" s="160" t="s">
        <v>80</v>
      </c>
      <c r="Q4431" s="122">
        <f t="shared" si="140"/>
        <v>0</v>
      </c>
      <c r="R4431" s="143"/>
    </row>
    <row r="4432" spans="2:18" x14ac:dyDescent="0.2">
      <c r="B4432" s="120"/>
      <c r="C4432" s="119"/>
      <c r="D4432" s="120"/>
      <c r="E4432" s="119"/>
      <c r="F4432" s="119"/>
      <c r="G4432" s="119"/>
      <c r="H4432" s="119"/>
      <c r="I4432" s="158">
        <f t="shared" si="139"/>
        <v>0</v>
      </c>
      <c r="J4432" s="119"/>
      <c r="K4432" s="119"/>
      <c r="L4432" s="119"/>
      <c r="M4432" s="119"/>
      <c r="N4432" s="119"/>
      <c r="O4432" s="159"/>
      <c r="P4432" s="160" t="s">
        <v>80</v>
      </c>
      <c r="Q4432" s="122">
        <f t="shared" si="140"/>
        <v>0</v>
      </c>
      <c r="R4432" s="143"/>
    </row>
    <row r="4433" spans="2:18" x14ac:dyDescent="0.2">
      <c r="B4433" s="120"/>
      <c r="C4433" s="119"/>
      <c r="D4433" s="120"/>
      <c r="E4433" s="119"/>
      <c r="F4433" s="119"/>
      <c r="G4433" s="119"/>
      <c r="H4433" s="119"/>
      <c r="I4433" s="158">
        <f t="shared" si="139"/>
        <v>0</v>
      </c>
      <c r="J4433" s="119"/>
      <c r="K4433" s="119"/>
      <c r="L4433" s="119"/>
      <c r="M4433" s="119"/>
      <c r="N4433" s="119"/>
      <c r="O4433" s="159"/>
      <c r="P4433" s="160" t="s">
        <v>80</v>
      </c>
      <c r="Q4433" s="122">
        <f t="shared" si="140"/>
        <v>0</v>
      </c>
      <c r="R4433" s="143"/>
    </row>
    <row r="4434" spans="2:18" x14ac:dyDescent="0.2">
      <c r="B4434" s="120"/>
      <c r="C4434" s="119"/>
      <c r="D4434" s="120"/>
      <c r="E4434" s="119"/>
      <c r="F4434" s="119"/>
      <c r="G4434" s="119"/>
      <c r="H4434" s="119"/>
      <c r="I4434" s="158">
        <f t="shared" si="139"/>
        <v>0</v>
      </c>
      <c r="J4434" s="119"/>
      <c r="K4434" s="119"/>
      <c r="L4434" s="119"/>
      <c r="M4434" s="119"/>
      <c r="N4434" s="119"/>
      <c r="O4434" s="159"/>
      <c r="P4434" s="160" t="s">
        <v>80</v>
      </c>
      <c r="Q4434" s="122">
        <f t="shared" si="140"/>
        <v>0</v>
      </c>
      <c r="R4434" s="143"/>
    </row>
    <row r="4435" spans="2:18" x14ac:dyDescent="0.2">
      <c r="B4435" s="120"/>
      <c r="C4435" s="119"/>
      <c r="D4435" s="120"/>
      <c r="E4435" s="119"/>
      <c r="F4435" s="119"/>
      <c r="G4435" s="119"/>
      <c r="H4435" s="119"/>
      <c r="I4435" s="158">
        <f t="shared" si="139"/>
        <v>0</v>
      </c>
      <c r="J4435" s="119"/>
      <c r="K4435" s="119"/>
      <c r="L4435" s="119"/>
      <c r="M4435" s="119"/>
      <c r="N4435" s="119"/>
      <c r="O4435" s="159"/>
      <c r="P4435" s="160" t="s">
        <v>80</v>
      </c>
      <c r="Q4435" s="122">
        <f t="shared" si="140"/>
        <v>0</v>
      </c>
      <c r="R4435" s="143"/>
    </row>
    <row r="4436" spans="2:18" x14ac:dyDescent="0.2">
      <c r="B4436" s="120"/>
      <c r="C4436" s="119"/>
      <c r="D4436" s="120"/>
      <c r="E4436" s="119"/>
      <c r="F4436" s="119"/>
      <c r="G4436" s="119"/>
      <c r="H4436" s="119"/>
      <c r="I4436" s="158">
        <f t="shared" si="139"/>
        <v>0</v>
      </c>
      <c r="J4436" s="119"/>
      <c r="K4436" s="119"/>
      <c r="L4436" s="119"/>
      <c r="M4436" s="119"/>
      <c r="N4436" s="119"/>
      <c r="O4436" s="159"/>
      <c r="P4436" s="160" t="s">
        <v>80</v>
      </c>
      <c r="Q4436" s="122">
        <f t="shared" si="140"/>
        <v>0</v>
      </c>
      <c r="R4436" s="143"/>
    </row>
    <row r="4437" spans="2:18" x14ac:dyDescent="0.2">
      <c r="B4437" s="120"/>
      <c r="C4437" s="119"/>
      <c r="D4437" s="120"/>
      <c r="E4437" s="119"/>
      <c r="F4437" s="119"/>
      <c r="G4437" s="119"/>
      <c r="H4437" s="119"/>
      <c r="I4437" s="158">
        <f t="shared" si="139"/>
        <v>0</v>
      </c>
      <c r="J4437" s="119"/>
      <c r="K4437" s="119"/>
      <c r="L4437" s="119"/>
      <c r="M4437" s="119"/>
      <c r="N4437" s="119"/>
      <c r="O4437" s="159"/>
      <c r="P4437" s="160" t="s">
        <v>80</v>
      </c>
      <c r="Q4437" s="122">
        <f t="shared" si="140"/>
        <v>0</v>
      </c>
      <c r="R4437" s="143"/>
    </row>
    <row r="4438" spans="2:18" x14ac:dyDescent="0.2">
      <c r="B4438" s="120"/>
      <c r="C4438" s="119"/>
      <c r="D4438" s="120"/>
      <c r="E4438" s="119"/>
      <c r="F4438" s="119"/>
      <c r="G4438" s="119"/>
      <c r="H4438" s="119"/>
      <c r="I4438" s="158">
        <f t="shared" si="139"/>
        <v>0</v>
      </c>
      <c r="J4438" s="119"/>
      <c r="K4438" s="119"/>
      <c r="L4438" s="119"/>
      <c r="M4438" s="119"/>
      <c r="N4438" s="119"/>
      <c r="O4438" s="159"/>
      <c r="P4438" s="160" t="s">
        <v>80</v>
      </c>
      <c r="Q4438" s="122">
        <f t="shared" si="140"/>
        <v>0</v>
      </c>
      <c r="R4438" s="143"/>
    </row>
    <row r="4439" spans="2:18" x14ac:dyDescent="0.2">
      <c r="B4439" s="120"/>
      <c r="C4439" s="119"/>
      <c r="D4439" s="120"/>
      <c r="E4439" s="119"/>
      <c r="F4439" s="119"/>
      <c r="G4439" s="119"/>
      <c r="H4439" s="119"/>
      <c r="I4439" s="158">
        <f t="shared" si="139"/>
        <v>0</v>
      </c>
      <c r="J4439" s="119"/>
      <c r="K4439" s="119"/>
      <c r="L4439" s="119"/>
      <c r="M4439" s="119"/>
      <c r="N4439" s="119"/>
      <c r="O4439" s="159"/>
      <c r="P4439" s="160" t="s">
        <v>80</v>
      </c>
      <c r="Q4439" s="122">
        <f t="shared" si="140"/>
        <v>0</v>
      </c>
      <c r="R4439" s="143"/>
    </row>
    <row r="4440" spans="2:18" x14ac:dyDescent="0.2">
      <c r="B4440" s="120"/>
      <c r="C4440" s="119"/>
      <c r="D4440" s="120"/>
      <c r="E4440" s="119"/>
      <c r="F4440" s="119"/>
      <c r="G4440" s="119"/>
      <c r="H4440" s="119"/>
      <c r="I4440" s="158">
        <f t="shared" si="139"/>
        <v>0</v>
      </c>
      <c r="J4440" s="119"/>
      <c r="K4440" s="119"/>
      <c r="L4440" s="119"/>
      <c r="M4440" s="119"/>
      <c r="N4440" s="119"/>
      <c r="O4440" s="159"/>
      <c r="P4440" s="160" t="s">
        <v>80</v>
      </c>
      <c r="Q4440" s="122">
        <f t="shared" si="140"/>
        <v>0</v>
      </c>
      <c r="R4440" s="143"/>
    </row>
    <row r="4441" spans="2:18" x14ac:dyDescent="0.2">
      <c r="B4441" s="120"/>
      <c r="C4441" s="119"/>
      <c r="D4441" s="120"/>
      <c r="E4441" s="119"/>
      <c r="F4441" s="119"/>
      <c r="G4441" s="119"/>
      <c r="H4441" s="119"/>
      <c r="I4441" s="158">
        <f t="shared" si="139"/>
        <v>0</v>
      </c>
      <c r="J4441" s="119"/>
      <c r="K4441" s="119"/>
      <c r="L4441" s="119"/>
      <c r="M4441" s="119"/>
      <c r="N4441" s="119"/>
      <c r="O4441" s="159"/>
      <c r="P4441" s="160" t="s">
        <v>80</v>
      </c>
      <c r="Q4441" s="122">
        <f t="shared" si="140"/>
        <v>0</v>
      </c>
      <c r="R4441" s="143"/>
    </row>
    <row r="4442" spans="2:18" x14ac:dyDescent="0.2">
      <c r="B4442" s="120"/>
      <c r="C4442" s="119"/>
      <c r="D4442" s="120"/>
      <c r="E4442" s="119"/>
      <c r="F4442" s="119"/>
      <c r="G4442" s="119"/>
      <c r="H4442" s="119"/>
      <c r="I4442" s="158">
        <f t="shared" si="139"/>
        <v>0</v>
      </c>
      <c r="J4442" s="119"/>
      <c r="K4442" s="119"/>
      <c r="L4442" s="119"/>
      <c r="M4442" s="119"/>
      <c r="N4442" s="119"/>
      <c r="O4442" s="159"/>
      <c r="P4442" s="160" t="s">
        <v>80</v>
      </c>
      <c r="Q4442" s="122">
        <f t="shared" si="140"/>
        <v>0</v>
      </c>
      <c r="R4442" s="143"/>
    </row>
    <row r="4443" spans="2:18" x14ac:dyDescent="0.2">
      <c r="B4443" s="120"/>
      <c r="C4443" s="119"/>
      <c r="D4443" s="120"/>
      <c r="E4443" s="119"/>
      <c r="F4443" s="119"/>
      <c r="G4443" s="119"/>
      <c r="H4443" s="119"/>
      <c r="I4443" s="158">
        <f t="shared" si="139"/>
        <v>0</v>
      </c>
      <c r="J4443" s="119"/>
      <c r="K4443" s="119"/>
      <c r="L4443" s="119"/>
      <c r="M4443" s="119"/>
      <c r="N4443" s="119"/>
      <c r="O4443" s="159"/>
      <c r="P4443" s="160" t="s">
        <v>80</v>
      </c>
      <c r="Q4443" s="122">
        <f t="shared" si="140"/>
        <v>0</v>
      </c>
      <c r="R4443" s="143"/>
    </row>
    <row r="4444" spans="2:18" x14ac:dyDescent="0.2">
      <c r="B4444" s="120"/>
      <c r="C4444" s="119"/>
      <c r="D4444" s="120"/>
      <c r="E4444" s="119"/>
      <c r="F4444" s="119"/>
      <c r="G4444" s="119"/>
      <c r="H4444" s="119"/>
      <c r="I4444" s="158">
        <f t="shared" si="139"/>
        <v>0</v>
      </c>
      <c r="J4444" s="119"/>
      <c r="K4444" s="119"/>
      <c r="L4444" s="119"/>
      <c r="M4444" s="119"/>
      <c r="N4444" s="119"/>
      <c r="O4444" s="159"/>
      <c r="P4444" s="160" t="s">
        <v>80</v>
      </c>
      <c r="Q4444" s="122">
        <f t="shared" si="140"/>
        <v>0</v>
      </c>
      <c r="R4444" s="143"/>
    </row>
    <row r="4445" spans="2:18" x14ac:dyDescent="0.2">
      <c r="B4445" s="120"/>
      <c r="C4445" s="119"/>
      <c r="D4445" s="120"/>
      <c r="E4445" s="119"/>
      <c r="F4445" s="119"/>
      <c r="G4445" s="119"/>
      <c r="H4445" s="119"/>
      <c r="I4445" s="158">
        <f t="shared" si="139"/>
        <v>0</v>
      </c>
      <c r="J4445" s="119"/>
      <c r="K4445" s="119"/>
      <c r="L4445" s="119"/>
      <c r="M4445" s="119"/>
      <c r="N4445" s="119"/>
      <c r="O4445" s="159"/>
      <c r="P4445" s="160" t="s">
        <v>80</v>
      </c>
      <c r="Q4445" s="122">
        <f t="shared" si="140"/>
        <v>0</v>
      </c>
      <c r="R4445" s="143"/>
    </row>
    <row r="4446" spans="2:18" x14ac:dyDescent="0.2">
      <c r="B4446" s="120"/>
      <c r="C4446" s="119"/>
      <c r="D4446" s="120"/>
      <c r="E4446" s="119"/>
      <c r="F4446" s="119"/>
      <c r="G4446" s="119"/>
      <c r="H4446" s="119"/>
      <c r="I4446" s="158">
        <f t="shared" si="139"/>
        <v>0</v>
      </c>
      <c r="J4446" s="119"/>
      <c r="K4446" s="119"/>
      <c r="L4446" s="119"/>
      <c r="M4446" s="119"/>
      <c r="N4446" s="119"/>
      <c r="O4446" s="159"/>
      <c r="P4446" s="160" t="s">
        <v>80</v>
      </c>
      <c r="Q4446" s="122">
        <f t="shared" si="140"/>
        <v>0</v>
      </c>
      <c r="R4446" s="143"/>
    </row>
    <row r="4447" spans="2:18" x14ac:dyDescent="0.2">
      <c r="B4447" s="120"/>
      <c r="C4447" s="119"/>
      <c r="D4447" s="120"/>
      <c r="E4447" s="119"/>
      <c r="F4447" s="119"/>
      <c r="G4447" s="119"/>
      <c r="H4447" s="119"/>
      <c r="I4447" s="158">
        <f t="shared" si="139"/>
        <v>0</v>
      </c>
      <c r="J4447" s="119"/>
      <c r="K4447" s="119"/>
      <c r="L4447" s="119"/>
      <c r="M4447" s="119"/>
      <c r="N4447" s="119"/>
      <c r="O4447" s="159"/>
      <c r="P4447" s="160" t="s">
        <v>80</v>
      </c>
      <c r="Q4447" s="122">
        <f t="shared" si="140"/>
        <v>0</v>
      </c>
      <c r="R4447" s="143"/>
    </row>
    <row r="4448" spans="2:18" x14ac:dyDescent="0.2">
      <c r="B4448" s="120"/>
      <c r="C4448" s="119"/>
      <c r="D4448" s="120"/>
      <c r="E4448" s="119"/>
      <c r="F4448" s="119"/>
      <c r="G4448" s="119"/>
      <c r="H4448" s="119"/>
      <c r="I4448" s="158">
        <f t="shared" si="139"/>
        <v>0</v>
      </c>
      <c r="J4448" s="119"/>
      <c r="K4448" s="119"/>
      <c r="L4448" s="119"/>
      <c r="M4448" s="119"/>
      <c r="N4448" s="119"/>
      <c r="O4448" s="159"/>
      <c r="P4448" s="160" t="s">
        <v>80</v>
      </c>
      <c r="Q4448" s="122">
        <f t="shared" si="140"/>
        <v>0</v>
      </c>
      <c r="R4448" s="143"/>
    </row>
    <row r="4449" spans="2:18" x14ac:dyDescent="0.2">
      <c r="B4449" s="120"/>
      <c r="C4449" s="119"/>
      <c r="D4449" s="120"/>
      <c r="E4449" s="119"/>
      <c r="F4449" s="119"/>
      <c r="G4449" s="119"/>
      <c r="H4449" s="119"/>
      <c r="I4449" s="158">
        <f t="shared" si="139"/>
        <v>0</v>
      </c>
      <c r="J4449" s="119"/>
      <c r="K4449" s="119"/>
      <c r="L4449" s="119"/>
      <c r="M4449" s="119"/>
      <c r="N4449" s="119"/>
      <c r="O4449" s="159"/>
      <c r="P4449" s="160" t="s">
        <v>80</v>
      </c>
      <c r="Q4449" s="122">
        <f t="shared" si="140"/>
        <v>0</v>
      </c>
      <c r="R4449" s="143"/>
    </row>
    <row r="4450" spans="2:18" x14ac:dyDescent="0.2">
      <c r="B4450" s="120"/>
      <c r="C4450" s="119"/>
      <c r="D4450" s="120"/>
      <c r="E4450" s="119"/>
      <c r="F4450" s="119"/>
      <c r="G4450" s="119"/>
      <c r="H4450" s="119"/>
      <c r="I4450" s="158">
        <f t="shared" si="139"/>
        <v>0</v>
      </c>
      <c r="J4450" s="119"/>
      <c r="K4450" s="119"/>
      <c r="L4450" s="119"/>
      <c r="M4450" s="119"/>
      <c r="N4450" s="119"/>
      <c r="O4450" s="159"/>
      <c r="P4450" s="160" t="s">
        <v>80</v>
      </c>
      <c r="Q4450" s="122">
        <f t="shared" si="140"/>
        <v>0</v>
      </c>
      <c r="R4450" s="143"/>
    </row>
    <row r="4451" spans="2:18" x14ac:dyDescent="0.2">
      <c r="B4451" s="120"/>
      <c r="C4451" s="119"/>
      <c r="D4451" s="120"/>
      <c r="E4451" s="119"/>
      <c r="F4451" s="119"/>
      <c r="G4451" s="119"/>
      <c r="H4451" s="119"/>
      <c r="I4451" s="158">
        <f t="shared" si="139"/>
        <v>0</v>
      </c>
      <c r="J4451" s="119"/>
      <c r="K4451" s="119"/>
      <c r="L4451" s="119"/>
      <c r="M4451" s="119"/>
      <c r="N4451" s="119"/>
      <c r="O4451" s="159"/>
      <c r="P4451" s="160" t="s">
        <v>80</v>
      </c>
      <c r="Q4451" s="122">
        <f t="shared" si="140"/>
        <v>0</v>
      </c>
      <c r="R4451" s="143"/>
    </row>
    <row r="4452" spans="2:18" x14ac:dyDescent="0.2">
      <c r="B4452" s="120"/>
      <c r="C4452" s="119"/>
      <c r="D4452" s="120"/>
      <c r="E4452" s="119"/>
      <c r="F4452" s="119"/>
      <c r="G4452" s="119"/>
      <c r="H4452" s="119"/>
      <c r="I4452" s="158">
        <f t="shared" si="139"/>
        <v>0</v>
      </c>
      <c r="J4452" s="119"/>
      <c r="K4452" s="119"/>
      <c r="L4452" s="119"/>
      <c r="M4452" s="119"/>
      <c r="N4452" s="119"/>
      <c r="O4452" s="159"/>
      <c r="P4452" s="160" t="s">
        <v>80</v>
      </c>
      <c r="Q4452" s="122">
        <f t="shared" si="140"/>
        <v>0</v>
      </c>
      <c r="R4452" s="143"/>
    </row>
    <row r="4453" spans="2:18" x14ac:dyDescent="0.2">
      <c r="B4453" s="120"/>
      <c r="C4453" s="119"/>
      <c r="D4453" s="120"/>
      <c r="E4453" s="119"/>
      <c r="F4453" s="119"/>
      <c r="G4453" s="119"/>
      <c r="H4453" s="119"/>
      <c r="I4453" s="158">
        <f t="shared" si="139"/>
        <v>0</v>
      </c>
      <c r="J4453" s="119"/>
      <c r="K4453" s="119"/>
      <c r="L4453" s="119"/>
      <c r="M4453" s="119"/>
      <c r="N4453" s="119"/>
      <c r="O4453" s="159"/>
      <c r="P4453" s="160" t="s">
        <v>80</v>
      </c>
      <c r="Q4453" s="122">
        <f t="shared" si="140"/>
        <v>0</v>
      </c>
      <c r="R4453" s="143"/>
    </row>
    <row r="4454" spans="2:18" x14ac:dyDescent="0.2">
      <c r="B4454" s="120"/>
      <c r="C4454" s="119"/>
      <c r="D4454" s="120"/>
      <c r="E4454" s="119"/>
      <c r="F4454" s="119"/>
      <c r="G4454" s="119"/>
      <c r="H4454" s="119"/>
      <c r="I4454" s="158">
        <f t="shared" si="139"/>
        <v>0</v>
      </c>
      <c r="J4454" s="119"/>
      <c r="K4454" s="119"/>
      <c r="L4454" s="119"/>
      <c r="M4454" s="119"/>
      <c r="N4454" s="119"/>
      <c r="O4454" s="159"/>
      <c r="P4454" s="160" t="s">
        <v>80</v>
      </c>
      <c r="Q4454" s="122">
        <f t="shared" si="140"/>
        <v>0</v>
      </c>
      <c r="R4454" s="143"/>
    </row>
    <row r="4455" spans="2:18" x14ac:dyDescent="0.2">
      <c r="B4455" s="120"/>
      <c r="C4455" s="119"/>
      <c r="D4455" s="120"/>
      <c r="E4455" s="119"/>
      <c r="F4455" s="119"/>
      <c r="G4455" s="119"/>
      <c r="H4455" s="119"/>
      <c r="I4455" s="158">
        <f t="shared" si="139"/>
        <v>0</v>
      </c>
      <c r="J4455" s="119"/>
      <c r="K4455" s="119"/>
      <c r="L4455" s="119"/>
      <c r="M4455" s="119"/>
      <c r="N4455" s="119"/>
      <c r="O4455" s="159"/>
      <c r="P4455" s="160" t="s">
        <v>80</v>
      </c>
      <c r="Q4455" s="122">
        <f t="shared" si="140"/>
        <v>0</v>
      </c>
      <c r="R4455" s="143"/>
    </row>
    <row r="4456" spans="2:18" x14ac:dyDescent="0.2">
      <c r="B4456" s="120"/>
      <c r="C4456" s="119"/>
      <c r="D4456" s="120"/>
      <c r="E4456" s="119"/>
      <c r="F4456" s="119"/>
      <c r="G4456" s="119"/>
      <c r="H4456" s="119"/>
      <c r="I4456" s="158">
        <f t="shared" si="139"/>
        <v>0</v>
      </c>
      <c r="J4456" s="119"/>
      <c r="K4456" s="119"/>
      <c r="L4456" s="119"/>
      <c r="M4456" s="119"/>
      <c r="N4456" s="119"/>
      <c r="O4456" s="159"/>
      <c r="P4456" s="160" t="s">
        <v>80</v>
      </c>
      <c r="Q4456" s="122">
        <f t="shared" si="140"/>
        <v>0</v>
      </c>
      <c r="R4456" s="143"/>
    </row>
    <row r="4457" spans="2:18" x14ac:dyDescent="0.2">
      <c r="B4457" s="120"/>
      <c r="C4457" s="119"/>
      <c r="D4457" s="120"/>
      <c r="E4457" s="119"/>
      <c r="F4457" s="119"/>
      <c r="G4457" s="119"/>
      <c r="H4457" s="119"/>
      <c r="I4457" s="158">
        <f t="shared" si="139"/>
        <v>0</v>
      </c>
      <c r="J4457" s="119"/>
      <c r="K4457" s="119"/>
      <c r="L4457" s="119"/>
      <c r="M4457" s="119"/>
      <c r="N4457" s="119"/>
      <c r="O4457" s="159"/>
      <c r="P4457" s="160" t="s">
        <v>80</v>
      </c>
      <c r="Q4457" s="122">
        <f t="shared" si="140"/>
        <v>0</v>
      </c>
      <c r="R4457" s="143"/>
    </row>
    <row r="4458" spans="2:18" x14ac:dyDescent="0.2">
      <c r="B4458" s="120"/>
      <c r="C4458" s="119"/>
      <c r="D4458" s="120"/>
      <c r="E4458" s="119"/>
      <c r="F4458" s="119"/>
      <c r="G4458" s="119"/>
      <c r="H4458" s="119"/>
      <c r="I4458" s="158">
        <f t="shared" si="139"/>
        <v>0</v>
      </c>
      <c r="J4458" s="119"/>
      <c r="K4458" s="119"/>
      <c r="L4458" s="119"/>
      <c r="M4458" s="119"/>
      <c r="N4458" s="119"/>
      <c r="O4458" s="159"/>
      <c r="P4458" s="160" t="s">
        <v>80</v>
      </c>
      <c r="Q4458" s="122">
        <f t="shared" si="140"/>
        <v>0</v>
      </c>
      <c r="R4458" s="143"/>
    </row>
    <row r="4459" spans="2:18" x14ac:dyDescent="0.2">
      <c r="B4459" s="120"/>
      <c r="C4459" s="119"/>
      <c r="D4459" s="120"/>
      <c r="E4459" s="119"/>
      <c r="F4459" s="119"/>
      <c r="G4459" s="119"/>
      <c r="H4459" s="119"/>
      <c r="I4459" s="158">
        <f t="shared" si="139"/>
        <v>0</v>
      </c>
      <c r="J4459" s="119"/>
      <c r="K4459" s="119"/>
      <c r="L4459" s="119"/>
      <c r="M4459" s="119"/>
      <c r="N4459" s="119"/>
      <c r="O4459" s="159"/>
      <c r="P4459" s="160" t="s">
        <v>80</v>
      </c>
      <c r="Q4459" s="122">
        <f t="shared" si="140"/>
        <v>0</v>
      </c>
      <c r="R4459" s="143"/>
    </row>
    <row r="4460" spans="2:18" x14ac:dyDescent="0.2">
      <c r="B4460" s="120"/>
      <c r="C4460" s="119"/>
      <c r="D4460" s="120"/>
      <c r="E4460" s="119"/>
      <c r="F4460" s="119"/>
      <c r="G4460" s="119"/>
      <c r="H4460" s="119"/>
      <c r="I4460" s="158">
        <f t="shared" si="139"/>
        <v>0</v>
      </c>
      <c r="J4460" s="119"/>
      <c r="K4460" s="119"/>
      <c r="L4460" s="119"/>
      <c r="M4460" s="119"/>
      <c r="N4460" s="119"/>
      <c r="O4460" s="159"/>
      <c r="P4460" s="160" t="s">
        <v>80</v>
      </c>
      <c r="Q4460" s="122">
        <f t="shared" si="140"/>
        <v>0</v>
      </c>
      <c r="R4460" s="143"/>
    </row>
    <row r="4461" spans="2:18" x14ac:dyDescent="0.2">
      <c r="B4461" s="120"/>
      <c r="C4461" s="119"/>
      <c r="D4461" s="120"/>
      <c r="E4461" s="119"/>
      <c r="F4461" s="119"/>
      <c r="G4461" s="119"/>
      <c r="H4461" s="119"/>
      <c r="I4461" s="158">
        <f t="shared" si="139"/>
        <v>0</v>
      </c>
      <c r="J4461" s="119"/>
      <c r="K4461" s="119"/>
      <c r="L4461" s="119"/>
      <c r="M4461" s="119"/>
      <c r="N4461" s="119"/>
      <c r="O4461" s="159"/>
      <c r="P4461" s="160" t="s">
        <v>80</v>
      </c>
      <c r="Q4461" s="122">
        <f t="shared" si="140"/>
        <v>0</v>
      </c>
      <c r="R4461" s="143"/>
    </row>
    <row r="4462" spans="2:18" x14ac:dyDescent="0.2">
      <c r="B4462" s="120"/>
      <c r="C4462" s="119"/>
      <c r="D4462" s="120"/>
      <c r="E4462" s="119"/>
      <c r="F4462" s="119"/>
      <c r="G4462" s="119"/>
      <c r="H4462" s="119"/>
      <c r="I4462" s="158">
        <f t="shared" si="139"/>
        <v>0</v>
      </c>
      <c r="J4462" s="119"/>
      <c r="K4462" s="119"/>
      <c r="L4462" s="119"/>
      <c r="M4462" s="119"/>
      <c r="N4462" s="119"/>
      <c r="O4462" s="159"/>
      <c r="P4462" s="160" t="s">
        <v>80</v>
      </c>
      <c r="Q4462" s="122">
        <f t="shared" si="140"/>
        <v>0</v>
      </c>
      <c r="R4462" s="143"/>
    </row>
    <row r="4463" spans="2:18" x14ac:dyDescent="0.2">
      <c r="B4463" s="120"/>
      <c r="C4463" s="119"/>
      <c r="D4463" s="120"/>
      <c r="E4463" s="119"/>
      <c r="F4463" s="119"/>
      <c r="G4463" s="119"/>
      <c r="H4463" s="119"/>
      <c r="I4463" s="158">
        <f t="shared" si="139"/>
        <v>0</v>
      </c>
      <c r="J4463" s="119"/>
      <c r="K4463" s="119"/>
      <c r="L4463" s="119"/>
      <c r="M4463" s="119"/>
      <c r="N4463" s="119"/>
      <c r="O4463" s="159"/>
      <c r="P4463" s="160" t="s">
        <v>80</v>
      </c>
      <c r="Q4463" s="122">
        <f t="shared" si="140"/>
        <v>0</v>
      </c>
      <c r="R4463" s="143"/>
    </row>
    <row r="4464" spans="2:18" x14ac:dyDescent="0.2">
      <c r="B4464" s="120"/>
      <c r="C4464" s="119"/>
      <c r="D4464" s="120"/>
      <c r="E4464" s="119"/>
      <c r="F4464" s="119"/>
      <c r="G4464" s="119"/>
      <c r="H4464" s="119"/>
      <c r="I4464" s="158">
        <f t="shared" si="139"/>
        <v>0</v>
      </c>
      <c r="J4464" s="119"/>
      <c r="K4464" s="119"/>
      <c r="L4464" s="119"/>
      <c r="M4464" s="119"/>
      <c r="N4464" s="119"/>
      <c r="O4464" s="159"/>
      <c r="P4464" s="160" t="s">
        <v>80</v>
      </c>
      <c r="Q4464" s="122">
        <f t="shared" si="140"/>
        <v>0</v>
      </c>
      <c r="R4464" s="143"/>
    </row>
    <row r="4465" spans="2:18" x14ac:dyDescent="0.2">
      <c r="B4465" s="120"/>
      <c r="C4465" s="119"/>
      <c r="D4465" s="120"/>
      <c r="E4465" s="119"/>
      <c r="F4465" s="119"/>
      <c r="G4465" s="119"/>
      <c r="H4465" s="119"/>
      <c r="I4465" s="158">
        <f t="shared" si="139"/>
        <v>0</v>
      </c>
      <c r="J4465" s="119"/>
      <c r="K4465" s="119"/>
      <c r="L4465" s="119"/>
      <c r="M4465" s="119"/>
      <c r="N4465" s="119"/>
      <c r="O4465" s="159"/>
      <c r="P4465" s="160" t="s">
        <v>80</v>
      </c>
      <c r="Q4465" s="122">
        <f t="shared" si="140"/>
        <v>0</v>
      </c>
      <c r="R4465" s="143"/>
    </row>
    <row r="4466" spans="2:18" x14ac:dyDescent="0.2">
      <c r="B4466" s="120"/>
      <c r="C4466" s="119"/>
      <c r="D4466" s="120"/>
      <c r="E4466" s="119"/>
      <c r="F4466" s="119"/>
      <c r="G4466" s="119"/>
      <c r="H4466" s="119"/>
      <c r="I4466" s="158">
        <f t="shared" si="139"/>
        <v>0</v>
      </c>
      <c r="J4466" s="119"/>
      <c r="K4466" s="119"/>
      <c r="L4466" s="119"/>
      <c r="M4466" s="119"/>
      <c r="N4466" s="119"/>
      <c r="O4466" s="159"/>
      <c r="P4466" s="160" t="s">
        <v>80</v>
      </c>
      <c r="Q4466" s="122">
        <f t="shared" si="140"/>
        <v>0</v>
      </c>
      <c r="R4466" s="143"/>
    </row>
    <row r="4467" spans="2:18" x14ac:dyDescent="0.2">
      <c r="B4467" s="120"/>
      <c r="C4467" s="119"/>
      <c r="D4467" s="120"/>
      <c r="E4467" s="119"/>
      <c r="F4467" s="119"/>
      <c r="G4467" s="119"/>
      <c r="H4467" s="119"/>
      <c r="I4467" s="158">
        <f t="shared" si="139"/>
        <v>0</v>
      </c>
      <c r="J4467" s="119"/>
      <c r="K4467" s="119"/>
      <c r="L4467" s="119"/>
      <c r="M4467" s="119"/>
      <c r="N4467" s="119"/>
      <c r="O4467" s="159"/>
      <c r="P4467" s="160" t="s">
        <v>80</v>
      </c>
      <c r="Q4467" s="122">
        <f t="shared" si="140"/>
        <v>0</v>
      </c>
      <c r="R4467" s="143"/>
    </row>
    <row r="4468" spans="2:18" x14ac:dyDescent="0.2">
      <c r="B4468" s="120"/>
      <c r="C4468" s="119"/>
      <c r="D4468" s="120"/>
      <c r="E4468" s="119"/>
      <c r="F4468" s="119"/>
      <c r="G4468" s="119"/>
      <c r="H4468" s="119"/>
      <c r="I4468" s="158">
        <f t="shared" ref="I4468:I4531" si="141">IF(J4468&gt;0,J4468,SUM((PI()*E4468*F4468/4)+(PI()*F4468*G4468/4)+(PI()*G4468*H4468/4)+(PI()*H4468*E4468/4)))</f>
        <v>0</v>
      </c>
      <c r="J4468" s="119"/>
      <c r="K4468" s="119"/>
      <c r="L4468" s="119"/>
      <c r="M4468" s="119"/>
      <c r="N4468" s="119"/>
      <c r="O4468" s="159"/>
      <c r="P4468" s="160" t="s">
        <v>80</v>
      </c>
      <c r="Q4468" s="122">
        <f t="shared" ref="Q4468:Q4531" si="142">SUM((I4468-(L4468+M4468+N4468))*(1-O4468))</f>
        <v>0</v>
      </c>
      <c r="R4468" s="143"/>
    </row>
    <row r="4469" spans="2:18" x14ac:dyDescent="0.2">
      <c r="B4469" s="120"/>
      <c r="C4469" s="119"/>
      <c r="D4469" s="120"/>
      <c r="E4469" s="119"/>
      <c r="F4469" s="119"/>
      <c r="G4469" s="119"/>
      <c r="H4469" s="119"/>
      <c r="I4469" s="158">
        <f t="shared" si="141"/>
        <v>0</v>
      </c>
      <c r="J4469" s="119"/>
      <c r="K4469" s="119"/>
      <c r="L4469" s="119"/>
      <c r="M4469" s="119"/>
      <c r="N4469" s="119"/>
      <c r="O4469" s="159"/>
      <c r="P4469" s="160" t="s">
        <v>80</v>
      </c>
      <c r="Q4469" s="122">
        <f t="shared" si="142"/>
        <v>0</v>
      </c>
      <c r="R4469" s="143"/>
    </row>
    <row r="4470" spans="2:18" x14ac:dyDescent="0.2">
      <c r="B4470" s="120"/>
      <c r="C4470" s="119"/>
      <c r="D4470" s="120"/>
      <c r="E4470" s="119"/>
      <c r="F4470" s="119"/>
      <c r="G4470" s="119"/>
      <c r="H4470" s="119"/>
      <c r="I4470" s="158">
        <f t="shared" si="141"/>
        <v>0</v>
      </c>
      <c r="J4470" s="119"/>
      <c r="K4470" s="119"/>
      <c r="L4470" s="119"/>
      <c r="M4470" s="119"/>
      <c r="N4470" s="119"/>
      <c r="O4470" s="159"/>
      <c r="P4470" s="160" t="s">
        <v>80</v>
      </c>
      <c r="Q4470" s="122">
        <f t="shared" si="142"/>
        <v>0</v>
      </c>
      <c r="R4470" s="143"/>
    </row>
    <row r="4471" spans="2:18" x14ac:dyDescent="0.2">
      <c r="B4471" s="120"/>
      <c r="C4471" s="119"/>
      <c r="D4471" s="120"/>
      <c r="E4471" s="119"/>
      <c r="F4471" s="119"/>
      <c r="G4471" s="119"/>
      <c r="H4471" s="119"/>
      <c r="I4471" s="158">
        <f t="shared" si="141"/>
        <v>0</v>
      </c>
      <c r="J4471" s="119"/>
      <c r="K4471" s="119"/>
      <c r="L4471" s="119"/>
      <c r="M4471" s="119"/>
      <c r="N4471" s="119"/>
      <c r="O4471" s="159"/>
      <c r="P4471" s="160" t="s">
        <v>80</v>
      </c>
      <c r="Q4471" s="122">
        <f t="shared" si="142"/>
        <v>0</v>
      </c>
      <c r="R4471" s="143"/>
    </row>
    <row r="4472" spans="2:18" x14ac:dyDescent="0.2">
      <c r="B4472" s="120"/>
      <c r="C4472" s="119"/>
      <c r="D4472" s="120"/>
      <c r="E4472" s="119"/>
      <c r="F4472" s="119"/>
      <c r="G4472" s="119"/>
      <c r="H4472" s="119"/>
      <c r="I4472" s="158">
        <f t="shared" si="141"/>
        <v>0</v>
      </c>
      <c r="J4472" s="119"/>
      <c r="K4472" s="119"/>
      <c r="L4472" s="119"/>
      <c r="M4472" s="119"/>
      <c r="N4472" s="119"/>
      <c r="O4472" s="159"/>
      <c r="P4472" s="160" t="s">
        <v>80</v>
      </c>
      <c r="Q4472" s="122">
        <f t="shared" si="142"/>
        <v>0</v>
      </c>
      <c r="R4472" s="143"/>
    </row>
    <row r="4473" spans="2:18" x14ac:dyDescent="0.2">
      <c r="B4473" s="120"/>
      <c r="C4473" s="119"/>
      <c r="D4473" s="120"/>
      <c r="E4473" s="119"/>
      <c r="F4473" s="119"/>
      <c r="G4473" s="119"/>
      <c r="H4473" s="119"/>
      <c r="I4473" s="158">
        <f t="shared" si="141"/>
        <v>0</v>
      </c>
      <c r="J4473" s="119"/>
      <c r="K4473" s="119"/>
      <c r="L4473" s="119"/>
      <c r="M4473" s="119"/>
      <c r="N4473" s="119"/>
      <c r="O4473" s="159"/>
      <c r="P4473" s="160" t="s">
        <v>80</v>
      </c>
      <c r="Q4473" s="122">
        <f t="shared" si="142"/>
        <v>0</v>
      </c>
      <c r="R4473" s="143"/>
    </row>
    <row r="4474" spans="2:18" x14ac:dyDescent="0.2">
      <c r="B4474" s="120"/>
      <c r="C4474" s="119"/>
      <c r="D4474" s="120"/>
      <c r="E4474" s="119"/>
      <c r="F4474" s="119"/>
      <c r="G4474" s="119"/>
      <c r="H4474" s="119"/>
      <c r="I4474" s="158">
        <f t="shared" si="141"/>
        <v>0</v>
      </c>
      <c r="J4474" s="119"/>
      <c r="K4474" s="119"/>
      <c r="L4474" s="119"/>
      <c r="M4474" s="119"/>
      <c r="N4474" s="119"/>
      <c r="O4474" s="159"/>
      <c r="P4474" s="160" t="s">
        <v>80</v>
      </c>
      <c r="Q4474" s="122">
        <f t="shared" si="142"/>
        <v>0</v>
      </c>
      <c r="R4474" s="143"/>
    </row>
    <row r="4475" spans="2:18" x14ac:dyDescent="0.2">
      <c r="B4475" s="120"/>
      <c r="C4475" s="119"/>
      <c r="D4475" s="120"/>
      <c r="E4475" s="119"/>
      <c r="F4475" s="119"/>
      <c r="G4475" s="119"/>
      <c r="H4475" s="119"/>
      <c r="I4475" s="158">
        <f t="shared" si="141"/>
        <v>0</v>
      </c>
      <c r="J4475" s="119"/>
      <c r="K4475" s="119"/>
      <c r="L4475" s="119"/>
      <c r="M4475" s="119"/>
      <c r="N4475" s="119"/>
      <c r="O4475" s="159"/>
      <c r="P4475" s="160" t="s">
        <v>80</v>
      </c>
      <c r="Q4475" s="122">
        <f t="shared" si="142"/>
        <v>0</v>
      </c>
      <c r="R4475" s="143"/>
    </row>
    <row r="4476" spans="2:18" x14ac:dyDescent="0.2">
      <c r="B4476" s="120"/>
      <c r="C4476" s="119"/>
      <c r="D4476" s="120"/>
      <c r="E4476" s="119"/>
      <c r="F4476" s="119"/>
      <c r="G4476" s="119"/>
      <c r="H4476" s="119"/>
      <c r="I4476" s="158">
        <f t="shared" si="141"/>
        <v>0</v>
      </c>
      <c r="J4476" s="119"/>
      <c r="K4476" s="119"/>
      <c r="L4476" s="119"/>
      <c r="M4476" s="119"/>
      <c r="N4476" s="119"/>
      <c r="O4476" s="159"/>
      <c r="P4476" s="160" t="s">
        <v>80</v>
      </c>
      <c r="Q4476" s="122">
        <f t="shared" si="142"/>
        <v>0</v>
      </c>
      <c r="R4476" s="143"/>
    </row>
    <row r="4477" spans="2:18" x14ac:dyDescent="0.2">
      <c r="B4477" s="120"/>
      <c r="C4477" s="119"/>
      <c r="D4477" s="120"/>
      <c r="E4477" s="119"/>
      <c r="F4477" s="119"/>
      <c r="G4477" s="119"/>
      <c r="H4477" s="119"/>
      <c r="I4477" s="158">
        <f t="shared" si="141"/>
        <v>0</v>
      </c>
      <c r="J4477" s="119"/>
      <c r="K4477" s="119"/>
      <c r="L4477" s="119"/>
      <c r="M4477" s="119"/>
      <c r="N4477" s="119"/>
      <c r="O4477" s="159"/>
      <c r="P4477" s="160" t="s">
        <v>80</v>
      </c>
      <c r="Q4477" s="122">
        <f t="shared" si="142"/>
        <v>0</v>
      </c>
      <c r="R4477" s="143"/>
    </row>
    <row r="4478" spans="2:18" x14ac:dyDescent="0.2">
      <c r="B4478" s="120"/>
      <c r="C4478" s="119"/>
      <c r="D4478" s="120"/>
      <c r="E4478" s="119"/>
      <c r="F4478" s="119"/>
      <c r="G4478" s="119"/>
      <c r="H4478" s="119"/>
      <c r="I4478" s="158">
        <f t="shared" si="141"/>
        <v>0</v>
      </c>
      <c r="J4478" s="119"/>
      <c r="K4478" s="119"/>
      <c r="L4478" s="119"/>
      <c r="M4478" s="119"/>
      <c r="N4478" s="119"/>
      <c r="O4478" s="159"/>
      <c r="P4478" s="160" t="s">
        <v>80</v>
      </c>
      <c r="Q4478" s="122">
        <f t="shared" si="142"/>
        <v>0</v>
      </c>
      <c r="R4478" s="143"/>
    </row>
    <row r="4479" spans="2:18" x14ac:dyDescent="0.2">
      <c r="B4479" s="120"/>
      <c r="C4479" s="119"/>
      <c r="D4479" s="120"/>
      <c r="E4479" s="119"/>
      <c r="F4479" s="119"/>
      <c r="G4479" s="119"/>
      <c r="H4479" s="119"/>
      <c r="I4479" s="158">
        <f t="shared" si="141"/>
        <v>0</v>
      </c>
      <c r="J4479" s="119"/>
      <c r="K4479" s="119"/>
      <c r="L4479" s="119"/>
      <c r="M4479" s="119"/>
      <c r="N4479" s="119"/>
      <c r="O4479" s="159"/>
      <c r="P4479" s="160" t="s">
        <v>80</v>
      </c>
      <c r="Q4479" s="122">
        <f t="shared" si="142"/>
        <v>0</v>
      </c>
      <c r="R4479" s="143"/>
    </row>
    <row r="4480" spans="2:18" x14ac:dyDescent="0.2">
      <c r="B4480" s="120"/>
      <c r="C4480" s="119"/>
      <c r="D4480" s="120"/>
      <c r="E4480" s="119"/>
      <c r="F4480" s="119"/>
      <c r="G4480" s="119"/>
      <c r="H4480" s="119"/>
      <c r="I4480" s="158">
        <f t="shared" si="141"/>
        <v>0</v>
      </c>
      <c r="J4480" s="119"/>
      <c r="K4480" s="119"/>
      <c r="L4480" s="119"/>
      <c r="M4480" s="119"/>
      <c r="N4480" s="119"/>
      <c r="O4480" s="159"/>
      <c r="P4480" s="160" t="s">
        <v>80</v>
      </c>
      <c r="Q4480" s="122">
        <f t="shared" si="142"/>
        <v>0</v>
      </c>
      <c r="R4480" s="143"/>
    </row>
    <row r="4481" spans="2:18" x14ac:dyDescent="0.2">
      <c r="B4481" s="120"/>
      <c r="C4481" s="119"/>
      <c r="D4481" s="120"/>
      <c r="E4481" s="119"/>
      <c r="F4481" s="119"/>
      <c r="G4481" s="119"/>
      <c r="H4481" s="119"/>
      <c r="I4481" s="158">
        <f t="shared" si="141"/>
        <v>0</v>
      </c>
      <c r="J4481" s="119"/>
      <c r="K4481" s="119"/>
      <c r="L4481" s="119"/>
      <c r="M4481" s="119"/>
      <c r="N4481" s="119"/>
      <c r="O4481" s="159"/>
      <c r="P4481" s="160" t="s">
        <v>80</v>
      </c>
      <c r="Q4481" s="122">
        <f t="shared" si="142"/>
        <v>0</v>
      </c>
      <c r="R4481" s="143"/>
    </row>
    <row r="4482" spans="2:18" x14ac:dyDescent="0.2">
      <c r="B4482" s="120"/>
      <c r="C4482" s="119"/>
      <c r="D4482" s="120"/>
      <c r="E4482" s="119"/>
      <c r="F4482" s="119"/>
      <c r="G4482" s="119"/>
      <c r="H4482" s="119"/>
      <c r="I4482" s="158">
        <f t="shared" si="141"/>
        <v>0</v>
      </c>
      <c r="J4482" s="119"/>
      <c r="K4482" s="119"/>
      <c r="L4482" s="119"/>
      <c r="M4482" s="119"/>
      <c r="N4482" s="119"/>
      <c r="O4482" s="159"/>
      <c r="P4482" s="160" t="s">
        <v>80</v>
      </c>
      <c r="Q4482" s="122">
        <f t="shared" si="142"/>
        <v>0</v>
      </c>
      <c r="R4482" s="143"/>
    </row>
    <row r="4483" spans="2:18" x14ac:dyDescent="0.2">
      <c r="B4483" s="120"/>
      <c r="C4483" s="119"/>
      <c r="D4483" s="120"/>
      <c r="E4483" s="119"/>
      <c r="F4483" s="119"/>
      <c r="G4483" s="119"/>
      <c r="H4483" s="119"/>
      <c r="I4483" s="158">
        <f t="shared" si="141"/>
        <v>0</v>
      </c>
      <c r="J4483" s="119"/>
      <c r="K4483" s="119"/>
      <c r="L4483" s="119"/>
      <c r="M4483" s="119"/>
      <c r="N4483" s="119"/>
      <c r="O4483" s="159"/>
      <c r="P4483" s="160" t="s">
        <v>80</v>
      </c>
      <c r="Q4483" s="122">
        <f t="shared" si="142"/>
        <v>0</v>
      </c>
      <c r="R4483" s="143"/>
    </row>
    <row r="4484" spans="2:18" x14ac:dyDescent="0.2">
      <c r="B4484" s="120"/>
      <c r="C4484" s="119"/>
      <c r="D4484" s="120"/>
      <c r="E4484" s="119"/>
      <c r="F4484" s="119"/>
      <c r="G4484" s="119"/>
      <c r="H4484" s="119"/>
      <c r="I4484" s="158">
        <f t="shared" si="141"/>
        <v>0</v>
      </c>
      <c r="J4484" s="119"/>
      <c r="K4484" s="119"/>
      <c r="L4484" s="119"/>
      <c r="M4484" s="119"/>
      <c r="N4484" s="119"/>
      <c r="O4484" s="159"/>
      <c r="P4484" s="160" t="s">
        <v>80</v>
      </c>
      <c r="Q4484" s="122">
        <f t="shared" si="142"/>
        <v>0</v>
      </c>
      <c r="R4484" s="143"/>
    </row>
    <row r="4485" spans="2:18" x14ac:dyDescent="0.2">
      <c r="B4485" s="120"/>
      <c r="C4485" s="119"/>
      <c r="D4485" s="120"/>
      <c r="E4485" s="119"/>
      <c r="F4485" s="119"/>
      <c r="G4485" s="119"/>
      <c r="H4485" s="119"/>
      <c r="I4485" s="158">
        <f t="shared" si="141"/>
        <v>0</v>
      </c>
      <c r="J4485" s="119"/>
      <c r="K4485" s="119"/>
      <c r="L4485" s="119"/>
      <c r="M4485" s="119"/>
      <c r="N4485" s="119"/>
      <c r="O4485" s="159"/>
      <c r="P4485" s="160" t="s">
        <v>80</v>
      </c>
      <c r="Q4485" s="122">
        <f t="shared" si="142"/>
        <v>0</v>
      </c>
      <c r="R4485" s="143"/>
    </row>
    <row r="4486" spans="2:18" x14ac:dyDescent="0.2">
      <c r="B4486" s="120"/>
      <c r="C4486" s="119"/>
      <c r="D4486" s="120"/>
      <c r="E4486" s="119"/>
      <c r="F4486" s="119"/>
      <c r="G4486" s="119"/>
      <c r="H4486" s="119"/>
      <c r="I4486" s="158">
        <f t="shared" si="141"/>
        <v>0</v>
      </c>
      <c r="J4486" s="119"/>
      <c r="K4486" s="119"/>
      <c r="L4486" s="119"/>
      <c r="M4486" s="119"/>
      <c r="N4486" s="119"/>
      <c r="O4486" s="159"/>
      <c r="P4486" s="160" t="s">
        <v>80</v>
      </c>
      <c r="Q4486" s="122">
        <f t="shared" si="142"/>
        <v>0</v>
      </c>
      <c r="R4486" s="143"/>
    </row>
    <row r="4487" spans="2:18" x14ac:dyDescent="0.2">
      <c r="B4487" s="120"/>
      <c r="C4487" s="119"/>
      <c r="D4487" s="120"/>
      <c r="E4487" s="119"/>
      <c r="F4487" s="119"/>
      <c r="G4487" s="119"/>
      <c r="H4487" s="119"/>
      <c r="I4487" s="158">
        <f t="shared" si="141"/>
        <v>0</v>
      </c>
      <c r="J4487" s="119"/>
      <c r="K4487" s="119"/>
      <c r="L4487" s="119"/>
      <c r="M4487" s="119"/>
      <c r="N4487" s="119"/>
      <c r="O4487" s="159"/>
      <c r="P4487" s="160" t="s">
        <v>80</v>
      </c>
      <c r="Q4487" s="122">
        <f t="shared" si="142"/>
        <v>0</v>
      </c>
      <c r="R4487" s="143"/>
    </row>
    <row r="4488" spans="2:18" x14ac:dyDescent="0.2">
      <c r="B4488" s="120"/>
      <c r="C4488" s="119"/>
      <c r="D4488" s="120"/>
      <c r="E4488" s="119"/>
      <c r="F4488" s="119"/>
      <c r="G4488" s="119"/>
      <c r="H4488" s="119"/>
      <c r="I4488" s="158">
        <f t="shared" si="141"/>
        <v>0</v>
      </c>
      <c r="J4488" s="119"/>
      <c r="K4488" s="119"/>
      <c r="L4488" s="119"/>
      <c r="M4488" s="119"/>
      <c r="N4488" s="119"/>
      <c r="O4488" s="159"/>
      <c r="P4488" s="160" t="s">
        <v>80</v>
      </c>
      <c r="Q4488" s="122">
        <f t="shared" si="142"/>
        <v>0</v>
      </c>
      <c r="R4488" s="143"/>
    </row>
    <row r="4489" spans="2:18" x14ac:dyDescent="0.2">
      <c r="B4489" s="120"/>
      <c r="C4489" s="119"/>
      <c r="D4489" s="120"/>
      <c r="E4489" s="119"/>
      <c r="F4489" s="119"/>
      <c r="G4489" s="119"/>
      <c r="H4489" s="119"/>
      <c r="I4489" s="158">
        <f t="shared" si="141"/>
        <v>0</v>
      </c>
      <c r="J4489" s="119"/>
      <c r="K4489" s="119"/>
      <c r="L4489" s="119"/>
      <c r="M4489" s="119"/>
      <c r="N4489" s="119"/>
      <c r="O4489" s="159"/>
      <c r="P4489" s="160" t="s">
        <v>80</v>
      </c>
      <c r="Q4489" s="122">
        <f t="shared" si="142"/>
        <v>0</v>
      </c>
      <c r="R4489" s="143"/>
    </row>
    <row r="4490" spans="2:18" x14ac:dyDescent="0.2">
      <c r="B4490" s="120"/>
      <c r="C4490" s="119"/>
      <c r="D4490" s="120"/>
      <c r="E4490" s="119"/>
      <c r="F4490" s="119"/>
      <c r="G4490" s="119"/>
      <c r="H4490" s="119"/>
      <c r="I4490" s="158">
        <f t="shared" si="141"/>
        <v>0</v>
      </c>
      <c r="J4490" s="119"/>
      <c r="K4490" s="119"/>
      <c r="L4490" s="119"/>
      <c r="M4490" s="119"/>
      <c r="N4490" s="119"/>
      <c r="O4490" s="159"/>
      <c r="P4490" s="160" t="s">
        <v>80</v>
      </c>
      <c r="Q4490" s="122">
        <f t="shared" si="142"/>
        <v>0</v>
      </c>
      <c r="R4490" s="143"/>
    </row>
    <row r="4491" spans="2:18" x14ac:dyDescent="0.2">
      <c r="B4491" s="120"/>
      <c r="C4491" s="119"/>
      <c r="D4491" s="120"/>
      <c r="E4491" s="119"/>
      <c r="F4491" s="119"/>
      <c r="G4491" s="119"/>
      <c r="H4491" s="119"/>
      <c r="I4491" s="158">
        <f t="shared" si="141"/>
        <v>0</v>
      </c>
      <c r="J4491" s="119"/>
      <c r="K4491" s="119"/>
      <c r="L4491" s="119"/>
      <c r="M4491" s="119"/>
      <c r="N4491" s="119"/>
      <c r="O4491" s="159"/>
      <c r="P4491" s="160" t="s">
        <v>80</v>
      </c>
      <c r="Q4491" s="122">
        <f t="shared" si="142"/>
        <v>0</v>
      </c>
      <c r="R4491" s="143"/>
    </row>
    <row r="4492" spans="2:18" x14ac:dyDescent="0.2">
      <c r="B4492" s="120"/>
      <c r="C4492" s="119"/>
      <c r="D4492" s="120"/>
      <c r="E4492" s="119"/>
      <c r="F4492" s="119"/>
      <c r="G4492" s="119"/>
      <c r="H4492" s="119"/>
      <c r="I4492" s="158">
        <f t="shared" si="141"/>
        <v>0</v>
      </c>
      <c r="J4492" s="119"/>
      <c r="K4492" s="119"/>
      <c r="L4492" s="119"/>
      <c r="M4492" s="119"/>
      <c r="N4492" s="119"/>
      <c r="O4492" s="159"/>
      <c r="P4492" s="160" t="s">
        <v>80</v>
      </c>
      <c r="Q4492" s="122">
        <f t="shared" si="142"/>
        <v>0</v>
      </c>
      <c r="R4492" s="143"/>
    </row>
    <row r="4493" spans="2:18" x14ac:dyDescent="0.2">
      <c r="B4493" s="120"/>
      <c r="C4493" s="119"/>
      <c r="D4493" s="120"/>
      <c r="E4493" s="119"/>
      <c r="F4493" s="119"/>
      <c r="G4493" s="119"/>
      <c r="H4493" s="119"/>
      <c r="I4493" s="158">
        <f t="shared" si="141"/>
        <v>0</v>
      </c>
      <c r="J4493" s="119"/>
      <c r="K4493" s="119"/>
      <c r="L4493" s="119"/>
      <c r="M4493" s="119"/>
      <c r="N4493" s="119"/>
      <c r="O4493" s="159"/>
      <c r="P4493" s="160" t="s">
        <v>80</v>
      </c>
      <c r="Q4493" s="122">
        <f t="shared" si="142"/>
        <v>0</v>
      </c>
      <c r="R4493" s="143"/>
    </row>
    <row r="4494" spans="2:18" x14ac:dyDescent="0.2">
      <c r="B4494" s="120"/>
      <c r="C4494" s="119"/>
      <c r="D4494" s="120"/>
      <c r="E4494" s="119"/>
      <c r="F4494" s="119"/>
      <c r="G4494" s="119"/>
      <c r="H4494" s="119"/>
      <c r="I4494" s="158">
        <f t="shared" si="141"/>
        <v>0</v>
      </c>
      <c r="J4494" s="119"/>
      <c r="K4494" s="119"/>
      <c r="L4494" s="119"/>
      <c r="M4494" s="119"/>
      <c r="N4494" s="119"/>
      <c r="O4494" s="159"/>
      <c r="P4494" s="160" t="s">
        <v>80</v>
      </c>
      <c r="Q4494" s="122">
        <f t="shared" si="142"/>
        <v>0</v>
      </c>
      <c r="R4494" s="143"/>
    </row>
    <row r="4495" spans="2:18" x14ac:dyDescent="0.2">
      <c r="B4495" s="120"/>
      <c r="C4495" s="119"/>
      <c r="D4495" s="120"/>
      <c r="E4495" s="119"/>
      <c r="F4495" s="119"/>
      <c r="G4495" s="119"/>
      <c r="H4495" s="119"/>
      <c r="I4495" s="158">
        <f t="shared" si="141"/>
        <v>0</v>
      </c>
      <c r="J4495" s="119"/>
      <c r="K4495" s="119"/>
      <c r="L4495" s="119"/>
      <c r="M4495" s="119"/>
      <c r="N4495" s="119"/>
      <c r="O4495" s="159"/>
      <c r="P4495" s="160" t="s">
        <v>80</v>
      </c>
      <c r="Q4495" s="122">
        <f t="shared" si="142"/>
        <v>0</v>
      </c>
      <c r="R4495" s="143"/>
    </row>
    <row r="4496" spans="2:18" x14ac:dyDescent="0.2">
      <c r="B4496" s="120"/>
      <c r="C4496" s="119"/>
      <c r="D4496" s="120"/>
      <c r="E4496" s="119"/>
      <c r="F4496" s="119"/>
      <c r="G4496" s="119"/>
      <c r="H4496" s="119"/>
      <c r="I4496" s="158">
        <f t="shared" si="141"/>
        <v>0</v>
      </c>
      <c r="J4496" s="119"/>
      <c r="K4496" s="119"/>
      <c r="L4496" s="119"/>
      <c r="M4496" s="119"/>
      <c r="N4496" s="119"/>
      <c r="O4496" s="159"/>
      <c r="P4496" s="160" t="s">
        <v>80</v>
      </c>
      <c r="Q4496" s="122">
        <f t="shared" si="142"/>
        <v>0</v>
      </c>
      <c r="R4496" s="143"/>
    </row>
    <row r="4497" spans="2:18" x14ac:dyDescent="0.2">
      <c r="B4497" s="120"/>
      <c r="C4497" s="119"/>
      <c r="D4497" s="120"/>
      <c r="E4497" s="119"/>
      <c r="F4497" s="119"/>
      <c r="G4497" s="119"/>
      <c r="H4497" s="119"/>
      <c r="I4497" s="158">
        <f t="shared" si="141"/>
        <v>0</v>
      </c>
      <c r="J4497" s="119"/>
      <c r="K4497" s="119"/>
      <c r="L4497" s="119"/>
      <c r="M4497" s="119"/>
      <c r="N4497" s="119"/>
      <c r="O4497" s="159"/>
      <c r="P4497" s="160" t="s">
        <v>80</v>
      </c>
      <c r="Q4497" s="122">
        <f t="shared" si="142"/>
        <v>0</v>
      </c>
      <c r="R4497" s="143"/>
    </row>
    <row r="4498" spans="2:18" x14ac:dyDescent="0.2">
      <c r="B4498" s="120"/>
      <c r="C4498" s="119"/>
      <c r="D4498" s="120"/>
      <c r="E4498" s="119"/>
      <c r="F4498" s="119"/>
      <c r="G4498" s="119"/>
      <c r="H4498" s="119"/>
      <c r="I4498" s="158">
        <f t="shared" si="141"/>
        <v>0</v>
      </c>
      <c r="J4498" s="119"/>
      <c r="K4498" s="119"/>
      <c r="L4498" s="119"/>
      <c r="M4498" s="119"/>
      <c r="N4498" s="119"/>
      <c r="O4498" s="159"/>
      <c r="P4498" s="160" t="s">
        <v>80</v>
      </c>
      <c r="Q4498" s="122">
        <f t="shared" si="142"/>
        <v>0</v>
      </c>
      <c r="R4498" s="143"/>
    </row>
    <row r="4499" spans="2:18" x14ac:dyDescent="0.2">
      <c r="B4499" s="120"/>
      <c r="C4499" s="119"/>
      <c r="D4499" s="120"/>
      <c r="E4499" s="119"/>
      <c r="F4499" s="119"/>
      <c r="G4499" s="119"/>
      <c r="H4499" s="119"/>
      <c r="I4499" s="158">
        <f t="shared" si="141"/>
        <v>0</v>
      </c>
      <c r="J4499" s="119"/>
      <c r="K4499" s="119"/>
      <c r="L4499" s="119"/>
      <c r="M4499" s="119"/>
      <c r="N4499" s="119"/>
      <c r="O4499" s="159"/>
      <c r="P4499" s="160" t="s">
        <v>80</v>
      </c>
      <c r="Q4499" s="122">
        <f t="shared" si="142"/>
        <v>0</v>
      </c>
      <c r="R4499" s="143"/>
    </row>
    <row r="4500" spans="2:18" x14ac:dyDescent="0.2">
      <c r="B4500" s="120"/>
      <c r="C4500" s="119"/>
      <c r="D4500" s="120"/>
      <c r="E4500" s="119"/>
      <c r="F4500" s="119"/>
      <c r="G4500" s="119"/>
      <c r="H4500" s="119"/>
      <c r="I4500" s="158">
        <f t="shared" si="141"/>
        <v>0</v>
      </c>
      <c r="J4500" s="119"/>
      <c r="K4500" s="119"/>
      <c r="L4500" s="119"/>
      <c r="M4500" s="119"/>
      <c r="N4500" s="119"/>
      <c r="O4500" s="159"/>
      <c r="P4500" s="160" t="s">
        <v>80</v>
      </c>
      <c r="Q4500" s="122">
        <f t="shared" si="142"/>
        <v>0</v>
      </c>
      <c r="R4500" s="143"/>
    </row>
    <row r="4501" spans="2:18" x14ac:dyDescent="0.2">
      <c r="B4501" s="120"/>
      <c r="C4501" s="119"/>
      <c r="D4501" s="120"/>
      <c r="E4501" s="119"/>
      <c r="F4501" s="119"/>
      <c r="G4501" s="119"/>
      <c r="H4501" s="119"/>
      <c r="I4501" s="158">
        <f t="shared" si="141"/>
        <v>0</v>
      </c>
      <c r="J4501" s="119"/>
      <c r="K4501" s="119"/>
      <c r="L4501" s="119"/>
      <c r="M4501" s="119"/>
      <c r="N4501" s="119"/>
      <c r="O4501" s="159"/>
      <c r="P4501" s="160" t="s">
        <v>80</v>
      </c>
      <c r="Q4501" s="122">
        <f t="shared" si="142"/>
        <v>0</v>
      </c>
      <c r="R4501" s="143"/>
    </row>
    <row r="4502" spans="2:18" x14ac:dyDescent="0.2">
      <c r="B4502" s="120"/>
      <c r="C4502" s="119"/>
      <c r="D4502" s="120"/>
      <c r="E4502" s="119"/>
      <c r="F4502" s="119"/>
      <c r="G4502" s="119"/>
      <c r="H4502" s="119"/>
      <c r="I4502" s="158">
        <f t="shared" si="141"/>
        <v>0</v>
      </c>
      <c r="J4502" s="119"/>
      <c r="K4502" s="119"/>
      <c r="L4502" s="119"/>
      <c r="M4502" s="119"/>
      <c r="N4502" s="119"/>
      <c r="O4502" s="159"/>
      <c r="P4502" s="160" t="s">
        <v>80</v>
      </c>
      <c r="Q4502" s="122">
        <f t="shared" si="142"/>
        <v>0</v>
      </c>
      <c r="R4502" s="143"/>
    </row>
    <row r="4503" spans="2:18" x14ac:dyDescent="0.2">
      <c r="B4503" s="120"/>
      <c r="C4503" s="119"/>
      <c r="D4503" s="120"/>
      <c r="E4503" s="119"/>
      <c r="F4503" s="119"/>
      <c r="G4503" s="119"/>
      <c r="H4503" s="119"/>
      <c r="I4503" s="158">
        <f t="shared" si="141"/>
        <v>0</v>
      </c>
      <c r="J4503" s="119"/>
      <c r="K4503" s="119"/>
      <c r="L4503" s="119"/>
      <c r="M4503" s="119"/>
      <c r="N4503" s="119"/>
      <c r="O4503" s="159"/>
      <c r="P4503" s="160" t="s">
        <v>80</v>
      </c>
      <c r="Q4503" s="122">
        <f t="shared" si="142"/>
        <v>0</v>
      </c>
      <c r="R4503" s="143"/>
    </row>
    <row r="4504" spans="2:18" x14ac:dyDescent="0.2">
      <c r="B4504" s="120"/>
      <c r="C4504" s="119"/>
      <c r="D4504" s="120"/>
      <c r="E4504" s="119"/>
      <c r="F4504" s="119"/>
      <c r="G4504" s="119"/>
      <c r="H4504" s="119"/>
      <c r="I4504" s="158">
        <f t="shared" si="141"/>
        <v>0</v>
      </c>
      <c r="J4504" s="119"/>
      <c r="K4504" s="119"/>
      <c r="L4504" s="119"/>
      <c r="M4504" s="119"/>
      <c r="N4504" s="119"/>
      <c r="O4504" s="159"/>
      <c r="P4504" s="160" t="s">
        <v>80</v>
      </c>
      <c r="Q4504" s="122">
        <f t="shared" si="142"/>
        <v>0</v>
      </c>
      <c r="R4504" s="143"/>
    </row>
    <row r="4505" spans="2:18" x14ac:dyDescent="0.2">
      <c r="B4505" s="120"/>
      <c r="C4505" s="119"/>
      <c r="D4505" s="120"/>
      <c r="E4505" s="119"/>
      <c r="F4505" s="119"/>
      <c r="G4505" s="119"/>
      <c r="H4505" s="119"/>
      <c r="I4505" s="158">
        <f t="shared" si="141"/>
        <v>0</v>
      </c>
      <c r="J4505" s="119"/>
      <c r="K4505" s="119"/>
      <c r="L4505" s="119"/>
      <c r="M4505" s="119"/>
      <c r="N4505" s="119"/>
      <c r="O4505" s="159"/>
      <c r="P4505" s="160" t="s">
        <v>80</v>
      </c>
      <c r="Q4505" s="122">
        <f t="shared" si="142"/>
        <v>0</v>
      </c>
      <c r="R4505" s="143"/>
    </row>
    <row r="4506" spans="2:18" x14ac:dyDescent="0.2">
      <c r="B4506" s="120"/>
      <c r="C4506" s="119"/>
      <c r="D4506" s="120"/>
      <c r="E4506" s="119"/>
      <c r="F4506" s="119"/>
      <c r="G4506" s="119"/>
      <c r="H4506" s="119"/>
      <c r="I4506" s="158">
        <f t="shared" si="141"/>
        <v>0</v>
      </c>
      <c r="J4506" s="119"/>
      <c r="K4506" s="119"/>
      <c r="L4506" s="119"/>
      <c r="M4506" s="119"/>
      <c r="N4506" s="119"/>
      <c r="O4506" s="159"/>
      <c r="P4506" s="160" t="s">
        <v>80</v>
      </c>
      <c r="Q4506" s="122">
        <f t="shared" si="142"/>
        <v>0</v>
      </c>
      <c r="R4506" s="143"/>
    </row>
    <row r="4507" spans="2:18" x14ac:dyDescent="0.2">
      <c r="B4507" s="120"/>
      <c r="C4507" s="119"/>
      <c r="D4507" s="120"/>
      <c r="E4507" s="119"/>
      <c r="F4507" s="119"/>
      <c r="G4507" s="119"/>
      <c r="H4507" s="119"/>
      <c r="I4507" s="158">
        <f t="shared" si="141"/>
        <v>0</v>
      </c>
      <c r="J4507" s="119"/>
      <c r="K4507" s="119"/>
      <c r="L4507" s="119"/>
      <c r="M4507" s="119"/>
      <c r="N4507" s="119"/>
      <c r="O4507" s="159"/>
      <c r="P4507" s="160" t="s">
        <v>80</v>
      </c>
      <c r="Q4507" s="122">
        <f t="shared" si="142"/>
        <v>0</v>
      </c>
      <c r="R4507" s="143"/>
    </row>
    <row r="4508" spans="2:18" x14ac:dyDescent="0.2">
      <c r="B4508" s="120"/>
      <c r="C4508" s="119"/>
      <c r="D4508" s="120"/>
      <c r="E4508" s="119"/>
      <c r="F4508" s="119"/>
      <c r="G4508" s="119"/>
      <c r="H4508" s="119"/>
      <c r="I4508" s="158">
        <f t="shared" si="141"/>
        <v>0</v>
      </c>
      <c r="J4508" s="119"/>
      <c r="K4508" s="119"/>
      <c r="L4508" s="119"/>
      <c r="M4508" s="119"/>
      <c r="N4508" s="119"/>
      <c r="O4508" s="159"/>
      <c r="P4508" s="160" t="s">
        <v>80</v>
      </c>
      <c r="Q4508" s="122">
        <f t="shared" si="142"/>
        <v>0</v>
      </c>
      <c r="R4508" s="143"/>
    </row>
    <row r="4509" spans="2:18" x14ac:dyDescent="0.2">
      <c r="B4509" s="120"/>
      <c r="C4509" s="119"/>
      <c r="D4509" s="120"/>
      <c r="E4509" s="119"/>
      <c r="F4509" s="119"/>
      <c r="G4509" s="119"/>
      <c r="H4509" s="119"/>
      <c r="I4509" s="158">
        <f t="shared" si="141"/>
        <v>0</v>
      </c>
      <c r="J4509" s="119"/>
      <c r="K4509" s="119"/>
      <c r="L4509" s="119"/>
      <c r="M4509" s="119"/>
      <c r="N4509" s="119"/>
      <c r="O4509" s="159"/>
      <c r="P4509" s="160" t="s">
        <v>80</v>
      </c>
      <c r="Q4509" s="122">
        <f t="shared" si="142"/>
        <v>0</v>
      </c>
      <c r="R4509" s="143"/>
    </row>
    <row r="4510" spans="2:18" x14ac:dyDescent="0.2">
      <c r="B4510" s="120"/>
      <c r="C4510" s="119"/>
      <c r="D4510" s="120"/>
      <c r="E4510" s="119"/>
      <c r="F4510" s="119"/>
      <c r="G4510" s="119"/>
      <c r="H4510" s="119"/>
      <c r="I4510" s="158">
        <f t="shared" si="141"/>
        <v>0</v>
      </c>
      <c r="J4510" s="119"/>
      <c r="K4510" s="119"/>
      <c r="L4510" s="119"/>
      <c r="M4510" s="119"/>
      <c r="N4510" s="119"/>
      <c r="O4510" s="159"/>
      <c r="P4510" s="160" t="s">
        <v>80</v>
      </c>
      <c r="Q4510" s="122">
        <f t="shared" si="142"/>
        <v>0</v>
      </c>
      <c r="R4510" s="143"/>
    </row>
    <row r="4511" spans="2:18" x14ac:dyDescent="0.2">
      <c r="B4511" s="120"/>
      <c r="C4511" s="119"/>
      <c r="D4511" s="120"/>
      <c r="E4511" s="119"/>
      <c r="F4511" s="119"/>
      <c r="G4511" s="119"/>
      <c r="H4511" s="119"/>
      <c r="I4511" s="158">
        <f t="shared" si="141"/>
        <v>0</v>
      </c>
      <c r="J4511" s="119"/>
      <c r="K4511" s="119"/>
      <c r="L4511" s="119"/>
      <c r="M4511" s="119"/>
      <c r="N4511" s="119"/>
      <c r="O4511" s="159"/>
      <c r="P4511" s="160" t="s">
        <v>80</v>
      </c>
      <c r="Q4511" s="122">
        <f t="shared" si="142"/>
        <v>0</v>
      </c>
      <c r="R4511" s="143"/>
    </row>
    <row r="4512" spans="2:18" x14ac:dyDescent="0.2">
      <c r="B4512" s="120"/>
      <c r="C4512" s="119"/>
      <c r="D4512" s="120"/>
      <c r="E4512" s="119"/>
      <c r="F4512" s="119"/>
      <c r="G4512" s="119"/>
      <c r="H4512" s="119"/>
      <c r="I4512" s="158">
        <f t="shared" si="141"/>
        <v>0</v>
      </c>
      <c r="J4512" s="119"/>
      <c r="K4512" s="119"/>
      <c r="L4512" s="119"/>
      <c r="M4512" s="119"/>
      <c r="N4512" s="119"/>
      <c r="O4512" s="159"/>
      <c r="P4512" s="160" t="s">
        <v>80</v>
      </c>
      <c r="Q4512" s="122">
        <f t="shared" si="142"/>
        <v>0</v>
      </c>
      <c r="R4512" s="143"/>
    </row>
    <row r="4513" spans="2:18" x14ac:dyDescent="0.2">
      <c r="B4513" s="120"/>
      <c r="C4513" s="119"/>
      <c r="D4513" s="120"/>
      <c r="E4513" s="119"/>
      <c r="F4513" s="119"/>
      <c r="G4513" s="119"/>
      <c r="H4513" s="119"/>
      <c r="I4513" s="158">
        <f t="shared" si="141"/>
        <v>0</v>
      </c>
      <c r="J4513" s="119"/>
      <c r="K4513" s="119"/>
      <c r="L4513" s="119"/>
      <c r="M4513" s="119"/>
      <c r="N4513" s="119"/>
      <c r="O4513" s="159"/>
      <c r="P4513" s="160" t="s">
        <v>80</v>
      </c>
      <c r="Q4513" s="122">
        <f t="shared" si="142"/>
        <v>0</v>
      </c>
      <c r="R4513" s="143"/>
    </row>
    <row r="4514" spans="2:18" x14ac:dyDescent="0.2">
      <c r="B4514" s="120"/>
      <c r="C4514" s="119"/>
      <c r="D4514" s="120"/>
      <c r="E4514" s="119"/>
      <c r="F4514" s="119"/>
      <c r="G4514" s="119"/>
      <c r="H4514" s="119"/>
      <c r="I4514" s="158">
        <f t="shared" si="141"/>
        <v>0</v>
      </c>
      <c r="J4514" s="119"/>
      <c r="K4514" s="119"/>
      <c r="L4514" s="119"/>
      <c r="M4514" s="119"/>
      <c r="N4514" s="119"/>
      <c r="O4514" s="159"/>
      <c r="P4514" s="160" t="s">
        <v>80</v>
      </c>
      <c r="Q4514" s="122">
        <f t="shared" si="142"/>
        <v>0</v>
      </c>
      <c r="R4514" s="143"/>
    </row>
    <row r="4515" spans="2:18" x14ac:dyDescent="0.2">
      <c r="B4515" s="120"/>
      <c r="C4515" s="119"/>
      <c r="D4515" s="120"/>
      <c r="E4515" s="119"/>
      <c r="F4515" s="119"/>
      <c r="G4515" s="119"/>
      <c r="H4515" s="119"/>
      <c r="I4515" s="158">
        <f t="shared" si="141"/>
        <v>0</v>
      </c>
      <c r="J4515" s="119"/>
      <c r="K4515" s="119"/>
      <c r="L4515" s="119"/>
      <c r="M4515" s="119"/>
      <c r="N4515" s="119"/>
      <c r="O4515" s="159"/>
      <c r="P4515" s="160" t="s">
        <v>80</v>
      </c>
      <c r="Q4515" s="122">
        <f t="shared" si="142"/>
        <v>0</v>
      </c>
      <c r="R4515" s="143"/>
    </row>
    <row r="4516" spans="2:18" x14ac:dyDescent="0.2">
      <c r="B4516" s="120"/>
      <c r="C4516" s="119"/>
      <c r="D4516" s="120"/>
      <c r="E4516" s="119"/>
      <c r="F4516" s="119"/>
      <c r="G4516" s="119"/>
      <c r="H4516" s="119"/>
      <c r="I4516" s="158">
        <f t="shared" si="141"/>
        <v>0</v>
      </c>
      <c r="J4516" s="119"/>
      <c r="K4516" s="119"/>
      <c r="L4516" s="119"/>
      <c r="M4516" s="119"/>
      <c r="N4516" s="119"/>
      <c r="O4516" s="159"/>
      <c r="P4516" s="160" t="s">
        <v>80</v>
      </c>
      <c r="Q4516" s="122">
        <f t="shared" si="142"/>
        <v>0</v>
      </c>
      <c r="R4516" s="143"/>
    </row>
    <row r="4517" spans="2:18" x14ac:dyDescent="0.2">
      <c r="B4517" s="120"/>
      <c r="C4517" s="119"/>
      <c r="D4517" s="120"/>
      <c r="E4517" s="119"/>
      <c r="F4517" s="119"/>
      <c r="G4517" s="119"/>
      <c r="H4517" s="119"/>
      <c r="I4517" s="158">
        <f t="shared" si="141"/>
        <v>0</v>
      </c>
      <c r="J4517" s="119"/>
      <c r="K4517" s="119"/>
      <c r="L4517" s="119"/>
      <c r="M4517" s="119"/>
      <c r="N4517" s="119"/>
      <c r="O4517" s="159"/>
      <c r="P4517" s="160" t="s">
        <v>80</v>
      </c>
      <c r="Q4517" s="122">
        <f t="shared" si="142"/>
        <v>0</v>
      </c>
      <c r="R4517" s="143"/>
    </row>
    <row r="4518" spans="2:18" x14ac:dyDescent="0.2">
      <c r="B4518" s="120"/>
      <c r="C4518" s="119"/>
      <c r="D4518" s="120"/>
      <c r="E4518" s="119"/>
      <c r="F4518" s="119"/>
      <c r="G4518" s="119"/>
      <c r="H4518" s="119"/>
      <c r="I4518" s="158">
        <f t="shared" si="141"/>
        <v>0</v>
      </c>
      <c r="J4518" s="119"/>
      <c r="K4518" s="119"/>
      <c r="L4518" s="119"/>
      <c r="M4518" s="119"/>
      <c r="N4518" s="119"/>
      <c r="O4518" s="159"/>
      <c r="P4518" s="160" t="s">
        <v>80</v>
      </c>
      <c r="Q4518" s="122">
        <f t="shared" si="142"/>
        <v>0</v>
      </c>
      <c r="R4518" s="143"/>
    </row>
    <row r="4519" spans="2:18" x14ac:dyDescent="0.2">
      <c r="B4519" s="120"/>
      <c r="C4519" s="119"/>
      <c r="D4519" s="120"/>
      <c r="E4519" s="119"/>
      <c r="F4519" s="119"/>
      <c r="G4519" s="119"/>
      <c r="H4519" s="119"/>
      <c r="I4519" s="158">
        <f t="shared" si="141"/>
        <v>0</v>
      </c>
      <c r="J4519" s="119"/>
      <c r="K4519" s="119"/>
      <c r="L4519" s="119"/>
      <c r="M4519" s="119"/>
      <c r="N4519" s="119"/>
      <c r="O4519" s="159"/>
      <c r="P4519" s="160" t="s">
        <v>80</v>
      </c>
      <c r="Q4519" s="122">
        <f t="shared" si="142"/>
        <v>0</v>
      </c>
      <c r="R4519" s="143"/>
    </row>
    <row r="4520" spans="2:18" x14ac:dyDescent="0.2">
      <c r="B4520" s="120"/>
      <c r="C4520" s="119"/>
      <c r="D4520" s="120"/>
      <c r="E4520" s="119"/>
      <c r="F4520" s="119"/>
      <c r="G4520" s="119"/>
      <c r="H4520" s="119"/>
      <c r="I4520" s="158">
        <f t="shared" si="141"/>
        <v>0</v>
      </c>
      <c r="J4520" s="119"/>
      <c r="K4520" s="119"/>
      <c r="L4520" s="119"/>
      <c r="M4520" s="119"/>
      <c r="N4520" s="119"/>
      <c r="O4520" s="159"/>
      <c r="P4520" s="160" t="s">
        <v>80</v>
      </c>
      <c r="Q4520" s="122">
        <f t="shared" si="142"/>
        <v>0</v>
      </c>
      <c r="R4520" s="143"/>
    </row>
    <row r="4521" spans="2:18" x14ac:dyDescent="0.2">
      <c r="B4521" s="120"/>
      <c r="C4521" s="119"/>
      <c r="D4521" s="120"/>
      <c r="E4521" s="119"/>
      <c r="F4521" s="119"/>
      <c r="G4521" s="119"/>
      <c r="H4521" s="119"/>
      <c r="I4521" s="158">
        <f t="shared" si="141"/>
        <v>0</v>
      </c>
      <c r="J4521" s="119"/>
      <c r="K4521" s="119"/>
      <c r="L4521" s="119"/>
      <c r="M4521" s="119"/>
      <c r="N4521" s="119"/>
      <c r="O4521" s="159"/>
      <c r="P4521" s="160" t="s">
        <v>80</v>
      </c>
      <c r="Q4521" s="122">
        <f t="shared" si="142"/>
        <v>0</v>
      </c>
      <c r="R4521" s="143"/>
    </row>
    <row r="4522" spans="2:18" x14ac:dyDescent="0.2">
      <c r="B4522" s="120"/>
      <c r="C4522" s="119"/>
      <c r="D4522" s="120"/>
      <c r="E4522" s="119"/>
      <c r="F4522" s="119"/>
      <c r="G4522" s="119"/>
      <c r="H4522" s="119"/>
      <c r="I4522" s="158">
        <f t="shared" si="141"/>
        <v>0</v>
      </c>
      <c r="J4522" s="119"/>
      <c r="K4522" s="119"/>
      <c r="L4522" s="119"/>
      <c r="M4522" s="119"/>
      <c r="N4522" s="119"/>
      <c r="O4522" s="159"/>
      <c r="P4522" s="160" t="s">
        <v>80</v>
      </c>
      <c r="Q4522" s="122">
        <f t="shared" si="142"/>
        <v>0</v>
      </c>
      <c r="R4522" s="143"/>
    </row>
    <row r="4523" spans="2:18" x14ac:dyDescent="0.2">
      <c r="B4523" s="120"/>
      <c r="C4523" s="119"/>
      <c r="D4523" s="120"/>
      <c r="E4523" s="119"/>
      <c r="F4523" s="119"/>
      <c r="G4523" s="119"/>
      <c r="H4523" s="119"/>
      <c r="I4523" s="158">
        <f t="shared" si="141"/>
        <v>0</v>
      </c>
      <c r="J4523" s="119"/>
      <c r="K4523" s="119"/>
      <c r="L4523" s="119"/>
      <c r="M4523" s="119"/>
      <c r="N4523" s="119"/>
      <c r="O4523" s="159"/>
      <c r="P4523" s="160" t="s">
        <v>80</v>
      </c>
      <c r="Q4523" s="122">
        <f t="shared" si="142"/>
        <v>0</v>
      </c>
      <c r="R4523" s="143"/>
    </row>
    <row r="4524" spans="2:18" x14ac:dyDescent="0.2">
      <c r="B4524" s="120"/>
      <c r="C4524" s="119"/>
      <c r="D4524" s="120"/>
      <c r="E4524" s="119"/>
      <c r="F4524" s="119"/>
      <c r="G4524" s="119"/>
      <c r="H4524" s="119"/>
      <c r="I4524" s="158">
        <f t="shared" si="141"/>
        <v>0</v>
      </c>
      <c r="J4524" s="119"/>
      <c r="K4524" s="119"/>
      <c r="L4524" s="119"/>
      <c r="M4524" s="119"/>
      <c r="N4524" s="119"/>
      <c r="O4524" s="159"/>
      <c r="P4524" s="160" t="s">
        <v>80</v>
      </c>
      <c r="Q4524" s="122">
        <f t="shared" si="142"/>
        <v>0</v>
      </c>
      <c r="R4524" s="143"/>
    </row>
    <row r="4525" spans="2:18" x14ac:dyDescent="0.2">
      <c r="B4525" s="120"/>
      <c r="C4525" s="119"/>
      <c r="D4525" s="120"/>
      <c r="E4525" s="119"/>
      <c r="F4525" s="119"/>
      <c r="G4525" s="119"/>
      <c r="H4525" s="119"/>
      <c r="I4525" s="158">
        <f t="shared" si="141"/>
        <v>0</v>
      </c>
      <c r="J4525" s="119"/>
      <c r="K4525" s="119"/>
      <c r="L4525" s="119"/>
      <c r="M4525" s="119"/>
      <c r="N4525" s="119"/>
      <c r="O4525" s="159"/>
      <c r="P4525" s="160" t="s">
        <v>80</v>
      </c>
      <c r="Q4525" s="122">
        <f t="shared" si="142"/>
        <v>0</v>
      </c>
      <c r="R4525" s="143"/>
    </row>
    <row r="4526" spans="2:18" x14ac:dyDescent="0.2">
      <c r="B4526" s="120"/>
      <c r="C4526" s="119"/>
      <c r="D4526" s="120"/>
      <c r="E4526" s="119"/>
      <c r="F4526" s="119"/>
      <c r="G4526" s="119"/>
      <c r="H4526" s="119"/>
      <c r="I4526" s="158">
        <f t="shared" si="141"/>
        <v>0</v>
      </c>
      <c r="J4526" s="119"/>
      <c r="K4526" s="119"/>
      <c r="L4526" s="119"/>
      <c r="M4526" s="119"/>
      <c r="N4526" s="119"/>
      <c r="O4526" s="159"/>
      <c r="P4526" s="160" t="s">
        <v>80</v>
      </c>
      <c r="Q4526" s="122">
        <f t="shared" si="142"/>
        <v>0</v>
      </c>
      <c r="R4526" s="143"/>
    </row>
    <row r="4527" spans="2:18" x14ac:dyDescent="0.2">
      <c r="B4527" s="120"/>
      <c r="C4527" s="119"/>
      <c r="D4527" s="120"/>
      <c r="E4527" s="119"/>
      <c r="F4527" s="119"/>
      <c r="G4527" s="119"/>
      <c r="H4527" s="119"/>
      <c r="I4527" s="158">
        <f t="shared" si="141"/>
        <v>0</v>
      </c>
      <c r="J4527" s="119"/>
      <c r="K4527" s="119"/>
      <c r="L4527" s="119"/>
      <c r="M4527" s="119"/>
      <c r="N4527" s="119"/>
      <c r="O4527" s="159"/>
      <c r="P4527" s="160" t="s">
        <v>80</v>
      </c>
      <c r="Q4527" s="122">
        <f t="shared" si="142"/>
        <v>0</v>
      </c>
      <c r="R4527" s="143"/>
    </row>
    <row r="4528" spans="2:18" x14ac:dyDescent="0.2">
      <c r="B4528" s="120"/>
      <c r="C4528" s="119"/>
      <c r="D4528" s="120"/>
      <c r="E4528" s="119"/>
      <c r="F4528" s="119"/>
      <c r="G4528" s="119"/>
      <c r="H4528" s="119"/>
      <c r="I4528" s="158">
        <f t="shared" si="141"/>
        <v>0</v>
      </c>
      <c r="J4528" s="119"/>
      <c r="K4528" s="119"/>
      <c r="L4528" s="119"/>
      <c r="M4528" s="119"/>
      <c r="N4528" s="119"/>
      <c r="O4528" s="159"/>
      <c r="P4528" s="160" t="s">
        <v>80</v>
      </c>
      <c r="Q4528" s="122">
        <f t="shared" si="142"/>
        <v>0</v>
      </c>
      <c r="R4528" s="143"/>
    </row>
    <row r="4529" spans="2:18" x14ac:dyDescent="0.2">
      <c r="B4529" s="120"/>
      <c r="C4529" s="119"/>
      <c r="D4529" s="120"/>
      <c r="E4529" s="119"/>
      <c r="F4529" s="119"/>
      <c r="G4529" s="119"/>
      <c r="H4529" s="119"/>
      <c r="I4529" s="158">
        <f t="shared" si="141"/>
        <v>0</v>
      </c>
      <c r="J4529" s="119"/>
      <c r="K4529" s="119"/>
      <c r="L4529" s="119"/>
      <c r="M4529" s="119"/>
      <c r="N4529" s="119"/>
      <c r="O4529" s="159"/>
      <c r="P4529" s="160" t="s">
        <v>80</v>
      </c>
      <c r="Q4529" s="122">
        <f t="shared" si="142"/>
        <v>0</v>
      </c>
      <c r="R4529" s="143"/>
    </row>
    <row r="4530" spans="2:18" x14ac:dyDescent="0.2">
      <c r="B4530" s="120"/>
      <c r="C4530" s="119"/>
      <c r="D4530" s="120"/>
      <c r="E4530" s="119"/>
      <c r="F4530" s="119"/>
      <c r="G4530" s="119"/>
      <c r="H4530" s="119"/>
      <c r="I4530" s="158">
        <f t="shared" si="141"/>
        <v>0</v>
      </c>
      <c r="J4530" s="119"/>
      <c r="K4530" s="119"/>
      <c r="L4530" s="119"/>
      <c r="M4530" s="119"/>
      <c r="N4530" s="119"/>
      <c r="O4530" s="159"/>
      <c r="P4530" s="160" t="s">
        <v>80</v>
      </c>
      <c r="Q4530" s="122">
        <f t="shared" si="142"/>
        <v>0</v>
      </c>
      <c r="R4530" s="143"/>
    </row>
    <row r="4531" spans="2:18" x14ac:dyDescent="0.2">
      <c r="B4531" s="120"/>
      <c r="C4531" s="119"/>
      <c r="D4531" s="120"/>
      <c r="E4531" s="119"/>
      <c r="F4531" s="119"/>
      <c r="G4531" s="119"/>
      <c r="H4531" s="119"/>
      <c r="I4531" s="158">
        <f t="shared" si="141"/>
        <v>0</v>
      </c>
      <c r="J4531" s="119"/>
      <c r="K4531" s="119"/>
      <c r="L4531" s="119"/>
      <c r="M4531" s="119"/>
      <c r="N4531" s="119"/>
      <c r="O4531" s="159"/>
      <c r="P4531" s="160" t="s">
        <v>80</v>
      </c>
      <c r="Q4531" s="122">
        <f t="shared" si="142"/>
        <v>0</v>
      </c>
      <c r="R4531" s="143"/>
    </row>
    <row r="4532" spans="2:18" x14ac:dyDescent="0.2">
      <c r="B4532" s="120"/>
      <c r="C4532" s="119"/>
      <c r="D4532" s="120"/>
      <c r="E4532" s="119"/>
      <c r="F4532" s="119"/>
      <c r="G4532" s="119"/>
      <c r="H4532" s="119"/>
      <c r="I4532" s="158">
        <f t="shared" ref="I4532:I4595" si="143">IF(J4532&gt;0,J4532,SUM((PI()*E4532*F4532/4)+(PI()*F4532*G4532/4)+(PI()*G4532*H4532/4)+(PI()*H4532*E4532/4)))</f>
        <v>0</v>
      </c>
      <c r="J4532" s="119"/>
      <c r="K4532" s="119"/>
      <c r="L4532" s="119"/>
      <c r="M4532" s="119"/>
      <c r="N4532" s="119"/>
      <c r="O4532" s="159"/>
      <c r="P4532" s="160" t="s">
        <v>80</v>
      </c>
      <c r="Q4532" s="122">
        <f t="shared" ref="Q4532:Q4595" si="144">SUM((I4532-(L4532+M4532+N4532))*(1-O4532))</f>
        <v>0</v>
      </c>
      <c r="R4532" s="143"/>
    </row>
    <row r="4533" spans="2:18" x14ac:dyDescent="0.2">
      <c r="B4533" s="120"/>
      <c r="C4533" s="119"/>
      <c r="D4533" s="120"/>
      <c r="E4533" s="119"/>
      <c r="F4533" s="119"/>
      <c r="G4533" s="119"/>
      <c r="H4533" s="119"/>
      <c r="I4533" s="158">
        <f t="shared" si="143"/>
        <v>0</v>
      </c>
      <c r="J4533" s="119"/>
      <c r="K4533" s="119"/>
      <c r="L4533" s="119"/>
      <c r="M4533" s="119"/>
      <c r="N4533" s="119"/>
      <c r="O4533" s="159"/>
      <c r="P4533" s="160" t="s">
        <v>80</v>
      </c>
      <c r="Q4533" s="122">
        <f t="shared" si="144"/>
        <v>0</v>
      </c>
      <c r="R4533" s="143"/>
    </row>
    <row r="4534" spans="2:18" x14ac:dyDescent="0.2">
      <c r="B4534" s="120"/>
      <c r="C4534" s="119"/>
      <c r="D4534" s="120"/>
      <c r="E4534" s="119"/>
      <c r="F4534" s="119"/>
      <c r="G4534" s="119"/>
      <c r="H4534" s="119"/>
      <c r="I4534" s="158">
        <f t="shared" si="143"/>
        <v>0</v>
      </c>
      <c r="J4534" s="119"/>
      <c r="K4534" s="119"/>
      <c r="L4534" s="119"/>
      <c r="M4534" s="119"/>
      <c r="N4534" s="119"/>
      <c r="O4534" s="159"/>
      <c r="P4534" s="160" t="s">
        <v>80</v>
      </c>
      <c r="Q4534" s="122">
        <f t="shared" si="144"/>
        <v>0</v>
      </c>
      <c r="R4534" s="143"/>
    </row>
    <row r="4535" spans="2:18" x14ac:dyDescent="0.2">
      <c r="B4535" s="120"/>
      <c r="C4535" s="119"/>
      <c r="D4535" s="120"/>
      <c r="E4535" s="119"/>
      <c r="F4535" s="119"/>
      <c r="G4535" s="119"/>
      <c r="H4535" s="119"/>
      <c r="I4535" s="158">
        <f t="shared" si="143"/>
        <v>0</v>
      </c>
      <c r="J4535" s="119"/>
      <c r="K4535" s="119"/>
      <c r="L4535" s="119"/>
      <c r="M4535" s="119"/>
      <c r="N4535" s="119"/>
      <c r="O4535" s="159"/>
      <c r="P4535" s="160" t="s">
        <v>80</v>
      </c>
      <c r="Q4535" s="122">
        <f t="shared" si="144"/>
        <v>0</v>
      </c>
      <c r="R4535" s="143"/>
    </row>
    <row r="4536" spans="2:18" x14ac:dyDescent="0.2">
      <c r="B4536" s="120"/>
      <c r="C4536" s="119"/>
      <c r="D4536" s="120"/>
      <c r="E4536" s="119"/>
      <c r="F4536" s="119"/>
      <c r="G4536" s="119"/>
      <c r="H4536" s="119"/>
      <c r="I4536" s="158">
        <f t="shared" si="143"/>
        <v>0</v>
      </c>
      <c r="J4536" s="119"/>
      <c r="K4536" s="119"/>
      <c r="L4536" s="119"/>
      <c r="M4536" s="119"/>
      <c r="N4536" s="119"/>
      <c r="O4536" s="159"/>
      <c r="P4536" s="160" t="s">
        <v>80</v>
      </c>
      <c r="Q4536" s="122">
        <f t="shared" si="144"/>
        <v>0</v>
      </c>
      <c r="R4536" s="143"/>
    </row>
    <row r="4537" spans="2:18" x14ac:dyDescent="0.2">
      <c r="B4537" s="120"/>
      <c r="C4537" s="119"/>
      <c r="D4537" s="120"/>
      <c r="E4537" s="119"/>
      <c r="F4537" s="119"/>
      <c r="G4537" s="119"/>
      <c r="H4537" s="119"/>
      <c r="I4537" s="158">
        <f t="shared" si="143"/>
        <v>0</v>
      </c>
      <c r="J4537" s="119"/>
      <c r="K4537" s="119"/>
      <c r="L4537" s="119"/>
      <c r="M4537" s="119"/>
      <c r="N4537" s="119"/>
      <c r="O4537" s="159"/>
      <c r="P4537" s="160" t="s">
        <v>80</v>
      </c>
      <c r="Q4537" s="122">
        <f t="shared" si="144"/>
        <v>0</v>
      </c>
      <c r="R4537" s="143"/>
    </row>
    <row r="4538" spans="2:18" x14ac:dyDescent="0.2">
      <c r="B4538" s="120"/>
      <c r="C4538" s="119"/>
      <c r="D4538" s="120"/>
      <c r="E4538" s="119"/>
      <c r="F4538" s="119"/>
      <c r="G4538" s="119"/>
      <c r="H4538" s="119"/>
      <c r="I4538" s="158">
        <f t="shared" si="143"/>
        <v>0</v>
      </c>
      <c r="J4538" s="119"/>
      <c r="K4538" s="119"/>
      <c r="L4538" s="119"/>
      <c r="M4538" s="119"/>
      <c r="N4538" s="119"/>
      <c r="O4538" s="159"/>
      <c r="P4538" s="160" t="s">
        <v>80</v>
      </c>
      <c r="Q4538" s="122">
        <f t="shared" si="144"/>
        <v>0</v>
      </c>
      <c r="R4538" s="143"/>
    </row>
    <row r="4539" spans="2:18" x14ac:dyDescent="0.2">
      <c r="B4539" s="120"/>
      <c r="C4539" s="119"/>
      <c r="D4539" s="120"/>
      <c r="E4539" s="119"/>
      <c r="F4539" s="119"/>
      <c r="G4539" s="119"/>
      <c r="H4539" s="119"/>
      <c r="I4539" s="158">
        <f t="shared" si="143"/>
        <v>0</v>
      </c>
      <c r="J4539" s="119"/>
      <c r="K4539" s="119"/>
      <c r="L4539" s="119"/>
      <c r="M4539" s="119"/>
      <c r="N4539" s="119"/>
      <c r="O4539" s="159"/>
      <c r="P4539" s="160" t="s">
        <v>80</v>
      </c>
      <c r="Q4539" s="122">
        <f t="shared" si="144"/>
        <v>0</v>
      </c>
      <c r="R4539" s="143"/>
    </row>
    <row r="4540" spans="2:18" x14ac:dyDescent="0.2">
      <c r="B4540" s="120"/>
      <c r="C4540" s="119"/>
      <c r="D4540" s="120"/>
      <c r="E4540" s="119"/>
      <c r="F4540" s="119"/>
      <c r="G4540" s="119"/>
      <c r="H4540" s="119"/>
      <c r="I4540" s="158">
        <f t="shared" si="143"/>
        <v>0</v>
      </c>
      <c r="J4540" s="119"/>
      <c r="K4540" s="119"/>
      <c r="L4540" s="119"/>
      <c r="M4540" s="119"/>
      <c r="N4540" s="119"/>
      <c r="O4540" s="159"/>
      <c r="P4540" s="160" t="s">
        <v>80</v>
      </c>
      <c r="Q4540" s="122">
        <f t="shared" si="144"/>
        <v>0</v>
      </c>
      <c r="R4540" s="143"/>
    </row>
    <row r="4541" spans="2:18" x14ac:dyDescent="0.2">
      <c r="B4541" s="120"/>
      <c r="C4541" s="119"/>
      <c r="D4541" s="120"/>
      <c r="E4541" s="119"/>
      <c r="F4541" s="119"/>
      <c r="G4541" s="119"/>
      <c r="H4541" s="119"/>
      <c r="I4541" s="158">
        <f t="shared" si="143"/>
        <v>0</v>
      </c>
      <c r="J4541" s="119"/>
      <c r="K4541" s="119"/>
      <c r="L4541" s="119"/>
      <c r="M4541" s="119"/>
      <c r="N4541" s="119"/>
      <c r="O4541" s="159"/>
      <c r="P4541" s="160" t="s">
        <v>80</v>
      </c>
      <c r="Q4541" s="122">
        <f t="shared" si="144"/>
        <v>0</v>
      </c>
      <c r="R4541" s="143"/>
    </row>
    <row r="4542" spans="2:18" x14ac:dyDescent="0.2">
      <c r="B4542" s="120"/>
      <c r="C4542" s="119"/>
      <c r="D4542" s="120"/>
      <c r="E4542" s="119"/>
      <c r="F4542" s="119"/>
      <c r="G4542" s="119"/>
      <c r="H4542" s="119"/>
      <c r="I4542" s="158">
        <f t="shared" si="143"/>
        <v>0</v>
      </c>
      <c r="J4542" s="119"/>
      <c r="K4542" s="119"/>
      <c r="L4542" s="119"/>
      <c r="M4542" s="119"/>
      <c r="N4542" s="119"/>
      <c r="O4542" s="159"/>
      <c r="P4542" s="160" t="s">
        <v>80</v>
      </c>
      <c r="Q4542" s="122">
        <f t="shared" si="144"/>
        <v>0</v>
      </c>
      <c r="R4542" s="143"/>
    </row>
    <row r="4543" spans="2:18" x14ac:dyDescent="0.2">
      <c r="B4543" s="120"/>
      <c r="C4543" s="119"/>
      <c r="D4543" s="120"/>
      <c r="E4543" s="119"/>
      <c r="F4543" s="119"/>
      <c r="G4543" s="119"/>
      <c r="H4543" s="119"/>
      <c r="I4543" s="158">
        <f t="shared" si="143"/>
        <v>0</v>
      </c>
      <c r="J4543" s="119"/>
      <c r="K4543" s="119"/>
      <c r="L4543" s="119"/>
      <c r="M4543" s="119"/>
      <c r="N4543" s="119"/>
      <c r="O4543" s="159"/>
      <c r="P4543" s="160" t="s">
        <v>80</v>
      </c>
      <c r="Q4543" s="122">
        <f t="shared" si="144"/>
        <v>0</v>
      </c>
      <c r="R4543" s="143"/>
    </row>
    <row r="4544" spans="2:18" x14ac:dyDescent="0.2">
      <c r="B4544" s="120"/>
      <c r="C4544" s="119"/>
      <c r="D4544" s="120"/>
      <c r="E4544" s="119"/>
      <c r="F4544" s="119"/>
      <c r="G4544" s="119"/>
      <c r="H4544" s="119"/>
      <c r="I4544" s="158">
        <f t="shared" si="143"/>
        <v>0</v>
      </c>
      <c r="J4544" s="119"/>
      <c r="K4544" s="119"/>
      <c r="L4544" s="119"/>
      <c r="M4544" s="119"/>
      <c r="N4544" s="119"/>
      <c r="O4544" s="159"/>
      <c r="P4544" s="160" t="s">
        <v>80</v>
      </c>
      <c r="Q4544" s="122">
        <f t="shared" si="144"/>
        <v>0</v>
      </c>
      <c r="R4544" s="143"/>
    </row>
    <row r="4545" spans="2:18" x14ac:dyDescent="0.2">
      <c r="B4545" s="120"/>
      <c r="C4545" s="119"/>
      <c r="D4545" s="120"/>
      <c r="E4545" s="119"/>
      <c r="F4545" s="119"/>
      <c r="G4545" s="119"/>
      <c r="H4545" s="119"/>
      <c r="I4545" s="158">
        <f t="shared" si="143"/>
        <v>0</v>
      </c>
      <c r="J4545" s="119"/>
      <c r="K4545" s="119"/>
      <c r="L4545" s="119"/>
      <c r="M4545" s="119"/>
      <c r="N4545" s="119"/>
      <c r="O4545" s="159"/>
      <c r="P4545" s="160" t="s">
        <v>80</v>
      </c>
      <c r="Q4545" s="122">
        <f t="shared" si="144"/>
        <v>0</v>
      </c>
      <c r="R4545" s="143"/>
    </row>
    <row r="4546" spans="2:18" x14ac:dyDescent="0.2">
      <c r="B4546" s="120"/>
      <c r="C4546" s="119"/>
      <c r="D4546" s="120"/>
      <c r="E4546" s="119"/>
      <c r="F4546" s="119"/>
      <c r="G4546" s="119"/>
      <c r="H4546" s="119"/>
      <c r="I4546" s="158">
        <f t="shared" si="143"/>
        <v>0</v>
      </c>
      <c r="J4546" s="119"/>
      <c r="K4546" s="119"/>
      <c r="L4546" s="119"/>
      <c r="M4546" s="119"/>
      <c r="N4546" s="119"/>
      <c r="O4546" s="159"/>
      <c r="P4546" s="160" t="s">
        <v>80</v>
      </c>
      <c r="Q4546" s="122">
        <f t="shared" si="144"/>
        <v>0</v>
      </c>
      <c r="R4546" s="143"/>
    </row>
    <row r="4547" spans="2:18" x14ac:dyDescent="0.2">
      <c r="B4547" s="120"/>
      <c r="C4547" s="119"/>
      <c r="D4547" s="120"/>
      <c r="E4547" s="119"/>
      <c r="F4547" s="119"/>
      <c r="G4547" s="119"/>
      <c r="H4547" s="119"/>
      <c r="I4547" s="158">
        <f t="shared" si="143"/>
        <v>0</v>
      </c>
      <c r="J4547" s="119"/>
      <c r="K4547" s="119"/>
      <c r="L4547" s="119"/>
      <c r="M4547" s="119"/>
      <c r="N4547" s="119"/>
      <c r="O4547" s="159"/>
      <c r="P4547" s="160" t="s">
        <v>80</v>
      </c>
      <c r="Q4547" s="122">
        <f t="shared" si="144"/>
        <v>0</v>
      </c>
      <c r="R4547" s="143"/>
    </row>
    <row r="4548" spans="2:18" x14ac:dyDescent="0.2">
      <c r="B4548" s="120"/>
      <c r="C4548" s="119"/>
      <c r="D4548" s="120"/>
      <c r="E4548" s="119"/>
      <c r="F4548" s="119"/>
      <c r="G4548" s="119"/>
      <c r="H4548" s="119"/>
      <c r="I4548" s="158">
        <f t="shared" si="143"/>
        <v>0</v>
      </c>
      <c r="J4548" s="119"/>
      <c r="K4548" s="119"/>
      <c r="L4548" s="119"/>
      <c r="M4548" s="119"/>
      <c r="N4548" s="119"/>
      <c r="O4548" s="159"/>
      <c r="P4548" s="160" t="s">
        <v>80</v>
      </c>
      <c r="Q4548" s="122">
        <f t="shared" si="144"/>
        <v>0</v>
      </c>
      <c r="R4548" s="143"/>
    </row>
    <row r="4549" spans="2:18" x14ac:dyDescent="0.2">
      <c r="B4549" s="120"/>
      <c r="C4549" s="119"/>
      <c r="D4549" s="120"/>
      <c r="E4549" s="119"/>
      <c r="F4549" s="119"/>
      <c r="G4549" s="119"/>
      <c r="H4549" s="119"/>
      <c r="I4549" s="158">
        <f t="shared" si="143"/>
        <v>0</v>
      </c>
      <c r="J4549" s="119"/>
      <c r="K4549" s="119"/>
      <c r="L4549" s="119"/>
      <c r="M4549" s="119"/>
      <c r="N4549" s="119"/>
      <c r="O4549" s="159"/>
      <c r="P4549" s="160" t="s">
        <v>80</v>
      </c>
      <c r="Q4549" s="122">
        <f t="shared" si="144"/>
        <v>0</v>
      </c>
      <c r="R4549" s="143"/>
    </row>
    <row r="4550" spans="2:18" x14ac:dyDescent="0.2">
      <c r="B4550" s="120"/>
      <c r="C4550" s="119"/>
      <c r="D4550" s="120"/>
      <c r="E4550" s="119"/>
      <c r="F4550" s="119"/>
      <c r="G4550" s="119"/>
      <c r="H4550" s="119"/>
      <c r="I4550" s="158">
        <f t="shared" si="143"/>
        <v>0</v>
      </c>
      <c r="J4550" s="119"/>
      <c r="K4550" s="119"/>
      <c r="L4550" s="119"/>
      <c r="M4550" s="119"/>
      <c r="N4550" s="119"/>
      <c r="O4550" s="159"/>
      <c r="P4550" s="160" t="s">
        <v>80</v>
      </c>
      <c r="Q4550" s="122">
        <f t="shared" si="144"/>
        <v>0</v>
      </c>
      <c r="R4550" s="143"/>
    </row>
    <row r="4551" spans="2:18" x14ac:dyDescent="0.2">
      <c r="B4551" s="120"/>
      <c r="C4551" s="119"/>
      <c r="D4551" s="120"/>
      <c r="E4551" s="119"/>
      <c r="F4551" s="119"/>
      <c r="G4551" s="119"/>
      <c r="H4551" s="119"/>
      <c r="I4551" s="158">
        <f t="shared" si="143"/>
        <v>0</v>
      </c>
      <c r="J4551" s="119"/>
      <c r="K4551" s="119"/>
      <c r="L4551" s="119"/>
      <c r="M4551" s="119"/>
      <c r="N4551" s="119"/>
      <c r="O4551" s="159"/>
      <c r="P4551" s="160" t="s">
        <v>80</v>
      </c>
      <c r="Q4551" s="122">
        <f t="shared" si="144"/>
        <v>0</v>
      </c>
      <c r="R4551" s="143"/>
    </row>
    <row r="4552" spans="2:18" x14ac:dyDescent="0.2">
      <c r="B4552" s="120"/>
      <c r="C4552" s="119"/>
      <c r="D4552" s="120"/>
      <c r="E4552" s="119"/>
      <c r="F4552" s="119"/>
      <c r="G4552" s="119"/>
      <c r="H4552" s="119"/>
      <c r="I4552" s="158">
        <f t="shared" si="143"/>
        <v>0</v>
      </c>
      <c r="J4552" s="119"/>
      <c r="K4552" s="119"/>
      <c r="L4552" s="119"/>
      <c r="M4552" s="119"/>
      <c r="N4552" s="119"/>
      <c r="O4552" s="159"/>
      <c r="P4552" s="160" t="s">
        <v>80</v>
      </c>
      <c r="Q4552" s="122">
        <f t="shared" si="144"/>
        <v>0</v>
      </c>
      <c r="R4552" s="143"/>
    </row>
    <row r="4553" spans="2:18" x14ac:dyDescent="0.2">
      <c r="B4553" s="120"/>
      <c r="C4553" s="119"/>
      <c r="D4553" s="120"/>
      <c r="E4553" s="119"/>
      <c r="F4553" s="119"/>
      <c r="G4553" s="119"/>
      <c r="H4553" s="119"/>
      <c r="I4553" s="158">
        <f t="shared" si="143"/>
        <v>0</v>
      </c>
      <c r="J4553" s="119"/>
      <c r="K4553" s="119"/>
      <c r="L4553" s="119"/>
      <c r="M4553" s="119"/>
      <c r="N4553" s="119"/>
      <c r="O4553" s="159"/>
      <c r="P4553" s="160" t="s">
        <v>80</v>
      </c>
      <c r="Q4553" s="122">
        <f t="shared" si="144"/>
        <v>0</v>
      </c>
      <c r="R4553" s="143"/>
    </row>
    <row r="4554" spans="2:18" x14ac:dyDescent="0.2">
      <c r="B4554" s="120"/>
      <c r="C4554" s="119"/>
      <c r="D4554" s="120"/>
      <c r="E4554" s="119"/>
      <c r="F4554" s="119"/>
      <c r="G4554" s="119"/>
      <c r="H4554" s="119"/>
      <c r="I4554" s="158">
        <f t="shared" si="143"/>
        <v>0</v>
      </c>
      <c r="J4554" s="119"/>
      <c r="K4554" s="119"/>
      <c r="L4554" s="119"/>
      <c r="M4554" s="119"/>
      <c r="N4554" s="119"/>
      <c r="O4554" s="159"/>
      <c r="P4554" s="160" t="s">
        <v>80</v>
      </c>
      <c r="Q4554" s="122">
        <f t="shared" si="144"/>
        <v>0</v>
      </c>
      <c r="R4554" s="143"/>
    </row>
    <row r="4555" spans="2:18" x14ac:dyDescent="0.2">
      <c r="B4555" s="120"/>
      <c r="C4555" s="119"/>
      <c r="D4555" s="120"/>
      <c r="E4555" s="119"/>
      <c r="F4555" s="119"/>
      <c r="G4555" s="119"/>
      <c r="H4555" s="119"/>
      <c r="I4555" s="158">
        <f t="shared" si="143"/>
        <v>0</v>
      </c>
      <c r="J4555" s="119"/>
      <c r="K4555" s="119"/>
      <c r="L4555" s="119"/>
      <c r="M4555" s="119"/>
      <c r="N4555" s="119"/>
      <c r="O4555" s="159"/>
      <c r="P4555" s="160" t="s">
        <v>80</v>
      </c>
      <c r="Q4555" s="122">
        <f t="shared" si="144"/>
        <v>0</v>
      </c>
      <c r="R4555" s="143"/>
    </row>
    <row r="4556" spans="2:18" x14ac:dyDescent="0.2">
      <c r="B4556" s="120"/>
      <c r="C4556" s="119"/>
      <c r="D4556" s="120"/>
      <c r="E4556" s="119"/>
      <c r="F4556" s="119"/>
      <c r="G4556" s="119"/>
      <c r="H4556" s="119"/>
      <c r="I4556" s="158">
        <f t="shared" si="143"/>
        <v>0</v>
      </c>
      <c r="J4556" s="119"/>
      <c r="K4556" s="119"/>
      <c r="L4556" s="119"/>
      <c r="M4556" s="119"/>
      <c r="N4556" s="119"/>
      <c r="O4556" s="159"/>
      <c r="P4556" s="160" t="s">
        <v>80</v>
      </c>
      <c r="Q4556" s="122">
        <f t="shared" si="144"/>
        <v>0</v>
      </c>
      <c r="R4556" s="143"/>
    </row>
    <row r="4557" spans="2:18" x14ac:dyDescent="0.2">
      <c r="B4557" s="120"/>
      <c r="C4557" s="119"/>
      <c r="D4557" s="120"/>
      <c r="E4557" s="119"/>
      <c r="F4557" s="119"/>
      <c r="G4557" s="119"/>
      <c r="H4557" s="119"/>
      <c r="I4557" s="158">
        <f t="shared" si="143"/>
        <v>0</v>
      </c>
      <c r="J4557" s="119"/>
      <c r="K4557" s="119"/>
      <c r="L4557" s="119"/>
      <c r="M4557" s="119"/>
      <c r="N4557" s="119"/>
      <c r="O4557" s="159"/>
      <c r="P4557" s="160" t="s">
        <v>80</v>
      </c>
      <c r="Q4557" s="122">
        <f t="shared" si="144"/>
        <v>0</v>
      </c>
      <c r="R4557" s="143"/>
    </row>
    <row r="4558" spans="2:18" x14ac:dyDescent="0.2">
      <c r="B4558" s="120"/>
      <c r="C4558" s="119"/>
      <c r="D4558" s="120"/>
      <c r="E4558" s="119"/>
      <c r="F4558" s="119"/>
      <c r="G4558" s="119"/>
      <c r="H4558" s="119"/>
      <c r="I4558" s="158">
        <f t="shared" si="143"/>
        <v>0</v>
      </c>
      <c r="J4558" s="119"/>
      <c r="K4558" s="119"/>
      <c r="L4558" s="119"/>
      <c r="M4558" s="119"/>
      <c r="N4558" s="119"/>
      <c r="O4558" s="159"/>
      <c r="P4558" s="160" t="s">
        <v>80</v>
      </c>
      <c r="Q4558" s="122">
        <f t="shared" si="144"/>
        <v>0</v>
      </c>
      <c r="R4558" s="143"/>
    </row>
    <row r="4559" spans="2:18" x14ac:dyDescent="0.2">
      <c r="B4559" s="120"/>
      <c r="C4559" s="119"/>
      <c r="D4559" s="120"/>
      <c r="E4559" s="119"/>
      <c r="F4559" s="119"/>
      <c r="G4559" s="119"/>
      <c r="H4559" s="119"/>
      <c r="I4559" s="158">
        <f t="shared" si="143"/>
        <v>0</v>
      </c>
      <c r="J4559" s="119"/>
      <c r="K4559" s="119"/>
      <c r="L4559" s="119"/>
      <c r="M4559" s="119"/>
      <c r="N4559" s="119"/>
      <c r="O4559" s="159"/>
      <c r="P4559" s="160" t="s">
        <v>80</v>
      </c>
      <c r="Q4559" s="122">
        <f t="shared" si="144"/>
        <v>0</v>
      </c>
      <c r="R4559" s="143"/>
    </row>
    <row r="4560" spans="2:18" x14ac:dyDescent="0.2">
      <c r="B4560" s="120"/>
      <c r="C4560" s="119"/>
      <c r="D4560" s="120"/>
      <c r="E4560" s="119"/>
      <c r="F4560" s="119"/>
      <c r="G4560" s="119"/>
      <c r="H4560" s="119"/>
      <c r="I4560" s="158">
        <f t="shared" si="143"/>
        <v>0</v>
      </c>
      <c r="J4560" s="119"/>
      <c r="K4560" s="119"/>
      <c r="L4560" s="119"/>
      <c r="M4560" s="119"/>
      <c r="N4560" s="119"/>
      <c r="O4560" s="159"/>
      <c r="P4560" s="160" t="s">
        <v>80</v>
      </c>
      <c r="Q4560" s="122">
        <f t="shared" si="144"/>
        <v>0</v>
      </c>
      <c r="R4560" s="143"/>
    </row>
    <row r="4561" spans="2:18" x14ac:dyDescent="0.2">
      <c r="B4561" s="120"/>
      <c r="C4561" s="119"/>
      <c r="D4561" s="120"/>
      <c r="E4561" s="119"/>
      <c r="F4561" s="119"/>
      <c r="G4561" s="119"/>
      <c r="H4561" s="119"/>
      <c r="I4561" s="158">
        <f t="shared" si="143"/>
        <v>0</v>
      </c>
      <c r="J4561" s="119"/>
      <c r="K4561" s="119"/>
      <c r="L4561" s="119"/>
      <c r="M4561" s="119"/>
      <c r="N4561" s="119"/>
      <c r="O4561" s="159"/>
      <c r="P4561" s="160" t="s">
        <v>80</v>
      </c>
      <c r="Q4561" s="122">
        <f t="shared" si="144"/>
        <v>0</v>
      </c>
      <c r="R4561" s="143"/>
    </row>
    <row r="4562" spans="2:18" x14ac:dyDescent="0.2">
      <c r="B4562" s="120"/>
      <c r="C4562" s="119"/>
      <c r="D4562" s="120"/>
      <c r="E4562" s="119"/>
      <c r="F4562" s="119"/>
      <c r="G4562" s="119"/>
      <c r="H4562" s="119"/>
      <c r="I4562" s="158">
        <f t="shared" si="143"/>
        <v>0</v>
      </c>
      <c r="J4562" s="119"/>
      <c r="K4562" s="119"/>
      <c r="L4562" s="119"/>
      <c r="M4562" s="119"/>
      <c r="N4562" s="119"/>
      <c r="O4562" s="159"/>
      <c r="P4562" s="160" t="s">
        <v>80</v>
      </c>
      <c r="Q4562" s="122">
        <f t="shared" si="144"/>
        <v>0</v>
      </c>
      <c r="R4562" s="143"/>
    </row>
    <row r="4563" spans="2:18" x14ac:dyDescent="0.2">
      <c r="B4563" s="120"/>
      <c r="C4563" s="119"/>
      <c r="D4563" s="120"/>
      <c r="E4563" s="119"/>
      <c r="F4563" s="119"/>
      <c r="G4563" s="119"/>
      <c r="H4563" s="119"/>
      <c r="I4563" s="158">
        <f t="shared" si="143"/>
        <v>0</v>
      </c>
      <c r="J4563" s="119"/>
      <c r="K4563" s="119"/>
      <c r="L4563" s="119"/>
      <c r="M4563" s="119"/>
      <c r="N4563" s="119"/>
      <c r="O4563" s="159"/>
      <c r="P4563" s="160" t="s">
        <v>80</v>
      </c>
      <c r="Q4563" s="122">
        <f t="shared" si="144"/>
        <v>0</v>
      </c>
      <c r="R4563" s="143"/>
    </row>
    <row r="4564" spans="2:18" x14ac:dyDescent="0.2">
      <c r="B4564" s="120"/>
      <c r="C4564" s="119"/>
      <c r="D4564" s="120"/>
      <c r="E4564" s="119"/>
      <c r="F4564" s="119"/>
      <c r="G4564" s="119"/>
      <c r="H4564" s="119"/>
      <c r="I4564" s="158">
        <f t="shared" si="143"/>
        <v>0</v>
      </c>
      <c r="J4564" s="119"/>
      <c r="K4564" s="119"/>
      <c r="L4564" s="119"/>
      <c r="M4564" s="119"/>
      <c r="N4564" s="119"/>
      <c r="O4564" s="159"/>
      <c r="P4564" s="160" t="s">
        <v>80</v>
      </c>
      <c r="Q4564" s="122">
        <f t="shared" si="144"/>
        <v>0</v>
      </c>
      <c r="R4564" s="143"/>
    </row>
    <row r="4565" spans="2:18" x14ac:dyDescent="0.2">
      <c r="B4565" s="120"/>
      <c r="C4565" s="119"/>
      <c r="D4565" s="120"/>
      <c r="E4565" s="119"/>
      <c r="F4565" s="119"/>
      <c r="G4565" s="119"/>
      <c r="H4565" s="119"/>
      <c r="I4565" s="158">
        <f t="shared" si="143"/>
        <v>0</v>
      </c>
      <c r="J4565" s="119"/>
      <c r="K4565" s="119"/>
      <c r="L4565" s="119"/>
      <c r="M4565" s="119"/>
      <c r="N4565" s="119"/>
      <c r="O4565" s="159"/>
      <c r="P4565" s="160" t="s">
        <v>80</v>
      </c>
      <c r="Q4565" s="122">
        <f t="shared" si="144"/>
        <v>0</v>
      </c>
      <c r="R4565" s="143"/>
    </row>
    <row r="4566" spans="2:18" x14ac:dyDescent="0.2">
      <c r="B4566" s="120"/>
      <c r="C4566" s="119"/>
      <c r="D4566" s="120"/>
      <c r="E4566" s="119"/>
      <c r="F4566" s="119"/>
      <c r="G4566" s="119"/>
      <c r="H4566" s="119"/>
      <c r="I4566" s="158">
        <f t="shared" si="143"/>
        <v>0</v>
      </c>
      <c r="J4566" s="119"/>
      <c r="K4566" s="119"/>
      <c r="L4566" s="119"/>
      <c r="M4566" s="119"/>
      <c r="N4566" s="119"/>
      <c r="O4566" s="159"/>
      <c r="P4566" s="160" t="s">
        <v>80</v>
      </c>
      <c r="Q4566" s="122">
        <f t="shared" si="144"/>
        <v>0</v>
      </c>
      <c r="R4566" s="143"/>
    </row>
    <row r="4567" spans="2:18" x14ac:dyDescent="0.2">
      <c r="B4567" s="120"/>
      <c r="C4567" s="119"/>
      <c r="D4567" s="120"/>
      <c r="E4567" s="119"/>
      <c r="F4567" s="119"/>
      <c r="G4567" s="119"/>
      <c r="H4567" s="119"/>
      <c r="I4567" s="158">
        <f t="shared" si="143"/>
        <v>0</v>
      </c>
      <c r="J4567" s="119"/>
      <c r="K4567" s="119"/>
      <c r="L4567" s="119"/>
      <c r="M4567" s="119"/>
      <c r="N4567" s="119"/>
      <c r="O4567" s="159"/>
      <c r="P4567" s="160" t="s">
        <v>80</v>
      </c>
      <c r="Q4567" s="122">
        <f t="shared" si="144"/>
        <v>0</v>
      </c>
      <c r="R4567" s="143"/>
    </row>
    <row r="4568" spans="2:18" x14ac:dyDescent="0.2">
      <c r="B4568" s="120"/>
      <c r="C4568" s="119"/>
      <c r="D4568" s="120"/>
      <c r="E4568" s="119"/>
      <c r="F4568" s="119"/>
      <c r="G4568" s="119"/>
      <c r="H4568" s="119"/>
      <c r="I4568" s="158">
        <f t="shared" si="143"/>
        <v>0</v>
      </c>
      <c r="J4568" s="119"/>
      <c r="K4568" s="119"/>
      <c r="L4568" s="119"/>
      <c r="M4568" s="119"/>
      <c r="N4568" s="119"/>
      <c r="O4568" s="159"/>
      <c r="P4568" s="160" t="s">
        <v>80</v>
      </c>
      <c r="Q4568" s="122">
        <f t="shared" si="144"/>
        <v>0</v>
      </c>
      <c r="R4568" s="143"/>
    </row>
    <row r="4569" spans="2:18" x14ac:dyDescent="0.2">
      <c r="B4569" s="120"/>
      <c r="C4569" s="119"/>
      <c r="D4569" s="120"/>
      <c r="E4569" s="119"/>
      <c r="F4569" s="119"/>
      <c r="G4569" s="119"/>
      <c r="H4569" s="119"/>
      <c r="I4569" s="158">
        <f t="shared" si="143"/>
        <v>0</v>
      </c>
      <c r="J4569" s="119"/>
      <c r="K4569" s="119"/>
      <c r="L4569" s="119"/>
      <c r="M4569" s="119"/>
      <c r="N4569" s="119"/>
      <c r="O4569" s="159"/>
      <c r="P4569" s="160" t="s">
        <v>80</v>
      </c>
      <c r="Q4569" s="122">
        <f t="shared" si="144"/>
        <v>0</v>
      </c>
      <c r="R4569" s="143"/>
    </row>
    <row r="4570" spans="2:18" x14ac:dyDescent="0.2">
      <c r="B4570" s="120"/>
      <c r="C4570" s="119"/>
      <c r="D4570" s="120"/>
      <c r="E4570" s="119"/>
      <c r="F4570" s="119"/>
      <c r="G4570" s="119"/>
      <c r="H4570" s="119"/>
      <c r="I4570" s="158">
        <f t="shared" si="143"/>
        <v>0</v>
      </c>
      <c r="J4570" s="119"/>
      <c r="K4570" s="119"/>
      <c r="L4570" s="119"/>
      <c r="M4570" s="119"/>
      <c r="N4570" s="119"/>
      <c r="O4570" s="159"/>
      <c r="P4570" s="160" t="s">
        <v>80</v>
      </c>
      <c r="Q4570" s="122">
        <f t="shared" si="144"/>
        <v>0</v>
      </c>
      <c r="R4570" s="143"/>
    </row>
    <row r="4571" spans="2:18" x14ac:dyDescent="0.2">
      <c r="B4571" s="120"/>
      <c r="C4571" s="119"/>
      <c r="D4571" s="120"/>
      <c r="E4571" s="119"/>
      <c r="F4571" s="119"/>
      <c r="G4571" s="119"/>
      <c r="H4571" s="119"/>
      <c r="I4571" s="158">
        <f t="shared" si="143"/>
        <v>0</v>
      </c>
      <c r="J4571" s="119"/>
      <c r="K4571" s="119"/>
      <c r="L4571" s="119"/>
      <c r="M4571" s="119"/>
      <c r="N4571" s="119"/>
      <c r="O4571" s="159"/>
      <c r="P4571" s="160" t="s">
        <v>80</v>
      </c>
      <c r="Q4571" s="122">
        <f t="shared" si="144"/>
        <v>0</v>
      </c>
      <c r="R4571" s="143"/>
    </row>
    <row r="4572" spans="2:18" x14ac:dyDescent="0.2">
      <c r="B4572" s="120"/>
      <c r="C4572" s="119"/>
      <c r="D4572" s="120"/>
      <c r="E4572" s="119"/>
      <c r="F4572" s="119"/>
      <c r="G4572" s="119"/>
      <c r="H4572" s="119"/>
      <c r="I4572" s="158">
        <f t="shared" si="143"/>
        <v>0</v>
      </c>
      <c r="J4572" s="119"/>
      <c r="K4572" s="119"/>
      <c r="L4572" s="119"/>
      <c r="M4572" s="119"/>
      <c r="N4572" s="119"/>
      <c r="O4572" s="159"/>
      <c r="P4572" s="160" t="s">
        <v>80</v>
      </c>
      <c r="Q4572" s="122">
        <f t="shared" si="144"/>
        <v>0</v>
      </c>
      <c r="R4572" s="143"/>
    </row>
    <row r="4573" spans="2:18" x14ac:dyDescent="0.2">
      <c r="B4573" s="120"/>
      <c r="C4573" s="119"/>
      <c r="D4573" s="120"/>
      <c r="E4573" s="119"/>
      <c r="F4573" s="119"/>
      <c r="G4573" s="119"/>
      <c r="H4573" s="119"/>
      <c r="I4573" s="158">
        <f t="shared" si="143"/>
        <v>0</v>
      </c>
      <c r="J4573" s="119"/>
      <c r="K4573" s="119"/>
      <c r="L4573" s="119"/>
      <c r="M4573" s="119"/>
      <c r="N4573" s="119"/>
      <c r="O4573" s="159"/>
      <c r="P4573" s="160" t="s">
        <v>80</v>
      </c>
      <c r="Q4573" s="122">
        <f t="shared" si="144"/>
        <v>0</v>
      </c>
      <c r="R4573" s="143"/>
    </row>
    <row r="4574" spans="2:18" x14ac:dyDescent="0.2">
      <c r="B4574" s="120"/>
      <c r="C4574" s="119"/>
      <c r="D4574" s="120"/>
      <c r="E4574" s="119"/>
      <c r="F4574" s="119"/>
      <c r="G4574" s="119"/>
      <c r="H4574" s="119"/>
      <c r="I4574" s="158">
        <f t="shared" si="143"/>
        <v>0</v>
      </c>
      <c r="J4574" s="119"/>
      <c r="K4574" s="119"/>
      <c r="L4574" s="119"/>
      <c r="M4574" s="119"/>
      <c r="N4574" s="119"/>
      <c r="O4574" s="159"/>
      <c r="P4574" s="160" t="s">
        <v>80</v>
      </c>
      <c r="Q4574" s="122">
        <f t="shared" si="144"/>
        <v>0</v>
      </c>
      <c r="R4574" s="143"/>
    </row>
    <row r="4575" spans="2:18" x14ac:dyDescent="0.2">
      <c r="B4575" s="120"/>
      <c r="C4575" s="119"/>
      <c r="D4575" s="120"/>
      <c r="E4575" s="119"/>
      <c r="F4575" s="119"/>
      <c r="G4575" s="119"/>
      <c r="H4575" s="119"/>
      <c r="I4575" s="158">
        <f t="shared" si="143"/>
        <v>0</v>
      </c>
      <c r="J4575" s="119"/>
      <c r="K4575" s="119"/>
      <c r="L4575" s="119"/>
      <c r="M4575" s="119"/>
      <c r="N4575" s="119"/>
      <c r="O4575" s="159"/>
      <c r="P4575" s="160" t="s">
        <v>80</v>
      </c>
      <c r="Q4575" s="122">
        <f t="shared" si="144"/>
        <v>0</v>
      </c>
      <c r="R4575" s="143"/>
    </row>
    <row r="4576" spans="2:18" x14ac:dyDescent="0.2">
      <c r="B4576" s="120"/>
      <c r="C4576" s="119"/>
      <c r="D4576" s="120"/>
      <c r="E4576" s="119"/>
      <c r="F4576" s="119"/>
      <c r="G4576" s="119"/>
      <c r="H4576" s="119"/>
      <c r="I4576" s="158">
        <f t="shared" si="143"/>
        <v>0</v>
      </c>
      <c r="J4576" s="119"/>
      <c r="K4576" s="119"/>
      <c r="L4576" s="119"/>
      <c r="M4576" s="119"/>
      <c r="N4576" s="119"/>
      <c r="O4576" s="159"/>
      <c r="P4576" s="160" t="s">
        <v>80</v>
      </c>
      <c r="Q4576" s="122">
        <f t="shared" si="144"/>
        <v>0</v>
      </c>
      <c r="R4576" s="143"/>
    </row>
    <row r="4577" spans="2:18" x14ac:dyDescent="0.2">
      <c r="B4577" s="120"/>
      <c r="C4577" s="119"/>
      <c r="D4577" s="120"/>
      <c r="E4577" s="119"/>
      <c r="F4577" s="119"/>
      <c r="G4577" s="119"/>
      <c r="H4577" s="119"/>
      <c r="I4577" s="158">
        <f t="shared" si="143"/>
        <v>0</v>
      </c>
      <c r="J4577" s="119"/>
      <c r="K4577" s="119"/>
      <c r="L4577" s="119"/>
      <c r="M4577" s="119"/>
      <c r="N4577" s="119"/>
      <c r="O4577" s="159"/>
      <c r="P4577" s="160" t="s">
        <v>80</v>
      </c>
      <c r="Q4577" s="122">
        <f t="shared" si="144"/>
        <v>0</v>
      </c>
      <c r="R4577" s="143"/>
    </row>
    <row r="4578" spans="2:18" x14ac:dyDescent="0.2">
      <c r="B4578" s="120"/>
      <c r="C4578" s="119"/>
      <c r="D4578" s="120"/>
      <c r="E4578" s="119"/>
      <c r="F4578" s="119"/>
      <c r="G4578" s="119"/>
      <c r="H4578" s="119"/>
      <c r="I4578" s="158">
        <f t="shared" si="143"/>
        <v>0</v>
      </c>
      <c r="J4578" s="119"/>
      <c r="K4578" s="119"/>
      <c r="L4578" s="119"/>
      <c r="M4578" s="119"/>
      <c r="N4578" s="119"/>
      <c r="O4578" s="159"/>
      <c r="P4578" s="160" t="s">
        <v>80</v>
      </c>
      <c r="Q4578" s="122">
        <f t="shared" si="144"/>
        <v>0</v>
      </c>
      <c r="R4578" s="143"/>
    </row>
    <row r="4579" spans="2:18" x14ac:dyDescent="0.2">
      <c r="B4579" s="120"/>
      <c r="C4579" s="119"/>
      <c r="D4579" s="120"/>
      <c r="E4579" s="119"/>
      <c r="F4579" s="119"/>
      <c r="G4579" s="119"/>
      <c r="H4579" s="119"/>
      <c r="I4579" s="158">
        <f t="shared" si="143"/>
        <v>0</v>
      </c>
      <c r="J4579" s="119"/>
      <c r="K4579" s="119"/>
      <c r="L4579" s="119"/>
      <c r="M4579" s="119"/>
      <c r="N4579" s="119"/>
      <c r="O4579" s="159"/>
      <c r="P4579" s="160" t="s">
        <v>80</v>
      </c>
      <c r="Q4579" s="122">
        <f t="shared" si="144"/>
        <v>0</v>
      </c>
      <c r="R4579" s="143"/>
    </row>
    <row r="4580" spans="2:18" x14ac:dyDescent="0.2">
      <c r="B4580" s="120"/>
      <c r="C4580" s="119"/>
      <c r="D4580" s="120"/>
      <c r="E4580" s="119"/>
      <c r="F4580" s="119"/>
      <c r="G4580" s="119"/>
      <c r="H4580" s="119"/>
      <c r="I4580" s="158">
        <f t="shared" si="143"/>
        <v>0</v>
      </c>
      <c r="J4580" s="119"/>
      <c r="K4580" s="119"/>
      <c r="L4580" s="119"/>
      <c r="M4580" s="119"/>
      <c r="N4580" s="119"/>
      <c r="O4580" s="159"/>
      <c r="P4580" s="160" t="s">
        <v>80</v>
      </c>
      <c r="Q4580" s="122">
        <f t="shared" si="144"/>
        <v>0</v>
      </c>
      <c r="R4580" s="143"/>
    </row>
    <row r="4581" spans="2:18" x14ac:dyDescent="0.2">
      <c r="B4581" s="120"/>
      <c r="C4581" s="119"/>
      <c r="D4581" s="120"/>
      <c r="E4581" s="119"/>
      <c r="F4581" s="119"/>
      <c r="G4581" s="119"/>
      <c r="H4581" s="119"/>
      <c r="I4581" s="158">
        <f t="shared" si="143"/>
        <v>0</v>
      </c>
      <c r="J4581" s="119"/>
      <c r="K4581" s="119"/>
      <c r="L4581" s="119"/>
      <c r="M4581" s="119"/>
      <c r="N4581" s="119"/>
      <c r="O4581" s="159"/>
      <c r="P4581" s="160" t="s">
        <v>80</v>
      </c>
      <c r="Q4581" s="122">
        <f t="shared" si="144"/>
        <v>0</v>
      </c>
      <c r="R4581" s="143"/>
    </row>
    <row r="4582" spans="2:18" x14ac:dyDescent="0.2">
      <c r="B4582" s="120"/>
      <c r="C4582" s="119"/>
      <c r="D4582" s="120"/>
      <c r="E4582" s="119"/>
      <c r="F4582" s="119"/>
      <c r="G4582" s="119"/>
      <c r="H4582" s="119"/>
      <c r="I4582" s="158">
        <f t="shared" si="143"/>
        <v>0</v>
      </c>
      <c r="J4582" s="119"/>
      <c r="K4582" s="119"/>
      <c r="L4582" s="119"/>
      <c r="M4582" s="119"/>
      <c r="N4582" s="119"/>
      <c r="O4582" s="159"/>
      <c r="P4582" s="160" t="s">
        <v>80</v>
      </c>
      <c r="Q4582" s="122">
        <f t="shared" si="144"/>
        <v>0</v>
      </c>
      <c r="R4582" s="143"/>
    </row>
    <row r="4583" spans="2:18" x14ac:dyDescent="0.2">
      <c r="B4583" s="120"/>
      <c r="C4583" s="119"/>
      <c r="D4583" s="120"/>
      <c r="E4583" s="119"/>
      <c r="F4583" s="119"/>
      <c r="G4583" s="119"/>
      <c r="H4583" s="119"/>
      <c r="I4583" s="158">
        <f t="shared" si="143"/>
        <v>0</v>
      </c>
      <c r="J4583" s="119"/>
      <c r="K4583" s="119"/>
      <c r="L4583" s="119"/>
      <c r="M4583" s="119"/>
      <c r="N4583" s="119"/>
      <c r="O4583" s="159"/>
      <c r="P4583" s="160" t="s">
        <v>80</v>
      </c>
      <c r="Q4583" s="122">
        <f t="shared" si="144"/>
        <v>0</v>
      </c>
      <c r="R4583" s="143"/>
    </row>
    <row r="4584" spans="2:18" x14ac:dyDescent="0.2">
      <c r="B4584" s="120"/>
      <c r="C4584" s="119"/>
      <c r="D4584" s="120"/>
      <c r="E4584" s="119"/>
      <c r="F4584" s="119"/>
      <c r="G4584" s="119"/>
      <c r="H4584" s="119"/>
      <c r="I4584" s="158">
        <f t="shared" si="143"/>
        <v>0</v>
      </c>
      <c r="J4584" s="119"/>
      <c r="K4584" s="119"/>
      <c r="L4584" s="119"/>
      <c r="M4584" s="119"/>
      <c r="N4584" s="119"/>
      <c r="O4584" s="159"/>
      <c r="P4584" s="160" t="s">
        <v>80</v>
      </c>
      <c r="Q4584" s="122">
        <f t="shared" si="144"/>
        <v>0</v>
      </c>
      <c r="R4584" s="143"/>
    </row>
    <row r="4585" spans="2:18" x14ac:dyDescent="0.2">
      <c r="B4585" s="120"/>
      <c r="C4585" s="119"/>
      <c r="D4585" s="120"/>
      <c r="E4585" s="119"/>
      <c r="F4585" s="119"/>
      <c r="G4585" s="119"/>
      <c r="H4585" s="119"/>
      <c r="I4585" s="158">
        <f t="shared" si="143"/>
        <v>0</v>
      </c>
      <c r="J4585" s="119"/>
      <c r="K4585" s="119"/>
      <c r="L4585" s="119"/>
      <c r="M4585" s="119"/>
      <c r="N4585" s="119"/>
      <c r="O4585" s="159"/>
      <c r="P4585" s="160" t="s">
        <v>80</v>
      </c>
      <c r="Q4585" s="122">
        <f t="shared" si="144"/>
        <v>0</v>
      </c>
      <c r="R4585" s="143"/>
    </row>
    <row r="4586" spans="2:18" x14ac:dyDescent="0.2">
      <c r="B4586" s="120"/>
      <c r="C4586" s="119"/>
      <c r="D4586" s="120"/>
      <c r="E4586" s="119"/>
      <c r="F4586" s="119"/>
      <c r="G4586" s="119"/>
      <c r="H4586" s="119"/>
      <c r="I4586" s="158">
        <f t="shared" si="143"/>
        <v>0</v>
      </c>
      <c r="J4586" s="119"/>
      <c r="K4586" s="119"/>
      <c r="L4586" s="119"/>
      <c r="M4586" s="119"/>
      <c r="N4586" s="119"/>
      <c r="O4586" s="159"/>
      <c r="P4586" s="160" t="s">
        <v>80</v>
      </c>
      <c r="Q4586" s="122">
        <f t="shared" si="144"/>
        <v>0</v>
      </c>
      <c r="R4586" s="143"/>
    </row>
    <row r="4587" spans="2:18" x14ac:dyDescent="0.2">
      <c r="B4587" s="120"/>
      <c r="C4587" s="119"/>
      <c r="D4587" s="120"/>
      <c r="E4587" s="119"/>
      <c r="F4587" s="119"/>
      <c r="G4587" s="119"/>
      <c r="H4587" s="119"/>
      <c r="I4587" s="158">
        <f t="shared" si="143"/>
        <v>0</v>
      </c>
      <c r="J4587" s="119"/>
      <c r="K4587" s="119"/>
      <c r="L4587" s="119"/>
      <c r="M4587" s="119"/>
      <c r="N4587" s="119"/>
      <c r="O4587" s="159"/>
      <c r="P4587" s="160" t="s">
        <v>80</v>
      </c>
      <c r="Q4587" s="122">
        <f t="shared" si="144"/>
        <v>0</v>
      </c>
      <c r="R4587" s="143"/>
    </row>
    <row r="4588" spans="2:18" x14ac:dyDescent="0.2">
      <c r="B4588" s="120"/>
      <c r="C4588" s="119"/>
      <c r="D4588" s="120"/>
      <c r="E4588" s="119"/>
      <c r="F4588" s="119"/>
      <c r="G4588" s="119"/>
      <c r="H4588" s="119"/>
      <c r="I4588" s="158">
        <f t="shared" si="143"/>
        <v>0</v>
      </c>
      <c r="J4588" s="119"/>
      <c r="K4588" s="119"/>
      <c r="L4588" s="119"/>
      <c r="M4588" s="119"/>
      <c r="N4588" s="119"/>
      <c r="O4588" s="159"/>
      <c r="P4588" s="160" t="s">
        <v>80</v>
      </c>
      <c r="Q4588" s="122">
        <f t="shared" si="144"/>
        <v>0</v>
      </c>
      <c r="R4588" s="143"/>
    </row>
    <row r="4589" spans="2:18" x14ac:dyDescent="0.2">
      <c r="B4589" s="120"/>
      <c r="C4589" s="119"/>
      <c r="D4589" s="120"/>
      <c r="E4589" s="119"/>
      <c r="F4589" s="119"/>
      <c r="G4589" s="119"/>
      <c r="H4589" s="119"/>
      <c r="I4589" s="158">
        <f t="shared" si="143"/>
        <v>0</v>
      </c>
      <c r="J4589" s="119"/>
      <c r="K4589" s="119"/>
      <c r="L4589" s="119"/>
      <c r="M4589" s="119"/>
      <c r="N4589" s="119"/>
      <c r="O4589" s="159"/>
      <c r="P4589" s="160" t="s">
        <v>80</v>
      </c>
      <c r="Q4589" s="122">
        <f t="shared" si="144"/>
        <v>0</v>
      </c>
      <c r="R4589" s="143"/>
    </row>
    <row r="4590" spans="2:18" x14ac:dyDescent="0.2">
      <c r="B4590" s="120"/>
      <c r="C4590" s="119"/>
      <c r="D4590" s="120"/>
      <c r="E4590" s="119"/>
      <c r="F4590" s="119"/>
      <c r="G4590" s="119"/>
      <c r="H4590" s="119"/>
      <c r="I4590" s="158">
        <f t="shared" si="143"/>
        <v>0</v>
      </c>
      <c r="J4590" s="119"/>
      <c r="K4590" s="119"/>
      <c r="L4590" s="119"/>
      <c r="M4590" s="119"/>
      <c r="N4590" s="119"/>
      <c r="O4590" s="159"/>
      <c r="P4590" s="160" t="s">
        <v>80</v>
      </c>
      <c r="Q4590" s="122">
        <f t="shared" si="144"/>
        <v>0</v>
      </c>
      <c r="R4590" s="143"/>
    </row>
    <row r="4591" spans="2:18" x14ac:dyDescent="0.2">
      <c r="B4591" s="120"/>
      <c r="C4591" s="119"/>
      <c r="D4591" s="120"/>
      <c r="E4591" s="119"/>
      <c r="F4591" s="119"/>
      <c r="G4591" s="119"/>
      <c r="H4591" s="119"/>
      <c r="I4591" s="158">
        <f t="shared" si="143"/>
        <v>0</v>
      </c>
      <c r="J4591" s="119"/>
      <c r="K4591" s="119"/>
      <c r="L4591" s="119"/>
      <c r="M4591" s="119"/>
      <c r="N4591" s="119"/>
      <c r="O4591" s="159"/>
      <c r="P4591" s="160" t="s">
        <v>80</v>
      </c>
      <c r="Q4591" s="122">
        <f t="shared" si="144"/>
        <v>0</v>
      </c>
      <c r="R4591" s="143"/>
    </row>
    <row r="4592" spans="2:18" x14ac:dyDescent="0.2">
      <c r="B4592" s="120"/>
      <c r="C4592" s="119"/>
      <c r="D4592" s="120"/>
      <c r="E4592" s="119"/>
      <c r="F4592" s="119"/>
      <c r="G4592" s="119"/>
      <c r="H4592" s="119"/>
      <c r="I4592" s="158">
        <f t="shared" si="143"/>
        <v>0</v>
      </c>
      <c r="J4592" s="119"/>
      <c r="K4592" s="119"/>
      <c r="L4592" s="119"/>
      <c r="M4592" s="119"/>
      <c r="N4592" s="119"/>
      <c r="O4592" s="159"/>
      <c r="P4592" s="160" t="s">
        <v>80</v>
      </c>
      <c r="Q4592" s="122">
        <f t="shared" si="144"/>
        <v>0</v>
      </c>
      <c r="R4592" s="143"/>
    </row>
    <row r="4593" spans="2:18" x14ac:dyDescent="0.2">
      <c r="B4593" s="120"/>
      <c r="C4593" s="119"/>
      <c r="D4593" s="120"/>
      <c r="E4593" s="119"/>
      <c r="F4593" s="119"/>
      <c r="G4593" s="119"/>
      <c r="H4593" s="119"/>
      <c r="I4593" s="158">
        <f t="shared" si="143"/>
        <v>0</v>
      </c>
      <c r="J4593" s="119"/>
      <c r="K4593" s="119"/>
      <c r="L4593" s="119"/>
      <c r="M4593" s="119"/>
      <c r="N4593" s="119"/>
      <c r="O4593" s="159"/>
      <c r="P4593" s="160" t="s">
        <v>80</v>
      </c>
      <c r="Q4593" s="122">
        <f t="shared" si="144"/>
        <v>0</v>
      </c>
      <c r="R4593" s="143"/>
    </row>
    <row r="4594" spans="2:18" x14ac:dyDescent="0.2">
      <c r="B4594" s="120"/>
      <c r="C4594" s="119"/>
      <c r="D4594" s="120"/>
      <c r="E4594" s="119"/>
      <c r="F4594" s="119"/>
      <c r="G4594" s="119"/>
      <c r="H4594" s="119"/>
      <c r="I4594" s="158">
        <f t="shared" si="143"/>
        <v>0</v>
      </c>
      <c r="J4594" s="119"/>
      <c r="K4594" s="119"/>
      <c r="L4594" s="119"/>
      <c r="M4594" s="119"/>
      <c r="N4594" s="119"/>
      <c r="O4594" s="159"/>
      <c r="P4594" s="160" t="s">
        <v>80</v>
      </c>
      <c r="Q4594" s="122">
        <f t="shared" si="144"/>
        <v>0</v>
      </c>
      <c r="R4594" s="143"/>
    </row>
    <row r="4595" spans="2:18" x14ac:dyDescent="0.2">
      <c r="B4595" s="120"/>
      <c r="C4595" s="119"/>
      <c r="D4595" s="120"/>
      <c r="E4595" s="119"/>
      <c r="F4595" s="119"/>
      <c r="G4595" s="119"/>
      <c r="H4595" s="119"/>
      <c r="I4595" s="158">
        <f t="shared" si="143"/>
        <v>0</v>
      </c>
      <c r="J4595" s="119"/>
      <c r="K4595" s="119"/>
      <c r="L4595" s="119"/>
      <c r="M4595" s="119"/>
      <c r="N4595" s="119"/>
      <c r="O4595" s="159"/>
      <c r="P4595" s="160" t="s">
        <v>80</v>
      </c>
      <c r="Q4595" s="122">
        <f t="shared" si="144"/>
        <v>0</v>
      </c>
      <c r="R4595" s="143"/>
    </row>
    <row r="4596" spans="2:18" x14ac:dyDescent="0.2">
      <c r="B4596" s="120"/>
      <c r="C4596" s="119"/>
      <c r="D4596" s="120"/>
      <c r="E4596" s="119"/>
      <c r="F4596" s="119"/>
      <c r="G4596" s="119"/>
      <c r="H4596" s="119"/>
      <c r="I4596" s="158">
        <f t="shared" ref="I4596:I4659" si="145">IF(J4596&gt;0,J4596,SUM((PI()*E4596*F4596/4)+(PI()*F4596*G4596/4)+(PI()*G4596*H4596/4)+(PI()*H4596*E4596/4)))</f>
        <v>0</v>
      </c>
      <c r="J4596" s="119"/>
      <c r="K4596" s="119"/>
      <c r="L4596" s="119"/>
      <c r="M4596" s="119"/>
      <c r="N4596" s="119"/>
      <c r="O4596" s="159"/>
      <c r="P4596" s="160" t="s">
        <v>80</v>
      </c>
      <c r="Q4596" s="122">
        <f t="shared" ref="Q4596:Q4659" si="146">SUM((I4596-(L4596+M4596+N4596))*(1-O4596))</f>
        <v>0</v>
      </c>
      <c r="R4596" s="143"/>
    </row>
    <row r="4597" spans="2:18" x14ac:dyDescent="0.2">
      <c r="B4597" s="120"/>
      <c r="C4597" s="119"/>
      <c r="D4597" s="120"/>
      <c r="E4597" s="119"/>
      <c r="F4597" s="119"/>
      <c r="G4597" s="119"/>
      <c r="H4597" s="119"/>
      <c r="I4597" s="158">
        <f t="shared" si="145"/>
        <v>0</v>
      </c>
      <c r="J4597" s="119"/>
      <c r="K4597" s="119"/>
      <c r="L4597" s="119"/>
      <c r="M4597" s="119"/>
      <c r="N4597" s="119"/>
      <c r="O4597" s="159"/>
      <c r="P4597" s="160" t="s">
        <v>80</v>
      </c>
      <c r="Q4597" s="122">
        <f t="shared" si="146"/>
        <v>0</v>
      </c>
      <c r="R4597" s="143"/>
    </row>
    <row r="4598" spans="2:18" x14ac:dyDescent="0.2">
      <c r="B4598" s="120"/>
      <c r="C4598" s="119"/>
      <c r="D4598" s="120"/>
      <c r="E4598" s="119"/>
      <c r="F4598" s="119"/>
      <c r="G4598" s="119"/>
      <c r="H4598" s="119"/>
      <c r="I4598" s="158">
        <f t="shared" si="145"/>
        <v>0</v>
      </c>
      <c r="J4598" s="119"/>
      <c r="K4598" s="119"/>
      <c r="L4598" s="119"/>
      <c r="M4598" s="119"/>
      <c r="N4598" s="119"/>
      <c r="O4598" s="159"/>
      <c r="P4598" s="160" t="s">
        <v>80</v>
      </c>
      <c r="Q4598" s="122">
        <f t="shared" si="146"/>
        <v>0</v>
      </c>
      <c r="R4598" s="143"/>
    </row>
    <row r="4599" spans="2:18" x14ac:dyDescent="0.2">
      <c r="B4599" s="120"/>
      <c r="C4599" s="119"/>
      <c r="D4599" s="120"/>
      <c r="E4599" s="119"/>
      <c r="F4599" s="119"/>
      <c r="G4599" s="119"/>
      <c r="H4599" s="119"/>
      <c r="I4599" s="158">
        <f t="shared" si="145"/>
        <v>0</v>
      </c>
      <c r="J4599" s="119"/>
      <c r="K4599" s="119"/>
      <c r="L4599" s="119"/>
      <c r="M4599" s="119"/>
      <c r="N4599" s="119"/>
      <c r="O4599" s="159"/>
      <c r="P4599" s="160" t="s">
        <v>80</v>
      </c>
      <c r="Q4599" s="122">
        <f t="shared" si="146"/>
        <v>0</v>
      </c>
      <c r="R4599" s="143"/>
    </row>
    <row r="4600" spans="2:18" x14ac:dyDescent="0.2">
      <c r="B4600" s="120"/>
      <c r="C4600" s="119"/>
      <c r="D4600" s="120"/>
      <c r="E4600" s="119"/>
      <c r="F4600" s="119"/>
      <c r="G4600" s="119"/>
      <c r="H4600" s="119"/>
      <c r="I4600" s="158">
        <f t="shared" si="145"/>
        <v>0</v>
      </c>
      <c r="J4600" s="119"/>
      <c r="K4600" s="119"/>
      <c r="L4600" s="119"/>
      <c r="M4600" s="119"/>
      <c r="N4600" s="119"/>
      <c r="O4600" s="159"/>
      <c r="P4600" s="160" t="s">
        <v>80</v>
      </c>
      <c r="Q4600" s="122">
        <f t="shared" si="146"/>
        <v>0</v>
      </c>
      <c r="R4600" s="143"/>
    </row>
    <row r="4601" spans="2:18" x14ac:dyDescent="0.2">
      <c r="B4601" s="120"/>
      <c r="C4601" s="119"/>
      <c r="D4601" s="120"/>
      <c r="E4601" s="119"/>
      <c r="F4601" s="119"/>
      <c r="G4601" s="119"/>
      <c r="H4601" s="119"/>
      <c r="I4601" s="158">
        <f t="shared" si="145"/>
        <v>0</v>
      </c>
      <c r="J4601" s="119"/>
      <c r="K4601" s="119"/>
      <c r="L4601" s="119"/>
      <c r="M4601" s="119"/>
      <c r="N4601" s="119"/>
      <c r="O4601" s="159"/>
      <c r="P4601" s="160" t="s">
        <v>80</v>
      </c>
      <c r="Q4601" s="122">
        <f t="shared" si="146"/>
        <v>0</v>
      </c>
      <c r="R4601" s="143"/>
    </row>
    <row r="4602" spans="2:18" x14ac:dyDescent="0.2">
      <c r="B4602" s="120"/>
      <c r="C4602" s="119"/>
      <c r="D4602" s="120"/>
      <c r="E4602" s="119"/>
      <c r="F4602" s="119"/>
      <c r="G4602" s="119"/>
      <c r="H4602" s="119"/>
      <c r="I4602" s="158">
        <f t="shared" si="145"/>
        <v>0</v>
      </c>
      <c r="J4602" s="119"/>
      <c r="K4602" s="119"/>
      <c r="L4602" s="119"/>
      <c r="M4602" s="119"/>
      <c r="N4602" s="119"/>
      <c r="O4602" s="159"/>
      <c r="P4602" s="160" t="s">
        <v>80</v>
      </c>
      <c r="Q4602" s="122">
        <f t="shared" si="146"/>
        <v>0</v>
      </c>
      <c r="R4602" s="143"/>
    </row>
    <row r="4603" spans="2:18" x14ac:dyDescent="0.2">
      <c r="B4603" s="120"/>
      <c r="C4603" s="119"/>
      <c r="D4603" s="120"/>
      <c r="E4603" s="119"/>
      <c r="F4603" s="119"/>
      <c r="G4603" s="119"/>
      <c r="H4603" s="119"/>
      <c r="I4603" s="158">
        <f t="shared" si="145"/>
        <v>0</v>
      </c>
      <c r="J4603" s="119"/>
      <c r="K4603" s="119"/>
      <c r="L4603" s="119"/>
      <c r="M4603" s="119"/>
      <c r="N4603" s="119"/>
      <c r="O4603" s="159"/>
      <c r="P4603" s="160" t="s">
        <v>80</v>
      </c>
      <c r="Q4603" s="122">
        <f t="shared" si="146"/>
        <v>0</v>
      </c>
      <c r="R4603" s="143"/>
    </row>
    <row r="4604" spans="2:18" x14ac:dyDescent="0.2">
      <c r="B4604" s="120"/>
      <c r="C4604" s="119"/>
      <c r="D4604" s="120"/>
      <c r="E4604" s="119"/>
      <c r="F4604" s="119"/>
      <c r="G4604" s="119"/>
      <c r="H4604" s="119"/>
      <c r="I4604" s="158">
        <f t="shared" si="145"/>
        <v>0</v>
      </c>
      <c r="J4604" s="119"/>
      <c r="K4604" s="119"/>
      <c r="L4604" s="119"/>
      <c r="M4604" s="119"/>
      <c r="N4604" s="119"/>
      <c r="O4604" s="159"/>
      <c r="P4604" s="160" t="s">
        <v>80</v>
      </c>
      <c r="Q4604" s="122">
        <f t="shared" si="146"/>
        <v>0</v>
      </c>
      <c r="R4604" s="143"/>
    </row>
    <row r="4605" spans="2:18" x14ac:dyDescent="0.2">
      <c r="B4605" s="120"/>
      <c r="C4605" s="119"/>
      <c r="D4605" s="120"/>
      <c r="E4605" s="119"/>
      <c r="F4605" s="119"/>
      <c r="G4605" s="119"/>
      <c r="H4605" s="119"/>
      <c r="I4605" s="158">
        <f t="shared" si="145"/>
        <v>0</v>
      </c>
      <c r="J4605" s="119"/>
      <c r="K4605" s="119"/>
      <c r="L4605" s="119"/>
      <c r="M4605" s="119"/>
      <c r="N4605" s="119"/>
      <c r="O4605" s="159"/>
      <c r="P4605" s="160" t="s">
        <v>80</v>
      </c>
      <c r="Q4605" s="122">
        <f t="shared" si="146"/>
        <v>0</v>
      </c>
      <c r="R4605" s="143"/>
    </row>
    <row r="4606" spans="2:18" x14ac:dyDescent="0.2">
      <c r="B4606" s="120"/>
      <c r="C4606" s="119"/>
      <c r="D4606" s="120"/>
      <c r="E4606" s="119"/>
      <c r="F4606" s="119"/>
      <c r="G4606" s="119"/>
      <c r="H4606" s="119"/>
      <c r="I4606" s="158">
        <f t="shared" si="145"/>
        <v>0</v>
      </c>
      <c r="J4606" s="119"/>
      <c r="K4606" s="119"/>
      <c r="L4606" s="119"/>
      <c r="M4606" s="119"/>
      <c r="N4606" s="119"/>
      <c r="O4606" s="159"/>
      <c r="P4606" s="160" t="s">
        <v>80</v>
      </c>
      <c r="Q4606" s="122">
        <f t="shared" si="146"/>
        <v>0</v>
      </c>
      <c r="R4606" s="143"/>
    </row>
    <row r="4607" spans="2:18" x14ac:dyDescent="0.2">
      <c r="B4607" s="120"/>
      <c r="C4607" s="119"/>
      <c r="D4607" s="120"/>
      <c r="E4607" s="119"/>
      <c r="F4607" s="119"/>
      <c r="G4607" s="119"/>
      <c r="H4607" s="119"/>
      <c r="I4607" s="158">
        <f t="shared" si="145"/>
        <v>0</v>
      </c>
      <c r="J4607" s="119"/>
      <c r="K4607" s="119"/>
      <c r="L4607" s="119"/>
      <c r="M4607" s="119"/>
      <c r="N4607" s="119"/>
      <c r="O4607" s="159"/>
      <c r="P4607" s="160" t="s">
        <v>80</v>
      </c>
      <c r="Q4607" s="122">
        <f t="shared" si="146"/>
        <v>0</v>
      </c>
      <c r="R4607" s="143"/>
    </row>
    <row r="4608" spans="2:18" x14ac:dyDescent="0.2">
      <c r="B4608" s="120"/>
      <c r="C4608" s="119"/>
      <c r="D4608" s="120"/>
      <c r="E4608" s="119"/>
      <c r="F4608" s="119"/>
      <c r="G4608" s="119"/>
      <c r="H4608" s="119"/>
      <c r="I4608" s="158">
        <f t="shared" si="145"/>
        <v>0</v>
      </c>
      <c r="J4608" s="119"/>
      <c r="K4608" s="119"/>
      <c r="L4608" s="119"/>
      <c r="M4608" s="119"/>
      <c r="N4608" s="119"/>
      <c r="O4608" s="159"/>
      <c r="P4608" s="160" t="s">
        <v>80</v>
      </c>
      <c r="Q4608" s="122">
        <f t="shared" si="146"/>
        <v>0</v>
      </c>
      <c r="R4608" s="143"/>
    </row>
    <row r="4609" spans="2:18" x14ac:dyDescent="0.2">
      <c r="B4609" s="120"/>
      <c r="C4609" s="119"/>
      <c r="D4609" s="120"/>
      <c r="E4609" s="119"/>
      <c r="F4609" s="119"/>
      <c r="G4609" s="119"/>
      <c r="H4609" s="119"/>
      <c r="I4609" s="158">
        <f t="shared" si="145"/>
        <v>0</v>
      </c>
      <c r="J4609" s="119"/>
      <c r="K4609" s="119"/>
      <c r="L4609" s="119"/>
      <c r="M4609" s="119"/>
      <c r="N4609" s="119"/>
      <c r="O4609" s="159"/>
      <c r="P4609" s="160" t="s">
        <v>80</v>
      </c>
      <c r="Q4609" s="122">
        <f t="shared" si="146"/>
        <v>0</v>
      </c>
      <c r="R4609" s="143"/>
    </row>
    <row r="4610" spans="2:18" x14ac:dyDescent="0.2">
      <c r="B4610" s="120"/>
      <c r="C4610" s="119"/>
      <c r="D4610" s="120"/>
      <c r="E4610" s="119"/>
      <c r="F4610" s="119"/>
      <c r="G4610" s="119"/>
      <c r="H4610" s="119"/>
      <c r="I4610" s="158">
        <f t="shared" si="145"/>
        <v>0</v>
      </c>
      <c r="J4610" s="119"/>
      <c r="K4610" s="119"/>
      <c r="L4610" s="119"/>
      <c r="M4610" s="119"/>
      <c r="N4610" s="119"/>
      <c r="O4610" s="159"/>
      <c r="P4610" s="160" t="s">
        <v>80</v>
      </c>
      <c r="Q4610" s="122">
        <f t="shared" si="146"/>
        <v>0</v>
      </c>
      <c r="R4610" s="143"/>
    </row>
    <row r="4611" spans="2:18" x14ac:dyDescent="0.2">
      <c r="B4611" s="120"/>
      <c r="C4611" s="119"/>
      <c r="D4611" s="120"/>
      <c r="E4611" s="119"/>
      <c r="F4611" s="119"/>
      <c r="G4611" s="119"/>
      <c r="H4611" s="119"/>
      <c r="I4611" s="158">
        <f t="shared" si="145"/>
        <v>0</v>
      </c>
      <c r="J4611" s="119"/>
      <c r="K4611" s="119"/>
      <c r="L4611" s="119"/>
      <c r="M4611" s="119"/>
      <c r="N4611" s="119"/>
      <c r="O4611" s="159"/>
      <c r="P4611" s="160" t="s">
        <v>80</v>
      </c>
      <c r="Q4611" s="122">
        <f t="shared" si="146"/>
        <v>0</v>
      </c>
      <c r="R4611" s="143"/>
    </row>
    <row r="4612" spans="2:18" x14ac:dyDescent="0.2">
      <c r="B4612" s="120"/>
      <c r="C4612" s="119"/>
      <c r="D4612" s="120"/>
      <c r="E4612" s="119"/>
      <c r="F4612" s="119"/>
      <c r="G4612" s="119"/>
      <c r="H4612" s="119"/>
      <c r="I4612" s="158">
        <f t="shared" si="145"/>
        <v>0</v>
      </c>
      <c r="J4612" s="119"/>
      <c r="K4612" s="119"/>
      <c r="L4612" s="119"/>
      <c r="M4612" s="119"/>
      <c r="N4612" s="119"/>
      <c r="O4612" s="159"/>
      <c r="P4612" s="160" t="s">
        <v>80</v>
      </c>
      <c r="Q4612" s="122">
        <f t="shared" si="146"/>
        <v>0</v>
      </c>
      <c r="R4612" s="143"/>
    </row>
    <row r="4613" spans="2:18" x14ac:dyDescent="0.2">
      <c r="B4613" s="120"/>
      <c r="C4613" s="119"/>
      <c r="D4613" s="120"/>
      <c r="E4613" s="119"/>
      <c r="F4613" s="119"/>
      <c r="G4613" s="119"/>
      <c r="H4613" s="119"/>
      <c r="I4613" s="158">
        <f t="shared" si="145"/>
        <v>0</v>
      </c>
      <c r="J4613" s="119"/>
      <c r="K4613" s="119"/>
      <c r="L4613" s="119"/>
      <c r="M4613" s="119"/>
      <c r="N4613" s="119"/>
      <c r="O4613" s="159"/>
      <c r="P4613" s="160" t="s">
        <v>80</v>
      </c>
      <c r="Q4613" s="122">
        <f t="shared" si="146"/>
        <v>0</v>
      </c>
      <c r="R4613" s="143"/>
    </row>
    <row r="4614" spans="2:18" x14ac:dyDescent="0.2">
      <c r="B4614" s="120"/>
      <c r="C4614" s="119"/>
      <c r="D4614" s="120"/>
      <c r="E4614" s="119"/>
      <c r="F4614" s="119"/>
      <c r="G4614" s="119"/>
      <c r="H4614" s="119"/>
      <c r="I4614" s="158">
        <f t="shared" si="145"/>
        <v>0</v>
      </c>
      <c r="J4614" s="119"/>
      <c r="K4614" s="119"/>
      <c r="L4614" s="119"/>
      <c r="M4614" s="119"/>
      <c r="N4614" s="119"/>
      <c r="O4614" s="159"/>
      <c r="P4614" s="160" t="s">
        <v>80</v>
      </c>
      <c r="Q4614" s="122">
        <f t="shared" si="146"/>
        <v>0</v>
      </c>
      <c r="R4614" s="143"/>
    </row>
    <row r="4615" spans="2:18" x14ac:dyDescent="0.2">
      <c r="B4615" s="120"/>
      <c r="C4615" s="119"/>
      <c r="D4615" s="120"/>
      <c r="E4615" s="119"/>
      <c r="F4615" s="119"/>
      <c r="G4615" s="119"/>
      <c r="H4615" s="119"/>
      <c r="I4615" s="158">
        <f t="shared" si="145"/>
        <v>0</v>
      </c>
      <c r="J4615" s="119"/>
      <c r="K4615" s="119"/>
      <c r="L4615" s="119"/>
      <c r="M4615" s="119"/>
      <c r="N4615" s="119"/>
      <c r="O4615" s="159"/>
      <c r="P4615" s="160" t="s">
        <v>80</v>
      </c>
      <c r="Q4615" s="122">
        <f t="shared" si="146"/>
        <v>0</v>
      </c>
      <c r="R4615" s="143"/>
    </row>
    <row r="4616" spans="2:18" x14ac:dyDescent="0.2">
      <c r="B4616" s="120"/>
      <c r="C4616" s="119"/>
      <c r="D4616" s="120"/>
      <c r="E4616" s="119"/>
      <c r="F4616" s="119"/>
      <c r="G4616" s="119"/>
      <c r="H4616" s="119"/>
      <c r="I4616" s="158">
        <f t="shared" si="145"/>
        <v>0</v>
      </c>
      <c r="J4616" s="119"/>
      <c r="K4616" s="119"/>
      <c r="L4616" s="119"/>
      <c r="M4616" s="119"/>
      <c r="N4616" s="119"/>
      <c r="O4616" s="159"/>
      <c r="P4616" s="160" t="s">
        <v>80</v>
      </c>
      <c r="Q4616" s="122">
        <f t="shared" si="146"/>
        <v>0</v>
      </c>
      <c r="R4616" s="143"/>
    </row>
    <row r="4617" spans="2:18" x14ac:dyDescent="0.2">
      <c r="B4617" s="120"/>
      <c r="C4617" s="119"/>
      <c r="D4617" s="120"/>
      <c r="E4617" s="119"/>
      <c r="F4617" s="119"/>
      <c r="G4617" s="119"/>
      <c r="H4617" s="119"/>
      <c r="I4617" s="158">
        <f t="shared" si="145"/>
        <v>0</v>
      </c>
      <c r="J4617" s="119"/>
      <c r="K4617" s="119"/>
      <c r="L4617" s="119"/>
      <c r="M4617" s="119"/>
      <c r="N4617" s="119"/>
      <c r="O4617" s="159"/>
      <c r="P4617" s="160" t="s">
        <v>80</v>
      </c>
      <c r="Q4617" s="122">
        <f t="shared" si="146"/>
        <v>0</v>
      </c>
      <c r="R4617" s="143"/>
    </row>
    <row r="4618" spans="2:18" x14ac:dyDescent="0.2">
      <c r="B4618" s="120"/>
      <c r="C4618" s="119"/>
      <c r="D4618" s="120"/>
      <c r="E4618" s="119"/>
      <c r="F4618" s="119"/>
      <c r="G4618" s="119"/>
      <c r="H4618" s="119"/>
      <c r="I4618" s="158">
        <f t="shared" si="145"/>
        <v>0</v>
      </c>
      <c r="J4618" s="119"/>
      <c r="K4618" s="119"/>
      <c r="L4618" s="119"/>
      <c r="M4618" s="119"/>
      <c r="N4618" s="119"/>
      <c r="O4618" s="159"/>
      <c r="P4618" s="160" t="s">
        <v>80</v>
      </c>
      <c r="Q4618" s="122">
        <f t="shared" si="146"/>
        <v>0</v>
      </c>
      <c r="R4618" s="143"/>
    </row>
    <row r="4619" spans="2:18" x14ac:dyDescent="0.2">
      <c r="B4619" s="120"/>
      <c r="C4619" s="119"/>
      <c r="D4619" s="120"/>
      <c r="E4619" s="119"/>
      <c r="F4619" s="119"/>
      <c r="G4619" s="119"/>
      <c r="H4619" s="119"/>
      <c r="I4619" s="158">
        <f t="shared" si="145"/>
        <v>0</v>
      </c>
      <c r="J4619" s="119"/>
      <c r="K4619" s="119"/>
      <c r="L4619" s="119"/>
      <c r="M4619" s="119"/>
      <c r="N4619" s="119"/>
      <c r="O4619" s="159"/>
      <c r="P4619" s="160" t="s">
        <v>80</v>
      </c>
      <c r="Q4619" s="122">
        <f t="shared" si="146"/>
        <v>0</v>
      </c>
      <c r="R4619" s="143"/>
    </row>
    <row r="4620" spans="2:18" x14ac:dyDescent="0.2">
      <c r="B4620" s="120"/>
      <c r="C4620" s="119"/>
      <c r="D4620" s="120"/>
      <c r="E4620" s="119"/>
      <c r="F4620" s="119"/>
      <c r="G4620" s="119"/>
      <c r="H4620" s="119"/>
      <c r="I4620" s="158">
        <f t="shared" si="145"/>
        <v>0</v>
      </c>
      <c r="J4620" s="119"/>
      <c r="K4620" s="119"/>
      <c r="L4620" s="119"/>
      <c r="M4620" s="119"/>
      <c r="N4620" s="119"/>
      <c r="O4620" s="159"/>
      <c r="P4620" s="160" t="s">
        <v>80</v>
      </c>
      <c r="Q4620" s="122">
        <f t="shared" si="146"/>
        <v>0</v>
      </c>
      <c r="R4620" s="143"/>
    </row>
    <row r="4621" spans="2:18" x14ac:dyDescent="0.2">
      <c r="B4621" s="120"/>
      <c r="C4621" s="119"/>
      <c r="D4621" s="120"/>
      <c r="E4621" s="119"/>
      <c r="F4621" s="119"/>
      <c r="G4621" s="119"/>
      <c r="H4621" s="119"/>
      <c r="I4621" s="158">
        <f t="shared" si="145"/>
        <v>0</v>
      </c>
      <c r="J4621" s="119"/>
      <c r="K4621" s="119"/>
      <c r="L4621" s="119"/>
      <c r="M4621" s="119"/>
      <c r="N4621" s="119"/>
      <c r="O4621" s="159"/>
      <c r="P4621" s="160" t="s">
        <v>80</v>
      </c>
      <c r="Q4621" s="122">
        <f t="shared" si="146"/>
        <v>0</v>
      </c>
      <c r="R4621" s="143"/>
    </row>
    <row r="4622" spans="2:18" x14ac:dyDescent="0.2">
      <c r="B4622" s="120"/>
      <c r="C4622" s="119"/>
      <c r="D4622" s="120"/>
      <c r="E4622" s="119"/>
      <c r="F4622" s="119"/>
      <c r="G4622" s="119"/>
      <c r="H4622" s="119"/>
      <c r="I4622" s="158">
        <f t="shared" si="145"/>
        <v>0</v>
      </c>
      <c r="J4622" s="119"/>
      <c r="K4622" s="119"/>
      <c r="L4622" s="119"/>
      <c r="M4622" s="119"/>
      <c r="N4622" s="119"/>
      <c r="O4622" s="159"/>
      <c r="P4622" s="160" t="s">
        <v>80</v>
      </c>
      <c r="Q4622" s="122">
        <f t="shared" si="146"/>
        <v>0</v>
      </c>
      <c r="R4622" s="143"/>
    </row>
    <row r="4623" spans="2:18" x14ac:dyDescent="0.2">
      <c r="B4623" s="120"/>
      <c r="C4623" s="119"/>
      <c r="D4623" s="120"/>
      <c r="E4623" s="119"/>
      <c r="F4623" s="119"/>
      <c r="G4623" s="119"/>
      <c r="H4623" s="119"/>
      <c r="I4623" s="158">
        <f t="shared" si="145"/>
        <v>0</v>
      </c>
      <c r="J4623" s="119"/>
      <c r="K4623" s="119"/>
      <c r="L4623" s="119"/>
      <c r="M4623" s="119"/>
      <c r="N4623" s="119"/>
      <c r="O4623" s="159"/>
      <c r="P4623" s="160" t="s">
        <v>80</v>
      </c>
      <c r="Q4623" s="122">
        <f t="shared" si="146"/>
        <v>0</v>
      </c>
      <c r="R4623" s="143"/>
    </row>
    <row r="4624" spans="2:18" x14ac:dyDescent="0.2">
      <c r="B4624" s="120"/>
      <c r="C4624" s="119"/>
      <c r="D4624" s="120"/>
      <c r="E4624" s="119"/>
      <c r="F4624" s="119"/>
      <c r="G4624" s="119"/>
      <c r="H4624" s="119"/>
      <c r="I4624" s="158">
        <f t="shared" si="145"/>
        <v>0</v>
      </c>
      <c r="J4624" s="119"/>
      <c r="K4624" s="119"/>
      <c r="L4624" s="119"/>
      <c r="M4624" s="119"/>
      <c r="N4624" s="119"/>
      <c r="O4624" s="159"/>
      <c r="P4624" s="160" t="s">
        <v>80</v>
      </c>
      <c r="Q4624" s="122">
        <f t="shared" si="146"/>
        <v>0</v>
      </c>
      <c r="R4624" s="143"/>
    </row>
    <row r="4625" spans="2:18" x14ac:dyDescent="0.2">
      <c r="B4625" s="120"/>
      <c r="C4625" s="119"/>
      <c r="D4625" s="120"/>
      <c r="E4625" s="119"/>
      <c r="F4625" s="119"/>
      <c r="G4625" s="119"/>
      <c r="H4625" s="119"/>
      <c r="I4625" s="158">
        <f t="shared" si="145"/>
        <v>0</v>
      </c>
      <c r="J4625" s="119"/>
      <c r="K4625" s="119"/>
      <c r="L4625" s="119"/>
      <c r="M4625" s="119"/>
      <c r="N4625" s="119"/>
      <c r="O4625" s="159"/>
      <c r="P4625" s="160" t="s">
        <v>80</v>
      </c>
      <c r="Q4625" s="122">
        <f t="shared" si="146"/>
        <v>0</v>
      </c>
      <c r="R4625" s="143"/>
    </row>
    <row r="4626" spans="2:18" x14ac:dyDescent="0.2">
      <c r="B4626" s="120"/>
      <c r="C4626" s="119"/>
      <c r="D4626" s="120"/>
      <c r="E4626" s="119"/>
      <c r="F4626" s="119"/>
      <c r="G4626" s="119"/>
      <c r="H4626" s="119"/>
      <c r="I4626" s="158">
        <f t="shared" si="145"/>
        <v>0</v>
      </c>
      <c r="J4626" s="119"/>
      <c r="K4626" s="119"/>
      <c r="L4626" s="119"/>
      <c r="M4626" s="119"/>
      <c r="N4626" s="119"/>
      <c r="O4626" s="159"/>
      <c r="P4626" s="160" t="s">
        <v>80</v>
      </c>
      <c r="Q4626" s="122">
        <f t="shared" si="146"/>
        <v>0</v>
      </c>
      <c r="R4626" s="143"/>
    </row>
    <row r="4627" spans="2:18" x14ac:dyDescent="0.2">
      <c r="B4627" s="120"/>
      <c r="C4627" s="119"/>
      <c r="D4627" s="120"/>
      <c r="E4627" s="119"/>
      <c r="F4627" s="119"/>
      <c r="G4627" s="119"/>
      <c r="H4627" s="119"/>
      <c r="I4627" s="158">
        <f t="shared" si="145"/>
        <v>0</v>
      </c>
      <c r="J4627" s="119"/>
      <c r="K4627" s="119"/>
      <c r="L4627" s="119"/>
      <c r="M4627" s="119"/>
      <c r="N4627" s="119"/>
      <c r="O4627" s="159"/>
      <c r="P4627" s="160" t="s">
        <v>80</v>
      </c>
      <c r="Q4627" s="122">
        <f t="shared" si="146"/>
        <v>0</v>
      </c>
      <c r="R4627" s="143"/>
    </row>
    <row r="4628" spans="2:18" x14ac:dyDescent="0.2">
      <c r="B4628" s="120"/>
      <c r="C4628" s="119"/>
      <c r="D4628" s="120"/>
      <c r="E4628" s="119"/>
      <c r="F4628" s="119"/>
      <c r="G4628" s="119"/>
      <c r="H4628" s="119"/>
      <c r="I4628" s="158">
        <f t="shared" si="145"/>
        <v>0</v>
      </c>
      <c r="J4628" s="119"/>
      <c r="K4628" s="119"/>
      <c r="L4628" s="119"/>
      <c r="M4628" s="119"/>
      <c r="N4628" s="119"/>
      <c r="O4628" s="159"/>
      <c r="P4628" s="160" t="s">
        <v>80</v>
      </c>
      <c r="Q4628" s="122">
        <f t="shared" si="146"/>
        <v>0</v>
      </c>
      <c r="R4628" s="143"/>
    </row>
    <row r="4629" spans="2:18" x14ac:dyDescent="0.2">
      <c r="B4629" s="120"/>
      <c r="C4629" s="119"/>
      <c r="D4629" s="120"/>
      <c r="E4629" s="119"/>
      <c r="F4629" s="119"/>
      <c r="G4629" s="119"/>
      <c r="H4629" s="119"/>
      <c r="I4629" s="158">
        <f t="shared" si="145"/>
        <v>0</v>
      </c>
      <c r="J4629" s="119"/>
      <c r="K4629" s="119"/>
      <c r="L4629" s="119"/>
      <c r="M4629" s="119"/>
      <c r="N4629" s="119"/>
      <c r="O4629" s="159"/>
      <c r="P4629" s="160" t="s">
        <v>80</v>
      </c>
      <c r="Q4629" s="122">
        <f t="shared" si="146"/>
        <v>0</v>
      </c>
      <c r="R4629" s="143"/>
    </row>
    <row r="4630" spans="2:18" x14ac:dyDescent="0.2">
      <c r="B4630" s="120"/>
      <c r="C4630" s="119"/>
      <c r="D4630" s="120"/>
      <c r="E4630" s="119"/>
      <c r="F4630" s="119"/>
      <c r="G4630" s="119"/>
      <c r="H4630" s="119"/>
      <c r="I4630" s="158">
        <f t="shared" si="145"/>
        <v>0</v>
      </c>
      <c r="J4630" s="119"/>
      <c r="K4630" s="119"/>
      <c r="L4630" s="119"/>
      <c r="M4630" s="119"/>
      <c r="N4630" s="119"/>
      <c r="O4630" s="159"/>
      <c r="P4630" s="160" t="s">
        <v>80</v>
      </c>
      <c r="Q4630" s="122">
        <f t="shared" si="146"/>
        <v>0</v>
      </c>
      <c r="R4630" s="143"/>
    </row>
    <row r="4631" spans="2:18" x14ac:dyDescent="0.2">
      <c r="B4631" s="120"/>
      <c r="C4631" s="119"/>
      <c r="D4631" s="120"/>
      <c r="E4631" s="119"/>
      <c r="F4631" s="119"/>
      <c r="G4631" s="119"/>
      <c r="H4631" s="119"/>
      <c r="I4631" s="158">
        <f t="shared" si="145"/>
        <v>0</v>
      </c>
      <c r="J4631" s="119"/>
      <c r="K4631" s="119"/>
      <c r="L4631" s="119"/>
      <c r="M4631" s="119"/>
      <c r="N4631" s="119"/>
      <c r="O4631" s="159"/>
      <c r="P4631" s="160" t="s">
        <v>80</v>
      </c>
      <c r="Q4631" s="122">
        <f t="shared" si="146"/>
        <v>0</v>
      </c>
      <c r="R4631" s="143"/>
    </row>
    <row r="4632" spans="2:18" x14ac:dyDescent="0.2">
      <c r="B4632" s="120"/>
      <c r="C4632" s="119"/>
      <c r="D4632" s="120"/>
      <c r="E4632" s="119"/>
      <c r="F4632" s="119"/>
      <c r="G4632" s="119"/>
      <c r="H4632" s="119"/>
      <c r="I4632" s="158">
        <f t="shared" si="145"/>
        <v>0</v>
      </c>
      <c r="J4632" s="119"/>
      <c r="K4632" s="119"/>
      <c r="L4632" s="119"/>
      <c r="M4632" s="119"/>
      <c r="N4632" s="119"/>
      <c r="O4632" s="159"/>
      <c r="P4632" s="160" t="s">
        <v>80</v>
      </c>
      <c r="Q4632" s="122">
        <f t="shared" si="146"/>
        <v>0</v>
      </c>
      <c r="R4632" s="143"/>
    </row>
    <row r="4633" spans="2:18" x14ac:dyDescent="0.2">
      <c r="B4633" s="120"/>
      <c r="C4633" s="119"/>
      <c r="D4633" s="120"/>
      <c r="E4633" s="119"/>
      <c r="F4633" s="119"/>
      <c r="G4633" s="119"/>
      <c r="H4633" s="119"/>
      <c r="I4633" s="158">
        <f t="shared" si="145"/>
        <v>0</v>
      </c>
      <c r="J4633" s="119"/>
      <c r="K4633" s="119"/>
      <c r="L4633" s="119"/>
      <c r="M4633" s="119"/>
      <c r="N4633" s="119"/>
      <c r="O4633" s="159"/>
      <c r="P4633" s="160" t="s">
        <v>80</v>
      </c>
      <c r="Q4633" s="122">
        <f t="shared" si="146"/>
        <v>0</v>
      </c>
      <c r="R4633" s="143"/>
    </row>
    <row r="4634" spans="2:18" x14ac:dyDescent="0.2">
      <c r="B4634" s="120"/>
      <c r="C4634" s="119"/>
      <c r="D4634" s="120"/>
      <c r="E4634" s="119"/>
      <c r="F4634" s="119"/>
      <c r="G4634" s="119"/>
      <c r="H4634" s="119"/>
      <c r="I4634" s="158">
        <f t="shared" si="145"/>
        <v>0</v>
      </c>
      <c r="J4634" s="119"/>
      <c r="K4634" s="119"/>
      <c r="L4634" s="119"/>
      <c r="M4634" s="119"/>
      <c r="N4634" s="119"/>
      <c r="O4634" s="159"/>
      <c r="P4634" s="160" t="s">
        <v>80</v>
      </c>
      <c r="Q4634" s="122">
        <f t="shared" si="146"/>
        <v>0</v>
      </c>
      <c r="R4634" s="143"/>
    </row>
    <row r="4635" spans="2:18" x14ac:dyDescent="0.2">
      <c r="B4635" s="120"/>
      <c r="C4635" s="119"/>
      <c r="D4635" s="120"/>
      <c r="E4635" s="119"/>
      <c r="F4635" s="119"/>
      <c r="G4635" s="119"/>
      <c r="H4635" s="119"/>
      <c r="I4635" s="158">
        <f t="shared" si="145"/>
        <v>0</v>
      </c>
      <c r="J4635" s="119"/>
      <c r="K4635" s="119"/>
      <c r="L4635" s="119"/>
      <c r="M4635" s="119"/>
      <c r="N4635" s="119"/>
      <c r="O4635" s="159"/>
      <c r="P4635" s="160" t="s">
        <v>80</v>
      </c>
      <c r="Q4635" s="122">
        <f t="shared" si="146"/>
        <v>0</v>
      </c>
      <c r="R4635" s="143"/>
    </row>
    <row r="4636" spans="2:18" x14ac:dyDescent="0.2">
      <c r="B4636" s="120"/>
      <c r="C4636" s="119"/>
      <c r="D4636" s="120"/>
      <c r="E4636" s="119"/>
      <c r="F4636" s="119"/>
      <c r="G4636" s="119"/>
      <c r="H4636" s="119"/>
      <c r="I4636" s="158">
        <f t="shared" si="145"/>
        <v>0</v>
      </c>
      <c r="J4636" s="119"/>
      <c r="K4636" s="119"/>
      <c r="L4636" s="119"/>
      <c r="M4636" s="119"/>
      <c r="N4636" s="119"/>
      <c r="O4636" s="159"/>
      <c r="P4636" s="160" t="s">
        <v>80</v>
      </c>
      <c r="Q4636" s="122">
        <f t="shared" si="146"/>
        <v>0</v>
      </c>
      <c r="R4636" s="143"/>
    </row>
    <row r="4637" spans="2:18" x14ac:dyDescent="0.2">
      <c r="B4637" s="120"/>
      <c r="C4637" s="119"/>
      <c r="D4637" s="120"/>
      <c r="E4637" s="119"/>
      <c r="F4637" s="119"/>
      <c r="G4637" s="119"/>
      <c r="H4637" s="119"/>
      <c r="I4637" s="158">
        <f t="shared" si="145"/>
        <v>0</v>
      </c>
      <c r="J4637" s="119"/>
      <c r="K4637" s="119"/>
      <c r="L4637" s="119"/>
      <c r="M4637" s="119"/>
      <c r="N4637" s="119"/>
      <c r="O4637" s="159"/>
      <c r="P4637" s="160" t="s">
        <v>80</v>
      </c>
      <c r="Q4637" s="122">
        <f t="shared" si="146"/>
        <v>0</v>
      </c>
      <c r="R4637" s="143"/>
    </row>
    <row r="4638" spans="2:18" x14ac:dyDescent="0.2">
      <c r="B4638" s="120"/>
      <c r="C4638" s="119"/>
      <c r="D4638" s="120"/>
      <c r="E4638" s="119"/>
      <c r="F4638" s="119"/>
      <c r="G4638" s="119"/>
      <c r="H4638" s="119"/>
      <c r="I4638" s="158">
        <f t="shared" si="145"/>
        <v>0</v>
      </c>
      <c r="J4638" s="119"/>
      <c r="K4638" s="119"/>
      <c r="L4638" s="119"/>
      <c r="M4638" s="119"/>
      <c r="N4638" s="119"/>
      <c r="O4638" s="159"/>
      <c r="P4638" s="160" t="s">
        <v>80</v>
      </c>
      <c r="Q4638" s="122">
        <f t="shared" si="146"/>
        <v>0</v>
      </c>
      <c r="R4638" s="143"/>
    </row>
    <row r="4639" spans="2:18" x14ac:dyDescent="0.2">
      <c r="B4639" s="120"/>
      <c r="C4639" s="119"/>
      <c r="D4639" s="120"/>
      <c r="E4639" s="119"/>
      <c r="F4639" s="119"/>
      <c r="G4639" s="119"/>
      <c r="H4639" s="119"/>
      <c r="I4639" s="158">
        <f t="shared" si="145"/>
        <v>0</v>
      </c>
      <c r="J4639" s="119"/>
      <c r="K4639" s="119"/>
      <c r="L4639" s="119"/>
      <c r="M4639" s="119"/>
      <c r="N4639" s="119"/>
      <c r="O4639" s="159"/>
      <c r="P4639" s="160" t="s">
        <v>80</v>
      </c>
      <c r="Q4639" s="122">
        <f t="shared" si="146"/>
        <v>0</v>
      </c>
      <c r="R4639" s="143"/>
    </row>
    <row r="4640" spans="2:18" x14ac:dyDescent="0.2">
      <c r="B4640" s="120"/>
      <c r="C4640" s="119"/>
      <c r="D4640" s="120"/>
      <c r="E4640" s="119"/>
      <c r="F4640" s="119"/>
      <c r="G4640" s="119"/>
      <c r="H4640" s="119"/>
      <c r="I4640" s="158">
        <f t="shared" si="145"/>
        <v>0</v>
      </c>
      <c r="J4640" s="119"/>
      <c r="K4640" s="119"/>
      <c r="L4640" s="119"/>
      <c r="M4640" s="119"/>
      <c r="N4640" s="119"/>
      <c r="O4640" s="159"/>
      <c r="P4640" s="160" t="s">
        <v>80</v>
      </c>
      <c r="Q4640" s="122">
        <f t="shared" si="146"/>
        <v>0</v>
      </c>
      <c r="R4640" s="143"/>
    </row>
    <row r="4641" spans="2:18" x14ac:dyDescent="0.2">
      <c r="B4641" s="120"/>
      <c r="C4641" s="119"/>
      <c r="D4641" s="120"/>
      <c r="E4641" s="119"/>
      <c r="F4641" s="119"/>
      <c r="G4641" s="119"/>
      <c r="H4641" s="119"/>
      <c r="I4641" s="158">
        <f t="shared" si="145"/>
        <v>0</v>
      </c>
      <c r="J4641" s="119"/>
      <c r="K4641" s="119"/>
      <c r="L4641" s="119"/>
      <c r="M4641" s="119"/>
      <c r="N4641" s="119"/>
      <c r="O4641" s="159"/>
      <c r="P4641" s="160" t="s">
        <v>80</v>
      </c>
      <c r="Q4641" s="122">
        <f t="shared" si="146"/>
        <v>0</v>
      </c>
      <c r="R4641" s="143"/>
    </row>
    <row r="4642" spans="2:18" x14ac:dyDescent="0.2">
      <c r="B4642" s="120"/>
      <c r="C4642" s="119"/>
      <c r="D4642" s="120"/>
      <c r="E4642" s="119"/>
      <c r="F4642" s="119"/>
      <c r="G4642" s="119"/>
      <c r="H4642" s="119"/>
      <c r="I4642" s="158">
        <f t="shared" si="145"/>
        <v>0</v>
      </c>
      <c r="J4642" s="119"/>
      <c r="K4642" s="119"/>
      <c r="L4642" s="119"/>
      <c r="M4642" s="119"/>
      <c r="N4642" s="119"/>
      <c r="O4642" s="159"/>
      <c r="P4642" s="160" t="s">
        <v>80</v>
      </c>
      <c r="Q4642" s="122">
        <f t="shared" si="146"/>
        <v>0</v>
      </c>
      <c r="R4642" s="143"/>
    </row>
    <row r="4643" spans="2:18" x14ac:dyDescent="0.2">
      <c r="B4643" s="120"/>
      <c r="C4643" s="119"/>
      <c r="D4643" s="120"/>
      <c r="E4643" s="119"/>
      <c r="F4643" s="119"/>
      <c r="G4643" s="119"/>
      <c r="H4643" s="119"/>
      <c r="I4643" s="158">
        <f t="shared" si="145"/>
        <v>0</v>
      </c>
      <c r="J4643" s="119"/>
      <c r="K4643" s="119"/>
      <c r="L4643" s="119"/>
      <c r="M4643" s="119"/>
      <c r="N4643" s="119"/>
      <c r="O4643" s="159"/>
      <c r="P4643" s="160" t="s">
        <v>80</v>
      </c>
      <c r="Q4643" s="122">
        <f t="shared" si="146"/>
        <v>0</v>
      </c>
      <c r="R4643" s="143"/>
    </row>
    <row r="4644" spans="2:18" x14ac:dyDescent="0.2">
      <c r="B4644" s="120"/>
      <c r="C4644" s="119"/>
      <c r="D4644" s="120"/>
      <c r="E4644" s="119"/>
      <c r="F4644" s="119"/>
      <c r="G4644" s="119"/>
      <c r="H4644" s="119"/>
      <c r="I4644" s="158">
        <f t="shared" si="145"/>
        <v>0</v>
      </c>
      <c r="J4644" s="119"/>
      <c r="K4644" s="119"/>
      <c r="L4644" s="119"/>
      <c r="M4644" s="119"/>
      <c r="N4644" s="119"/>
      <c r="O4644" s="159"/>
      <c r="P4644" s="160" t="s">
        <v>80</v>
      </c>
      <c r="Q4644" s="122">
        <f t="shared" si="146"/>
        <v>0</v>
      </c>
      <c r="R4644" s="143"/>
    </row>
    <row r="4645" spans="2:18" x14ac:dyDescent="0.2">
      <c r="B4645" s="120"/>
      <c r="C4645" s="119"/>
      <c r="D4645" s="120"/>
      <c r="E4645" s="119"/>
      <c r="F4645" s="119"/>
      <c r="G4645" s="119"/>
      <c r="H4645" s="119"/>
      <c r="I4645" s="158">
        <f t="shared" si="145"/>
        <v>0</v>
      </c>
      <c r="J4645" s="119"/>
      <c r="K4645" s="119"/>
      <c r="L4645" s="119"/>
      <c r="M4645" s="119"/>
      <c r="N4645" s="119"/>
      <c r="O4645" s="159"/>
      <c r="P4645" s="160" t="s">
        <v>80</v>
      </c>
      <c r="Q4645" s="122">
        <f t="shared" si="146"/>
        <v>0</v>
      </c>
      <c r="R4645" s="143"/>
    </row>
    <row r="4646" spans="2:18" x14ac:dyDescent="0.2">
      <c r="B4646" s="120"/>
      <c r="C4646" s="119"/>
      <c r="D4646" s="120"/>
      <c r="E4646" s="119"/>
      <c r="F4646" s="119"/>
      <c r="G4646" s="119"/>
      <c r="H4646" s="119"/>
      <c r="I4646" s="158">
        <f t="shared" si="145"/>
        <v>0</v>
      </c>
      <c r="J4646" s="119"/>
      <c r="K4646" s="119"/>
      <c r="L4646" s="119"/>
      <c r="M4646" s="119"/>
      <c r="N4646" s="119"/>
      <c r="O4646" s="159"/>
      <c r="P4646" s="160" t="s">
        <v>80</v>
      </c>
      <c r="Q4646" s="122">
        <f t="shared" si="146"/>
        <v>0</v>
      </c>
      <c r="R4646" s="143"/>
    </row>
    <row r="4647" spans="2:18" x14ac:dyDescent="0.2">
      <c r="B4647" s="120"/>
      <c r="C4647" s="119"/>
      <c r="D4647" s="120"/>
      <c r="E4647" s="119"/>
      <c r="F4647" s="119"/>
      <c r="G4647" s="119"/>
      <c r="H4647" s="119"/>
      <c r="I4647" s="158">
        <f t="shared" si="145"/>
        <v>0</v>
      </c>
      <c r="J4647" s="119"/>
      <c r="K4647" s="119"/>
      <c r="L4647" s="119"/>
      <c r="M4647" s="119"/>
      <c r="N4647" s="119"/>
      <c r="O4647" s="159"/>
      <c r="P4647" s="160" t="s">
        <v>80</v>
      </c>
      <c r="Q4647" s="122">
        <f t="shared" si="146"/>
        <v>0</v>
      </c>
      <c r="R4647" s="143"/>
    </row>
    <row r="4648" spans="2:18" x14ac:dyDescent="0.2">
      <c r="B4648" s="120"/>
      <c r="C4648" s="119"/>
      <c r="D4648" s="120"/>
      <c r="E4648" s="119"/>
      <c r="F4648" s="119"/>
      <c r="G4648" s="119"/>
      <c r="H4648" s="119"/>
      <c r="I4648" s="158">
        <f t="shared" si="145"/>
        <v>0</v>
      </c>
      <c r="J4648" s="119"/>
      <c r="K4648" s="119"/>
      <c r="L4648" s="119"/>
      <c r="M4648" s="119"/>
      <c r="N4648" s="119"/>
      <c r="O4648" s="159"/>
      <c r="P4648" s="160" t="s">
        <v>80</v>
      </c>
      <c r="Q4648" s="122">
        <f t="shared" si="146"/>
        <v>0</v>
      </c>
      <c r="R4648" s="143"/>
    </row>
    <row r="4649" spans="2:18" x14ac:dyDescent="0.2">
      <c r="B4649" s="120"/>
      <c r="C4649" s="119"/>
      <c r="D4649" s="120"/>
      <c r="E4649" s="119"/>
      <c r="F4649" s="119"/>
      <c r="G4649" s="119"/>
      <c r="H4649" s="119"/>
      <c r="I4649" s="158">
        <f t="shared" si="145"/>
        <v>0</v>
      </c>
      <c r="J4649" s="119"/>
      <c r="K4649" s="119"/>
      <c r="L4649" s="119"/>
      <c r="M4649" s="119"/>
      <c r="N4649" s="119"/>
      <c r="O4649" s="159"/>
      <c r="P4649" s="160" t="s">
        <v>80</v>
      </c>
      <c r="Q4649" s="122">
        <f t="shared" si="146"/>
        <v>0</v>
      </c>
      <c r="R4649" s="143"/>
    </row>
    <row r="4650" spans="2:18" x14ac:dyDescent="0.2">
      <c r="B4650" s="120"/>
      <c r="C4650" s="119"/>
      <c r="D4650" s="120"/>
      <c r="E4650" s="119"/>
      <c r="F4650" s="119"/>
      <c r="G4650" s="119"/>
      <c r="H4650" s="119"/>
      <c r="I4650" s="158">
        <f t="shared" si="145"/>
        <v>0</v>
      </c>
      <c r="J4650" s="119"/>
      <c r="K4650" s="119"/>
      <c r="L4650" s="119"/>
      <c r="M4650" s="119"/>
      <c r="N4650" s="119"/>
      <c r="O4650" s="159"/>
      <c r="P4650" s="160" t="s">
        <v>80</v>
      </c>
      <c r="Q4650" s="122">
        <f t="shared" si="146"/>
        <v>0</v>
      </c>
      <c r="R4650" s="143"/>
    </row>
    <row r="4651" spans="2:18" x14ac:dyDescent="0.2">
      <c r="B4651" s="120"/>
      <c r="C4651" s="119"/>
      <c r="D4651" s="120"/>
      <c r="E4651" s="119"/>
      <c r="F4651" s="119"/>
      <c r="G4651" s="119"/>
      <c r="H4651" s="119"/>
      <c r="I4651" s="158">
        <f t="shared" si="145"/>
        <v>0</v>
      </c>
      <c r="J4651" s="119"/>
      <c r="K4651" s="119"/>
      <c r="L4651" s="119"/>
      <c r="M4651" s="119"/>
      <c r="N4651" s="119"/>
      <c r="O4651" s="159"/>
      <c r="P4651" s="160" t="s">
        <v>80</v>
      </c>
      <c r="Q4651" s="122">
        <f t="shared" si="146"/>
        <v>0</v>
      </c>
      <c r="R4651" s="143"/>
    </row>
    <row r="4652" spans="2:18" x14ac:dyDescent="0.2">
      <c r="B4652" s="120"/>
      <c r="C4652" s="119"/>
      <c r="D4652" s="120"/>
      <c r="E4652" s="119"/>
      <c r="F4652" s="119"/>
      <c r="G4652" s="119"/>
      <c r="H4652" s="119"/>
      <c r="I4652" s="158">
        <f t="shared" si="145"/>
        <v>0</v>
      </c>
      <c r="J4652" s="119"/>
      <c r="K4652" s="119"/>
      <c r="L4652" s="119"/>
      <c r="M4652" s="119"/>
      <c r="N4652" s="119"/>
      <c r="O4652" s="159"/>
      <c r="P4652" s="160" t="s">
        <v>80</v>
      </c>
      <c r="Q4652" s="122">
        <f t="shared" si="146"/>
        <v>0</v>
      </c>
      <c r="R4652" s="143"/>
    </row>
    <row r="4653" spans="2:18" x14ac:dyDescent="0.2">
      <c r="B4653" s="120"/>
      <c r="C4653" s="119"/>
      <c r="D4653" s="120"/>
      <c r="E4653" s="119"/>
      <c r="F4653" s="119"/>
      <c r="G4653" s="119"/>
      <c r="H4653" s="119"/>
      <c r="I4653" s="158">
        <f t="shared" si="145"/>
        <v>0</v>
      </c>
      <c r="J4653" s="119"/>
      <c r="K4653" s="119"/>
      <c r="L4653" s="119"/>
      <c r="M4653" s="119"/>
      <c r="N4653" s="119"/>
      <c r="O4653" s="159"/>
      <c r="P4653" s="160" t="s">
        <v>80</v>
      </c>
      <c r="Q4653" s="122">
        <f t="shared" si="146"/>
        <v>0</v>
      </c>
      <c r="R4653" s="143"/>
    </row>
    <row r="4654" spans="2:18" x14ac:dyDescent="0.2">
      <c r="B4654" s="120"/>
      <c r="C4654" s="119"/>
      <c r="D4654" s="120"/>
      <c r="E4654" s="119"/>
      <c r="F4654" s="119"/>
      <c r="G4654" s="119"/>
      <c r="H4654" s="119"/>
      <c r="I4654" s="158">
        <f t="shared" si="145"/>
        <v>0</v>
      </c>
      <c r="J4654" s="119"/>
      <c r="K4654" s="119"/>
      <c r="L4654" s="119"/>
      <c r="M4654" s="119"/>
      <c r="N4654" s="119"/>
      <c r="O4654" s="159"/>
      <c r="P4654" s="160" t="s">
        <v>80</v>
      </c>
      <c r="Q4654" s="122">
        <f t="shared" si="146"/>
        <v>0</v>
      </c>
      <c r="R4654" s="143"/>
    </row>
    <row r="4655" spans="2:18" x14ac:dyDescent="0.2">
      <c r="B4655" s="120"/>
      <c r="C4655" s="119"/>
      <c r="D4655" s="120"/>
      <c r="E4655" s="119"/>
      <c r="F4655" s="119"/>
      <c r="G4655" s="119"/>
      <c r="H4655" s="119"/>
      <c r="I4655" s="158">
        <f t="shared" si="145"/>
        <v>0</v>
      </c>
      <c r="J4655" s="119"/>
      <c r="K4655" s="119"/>
      <c r="L4655" s="119"/>
      <c r="M4655" s="119"/>
      <c r="N4655" s="119"/>
      <c r="O4655" s="159"/>
      <c r="P4655" s="160" t="s">
        <v>80</v>
      </c>
      <c r="Q4655" s="122">
        <f t="shared" si="146"/>
        <v>0</v>
      </c>
      <c r="R4655" s="143"/>
    </row>
    <row r="4656" spans="2:18" x14ac:dyDescent="0.2">
      <c r="B4656" s="120"/>
      <c r="C4656" s="119"/>
      <c r="D4656" s="120"/>
      <c r="E4656" s="119"/>
      <c r="F4656" s="119"/>
      <c r="G4656" s="119"/>
      <c r="H4656" s="119"/>
      <c r="I4656" s="158">
        <f t="shared" si="145"/>
        <v>0</v>
      </c>
      <c r="J4656" s="119"/>
      <c r="K4656" s="119"/>
      <c r="L4656" s="119"/>
      <c r="M4656" s="119"/>
      <c r="N4656" s="119"/>
      <c r="O4656" s="159"/>
      <c r="P4656" s="160" t="s">
        <v>80</v>
      </c>
      <c r="Q4656" s="122">
        <f t="shared" si="146"/>
        <v>0</v>
      </c>
      <c r="R4656" s="143"/>
    </row>
    <row r="4657" spans="2:18" x14ac:dyDescent="0.2">
      <c r="B4657" s="120"/>
      <c r="C4657" s="119"/>
      <c r="D4657" s="120"/>
      <c r="E4657" s="119"/>
      <c r="F4657" s="119"/>
      <c r="G4657" s="119"/>
      <c r="H4657" s="119"/>
      <c r="I4657" s="158">
        <f t="shared" si="145"/>
        <v>0</v>
      </c>
      <c r="J4657" s="119"/>
      <c r="K4657" s="119"/>
      <c r="L4657" s="119"/>
      <c r="M4657" s="119"/>
      <c r="N4657" s="119"/>
      <c r="O4657" s="159"/>
      <c r="P4657" s="160" t="s">
        <v>80</v>
      </c>
      <c r="Q4657" s="122">
        <f t="shared" si="146"/>
        <v>0</v>
      </c>
      <c r="R4657" s="143"/>
    </row>
    <row r="4658" spans="2:18" x14ac:dyDescent="0.2">
      <c r="B4658" s="120"/>
      <c r="C4658" s="119"/>
      <c r="D4658" s="120"/>
      <c r="E4658" s="119"/>
      <c r="F4658" s="119"/>
      <c r="G4658" s="119"/>
      <c r="H4658" s="119"/>
      <c r="I4658" s="158">
        <f t="shared" si="145"/>
        <v>0</v>
      </c>
      <c r="J4658" s="119"/>
      <c r="K4658" s="119"/>
      <c r="L4658" s="119"/>
      <c r="M4658" s="119"/>
      <c r="N4658" s="119"/>
      <c r="O4658" s="159"/>
      <c r="P4658" s="160" t="s">
        <v>80</v>
      </c>
      <c r="Q4658" s="122">
        <f t="shared" si="146"/>
        <v>0</v>
      </c>
      <c r="R4658" s="143"/>
    </row>
    <row r="4659" spans="2:18" x14ac:dyDescent="0.2">
      <c r="B4659" s="120"/>
      <c r="C4659" s="119"/>
      <c r="D4659" s="120"/>
      <c r="E4659" s="119"/>
      <c r="F4659" s="119"/>
      <c r="G4659" s="119"/>
      <c r="H4659" s="119"/>
      <c r="I4659" s="158">
        <f t="shared" si="145"/>
        <v>0</v>
      </c>
      <c r="J4659" s="119"/>
      <c r="K4659" s="119"/>
      <c r="L4659" s="119"/>
      <c r="M4659" s="119"/>
      <c r="N4659" s="119"/>
      <c r="O4659" s="159"/>
      <c r="P4659" s="160" t="s">
        <v>80</v>
      </c>
      <c r="Q4659" s="122">
        <f t="shared" si="146"/>
        <v>0</v>
      </c>
      <c r="R4659" s="143"/>
    </row>
    <row r="4660" spans="2:18" x14ac:dyDescent="0.2">
      <c r="B4660" s="120"/>
      <c r="C4660" s="119"/>
      <c r="D4660" s="120"/>
      <c r="E4660" s="119"/>
      <c r="F4660" s="119"/>
      <c r="G4660" s="119"/>
      <c r="H4660" s="119"/>
      <c r="I4660" s="158">
        <f t="shared" ref="I4660:I4723" si="147">IF(J4660&gt;0,J4660,SUM((PI()*E4660*F4660/4)+(PI()*F4660*G4660/4)+(PI()*G4660*H4660/4)+(PI()*H4660*E4660/4)))</f>
        <v>0</v>
      </c>
      <c r="J4660" s="119"/>
      <c r="K4660" s="119"/>
      <c r="L4660" s="119"/>
      <c r="M4660" s="119"/>
      <c r="N4660" s="119"/>
      <c r="O4660" s="159"/>
      <c r="P4660" s="160" t="s">
        <v>80</v>
      </c>
      <c r="Q4660" s="122">
        <f t="shared" ref="Q4660:Q4723" si="148">SUM((I4660-(L4660+M4660+N4660))*(1-O4660))</f>
        <v>0</v>
      </c>
      <c r="R4660" s="143"/>
    </row>
    <row r="4661" spans="2:18" x14ac:dyDescent="0.2">
      <c r="B4661" s="120"/>
      <c r="C4661" s="119"/>
      <c r="D4661" s="120"/>
      <c r="E4661" s="119"/>
      <c r="F4661" s="119"/>
      <c r="G4661" s="119"/>
      <c r="H4661" s="119"/>
      <c r="I4661" s="158">
        <f t="shared" si="147"/>
        <v>0</v>
      </c>
      <c r="J4661" s="119"/>
      <c r="K4661" s="119"/>
      <c r="L4661" s="119"/>
      <c r="M4661" s="119"/>
      <c r="N4661" s="119"/>
      <c r="O4661" s="159"/>
      <c r="P4661" s="160" t="s">
        <v>80</v>
      </c>
      <c r="Q4661" s="122">
        <f t="shared" si="148"/>
        <v>0</v>
      </c>
      <c r="R4661" s="143"/>
    </row>
    <row r="4662" spans="2:18" x14ac:dyDescent="0.2">
      <c r="B4662" s="120"/>
      <c r="C4662" s="119"/>
      <c r="D4662" s="120"/>
      <c r="E4662" s="119"/>
      <c r="F4662" s="119"/>
      <c r="G4662" s="119"/>
      <c r="H4662" s="119"/>
      <c r="I4662" s="158">
        <f t="shared" si="147"/>
        <v>0</v>
      </c>
      <c r="J4662" s="119"/>
      <c r="K4662" s="119"/>
      <c r="L4662" s="119"/>
      <c r="M4662" s="119"/>
      <c r="N4662" s="119"/>
      <c r="O4662" s="159"/>
      <c r="P4662" s="160" t="s">
        <v>80</v>
      </c>
      <c r="Q4662" s="122">
        <f t="shared" si="148"/>
        <v>0</v>
      </c>
      <c r="R4662" s="143"/>
    </row>
    <row r="4663" spans="2:18" x14ac:dyDescent="0.2">
      <c r="B4663" s="120"/>
      <c r="C4663" s="119"/>
      <c r="D4663" s="120"/>
      <c r="E4663" s="119"/>
      <c r="F4663" s="119"/>
      <c r="G4663" s="119"/>
      <c r="H4663" s="119"/>
      <c r="I4663" s="158">
        <f t="shared" si="147"/>
        <v>0</v>
      </c>
      <c r="J4663" s="119"/>
      <c r="K4663" s="119"/>
      <c r="L4663" s="119"/>
      <c r="M4663" s="119"/>
      <c r="N4663" s="119"/>
      <c r="O4663" s="159"/>
      <c r="P4663" s="160" t="s">
        <v>80</v>
      </c>
      <c r="Q4663" s="122">
        <f t="shared" si="148"/>
        <v>0</v>
      </c>
      <c r="R4663" s="143"/>
    </row>
    <row r="4664" spans="2:18" x14ac:dyDescent="0.2">
      <c r="B4664" s="120"/>
      <c r="C4664" s="119"/>
      <c r="D4664" s="120"/>
      <c r="E4664" s="119"/>
      <c r="F4664" s="119"/>
      <c r="G4664" s="119"/>
      <c r="H4664" s="119"/>
      <c r="I4664" s="158">
        <f t="shared" si="147"/>
        <v>0</v>
      </c>
      <c r="J4664" s="119"/>
      <c r="K4664" s="119"/>
      <c r="L4664" s="119"/>
      <c r="M4664" s="119"/>
      <c r="N4664" s="119"/>
      <c r="O4664" s="159"/>
      <c r="P4664" s="160" t="s">
        <v>80</v>
      </c>
      <c r="Q4664" s="122">
        <f t="shared" si="148"/>
        <v>0</v>
      </c>
      <c r="R4664" s="143"/>
    </row>
    <row r="4665" spans="2:18" x14ac:dyDescent="0.2">
      <c r="B4665" s="120"/>
      <c r="C4665" s="119"/>
      <c r="D4665" s="120"/>
      <c r="E4665" s="119"/>
      <c r="F4665" s="119"/>
      <c r="G4665" s="119"/>
      <c r="H4665" s="119"/>
      <c r="I4665" s="158">
        <f t="shared" si="147"/>
        <v>0</v>
      </c>
      <c r="J4665" s="119"/>
      <c r="K4665" s="119"/>
      <c r="L4665" s="119"/>
      <c r="M4665" s="119"/>
      <c r="N4665" s="119"/>
      <c r="O4665" s="159"/>
      <c r="P4665" s="160" t="s">
        <v>80</v>
      </c>
      <c r="Q4665" s="122">
        <f t="shared" si="148"/>
        <v>0</v>
      </c>
      <c r="R4665" s="143"/>
    </row>
    <row r="4666" spans="2:18" x14ac:dyDescent="0.2">
      <c r="B4666" s="120"/>
      <c r="C4666" s="119"/>
      <c r="D4666" s="120"/>
      <c r="E4666" s="119"/>
      <c r="F4666" s="119"/>
      <c r="G4666" s="119"/>
      <c r="H4666" s="119"/>
      <c r="I4666" s="158">
        <f t="shared" si="147"/>
        <v>0</v>
      </c>
      <c r="J4666" s="119"/>
      <c r="K4666" s="119"/>
      <c r="L4666" s="119"/>
      <c r="M4666" s="119"/>
      <c r="N4666" s="119"/>
      <c r="O4666" s="159"/>
      <c r="P4666" s="160" t="s">
        <v>80</v>
      </c>
      <c r="Q4666" s="122">
        <f t="shared" si="148"/>
        <v>0</v>
      </c>
      <c r="R4666" s="143"/>
    </row>
    <row r="4667" spans="2:18" x14ac:dyDescent="0.2">
      <c r="B4667" s="120"/>
      <c r="C4667" s="119"/>
      <c r="D4667" s="120"/>
      <c r="E4667" s="119"/>
      <c r="F4667" s="119"/>
      <c r="G4667" s="119"/>
      <c r="H4667" s="119"/>
      <c r="I4667" s="158">
        <f t="shared" si="147"/>
        <v>0</v>
      </c>
      <c r="J4667" s="119"/>
      <c r="K4667" s="119"/>
      <c r="L4667" s="119"/>
      <c r="M4667" s="119"/>
      <c r="N4667" s="119"/>
      <c r="O4667" s="159"/>
      <c r="P4667" s="160" t="s">
        <v>80</v>
      </c>
      <c r="Q4667" s="122">
        <f t="shared" si="148"/>
        <v>0</v>
      </c>
      <c r="R4667" s="143"/>
    </row>
    <row r="4668" spans="2:18" x14ac:dyDescent="0.2">
      <c r="B4668" s="120"/>
      <c r="C4668" s="119"/>
      <c r="D4668" s="120"/>
      <c r="E4668" s="119"/>
      <c r="F4668" s="119"/>
      <c r="G4668" s="119"/>
      <c r="H4668" s="119"/>
      <c r="I4668" s="158">
        <f t="shared" si="147"/>
        <v>0</v>
      </c>
      <c r="J4668" s="119"/>
      <c r="K4668" s="119"/>
      <c r="L4668" s="119"/>
      <c r="M4668" s="119"/>
      <c r="N4668" s="119"/>
      <c r="O4668" s="159"/>
      <c r="P4668" s="160" t="s">
        <v>80</v>
      </c>
      <c r="Q4668" s="122">
        <f t="shared" si="148"/>
        <v>0</v>
      </c>
      <c r="R4668" s="143"/>
    </row>
    <row r="4669" spans="2:18" x14ac:dyDescent="0.2">
      <c r="B4669" s="120"/>
      <c r="C4669" s="119"/>
      <c r="D4669" s="120"/>
      <c r="E4669" s="119"/>
      <c r="F4669" s="119"/>
      <c r="G4669" s="119"/>
      <c r="H4669" s="119"/>
      <c r="I4669" s="158">
        <f t="shared" si="147"/>
        <v>0</v>
      </c>
      <c r="J4669" s="119"/>
      <c r="K4669" s="119"/>
      <c r="L4669" s="119"/>
      <c r="M4669" s="119"/>
      <c r="N4669" s="119"/>
      <c r="O4669" s="159"/>
      <c r="P4669" s="160" t="s">
        <v>80</v>
      </c>
      <c r="Q4669" s="122">
        <f t="shared" si="148"/>
        <v>0</v>
      </c>
      <c r="R4669" s="143"/>
    </row>
    <row r="4670" spans="2:18" x14ac:dyDescent="0.2">
      <c r="B4670" s="120"/>
      <c r="C4670" s="119"/>
      <c r="D4670" s="120"/>
      <c r="E4670" s="119"/>
      <c r="F4670" s="119"/>
      <c r="G4670" s="119"/>
      <c r="H4670" s="119"/>
      <c r="I4670" s="158">
        <f t="shared" si="147"/>
        <v>0</v>
      </c>
      <c r="J4670" s="119"/>
      <c r="K4670" s="119"/>
      <c r="L4670" s="119"/>
      <c r="M4670" s="119"/>
      <c r="N4670" s="119"/>
      <c r="O4670" s="159"/>
      <c r="P4670" s="160" t="s">
        <v>80</v>
      </c>
      <c r="Q4670" s="122">
        <f t="shared" si="148"/>
        <v>0</v>
      </c>
      <c r="R4670" s="143"/>
    </row>
    <row r="4671" spans="2:18" x14ac:dyDescent="0.2">
      <c r="B4671" s="120"/>
      <c r="C4671" s="119"/>
      <c r="D4671" s="120"/>
      <c r="E4671" s="119"/>
      <c r="F4671" s="119"/>
      <c r="G4671" s="119"/>
      <c r="H4671" s="119"/>
      <c r="I4671" s="158">
        <f t="shared" si="147"/>
        <v>0</v>
      </c>
      <c r="J4671" s="119"/>
      <c r="K4671" s="119"/>
      <c r="L4671" s="119"/>
      <c r="M4671" s="119"/>
      <c r="N4671" s="119"/>
      <c r="O4671" s="159"/>
      <c r="P4671" s="160" t="s">
        <v>80</v>
      </c>
      <c r="Q4671" s="122">
        <f t="shared" si="148"/>
        <v>0</v>
      </c>
      <c r="R4671" s="143"/>
    </row>
    <row r="4672" spans="2:18" x14ac:dyDescent="0.2">
      <c r="B4672" s="120"/>
      <c r="C4672" s="119"/>
      <c r="D4672" s="120"/>
      <c r="E4672" s="119"/>
      <c r="F4672" s="119"/>
      <c r="G4672" s="119"/>
      <c r="H4672" s="119"/>
      <c r="I4672" s="158">
        <f t="shared" si="147"/>
        <v>0</v>
      </c>
      <c r="J4672" s="119"/>
      <c r="K4672" s="119"/>
      <c r="L4672" s="119"/>
      <c r="M4672" s="119"/>
      <c r="N4672" s="119"/>
      <c r="O4672" s="159"/>
      <c r="P4672" s="160" t="s">
        <v>80</v>
      </c>
      <c r="Q4672" s="122">
        <f t="shared" si="148"/>
        <v>0</v>
      </c>
      <c r="R4672" s="143"/>
    </row>
    <row r="4673" spans="2:18" x14ac:dyDescent="0.2">
      <c r="B4673" s="120"/>
      <c r="C4673" s="119"/>
      <c r="D4673" s="120"/>
      <c r="E4673" s="119"/>
      <c r="F4673" s="119"/>
      <c r="G4673" s="119"/>
      <c r="H4673" s="119"/>
      <c r="I4673" s="158">
        <f t="shared" si="147"/>
        <v>0</v>
      </c>
      <c r="J4673" s="119"/>
      <c r="K4673" s="119"/>
      <c r="L4673" s="119"/>
      <c r="M4673" s="119"/>
      <c r="N4673" s="119"/>
      <c r="O4673" s="159"/>
      <c r="P4673" s="160" t="s">
        <v>80</v>
      </c>
      <c r="Q4673" s="122">
        <f t="shared" si="148"/>
        <v>0</v>
      </c>
      <c r="R4673" s="143"/>
    </row>
    <row r="4674" spans="2:18" x14ac:dyDescent="0.2">
      <c r="B4674" s="120"/>
      <c r="C4674" s="119"/>
      <c r="D4674" s="120"/>
      <c r="E4674" s="119"/>
      <c r="F4674" s="119"/>
      <c r="G4674" s="119"/>
      <c r="H4674" s="119"/>
      <c r="I4674" s="158">
        <f t="shared" si="147"/>
        <v>0</v>
      </c>
      <c r="J4674" s="119"/>
      <c r="K4674" s="119"/>
      <c r="L4674" s="119"/>
      <c r="M4674" s="119"/>
      <c r="N4674" s="119"/>
      <c r="O4674" s="159"/>
      <c r="P4674" s="160" t="s">
        <v>80</v>
      </c>
      <c r="Q4674" s="122">
        <f t="shared" si="148"/>
        <v>0</v>
      </c>
      <c r="R4674" s="143"/>
    </row>
    <row r="4675" spans="2:18" x14ac:dyDescent="0.2">
      <c r="B4675" s="120"/>
      <c r="C4675" s="119"/>
      <c r="D4675" s="120"/>
      <c r="E4675" s="119"/>
      <c r="F4675" s="119"/>
      <c r="G4675" s="119"/>
      <c r="H4675" s="119"/>
      <c r="I4675" s="158">
        <f t="shared" si="147"/>
        <v>0</v>
      </c>
      <c r="J4675" s="119"/>
      <c r="K4675" s="119"/>
      <c r="L4675" s="119"/>
      <c r="M4675" s="119"/>
      <c r="N4675" s="119"/>
      <c r="O4675" s="159"/>
      <c r="P4675" s="160" t="s">
        <v>80</v>
      </c>
      <c r="Q4675" s="122">
        <f t="shared" si="148"/>
        <v>0</v>
      </c>
      <c r="R4675" s="143"/>
    </row>
    <row r="4676" spans="2:18" x14ac:dyDescent="0.2">
      <c r="B4676" s="120"/>
      <c r="C4676" s="119"/>
      <c r="D4676" s="120"/>
      <c r="E4676" s="119"/>
      <c r="F4676" s="119"/>
      <c r="G4676" s="119"/>
      <c r="H4676" s="119"/>
      <c r="I4676" s="158">
        <f t="shared" si="147"/>
        <v>0</v>
      </c>
      <c r="J4676" s="119"/>
      <c r="K4676" s="119"/>
      <c r="L4676" s="119"/>
      <c r="M4676" s="119"/>
      <c r="N4676" s="119"/>
      <c r="O4676" s="159"/>
      <c r="P4676" s="160" t="s">
        <v>80</v>
      </c>
      <c r="Q4676" s="122">
        <f t="shared" si="148"/>
        <v>0</v>
      </c>
      <c r="R4676" s="143"/>
    </row>
    <row r="4677" spans="2:18" x14ac:dyDescent="0.2">
      <c r="B4677" s="120"/>
      <c r="C4677" s="119"/>
      <c r="D4677" s="120"/>
      <c r="E4677" s="119"/>
      <c r="F4677" s="119"/>
      <c r="G4677" s="119"/>
      <c r="H4677" s="119"/>
      <c r="I4677" s="158">
        <f t="shared" si="147"/>
        <v>0</v>
      </c>
      <c r="J4677" s="119"/>
      <c r="K4677" s="119"/>
      <c r="L4677" s="119"/>
      <c r="M4677" s="119"/>
      <c r="N4677" s="119"/>
      <c r="O4677" s="159"/>
      <c r="P4677" s="160" t="s">
        <v>80</v>
      </c>
      <c r="Q4677" s="122">
        <f t="shared" si="148"/>
        <v>0</v>
      </c>
      <c r="R4677" s="143"/>
    </row>
    <row r="4678" spans="2:18" x14ac:dyDescent="0.2">
      <c r="B4678" s="120"/>
      <c r="C4678" s="119"/>
      <c r="D4678" s="120"/>
      <c r="E4678" s="119"/>
      <c r="F4678" s="119"/>
      <c r="G4678" s="119"/>
      <c r="H4678" s="119"/>
      <c r="I4678" s="158">
        <f t="shared" si="147"/>
        <v>0</v>
      </c>
      <c r="J4678" s="119"/>
      <c r="K4678" s="119"/>
      <c r="L4678" s="119"/>
      <c r="M4678" s="119"/>
      <c r="N4678" s="119"/>
      <c r="O4678" s="159"/>
      <c r="P4678" s="160" t="s">
        <v>80</v>
      </c>
      <c r="Q4678" s="122">
        <f t="shared" si="148"/>
        <v>0</v>
      </c>
      <c r="R4678" s="143"/>
    </row>
    <row r="4679" spans="2:18" x14ac:dyDescent="0.2">
      <c r="B4679" s="120"/>
      <c r="C4679" s="119"/>
      <c r="D4679" s="120"/>
      <c r="E4679" s="119"/>
      <c r="F4679" s="119"/>
      <c r="G4679" s="119"/>
      <c r="H4679" s="119"/>
      <c r="I4679" s="158">
        <f t="shared" si="147"/>
        <v>0</v>
      </c>
      <c r="J4679" s="119"/>
      <c r="K4679" s="119"/>
      <c r="L4679" s="119"/>
      <c r="M4679" s="119"/>
      <c r="N4679" s="119"/>
      <c r="O4679" s="159"/>
      <c r="P4679" s="160" t="s">
        <v>80</v>
      </c>
      <c r="Q4679" s="122">
        <f t="shared" si="148"/>
        <v>0</v>
      </c>
      <c r="R4679" s="143"/>
    </row>
    <row r="4680" spans="2:18" x14ac:dyDescent="0.2">
      <c r="B4680" s="120"/>
      <c r="C4680" s="119"/>
      <c r="D4680" s="120"/>
      <c r="E4680" s="119"/>
      <c r="F4680" s="119"/>
      <c r="G4680" s="119"/>
      <c r="H4680" s="119"/>
      <c r="I4680" s="158">
        <f t="shared" si="147"/>
        <v>0</v>
      </c>
      <c r="J4680" s="119"/>
      <c r="K4680" s="119"/>
      <c r="L4680" s="119"/>
      <c r="M4680" s="119"/>
      <c r="N4680" s="119"/>
      <c r="O4680" s="159"/>
      <c r="P4680" s="160" t="s">
        <v>80</v>
      </c>
      <c r="Q4680" s="122">
        <f t="shared" si="148"/>
        <v>0</v>
      </c>
      <c r="R4680" s="143"/>
    </row>
    <row r="4681" spans="2:18" x14ac:dyDescent="0.2">
      <c r="B4681" s="120"/>
      <c r="C4681" s="119"/>
      <c r="D4681" s="120"/>
      <c r="E4681" s="119"/>
      <c r="F4681" s="119"/>
      <c r="G4681" s="119"/>
      <c r="H4681" s="119"/>
      <c r="I4681" s="158">
        <f t="shared" si="147"/>
        <v>0</v>
      </c>
      <c r="J4681" s="119"/>
      <c r="K4681" s="119"/>
      <c r="L4681" s="119"/>
      <c r="M4681" s="119"/>
      <c r="N4681" s="119"/>
      <c r="O4681" s="159"/>
      <c r="P4681" s="160" t="s">
        <v>80</v>
      </c>
      <c r="Q4681" s="122">
        <f t="shared" si="148"/>
        <v>0</v>
      </c>
      <c r="R4681" s="143"/>
    </row>
    <row r="4682" spans="2:18" x14ac:dyDescent="0.2">
      <c r="B4682" s="120"/>
      <c r="C4682" s="119"/>
      <c r="D4682" s="120"/>
      <c r="E4682" s="119"/>
      <c r="F4682" s="119"/>
      <c r="G4682" s="119"/>
      <c r="H4682" s="119"/>
      <c r="I4682" s="158">
        <f t="shared" si="147"/>
        <v>0</v>
      </c>
      <c r="J4682" s="119"/>
      <c r="K4682" s="119"/>
      <c r="L4682" s="119"/>
      <c r="M4682" s="119"/>
      <c r="N4682" s="119"/>
      <c r="O4682" s="159"/>
      <c r="P4682" s="160" t="s">
        <v>80</v>
      </c>
      <c r="Q4682" s="122">
        <f t="shared" si="148"/>
        <v>0</v>
      </c>
      <c r="R4682" s="143"/>
    </row>
    <row r="4683" spans="2:18" x14ac:dyDescent="0.2">
      <c r="B4683" s="120"/>
      <c r="C4683" s="119"/>
      <c r="D4683" s="120"/>
      <c r="E4683" s="119"/>
      <c r="F4683" s="119"/>
      <c r="G4683" s="119"/>
      <c r="H4683" s="119"/>
      <c r="I4683" s="158">
        <f t="shared" si="147"/>
        <v>0</v>
      </c>
      <c r="J4683" s="119"/>
      <c r="K4683" s="119"/>
      <c r="L4683" s="119"/>
      <c r="M4683" s="119"/>
      <c r="N4683" s="119"/>
      <c r="O4683" s="159"/>
      <c r="P4683" s="160" t="s">
        <v>80</v>
      </c>
      <c r="Q4683" s="122">
        <f t="shared" si="148"/>
        <v>0</v>
      </c>
      <c r="R4683" s="143"/>
    </row>
    <row r="4684" spans="2:18" x14ac:dyDescent="0.2">
      <c r="B4684" s="120"/>
      <c r="C4684" s="119"/>
      <c r="D4684" s="120"/>
      <c r="E4684" s="119"/>
      <c r="F4684" s="119"/>
      <c r="G4684" s="119"/>
      <c r="H4684" s="119"/>
      <c r="I4684" s="158">
        <f t="shared" si="147"/>
        <v>0</v>
      </c>
      <c r="J4684" s="119"/>
      <c r="K4684" s="119"/>
      <c r="L4684" s="119"/>
      <c r="M4684" s="119"/>
      <c r="N4684" s="119"/>
      <c r="O4684" s="159"/>
      <c r="P4684" s="160" t="s">
        <v>80</v>
      </c>
      <c r="Q4684" s="122">
        <f t="shared" si="148"/>
        <v>0</v>
      </c>
      <c r="R4684" s="143"/>
    </row>
    <row r="4685" spans="2:18" x14ac:dyDescent="0.2">
      <c r="B4685" s="120"/>
      <c r="C4685" s="119"/>
      <c r="D4685" s="120"/>
      <c r="E4685" s="119"/>
      <c r="F4685" s="119"/>
      <c r="G4685" s="119"/>
      <c r="H4685" s="119"/>
      <c r="I4685" s="158">
        <f t="shared" si="147"/>
        <v>0</v>
      </c>
      <c r="J4685" s="119"/>
      <c r="K4685" s="119"/>
      <c r="L4685" s="119"/>
      <c r="M4685" s="119"/>
      <c r="N4685" s="119"/>
      <c r="O4685" s="159"/>
      <c r="P4685" s="160" t="s">
        <v>80</v>
      </c>
      <c r="Q4685" s="122">
        <f t="shared" si="148"/>
        <v>0</v>
      </c>
      <c r="R4685" s="143"/>
    </row>
    <row r="4686" spans="2:18" x14ac:dyDescent="0.2">
      <c r="B4686" s="120"/>
      <c r="C4686" s="119"/>
      <c r="D4686" s="120"/>
      <c r="E4686" s="119"/>
      <c r="F4686" s="119"/>
      <c r="G4686" s="119"/>
      <c r="H4686" s="119"/>
      <c r="I4686" s="158">
        <f t="shared" si="147"/>
        <v>0</v>
      </c>
      <c r="J4686" s="119"/>
      <c r="K4686" s="119"/>
      <c r="L4686" s="119"/>
      <c r="M4686" s="119"/>
      <c r="N4686" s="119"/>
      <c r="O4686" s="159"/>
      <c r="P4686" s="160" t="s">
        <v>80</v>
      </c>
      <c r="Q4686" s="122">
        <f t="shared" si="148"/>
        <v>0</v>
      </c>
      <c r="R4686" s="143"/>
    </row>
    <row r="4687" spans="2:18" x14ac:dyDescent="0.2">
      <c r="B4687" s="120"/>
      <c r="C4687" s="119"/>
      <c r="D4687" s="120"/>
      <c r="E4687" s="119"/>
      <c r="F4687" s="119"/>
      <c r="G4687" s="119"/>
      <c r="H4687" s="119"/>
      <c r="I4687" s="158">
        <f t="shared" si="147"/>
        <v>0</v>
      </c>
      <c r="J4687" s="119"/>
      <c r="K4687" s="119"/>
      <c r="L4687" s="119"/>
      <c r="M4687" s="119"/>
      <c r="N4687" s="119"/>
      <c r="O4687" s="159"/>
      <c r="P4687" s="160" t="s">
        <v>80</v>
      </c>
      <c r="Q4687" s="122">
        <f t="shared" si="148"/>
        <v>0</v>
      </c>
      <c r="R4687" s="143"/>
    </row>
    <row r="4688" spans="2:18" x14ac:dyDescent="0.2">
      <c r="B4688" s="120"/>
      <c r="C4688" s="119"/>
      <c r="D4688" s="120"/>
      <c r="E4688" s="119"/>
      <c r="F4688" s="119"/>
      <c r="G4688" s="119"/>
      <c r="H4688" s="119"/>
      <c r="I4688" s="158">
        <f t="shared" si="147"/>
        <v>0</v>
      </c>
      <c r="J4688" s="119"/>
      <c r="K4688" s="119"/>
      <c r="L4688" s="119"/>
      <c r="M4688" s="119"/>
      <c r="N4688" s="119"/>
      <c r="O4688" s="159"/>
      <c r="P4688" s="160" t="s">
        <v>80</v>
      </c>
      <c r="Q4688" s="122">
        <f t="shared" si="148"/>
        <v>0</v>
      </c>
      <c r="R4688" s="143"/>
    </row>
    <row r="4689" spans="2:18" x14ac:dyDescent="0.2">
      <c r="B4689" s="120"/>
      <c r="C4689" s="119"/>
      <c r="D4689" s="120"/>
      <c r="E4689" s="119"/>
      <c r="F4689" s="119"/>
      <c r="G4689" s="119"/>
      <c r="H4689" s="119"/>
      <c r="I4689" s="158">
        <f t="shared" si="147"/>
        <v>0</v>
      </c>
      <c r="J4689" s="119"/>
      <c r="K4689" s="119"/>
      <c r="L4689" s="119"/>
      <c r="M4689" s="119"/>
      <c r="N4689" s="119"/>
      <c r="O4689" s="159"/>
      <c r="P4689" s="160" t="s">
        <v>80</v>
      </c>
      <c r="Q4689" s="122">
        <f t="shared" si="148"/>
        <v>0</v>
      </c>
      <c r="R4689" s="143"/>
    </row>
    <row r="4690" spans="2:18" x14ac:dyDescent="0.2">
      <c r="B4690" s="120"/>
      <c r="C4690" s="119"/>
      <c r="D4690" s="120"/>
      <c r="E4690" s="119"/>
      <c r="F4690" s="119"/>
      <c r="G4690" s="119"/>
      <c r="H4690" s="119"/>
      <c r="I4690" s="158">
        <f t="shared" si="147"/>
        <v>0</v>
      </c>
      <c r="J4690" s="119"/>
      <c r="K4690" s="119"/>
      <c r="L4690" s="119"/>
      <c r="M4690" s="119"/>
      <c r="N4690" s="119"/>
      <c r="O4690" s="159"/>
      <c r="P4690" s="160" t="s">
        <v>80</v>
      </c>
      <c r="Q4690" s="122">
        <f t="shared" si="148"/>
        <v>0</v>
      </c>
      <c r="R4690" s="143"/>
    </row>
    <row r="4691" spans="2:18" x14ac:dyDescent="0.2">
      <c r="B4691" s="120"/>
      <c r="C4691" s="119"/>
      <c r="D4691" s="120"/>
      <c r="E4691" s="119"/>
      <c r="F4691" s="119"/>
      <c r="G4691" s="119"/>
      <c r="H4691" s="119"/>
      <c r="I4691" s="158">
        <f t="shared" si="147"/>
        <v>0</v>
      </c>
      <c r="J4691" s="119"/>
      <c r="K4691" s="119"/>
      <c r="L4691" s="119"/>
      <c r="M4691" s="119"/>
      <c r="N4691" s="119"/>
      <c r="O4691" s="159"/>
      <c r="P4691" s="160" t="s">
        <v>80</v>
      </c>
      <c r="Q4691" s="122">
        <f t="shared" si="148"/>
        <v>0</v>
      </c>
      <c r="R4691" s="143"/>
    </row>
    <row r="4692" spans="2:18" x14ac:dyDescent="0.2">
      <c r="B4692" s="120"/>
      <c r="C4692" s="119"/>
      <c r="D4692" s="120"/>
      <c r="E4692" s="119"/>
      <c r="F4692" s="119"/>
      <c r="G4692" s="119"/>
      <c r="H4692" s="119"/>
      <c r="I4692" s="158">
        <f t="shared" si="147"/>
        <v>0</v>
      </c>
      <c r="J4692" s="119"/>
      <c r="K4692" s="119"/>
      <c r="L4692" s="119"/>
      <c r="M4692" s="119"/>
      <c r="N4692" s="119"/>
      <c r="O4692" s="159"/>
      <c r="P4692" s="160" t="s">
        <v>80</v>
      </c>
      <c r="Q4692" s="122">
        <f t="shared" si="148"/>
        <v>0</v>
      </c>
      <c r="R4692" s="143"/>
    </row>
    <row r="4693" spans="2:18" x14ac:dyDescent="0.2">
      <c r="B4693" s="120"/>
      <c r="C4693" s="119"/>
      <c r="D4693" s="120"/>
      <c r="E4693" s="119"/>
      <c r="F4693" s="119"/>
      <c r="G4693" s="119"/>
      <c r="H4693" s="119"/>
      <c r="I4693" s="158">
        <f t="shared" si="147"/>
        <v>0</v>
      </c>
      <c r="J4693" s="119"/>
      <c r="K4693" s="119"/>
      <c r="L4693" s="119"/>
      <c r="M4693" s="119"/>
      <c r="N4693" s="119"/>
      <c r="O4693" s="159"/>
      <c r="P4693" s="160" t="s">
        <v>80</v>
      </c>
      <c r="Q4693" s="122">
        <f t="shared" si="148"/>
        <v>0</v>
      </c>
      <c r="R4693" s="143"/>
    </row>
    <row r="4694" spans="2:18" x14ac:dyDescent="0.2">
      <c r="B4694" s="120"/>
      <c r="C4694" s="119"/>
      <c r="D4694" s="120"/>
      <c r="E4694" s="119"/>
      <c r="F4694" s="119"/>
      <c r="G4694" s="119"/>
      <c r="H4694" s="119"/>
      <c r="I4694" s="158">
        <f t="shared" si="147"/>
        <v>0</v>
      </c>
      <c r="J4694" s="119"/>
      <c r="K4694" s="119"/>
      <c r="L4694" s="119"/>
      <c r="M4694" s="119"/>
      <c r="N4694" s="119"/>
      <c r="O4694" s="159"/>
      <c r="P4694" s="160" t="s">
        <v>80</v>
      </c>
      <c r="Q4694" s="122">
        <f t="shared" si="148"/>
        <v>0</v>
      </c>
      <c r="R4694" s="143"/>
    </row>
    <row r="4695" spans="2:18" x14ac:dyDescent="0.2">
      <c r="B4695" s="120"/>
      <c r="C4695" s="119"/>
      <c r="D4695" s="120"/>
      <c r="E4695" s="119"/>
      <c r="F4695" s="119"/>
      <c r="G4695" s="119"/>
      <c r="H4695" s="119"/>
      <c r="I4695" s="158">
        <f t="shared" si="147"/>
        <v>0</v>
      </c>
      <c r="J4695" s="119"/>
      <c r="K4695" s="119"/>
      <c r="L4695" s="119"/>
      <c r="M4695" s="119"/>
      <c r="N4695" s="119"/>
      <c r="O4695" s="159"/>
      <c r="P4695" s="160" t="s">
        <v>80</v>
      </c>
      <c r="Q4695" s="122">
        <f t="shared" si="148"/>
        <v>0</v>
      </c>
      <c r="R4695" s="143"/>
    </row>
    <row r="4696" spans="2:18" x14ac:dyDescent="0.2">
      <c r="B4696" s="120"/>
      <c r="C4696" s="119"/>
      <c r="D4696" s="120"/>
      <c r="E4696" s="119"/>
      <c r="F4696" s="119"/>
      <c r="G4696" s="119"/>
      <c r="H4696" s="119"/>
      <c r="I4696" s="158">
        <f t="shared" si="147"/>
        <v>0</v>
      </c>
      <c r="J4696" s="119"/>
      <c r="K4696" s="119"/>
      <c r="L4696" s="119"/>
      <c r="M4696" s="119"/>
      <c r="N4696" s="119"/>
      <c r="O4696" s="159"/>
      <c r="P4696" s="160" t="s">
        <v>80</v>
      </c>
      <c r="Q4696" s="122">
        <f t="shared" si="148"/>
        <v>0</v>
      </c>
      <c r="R4696" s="143"/>
    </row>
    <row r="4697" spans="2:18" x14ac:dyDescent="0.2">
      <c r="B4697" s="120"/>
      <c r="C4697" s="119"/>
      <c r="D4697" s="120"/>
      <c r="E4697" s="119"/>
      <c r="F4697" s="119"/>
      <c r="G4697" s="119"/>
      <c r="H4697" s="119"/>
      <c r="I4697" s="158">
        <f t="shared" si="147"/>
        <v>0</v>
      </c>
      <c r="J4697" s="119"/>
      <c r="K4697" s="119"/>
      <c r="L4697" s="119"/>
      <c r="M4697" s="119"/>
      <c r="N4697" s="119"/>
      <c r="O4697" s="159"/>
      <c r="P4697" s="160" t="s">
        <v>80</v>
      </c>
      <c r="Q4697" s="122">
        <f t="shared" si="148"/>
        <v>0</v>
      </c>
      <c r="R4697" s="143"/>
    </row>
    <row r="4698" spans="2:18" x14ac:dyDescent="0.2">
      <c r="B4698" s="120"/>
      <c r="C4698" s="119"/>
      <c r="D4698" s="120"/>
      <c r="E4698" s="119"/>
      <c r="F4698" s="119"/>
      <c r="G4698" s="119"/>
      <c r="H4698" s="119"/>
      <c r="I4698" s="158">
        <f t="shared" si="147"/>
        <v>0</v>
      </c>
      <c r="J4698" s="119"/>
      <c r="K4698" s="119"/>
      <c r="L4698" s="119"/>
      <c r="M4698" s="119"/>
      <c r="N4698" s="119"/>
      <c r="O4698" s="159"/>
      <c r="P4698" s="160" t="s">
        <v>80</v>
      </c>
      <c r="Q4698" s="122">
        <f t="shared" si="148"/>
        <v>0</v>
      </c>
      <c r="R4698" s="143"/>
    </row>
    <row r="4699" spans="2:18" x14ac:dyDescent="0.2">
      <c r="B4699" s="120"/>
      <c r="C4699" s="119"/>
      <c r="D4699" s="120"/>
      <c r="E4699" s="119"/>
      <c r="F4699" s="119"/>
      <c r="G4699" s="119"/>
      <c r="H4699" s="119"/>
      <c r="I4699" s="158">
        <f t="shared" si="147"/>
        <v>0</v>
      </c>
      <c r="J4699" s="119"/>
      <c r="K4699" s="119"/>
      <c r="L4699" s="119"/>
      <c r="M4699" s="119"/>
      <c r="N4699" s="119"/>
      <c r="O4699" s="159"/>
      <c r="P4699" s="160" t="s">
        <v>80</v>
      </c>
      <c r="Q4699" s="122">
        <f t="shared" si="148"/>
        <v>0</v>
      </c>
      <c r="R4699" s="143"/>
    </row>
    <row r="4700" spans="2:18" x14ac:dyDescent="0.2">
      <c r="B4700" s="120"/>
      <c r="C4700" s="119"/>
      <c r="D4700" s="120"/>
      <c r="E4700" s="119"/>
      <c r="F4700" s="119"/>
      <c r="G4700" s="119"/>
      <c r="H4700" s="119"/>
      <c r="I4700" s="158">
        <f t="shared" si="147"/>
        <v>0</v>
      </c>
      <c r="J4700" s="119"/>
      <c r="K4700" s="119"/>
      <c r="L4700" s="119"/>
      <c r="M4700" s="119"/>
      <c r="N4700" s="119"/>
      <c r="O4700" s="159"/>
      <c r="P4700" s="160" t="s">
        <v>80</v>
      </c>
      <c r="Q4700" s="122">
        <f t="shared" si="148"/>
        <v>0</v>
      </c>
      <c r="R4700" s="143"/>
    </row>
    <row r="4701" spans="2:18" x14ac:dyDescent="0.2">
      <c r="B4701" s="120"/>
      <c r="C4701" s="119"/>
      <c r="D4701" s="120"/>
      <c r="E4701" s="119"/>
      <c r="F4701" s="119"/>
      <c r="G4701" s="119"/>
      <c r="H4701" s="119"/>
      <c r="I4701" s="158">
        <f t="shared" si="147"/>
        <v>0</v>
      </c>
      <c r="J4701" s="119"/>
      <c r="K4701" s="119"/>
      <c r="L4701" s="119"/>
      <c r="M4701" s="119"/>
      <c r="N4701" s="119"/>
      <c r="O4701" s="159"/>
      <c r="P4701" s="160" t="s">
        <v>80</v>
      </c>
      <c r="Q4701" s="122">
        <f t="shared" si="148"/>
        <v>0</v>
      </c>
      <c r="R4701" s="143"/>
    </row>
    <row r="4702" spans="2:18" x14ac:dyDescent="0.2">
      <c r="B4702" s="120"/>
      <c r="C4702" s="119"/>
      <c r="D4702" s="120"/>
      <c r="E4702" s="119"/>
      <c r="F4702" s="119"/>
      <c r="G4702" s="119"/>
      <c r="H4702" s="119"/>
      <c r="I4702" s="158">
        <f t="shared" si="147"/>
        <v>0</v>
      </c>
      <c r="J4702" s="119"/>
      <c r="K4702" s="119"/>
      <c r="L4702" s="119"/>
      <c r="M4702" s="119"/>
      <c r="N4702" s="119"/>
      <c r="O4702" s="159"/>
      <c r="P4702" s="160" t="s">
        <v>80</v>
      </c>
      <c r="Q4702" s="122">
        <f t="shared" si="148"/>
        <v>0</v>
      </c>
      <c r="R4702" s="143"/>
    </row>
    <row r="4703" spans="2:18" x14ac:dyDescent="0.2">
      <c r="B4703" s="120"/>
      <c r="C4703" s="119"/>
      <c r="D4703" s="120"/>
      <c r="E4703" s="119"/>
      <c r="F4703" s="119"/>
      <c r="G4703" s="119"/>
      <c r="H4703" s="119"/>
      <c r="I4703" s="158">
        <f t="shared" si="147"/>
        <v>0</v>
      </c>
      <c r="J4703" s="119"/>
      <c r="K4703" s="119"/>
      <c r="L4703" s="119"/>
      <c r="M4703" s="119"/>
      <c r="N4703" s="119"/>
      <c r="O4703" s="159"/>
      <c r="P4703" s="160" t="s">
        <v>80</v>
      </c>
      <c r="Q4703" s="122">
        <f t="shared" si="148"/>
        <v>0</v>
      </c>
      <c r="R4703" s="143"/>
    </row>
    <row r="4704" spans="2:18" x14ac:dyDescent="0.2">
      <c r="B4704" s="120"/>
      <c r="C4704" s="119"/>
      <c r="D4704" s="120"/>
      <c r="E4704" s="119"/>
      <c r="F4704" s="119"/>
      <c r="G4704" s="119"/>
      <c r="H4704" s="119"/>
      <c r="I4704" s="158">
        <f t="shared" si="147"/>
        <v>0</v>
      </c>
      <c r="J4704" s="119"/>
      <c r="K4704" s="119"/>
      <c r="L4704" s="119"/>
      <c r="M4704" s="119"/>
      <c r="N4704" s="119"/>
      <c r="O4704" s="159"/>
      <c r="P4704" s="160" t="s">
        <v>80</v>
      </c>
      <c r="Q4704" s="122">
        <f t="shared" si="148"/>
        <v>0</v>
      </c>
      <c r="R4704" s="143"/>
    </row>
    <row r="4705" spans="2:18" x14ac:dyDescent="0.2">
      <c r="B4705" s="120"/>
      <c r="C4705" s="119"/>
      <c r="D4705" s="120"/>
      <c r="E4705" s="119"/>
      <c r="F4705" s="119"/>
      <c r="G4705" s="119"/>
      <c r="H4705" s="119"/>
      <c r="I4705" s="158">
        <f t="shared" si="147"/>
        <v>0</v>
      </c>
      <c r="J4705" s="119"/>
      <c r="K4705" s="119"/>
      <c r="L4705" s="119"/>
      <c r="M4705" s="119"/>
      <c r="N4705" s="119"/>
      <c r="O4705" s="159"/>
      <c r="P4705" s="160" t="s">
        <v>80</v>
      </c>
      <c r="Q4705" s="122">
        <f t="shared" si="148"/>
        <v>0</v>
      </c>
      <c r="R4705" s="143"/>
    </row>
    <row r="4706" spans="2:18" x14ac:dyDescent="0.2">
      <c r="B4706" s="120"/>
      <c r="C4706" s="119"/>
      <c r="D4706" s="120"/>
      <c r="E4706" s="119"/>
      <c r="F4706" s="119"/>
      <c r="G4706" s="119"/>
      <c r="H4706" s="119"/>
      <c r="I4706" s="158">
        <f t="shared" si="147"/>
        <v>0</v>
      </c>
      <c r="J4706" s="119"/>
      <c r="K4706" s="119"/>
      <c r="L4706" s="119"/>
      <c r="M4706" s="119"/>
      <c r="N4706" s="119"/>
      <c r="O4706" s="159"/>
      <c r="P4706" s="160" t="s">
        <v>80</v>
      </c>
      <c r="Q4706" s="122">
        <f t="shared" si="148"/>
        <v>0</v>
      </c>
      <c r="R4706" s="143"/>
    </row>
    <row r="4707" spans="2:18" x14ac:dyDescent="0.2">
      <c r="B4707" s="120"/>
      <c r="C4707" s="119"/>
      <c r="D4707" s="120"/>
      <c r="E4707" s="119"/>
      <c r="F4707" s="119"/>
      <c r="G4707" s="119"/>
      <c r="H4707" s="119"/>
      <c r="I4707" s="158">
        <f t="shared" si="147"/>
        <v>0</v>
      </c>
      <c r="J4707" s="119"/>
      <c r="K4707" s="119"/>
      <c r="L4707" s="119"/>
      <c r="M4707" s="119"/>
      <c r="N4707" s="119"/>
      <c r="O4707" s="159"/>
      <c r="P4707" s="160" t="s">
        <v>80</v>
      </c>
      <c r="Q4707" s="122">
        <f t="shared" si="148"/>
        <v>0</v>
      </c>
      <c r="R4707" s="143"/>
    </row>
    <row r="4708" spans="2:18" x14ac:dyDescent="0.2">
      <c r="B4708" s="120"/>
      <c r="C4708" s="119"/>
      <c r="D4708" s="120"/>
      <c r="E4708" s="119"/>
      <c r="F4708" s="119"/>
      <c r="G4708" s="119"/>
      <c r="H4708" s="119"/>
      <c r="I4708" s="158">
        <f t="shared" si="147"/>
        <v>0</v>
      </c>
      <c r="J4708" s="119"/>
      <c r="K4708" s="119"/>
      <c r="L4708" s="119"/>
      <c r="M4708" s="119"/>
      <c r="N4708" s="119"/>
      <c r="O4708" s="159"/>
      <c r="P4708" s="160" t="s">
        <v>80</v>
      </c>
      <c r="Q4708" s="122">
        <f t="shared" si="148"/>
        <v>0</v>
      </c>
      <c r="R4708" s="143"/>
    </row>
    <row r="4709" spans="2:18" x14ac:dyDescent="0.2">
      <c r="B4709" s="120"/>
      <c r="C4709" s="119"/>
      <c r="D4709" s="120"/>
      <c r="E4709" s="119"/>
      <c r="F4709" s="119"/>
      <c r="G4709" s="119"/>
      <c r="H4709" s="119"/>
      <c r="I4709" s="158">
        <f t="shared" si="147"/>
        <v>0</v>
      </c>
      <c r="J4709" s="119"/>
      <c r="K4709" s="119"/>
      <c r="L4709" s="119"/>
      <c r="M4709" s="119"/>
      <c r="N4709" s="119"/>
      <c r="O4709" s="159"/>
      <c r="P4709" s="160" t="s">
        <v>80</v>
      </c>
      <c r="Q4709" s="122">
        <f t="shared" si="148"/>
        <v>0</v>
      </c>
      <c r="R4709" s="143"/>
    </row>
    <row r="4710" spans="2:18" x14ac:dyDescent="0.2">
      <c r="B4710" s="120"/>
      <c r="C4710" s="119"/>
      <c r="D4710" s="120"/>
      <c r="E4710" s="119"/>
      <c r="F4710" s="119"/>
      <c r="G4710" s="119"/>
      <c r="H4710" s="119"/>
      <c r="I4710" s="158">
        <f t="shared" si="147"/>
        <v>0</v>
      </c>
      <c r="J4710" s="119"/>
      <c r="K4710" s="119"/>
      <c r="L4710" s="119"/>
      <c r="M4710" s="119"/>
      <c r="N4710" s="119"/>
      <c r="O4710" s="159"/>
      <c r="P4710" s="160" t="s">
        <v>80</v>
      </c>
      <c r="Q4710" s="122">
        <f t="shared" si="148"/>
        <v>0</v>
      </c>
      <c r="R4710" s="143"/>
    </row>
    <row r="4711" spans="2:18" x14ac:dyDescent="0.2">
      <c r="B4711" s="120"/>
      <c r="C4711" s="119"/>
      <c r="D4711" s="120"/>
      <c r="E4711" s="119"/>
      <c r="F4711" s="119"/>
      <c r="G4711" s="119"/>
      <c r="H4711" s="119"/>
      <c r="I4711" s="158">
        <f t="shared" si="147"/>
        <v>0</v>
      </c>
      <c r="J4711" s="119"/>
      <c r="K4711" s="119"/>
      <c r="L4711" s="119"/>
      <c r="M4711" s="119"/>
      <c r="N4711" s="119"/>
      <c r="O4711" s="159"/>
      <c r="P4711" s="160" t="s">
        <v>80</v>
      </c>
      <c r="Q4711" s="122">
        <f t="shared" si="148"/>
        <v>0</v>
      </c>
      <c r="R4711" s="143"/>
    </row>
    <row r="4712" spans="2:18" x14ac:dyDescent="0.2">
      <c r="B4712" s="120"/>
      <c r="C4712" s="119"/>
      <c r="D4712" s="120"/>
      <c r="E4712" s="119"/>
      <c r="F4712" s="119"/>
      <c r="G4712" s="119"/>
      <c r="H4712" s="119"/>
      <c r="I4712" s="158">
        <f t="shared" si="147"/>
        <v>0</v>
      </c>
      <c r="J4712" s="119"/>
      <c r="K4712" s="119"/>
      <c r="L4712" s="119"/>
      <c r="M4712" s="119"/>
      <c r="N4712" s="119"/>
      <c r="O4712" s="159"/>
      <c r="P4712" s="160" t="s">
        <v>80</v>
      </c>
      <c r="Q4712" s="122">
        <f t="shared" si="148"/>
        <v>0</v>
      </c>
      <c r="R4712" s="143"/>
    </row>
    <row r="4713" spans="2:18" x14ac:dyDescent="0.2">
      <c r="B4713" s="120"/>
      <c r="C4713" s="119"/>
      <c r="D4713" s="120"/>
      <c r="E4713" s="119"/>
      <c r="F4713" s="119"/>
      <c r="G4713" s="119"/>
      <c r="H4713" s="119"/>
      <c r="I4713" s="158">
        <f t="shared" si="147"/>
        <v>0</v>
      </c>
      <c r="J4713" s="119"/>
      <c r="K4713" s="119"/>
      <c r="L4713" s="119"/>
      <c r="M4713" s="119"/>
      <c r="N4713" s="119"/>
      <c r="O4713" s="159"/>
      <c r="P4713" s="160" t="s">
        <v>80</v>
      </c>
      <c r="Q4713" s="122">
        <f t="shared" si="148"/>
        <v>0</v>
      </c>
      <c r="R4713" s="143"/>
    </row>
    <row r="4714" spans="2:18" x14ac:dyDescent="0.2">
      <c r="B4714" s="120"/>
      <c r="C4714" s="119"/>
      <c r="D4714" s="120"/>
      <c r="E4714" s="119"/>
      <c r="F4714" s="119"/>
      <c r="G4714" s="119"/>
      <c r="H4714" s="119"/>
      <c r="I4714" s="158">
        <f t="shared" si="147"/>
        <v>0</v>
      </c>
      <c r="J4714" s="119"/>
      <c r="K4714" s="119"/>
      <c r="L4714" s="119"/>
      <c r="M4714" s="119"/>
      <c r="N4714" s="119"/>
      <c r="O4714" s="159"/>
      <c r="P4714" s="160" t="s">
        <v>80</v>
      </c>
      <c r="Q4714" s="122">
        <f t="shared" si="148"/>
        <v>0</v>
      </c>
      <c r="R4714" s="143"/>
    </row>
    <row r="4715" spans="2:18" x14ac:dyDescent="0.2">
      <c r="B4715" s="120"/>
      <c r="C4715" s="119"/>
      <c r="D4715" s="120"/>
      <c r="E4715" s="119"/>
      <c r="F4715" s="119"/>
      <c r="G4715" s="119"/>
      <c r="H4715" s="119"/>
      <c r="I4715" s="158">
        <f t="shared" si="147"/>
        <v>0</v>
      </c>
      <c r="J4715" s="119"/>
      <c r="K4715" s="119"/>
      <c r="L4715" s="119"/>
      <c r="M4715" s="119"/>
      <c r="N4715" s="119"/>
      <c r="O4715" s="159"/>
      <c r="P4715" s="160" t="s">
        <v>80</v>
      </c>
      <c r="Q4715" s="122">
        <f t="shared" si="148"/>
        <v>0</v>
      </c>
      <c r="R4715" s="143"/>
    </row>
    <row r="4716" spans="2:18" x14ac:dyDescent="0.2">
      <c r="B4716" s="120"/>
      <c r="C4716" s="119"/>
      <c r="D4716" s="120"/>
      <c r="E4716" s="119"/>
      <c r="F4716" s="119"/>
      <c r="G4716" s="119"/>
      <c r="H4716" s="119"/>
      <c r="I4716" s="158">
        <f t="shared" si="147"/>
        <v>0</v>
      </c>
      <c r="J4716" s="119"/>
      <c r="K4716" s="119"/>
      <c r="L4716" s="119"/>
      <c r="M4716" s="119"/>
      <c r="N4716" s="119"/>
      <c r="O4716" s="159"/>
      <c r="P4716" s="160" t="s">
        <v>80</v>
      </c>
      <c r="Q4716" s="122">
        <f t="shared" si="148"/>
        <v>0</v>
      </c>
      <c r="R4716" s="143"/>
    </row>
    <row r="4717" spans="2:18" x14ac:dyDescent="0.2">
      <c r="B4717" s="120"/>
      <c r="C4717" s="119"/>
      <c r="D4717" s="120"/>
      <c r="E4717" s="119"/>
      <c r="F4717" s="119"/>
      <c r="G4717" s="119"/>
      <c r="H4717" s="119"/>
      <c r="I4717" s="158">
        <f t="shared" si="147"/>
        <v>0</v>
      </c>
      <c r="J4717" s="119"/>
      <c r="K4717" s="119"/>
      <c r="L4717" s="119"/>
      <c r="M4717" s="119"/>
      <c r="N4717" s="119"/>
      <c r="O4717" s="159"/>
      <c r="P4717" s="160" t="s">
        <v>80</v>
      </c>
      <c r="Q4717" s="122">
        <f t="shared" si="148"/>
        <v>0</v>
      </c>
      <c r="R4717" s="143"/>
    </row>
    <row r="4718" spans="2:18" x14ac:dyDescent="0.2">
      <c r="B4718" s="120"/>
      <c r="C4718" s="119"/>
      <c r="D4718" s="120"/>
      <c r="E4718" s="119"/>
      <c r="F4718" s="119"/>
      <c r="G4718" s="119"/>
      <c r="H4718" s="119"/>
      <c r="I4718" s="158">
        <f t="shared" si="147"/>
        <v>0</v>
      </c>
      <c r="J4718" s="119"/>
      <c r="K4718" s="119"/>
      <c r="L4718" s="119"/>
      <c r="M4718" s="119"/>
      <c r="N4718" s="119"/>
      <c r="O4718" s="159"/>
      <c r="P4718" s="160" t="s">
        <v>80</v>
      </c>
      <c r="Q4718" s="122">
        <f t="shared" si="148"/>
        <v>0</v>
      </c>
      <c r="R4718" s="143"/>
    </row>
    <row r="4719" spans="2:18" x14ac:dyDescent="0.2">
      <c r="B4719" s="120"/>
      <c r="C4719" s="119"/>
      <c r="D4719" s="120"/>
      <c r="E4719" s="119"/>
      <c r="F4719" s="119"/>
      <c r="G4719" s="119"/>
      <c r="H4719" s="119"/>
      <c r="I4719" s="158">
        <f t="shared" si="147"/>
        <v>0</v>
      </c>
      <c r="J4719" s="119"/>
      <c r="K4719" s="119"/>
      <c r="L4719" s="119"/>
      <c r="M4719" s="119"/>
      <c r="N4719" s="119"/>
      <c r="O4719" s="159"/>
      <c r="P4719" s="160" t="s">
        <v>80</v>
      </c>
      <c r="Q4719" s="122">
        <f t="shared" si="148"/>
        <v>0</v>
      </c>
      <c r="R4719" s="143"/>
    </row>
    <row r="4720" spans="2:18" x14ac:dyDescent="0.2">
      <c r="B4720" s="120"/>
      <c r="C4720" s="119"/>
      <c r="D4720" s="120"/>
      <c r="E4720" s="119"/>
      <c r="F4720" s="119"/>
      <c r="G4720" s="119"/>
      <c r="H4720" s="119"/>
      <c r="I4720" s="158">
        <f t="shared" si="147"/>
        <v>0</v>
      </c>
      <c r="J4720" s="119"/>
      <c r="K4720" s="119"/>
      <c r="L4720" s="119"/>
      <c r="M4720" s="119"/>
      <c r="N4720" s="119"/>
      <c r="O4720" s="159"/>
      <c r="P4720" s="160" t="s">
        <v>80</v>
      </c>
      <c r="Q4720" s="122">
        <f t="shared" si="148"/>
        <v>0</v>
      </c>
      <c r="R4720" s="143"/>
    </row>
    <row r="4721" spans="2:18" x14ac:dyDescent="0.2">
      <c r="B4721" s="120"/>
      <c r="C4721" s="119"/>
      <c r="D4721" s="120"/>
      <c r="E4721" s="119"/>
      <c r="F4721" s="119"/>
      <c r="G4721" s="119"/>
      <c r="H4721" s="119"/>
      <c r="I4721" s="158">
        <f t="shared" si="147"/>
        <v>0</v>
      </c>
      <c r="J4721" s="119"/>
      <c r="K4721" s="119"/>
      <c r="L4721" s="119"/>
      <c r="M4721" s="119"/>
      <c r="N4721" s="119"/>
      <c r="O4721" s="159"/>
      <c r="P4721" s="160" t="s">
        <v>80</v>
      </c>
      <c r="Q4721" s="122">
        <f t="shared" si="148"/>
        <v>0</v>
      </c>
      <c r="R4721" s="143"/>
    </row>
    <row r="4722" spans="2:18" x14ac:dyDescent="0.2">
      <c r="B4722" s="120"/>
      <c r="C4722" s="119"/>
      <c r="D4722" s="120"/>
      <c r="E4722" s="119"/>
      <c r="F4722" s="119"/>
      <c r="G4722" s="119"/>
      <c r="H4722" s="119"/>
      <c r="I4722" s="158">
        <f t="shared" si="147"/>
        <v>0</v>
      </c>
      <c r="J4722" s="119"/>
      <c r="K4722" s="119"/>
      <c r="L4722" s="119"/>
      <c r="M4722" s="119"/>
      <c r="N4722" s="119"/>
      <c r="O4722" s="159"/>
      <c r="P4722" s="160" t="s">
        <v>80</v>
      </c>
      <c r="Q4722" s="122">
        <f t="shared" si="148"/>
        <v>0</v>
      </c>
      <c r="R4722" s="143"/>
    </row>
    <row r="4723" spans="2:18" x14ac:dyDescent="0.2">
      <c r="B4723" s="120"/>
      <c r="C4723" s="119"/>
      <c r="D4723" s="120"/>
      <c r="E4723" s="119"/>
      <c r="F4723" s="119"/>
      <c r="G4723" s="119"/>
      <c r="H4723" s="119"/>
      <c r="I4723" s="158">
        <f t="shared" si="147"/>
        <v>0</v>
      </c>
      <c r="J4723" s="119"/>
      <c r="K4723" s="119"/>
      <c r="L4723" s="119"/>
      <c r="M4723" s="119"/>
      <c r="N4723" s="119"/>
      <c r="O4723" s="159"/>
      <c r="P4723" s="160" t="s">
        <v>80</v>
      </c>
      <c r="Q4723" s="122">
        <f t="shared" si="148"/>
        <v>0</v>
      </c>
      <c r="R4723" s="143"/>
    </row>
    <row r="4724" spans="2:18" x14ac:dyDescent="0.2">
      <c r="B4724" s="120"/>
      <c r="C4724" s="119"/>
      <c r="D4724" s="120"/>
      <c r="E4724" s="119"/>
      <c r="F4724" s="119"/>
      <c r="G4724" s="119"/>
      <c r="H4724" s="119"/>
      <c r="I4724" s="158">
        <f t="shared" ref="I4724:I4787" si="149">IF(J4724&gt;0,J4724,SUM((PI()*E4724*F4724/4)+(PI()*F4724*G4724/4)+(PI()*G4724*H4724/4)+(PI()*H4724*E4724/4)))</f>
        <v>0</v>
      </c>
      <c r="J4724" s="119"/>
      <c r="K4724" s="119"/>
      <c r="L4724" s="119"/>
      <c r="M4724" s="119"/>
      <c r="N4724" s="119"/>
      <c r="O4724" s="159"/>
      <c r="P4724" s="160" t="s">
        <v>80</v>
      </c>
      <c r="Q4724" s="122">
        <f t="shared" ref="Q4724:Q4787" si="150">SUM((I4724-(L4724+M4724+N4724))*(1-O4724))</f>
        <v>0</v>
      </c>
      <c r="R4724" s="143"/>
    </row>
    <row r="4725" spans="2:18" x14ac:dyDescent="0.2">
      <c r="B4725" s="120"/>
      <c r="C4725" s="119"/>
      <c r="D4725" s="120"/>
      <c r="E4725" s="119"/>
      <c r="F4725" s="119"/>
      <c r="G4725" s="119"/>
      <c r="H4725" s="119"/>
      <c r="I4725" s="158">
        <f t="shared" si="149"/>
        <v>0</v>
      </c>
      <c r="J4725" s="119"/>
      <c r="K4725" s="119"/>
      <c r="L4725" s="119"/>
      <c r="M4725" s="119"/>
      <c r="N4725" s="119"/>
      <c r="O4725" s="159"/>
      <c r="P4725" s="160" t="s">
        <v>80</v>
      </c>
      <c r="Q4725" s="122">
        <f t="shared" si="150"/>
        <v>0</v>
      </c>
      <c r="R4725" s="143"/>
    </row>
    <row r="4726" spans="2:18" x14ac:dyDescent="0.2">
      <c r="B4726" s="120"/>
      <c r="C4726" s="119"/>
      <c r="D4726" s="120"/>
      <c r="E4726" s="119"/>
      <c r="F4726" s="119"/>
      <c r="G4726" s="119"/>
      <c r="H4726" s="119"/>
      <c r="I4726" s="158">
        <f t="shared" si="149"/>
        <v>0</v>
      </c>
      <c r="J4726" s="119"/>
      <c r="K4726" s="119"/>
      <c r="L4726" s="119"/>
      <c r="M4726" s="119"/>
      <c r="N4726" s="119"/>
      <c r="O4726" s="159"/>
      <c r="P4726" s="160" t="s">
        <v>80</v>
      </c>
      <c r="Q4726" s="122">
        <f t="shared" si="150"/>
        <v>0</v>
      </c>
      <c r="R4726" s="143"/>
    </row>
    <row r="4727" spans="2:18" x14ac:dyDescent="0.2">
      <c r="B4727" s="120"/>
      <c r="C4727" s="119"/>
      <c r="D4727" s="120"/>
      <c r="E4727" s="119"/>
      <c r="F4727" s="119"/>
      <c r="G4727" s="119"/>
      <c r="H4727" s="119"/>
      <c r="I4727" s="158">
        <f t="shared" si="149"/>
        <v>0</v>
      </c>
      <c r="J4727" s="119"/>
      <c r="K4727" s="119"/>
      <c r="L4727" s="119"/>
      <c r="M4727" s="119"/>
      <c r="N4727" s="119"/>
      <c r="O4727" s="159"/>
      <c r="P4727" s="160" t="s">
        <v>80</v>
      </c>
      <c r="Q4727" s="122">
        <f t="shared" si="150"/>
        <v>0</v>
      </c>
      <c r="R4727" s="143"/>
    </row>
    <row r="4728" spans="2:18" x14ac:dyDescent="0.2">
      <c r="B4728" s="120"/>
      <c r="C4728" s="119"/>
      <c r="D4728" s="120"/>
      <c r="E4728" s="119"/>
      <c r="F4728" s="119"/>
      <c r="G4728" s="119"/>
      <c r="H4728" s="119"/>
      <c r="I4728" s="158">
        <f t="shared" si="149"/>
        <v>0</v>
      </c>
      <c r="J4728" s="119"/>
      <c r="K4728" s="119"/>
      <c r="L4728" s="119"/>
      <c r="M4728" s="119"/>
      <c r="N4728" s="119"/>
      <c r="O4728" s="159"/>
      <c r="P4728" s="160" t="s">
        <v>80</v>
      </c>
      <c r="Q4728" s="122">
        <f t="shared" si="150"/>
        <v>0</v>
      </c>
      <c r="R4728" s="143"/>
    </row>
    <row r="4729" spans="2:18" x14ac:dyDescent="0.2">
      <c r="B4729" s="120"/>
      <c r="C4729" s="119"/>
      <c r="D4729" s="120"/>
      <c r="E4729" s="119"/>
      <c r="F4729" s="119"/>
      <c r="G4729" s="119"/>
      <c r="H4729" s="119"/>
      <c r="I4729" s="158">
        <f t="shared" si="149"/>
        <v>0</v>
      </c>
      <c r="J4729" s="119"/>
      <c r="K4729" s="119"/>
      <c r="L4729" s="119"/>
      <c r="M4729" s="119"/>
      <c r="N4729" s="119"/>
      <c r="O4729" s="159"/>
      <c r="P4729" s="160" t="s">
        <v>80</v>
      </c>
      <c r="Q4729" s="122">
        <f t="shared" si="150"/>
        <v>0</v>
      </c>
      <c r="R4729" s="143"/>
    </row>
    <row r="4730" spans="2:18" x14ac:dyDescent="0.2">
      <c r="B4730" s="120"/>
      <c r="C4730" s="119"/>
      <c r="D4730" s="120"/>
      <c r="E4730" s="119"/>
      <c r="F4730" s="119"/>
      <c r="G4730" s="119"/>
      <c r="H4730" s="119"/>
      <c r="I4730" s="158">
        <f t="shared" si="149"/>
        <v>0</v>
      </c>
      <c r="J4730" s="119"/>
      <c r="K4730" s="119"/>
      <c r="L4730" s="119"/>
      <c r="M4730" s="119"/>
      <c r="N4730" s="119"/>
      <c r="O4730" s="159"/>
      <c r="P4730" s="160" t="s">
        <v>80</v>
      </c>
      <c r="Q4730" s="122">
        <f t="shared" si="150"/>
        <v>0</v>
      </c>
      <c r="R4730" s="143"/>
    </row>
    <row r="4731" spans="2:18" x14ac:dyDescent="0.2">
      <c r="B4731" s="120"/>
      <c r="C4731" s="119"/>
      <c r="D4731" s="120"/>
      <c r="E4731" s="119"/>
      <c r="F4731" s="119"/>
      <c r="G4731" s="119"/>
      <c r="H4731" s="119"/>
      <c r="I4731" s="158">
        <f t="shared" si="149"/>
        <v>0</v>
      </c>
      <c r="J4731" s="119"/>
      <c r="K4731" s="119"/>
      <c r="L4731" s="119"/>
      <c r="M4731" s="119"/>
      <c r="N4731" s="119"/>
      <c r="O4731" s="159"/>
      <c r="P4731" s="160" t="s">
        <v>80</v>
      </c>
      <c r="Q4731" s="122">
        <f t="shared" si="150"/>
        <v>0</v>
      </c>
      <c r="R4731" s="143"/>
    </row>
    <row r="4732" spans="2:18" x14ac:dyDescent="0.2">
      <c r="B4732" s="120"/>
      <c r="C4732" s="119"/>
      <c r="D4732" s="120"/>
      <c r="E4732" s="119"/>
      <c r="F4732" s="119"/>
      <c r="G4732" s="119"/>
      <c r="H4732" s="119"/>
      <c r="I4732" s="158">
        <f t="shared" si="149"/>
        <v>0</v>
      </c>
      <c r="J4732" s="119"/>
      <c r="K4732" s="119"/>
      <c r="L4732" s="119"/>
      <c r="M4732" s="119"/>
      <c r="N4732" s="119"/>
      <c r="O4732" s="159"/>
      <c r="P4732" s="160" t="s">
        <v>80</v>
      </c>
      <c r="Q4732" s="122">
        <f t="shared" si="150"/>
        <v>0</v>
      </c>
      <c r="R4732" s="143"/>
    </row>
    <row r="4733" spans="2:18" x14ac:dyDescent="0.2">
      <c r="B4733" s="120"/>
      <c r="C4733" s="119"/>
      <c r="D4733" s="120"/>
      <c r="E4733" s="119"/>
      <c r="F4733" s="119"/>
      <c r="G4733" s="119"/>
      <c r="H4733" s="119"/>
      <c r="I4733" s="158">
        <f t="shared" si="149"/>
        <v>0</v>
      </c>
      <c r="J4733" s="119"/>
      <c r="K4733" s="119"/>
      <c r="L4733" s="119"/>
      <c r="M4733" s="119"/>
      <c r="N4733" s="119"/>
      <c r="O4733" s="159"/>
      <c r="P4733" s="160" t="s">
        <v>80</v>
      </c>
      <c r="Q4733" s="122">
        <f t="shared" si="150"/>
        <v>0</v>
      </c>
      <c r="R4733" s="143"/>
    </row>
    <row r="4734" spans="2:18" x14ac:dyDescent="0.2">
      <c r="B4734" s="120"/>
      <c r="C4734" s="119"/>
      <c r="D4734" s="120"/>
      <c r="E4734" s="119"/>
      <c r="F4734" s="119"/>
      <c r="G4734" s="119"/>
      <c r="H4734" s="119"/>
      <c r="I4734" s="158">
        <f t="shared" si="149"/>
        <v>0</v>
      </c>
      <c r="J4734" s="119"/>
      <c r="K4734" s="119"/>
      <c r="L4734" s="119"/>
      <c r="M4734" s="119"/>
      <c r="N4734" s="119"/>
      <c r="O4734" s="159"/>
      <c r="P4734" s="160" t="s">
        <v>80</v>
      </c>
      <c r="Q4734" s="122">
        <f t="shared" si="150"/>
        <v>0</v>
      </c>
      <c r="R4734" s="143"/>
    </row>
    <row r="4735" spans="2:18" x14ac:dyDescent="0.2">
      <c r="B4735" s="120"/>
      <c r="C4735" s="119"/>
      <c r="D4735" s="120"/>
      <c r="E4735" s="119"/>
      <c r="F4735" s="119"/>
      <c r="G4735" s="119"/>
      <c r="H4735" s="119"/>
      <c r="I4735" s="158">
        <f t="shared" si="149"/>
        <v>0</v>
      </c>
      <c r="J4735" s="119"/>
      <c r="K4735" s="119"/>
      <c r="L4735" s="119"/>
      <c r="M4735" s="119"/>
      <c r="N4735" s="119"/>
      <c r="O4735" s="159"/>
      <c r="P4735" s="160" t="s">
        <v>80</v>
      </c>
      <c r="Q4735" s="122">
        <f t="shared" si="150"/>
        <v>0</v>
      </c>
      <c r="R4735" s="143"/>
    </row>
    <row r="4736" spans="2:18" x14ac:dyDescent="0.2">
      <c r="B4736" s="120"/>
      <c r="C4736" s="119"/>
      <c r="D4736" s="120"/>
      <c r="E4736" s="119"/>
      <c r="F4736" s="119"/>
      <c r="G4736" s="119"/>
      <c r="H4736" s="119"/>
      <c r="I4736" s="158">
        <f t="shared" si="149"/>
        <v>0</v>
      </c>
      <c r="J4736" s="119"/>
      <c r="K4736" s="119"/>
      <c r="L4736" s="119"/>
      <c r="M4736" s="119"/>
      <c r="N4736" s="119"/>
      <c r="O4736" s="159"/>
      <c r="P4736" s="160" t="s">
        <v>80</v>
      </c>
      <c r="Q4736" s="122">
        <f t="shared" si="150"/>
        <v>0</v>
      </c>
      <c r="R4736" s="143"/>
    </row>
    <row r="4737" spans="2:18" x14ac:dyDescent="0.2">
      <c r="B4737" s="120"/>
      <c r="C4737" s="119"/>
      <c r="D4737" s="120"/>
      <c r="E4737" s="119"/>
      <c r="F4737" s="119"/>
      <c r="G4737" s="119"/>
      <c r="H4737" s="119"/>
      <c r="I4737" s="158">
        <f t="shared" si="149"/>
        <v>0</v>
      </c>
      <c r="J4737" s="119"/>
      <c r="K4737" s="119"/>
      <c r="L4737" s="119"/>
      <c r="M4737" s="119"/>
      <c r="N4737" s="119"/>
      <c r="O4737" s="159"/>
      <c r="P4737" s="160" t="s">
        <v>80</v>
      </c>
      <c r="Q4737" s="122">
        <f t="shared" si="150"/>
        <v>0</v>
      </c>
      <c r="R4737" s="143"/>
    </row>
    <row r="4738" spans="2:18" x14ac:dyDescent="0.2">
      <c r="B4738" s="120"/>
      <c r="C4738" s="119"/>
      <c r="D4738" s="120"/>
      <c r="E4738" s="119"/>
      <c r="F4738" s="119"/>
      <c r="G4738" s="119"/>
      <c r="H4738" s="119"/>
      <c r="I4738" s="158">
        <f t="shared" si="149"/>
        <v>0</v>
      </c>
      <c r="J4738" s="119"/>
      <c r="K4738" s="119"/>
      <c r="L4738" s="119"/>
      <c r="M4738" s="119"/>
      <c r="N4738" s="119"/>
      <c r="O4738" s="159"/>
      <c r="P4738" s="160" t="s">
        <v>80</v>
      </c>
      <c r="Q4738" s="122">
        <f t="shared" si="150"/>
        <v>0</v>
      </c>
      <c r="R4738" s="143"/>
    </row>
    <row r="4739" spans="2:18" x14ac:dyDescent="0.2">
      <c r="B4739" s="120"/>
      <c r="C4739" s="119"/>
      <c r="D4739" s="120"/>
      <c r="E4739" s="119"/>
      <c r="F4739" s="119"/>
      <c r="G4739" s="119"/>
      <c r="H4739" s="119"/>
      <c r="I4739" s="158">
        <f t="shared" si="149"/>
        <v>0</v>
      </c>
      <c r="J4739" s="119"/>
      <c r="K4739" s="119"/>
      <c r="L4739" s="119"/>
      <c r="M4739" s="119"/>
      <c r="N4739" s="119"/>
      <c r="O4739" s="159"/>
      <c r="P4739" s="160" t="s">
        <v>80</v>
      </c>
      <c r="Q4739" s="122">
        <f t="shared" si="150"/>
        <v>0</v>
      </c>
      <c r="R4739" s="143"/>
    </row>
    <row r="4740" spans="2:18" x14ac:dyDescent="0.2">
      <c r="B4740" s="120"/>
      <c r="C4740" s="119"/>
      <c r="D4740" s="120"/>
      <c r="E4740" s="119"/>
      <c r="F4740" s="119"/>
      <c r="G4740" s="119"/>
      <c r="H4740" s="119"/>
      <c r="I4740" s="158">
        <f t="shared" si="149"/>
        <v>0</v>
      </c>
      <c r="J4740" s="119"/>
      <c r="K4740" s="119"/>
      <c r="L4740" s="119"/>
      <c r="M4740" s="119"/>
      <c r="N4740" s="119"/>
      <c r="O4740" s="159"/>
      <c r="P4740" s="160" t="s">
        <v>80</v>
      </c>
      <c r="Q4740" s="122">
        <f t="shared" si="150"/>
        <v>0</v>
      </c>
      <c r="R4740" s="143"/>
    </row>
    <row r="4741" spans="2:18" x14ac:dyDescent="0.2">
      <c r="B4741" s="120"/>
      <c r="C4741" s="119"/>
      <c r="D4741" s="120"/>
      <c r="E4741" s="119"/>
      <c r="F4741" s="119"/>
      <c r="G4741" s="119"/>
      <c r="H4741" s="119"/>
      <c r="I4741" s="158">
        <f t="shared" si="149"/>
        <v>0</v>
      </c>
      <c r="J4741" s="119"/>
      <c r="K4741" s="119"/>
      <c r="L4741" s="119"/>
      <c r="M4741" s="119"/>
      <c r="N4741" s="119"/>
      <c r="O4741" s="159"/>
      <c r="P4741" s="160" t="s">
        <v>80</v>
      </c>
      <c r="Q4741" s="122">
        <f t="shared" si="150"/>
        <v>0</v>
      </c>
      <c r="R4741" s="143"/>
    </row>
    <row r="4742" spans="2:18" x14ac:dyDescent="0.2">
      <c r="B4742" s="120"/>
      <c r="C4742" s="119"/>
      <c r="D4742" s="120"/>
      <c r="E4742" s="119"/>
      <c r="F4742" s="119"/>
      <c r="G4742" s="119"/>
      <c r="H4742" s="119"/>
      <c r="I4742" s="158">
        <f t="shared" si="149"/>
        <v>0</v>
      </c>
      <c r="J4742" s="119"/>
      <c r="K4742" s="119"/>
      <c r="L4742" s="119"/>
      <c r="M4742" s="119"/>
      <c r="N4742" s="119"/>
      <c r="O4742" s="159"/>
      <c r="P4742" s="160" t="s">
        <v>80</v>
      </c>
      <c r="Q4742" s="122">
        <f t="shared" si="150"/>
        <v>0</v>
      </c>
      <c r="R4742" s="143"/>
    </row>
    <row r="4743" spans="2:18" x14ac:dyDescent="0.2">
      <c r="B4743" s="120"/>
      <c r="C4743" s="119"/>
      <c r="D4743" s="120"/>
      <c r="E4743" s="119"/>
      <c r="F4743" s="119"/>
      <c r="G4743" s="119"/>
      <c r="H4743" s="119"/>
      <c r="I4743" s="158">
        <f t="shared" si="149"/>
        <v>0</v>
      </c>
      <c r="J4743" s="119"/>
      <c r="K4743" s="119"/>
      <c r="L4743" s="119"/>
      <c r="M4743" s="119"/>
      <c r="N4743" s="119"/>
      <c r="O4743" s="159"/>
      <c r="P4743" s="160" t="s">
        <v>80</v>
      </c>
      <c r="Q4743" s="122">
        <f t="shared" si="150"/>
        <v>0</v>
      </c>
      <c r="R4743" s="143"/>
    </row>
    <row r="4744" spans="2:18" x14ac:dyDescent="0.2">
      <c r="B4744" s="120"/>
      <c r="C4744" s="119"/>
      <c r="D4744" s="120"/>
      <c r="E4744" s="119"/>
      <c r="F4744" s="119"/>
      <c r="G4744" s="119"/>
      <c r="H4744" s="119"/>
      <c r="I4744" s="158">
        <f t="shared" si="149"/>
        <v>0</v>
      </c>
      <c r="J4744" s="119"/>
      <c r="K4744" s="119"/>
      <c r="L4744" s="119"/>
      <c r="M4744" s="119"/>
      <c r="N4744" s="119"/>
      <c r="O4744" s="159"/>
      <c r="P4744" s="160" t="s">
        <v>80</v>
      </c>
      <c r="Q4744" s="122">
        <f t="shared" si="150"/>
        <v>0</v>
      </c>
      <c r="R4744" s="143"/>
    </row>
    <row r="4745" spans="2:18" x14ac:dyDescent="0.2">
      <c r="B4745" s="120"/>
      <c r="C4745" s="119"/>
      <c r="D4745" s="120"/>
      <c r="E4745" s="119"/>
      <c r="F4745" s="119"/>
      <c r="G4745" s="119"/>
      <c r="H4745" s="119"/>
      <c r="I4745" s="158">
        <f t="shared" si="149"/>
        <v>0</v>
      </c>
      <c r="J4745" s="119"/>
      <c r="K4745" s="119"/>
      <c r="L4745" s="119"/>
      <c r="M4745" s="119"/>
      <c r="N4745" s="119"/>
      <c r="O4745" s="159"/>
      <c r="P4745" s="160" t="s">
        <v>80</v>
      </c>
      <c r="Q4745" s="122">
        <f t="shared" si="150"/>
        <v>0</v>
      </c>
      <c r="R4745" s="143"/>
    </row>
    <row r="4746" spans="2:18" x14ac:dyDescent="0.2">
      <c r="B4746" s="120"/>
      <c r="C4746" s="119"/>
      <c r="D4746" s="120"/>
      <c r="E4746" s="119"/>
      <c r="F4746" s="119"/>
      <c r="G4746" s="119"/>
      <c r="H4746" s="119"/>
      <c r="I4746" s="158">
        <f t="shared" si="149"/>
        <v>0</v>
      </c>
      <c r="J4746" s="119"/>
      <c r="K4746" s="119"/>
      <c r="L4746" s="119"/>
      <c r="M4746" s="119"/>
      <c r="N4746" s="119"/>
      <c r="O4746" s="159"/>
      <c r="P4746" s="160" t="s">
        <v>80</v>
      </c>
      <c r="Q4746" s="122">
        <f t="shared" si="150"/>
        <v>0</v>
      </c>
      <c r="R4746" s="143"/>
    </row>
    <row r="4747" spans="2:18" x14ac:dyDescent="0.2">
      <c r="B4747" s="120"/>
      <c r="C4747" s="119"/>
      <c r="D4747" s="120"/>
      <c r="E4747" s="119"/>
      <c r="F4747" s="119"/>
      <c r="G4747" s="119"/>
      <c r="H4747" s="119"/>
      <c r="I4747" s="158">
        <f t="shared" si="149"/>
        <v>0</v>
      </c>
      <c r="J4747" s="119"/>
      <c r="K4747" s="119"/>
      <c r="L4747" s="119"/>
      <c r="M4747" s="119"/>
      <c r="N4747" s="119"/>
      <c r="O4747" s="159"/>
      <c r="P4747" s="160" t="s">
        <v>80</v>
      </c>
      <c r="Q4747" s="122">
        <f t="shared" si="150"/>
        <v>0</v>
      </c>
      <c r="R4747" s="143"/>
    </row>
    <row r="4748" spans="2:18" x14ac:dyDescent="0.2">
      <c r="B4748" s="120"/>
      <c r="C4748" s="119"/>
      <c r="D4748" s="120"/>
      <c r="E4748" s="119"/>
      <c r="F4748" s="119"/>
      <c r="G4748" s="119"/>
      <c r="H4748" s="119"/>
      <c r="I4748" s="158">
        <f t="shared" si="149"/>
        <v>0</v>
      </c>
      <c r="J4748" s="119"/>
      <c r="K4748" s="119"/>
      <c r="L4748" s="119"/>
      <c r="M4748" s="119"/>
      <c r="N4748" s="119"/>
      <c r="O4748" s="159"/>
      <c r="P4748" s="160" t="s">
        <v>80</v>
      </c>
      <c r="Q4748" s="122">
        <f t="shared" si="150"/>
        <v>0</v>
      </c>
      <c r="R4748" s="143"/>
    </row>
    <row r="4749" spans="2:18" x14ac:dyDescent="0.2">
      <c r="B4749" s="120"/>
      <c r="C4749" s="119"/>
      <c r="D4749" s="120"/>
      <c r="E4749" s="119"/>
      <c r="F4749" s="119"/>
      <c r="G4749" s="119"/>
      <c r="H4749" s="119"/>
      <c r="I4749" s="158">
        <f t="shared" si="149"/>
        <v>0</v>
      </c>
      <c r="J4749" s="119"/>
      <c r="K4749" s="119"/>
      <c r="L4749" s="119"/>
      <c r="M4749" s="119"/>
      <c r="N4749" s="119"/>
      <c r="O4749" s="159"/>
      <c r="P4749" s="160" t="s">
        <v>80</v>
      </c>
      <c r="Q4749" s="122">
        <f t="shared" si="150"/>
        <v>0</v>
      </c>
      <c r="R4749" s="143"/>
    </row>
    <row r="4750" spans="2:18" x14ac:dyDescent="0.2">
      <c r="B4750" s="120"/>
      <c r="C4750" s="119"/>
      <c r="D4750" s="120"/>
      <c r="E4750" s="119"/>
      <c r="F4750" s="119"/>
      <c r="G4750" s="119"/>
      <c r="H4750" s="119"/>
      <c r="I4750" s="158">
        <f t="shared" si="149"/>
        <v>0</v>
      </c>
      <c r="J4750" s="119"/>
      <c r="K4750" s="119"/>
      <c r="L4750" s="119"/>
      <c r="M4750" s="119"/>
      <c r="N4750" s="119"/>
      <c r="O4750" s="159"/>
      <c r="P4750" s="160" t="s">
        <v>80</v>
      </c>
      <c r="Q4750" s="122">
        <f t="shared" si="150"/>
        <v>0</v>
      </c>
      <c r="R4750" s="143"/>
    </row>
    <row r="4751" spans="2:18" x14ac:dyDescent="0.2">
      <c r="B4751" s="120"/>
      <c r="C4751" s="119"/>
      <c r="D4751" s="120"/>
      <c r="E4751" s="119"/>
      <c r="F4751" s="119"/>
      <c r="G4751" s="119"/>
      <c r="H4751" s="119"/>
      <c r="I4751" s="158">
        <f t="shared" si="149"/>
        <v>0</v>
      </c>
      <c r="J4751" s="119"/>
      <c r="K4751" s="119"/>
      <c r="L4751" s="119"/>
      <c r="M4751" s="119"/>
      <c r="N4751" s="119"/>
      <c r="O4751" s="159"/>
      <c r="P4751" s="160" t="s">
        <v>80</v>
      </c>
      <c r="Q4751" s="122">
        <f t="shared" si="150"/>
        <v>0</v>
      </c>
      <c r="R4751" s="143"/>
    </row>
    <row r="4752" spans="2:18" x14ac:dyDescent="0.2">
      <c r="B4752" s="120"/>
      <c r="C4752" s="119"/>
      <c r="D4752" s="120"/>
      <c r="E4752" s="119"/>
      <c r="F4752" s="119"/>
      <c r="G4752" s="119"/>
      <c r="H4752" s="119"/>
      <c r="I4752" s="158">
        <f t="shared" si="149"/>
        <v>0</v>
      </c>
      <c r="J4752" s="119"/>
      <c r="K4752" s="119"/>
      <c r="L4752" s="119"/>
      <c r="M4752" s="119"/>
      <c r="N4752" s="119"/>
      <c r="O4752" s="159"/>
      <c r="P4752" s="160" t="s">
        <v>80</v>
      </c>
      <c r="Q4752" s="122">
        <f t="shared" si="150"/>
        <v>0</v>
      </c>
      <c r="R4752" s="143"/>
    </row>
    <row r="4753" spans="2:18" x14ac:dyDescent="0.2">
      <c r="B4753" s="120"/>
      <c r="C4753" s="119"/>
      <c r="D4753" s="120"/>
      <c r="E4753" s="119"/>
      <c r="F4753" s="119"/>
      <c r="G4753" s="119"/>
      <c r="H4753" s="119"/>
      <c r="I4753" s="158">
        <f t="shared" si="149"/>
        <v>0</v>
      </c>
      <c r="J4753" s="119"/>
      <c r="K4753" s="119"/>
      <c r="L4753" s="119"/>
      <c r="M4753" s="119"/>
      <c r="N4753" s="119"/>
      <c r="O4753" s="159"/>
      <c r="P4753" s="160" t="s">
        <v>80</v>
      </c>
      <c r="Q4753" s="122">
        <f t="shared" si="150"/>
        <v>0</v>
      </c>
      <c r="R4753" s="143"/>
    </row>
    <row r="4754" spans="2:18" x14ac:dyDescent="0.2">
      <c r="B4754" s="120"/>
      <c r="C4754" s="119"/>
      <c r="D4754" s="120"/>
      <c r="E4754" s="119"/>
      <c r="F4754" s="119"/>
      <c r="G4754" s="119"/>
      <c r="H4754" s="119"/>
      <c r="I4754" s="158">
        <f t="shared" si="149"/>
        <v>0</v>
      </c>
      <c r="J4754" s="119"/>
      <c r="K4754" s="119"/>
      <c r="L4754" s="119"/>
      <c r="M4754" s="119"/>
      <c r="N4754" s="119"/>
      <c r="O4754" s="159"/>
      <c r="P4754" s="160" t="s">
        <v>80</v>
      </c>
      <c r="Q4754" s="122">
        <f t="shared" si="150"/>
        <v>0</v>
      </c>
      <c r="R4754" s="143"/>
    </row>
    <row r="4755" spans="2:18" x14ac:dyDescent="0.2">
      <c r="B4755" s="120"/>
      <c r="C4755" s="119"/>
      <c r="D4755" s="120"/>
      <c r="E4755" s="119"/>
      <c r="F4755" s="119"/>
      <c r="G4755" s="119"/>
      <c r="H4755" s="119"/>
      <c r="I4755" s="158">
        <f t="shared" si="149"/>
        <v>0</v>
      </c>
      <c r="J4755" s="119"/>
      <c r="K4755" s="119"/>
      <c r="L4755" s="119"/>
      <c r="M4755" s="119"/>
      <c r="N4755" s="119"/>
      <c r="O4755" s="159"/>
      <c r="P4755" s="160" t="s">
        <v>80</v>
      </c>
      <c r="Q4755" s="122">
        <f t="shared" si="150"/>
        <v>0</v>
      </c>
      <c r="R4755" s="143"/>
    </row>
    <row r="4756" spans="2:18" x14ac:dyDescent="0.2">
      <c r="B4756" s="120"/>
      <c r="C4756" s="119"/>
      <c r="D4756" s="120"/>
      <c r="E4756" s="119"/>
      <c r="F4756" s="119"/>
      <c r="G4756" s="119"/>
      <c r="H4756" s="119"/>
      <c r="I4756" s="158">
        <f t="shared" si="149"/>
        <v>0</v>
      </c>
      <c r="J4756" s="119"/>
      <c r="K4756" s="119"/>
      <c r="L4756" s="119"/>
      <c r="M4756" s="119"/>
      <c r="N4756" s="119"/>
      <c r="O4756" s="159"/>
      <c r="P4756" s="160" t="s">
        <v>80</v>
      </c>
      <c r="Q4756" s="122">
        <f t="shared" si="150"/>
        <v>0</v>
      </c>
      <c r="R4756" s="143"/>
    </row>
    <row r="4757" spans="2:18" x14ac:dyDescent="0.2">
      <c r="B4757" s="120"/>
      <c r="C4757" s="119"/>
      <c r="D4757" s="120"/>
      <c r="E4757" s="119"/>
      <c r="F4757" s="119"/>
      <c r="G4757" s="119"/>
      <c r="H4757" s="119"/>
      <c r="I4757" s="158">
        <f t="shared" si="149"/>
        <v>0</v>
      </c>
      <c r="J4757" s="119"/>
      <c r="K4757" s="119"/>
      <c r="L4757" s="119"/>
      <c r="M4757" s="119"/>
      <c r="N4757" s="119"/>
      <c r="O4757" s="159"/>
      <c r="P4757" s="160" t="s">
        <v>80</v>
      </c>
      <c r="Q4757" s="122">
        <f t="shared" si="150"/>
        <v>0</v>
      </c>
      <c r="R4757" s="143"/>
    </row>
    <row r="4758" spans="2:18" x14ac:dyDescent="0.2">
      <c r="B4758" s="120"/>
      <c r="C4758" s="119"/>
      <c r="D4758" s="120"/>
      <c r="E4758" s="119"/>
      <c r="F4758" s="119"/>
      <c r="G4758" s="119"/>
      <c r="H4758" s="119"/>
      <c r="I4758" s="158">
        <f t="shared" si="149"/>
        <v>0</v>
      </c>
      <c r="J4758" s="119"/>
      <c r="K4758" s="119"/>
      <c r="L4758" s="119"/>
      <c r="M4758" s="119"/>
      <c r="N4758" s="119"/>
      <c r="O4758" s="159"/>
      <c r="P4758" s="160" t="s">
        <v>80</v>
      </c>
      <c r="Q4758" s="122">
        <f t="shared" si="150"/>
        <v>0</v>
      </c>
      <c r="R4758" s="143"/>
    </row>
    <row r="4759" spans="2:18" x14ac:dyDescent="0.2">
      <c r="B4759" s="120"/>
      <c r="C4759" s="119"/>
      <c r="D4759" s="120"/>
      <c r="E4759" s="119"/>
      <c r="F4759" s="119"/>
      <c r="G4759" s="119"/>
      <c r="H4759" s="119"/>
      <c r="I4759" s="158">
        <f t="shared" si="149"/>
        <v>0</v>
      </c>
      <c r="J4759" s="119"/>
      <c r="K4759" s="119"/>
      <c r="L4759" s="119"/>
      <c r="M4759" s="119"/>
      <c r="N4759" s="119"/>
      <c r="O4759" s="159"/>
      <c r="P4759" s="160" t="s">
        <v>80</v>
      </c>
      <c r="Q4759" s="122">
        <f t="shared" si="150"/>
        <v>0</v>
      </c>
      <c r="R4759" s="143"/>
    </row>
    <row r="4760" spans="2:18" x14ac:dyDescent="0.2">
      <c r="B4760" s="120"/>
      <c r="C4760" s="119"/>
      <c r="D4760" s="120"/>
      <c r="E4760" s="119"/>
      <c r="F4760" s="119"/>
      <c r="G4760" s="119"/>
      <c r="H4760" s="119"/>
      <c r="I4760" s="158">
        <f t="shared" si="149"/>
        <v>0</v>
      </c>
      <c r="J4760" s="119"/>
      <c r="K4760" s="119"/>
      <c r="L4760" s="119"/>
      <c r="M4760" s="119"/>
      <c r="N4760" s="119"/>
      <c r="O4760" s="159"/>
      <c r="P4760" s="160" t="s">
        <v>80</v>
      </c>
      <c r="Q4760" s="122">
        <f t="shared" si="150"/>
        <v>0</v>
      </c>
      <c r="R4760" s="143"/>
    </row>
    <row r="4761" spans="2:18" x14ac:dyDescent="0.2">
      <c r="B4761" s="120"/>
      <c r="C4761" s="119"/>
      <c r="D4761" s="120"/>
      <c r="E4761" s="119"/>
      <c r="F4761" s="119"/>
      <c r="G4761" s="119"/>
      <c r="H4761" s="119"/>
      <c r="I4761" s="158">
        <f t="shared" si="149"/>
        <v>0</v>
      </c>
      <c r="J4761" s="119"/>
      <c r="K4761" s="119"/>
      <c r="L4761" s="119"/>
      <c r="M4761" s="119"/>
      <c r="N4761" s="119"/>
      <c r="O4761" s="159"/>
      <c r="P4761" s="160" t="s">
        <v>80</v>
      </c>
      <c r="Q4761" s="122">
        <f t="shared" si="150"/>
        <v>0</v>
      </c>
      <c r="R4761" s="143"/>
    </row>
    <row r="4762" spans="2:18" x14ac:dyDescent="0.2">
      <c r="B4762" s="120"/>
      <c r="C4762" s="119"/>
      <c r="D4762" s="120"/>
      <c r="E4762" s="119"/>
      <c r="F4762" s="119"/>
      <c r="G4762" s="119"/>
      <c r="H4762" s="119"/>
      <c r="I4762" s="158">
        <f t="shared" si="149"/>
        <v>0</v>
      </c>
      <c r="J4762" s="119"/>
      <c r="K4762" s="119"/>
      <c r="L4762" s="119"/>
      <c r="M4762" s="119"/>
      <c r="N4762" s="119"/>
      <c r="O4762" s="159"/>
      <c r="P4762" s="160" t="s">
        <v>80</v>
      </c>
      <c r="Q4762" s="122">
        <f t="shared" si="150"/>
        <v>0</v>
      </c>
      <c r="R4762" s="143"/>
    </row>
    <row r="4763" spans="2:18" x14ac:dyDescent="0.2">
      <c r="B4763" s="120"/>
      <c r="C4763" s="119"/>
      <c r="D4763" s="120"/>
      <c r="E4763" s="119"/>
      <c r="F4763" s="119"/>
      <c r="G4763" s="119"/>
      <c r="H4763" s="119"/>
      <c r="I4763" s="158">
        <f t="shared" si="149"/>
        <v>0</v>
      </c>
      <c r="J4763" s="119"/>
      <c r="K4763" s="119"/>
      <c r="L4763" s="119"/>
      <c r="M4763" s="119"/>
      <c r="N4763" s="119"/>
      <c r="O4763" s="159"/>
      <c r="P4763" s="160" t="s">
        <v>80</v>
      </c>
      <c r="Q4763" s="122">
        <f t="shared" si="150"/>
        <v>0</v>
      </c>
      <c r="R4763" s="143"/>
    </row>
    <row r="4764" spans="2:18" x14ac:dyDescent="0.2">
      <c r="B4764" s="120"/>
      <c r="C4764" s="119"/>
      <c r="D4764" s="120"/>
      <c r="E4764" s="119"/>
      <c r="F4764" s="119"/>
      <c r="G4764" s="119"/>
      <c r="H4764" s="119"/>
      <c r="I4764" s="158">
        <f t="shared" si="149"/>
        <v>0</v>
      </c>
      <c r="J4764" s="119"/>
      <c r="K4764" s="119"/>
      <c r="L4764" s="119"/>
      <c r="M4764" s="119"/>
      <c r="N4764" s="119"/>
      <c r="O4764" s="159"/>
      <c r="P4764" s="160" t="s">
        <v>80</v>
      </c>
      <c r="Q4764" s="122">
        <f t="shared" si="150"/>
        <v>0</v>
      </c>
      <c r="R4764" s="143"/>
    </row>
    <row r="4765" spans="2:18" x14ac:dyDescent="0.2">
      <c r="B4765" s="120"/>
      <c r="C4765" s="119"/>
      <c r="D4765" s="120"/>
      <c r="E4765" s="119"/>
      <c r="F4765" s="119"/>
      <c r="G4765" s="119"/>
      <c r="H4765" s="119"/>
      <c r="I4765" s="158">
        <f t="shared" si="149"/>
        <v>0</v>
      </c>
      <c r="J4765" s="119"/>
      <c r="K4765" s="119"/>
      <c r="L4765" s="119"/>
      <c r="M4765" s="119"/>
      <c r="N4765" s="119"/>
      <c r="O4765" s="159"/>
      <c r="P4765" s="160" t="s">
        <v>80</v>
      </c>
      <c r="Q4765" s="122">
        <f t="shared" si="150"/>
        <v>0</v>
      </c>
      <c r="R4765" s="143"/>
    </row>
    <row r="4766" spans="2:18" x14ac:dyDescent="0.2">
      <c r="B4766" s="120"/>
      <c r="C4766" s="119"/>
      <c r="D4766" s="120"/>
      <c r="E4766" s="119"/>
      <c r="F4766" s="119"/>
      <c r="G4766" s="119"/>
      <c r="H4766" s="119"/>
      <c r="I4766" s="158">
        <f t="shared" si="149"/>
        <v>0</v>
      </c>
      <c r="J4766" s="119"/>
      <c r="K4766" s="119"/>
      <c r="L4766" s="119"/>
      <c r="M4766" s="119"/>
      <c r="N4766" s="119"/>
      <c r="O4766" s="159"/>
      <c r="P4766" s="160" t="s">
        <v>80</v>
      </c>
      <c r="Q4766" s="122">
        <f t="shared" si="150"/>
        <v>0</v>
      </c>
      <c r="R4766" s="143"/>
    </row>
    <row r="4767" spans="2:18" x14ac:dyDescent="0.2">
      <c r="B4767" s="120"/>
      <c r="C4767" s="119"/>
      <c r="D4767" s="120"/>
      <c r="E4767" s="119"/>
      <c r="F4767" s="119"/>
      <c r="G4767" s="119"/>
      <c r="H4767" s="119"/>
      <c r="I4767" s="158">
        <f t="shared" si="149"/>
        <v>0</v>
      </c>
      <c r="J4767" s="119"/>
      <c r="K4767" s="119"/>
      <c r="L4767" s="119"/>
      <c r="M4767" s="119"/>
      <c r="N4767" s="119"/>
      <c r="O4767" s="159"/>
      <c r="P4767" s="160" t="s">
        <v>80</v>
      </c>
      <c r="Q4767" s="122">
        <f t="shared" si="150"/>
        <v>0</v>
      </c>
      <c r="R4767" s="143"/>
    </row>
    <row r="4768" spans="2:18" x14ac:dyDescent="0.2">
      <c r="B4768" s="120"/>
      <c r="C4768" s="119"/>
      <c r="D4768" s="120"/>
      <c r="E4768" s="119"/>
      <c r="F4768" s="119"/>
      <c r="G4768" s="119"/>
      <c r="H4768" s="119"/>
      <c r="I4768" s="158">
        <f t="shared" si="149"/>
        <v>0</v>
      </c>
      <c r="J4768" s="119"/>
      <c r="K4768" s="119"/>
      <c r="L4768" s="119"/>
      <c r="M4768" s="119"/>
      <c r="N4768" s="119"/>
      <c r="O4768" s="159"/>
      <c r="P4768" s="160" t="s">
        <v>80</v>
      </c>
      <c r="Q4768" s="122">
        <f t="shared" si="150"/>
        <v>0</v>
      </c>
      <c r="R4768" s="143"/>
    </row>
    <row r="4769" spans="2:18" x14ac:dyDescent="0.2">
      <c r="B4769" s="120"/>
      <c r="C4769" s="119"/>
      <c r="D4769" s="120"/>
      <c r="E4769" s="119"/>
      <c r="F4769" s="119"/>
      <c r="G4769" s="119"/>
      <c r="H4769" s="119"/>
      <c r="I4769" s="158">
        <f t="shared" si="149"/>
        <v>0</v>
      </c>
      <c r="J4769" s="119"/>
      <c r="K4769" s="119"/>
      <c r="L4769" s="119"/>
      <c r="M4769" s="119"/>
      <c r="N4769" s="119"/>
      <c r="O4769" s="159"/>
      <c r="P4769" s="160" t="s">
        <v>80</v>
      </c>
      <c r="Q4769" s="122">
        <f t="shared" si="150"/>
        <v>0</v>
      </c>
      <c r="R4769" s="143"/>
    </row>
    <row r="4770" spans="2:18" x14ac:dyDescent="0.2">
      <c r="B4770" s="120"/>
      <c r="C4770" s="119"/>
      <c r="D4770" s="120"/>
      <c r="E4770" s="119"/>
      <c r="F4770" s="119"/>
      <c r="G4770" s="119"/>
      <c r="H4770" s="119"/>
      <c r="I4770" s="158">
        <f t="shared" si="149"/>
        <v>0</v>
      </c>
      <c r="J4770" s="119"/>
      <c r="K4770" s="119"/>
      <c r="L4770" s="119"/>
      <c r="M4770" s="119"/>
      <c r="N4770" s="119"/>
      <c r="O4770" s="159"/>
      <c r="P4770" s="160" t="s">
        <v>80</v>
      </c>
      <c r="Q4770" s="122">
        <f t="shared" si="150"/>
        <v>0</v>
      </c>
      <c r="R4770" s="143"/>
    </row>
    <row r="4771" spans="2:18" x14ac:dyDescent="0.2">
      <c r="B4771" s="120"/>
      <c r="C4771" s="119"/>
      <c r="D4771" s="120"/>
      <c r="E4771" s="119"/>
      <c r="F4771" s="119"/>
      <c r="G4771" s="119"/>
      <c r="H4771" s="119"/>
      <c r="I4771" s="158">
        <f t="shared" si="149"/>
        <v>0</v>
      </c>
      <c r="J4771" s="119"/>
      <c r="K4771" s="119"/>
      <c r="L4771" s="119"/>
      <c r="M4771" s="119"/>
      <c r="N4771" s="119"/>
      <c r="O4771" s="159"/>
      <c r="P4771" s="160" t="s">
        <v>80</v>
      </c>
      <c r="Q4771" s="122">
        <f t="shared" si="150"/>
        <v>0</v>
      </c>
      <c r="R4771" s="143"/>
    </row>
    <row r="4772" spans="2:18" x14ac:dyDescent="0.2">
      <c r="B4772" s="120"/>
      <c r="C4772" s="119"/>
      <c r="D4772" s="120"/>
      <c r="E4772" s="119"/>
      <c r="F4772" s="119"/>
      <c r="G4772" s="119"/>
      <c r="H4772" s="119"/>
      <c r="I4772" s="158">
        <f t="shared" si="149"/>
        <v>0</v>
      </c>
      <c r="J4772" s="119"/>
      <c r="K4772" s="119"/>
      <c r="L4772" s="119"/>
      <c r="M4772" s="119"/>
      <c r="N4772" s="119"/>
      <c r="O4772" s="159"/>
      <c r="P4772" s="160" t="s">
        <v>80</v>
      </c>
      <c r="Q4772" s="122">
        <f t="shared" si="150"/>
        <v>0</v>
      </c>
      <c r="R4772" s="143"/>
    </row>
    <row r="4773" spans="2:18" x14ac:dyDescent="0.2">
      <c r="B4773" s="120"/>
      <c r="C4773" s="119"/>
      <c r="D4773" s="120"/>
      <c r="E4773" s="119"/>
      <c r="F4773" s="119"/>
      <c r="G4773" s="119"/>
      <c r="H4773" s="119"/>
      <c r="I4773" s="158">
        <f t="shared" si="149"/>
        <v>0</v>
      </c>
      <c r="J4773" s="119"/>
      <c r="K4773" s="119"/>
      <c r="L4773" s="119"/>
      <c r="M4773" s="119"/>
      <c r="N4773" s="119"/>
      <c r="O4773" s="159"/>
      <c r="P4773" s="160" t="s">
        <v>80</v>
      </c>
      <c r="Q4773" s="122">
        <f t="shared" si="150"/>
        <v>0</v>
      </c>
      <c r="R4773" s="143"/>
    </row>
    <row r="4774" spans="2:18" x14ac:dyDescent="0.2">
      <c r="B4774" s="120"/>
      <c r="C4774" s="119"/>
      <c r="D4774" s="120"/>
      <c r="E4774" s="119"/>
      <c r="F4774" s="119"/>
      <c r="G4774" s="119"/>
      <c r="H4774" s="119"/>
      <c r="I4774" s="158">
        <f t="shared" si="149"/>
        <v>0</v>
      </c>
      <c r="J4774" s="119"/>
      <c r="K4774" s="119"/>
      <c r="L4774" s="119"/>
      <c r="M4774" s="119"/>
      <c r="N4774" s="119"/>
      <c r="O4774" s="159"/>
      <c r="P4774" s="160" t="s">
        <v>80</v>
      </c>
      <c r="Q4774" s="122">
        <f t="shared" si="150"/>
        <v>0</v>
      </c>
      <c r="R4774" s="143"/>
    </row>
    <row r="4775" spans="2:18" x14ac:dyDescent="0.2">
      <c r="B4775" s="120"/>
      <c r="C4775" s="119"/>
      <c r="D4775" s="120"/>
      <c r="E4775" s="119"/>
      <c r="F4775" s="119"/>
      <c r="G4775" s="119"/>
      <c r="H4775" s="119"/>
      <c r="I4775" s="158">
        <f t="shared" si="149"/>
        <v>0</v>
      </c>
      <c r="J4775" s="119"/>
      <c r="K4775" s="119"/>
      <c r="L4775" s="119"/>
      <c r="M4775" s="119"/>
      <c r="N4775" s="119"/>
      <c r="O4775" s="159"/>
      <c r="P4775" s="160" t="s">
        <v>80</v>
      </c>
      <c r="Q4775" s="122">
        <f t="shared" si="150"/>
        <v>0</v>
      </c>
      <c r="R4775" s="143"/>
    </row>
    <row r="4776" spans="2:18" x14ac:dyDescent="0.2">
      <c r="B4776" s="120"/>
      <c r="C4776" s="119"/>
      <c r="D4776" s="120"/>
      <c r="E4776" s="119"/>
      <c r="F4776" s="119"/>
      <c r="G4776" s="119"/>
      <c r="H4776" s="119"/>
      <c r="I4776" s="158">
        <f t="shared" si="149"/>
        <v>0</v>
      </c>
      <c r="J4776" s="119"/>
      <c r="K4776" s="119"/>
      <c r="L4776" s="119"/>
      <c r="M4776" s="119"/>
      <c r="N4776" s="119"/>
      <c r="O4776" s="159"/>
      <c r="P4776" s="160" t="s">
        <v>80</v>
      </c>
      <c r="Q4776" s="122">
        <f t="shared" si="150"/>
        <v>0</v>
      </c>
      <c r="R4776" s="143"/>
    </row>
    <row r="4777" spans="2:18" x14ac:dyDescent="0.2">
      <c r="B4777" s="120"/>
      <c r="C4777" s="119"/>
      <c r="D4777" s="120"/>
      <c r="E4777" s="119"/>
      <c r="F4777" s="119"/>
      <c r="G4777" s="119"/>
      <c r="H4777" s="119"/>
      <c r="I4777" s="158">
        <f t="shared" si="149"/>
        <v>0</v>
      </c>
      <c r="J4777" s="119"/>
      <c r="K4777" s="119"/>
      <c r="L4777" s="119"/>
      <c r="M4777" s="119"/>
      <c r="N4777" s="119"/>
      <c r="O4777" s="159"/>
      <c r="P4777" s="160" t="s">
        <v>80</v>
      </c>
      <c r="Q4777" s="122">
        <f t="shared" si="150"/>
        <v>0</v>
      </c>
      <c r="R4777" s="143"/>
    </row>
    <row r="4778" spans="2:18" x14ac:dyDescent="0.2">
      <c r="B4778" s="120"/>
      <c r="C4778" s="119"/>
      <c r="D4778" s="120"/>
      <c r="E4778" s="119"/>
      <c r="F4778" s="119"/>
      <c r="G4778" s="119"/>
      <c r="H4778" s="119"/>
      <c r="I4778" s="158">
        <f t="shared" si="149"/>
        <v>0</v>
      </c>
      <c r="J4778" s="119"/>
      <c r="K4778" s="119"/>
      <c r="L4778" s="119"/>
      <c r="M4778" s="119"/>
      <c r="N4778" s="119"/>
      <c r="O4778" s="159"/>
      <c r="P4778" s="160" t="s">
        <v>80</v>
      </c>
      <c r="Q4778" s="122">
        <f t="shared" si="150"/>
        <v>0</v>
      </c>
      <c r="R4778" s="143"/>
    </row>
    <row r="4779" spans="2:18" x14ac:dyDescent="0.2">
      <c r="B4779" s="120"/>
      <c r="C4779" s="119"/>
      <c r="D4779" s="120"/>
      <c r="E4779" s="119"/>
      <c r="F4779" s="119"/>
      <c r="G4779" s="119"/>
      <c r="H4779" s="119"/>
      <c r="I4779" s="158">
        <f t="shared" si="149"/>
        <v>0</v>
      </c>
      <c r="J4779" s="119"/>
      <c r="K4779" s="119"/>
      <c r="L4779" s="119"/>
      <c r="M4779" s="119"/>
      <c r="N4779" s="119"/>
      <c r="O4779" s="159"/>
      <c r="P4779" s="160" t="s">
        <v>80</v>
      </c>
      <c r="Q4779" s="122">
        <f t="shared" si="150"/>
        <v>0</v>
      </c>
      <c r="R4779" s="143"/>
    </row>
    <row r="4780" spans="2:18" x14ac:dyDescent="0.2">
      <c r="B4780" s="120"/>
      <c r="C4780" s="119"/>
      <c r="D4780" s="120"/>
      <c r="E4780" s="119"/>
      <c r="F4780" s="119"/>
      <c r="G4780" s="119"/>
      <c r="H4780" s="119"/>
      <c r="I4780" s="158">
        <f t="shared" si="149"/>
        <v>0</v>
      </c>
      <c r="J4780" s="119"/>
      <c r="K4780" s="119"/>
      <c r="L4780" s="119"/>
      <c r="M4780" s="119"/>
      <c r="N4780" s="119"/>
      <c r="O4780" s="159"/>
      <c r="P4780" s="160" t="s">
        <v>80</v>
      </c>
      <c r="Q4780" s="122">
        <f t="shared" si="150"/>
        <v>0</v>
      </c>
      <c r="R4780" s="143"/>
    </row>
    <row r="4781" spans="2:18" x14ac:dyDescent="0.2">
      <c r="B4781" s="120"/>
      <c r="C4781" s="119"/>
      <c r="D4781" s="120"/>
      <c r="E4781" s="119"/>
      <c r="F4781" s="119"/>
      <c r="G4781" s="119"/>
      <c r="H4781" s="119"/>
      <c r="I4781" s="158">
        <f t="shared" si="149"/>
        <v>0</v>
      </c>
      <c r="J4781" s="119"/>
      <c r="K4781" s="119"/>
      <c r="L4781" s="119"/>
      <c r="M4781" s="119"/>
      <c r="N4781" s="119"/>
      <c r="O4781" s="159"/>
      <c r="P4781" s="160" t="s">
        <v>80</v>
      </c>
      <c r="Q4781" s="122">
        <f t="shared" si="150"/>
        <v>0</v>
      </c>
      <c r="R4781" s="143"/>
    </row>
    <row r="4782" spans="2:18" x14ac:dyDescent="0.2">
      <c r="B4782" s="120"/>
      <c r="C4782" s="119"/>
      <c r="D4782" s="120"/>
      <c r="E4782" s="119"/>
      <c r="F4782" s="119"/>
      <c r="G4782" s="119"/>
      <c r="H4782" s="119"/>
      <c r="I4782" s="158">
        <f t="shared" si="149"/>
        <v>0</v>
      </c>
      <c r="J4782" s="119"/>
      <c r="K4782" s="119"/>
      <c r="L4782" s="119"/>
      <c r="M4782" s="119"/>
      <c r="N4782" s="119"/>
      <c r="O4782" s="159"/>
      <c r="P4782" s="160" t="s">
        <v>80</v>
      </c>
      <c r="Q4782" s="122">
        <f t="shared" si="150"/>
        <v>0</v>
      </c>
      <c r="R4782" s="143"/>
    </row>
    <row r="4783" spans="2:18" x14ac:dyDescent="0.2">
      <c r="B4783" s="120"/>
      <c r="C4783" s="119"/>
      <c r="D4783" s="120"/>
      <c r="E4783" s="119"/>
      <c r="F4783" s="119"/>
      <c r="G4783" s="119"/>
      <c r="H4783" s="119"/>
      <c r="I4783" s="158">
        <f t="shared" si="149"/>
        <v>0</v>
      </c>
      <c r="J4783" s="119"/>
      <c r="K4783" s="119"/>
      <c r="L4783" s="119"/>
      <c r="M4783" s="119"/>
      <c r="N4783" s="119"/>
      <c r="O4783" s="159"/>
      <c r="P4783" s="160" t="s">
        <v>80</v>
      </c>
      <c r="Q4783" s="122">
        <f t="shared" si="150"/>
        <v>0</v>
      </c>
      <c r="R4783" s="143"/>
    </row>
    <row r="4784" spans="2:18" x14ac:dyDescent="0.2">
      <c r="B4784" s="120"/>
      <c r="C4784" s="119"/>
      <c r="D4784" s="120"/>
      <c r="E4784" s="119"/>
      <c r="F4784" s="119"/>
      <c r="G4784" s="119"/>
      <c r="H4784" s="119"/>
      <c r="I4784" s="158">
        <f t="shared" si="149"/>
        <v>0</v>
      </c>
      <c r="J4784" s="119"/>
      <c r="K4784" s="119"/>
      <c r="L4784" s="119"/>
      <c r="M4784" s="119"/>
      <c r="N4784" s="119"/>
      <c r="O4784" s="159"/>
      <c r="P4784" s="160" t="s">
        <v>80</v>
      </c>
      <c r="Q4784" s="122">
        <f t="shared" si="150"/>
        <v>0</v>
      </c>
      <c r="R4784" s="143"/>
    </row>
    <row r="4785" spans="2:18" x14ac:dyDescent="0.2">
      <c r="B4785" s="120"/>
      <c r="C4785" s="119"/>
      <c r="D4785" s="120"/>
      <c r="E4785" s="119"/>
      <c r="F4785" s="119"/>
      <c r="G4785" s="119"/>
      <c r="H4785" s="119"/>
      <c r="I4785" s="158">
        <f t="shared" si="149"/>
        <v>0</v>
      </c>
      <c r="J4785" s="119"/>
      <c r="K4785" s="119"/>
      <c r="L4785" s="119"/>
      <c r="M4785" s="119"/>
      <c r="N4785" s="119"/>
      <c r="O4785" s="159"/>
      <c r="P4785" s="160" t="s">
        <v>80</v>
      </c>
      <c r="Q4785" s="122">
        <f t="shared" si="150"/>
        <v>0</v>
      </c>
      <c r="R4785" s="143"/>
    </row>
    <row r="4786" spans="2:18" x14ac:dyDescent="0.2">
      <c r="B4786" s="120"/>
      <c r="C4786" s="119"/>
      <c r="D4786" s="120"/>
      <c r="E4786" s="119"/>
      <c r="F4786" s="119"/>
      <c r="G4786" s="119"/>
      <c r="H4786" s="119"/>
      <c r="I4786" s="158">
        <f t="shared" si="149"/>
        <v>0</v>
      </c>
      <c r="J4786" s="119"/>
      <c r="K4786" s="119"/>
      <c r="L4786" s="119"/>
      <c r="M4786" s="119"/>
      <c r="N4786" s="119"/>
      <c r="O4786" s="159"/>
      <c r="P4786" s="160" t="s">
        <v>80</v>
      </c>
      <c r="Q4786" s="122">
        <f t="shared" si="150"/>
        <v>0</v>
      </c>
      <c r="R4786" s="143"/>
    </row>
    <row r="4787" spans="2:18" x14ac:dyDescent="0.2">
      <c r="B4787" s="120"/>
      <c r="C4787" s="119"/>
      <c r="D4787" s="120"/>
      <c r="E4787" s="119"/>
      <c r="F4787" s="119"/>
      <c r="G4787" s="119"/>
      <c r="H4787" s="119"/>
      <c r="I4787" s="158">
        <f t="shared" si="149"/>
        <v>0</v>
      </c>
      <c r="J4787" s="119"/>
      <c r="K4787" s="119"/>
      <c r="L4787" s="119"/>
      <c r="M4787" s="119"/>
      <c r="N4787" s="119"/>
      <c r="O4787" s="159"/>
      <c r="P4787" s="160" t="s">
        <v>80</v>
      </c>
      <c r="Q4787" s="122">
        <f t="shared" si="150"/>
        <v>0</v>
      </c>
      <c r="R4787" s="143"/>
    </row>
    <row r="4788" spans="2:18" x14ac:dyDescent="0.2">
      <c r="B4788" s="120"/>
      <c r="C4788" s="119"/>
      <c r="D4788" s="120"/>
      <c r="E4788" s="119"/>
      <c r="F4788" s="119"/>
      <c r="G4788" s="119"/>
      <c r="H4788" s="119"/>
      <c r="I4788" s="158">
        <f t="shared" ref="I4788:I4851" si="151">IF(J4788&gt;0,J4788,SUM((PI()*E4788*F4788/4)+(PI()*F4788*G4788/4)+(PI()*G4788*H4788/4)+(PI()*H4788*E4788/4)))</f>
        <v>0</v>
      </c>
      <c r="J4788" s="119"/>
      <c r="K4788" s="119"/>
      <c r="L4788" s="119"/>
      <c r="M4788" s="119"/>
      <c r="N4788" s="119"/>
      <c r="O4788" s="159"/>
      <c r="P4788" s="160" t="s">
        <v>80</v>
      </c>
      <c r="Q4788" s="122">
        <f t="shared" ref="Q4788:Q4851" si="152">SUM((I4788-(L4788+M4788+N4788))*(1-O4788))</f>
        <v>0</v>
      </c>
      <c r="R4788" s="143"/>
    </row>
    <row r="4789" spans="2:18" x14ac:dyDescent="0.2">
      <c r="B4789" s="120"/>
      <c r="C4789" s="119"/>
      <c r="D4789" s="120"/>
      <c r="E4789" s="119"/>
      <c r="F4789" s="119"/>
      <c r="G4789" s="119"/>
      <c r="H4789" s="119"/>
      <c r="I4789" s="158">
        <f t="shared" si="151"/>
        <v>0</v>
      </c>
      <c r="J4789" s="119"/>
      <c r="K4789" s="119"/>
      <c r="L4789" s="119"/>
      <c r="M4789" s="119"/>
      <c r="N4789" s="119"/>
      <c r="O4789" s="159"/>
      <c r="P4789" s="160" t="s">
        <v>80</v>
      </c>
      <c r="Q4789" s="122">
        <f t="shared" si="152"/>
        <v>0</v>
      </c>
      <c r="R4789" s="143"/>
    </row>
    <row r="4790" spans="2:18" x14ac:dyDescent="0.2">
      <c r="B4790" s="120"/>
      <c r="C4790" s="119"/>
      <c r="D4790" s="120"/>
      <c r="E4790" s="119"/>
      <c r="F4790" s="119"/>
      <c r="G4790" s="119"/>
      <c r="H4790" s="119"/>
      <c r="I4790" s="158">
        <f t="shared" si="151"/>
        <v>0</v>
      </c>
      <c r="J4790" s="119"/>
      <c r="K4790" s="119"/>
      <c r="L4790" s="119"/>
      <c r="M4790" s="119"/>
      <c r="N4790" s="119"/>
      <c r="O4790" s="159"/>
      <c r="P4790" s="160" t="s">
        <v>80</v>
      </c>
      <c r="Q4790" s="122">
        <f t="shared" si="152"/>
        <v>0</v>
      </c>
      <c r="R4790" s="143"/>
    </row>
    <row r="4791" spans="2:18" x14ac:dyDescent="0.2">
      <c r="B4791" s="120"/>
      <c r="C4791" s="119"/>
      <c r="D4791" s="120"/>
      <c r="E4791" s="119"/>
      <c r="F4791" s="119"/>
      <c r="G4791" s="119"/>
      <c r="H4791" s="119"/>
      <c r="I4791" s="158">
        <f t="shared" si="151"/>
        <v>0</v>
      </c>
      <c r="J4791" s="119"/>
      <c r="K4791" s="119"/>
      <c r="L4791" s="119"/>
      <c r="M4791" s="119"/>
      <c r="N4791" s="119"/>
      <c r="O4791" s="159"/>
      <c r="P4791" s="160" t="s">
        <v>80</v>
      </c>
      <c r="Q4791" s="122">
        <f t="shared" si="152"/>
        <v>0</v>
      </c>
      <c r="R4791" s="143"/>
    </row>
    <row r="4792" spans="2:18" x14ac:dyDescent="0.2">
      <c r="B4792" s="120"/>
      <c r="C4792" s="119"/>
      <c r="D4792" s="120"/>
      <c r="E4792" s="119"/>
      <c r="F4792" s="119"/>
      <c r="G4792" s="119"/>
      <c r="H4792" s="119"/>
      <c r="I4792" s="158">
        <f t="shared" si="151"/>
        <v>0</v>
      </c>
      <c r="J4792" s="119"/>
      <c r="K4792" s="119"/>
      <c r="L4792" s="119"/>
      <c r="M4792" s="119"/>
      <c r="N4792" s="119"/>
      <c r="O4792" s="159"/>
      <c r="P4792" s="160" t="s">
        <v>80</v>
      </c>
      <c r="Q4792" s="122">
        <f t="shared" si="152"/>
        <v>0</v>
      </c>
      <c r="R4792" s="143"/>
    </row>
    <row r="4793" spans="2:18" x14ac:dyDescent="0.2">
      <c r="B4793" s="120"/>
      <c r="C4793" s="119"/>
      <c r="D4793" s="120"/>
      <c r="E4793" s="119"/>
      <c r="F4793" s="119"/>
      <c r="G4793" s="119"/>
      <c r="H4793" s="119"/>
      <c r="I4793" s="158">
        <f t="shared" si="151"/>
        <v>0</v>
      </c>
      <c r="J4793" s="119"/>
      <c r="K4793" s="119"/>
      <c r="L4793" s="119"/>
      <c r="M4793" s="119"/>
      <c r="N4793" s="119"/>
      <c r="O4793" s="159"/>
      <c r="P4793" s="160" t="s">
        <v>80</v>
      </c>
      <c r="Q4793" s="122">
        <f t="shared" si="152"/>
        <v>0</v>
      </c>
      <c r="R4793" s="143"/>
    </row>
    <row r="4794" spans="2:18" x14ac:dyDescent="0.2">
      <c r="B4794" s="120"/>
      <c r="C4794" s="119"/>
      <c r="D4794" s="120"/>
      <c r="E4794" s="119"/>
      <c r="F4794" s="119"/>
      <c r="G4794" s="119"/>
      <c r="H4794" s="119"/>
      <c r="I4794" s="158">
        <f t="shared" si="151"/>
        <v>0</v>
      </c>
      <c r="J4794" s="119"/>
      <c r="K4794" s="119"/>
      <c r="L4794" s="119"/>
      <c r="M4794" s="119"/>
      <c r="N4794" s="119"/>
      <c r="O4794" s="159"/>
      <c r="P4794" s="160" t="s">
        <v>80</v>
      </c>
      <c r="Q4794" s="122">
        <f t="shared" si="152"/>
        <v>0</v>
      </c>
      <c r="R4794" s="143"/>
    </row>
    <row r="4795" spans="2:18" x14ac:dyDescent="0.2">
      <c r="B4795" s="120"/>
      <c r="C4795" s="119"/>
      <c r="D4795" s="120"/>
      <c r="E4795" s="119"/>
      <c r="F4795" s="119"/>
      <c r="G4795" s="119"/>
      <c r="H4795" s="119"/>
      <c r="I4795" s="158">
        <f t="shared" si="151"/>
        <v>0</v>
      </c>
      <c r="J4795" s="119"/>
      <c r="K4795" s="119"/>
      <c r="L4795" s="119"/>
      <c r="M4795" s="119"/>
      <c r="N4795" s="119"/>
      <c r="O4795" s="159"/>
      <c r="P4795" s="160" t="s">
        <v>80</v>
      </c>
      <c r="Q4795" s="122">
        <f t="shared" si="152"/>
        <v>0</v>
      </c>
      <c r="R4795" s="143"/>
    </row>
    <row r="4796" spans="2:18" x14ac:dyDescent="0.2">
      <c r="B4796" s="120"/>
      <c r="C4796" s="119"/>
      <c r="D4796" s="120"/>
      <c r="E4796" s="119"/>
      <c r="F4796" s="119"/>
      <c r="G4796" s="119"/>
      <c r="H4796" s="119"/>
      <c r="I4796" s="158">
        <f t="shared" si="151"/>
        <v>0</v>
      </c>
      <c r="J4796" s="119"/>
      <c r="K4796" s="119"/>
      <c r="L4796" s="119"/>
      <c r="M4796" s="119"/>
      <c r="N4796" s="119"/>
      <c r="O4796" s="159"/>
      <c r="P4796" s="160" t="s">
        <v>80</v>
      </c>
      <c r="Q4796" s="122">
        <f t="shared" si="152"/>
        <v>0</v>
      </c>
      <c r="R4796" s="143"/>
    </row>
    <row r="4797" spans="2:18" x14ac:dyDescent="0.2">
      <c r="B4797" s="120"/>
      <c r="C4797" s="119"/>
      <c r="D4797" s="120"/>
      <c r="E4797" s="119"/>
      <c r="F4797" s="119"/>
      <c r="G4797" s="119"/>
      <c r="H4797" s="119"/>
      <c r="I4797" s="158">
        <f t="shared" si="151"/>
        <v>0</v>
      </c>
      <c r="J4797" s="119"/>
      <c r="K4797" s="119"/>
      <c r="L4797" s="119"/>
      <c r="M4797" s="119"/>
      <c r="N4797" s="119"/>
      <c r="O4797" s="159"/>
      <c r="P4797" s="160" t="s">
        <v>80</v>
      </c>
      <c r="Q4797" s="122">
        <f t="shared" si="152"/>
        <v>0</v>
      </c>
      <c r="R4797" s="143"/>
    </row>
    <row r="4798" spans="2:18" x14ac:dyDescent="0.2">
      <c r="B4798" s="120"/>
      <c r="C4798" s="119"/>
      <c r="D4798" s="120"/>
      <c r="E4798" s="119"/>
      <c r="F4798" s="119"/>
      <c r="G4798" s="119"/>
      <c r="H4798" s="119"/>
      <c r="I4798" s="158">
        <f t="shared" si="151"/>
        <v>0</v>
      </c>
      <c r="J4798" s="119"/>
      <c r="K4798" s="119"/>
      <c r="L4798" s="119"/>
      <c r="M4798" s="119"/>
      <c r="N4798" s="119"/>
      <c r="O4798" s="159"/>
      <c r="P4798" s="160" t="s">
        <v>80</v>
      </c>
      <c r="Q4798" s="122">
        <f t="shared" si="152"/>
        <v>0</v>
      </c>
      <c r="R4798" s="143"/>
    </row>
    <row r="4799" spans="2:18" x14ac:dyDescent="0.2">
      <c r="B4799" s="120"/>
      <c r="C4799" s="119"/>
      <c r="D4799" s="120"/>
      <c r="E4799" s="119"/>
      <c r="F4799" s="119"/>
      <c r="G4799" s="119"/>
      <c r="H4799" s="119"/>
      <c r="I4799" s="158">
        <f t="shared" si="151"/>
        <v>0</v>
      </c>
      <c r="J4799" s="119"/>
      <c r="K4799" s="119"/>
      <c r="L4799" s="119"/>
      <c r="M4799" s="119"/>
      <c r="N4799" s="119"/>
      <c r="O4799" s="159"/>
      <c r="P4799" s="160" t="s">
        <v>80</v>
      </c>
      <c r="Q4799" s="122">
        <f t="shared" si="152"/>
        <v>0</v>
      </c>
      <c r="R4799" s="143"/>
    </row>
    <row r="4800" spans="2:18" x14ac:dyDescent="0.2">
      <c r="B4800" s="120"/>
      <c r="C4800" s="119"/>
      <c r="D4800" s="120"/>
      <c r="E4800" s="119"/>
      <c r="F4800" s="119"/>
      <c r="G4800" s="119"/>
      <c r="H4800" s="119"/>
      <c r="I4800" s="158">
        <f t="shared" si="151"/>
        <v>0</v>
      </c>
      <c r="J4800" s="119"/>
      <c r="K4800" s="119"/>
      <c r="L4800" s="119"/>
      <c r="M4800" s="119"/>
      <c r="N4800" s="119"/>
      <c r="O4800" s="159"/>
      <c r="P4800" s="160" t="s">
        <v>80</v>
      </c>
      <c r="Q4800" s="122">
        <f t="shared" si="152"/>
        <v>0</v>
      </c>
      <c r="R4800" s="143"/>
    </row>
    <row r="4801" spans="2:18" x14ac:dyDescent="0.2">
      <c r="B4801" s="120"/>
      <c r="C4801" s="119"/>
      <c r="D4801" s="120"/>
      <c r="E4801" s="119"/>
      <c r="F4801" s="119"/>
      <c r="G4801" s="119"/>
      <c r="H4801" s="119"/>
      <c r="I4801" s="158">
        <f t="shared" si="151"/>
        <v>0</v>
      </c>
      <c r="J4801" s="119"/>
      <c r="K4801" s="119"/>
      <c r="L4801" s="119"/>
      <c r="M4801" s="119"/>
      <c r="N4801" s="119"/>
      <c r="O4801" s="159"/>
      <c r="P4801" s="160" t="s">
        <v>80</v>
      </c>
      <c r="Q4801" s="122">
        <f t="shared" si="152"/>
        <v>0</v>
      </c>
      <c r="R4801" s="143"/>
    </row>
    <row r="4802" spans="2:18" x14ac:dyDescent="0.2">
      <c r="B4802" s="120"/>
      <c r="C4802" s="119"/>
      <c r="D4802" s="120"/>
      <c r="E4802" s="119"/>
      <c r="F4802" s="119"/>
      <c r="G4802" s="119"/>
      <c r="H4802" s="119"/>
      <c r="I4802" s="158">
        <f t="shared" si="151"/>
        <v>0</v>
      </c>
      <c r="J4802" s="119"/>
      <c r="K4802" s="119"/>
      <c r="L4802" s="119"/>
      <c r="M4802" s="119"/>
      <c r="N4802" s="119"/>
      <c r="O4802" s="159"/>
      <c r="P4802" s="160" t="s">
        <v>80</v>
      </c>
      <c r="Q4802" s="122">
        <f t="shared" si="152"/>
        <v>0</v>
      </c>
      <c r="R4802" s="143"/>
    </row>
    <row r="4803" spans="2:18" x14ac:dyDescent="0.2">
      <c r="B4803" s="120"/>
      <c r="C4803" s="119"/>
      <c r="D4803" s="120"/>
      <c r="E4803" s="119"/>
      <c r="F4803" s="119"/>
      <c r="G4803" s="119"/>
      <c r="H4803" s="119"/>
      <c r="I4803" s="158">
        <f t="shared" si="151"/>
        <v>0</v>
      </c>
      <c r="J4803" s="119"/>
      <c r="K4803" s="119"/>
      <c r="L4803" s="119"/>
      <c r="M4803" s="119"/>
      <c r="N4803" s="119"/>
      <c r="O4803" s="159"/>
      <c r="P4803" s="160" t="s">
        <v>80</v>
      </c>
      <c r="Q4803" s="122">
        <f t="shared" si="152"/>
        <v>0</v>
      </c>
      <c r="R4803" s="143"/>
    </row>
    <row r="4804" spans="2:18" x14ac:dyDescent="0.2">
      <c r="B4804" s="120"/>
      <c r="C4804" s="119"/>
      <c r="D4804" s="120"/>
      <c r="E4804" s="119"/>
      <c r="F4804" s="119"/>
      <c r="G4804" s="119"/>
      <c r="H4804" s="119"/>
      <c r="I4804" s="158">
        <f t="shared" si="151"/>
        <v>0</v>
      </c>
      <c r="J4804" s="119"/>
      <c r="K4804" s="119"/>
      <c r="L4804" s="119"/>
      <c r="M4804" s="119"/>
      <c r="N4804" s="119"/>
      <c r="O4804" s="159"/>
      <c r="P4804" s="160" t="s">
        <v>80</v>
      </c>
      <c r="Q4804" s="122">
        <f t="shared" si="152"/>
        <v>0</v>
      </c>
      <c r="R4804" s="143"/>
    </row>
    <row r="4805" spans="2:18" x14ac:dyDescent="0.2">
      <c r="B4805" s="120"/>
      <c r="C4805" s="119"/>
      <c r="D4805" s="120"/>
      <c r="E4805" s="119"/>
      <c r="F4805" s="119"/>
      <c r="G4805" s="119"/>
      <c r="H4805" s="119"/>
      <c r="I4805" s="158">
        <f t="shared" si="151"/>
        <v>0</v>
      </c>
      <c r="J4805" s="119"/>
      <c r="K4805" s="119"/>
      <c r="L4805" s="119"/>
      <c r="M4805" s="119"/>
      <c r="N4805" s="119"/>
      <c r="O4805" s="159"/>
      <c r="P4805" s="160" t="s">
        <v>80</v>
      </c>
      <c r="Q4805" s="122">
        <f t="shared" si="152"/>
        <v>0</v>
      </c>
      <c r="R4805" s="143"/>
    </row>
    <row r="4806" spans="2:18" x14ac:dyDescent="0.2">
      <c r="B4806" s="120"/>
      <c r="C4806" s="119"/>
      <c r="D4806" s="120"/>
      <c r="E4806" s="119"/>
      <c r="F4806" s="119"/>
      <c r="G4806" s="119"/>
      <c r="H4806" s="119"/>
      <c r="I4806" s="158">
        <f t="shared" si="151"/>
        <v>0</v>
      </c>
      <c r="J4806" s="119"/>
      <c r="K4806" s="119"/>
      <c r="L4806" s="119"/>
      <c r="M4806" s="119"/>
      <c r="N4806" s="119"/>
      <c r="O4806" s="159"/>
      <c r="P4806" s="160" t="s">
        <v>80</v>
      </c>
      <c r="Q4806" s="122">
        <f t="shared" si="152"/>
        <v>0</v>
      </c>
      <c r="R4806" s="143"/>
    </row>
    <row r="4807" spans="2:18" x14ac:dyDescent="0.2">
      <c r="B4807" s="120"/>
      <c r="C4807" s="119"/>
      <c r="D4807" s="120"/>
      <c r="E4807" s="119"/>
      <c r="F4807" s="119"/>
      <c r="G4807" s="119"/>
      <c r="H4807" s="119"/>
      <c r="I4807" s="158">
        <f t="shared" si="151"/>
        <v>0</v>
      </c>
      <c r="J4807" s="119"/>
      <c r="K4807" s="119"/>
      <c r="L4807" s="119"/>
      <c r="M4807" s="119"/>
      <c r="N4807" s="119"/>
      <c r="O4807" s="159"/>
      <c r="P4807" s="160" t="s">
        <v>80</v>
      </c>
      <c r="Q4807" s="122">
        <f t="shared" si="152"/>
        <v>0</v>
      </c>
      <c r="R4807" s="143"/>
    </row>
    <row r="4808" spans="2:18" x14ac:dyDescent="0.2">
      <c r="B4808" s="120"/>
      <c r="C4808" s="119"/>
      <c r="D4808" s="120"/>
      <c r="E4808" s="119"/>
      <c r="F4808" s="119"/>
      <c r="G4808" s="119"/>
      <c r="H4808" s="119"/>
      <c r="I4808" s="158">
        <f t="shared" si="151"/>
        <v>0</v>
      </c>
      <c r="J4808" s="119"/>
      <c r="K4808" s="119"/>
      <c r="L4808" s="119"/>
      <c r="M4808" s="119"/>
      <c r="N4808" s="119"/>
      <c r="O4808" s="159"/>
      <c r="P4808" s="160" t="s">
        <v>80</v>
      </c>
      <c r="Q4808" s="122">
        <f t="shared" si="152"/>
        <v>0</v>
      </c>
      <c r="R4808" s="143"/>
    </row>
    <row r="4809" spans="2:18" x14ac:dyDescent="0.2">
      <c r="B4809" s="120"/>
      <c r="C4809" s="119"/>
      <c r="D4809" s="120"/>
      <c r="E4809" s="119"/>
      <c r="F4809" s="119"/>
      <c r="G4809" s="119"/>
      <c r="H4809" s="119"/>
      <c r="I4809" s="158">
        <f t="shared" si="151"/>
        <v>0</v>
      </c>
      <c r="J4809" s="119"/>
      <c r="K4809" s="119"/>
      <c r="L4809" s="119"/>
      <c r="M4809" s="119"/>
      <c r="N4809" s="119"/>
      <c r="O4809" s="159"/>
      <c r="P4809" s="160" t="s">
        <v>80</v>
      </c>
      <c r="Q4809" s="122">
        <f t="shared" si="152"/>
        <v>0</v>
      </c>
      <c r="R4809" s="143"/>
    </row>
    <row r="4810" spans="2:18" x14ac:dyDescent="0.2">
      <c r="B4810" s="120"/>
      <c r="C4810" s="119"/>
      <c r="D4810" s="120"/>
      <c r="E4810" s="119"/>
      <c r="F4810" s="119"/>
      <c r="G4810" s="119"/>
      <c r="H4810" s="119"/>
      <c r="I4810" s="158">
        <f t="shared" si="151"/>
        <v>0</v>
      </c>
      <c r="J4810" s="119"/>
      <c r="K4810" s="119"/>
      <c r="L4810" s="119"/>
      <c r="M4810" s="119"/>
      <c r="N4810" s="119"/>
      <c r="O4810" s="159"/>
      <c r="P4810" s="160" t="s">
        <v>80</v>
      </c>
      <c r="Q4810" s="122">
        <f t="shared" si="152"/>
        <v>0</v>
      </c>
      <c r="R4810" s="143"/>
    </row>
    <row r="4811" spans="2:18" x14ac:dyDescent="0.2">
      <c r="B4811" s="120"/>
      <c r="C4811" s="119"/>
      <c r="D4811" s="120"/>
      <c r="E4811" s="119"/>
      <c r="F4811" s="119"/>
      <c r="G4811" s="119"/>
      <c r="H4811" s="119"/>
      <c r="I4811" s="158">
        <f t="shared" si="151"/>
        <v>0</v>
      </c>
      <c r="J4811" s="119"/>
      <c r="K4811" s="119"/>
      <c r="L4811" s="119"/>
      <c r="M4811" s="119"/>
      <c r="N4811" s="119"/>
      <c r="O4811" s="159"/>
      <c r="P4811" s="160" t="s">
        <v>80</v>
      </c>
      <c r="Q4811" s="122">
        <f t="shared" si="152"/>
        <v>0</v>
      </c>
      <c r="R4811" s="143"/>
    </row>
    <row r="4812" spans="2:18" x14ac:dyDescent="0.2">
      <c r="B4812" s="120"/>
      <c r="C4812" s="119"/>
      <c r="D4812" s="120"/>
      <c r="E4812" s="119"/>
      <c r="F4812" s="119"/>
      <c r="G4812" s="119"/>
      <c r="H4812" s="119"/>
      <c r="I4812" s="158">
        <f t="shared" si="151"/>
        <v>0</v>
      </c>
      <c r="J4812" s="119"/>
      <c r="K4812" s="119"/>
      <c r="L4812" s="119"/>
      <c r="M4812" s="119"/>
      <c r="N4812" s="119"/>
      <c r="O4812" s="159"/>
      <c r="P4812" s="160" t="s">
        <v>80</v>
      </c>
      <c r="Q4812" s="122">
        <f t="shared" si="152"/>
        <v>0</v>
      </c>
      <c r="R4812" s="143"/>
    </row>
    <row r="4813" spans="2:18" x14ac:dyDescent="0.2">
      <c r="B4813" s="120"/>
      <c r="C4813" s="119"/>
      <c r="D4813" s="120"/>
      <c r="E4813" s="119"/>
      <c r="F4813" s="119"/>
      <c r="G4813" s="119"/>
      <c r="H4813" s="119"/>
      <c r="I4813" s="158">
        <f t="shared" si="151"/>
        <v>0</v>
      </c>
      <c r="J4813" s="119"/>
      <c r="K4813" s="119"/>
      <c r="L4813" s="119"/>
      <c r="M4813" s="119"/>
      <c r="N4813" s="119"/>
      <c r="O4813" s="159"/>
      <c r="P4813" s="160" t="s">
        <v>80</v>
      </c>
      <c r="Q4813" s="122">
        <f t="shared" si="152"/>
        <v>0</v>
      </c>
      <c r="R4813" s="143"/>
    </row>
    <row r="4814" spans="2:18" x14ac:dyDescent="0.2">
      <c r="B4814" s="120"/>
      <c r="C4814" s="119"/>
      <c r="D4814" s="120"/>
      <c r="E4814" s="119"/>
      <c r="F4814" s="119"/>
      <c r="G4814" s="119"/>
      <c r="H4814" s="119"/>
      <c r="I4814" s="158">
        <f t="shared" si="151"/>
        <v>0</v>
      </c>
      <c r="J4814" s="119"/>
      <c r="K4814" s="119"/>
      <c r="L4814" s="119"/>
      <c r="M4814" s="119"/>
      <c r="N4814" s="119"/>
      <c r="O4814" s="159"/>
      <c r="P4814" s="160" t="s">
        <v>80</v>
      </c>
      <c r="Q4814" s="122">
        <f t="shared" si="152"/>
        <v>0</v>
      </c>
      <c r="R4814" s="143"/>
    </row>
    <row r="4815" spans="2:18" x14ac:dyDescent="0.2">
      <c r="B4815" s="120"/>
      <c r="C4815" s="119"/>
      <c r="D4815" s="120"/>
      <c r="E4815" s="119"/>
      <c r="F4815" s="119"/>
      <c r="G4815" s="119"/>
      <c r="H4815" s="119"/>
      <c r="I4815" s="158">
        <f t="shared" si="151"/>
        <v>0</v>
      </c>
      <c r="J4815" s="119"/>
      <c r="K4815" s="119"/>
      <c r="L4815" s="119"/>
      <c r="M4815" s="119"/>
      <c r="N4815" s="119"/>
      <c r="O4815" s="159"/>
      <c r="P4815" s="160" t="s">
        <v>80</v>
      </c>
      <c r="Q4815" s="122">
        <f t="shared" si="152"/>
        <v>0</v>
      </c>
      <c r="R4815" s="143"/>
    </row>
    <row r="4816" spans="2:18" x14ac:dyDescent="0.2">
      <c r="B4816" s="120"/>
      <c r="C4816" s="119"/>
      <c r="D4816" s="120"/>
      <c r="E4816" s="119"/>
      <c r="F4816" s="119"/>
      <c r="G4816" s="119"/>
      <c r="H4816" s="119"/>
      <c r="I4816" s="158">
        <f t="shared" si="151"/>
        <v>0</v>
      </c>
      <c r="J4816" s="119"/>
      <c r="K4816" s="119"/>
      <c r="L4816" s="119"/>
      <c r="M4816" s="119"/>
      <c r="N4816" s="119"/>
      <c r="O4816" s="159"/>
      <c r="P4816" s="160" t="s">
        <v>80</v>
      </c>
      <c r="Q4816" s="122">
        <f t="shared" si="152"/>
        <v>0</v>
      </c>
      <c r="R4816" s="143"/>
    </row>
    <row r="4817" spans="2:18" x14ac:dyDescent="0.2">
      <c r="B4817" s="120"/>
      <c r="C4817" s="119"/>
      <c r="D4817" s="120"/>
      <c r="E4817" s="119"/>
      <c r="F4817" s="119"/>
      <c r="G4817" s="119"/>
      <c r="H4817" s="119"/>
      <c r="I4817" s="158">
        <f t="shared" si="151"/>
        <v>0</v>
      </c>
      <c r="J4817" s="119"/>
      <c r="K4817" s="119"/>
      <c r="L4817" s="119"/>
      <c r="M4817" s="119"/>
      <c r="N4817" s="119"/>
      <c r="O4817" s="159"/>
      <c r="P4817" s="160" t="s">
        <v>80</v>
      </c>
      <c r="Q4817" s="122">
        <f t="shared" si="152"/>
        <v>0</v>
      </c>
      <c r="R4817" s="143"/>
    </row>
    <row r="4818" spans="2:18" x14ac:dyDescent="0.2">
      <c r="B4818" s="120"/>
      <c r="C4818" s="119"/>
      <c r="D4818" s="120"/>
      <c r="E4818" s="119"/>
      <c r="F4818" s="119"/>
      <c r="G4818" s="119"/>
      <c r="H4818" s="119"/>
      <c r="I4818" s="158">
        <f t="shared" si="151"/>
        <v>0</v>
      </c>
      <c r="J4818" s="119"/>
      <c r="K4818" s="119"/>
      <c r="L4818" s="119"/>
      <c r="M4818" s="119"/>
      <c r="N4818" s="119"/>
      <c r="O4818" s="159"/>
      <c r="P4818" s="160" t="s">
        <v>80</v>
      </c>
      <c r="Q4818" s="122">
        <f t="shared" si="152"/>
        <v>0</v>
      </c>
      <c r="R4818" s="143"/>
    </row>
    <row r="4819" spans="2:18" x14ac:dyDescent="0.2">
      <c r="B4819" s="120"/>
      <c r="C4819" s="119"/>
      <c r="D4819" s="120"/>
      <c r="E4819" s="119"/>
      <c r="F4819" s="119"/>
      <c r="G4819" s="119"/>
      <c r="H4819" s="119"/>
      <c r="I4819" s="158">
        <f t="shared" si="151"/>
        <v>0</v>
      </c>
      <c r="J4819" s="119"/>
      <c r="K4819" s="119"/>
      <c r="L4819" s="119"/>
      <c r="M4819" s="119"/>
      <c r="N4819" s="119"/>
      <c r="O4819" s="159"/>
      <c r="P4819" s="160" t="s">
        <v>80</v>
      </c>
      <c r="Q4819" s="122">
        <f t="shared" si="152"/>
        <v>0</v>
      </c>
      <c r="R4819" s="143"/>
    </row>
    <row r="4820" spans="2:18" x14ac:dyDescent="0.2">
      <c r="B4820" s="120"/>
      <c r="C4820" s="119"/>
      <c r="D4820" s="120"/>
      <c r="E4820" s="119"/>
      <c r="F4820" s="119"/>
      <c r="G4820" s="119"/>
      <c r="H4820" s="119"/>
      <c r="I4820" s="158">
        <f t="shared" si="151"/>
        <v>0</v>
      </c>
      <c r="J4820" s="119"/>
      <c r="K4820" s="119"/>
      <c r="L4820" s="119"/>
      <c r="M4820" s="119"/>
      <c r="N4820" s="119"/>
      <c r="O4820" s="159"/>
      <c r="P4820" s="160" t="s">
        <v>80</v>
      </c>
      <c r="Q4820" s="122">
        <f t="shared" si="152"/>
        <v>0</v>
      </c>
      <c r="R4820" s="143"/>
    </row>
    <row r="4821" spans="2:18" x14ac:dyDescent="0.2">
      <c r="B4821" s="120"/>
      <c r="C4821" s="119"/>
      <c r="D4821" s="120"/>
      <c r="E4821" s="119"/>
      <c r="F4821" s="119"/>
      <c r="G4821" s="119"/>
      <c r="H4821" s="119"/>
      <c r="I4821" s="158">
        <f t="shared" si="151"/>
        <v>0</v>
      </c>
      <c r="J4821" s="119"/>
      <c r="K4821" s="119"/>
      <c r="L4821" s="119"/>
      <c r="M4821" s="119"/>
      <c r="N4821" s="119"/>
      <c r="O4821" s="159"/>
      <c r="P4821" s="160" t="s">
        <v>80</v>
      </c>
      <c r="Q4821" s="122">
        <f t="shared" si="152"/>
        <v>0</v>
      </c>
      <c r="R4821" s="143"/>
    </row>
    <row r="4822" spans="2:18" x14ac:dyDescent="0.2">
      <c r="B4822" s="120"/>
      <c r="C4822" s="119"/>
      <c r="D4822" s="120"/>
      <c r="E4822" s="119"/>
      <c r="F4822" s="119"/>
      <c r="G4822" s="119"/>
      <c r="H4822" s="119"/>
      <c r="I4822" s="158">
        <f t="shared" si="151"/>
        <v>0</v>
      </c>
      <c r="J4822" s="119"/>
      <c r="K4822" s="119"/>
      <c r="L4822" s="119"/>
      <c r="M4822" s="119"/>
      <c r="N4822" s="119"/>
      <c r="O4822" s="159"/>
      <c r="P4822" s="160" t="s">
        <v>80</v>
      </c>
      <c r="Q4822" s="122">
        <f t="shared" si="152"/>
        <v>0</v>
      </c>
      <c r="R4822" s="143"/>
    </row>
    <row r="4823" spans="2:18" x14ac:dyDescent="0.2">
      <c r="B4823" s="120"/>
      <c r="C4823" s="119"/>
      <c r="D4823" s="120"/>
      <c r="E4823" s="119"/>
      <c r="F4823" s="119"/>
      <c r="G4823" s="119"/>
      <c r="H4823" s="119"/>
      <c r="I4823" s="158">
        <f t="shared" si="151"/>
        <v>0</v>
      </c>
      <c r="J4823" s="119"/>
      <c r="K4823" s="119"/>
      <c r="L4823" s="119"/>
      <c r="M4823" s="119"/>
      <c r="N4823" s="119"/>
      <c r="O4823" s="159"/>
      <c r="P4823" s="160" t="s">
        <v>80</v>
      </c>
      <c r="Q4823" s="122">
        <f t="shared" si="152"/>
        <v>0</v>
      </c>
      <c r="R4823" s="143"/>
    </row>
    <row r="4824" spans="2:18" x14ac:dyDescent="0.2">
      <c r="B4824" s="120"/>
      <c r="C4824" s="119"/>
      <c r="D4824" s="120"/>
      <c r="E4824" s="119"/>
      <c r="F4824" s="119"/>
      <c r="G4824" s="119"/>
      <c r="H4824" s="119"/>
      <c r="I4824" s="158">
        <f t="shared" si="151"/>
        <v>0</v>
      </c>
      <c r="J4824" s="119"/>
      <c r="K4824" s="119"/>
      <c r="L4824" s="119"/>
      <c r="M4824" s="119"/>
      <c r="N4824" s="119"/>
      <c r="O4824" s="159"/>
      <c r="P4824" s="160" t="s">
        <v>80</v>
      </c>
      <c r="Q4824" s="122">
        <f t="shared" si="152"/>
        <v>0</v>
      </c>
      <c r="R4824" s="143"/>
    </row>
    <row r="4825" spans="2:18" x14ac:dyDescent="0.2">
      <c r="B4825" s="120"/>
      <c r="C4825" s="119"/>
      <c r="D4825" s="120"/>
      <c r="E4825" s="119"/>
      <c r="F4825" s="119"/>
      <c r="G4825" s="119"/>
      <c r="H4825" s="119"/>
      <c r="I4825" s="158">
        <f t="shared" si="151"/>
        <v>0</v>
      </c>
      <c r="J4825" s="119"/>
      <c r="K4825" s="119"/>
      <c r="L4825" s="119"/>
      <c r="M4825" s="119"/>
      <c r="N4825" s="119"/>
      <c r="O4825" s="159"/>
      <c r="P4825" s="160" t="s">
        <v>80</v>
      </c>
      <c r="Q4825" s="122">
        <f t="shared" si="152"/>
        <v>0</v>
      </c>
      <c r="R4825" s="143"/>
    </row>
    <row r="4826" spans="2:18" x14ac:dyDescent="0.2">
      <c r="B4826" s="120"/>
      <c r="C4826" s="119"/>
      <c r="D4826" s="120"/>
      <c r="E4826" s="119"/>
      <c r="F4826" s="119"/>
      <c r="G4826" s="119"/>
      <c r="H4826" s="119"/>
      <c r="I4826" s="158">
        <f t="shared" si="151"/>
        <v>0</v>
      </c>
      <c r="J4826" s="119"/>
      <c r="K4826" s="119"/>
      <c r="L4826" s="119"/>
      <c r="M4826" s="119"/>
      <c r="N4826" s="119"/>
      <c r="O4826" s="159"/>
      <c r="P4826" s="160" t="s">
        <v>80</v>
      </c>
      <c r="Q4826" s="122">
        <f t="shared" si="152"/>
        <v>0</v>
      </c>
      <c r="R4826" s="143"/>
    </row>
    <row r="4827" spans="2:18" x14ac:dyDescent="0.2">
      <c r="B4827" s="120"/>
      <c r="C4827" s="119"/>
      <c r="D4827" s="120"/>
      <c r="E4827" s="119"/>
      <c r="F4827" s="119"/>
      <c r="G4827" s="119"/>
      <c r="H4827" s="119"/>
      <c r="I4827" s="158">
        <f t="shared" si="151"/>
        <v>0</v>
      </c>
      <c r="J4827" s="119"/>
      <c r="K4827" s="119"/>
      <c r="L4827" s="119"/>
      <c r="M4827" s="119"/>
      <c r="N4827" s="119"/>
      <c r="O4827" s="159"/>
      <c r="P4827" s="160" t="s">
        <v>80</v>
      </c>
      <c r="Q4827" s="122">
        <f t="shared" si="152"/>
        <v>0</v>
      </c>
      <c r="R4827" s="143"/>
    </row>
    <row r="4828" spans="2:18" x14ac:dyDescent="0.2">
      <c r="B4828" s="120"/>
      <c r="C4828" s="119"/>
      <c r="D4828" s="120"/>
      <c r="E4828" s="119"/>
      <c r="F4828" s="119"/>
      <c r="G4828" s="119"/>
      <c r="H4828" s="119"/>
      <c r="I4828" s="158">
        <f t="shared" si="151"/>
        <v>0</v>
      </c>
      <c r="J4828" s="119"/>
      <c r="K4828" s="119"/>
      <c r="L4828" s="119"/>
      <c r="M4828" s="119"/>
      <c r="N4828" s="119"/>
      <c r="O4828" s="159"/>
      <c r="P4828" s="160" t="s">
        <v>80</v>
      </c>
      <c r="Q4828" s="122">
        <f t="shared" si="152"/>
        <v>0</v>
      </c>
      <c r="R4828" s="143"/>
    </row>
    <row r="4829" spans="2:18" x14ac:dyDescent="0.2">
      <c r="B4829" s="120"/>
      <c r="C4829" s="119"/>
      <c r="D4829" s="120"/>
      <c r="E4829" s="119"/>
      <c r="F4829" s="119"/>
      <c r="G4829" s="119"/>
      <c r="H4829" s="119"/>
      <c r="I4829" s="158">
        <f t="shared" si="151"/>
        <v>0</v>
      </c>
      <c r="J4829" s="119"/>
      <c r="K4829" s="119"/>
      <c r="L4829" s="119"/>
      <c r="M4829" s="119"/>
      <c r="N4829" s="119"/>
      <c r="O4829" s="159"/>
      <c r="P4829" s="160" t="s">
        <v>80</v>
      </c>
      <c r="Q4829" s="122">
        <f t="shared" si="152"/>
        <v>0</v>
      </c>
      <c r="R4829" s="143"/>
    </row>
    <row r="4830" spans="2:18" x14ac:dyDescent="0.2">
      <c r="B4830" s="120"/>
      <c r="C4830" s="119"/>
      <c r="D4830" s="120"/>
      <c r="E4830" s="119"/>
      <c r="F4830" s="119"/>
      <c r="G4830" s="119"/>
      <c r="H4830" s="119"/>
      <c r="I4830" s="158">
        <f t="shared" si="151"/>
        <v>0</v>
      </c>
      <c r="J4830" s="119"/>
      <c r="K4830" s="119"/>
      <c r="L4830" s="119"/>
      <c r="M4830" s="119"/>
      <c r="N4830" s="119"/>
      <c r="O4830" s="159"/>
      <c r="P4830" s="160" t="s">
        <v>80</v>
      </c>
      <c r="Q4830" s="122">
        <f t="shared" si="152"/>
        <v>0</v>
      </c>
      <c r="R4830" s="143"/>
    </row>
    <row r="4831" spans="2:18" x14ac:dyDescent="0.2">
      <c r="B4831" s="120"/>
      <c r="C4831" s="119"/>
      <c r="D4831" s="120"/>
      <c r="E4831" s="119"/>
      <c r="F4831" s="119"/>
      <c r="G4831" s="119"/>
      <c r="H4831" s="119"/>
      <c r="I4831" s="158">
        <f t="shared" si="151"/>
        <v>0</v>
      </c>
      <c r="J4831" s="119"/>
      <c r="K4831" s="119"/>
      <c r="L4831" s="119"/>
      <c r="M4831" s="119"/>
      <c r="N4831" s="119"/>
      <c r="O4831" s="159"/>
      <c r="P4831" s="160" t="s">
        <v>80</v>
      </c>
      <c r="Q4831" s="122">
        <f t="shared" si="152"/>
        <v>0</v>
      </c>
      <c r="R4831" s="143"/>
    </row>
    <row r="4832" spans="2:18" x14ac:dyDescent="0.2">
      <c r="B4832" s="120"/>
      <c r="C4832" s="119"/>
      <c r="D4832" s="120"/>
      <c r="E4832" s="119"/>
      <c r="F4832" s="119"/>
      <c r="G4832" s="119"/>
      <c r="H4832" s="119"/>
      <c r="I4832" s="158">
        <f t="shared" si="151"/>
        <v>0</v>
      </c>
      <c r="J4832" s="119"/>
      <c r="K4832" s="119"/>
      <c r="L4832" s="119"/>
      <c r="M4832" s="119"/>
      <c r="N4832" s="119"/>
      <c r="O4832" s="159"/>
      <c r="P4832" s="160" t="s">
        <v>80</v>
      </c>
      <c r="Q4832" s="122">
        <f t="shared" si="152"/>
        <v>0</v>
      </c>
      <c r="R4832" s="143"/>
    </row>
    <row r="4833" spans="2:18" x14ac:dyDescent="0.2">
      <c r="B4833" s="120"/>
      <c r="C4833" s="119"/>
      <c r="D4833" s="120"/>
      <c r="E4833" s="119"/>
      <c r="F4833" s="119"/>
      <c r="G4833" s="119"/>
      <c r="H4833" s="119"/>
      <c r="I4833" s="158">
        <f t="shared" si="151"/>
        <v>0</v>
      </c>
      <c r="J4833" s="119"/>
      <c r="K4833" s="119"/>
      <c r="L4833" s="119"/>
      <c r="M4833" s="119"/>
      <c r="N4833" s="119"/>
      <c r="O4833" s="159"/>
      <c r="P4833" s="160" t="s">
        <v>80</v>
      </c>
      <c r="Q4833" s="122">
        <f t="shared" si="152"/>
        <v>0</v>
      </c>
      <c r="R4833" s="143"/>
    </row>
    <row r="4834" spans="2:18" x14ac:dyDescent="0.2">
      <c r="B4834" s="120"/>
      <c r="C4834" s="119"/>
      <c r="D4834" s="120"/>
      <c r="E4834" s="119"/>
      <c r="F4834" s="119"/>
      <c r="G4834" s="119"/>
      <c r="H4834" s="119"/>
      <c r="I4834" s="158">
        <f t="shared" si="151"/>
        <v>0</v>
      </c>
      <c r="J4834" s="119"/>
      <c r="K4834" s="119"/>
      <c r="L4834" s="119"/>
      <c r="M4834" s="119"/>
      <c r="N4834" s="119"/>
      <c r="O4834" s="159"/>
      <c r="P4834" s="160" t="s">
        <v>80</v>
      </c>
      <c r="Q4834" s="122">
        <f t="shared" si="152"/>
        <v>0</v>
      </c>
      <c r="R4834" s="143"/>
    </row>
    <row r="4835" spans="2:18" x14ac:dyDescent="0.2">
      <c r="B4835" s="120"/>
      <c r="C4835" s="119"/>
      <c r="D4835" s="120"/>
      <c r="E4835" s="119"/>
      <c r="F4835" s="119"/>
      <c r="G4835" s="119"/>
      <c r="H4835" s="119"/>
      <c r="I4835" s="158">
        <f t="shared" si="151"/>
        <v>0</v>
      </c>
      <c r="J4835" s="119"/>
      <c r="K4835" s="119"/>
      <c r="L4835" s="119"/>
      <c r="M4835" s="119"/>
      <c r="N4835" s="119"/>
      <c r="O4835" s="159"/>
      <c r="P4835" s="160" t="s">
        <v>80</v>
      </c>
      <c r="Q4835" s="122">
        <f t="shared" si="152"/>
        <v>0</v>
      </c>
      <c r="R4835" s="143"/>
    </row>
    <row r="4836" spans="2:18" x14ac:dyDescent="0.2">
      <c r="B4836" s="120"/>
      <c r="C4836" s="119"/>
      <c r="D4836" s="120"/>
      <c r="E4836" s="119"/>
      <c r="F4836" s="119"/>
      <c r="G4836" s="119"/>
      <c r="H4836" s="119"/>
      <c r="I4836" s="158">
        <f t="shared" si="151"/>
        <v>0</v>
      </c>
      <c r="J4836" s="119"/>
      <c r="K4836" s="119"/>
      <c r="L4836" s="119"/>
      <c r="M4836" s="119"/>
      <c r="N4836" s="119"/>
      <c r="O4836" s="159"/>
      <c r="P4836" s="160" t="s">
        <v>80</v>
      </c>
      <c r="Q4836" s="122">
        <f t="shared" si="152"/>
        <v>0</v>
      </c>
      <c r="R4836" s="143"/>
    </row>
    <row r="4837" spans="2:18" x14ac:dyDescent="0.2">
      <c r="B4837" s="120"/>
      <c r="C4837" s="119"/>
      <c r="D4837" s="120"/>
      <c r="E4837" s="119"/>
      <c r="F4837" s="119"/>
      <c r="G4837" s="119"/>
      <c r="H4837" s="119"/>
      <c r="I4837" s="158">
        <f t="shared" si="151"/>
        <v>0</v>
      </c>
      <c r="J4837" s="119"/>
      <c r="K4837" s="119"/>
      <c r="L4837" s="119"/>
      <c r="M4837" s="119"/>
      <c r="N4837" s="119"/>
      <c r="O4837" s="159"/>
      <c r="P4837" s="160" t="s">
        <v>80</v>
      </c>
      <c r="Q4837" s="122">
        <f t="shared" si="152"/>
        <v>0</v>
      </c>
      <c r="R4837" s="143"/>
    </row>
    <row r="4838" spans="2:18" x14ac:dyDescent="0.2">
      <c r="B4838" s="120"/>
      <c r="C4838" s="119"/>
      <c r="D4838" s="120"/>
      <c r="E4838" s="119"/>
      <c r="F4838" s="119"/>
      <c r="G4838" s="119"/>
      <c r="H4838" s="119"/>
      <c r="I4838" s="158">
        <f t="shared" si="151"/>
        <v>0</v>
      </c>
      <c r="J4838" s="119"/>
      <c r="K4838" s="119"/>
      <c r="L4838" s="119"/>
      <c r="M4838" s="119"/>
      <c r="N4838" s="119"/>
      <c r="O4838" s="159"/>
      <c r="P4838" s="160" t="s">
        <v>80</v>
      </c>
      <c r="Q4838" s="122">
        <f t="shared" si="152"/>
        <v>0</v>
      </c>
      <c r="R4838" s="143"/>
    </row>
    <row r="4839" spans="2:18" x14ac:dyDescent="0.2">
      <c r="B4839" s="120"/>
      <c r="C4839" s="119"/>
      <c r="D4839" s="120"/>
      <c r="E4839" s="119"/>
      <c r="F4839" s="119"/>
      <c r="G4839" s="119"/>
      <c r="H4839" s="119"/>
      <c r="I4839" s="158">
        <f t="shared" si="151"/>
        <v>0</v>
      </c>
      <c r="J4839" s="119"/>
      <c r="K4839" s="119"/>
      <c r="L4839" s="119"/>
      <c r="M4839" s="119"/>
      <c r="N4839" s="119"/>
      <c r="O4839" s="159"/>
      <c r="P4839" s="160" t="s">
        <v>80</v>
      </c>
      <c r="Q4839" s="122">
        <f t="shared" si="152"/>
        <v>0</v>
      </c>
      <c r="R4839" s="143"/>
    </row>
    <row r="4840" spans="2:18" x14ac:dyDescent="0.2">
      <c r="B4840" s="120"/>
      <c r="C4840" s="119"/>
      <c r="D4840" s="120"/>
      <c r="E4840" s="119"/>
      <c r="F4840" s="119"/>
      <c r="G4840" s="119"/>
      <c r="H4840" s="119"/>
      <c r="I4840" s="158">
        <f t="shared" si="151"/>
        <v>0</v>
      </c>
      <c r="J4840" s="119"/>
      <c r="K4840" s="119"/>
      <c r="L4840" s="119"/>
      <c r="M4840" s="119"/>
      <c r="N4840" s="119"/>
      <c r="O4840" s="159"/>
      <c r="P4840" s="160" t="s">
        <v>80</v>
      </c>
      <c r="Q4840" s="122">
        <f t="shared" si="152"/>
        <v>0</v>
      </c>
      <c r="R4840" s="143"/>
    </row>
    <row r="4841" spans="2:18" x14ac:dyDescent="0.2">
      <c r="B4841" s="120"/>
      <c r="C4841" s="119"/>
      <c r="D4841" s="120"/>
      <c r="E4841" s="119"/>
      <c r="F4841" s="119"/>
      <c r="G4841" s="119"/>
      <c r="H4841" s="119"/>
      <c r="I4841" s="158">
        <f t="shared" si="151"/>
        <v>0</v>
      </c>
      <c r="J4841" s="119"/>
      <c r="K4841" s="119"/>
      <c r="L4841" s="119"/>
      <c r="M4841" s="119"/>
      <c r="N4841" s="119"/>
      <c r="O4841" s="159"/>
      <c r="P4841" s="160" t="s">
        <v>80</v>
      </c>
      <c r="Q4841" s="122">
        <f t="shared" si="152"/>
        <v>0</v>
      </c>
      <c r="R4841" s="143"/>
    </row>
    <row r="4842" spans="2:18" x14ac:dyDescent="0.2">
      <c r="B4842" s="120"/>
      <c r="C4842" s="119"/>
      <c r="D4842" s="120"/>
      <c r="E4842" s="119"/>
      <c r="F4842" s="119"/>
      <c r="G4842" s="119"/>
      <c r="H4842" s="119"/>
      <c r="I4842" s="158">
        <f t="shared" si="151"/>
        <v>0</v>
      </c>
      <c r="J4842" s="119"/>
      <c r="K4842" s="119"/>
      <c r="L4842" s="119"/>
      <c r="M4842" s="119"/>
      <c r="N4842" s="119"/>
      <c r="O4842" s="159"/>
      <c r="P4842" s="160" t="s">
        <v>80</v>
      </c>
      <c r="Q4842" s="122">
        <f t="shared" si="152"/>
        <v>0</v>
      </c>
      <c r="R4842" s="143"/>
    </row>
    <row r="4843" spans="2:18" x14ac:dyDescent="0.2">
      <c r="B4843" s="120"/>
      <c r="C4843" s="119"/>
      <c r="D4843" s="120"/>
      <c r="E4843" s="119"/>
      <c r="F4843" s="119"/>
      <c r="G4843" s="119"/>
      <c r="H4843" s="119"/>
      <c r="I4843" s="158">
        <f t="shared" si="151"/>
        <v>0</v>
      </c>
      <c r="J4843" s="119"/>
      <c r="K4843" s="119"/>
      <c r="L4843" s="119"/>
      <c r="M4843" s="119"/>
      <c r="N4843" s="119"/>
      <c r="O4843" s="159"/>
      <c r="P4843" s="160" t="s">
        <v>80</v>
      </c>
      <c r="Q4843" s="122">
        <f t="shared" si="152"/>
        <v>0</v>
      </c>
      <c r="R4843" s="143"/>
    </row>
    <row r="4844" spans="2:18" x14ac:dyDescent="0.2">
      <c r="B4844" s="120"/>
      <c r="C4844" s="119"/>
      <c r="D4844" s="120"/>
      <c r="E4844" s="119"/>
      <c r="F4844" s="119"/>
      <c r="G4844" s="119"/>
      <c r="H4844" s="119"/>
      <c r="I4844" s="158">
        <f t="shared" si="151"/>
        <v>0</v>
      </c>
      <c r="J4844" s="119"/>
      <c r="K4844" s="119"/>
      <c r="L4844" s="119"/>
      <c r="M4844" s="119"/>
      <c r="N4844" s="119"/>
      <c r="O4844" s="159"/>
      <c r="P4844" s="160" t="s">
        <v>80</v>
      </c>
      <c r="Q4844" s="122">
        <f t="shared" si="152"/>
        <v>0</v>
      </c>
      <c r="R4844" s="143"/>
    </row>
    <row r="4845" spans="2:18" x14ac:dyDescent="0.2">
      <c r="B4845" s="120"/>
      <c r="C4845" s="119"/>
      <c r="D4845" s="120"/>
      <c r="E4845" s="119"/>
      <c r="F4845" s="119"/>
      <c r="G4845" s="119"/>
      <c r="H4845" s="119"/>
      <c r="I4845" s="158">
        <f t="shared" si="151"/>
        <v>0</v>
      </c>
      <c r="J4845" s="119"/>
      <c r="K4845" s="119"/>
      <c r="L4845" s="119"/>
      <c r="M4845" s="119"/>
      <c r="N4845" s="119"/>
      <c r="O4845" s="159"/>
      <c r="P4845" s="160" t="s">
        <v>80</v>
      </c>
      <c r="Q4845" s="122">
        <f t="shared" si="152"/>
        <v>0</v>
      </c>
      <c r="R4845" s="143"/>
    </row>
    <row r="4846" spans="2:18" x14ac:dyDescent="0.2">
      <c r="B4846" s="120"/>
      <c r="C4846" s="119"/>
      <c r="D4846" s="120"/>
      <c r="E4846" s="119"/>
      <c r="F4846" s="119"/>
      <c r="G4846" s="119"/>
      <c r="H4846" s="119"/>
      <c r="I4846" s="158">
        <f t="shared" si="151"/>
        <v>0</v>
      </c>
      <c r="J4846" s="119"/>
      <c r="K4846" s="119"/>
      <c r="L4846" s="119"/>
      <c r="M4846" s="119"/>
      <c r="N4846" s="119"/>
      <c r="O4846" s="159"/>
      <c r="P4846" s="160" t="s">
        <v>80</v>
      </c>
      <c r="Q4846" s="122">
        <f t="shared" si="152"/>
        <v>0</v>
      </c>
      <c r="R4846" s="143"/>
    </row>
    <row r="4847" spans="2:18" x14ac:dyDescent="0.2">
      <c r="B4847" s="120"/>
      <c r="C4847" s="119"/>
      <c r="D4847" s="120"/>
      <c r="E4847" s="119"/>
      <c r="F4847" s="119"/>
      <c r="G4847" s="119"/>
      <c r="H4847" s="119"/>
      <c r="I4847" s="158">
        <f t="shared" si="151"/>
        <v>0</v>
      </c>
      <c r="J4847" s="119"/>
      <c r="K4847" s="119"/>
      <c r="L4847" s="119"/>
      <c r="M4847" s="119"/>
      <c r="N4847" s="119"/>
      <c r="O4847" s="159"/>
      <c r="P4847" s="160" t="s">
        <v>80</v>
      </c>
      <c r="Q4847" s="122">
        <f t="shared" si="152"/>
        <v>0</v>
      </c>
      <c r="R4847" s="143"/>
    </row>
    <row r="4848" spans="2:18" x14ac:dyDescent="0.2">
      <c r="B4848" s="120"/>
      <c r="C4848" s="119"/>
      <c r="D4848" s="120"/>
      <c r="E4848" s="119"/>
      <c r="F4848" s="119"/>
      <c r="G4848" s="119"/>
      <c r="H4848" s="119"/>
      <c r="I4848" s="158">
        <f t="shared" si="151"/>
        <v>0</v>
      </c>
      <c r="J4848" s="119"/>
      <c r="K4848" s="119"/>
      <c r="L4848" s="119"/>
      <c r="M4848" s="119"/>
      <c r="N4848" s="119"/>
      <c r="O4848" s="159"/>
      <c r="P4848" s="160" t="s">
        <v>80</v>
      </c>
      <c r="Q4848" s="122">
        <f t="shared" si="152"/>
        <v>0</v>
      </c>
      <c r="R4848" s="143"/>
    </row>
    <row r="4849" spans="2:18" x14ac:dyDescent="0.2">
      <c r="B4849" s="120"/>
      <c r="C4849" s="119"/>
      <c r="D4849" s="120"/>
      <c r="E4849" s="119"/>
      <c r="F4849" s="119"/>
      <c r="G4849" s="119"/>
      <c r="H4849" s="119"/>
      <c r="I4849" s="158">
        <f t="shared" si="151"/>
        <v>0</v>
      </c>
      <c r="J4849" s="119"/>
      <c r="K4849" s="119"/>
      <c r="L4849" s="119"/>
      <c r="M4849" s="119"/>
      <c r="N4849" s="119"/>
      <c r="O4849" s="159"/>
      <c r="P4849" s="160" t="s">
        <v>80</v>
      </c>
      <c r="Q4849" s="122">
        <f t="shared" si="152"/>
        <v>0</v>
      </c>
      <c r="R4849" s="143"/>
    </row>
    <row r="4850" spans="2:18" x14ac:dyDescent="0.2">
      <c r="B4850" s="120"/>
      <c r="C4850" s="119"/>
      <c r="D4850" s="120"/>
      <c r="E4850" s="119"/>
      <c r="F4850" s="119"/>
      <c r="G4850" s="119"/>
      <c r="H4850" s="119"/>
      <c r="I4850" s="158">
        <f t="shared" si="151"/>
        <v>0</v>
      </c>
      <c r="J4850" s="119"/>
      <c r="K4850" s="119"/>
      <c r="L4850" s="119"/>
      <c r="M4850" s="119"/>
      <c r="N4850" s="119"/>
      <c r="O4850" s="159"/>
      <c r="P4850" s="160" t="s">
        <v>80</v>
      </c>
      <c r="Q4850" s="122">
        <f t="shared" si="152"/>
        <v>0</v>
      </c>
      <c r="R4850" s="143"/>
    </row>
    <row r="4851" spans="2:18" x14ac:dyDescent="0.2">
      <c r="B4851" s="120"/>
      <c r="C4851" s="119"/>
      <c r="D4851" s="120"/>
      <c r="E4851" s="119"/>
      <c r="F4851" s="119"/>
      <c r="G4851" s="119"/>
      <c r="H4851" s="119"/>
      <c r="I4851" s="158">
        <f t="shared" si="151"/>
        <v>0</v>
      </c>
      <c r="J4851" s="119"/>
      <c r="K4851" s="119"/>
      <c r="L4851" s="119"/>
      <c r="M4851" s="119"/>
      <c r="N4851" s="119"/>
      <c r="O4851" s="159"/>
      <c r="P4851" s="160" t="s">
        <v>80</v>
      </c>
      <c r="Q4851" s="122">
        <f t="shared" si="152"/>
        <v>0</v>
      </c>
      <c r="R4851" s="143"/>
    </row>
    <row r="4852" spans="2:18" x14ac:dyDescent="0.2">
      <c r="B4852" s="120"/>
      <c r="C4852" s="119"/>
      <c r="D4852" s="120"/>
      <c r="E4852" s="119"/>
      <c r="F4852" s="119"/>
      <c r="G4852" s="119"/>
      <c r="H4852" s="119"/>
      <c r="I4852" s="158">
        <f t="shared" ref="I4852:I4915" si="153">IF(J4852&gt;0,J4852,SUM((PI()*E4852*F4852/4)+(PI()*F4852*G4852/4)+(PI()*G4852*H4852/4)+(PI()*H4852*E4852/4)))</f>
        <v>0</v>
      </c>
      <c r="J4852" s="119"/>
      <c r="K4852" s="119"/>
      <c r="L4852" s="119"/>
      <c r="M4852" s="119"/>
      <c r="N4852" s="119"/>
      <c r="O4852" s="159"/>
      <c r="P4852" s="160" t="s">
        <v>80</v>
      </c>
      <c r="Q4852" s="122">
        <f t="shared" ref="Q4852:Q4915" si="154">SUM((I4852-(L4852+M4852+N4852))*(1-O4852))</f>
        <v>0</v>
      </c>
      <c r="R4852" s="143"/>
    </row>
    <row r="4853" spans="2:18" x14ac:dyDescent="0.2">
      <c r="B4853" s="120"/>
      <c r="C4853" s="119"/>
      <c r="D4853" s="120"/>
      <c r="E4853" s="119"/>
      <c r="F4853" s="119"/>
      <c r="G4853" s="119"/>
      <c r="H4853" s="119"/>
      <c r="I4853" s="158">
        <f t="shared" si="153"/>
        <v>0</v>
      </c>
      <c r="J4853" s="119"/>
      <c r="K4853" s="119"/>
      <c r="L4853" s="119"/>
      <c r="M4853" s="119"/>
      <c r="N4853" s="119"/>
      <c r="O4853" s="159"/>
      <c r="P4853" s="160" t="s">
        <v>80</v>
      </c>
      <c r="Q4853" s="122">
        <f t="shared" si="154"/>
        <v>0</v>
      </c>
      <c r="R4853" s="143"/>
    </row>
    <row r="4854" spans="2:18" x14ac:dyDescent="0.2">
      <c r="B4854" s="120"/>
      <c r="C4854" s="119"/>
      <c r="D4854" s="120"/>
      <c r="E4854" s="119"/>
      <c r="F4854" s="119"/>
      <c r="G4854" s="119"/>
      <c r="H4854" s="119"/>
      <c r="I4854" s="158">
        <f t="shared" si="153"/>
        <v>0</v>
      </c>
      <c r="J4854" s="119"/>
      <c r="K4854" s="119"/>
      <c r="L4854" s="119"/>
      <c r="M4854" s="119"/>
      <c r="N4854" s="119"/>
      <c r="O4854" s="159"/>
      <c r="P4854" s="160" t="s">
        <v>80</v>
      </c>
      <c r="Q4854" s="122">
        <f t="shared" si="154"/>
        <v>0</v>
      </c>
      <c r="R4854" s="143"/>
    </row>
    <row r="4855" spans="2:18" x14ac:dyDescent="0.2">
      <c r="B4855" s="120"/>
      <c r="C4855" s="119"/>
      <c r="D4855" s="120"/>
      <c r="E4855" s="119"/>
      <c r="F4855" s="119"/>
      <c r="G4855" s="119"/>
      <c r="H4855" s="119"/>
      <c r="I4855" s="158">
        <f t="shared" si="153"/>
        <v>0</v>
      </c>
      <c r="J4855" s="119"/>
      <c r="K4855" s="119"/>
      <c r="L4855" s="119"/>
      <c r="M4855" s="119"/>
      <c r="N4855" s="119"/>
      <c r="O4855" s="159"/>
      <c r="P4855" s="160" t="s">
        <v>80</v>
      </c>
      <c r="Q4855" s="122">
        <f t="shared" si="154"/>
        <v>0</v>
      </c>
      <c r="R4855" s="143"/>
    </row>
    <row r="4856" spans="2:18" x14ac:dyDescent="0.2">
      <c r="B4856" s="120"/>
      <c r="C4856" s="119"/>
      <c r="D4856" s="120"/>
      <c r="E4856" s="119"/>
      <c r="F4856" s="119"/>
      <c r="G4856" s="119"/>
      <c r="H4856" s="119"/>
      <c r="I4856" s="158">
        <f t="shared" si="153"/>
        <v>0</v>
      </c>
      <c r="J4856" s="119"/>
      <c r="K4856" s="119"/>
      <c r="L4856" s="119"/>
      <c r="M4856" s="119"/>
      <c r="N4856" s="119"/>
      <c r="O4856" s="159"/>
      <c r="P4856" s="160" t="s">
        <v>80</v>
      </c>
      <c r="Q4856" s="122">
        <f t="shared" si="154"/>
        <v>0</v>
      </c>
      <c r="R4856" s="143"/>
    </row>
    <row r="4857" spans="2:18" x14ac:dyDescent="0.2">
      <c r="B4857" s="120"/>
      <c r="C4857" s="119"/>
      <c r="D4857" s="120"/>
      <c r="E4857" s="119"/>
      <c r="F4857" s="119"/>
      <c r="G4857" s="119"/>
      <c r="H4857" s="119"/>
      <c r="I4857" s="158">
        <f t="shared" si="153"/>
        <v>0</v>
      </c>
      <c r="J4857" s="119"/>
      <c r="K4857" s="119"/>
      <c r="L4857" s="119"/>
      <c r="M4857" s="119"/>
      <c r="N4857" s="119"/>
      <c r="O4857" s="159"/>
      <c r="P4857" s="160" t="s">
        <v>80</v>
      </c>
      <c r="Q4857" s="122">
        <f t="shared" si="154"/>
        <v>0</v>
      </c>
      <c r="R4857" s="143"/>
    </row>
    <row r="4858" spans="2:18" x14ac:dyDescent="0.2">
      <c r="B4858" s="120"/>
      <c r="C4858" s="119"/>
      <c r="D4858" s="120"/>
      <c r="E4858" s="119"/>
      <c r="F4858" s="119"/>
      <c r="G4858" s="119"/>
      <c r="H4858" s="119"/>
      <c r="I4858" s="158">
        <f t="shared" si="153"/>
        <v>0</v>
      </c>
      <c r="J4858" s="119"/>
      <c r="K4858" s="119"/>
      <c r="L4858" s="119"/>
      <c r="M4858" s="119"/>
      <c r="N4858" s="119"/>
      <c r="O4858" s="159"/>
      <c r="P4858" s="160" t="s">
        <v>80</v>
      </c>
      <c r="Q4858" s="122">
        <f t="shared" si="154"/>
        <v>0</v>
      </c>
      <c r="R4858" s="143"/>
    </row>
    <row r="4859" spans="2:18" x14ac:dyDescent="0.2">
      <c r="B4859" s="120"/>
      <c r="C4859" s="119"/>
      <c r="D4859" s="120"/>
      <c r="E4859" s="119"/>
      <c r="F4859" s="119"/>
      <c r="G4859" s="119"/>
      <c r="H4859" s="119"/>
      <c r="I4859" s="158">
        <f t="shared" si="153"/>
        <v>0</v>
      </c>
      <c r="J4859" s="119"/>
      <c r="K4859" s="119"/>
      <c r="L4859" s="119"/>
      <c r="M4859" s="119"/>
      <c r="N4859" s="119"/>
      <c r="O4859" s="159"/>
      <c r="P4859" s="160" t="s">
        <v>80</v>
      </c>
      <c r="Q4859" s="122">
        <f t="shared" si="154"/>
        <v>0</v>
      </c>
      <c r="R4859" s="143"/>
    </row>
    <row r="4860" spans="2:18" x14ac:dyDescent="0.2">
      <c r="B4860" s="120"/>
      <c r="C4860" s="119"/>
      <c r="D4860" s="120"/>
      <c r="E4860" s="119"/>
      <c r="F4860" s="119"/>
      <c r="G4860" s="119"/>
      <c r="H4860" s="119"/>
      <c r="I4860" s="158">
        <f t="shared" si="153"/>
        <v>0</v>
      </c>
      <c r="J4860" s="119"/>
      <c r="K4860" s="119"/>
      <c r="L4860" s="119"/>
      <c r="M4860" s="119"/>
      <c r="N4860" s="119"/>
      <c r="O4860" s="159"/>
      <c r="P4860" s="160" t="s">
        <v>80</v>
      </c>
      <c r="Q4860" s="122">
        <f t="shared" si="154"/>
        <v>0</v>
      </c>
      <c r="R4860" s="143"/>
    </row>
    <row r="4861" spans="2:18" x14ac:dyDescent="0.2">
      <c r="B4861" s="120"/>
      <c r="C4861" s="119"/>
      <c r="D4861" s="120"/>
      <c r="E4861" s="119"/>
      <c r="F4861" s="119"/>
      <c r="G4861" s="119"/>
      <c r="H4861" s="119"/>
      <c r="I4861" s="158">
        <f t="shared" si="153"/>
        <v>0</v>
      </c>
      <c r="J4861" s="119"/>
      <c r="K4861" s="119"/>
      <c r="L4861" s="119"/>
      <c r="M4861" s="119"/>
      <c r="N4861" s="119"/>
      <c r="O4861" s="159"/>
      <c r="P4861" s="160" t="s">
        <v>80</v>
      </c>
      <c r="Q4861" s="122">
        <f t="shared" si="154"/>
        <v>0</v>
      </c>
      <c r="R4861" s="143"/>
    </row>
    <row r="4862" spans="2:18" x14ac:dyDescent="0.2">
      <c r="B4862" s="120"/>
      <c r="C4862" s="119"/>
      <c r="D4862" s="120"/>
      <c r="E4862" s="119"/>
      <c r="F4862" s="119"/>
      <c r="G4862" s="119"/>
      <c r="H4862" s="119"/>
      <c r="I4862" s="158">
        <f t="shared" si="153"/>
        <v>0</v>
      </c>
      <c r="J4862" s="119"/>
      <c r="K4862" s="119"/>
      <c r="L4862" s="119"/>
      <c r="M4862" s="119"/>
      <c r="N4862" s="119"/>
      <c r="O4862" s="159"/>
      <c r="P4862" s="160" t="s">
        <v>80</v>
      </c>
      <c r="Q4862" s="122">
        <f t="shared" si="154"/>
        <v>0</v>
      </c>
      <c r="R4862" s="143"/>
    </row>
    <row r="4863" spans="2:18" x14ac:dyDescent="0.2">
      <c r="B4863" s="120"/>
      <c r="C4863" s="119"/>
      <c r="D4863" s="120"/>
      <c r="E4863" s="119"/>
      <c r="F4863" s="119"/>
      <c r="G4863" s="119"/>
      <c r="H4863" s="119"/>
      <c r="I4863" s="158">
        <f t="shared" si="153"/>
        <v>0</v>
      </c>
      <c r="J4863" s="119"/>
      <c r="K4863" s="119"/>
      <c r="L4863" s="119"/>
      <c r="M4863" s="119"/>
      <c r="N4863" s="119"/>
      <c r="O4863" s="159"/>
      <c r="P4863" s="160" t="s">
        <v>80</v>
      </c>
      <c r="Q4863" s="122">
        <f t="shared" si="154"/>
        <v>0</v>
      </c>
      <c r="R4863" s="143"/>
    </row>
    <row r="4864" spans="2:18" x14ac:dyDescent="0.2">
      <c r="B4864" s="120"/>
      <c r="C4864" s="119"/>
      <c r="D4864" s="120"/>
      <c r="E4864" s="119"/>
      <c r="F4864" s="119"/>
      <c r="G4864" s="119"/>
      <c r="H4864" s="119"/>
      <c r="I4864" s="158">
        <f t="shared" si="153"/>
        <v>0</v>
      </c>
      <c r="J4864" s="119"/>
      <c r="K4864" s="119"/>
      <c r="L4864" s="119"/>
      <c r="M4864" s="119"/>
      <c r="N4864" s="119"/>
      <c r="O4864" s="159"/>
      <c r="P4864" s="160" t="s">
        <v>80</v>
      </c>
      <c r="Q4864" s="122">
        <f t="shared" si="154"/>
        <v>0</v>
      </c>
      <c r="R4864" s="143"/>
    </row>
    <row r="4865" spans="2:18" x14ac:dyDescent="0.2">
      <c r="B4865" s="120"/>
      <c r="C4865" s="119"/>
      <c r="D4865" s="120"/>
      <c r="E4865" s="119"/>
      <c r="F4865" s="119"/>
      <c r="G4865" s="119"/>
      <c r="H4865" s="119"/>
      <c r="I4865" s="158">
        <f t="shared" si="153"/>
        <v>0</v>
      </c>
      <c r="J4865" s="119"/>
      <c r="K4865" s="119"/>
      <c r="L4865" s="119"/>
      <c r="M4865" s="119"/>
      <c r="N4865" s="119"/>
      <c r="O4865" s="159"/>
      <c r="P4865" s="160" t="s">
        <v>80</v>
      </c>
      <c r="Q4865" s="122">
        <f t="shared" si="154"/>
        <v>0</v>
      </c>
      <c r="R4865" s="143"/>
    </row>
    <row r="4866" spans="2:18" x14ac:dyDescent="0.2">
      <c r="B4866" s="120"/>
      <c r="C4866" s="119"/>
      <c r="D4866" s="120"/>
      <c r="E4866" s="119"/>
      <c r="F4866" s="119"/>
      <c r="G4866" s="119"/>
      <c r="H4866" s="119"/>
      <c r="I4866" s="158">
        <f t="shared" si="153"/>
        <v>0</v>
      </c>
      <c r="J4866" s="119"/>
      <c r="K4866" s="119"/>
      <c r="L4866" s="119"/>
      <c r="M4866" s="119"/>
      <c r="N4866" s="119"/>
      <c r="O4866" s="159"/>
      <c r="P4866" s="160" t="s">
        <v>80</v>
      </c>
      <c r="Q4866" s="122">
        <f t="shared" si="154"/>
        <v>0</v>
      </c>
      <c r="R4866" s="143"/>
    </row>
    <row r="4867" spans="2:18" x14ac:dyDescent="0.2">
      <c r="B4867" s="120"/>
      <c r="C4867" s="119"/>
      <c r="D4867" s="120"/>
      <c r="E4867" s="119"/>
      <c r="F4867" s="119"/>
      <c r="G4867" s="119"/>
      <c r="H4867" s="119"/>
      <c r="I4867" s="158">
        <f t="shared" si="153"/>
        <v>0</v>
      </c>
      <c r="J4867" s="119"/>
      <c r="K4867" s="119"/>
      <c r="L4867" s="119"/>
      <c r="M4867" s="119"/>
      <c r="N4867" s="119"/>
      <c r="O4867" s="159"/>
      <c r="P4867" s="160" t="s">
        <v>80</v>
      </c>
      <c r="Q4867" s="122">
        <f t="shared" si="154"/>
        <v>0</v>
      </c>
      <c r="R4867" s="143"/>
    </row>
    <row r="4868" spans="2:18" x14ac:dyDescent="0.2">
      <c r="B4868" s="120"/>
      <c r="C4868" s="119"/>
      <c r="D4868" s="120"/>
      <c r="E4868" s="119"/>
      <c r="F4868" s="119"/>
      <c r="G4868" s="119"/>
      <c r="H4868" s="119"/>
      <c r="I4868" s="158">
        <f t="shared" si="153"/>
        <v>0</v>
      </c>
      <c r="J4868" s="119"/>
      <c r="K4868" s="119"/>
      <c r="L4868" s="119"/>
      <c r="M4868" s="119"/>
      <c r="N4868" s="119"/>
      <c r="O4868" s="159"/>
      <c r="P4868" s="160" t="s">
        <v>80</v>
      </c>
      <c r="Q4868" s="122">
        <f t="shared" si="154"/>
        <v>0</v>
      </c>
      <c r="R4868" s="143"/>
    </row>
    <row r="4869" spans="2:18" x14ac:dyDescent="0.2">
      <c r="B4869" s="120"/>
      <c r="C4869" s="119"/>
      <c r="D4869" s="120"/>
      <c r="E4869" s="119"/>
      <c r="F4869" s="119"/>
      <c r="G4869" s="119"/>
      <c r="H4869" s="119"/>
      <c r="I4869" s="158">
        <f t="shared" si="153"/>
        <v>0</v>
      </c>
      <c r="J4869" s="119"/>
      <c r="K4869" s="119"/>
      <c r="L4869" s="119"/>
      <c r="M4869" s="119"/>
      <c r="N4869" s="119"/>
      <c r="O4869" s="159"/>
      <c r="P4869" s="160" t="s">
        <v>80</v>
      </c>
      <c r="Q4869" s="122">
        <f t="shared" si="154"/>
        <v>0</v>
      </c>
      <c r="R4869" s="143"/>
    </row>
    <row r="4870" spans="2:18" x14ac:dyDescent="0.2">
      <c r="B4870" s="120"/>
      <c r="C4870" s="119"/>
      <c r="D4870" s="120"/>
      <c r="E4870" s="119"/>
      <c r="F4870" s="119"/>
      <c r="G4870" s="119"/>
      <c r="H4870" s="119"/>
      <c r="I4870" s="158">
        <f t="shared" si="153"/>
        <v>0</v>
      </c>
      <c r="J4870" s="119"/>
      <c r="K4870" s="119"/>
      <c r="L4870" s="119"/>
      <c r="M4870" s="119"/>
      <c r="N4870" s="119"/>
      <c r="O4870" s="159"/>
      <c r="P4870" s="160" t="s">
        <v>80</v>
      </c>
      <c r="Q4870" s="122">
        <f t="shared" si="154"/>
        <v>0</v>
      </c>
      <c r="R4870" s="143"/>
    </row>
    <row r="4871" spans="2:18" x14ac:dyDescent="0.2">
      <c r="B4871" s="120"/>
      <c r="C4871" s="119"/>
      <c r="D4871" s="120"/>
      <c r="E4871" s="119"/>
      <c r="F4871" s="119"/>
      <c r="G4871" s="119"/>
      <c r="H4871" s="119"/>
      <c r="I4871" s="158">
        <f t="shared" si="153"/>
        <v>0</v>
      </c>
      <c r="J4871" s="119"/>
      <c r="K4871" s="119"/>
      <c r="L4871" s="119"/>
      <c r="M4871" s="119"/>
      <c r="N4871" s="119"/>
      <c r="O4871" s="159"/>
      <c r="P4871" s="160" t="s">
        <v>80</v>
      </c>
      <c r="Q4871" s="122">
        <f t="shared" si="154"/>
        <v>0</v>
      </c>
      <c r="R4871" s="143"/>
    </row>
    <row r="4872" spans="2:18" x14ac:dyDescent="0.2">
      <c r="B4872" s="120"/>
      <c r="C4872" s="119"/>
      <c r="D4872" s="120"/>
      <c r="E4872" s="119"/>
      <c r="F4872" s="119"/>
      <c r="G4872" s="119"/>
      <c r="H4872" s="119"/>
      <c r="I4872" s="158">
        <f t="shared" si="153"/>
        <v>0</v>
      </c>
      <c r="J4872" s="119"/>
      <c r="K4872" s="119"/>
      <c r="L4872" s="119"/>
      <c r="M4872" s="119"/>
      <c r="N4872" s="119"/>
      <c r="O4872" s="159"/>
      <c r="P4872" s="160" t="s">
        <v>80</v>
      </c>
      <c r="Q4872" s="122">
        <f t="shared" si="154"/>
        <v>0</v>
      </c>
      <c r="R4872" s="143"/>
    </row>
    <row r="4873" spans="2:18" x14ac:dyDescent="0.2">
      <c r="B4873" s="120"/>
      <c r="C4873" s="119"/>
      <c r="D4873" s="120"/>
      <c r="E4873" s="119"/>
      <c r="F4873" s="119"/>
      <c r="G4873" s="119"/>
      <c r="H4873" s="119"/>
      <c r="I4873" s="158">
        <f t="shared" si="153"/>
        <v>0</v>
      </c>
      <c r="J4873" s="119"/>
      <c r="K4873" s="119"/>
      <c r="L4873" s="119"/>
      <c r="M4873" s="119"/>
      <c r="N4873" s="119"/>
      <c r="O4873" s="159"/>
      <c r="P4873" s="160" t="s">
        <v>80</v>
      </c>
      <c r="Q4873" s="122">
        <f t="shared" si="154"/>
        <v>0</v>
      </c>
      <c r="R4873" s="143"/>
    </row>
    <row r="4874" spans="2:18" x14ac:dyDescent="0.2">
      <c r="B4874" s="120"/>
      <c r="C4874" s="119"/>
      <c r="D4874" s="120"/>
      <c r="E4874" s="119"/>
      <c r="F4874" s="119"/>
      <c r="G4874" s="119"/>
      <c r="H4874" s="119"/>
      <c r="I4874" s="158">
        <f t="shared" si="153"/>
        <v>0</v>
      </c>
      <c r="J4874" s="119"/>
      <c r="K4874" s="119"/>
      <c r="L4874" s="119"/>
      <c r="M4874" s="119"/>
      <c r="N4874" s="119"/>
      <c r="O4874" s="159"/>
      <c r="P4874" s="160" t="s">
        <v>80</v>
      </c>
      <c r="Q4874" s="122">
        <f t="shared" si="154"/>
        <v>0</v>
      </c>
      <c r="R4874" s="143"/>
    </row>
    <row r="4875" spans="2:18" x14ac:dyDescent="0.2">
      <c r="B4875" s="120"/>
      <c r="C4875" s="119"/>
      <c r="D4875" s="120"/>
      <c r="E4875" s="119"/>
      <c r="F4875" s="119"/>
      <c r="G4875" s="119"/>
      <c r="H4875" s="119"/>
      <c r="I4875" s="158">
        <f t="shared" si="153"/>
        <v>0</v>
      </c>
      <c r="J4875" s="119"/>
      <c r="K4875" s="119"/>
      <c r="L4875" s="119"/>
      <c r="M4875" s="119"/>
      <c r="N4875" s="119"/>
      <c r="O4875" s="159"/>
      <c r="P4875" s="160" t="s">
        <v>80</v>
      </c>
      <c r="Q4875" s="122">
        <f t="shared" si="154"/>
        <v>0</v>
      </c>
      <c r="R4875" s="143"/>
    </row>
    <row r="4876" spans="2:18" x14ac:dyDescent="0.2">
      <c r="B4876" s="120"/>
      <c r="C4876" s="119"/>
      <c r="D4876" s="120"/>
      <c r="E4876" s="119"/>
      <c r="F4876" s="119"/>
      <c r="G4876" s="119"/>
      <c r="H4876" s="119"/>
      <c r="I4876" s="158">
        <f t="shared" si="153"/>
        <v>0</v>
      </c>
      <c r="J4876" s="119"/>
      <c r="K4876" s="119"/>
      <c r="L4876" s="119"/>
      <c r="M4876" s="119"/>
      <c r="N4876" s="119"/>
      <c r="O4876" s="159"/>
      <c r="P4876" s="160" t="s">
        <v>80</v>
      </c>
      <c r="Q4876" s="122">
        <f t="shared" si="154"/>
        <v>0</v>
      </c>
      <c r="R4876" s="143"/>
    </row>
    <row r="4877" spans="2:18" x14ac:dyDescent="0.2">
      <c r="B4877" s="120"/>
      <c r="C4877" s="119"/>
      <c r="D4877" s="120"/>
      <c r="E4877" s="119"/>
      <c r="F4877" s="119"/>
      <c r="G4877" s="119"/>
      <c r="H4877" s="119"/>
      <c r="I4877" s="158">
        <f t="shared" si="153"/>
        <v>0</v>
      </c>
      <c r="J4877" s="119"/>
      <c r="K4877" s="119"/>
      <c r="L4877" s="119"/>
      <c r="M4877" s="119"/>
      <c r="N4877" s="119"/>
      <c r="O4877" s="159"/>
      <c r="P4877" s="160" t="s">
        <v>80</v>
      </c>
      <c r="Q4877" s="122">
        <f t="shared" si="154"/>
        <v>0</v>
      </c>
      <c r="R4877" s="143"/>
    </row>
    <row r="4878" spans="2:18" x14ac:dyDescent="0.2">
      <c r="B4878" s="120"/>
      <c r="C4878" s="119"/>
      <c r="D4878" s="120"/>
      <c r="E4878" s="119"/>
      <c r="F4878" s="119"/>
      <c r="G4878" s="119"/>
      <c r="H4878" s="119"/>
      <c r="I4878" s="158">
        <f t="shared" si="153"/>
        <v>0</v>
      </c>
      <c r="J4878" s="119"/>
      <c r="K4878" s="119"/>
      <c r="L4878" s="119"/>
      <c r="M4878" s="119"/>
      <c r="N4878" s="119"/>
      <c r="O4878" s="159"/>
      <c r="P4878" s="160" t="s">
        <v>80</v>
      </c>
      <c r="Q4878" s="122">
        <f t="shared" si="154"/>
        <v>0</v>
      </c>
      <c r="R4878" s="143"/>
    </row>
    <row r="4879" spans="2:18" x14ac:dyDescent="0.2">
      <c r="B4879" s="120"/>
      <c r="C4879" s="119"/>
      <c r="D4879" s="120"/>
      <c r="E4879" s="119"/>
      <c r="F4879" s="119"/>
      <c r="G4879" s="119"/>
      <c r="H4879" s="119"/>
      <c r="I4879" s="158">
        <f t="shared" si="153"/>
        <v>0</v>
      </c>
      <c r="J4879" s="119"/>
      <c r="K4879" s="119"/>
      <c r="L4879" s="119"/>
      <c r="M4879" s="119"/>
      <c r="N4879" s="119"/>
      <c r="O4879" s="159"/>
      <c r="P4879" s="160" t="s">
        <v>80</v>
      </c>
      <c r="Q4879" s="122">
        <f t="shared" si="154"/>
        <v>0</v>
      </c>
      <c r="R4879" s="143"/>
    </row>
    <row r="4880" spans="2:18" x14ac:dyDescent="0.2">
      <c r="B4880" s="120"/>
      <c r="C4880" s="119"/>
      <c r="D4880" s="120"/>
      <c r="E4880" s="119"/>
      <c r="F4880" s="119"/>
      <c r="G4880" s="119"/>
      <c r="H4880" s="119"/>
      <c r="I4880" s="158">
        <f t="shared" si="153"/>
        <v>0</v>
      </c>
      <c r="J4880" s="119"/>
      <c r="K4880" s="119"/>
      <c r="L4880" s="119"/>
      <c r="M4880" s="119"/>
      <c r="N4880" s="119"/>
      <c r="O4880" s="159"/>
      <c r="P4880" s="160" t="s">
        <v>80</v>
      </c>
      <c r="Q4880" s="122">
        <f t="shared" si="154"/>
        <v>0</v>
      </c>
      <c r="R4880" s="143"/>
    </row>
    <row r="4881" spans="2:18" x14ac:dyDescent="0.2">
      <c r="B4881" s="120"/>
      <c r="C4881" s="119"/>
      <c r="D4881" s="120"/>
      <c r="E4881" s="119"/>
      <c r="F4881" s="119"/>
      <c r="G4881" s="119"/>
      <c r="H4881" s="119"/>
      <c r="I4881" s="158">
        <f t="shared" si="153"/>
        <v>0</v>
      </c>
      <c r="J4881" s="119"/>
      <c r="K4881" s="119"/>
      <c r="L4881" s="119"/>
      <c r="M4881" s="119"/>
      <c r="N4881" s="119"/>
      <c r="O4881" s="159"/>
      <c r="P4881" s="160" t="s">
        <v>80</v>
      </c>
      <c r="Q4881" s="122">
        <f t="shared" si="154"/>
        <v>0</v>
      </c>
      <c r="R4881" s="143"/>
    </row>
    <row r="4882" spans="2:18" x14ac:dyDescent="0.2">
      <c r="B4882" s="120"/>
      <c r="C4882" s="119"/>
      <c r="D4882" s="120"/>
      <c r="E4882" s="119"/>
      <c r="F4882" s="119"/>
      <c r="G4882" s="119"/>
      <c r="H4882" s="119"/>
      <c r="I4882" s="158">
        <f t="shared" si="153"/>
        <v>0</v>
      </c>
      <c r="J4882" s="119"/>
      <c r="K4882" s="119"/>
      <c r="L4882" s="119"/>
      <c r="M4882" s="119"/>
      <c r="N4882" s="119"/>
      <c r="O4882" s="159"/>
      <c r="P4882" s="160" t="s">
        <v>80</v>
      </c>
      <c r="Q4882" s="122">
        <f t="shared" si="154"/>
        <v>0</v>
      </c>
      <c r="R4882" s="143"/>
    </row>
    <row r="4883" spans="2:18" x14ac:dyDescent="0.2">
      <c r="B4883" s="120"/>
      <c r="C4883" s="119"/>
      <c r="D4883" s="120"/>
      <c r="E4883" s="119"/>
      <c r="F4883" s="119"/>
      <c r="G4883" s="119"/>
      <c r="H4883" s="119"/>
      <c r="I4883" s="158">
        <f t="shared" si="153"/>
        <v>0</v>
      </c>
      <c r="J4883" s="119"/>
      <c r="K4883" s="119"/>
      <c r="L4883" s="119"/>
      <c r="M4883" s="119"/>
      <c r="N4883" s="119"/>
      <c r="O4883" s="159"/>
      <c r="P4883" s="160" t="s">
        <v>80</v>
      </c>
      <c r="Q4883" s="122">
        <f t="shared" si="154"/>
        <v>0</v>
      </c>
      <c r="R4883" s="143"/>
    </row>
    <row r="4884" spans="2:18" x14ac:dyDescent="0.2">
      <c r="B4884" s="120"/>
      <c r="C4884" s="119"/>
      <c r="D4884" s="120"/>
      <c r="E4884" s="119"/>
      <c r="F4884" s="119"/>
      <c r="G4884" s="119"/>
      <c r="H4884" s="119"/>
      <c r="I4884" s="158">
        <f t="shared" si="153"/>
        <v>0</v>
      </c>
      <c r="J4884" s="119"/>
      <c r="K4884" s="119"/>
      <c r="L4884" s="119"/>
      <c r="M4884" s="119"/>
      <c r="N4884" s="119"/>
      <c r="O4884" s="159"/>
      <c r="P4884" s="160" t="s">
        <v>80</v>
      </c>
      <c r="Q4884" s="122">
        <f t="shared" si="154"/>
        <v>0</v>
      </c>
      <c r="R4884" s="143"/>
    </row>
    <row r="4885" spans="2:18" x14ac:dyDescent="0.2">
      <c r="B4885" s="120"/>
      <c r="C4885" s="119"/>
      <c r="D4885" s="120"/>
      <c r="E4885" s="119"/>
      <c r="F4885" s="119"/>
      <c r="G4885" s="119"/>
      <c r="H4885" s="119"/>
      <c r="I4885" s="158">
        <f t="shared" si="153"/>
        <v>0</v>
      </c>
      <c r="J4885" s="119"/>
      <c r="K4885" s="119"/>
      <c r="L4885" s="119"/>
      <c r="M4885" s="119"/>
      <c r="N4885" s="119"/>
      <c r="O4885" s="159"/>
      <c r="P4885" s="160" t="s">
        <v>80</v>
      </c>
      <c r="Q4885" s="122">
        <f t="shared" si="154"/>
        <v>0</v>
      </c>
      <c r="R4885" s="143"/>
    </row>
    <row r="4886" spans="2:18" x14ac:dyDescent="0.2">
      <c r="B4886" s="120"/>
      <c r="C4886" s="119"/>
      <c r="D4886" s="120"/>
      <c r="E4886" s="119"/>
      <c r="F4886" s="119"/>
      <c r="G4886" s="119"/>
      <c r="H4886" s="119"/>
      <c r="I4886" s="158">
        <f t="shared" si="153"/>
        <v>0</v>
      </c>
      <c r="J4886" s="119"/>
      <c r="K4886" s="119"/>
      <c r="L4886" s="119"/>
      <c r="M4886" s="119"/>
      <c r="N4886" s="119"/>
      <c r="O4886" s="159"/>
      <c r="P4886" s="160" t="s">
        <v>80</v>
      </c>
      <c r="Q4886" s="122">
        <f t="shared" si="154"/>
        <v>0</v>
      </c>
      <c r="R4886" s="143"/>
    </row>
    <row r="4887" spans="2:18" x14ac:dyDescent="0.2">
      <c r="B4887" s="120"/>
      <c r="C4887" s="119"/>
      <c r="D4887" s="120"/>
      <c r="E4887" s="119"/>
      <c r="F4887" s="119"/>
      <c r="G4887" s="119"/>
      <c r="H4887" s="119"/>
      <c r="I4887" s="158">
        <f t="shared" si="153"/>
        <v>0</v>
      </c>
      <c r="J4887" s="119"/>
      <c r="K4887" s="119"/>
      <c r="L4887" s="119"/>
      <c r="M4887" s="119"/>
      <c r="N4887" s="119"/>
      <c r="O4887" s="159"/>
      <c r="P4887" s="160" t="s">
        <v>80</v>
      </c>
      <c r="Q4887" s="122">
        <f t="shared" si="154"/>
        <v>0</v>
      </c>
      <c r="R4887" s="143"/>
    </row>
    <row r="4888" spans="2:18" x14ac:dyDescent="0.2">
      <c r="B4888" s="120"/>
      <c r="C4888" s="119"/>
      <c r="D4888" s="120"/>
      <c r="E4888" s="119"/>
      <c r="F4888" s="119"/>
      <c r="G4888" s="119"/>
      <c r="H4888" s="119"/>
      <c r="I4888" s="158">
        <f t="shared" si="153"/>
        <v>0</v>
      </c>
      <c r="J4888" s="119"/>
      <c r="K4888" s="119"/>
      <c r="L4888" s="119"/>
      <c r="M4888" s="119"/>
      <c r="N4888" s="119"/>
      <c r="O4888" s="159"/>
      <c r="P4888" s="160" t="s">
        <v>80</v>
      </c>
      <c r="Q4888" s="122">
        <f t="shared" si="154"/>
        <v>0</v>
      </c>
      <c r="R4888" s="143"/>
    </row>
    <row r="4889" spans="2:18" x14ac:dyDescent="0.2">
      <c r="B4889" s="120"/>
      <c r="C4889" s="119"/>
      <c r="D4889" s="120"/>
      <c r="E4889" s="119"/>
      <c r="F4889" s="119"/>
      <c r="G4889" s="119"/>
      <c r="H4889" s="119"/>
      <c r="I4889" s="158">
        <f t="shared" si="153"/>
        <v>0</v>
      </c>
      <c r="J4889" s="119"/>
      <c r="K4889" s="119"/>
      <c r="L4889" s="119"/>
      <c r="M4889" s="119"/>
      <c r="N4889" s="119"/>
      <c r="O4889" s="159"/>
      <c r="P4889" s="160" t="s">
        <v>80</v>
      </c>
      <c r="Q4889" s="122">
        <f t="shared" si="154"/>
        <v>0</v>
      </c>
      <c r="R4889" s="143"/>
    </row>
    <row r="4890" spans="2:18" x14ac:dyDescent="0.2">
      <c r="B4890" s="120"/>
      <c r="C4890" s="119"/>
      <c r="D4890" s="120"/>
      <c r="E4890" s="119"/>
      <c r="F4890" s="119"/>
      <c r="G4890" s="119"/>
      <c r="H4890" s="119"/>
      <c r="I4890" s="158">
        <f t="shared" si="153"/>
        <v>0</v>
      </c>
      <c r="J4890" s="119"/>
      <c r="K4890" s="119"/>
      <c r="L4890" s="119"/>
      <c r="M4890" s="119"/>
      <c r="N4890" s="119"/>
      <c r="O4890" s="159"/>
      <c r="P4890" s="160" t="s">
        <v>80</v>
      </c>
      <c r="Q4890" s="122">
        <f t="shared" si="154"/>
        <v>0</v>
      </c>
      <c r="R4890" s="143"/>
    </row>
    <row r="4891" spans="2:18" x14ac:dyDescent="0.2">
      <c r="B4891" s="120"/>
      <c r="C4891" s="119"/>
      <c r="D4891" s="120"/>
      <c r="E4891" s="119"/>
      <c r="F4891" s="119"/>
      <c r="G4891" s="119"/>
      <c r="H4891" s="119"/>
      <c r="I4891" s="158">
        <f t="shared" si="153"/>
        <v>0</v>
      </c>
      <c r="J4891" s="119"/>
      <c r="K4891" s="119"/>
      <c r="L4891" s="119"/>
      <c r="M4891" s="119"/>
      <c r="N4891" s="119"/>
      <c r="O4891" s="159"/>
      <c r="P4891" s="160" t="s">
        <v>80</v>
      </c>
      <c r="Q4891" s="122">
        <f t="shared" si="154"/>
        <v>0</v>
      </c>
      <c r="R4891" s="143"/>
    </row>
    <row r="4892" spans="2:18" x14ac:dyDescent="0.2">
      <c r="B4892" s="120"/>
      <c r="C4892" s="119"/>
      <c r="D4892" s="120"/>
      <c r="E4892" s="119"/>
      <c r="F4892" s="119"/>
      <c r="G4892" s="119"/>
      <c r="H4892" s="119"/>
      <c r="I4892" s="158">
        <f t="shared" si="153"/>
        <v>0</v>
      </c>
      <c r="J4892" s="119"/>
      <c r="K4892" s="119"/>
      <c r="L4892" s="119"/>
      <c r="M4892" s="119"/>
      <c r="N4892" s="119"/>
      <c r="O4892" s="159"/>
      <c r="P4892" s="160" t="s">
        <v>80</v>
      </c>
      <c r="Q4892" s="122">
        <f t="shared" si="154"/>
        <v>0</v>
      </c>
      <c r="R4892" s="143"/>
    </row>
    <row r="4893" spans="2:18" x14ac:dyDescent="0.2">
      <c r="B4893" s="120"/>
      <c r="C4893" s="119"/>
      <c r="D4893" s="120"/>
      <c r="E4893" s="119"/>
      <c r="F4893" s="119"/>
      <c r="G4893" s="119"/>
      <c r="H4893" s="119"/>
      <c r="I4893" s="158">
        <f t="shared" si="153"/>
        <v>0</v>
      </c>
      <c r="J4893" s="119"/>
      <c r="K4893" s="119"/>
      <c r="L4893" s="119"/>
      <c r="M4893" s="119"/>
      <c r="N4893" s="119"/>
      <c r="O4893" s="159"/>
      <c r="P4893" s="160" t="s">
        <v>80</v>
      </c>
      <c r="Q4893" s="122">
        <f t="shared" si="154"/>
        <v>0</v>
      </c>
      <c r="R4893" s="143"/>
    </row>
    <row r="4894" spans="2:18" x14ac:dyDescent="0.2">
      <c r="B4894" s="120"/>
      <c r="C4894" s="119"/>
      <c r="D4894" s="120"/>
      <c r="E4894" s="119"/>
      <c r="F4894" s="119"/>
      <c r="G4894" s="119"/>
      <c r="H4894" s="119"/>
      <c r="I4894" s="158">
        <f t="shared" si="153"/>
        <v>0</v>
      </c>
      <c r="J4894" s="119"/>
      <c r="K4894" s="119"/>
      <c r="L4894" s="119"/>
      <c r="M4894" s="119"/>
      <c r="N4894" s="119"/>
      <c r="O4894" s="159"/>
      <c r="P4894" s="160" t="s">
        <v>80</v>
      </c>
      <c r="Q4894" s="122">
        <f t="shared" si="154"/>
        <v>0</v>
      </c>
      <c r="R4894" s="143"/>
    </row>
    <row r="4895" spans="2:18" x14ac:dyDescent="0.2">
      <c r="B4895" s="120"/>
      <c r="C4895" s="119"/>
      <c r="D4895" s="120"/>
      <c r="E4895" s="119"/>
      <c r="F4895" s="119"/>
      <c r="G4895" s="119"/>
      <c r="H4895" s="119"/>
      <c r="I4895" s="158">
        <f t="shared" si="153"/>
        <v>0</v>
      </c>
      <c r="J4895" s="119"/>
      <c r="K4895" s="119"/>
      <c r="L4895" s="119"/>
      <c r="M4895" s="119"/>
      <c r="N4895" s="119"/>
      <c r="O4895" s="159"/>
      <c r="P4895" s="160" t="s">
        <v>80</v>
      </c>
      <c r="Q4895" s="122">
        <f t="shared" si="154"/>
        <v>0</v>
      </c>
      <c r="R4895" s="143"/>
    </row>
    <row r="4896" spans="2:18" x14ac:dyDescent="0.2">
      <c r="B4896" s="120"/>
      <c r="C4896" s="119"/>
      <c r="D4896" s="120"/>
      <c r="E4896" s="119"/>
      <c r="F4896" s="119"/>
      <c r="G4896" s="119"/>
      <c r="H4896" s="119"/>
      <c r="I4896" s="158">
        <f t="shared" si="153"/>
        <v>0</v>
      </c>
      <c r="J4896" s="119"/>
      <c r="K4896" s="119"/>
      <c r="L4896" s="119"/>
      <c r="M4896" s="119"/>
      <c r="N4896" s="119"/>
      <c r="O4896" s="159"/>
      <c r="P4896" s="160" t="s">
        <v>80</v>
      </c>
      <c r="Q4896" s="122">
        <f t="shared" si="154"/>
        <v>0</v>
      </c>
      <c r="R4896" s="143"/>
    </row>
    <row r="4897" spans="2:18" x14ac:dyDescent="0.2">
      <c r="B4897" s="120"/>
      <c r="C4897" s="119"/>
      <c r="D4897" s="120"/>
      <c r="E4897" s="119"/>
      <c r="F4897" s="119"/>
      <c r="G4897" s="119"/>
      <c r="H4897" s="119"/>
      <c r="I4897" s="158">
        <f t="shared" si="153"/>
        <v>0</v>
      </c>
      <c r="J4897" s="119"/>
      <c r="K4897" s="119"/>
      <c r="L4897" s="119"/>
      <c r="M4897" s="119"/>
      <c r="N4897" s="119"/>
      <c r="O4897" s="159"/>
      <c r="P4897" s="160" t="s">
        <v>80</v>
      </c>
      <c r="Q4897" s="122">
        <f t="shared" si="154"/>
        <v>0</v>
      </c>
      <c r="R4897" s="143"/>
    </row>
    <row r="4898" spans="2:18" x14ac:dyDescent="0.2">
      <c r="B4898" s="120"/>
      <c r="C4898" s="119"/>
      <c r="D4898" s="120"/>
      <c r="E4898" s="119"/>
      <c r="F4898" s="119"/>
      <c r="G4898" s="119"/>
      <c r="H4898" s="119"/>
      <c r="I4898" s="158">
        <f t="shared" si="153"/>
        <v>0</v>
      </c>
      <c r="J4898" s="119"/>
      <c r="K4898" s="119"/>
      <c r="L4898" s="119"/>
      <c r="M4898" s="119"/>
      <c r="N4898" s="119"/>
      <c r="O4898" s="159"/>
      <c r="P4898" s="160" t="s">
        <v>80</v>
      </c>
      <c r="Q4898" s="122">
        <f t="shared" si="154"/>
        <v>0</v>
      </c>
      <c r="R4898" s="143"/>
    </row>
    <row r="4899" spans="2:18" x14ac:dyDescent="0.2">
      <c r="B4899" s="120"/>
      <c r="C4899" s="119"/>
      <c r="D4899" s="120"/>
      <c r="E4899" s="119"/>
      <c r="F4899" s="119"/>
      <c r="G4899" s="119"/>
      <c r="H4899" s="119"/>
      <c r="I4899" s="158">
        <f t="shared" si="153"/>
        <v>0</v>
      </c>
      <c r="J4899" s="119"/>
      <c r="K4899" s="119"/>
      <c r="L4899" s="119"/>
      <c r="M4899" s="119"/>
      <c r="N4899" s="119"/>
      <c r="O4899" s="159"/>
      <c r="P4899" s="160" t="s">
        <v>80</v>
      </c>
      <c r="Q4899" s="122">
        <f t="shared" si="154"/>
        <v>0</v>
      </c>
      <c r="R4899" s="143"/>
    </row>
    <row r="4900" spans="2:18" x14ac:dyDescent="0.2">
      <c r="B4900" s="120"/>
      <c r="C4900" s="119"/>
      <c r="D4900" s="120"/>
      <c r="E4900" s="119"/>
      <c r="F4900" s="119"/>
      <c r="G4900" s="119"/>
      <c r="H4900" s="119"/>
      <c r="I4900" s="158">
        <f t="shared" si="153"/>
        <v>0</v>
      </c>
      <c r="J4900" s="119"/>
      <c r="K4900" s="119"/>
      <c r="L4900" s="119"/>
      <c r="M4900" s="119"/>
      <c r="N4900" s="119"/>
      <c r="O4900" s="159"/>
      <c r="P4900" s="160" t="s">
        <v>80</v>
      </c>
      <c r="Q4900" s="122">
        <f t="shared" si="154"/>
        <v>0</v>
      </c>
      <c r="R4900" s="143"/>
    </row>
    <row r="4901" spans="2:18" x14ac:dyDescent="0.2">
      <c r="B4901" s="120"/>
      <c r="C4901" s="119"/>
      <c r="D4901" s="120"/>
      <c r="E4901" s="119"/>
      <c r="F4901" s="119"/>
      <c r="G4901" s="119"/>
      <c r="H4901" s="119"/>
      <c r="I4901" s="158">
        <f t="shared" si="153"/>
        <v>0</v>
      </c>
      <c r="J4901" s="119"/>
      <c r="K4901" s="119"/>
      <c r="L4901" s="119"/>
      <c r="M4901" s="119"/>
      <c r="N4901" s="119"/>
      <c r="O4901" s="159"/>
      <c r="P4901" s="160" t="s">
        <v>80</v>
      </c>
      <c r="Q4901" s="122">
        <f t="shared" si="154"/>
        <v>0</v>
      </c>
      <c r="R4901" s="143"/>
    </row>
    <row r="4902" spans="2:18" x14ac:dyDescent="0.2">
      <c r="B4902" s="120"/>
      <c r="C4902" s="119"/>
      <c r="D4902" s="120"/>
      <c r="E4902" s="119"/>
      <c r="F4902" s="119"/>
      <c r="G4902" s="119"/>
      <c r="H4902" s="119"/>
      <c r="I4902" s="158">
        <f t="shared" si="153"/>
        <v>0</v>
      </c>
      <c r="J4902" s="119"/>
      <c r="K4902" s="119"/>
      <c r="L4902" s="119"/>
      <c r="M4902" s="119"/>
      <c r="N4902" s="119"/>
      <c r="O4902" s="159"/>
      <c r="P4902" s="160" t="s">
        <v>80</v>
      </c>
      <c r="Q4902" s="122">
        <f t="shared" si="154"/>
        <v>0</v>
      </c>
      <c r="R4902" s="143"/>
    </row>
    <row r="4903" spans="2:18" x14ac:dyDescent="0.2">
      <c r="B4903" s="120"/>
      <c r="C4903" s="119"/>
      <c r="D4903" s="120"/>
      <c r="E4903" s="119"/>
      <c r="F4903" s="119"/>
      <c r="G4903" s="119"/>
      <c r="H4903" s="119"/>
      <c r="I4903" s="158">
        <f t="shared" si="153"/>
        <v>0</v>
      </c>
      <c r="J4903" s="119"/>
      <c r="K4903" s="119"/>
      <c r="L4903" s="119"/>
      <c r="M4903" s="119"/>
      <c r="N4903" s="119"/>
      <c r="O4903" s="159"/>
      <c r="P4903" s="160" t="s">
        <v>80</v>
      </c>
      <c r="Q4903" s="122">
        <f t="shared" si="154"/>
        <v>0</v>
      </c>
      <c r="R4903" s="143"/>
    </row>
    <row r="4904" spans="2:18" x14ac:dyDescent="0.2">
      <c r="B4904" s="120"/>
      <c r="C4904" s="119"/>
      <c r="D4904" s="120"/>
      <c r="E4904" s="119"/>
      <c r="F4904" s="119"/>
      <c r="G4904" s="119"/>
      <c r="H4904" s="119"/>
      <c r="I4904" s="158">
        <f t="shared" si="153"/>
        <v>0</v>
      </c>
      <c r="J4904" s="119"/>
      <c r="K4904" s="119"/>
      <c r="L4904" s="119"/>
      <c r="M4904" s="119"/>
      <c r="N4904" s="119"/>
      <c r="O4904" s="159"/>
      <c r="P4904" s="160" t="s">
        <v>80</v>
      </c>
      <c r="Q4904" s="122">
        <f t="shared" si="154"/>
        <v>0</v>
      </c>
      <c r="R4904" s="143"/>
    </row>
    <row r="4905" spans="2:18" x14ac:dyDescent="0.2">
      <c r="B4905" s="120"/>
      <c r="C4905" s="119"/>
      <c r="D4905" s="120"/>
      <c r="E4905" s="119"/>
      <c r="F4905" s="119"/>
      <c r="G4905" s="119"/>
      <c r="H4905" s="119"/>
      <c r="I4905" s="158">
        <f t="shared" si="153"/>
        <v>0</v>
      </c>
      <c r="J4905" s="119"/>
      <c r="K4905" s="119"/>
      <c r="L4905" s="119"/>
      <c r="M4905" s="119"/>
      <c r="N4905" s="119"/>
      <c r="O4905" s="159"/>
      <c r="P4905" s="160" t="s">
        <v>80</v>
      </c>
      <c r="Q4905" s="122">
        <f t="shared" si="154"/>
        <v>0</v>
      </c>
      <c r="R4905" s="143"/>
    </row>
    <row r="4906" spans="2:18" x14ac:dyDescent="0.2">
      <c r="B4906" s="120"/>
      <c r="C4906" s="119"/>
      <c r="D4906" s="120"/>
      <c r="E4906" s="119"/>
      <c r="F4906" s="119"/>
      <c r="G4906" s="119"/>
      <c r="H4906" s="119"/>
      <c r="I4906" s="158">
        <f t="shared" si="153"/>
        <v>0</v>
      </c>
      <c r="J4906" s="119"/>
      <c r="K4906" s="119"/>
      <c r="L4906" s="119"/>
      <c r="M4906" s="119"/>
      <c r="N4906" s="119"/>
      <c r="O4906" s="159"/>
      <c r="P4906" s="160" t="s">
        <v>80</v>
      </c>
      <c r="Q4906" s="122">
        <f t="shared" si="154"/>
        <v>0</v>
      </c>
      <c r="R4906" s="143"/>
    </row>
    <row r="4907" spans="2:18" x14ac:dyDescent="0.2">
      <c r="B4907" s="120"/>
      <c r="C4907" s="119"/>
      <c r="D4907" s="120"/>
      <c r="E4907" s="119"/>
      <c r="F4907" s="119"/>
      <c r="G4907" s="119"/>
      <c r="H4907" s="119"/>
      <c r="I4907" s="158">
        <f t="shared" si="153"/>
        <v>0</v>
      </c>
      <c r="J4907" s="119"/>
      <c r="K4907" s="119"/>
      <c r="L4907" s="119"/>
      <c r="M4907" s="119"/>
      <c r="N4907" s="119"/>
      <c r="O4907" s="159"/>
      <c r="P4907" s="160" t="s">
        <v>80</v>
      </c>
      <c r="Q4907" s="122">
        <f t="shared" si="154"/>
        <v>0</v>
      </c>
      <c r="R4907" s="143"/>
    </row>
    <row r="4908" spans="2:18" x14ac:dyDescent="0.2">
      <c r="B4908" s="120"/>
      <c r="C4908" s="119"/>
      <c r="D4908" s="120"/>
      <c r="E4908" s="119"/>
      <c r="F4908" s="119"/>
      <c r="G4908" s="119"/>
      <c r="H4908" s="119"/>
      <c r="I4908" s="158">
        <f t="shared" si="153"/>
        <v>0</v>
      </c>
      <c r="J4908" s="119"/>
      <c r="K4908" s="119"/>
      <c r="L4908" s="119"/>
      <c r="M4908" s="119"/>
      <c r="N4908" s="119"/>
      <c r="O4908" s="159"/>
      <c r="P4908" s="160" t="s">
        <v>80</v>
      </c>
      <c r="Q4908" s="122">
        <f t="shared" si="154"/>
        <v>0</v>
      </c>
      <c r="R4908" s="143"/>
    </row>
    <row r="4909" spans="2:18" x14ac:dyDescent="0.2">
      <c r="B4909" s="120"/>
      <c r="C4909" s="119"/>
      <c r="D4909" s="120"/>
      <c r="E4909" s="119"/>
      <c r="F4909" s="119"/>
      <c r="G4909" s="119"/>
      <c r="H4909" s="119"/>
      <c r="I4909" s="158">
        <f t="shared" si="153"/>
        <v>0</v>
      </c>
      <c r="J4909" s="119"/>
      <c r="K4909" s="119"/>
      <c r="L4909" s="119"/>
      <c r="M4909" s="119"/>
      <c r="N4909" s="119"/>
      <c r="O4909" s="159"/>
      <c r="P4909" s="160" t="s">
        <v>80</v>
      </c>
      <c r="Q4909" s="122">
        <f t="shared" si="154"/>
        <v>0</v>
      </c>
      <c r="R4909" s="143"/>
    </row>
    <row r="4910" spans="2:18" x14ac:dyDescent="0.2">
      <c r="B4910" s="120"/>
      <c r="C4910" s="119"/>
      <c r="D4910" s="120"/>
      <c r="E4910" s="119"/>
      <c r="F4910" s="119"/>
      <c r="G4910" s="119"/>
      <c r="H4910" s="119"/>
      <c r="I4910" s="158">
        <f t="shared" si="153"/>
        <v>0</v>
      </c>
      <c r="J4910" s="119"/>
      <c r="K4910" s="119"/>
      <c r="L4910" s="119"/>
      <c r="M4910" s="119"/>
      <c r="N4910" s="119"/>
      <c r="O4910" s="159"/>
      <c r="P4910" s="160" t="s">
        <v>80</v>
      </c>
      <c r="Q4910" s="122">
        <f t="shared" si="154"/>
        <v>0</v>
      </c>
      <c r="R4910" s="143"/>
    </row>
    <row r="4911" spans="2:18" x14ac:dyDescent="0.2">
      <c r="B4911" s="120"/>
      <c r="C4911" s="119"/>
      <c r="D4911" s="120"/>
      <c r="E4911" s="119"/>
      <c r="F4911" s="119"/>
      <c r="G4911" s="119"/>
      <c r="H4911" s="119"/>
      <c r="I4911" s="158">
        <f t="shared" si="153"/>
        <v>0</v>
      </c>
      <c r="J4911" s="119"/>
      <c r="K4911" s="119"/>
      <c r="L4911" s="119"/>
      <c r="M4911" s="119"/>
      <c r="N4911" s="119"/>
      <c r="O4911" s="159"/>
      <c r="P4911" s="160" t="s">
        <v>80</v>
      </c>
      <c r="Q4911" s="122">
        <f t="shared" si="154"/>
        <v>0</v>
      </c>
      <c r="R4911" s="143"/>
    </row>
    <row r="4912" spans="2:18" x14ac:dyDescent="0.2">
      <c r="B4912" s="120"/>
      <c r="C4912" s="119"/>
      <c r="D4912" s="120"/>
      <c r="E4912" s="119"/>
      <c r="F4912" s="119"/>
      <c r="G4912" s="119"/>
      <c r="H4912" s="119"/>
      <c r="I4912" s="158">
        <f t="shared" si="153"/>
        <v>0</v>
      </c>
      <c r="J4912" s="119"/>
      <c r="K4912" s="119"/>
      <c r="L4912" s="119"/>
      <c r="M4912" s="119"/>
      <c r="N4912" s="119"/>
      <c r="O4912" s="159"/>
      <c r="P4912" s="160" t="s">
        <v>80</v>
      </c>
      <c r="Q4912" s="122">
        <f t="shared" si="154"/>
        <v>0</v>
      </c>
      <c r="R4912" s="143"/>
    </row>
    <row r="4913" spans="2:18" x14ac:dyDescent="0.2">
      <c r="B4913" s="120"/>
      <c r="C4913" s="119"/>
      <c r="D4913" s="120"/>
      <c r="E4913" s="119"/>
      <c r="F4913" s="119"/>
      <c r="G4913" s="119"/>
      <c r="H4913" s="119"/>
      <c r="I4913" s="158">
        <f t="shared" si="153"/>
        <v>0</v>
      </c>
      <c r="J4913" s="119"/>
      <c r="K4913" s="119"/>
      <c r="L4913" s="119"/>
      <c r="M4913" s="119"/>
      <c r="N4913" s="119"/>
      <c r="O4913" s="159"/>
      <c r="P4913" s="160" t="s">
        <v>80</v>
      </c>
      <c r="Q4913" s="122">
        <f t="shared" si="154"/>
        <v>0</v>
      </c>
      <c r="R4913" s="143"/>
    </row>
    <row r="4914" spans="2:18" x14ac:dyDescent="0.2">
      <c r="B4914" s="120"/>
      <c r="C4914" s="119"/>
      <c r="D4914" s="120"/>
      <c r="E4914" s="119"/>
      <c r="F4914" s="119"/>
      <c r="G4914" s="119"/>
      <c r="H4914" s="119"/>
      <c r="I4914" s="158">
        <f t="shared" si="153"/>
        <v>0</v>
      </c>
      <c r="J4914" s="119"/>
      <c r="K4914" s="119"/>
      <c r="L4914" s="119"/>
      <c r="M4914" s="119"/>
      <c r="N4914" s="119"/>
      <c r="O4914" s="159"/>
      <c r="P4914" s="160" t="s">
        <v>80</v>
      </c>
      <c r="Q4914" s="122">
        <f t="shared" si="154"/>
        <v>0</v>
      </c>
      <c r="R4914" s="143"/>
    </row>
    <row r="4915" spans="2:18" x14ac:dyDescent="0.2">
      <c r="B4915" s="120"/>
      <c r="C4915" s="119"/>
      <c r="D4915" s="120"/>
      <c r="E4915" s="119"/>
      <c r="F4915" s="119"/>
      <c r="G4915" s="119"/>
      <c r="H4915" s="119"/>
      <c r="I4915" s="158">
        <f t="shared" si="153"/>
        <v>0</v>
      </c>
      <c r="J4915" s="119"/>
      <c r="K4915" s="119"/>
      <c r="L4915" s="119"/>
      <c r="M4915" s="119"/>
      <c r="N4915" s="119"/>
      <c r="O4915" s="159"/>
      <c r="P4915" s="160" t="s">
        <v>80</v>
      </c>
      <c r="Q4915" s="122">
        <f t="shared" si="154"/>
        <v>0</v>
      </c>
      <c r="R4915" s="143"/>
    </row>
    <row r="4916" spans="2:18" x14ac:dyDescent="0.2">
      <c r="B4916" s="120"/>
      <c r="C4916" s="119"/>
      <c r="D4916" s="120"/>
      <c r="E4916" s="119"/>
      <c r="F4916" s="119"/>
      <c r="G4916" s="119"/>
      <c r="H4916" s="119"/>
      <c r="I4916" s="158">
        <f t="shared" ref="I4916:I4979" si="155">IF(J4916&gt;0,J4916,SUM((PI()*E4916*F4916/4)+(PI()*F4916*G4916/4)+(PI()*G4916*H4916/4)+(PI()*H4916*E4916/4)))</f>
        <v>0</v>
      </c>
      <c r="J4916" s="119"/>
      <c r="K4916" s="119"/>
      <c r="L4916" s="119"/>
      <c r="M4916" s="119"/>
      <c r="N4916" s="119"/>
      <c r="O4916" s="159"/>
      <c r="P4916" s="160" t="s">
        <v>80</v>
      </c>
      <c r="Q4916" s="122">
        <f t="shared" ref="Q4916:Q4979" si="156">SUM((I4916-(L4916+M4916+N4916))*(1-O4916))</f>
        <v>0</v>
      </c>
      <c r="R4916" s="143"/>
    </row>
    <row r="4917" spans="2:18" x14ac:dyDescent="0.2">
      <c r="B4917" s="120"/>
      <c r="C4917" s="119"/>
      <c r="D4917" s="120"/>
      <c r="E4917" s="119"/>
      <c r="F4917" s="119"/>
      <c r="G4917" s="119"/>
      <c r="H4917" s="119"/>
      <c r="I4917" s="158">
        <f t="shared" si="155"/>
        <v>0</v>
      </c>
      <c r="J4917" s="119"/>
      <c r="K4917" s="119"/>
      <c r="L4917" s="119"/>
      <c r="M4917" s="119"/>
      <c r="N4917" s="119"/>
      <c r="O4917" s="159"/>
      <c r="P4917" s="160" t="s">
        <v>80</v>
      </c>
      <c r="Q4917" s="122">
        <f t="shared" si="156"/>
        <v>0</v>
      </c>
      <c r="R4917" s="143"/>
    </row>
    <row r="4918" spans="2:18" x14ac:dyDescent="0.2">
      <c r="B4918" s="120"/>
      <c r="C4918" s="119"/>
      <c r="D4918" s="120"/>
      <c r="E4918" s="119"/>
      <c r="F4918" s="119"/>
      <c r="G4918" s="119"/>
      <c r="H4918" s="119"/>
      <c r="I4918" s="158">
        <f t="shared" si="155"/>
        <v>0</v>
      </c>
      <c r="J4918" s="119"/>
      <c r="K4918" s="119"/>
      <c r="L4918" s="119"/>
      <c r="M4918" s="119"/>
      <c r="N4918" s="119"/>
      <c r="O4918" s="159"/>
      <c r="P4918" s="160" t="s">
        <v>80</v>
      </c>
      <c r="Q4918" s="122">
        <f t="shared" si="156"/>
        <v>0</v>
      </c>
      <c r="R4918" s="143"/>
    </row>
    <row r="4919" spans="2:18" x14ac:dyDescent="0.2">
      <c r="B4919" s="120"/>
      <c r="C4919" s="119"/>
      <c r="D4919" s="120"/>
      <c r="E4919" s="119"/>
      <c r="F4919" s="119"/>
      <c r="G4919" s="119"/>
      <c r="H4919" s="119"/>
      <c r="I4919" s="158">
        <f t="shared" si="155"/>
        <v>0</v>
      </c>
      <c r="J4919" s="119"/>
      <c r="K4919" s="119"/>
      <c r="L4919" s="119"/>
      <c r="M4919" s="119"/>
      <c r="N4919" s="119"/>
      <c r="O4919" s="159"/>
      <c r="P4919" s="160" t="s">
        <v>80</v>
      </c>
      <c r="Q4919" s="122">
        <f t="shared" si="156"/>
        <v>0</v>
      </c>
      <c r="R4919" s="143"/>
    </row>
    <row r="4920" spans="2:18" x14ac:dyDescent="0.2">
      <c r="B4920" s="120"/>
      <c r="C4920" s="119"/>
      <c r="D4920" s="120"/>
      <c r="E4920" s="119"/>
      <c r="F4920" s="119"/>
      <c r="G4920" s="119"/>
      <c r="H4920" s="119"/>
      <c r="I4920" s="158">
        <f t="shared" si="155"/>
        <v>0</v>
      </c>
      <c r="J4920" s="119"/>
      <c r="K4920" s="119"/>
      <c r="L4920" s="119"/>
      <c r="M4920" s="119"/>
      <c r="N4920" s="119"/>
      <c r="O4920" s="159"/>
      <c r="P4920" s="160" t="s">
        <v>80</v>
      </c>
      <c r="Q4920" s="122">
        <f t="shared" si="156"/>
        <v>0</v>
      </c>
      <c r="R4920" s="143"/>
    </row>
    <row r="4921" spans="2:18" x14ac:dyDescent="0.2">
      <c r="B4921" s="120"/>
      <c r="C4921" s="119"/>
      <c r="D4921" s="120"/>
      <c r="E4921" s="119"/>
      <c r="F4921" s="119"/>
      <c r="G4921" s="119"/>
      <c r="H4921" s="119"/>
      <c r="I4921" s="158">
        <f t="shared" si="155"/>
        <v>0</v>
      </c>
      <c r="J4921" s="119"/>
      <c r="K4921" s="119"/>
      <c r="L4921" s="119"/>
      <c r="M4921" s="119"/>
      <c r="N4921" s="119"/>
      <c r="O4921" s="159"/>
      <c r="P4921" s="160" t="s">
        <v>80</v>
      </c>
      <c r="Q4921" s="122">
        <f t="shared" si="156"/>
        <v>0</v>
      </c>
      <c r="R4921" s="143"/>
    </row>
    <row r="4922" spans="2:18" x14ac:dyDescent="0.2">
      <c r="B4922" s="120"/>
      <c r="C4922" s="119"/>
      <c r="D4922" s="120"/>
      <c r="E4922" s="119"/>
      <c r="F4922" s="119"/>
      <c r="G4922" s="119"/>
      <c r="H4922" s="119"/>
      <c r="I4922" s="158">
        <f t="shared" si="155"/>
        <v>0</v>
      </c>
      <c r="J4922" s="119"/>
      <c r="K4922" s="119"/>
      <c r="L4922" s="119"/>
      <c r="M4922" s="119"/>
      <c r="N4922" s="119"/>
      <c r="O4922" s="159"/>
      <c r="P4922" s="160" t="s">
        <v>80</v>
      </c>
      <c r="Q4922" s="122">
        <f t="shared" si="156"/>
        <v>0</v>
      </c>
      <c r="R4922" s="143"/>
    </row>
    <row r="4923" spans="2:18" x14ac:dyDescent="0.2">
      <c r="B4923" s="120"/>
      <c r="C4923" s="119"/>
      <c r="D4923" s="120"/>
      <c r="E4923" s="119"/>
      <c r="F4923" s="119"/>
      <c r="G4923" s="119"/>
      <c r="H4923" s="119"/>
      <c r="I4923" s="158">
        <f t="shared" si="155"/>
        <v>0</v>
      </c>
      <c r="J4923" s="119"/>
      <c r="K4923" s="119"/>
      <c r="L4923" s="119"/>
      <c r="M4923" s="119"/>
      <c r="N4923" s="119"/>
      <c r="O4923" s="159"/>
      <c r="P4923" s="160" t="s">
        <v>80</v>
      </c>
      <c r="Q4923" s="122">
        <f t="shared" si="156"/>
        <v>0</v>
      </c>
      <c r="R4923" s="143"/>
    </row>
    <row r="4924" spans="2:18" x14ac:dyDescent="0.2">
      <c r="B4924" s="120"/>
      <c r="C4924" s="119"/>
      <c r="D4924" s="120"/>
      <c r="E4924" s="119"/>
      <c r="F4924" s="119"/>
      <c r="G4924" s="119"/>
      <c r="H4924" s="119"/>
      <c r="I4924" s="158">
        <f t="shared" si="155"/>
        <v>0</v>
      </c>
      <c r="J4924" s="119"/>
      <c r="K4924" s="119"/>
      <c r="L4924" s="119"/>
      <c r="M4924" s="119"/>
      <c r="N4924" s="119"/>
      <c r="O4924" s="159"/>
      <c r="P4924" s="160" t="s">
        <v>80</v>
      </c>
      <c r="Q4924" s="122">
        <f t="shared" si="156"/>
        <v>0</v>
      </c>
      <c r="R4924" s="143"/>
    </row>
    <row r="4925" spans="2:18" x14ac:dyDescent="0.2">
      <c r="B4925" s="120"/>
      <c r="C4925" s="119"/>
      <c r="D4925" s="120"/>
      <c r="E4925" s="119"/>
      <c r="F4925" s="119"/>
      <c r="G4925" s="119"/>
      <c r="H4925" s="119"/>
      <c r="I4925" s="158">
        <f t="shared" si="155"/>
        <v>0</v>
      </c>
      <c r="J4925" s="119"/>
      <c r="K4925" s="119"/>
      <c r="L4925" s="119"/>
      <c r="M4925" s="119"/>
      <c r="N4925" s="119"/>
      <c r="O4925" s="159"/>
      <c r="P4925" s="160" t="s">
        <v>80</v>
      </c>
      <c r="Q4925" s="122">
        <f t="shared" si="156"/>
        <v>0</v>
      </c>
      <c r="R4925" s="143"/>
    </row>
    <row r="4926" spans="2:18" x14ac:dyDescent="0.2">
      <c r="B4926" s="120"/>
      <c r="C4926" s="119"/>
      <c r="D4926" s="120"/>
      <c r="E4926" s="119"/>
      <c r="F4926" s="119"/>
      <c r="G4926" s="119"/>
      <c r="H4926" s="119"/>
      <c r="I4926" s="158">
        <f t="shared" si="155"/>
        <v>0</v>
      </c>
      <c r="J4926" s="119"/>
      <c r="K4926" s="119"/>
      <c r="L4926" s="119"/>
      <c r="M4926" s="119"/>
      <c r="N4926" s="119"/>
      <c r="O4926" s="159"/>
      <c r="P4926" s="160" t="s">
        <v>80</v>
      </c>
      <c r="Q4926" s="122">
        <f t="shared" si="156"/>
        <v>0</v>
      </c>
      <c r="R4926" s="143"/>
    </row>
    <row r="4927" spans="2:18" x14ac:dyDescent="0.2">
      <c r="B4927" s="120"/>
      <c r="C4927" s="119"/>
      <c r="D4927" s="120"/>
      <c r="E4927" s="119"/>
      <c r="F4927" s="119"/>
      <c r="G4927" s="119"/>
      <c r="H4927" s="119"/>
      <c r="I4927" s="158">
        <f t="shared" si="155"/>
        <v>0</v>
      </c>
      <c r="J4927" s="119"/>
      <c r="K4927" s="119"/>
      <c r="L4927" s="119"/>
      <c r="M4927" s="119"/>
      <c r="N4927" s="119"/>
      <c r="O4927" s="159"/>
      <c r="P4927" s="160" t="s">
        <v>80</v>
      </c>
      <c r="Q4927" s="122">
        <f t="shared" si="156"/>
        <v>0</v>
      </c>
      <c r="R4927" s="143"/>
    </row>
    <row r="4928" spans="2:18" x14ac:dyDescent="0.2">
      <c r="B4928" s="120"/>
      <c r="C4928" s="119"/>
      <c r="D4928" s="120"/>
      <c r="E4928" s="119"/>
      <c r="F4928" s="119"/>
      <c r="G4928" s="119"/>
      <c r="H4928" s="119"/>
      <c r="I4928" s="158">
        <f t="shared" si="155"/>
        <v>0</v>
      </c>
      <c r="J4928" s="119"/>
      <c r="K4928" s="119"/>
      <c r="L4928" s="119"/>
      <c r="M4928" s="119"/>
      <c r="N4928" s="119"/>
      <c r="O4928" s="159"/>
      <c r="P4928" s="160" t="s">
        <v>80</v>
      </c>
      <c r="Q4928" s="122">
        <f t="shared" si="156"/>
        <v>0</v>
      </c>
      <c r="R4928" s="143"/>
    </row>
    <row r="4929" spans="2:18" x14ac:dyDescent="0.2">
      <c r="B4929" s="120"/>
      <c r="C4929" s="119"/>
      <c r="D4929" s="120"/>
      <c r="E4929" s="119"/>
      <c r="F4929" s="119"/>
      <c r="G4929" s="119"/>
      <c r="H4929" s="119"/>
      <c r="I4929" s="158">
        <f t="shared" si="155"/>
        <v>0</v>
      </c>
      <c r="J4929" s="119"/>
      <c r="K4929" s="119"/>
      <c r="L4929" s="119"/>
      <c r="M4929" s="119"/>
      <c r="N4929" s="119"/>
      <c r="O4929" s="159"/>
      <c r="P4929" s="160" t="s">
        <v>80</v>
      </c>
      <c r="Q4929" s="122">
        <f t="shared" si="156"/>
        <v>0</v>
      </c>
      <c r="R4929" s="143"/>
    </row>
    <row r="4930" spans="2:18" x14ac:dyDescent="0.2">
      <c r="B4930" s="120"/>
      <c r="C4930" s="119"/>
      <c r="D4930" s="120"/>
      <c r="E4930" s="119"/>
      <c r="F4930" s="119"/>
      <c r="G4930" s="119"/>
      <c r="H4930" s="119"/>
      <c r="I4930" s="158">
        <f t="shared" si="155"/>
        <v>0</v>
      </c>
      <c r="J4930" s="119"/>
      <c r="K4930" s="119"/>
      <c r="L4930" s="119"/>
      <c r="M4930" s="119"/>
      <c r="N4930" s="119"/>
      <c r="O4930" s="159"/>
      <c r="P4930" s="160" t="s">
        <v>80</v>
      </c>
      <c r="Q4930" s="122">
        <f t="shared" si="156"/>
        <v>0</v>
      </c>
      <c r="R4930" s="143"/>
    </row>
    <row r="4931" spans="2:18" x14ac:dyDescent="0.2">
      <c r="B4931" s="120"/>
      <c r="C4931" s="119"/>
      <c r="D4931" s="120"/>
      <c r="E4931" s="119"/>
      <c r="F4931" s="119"/>
      <c r="G4931" s="119"/>
      <c r="H4931" s="119"/>
      <c r="I4931" s="158">
        <f t="shared" si="155"/>
        <v>0</v>
      </c>
      <c r="J4931" s="119"/>
      <c r="K4931" s="119"/>
      <c r="L4931" s="119"/>
      <c r="M4931" s="119"/>
      <c r="N4931" s="119"/>
      <c r="O4931" s="159"/>
      <c r="P4931" s="160" t="s">
        <v>80</v>
      </c>
      <c r="Q4931" s="122">
        <f t="shared" si="156"/>
        <v>0</v>
      </c>
      <c r="R4931" s="143"/>
    </row>
    <row r="4932" spans="2:18" x14ac:dyDescent="0.2">
      <c r="B4932" s="120"/>
      <c r="C4932" s="119"/>
      <c r="D4932" s="120"/>
      <c r="E4932" s="119"/>
      <c r="F4932" s="119"/>
      <c r="G4932" s="119"/>
      <c r="H4932" s="119"/>
      <c r="I4932" s="158">
        <f t="shared" si="155"/>
        <v>0</v>
      </c>
      <c r="J4932" s="119"/>
      <c r="K4932" s="119"/>
      <c r="L4932" s="119"/>
      <c r="M4932" s="119"/>
      <c r="N4932" s="119"/>
      <c r="O4932" s="159"/>
      <c r="P4932" s="160" t="s">
        <v>80</v>
      </c>
      <c r="Q4932" s="122">
        <f t="shared" si="156"/>
        <v>0</v>
      </c>
      <c r="R4932" s="143"/>
    </row>
    <row r="4933" spans="2:18" x14ac:dyDescent="0.2">
      <c r="B4933" s="120"/>
      <c r="C4933" s="119"/>
      <c r="D4933" s="120"/>
      <c r="E4933" s="119"/>
      <c r="F4933" s="119"/>
      <c r="G4933" s="119"/>
      <c r="H4933" s="119"/>
      <c r="I4933" s="158">
        <f t="shared" si="155"/>
        <v>0</v>
      </c>
      <c r="J4933" s="119"/>
      <c r="K4933" s="119"/>
      <c r="L4933" s="119"/>
      <c r="M4933" s="119"/>
      <c r="N4933" s="119"/>
      <c r="O4933" s="159"/>
      <c r="P4933" s="160" t="s">
        <v>80</v>
      </c>
      <c r="Q4933" s="122">
        <f t="shared" si="156"/>
        <v>0</v>
      </c>
      <c r="R4933" s="143"/>
    </row>
    <row r="4934" spans="2:18" x14ac:dyDescent="0.2">
      <c r="B4934" s="120"/>
      <c r="C4934" s="119"/>
      <c r="D4934" s="120"/>
      <c r="E4934" s="119"/>
      <c r="F4934" s="119"/>
      <c r="G4934" s="119"/>
      <c r="H4934" s="119"/>
      <c r="I4934" s="158">
        <f t="shared" si="155"/>
        <v>0</v>
      </c>
      <c r="J4934" s="119"/>
      <c r="K4934" s="119"/>
      <c r="L4934" s="119"/>
      <c r="M4934" s="119"/>
      <c r="N4934" s="119"/>
      <c r="O4934" s="159"/>
      <c r="P4934" s="160" t="s">
        <v>80</v>
      </c>
      <c r="Q4934" s="122">
        <f t="shared" si="156"/>
        <v>0</v>
      </c>
      <c r="R4934" s="143"/>
    </row>
    <row r="4935" spans="2:18" x14ac:dyDescent="0.2">
      <c r="B4935" s="120"/>
      <c r="C4935" s="119"/>
      <c r="D4935" s="120"/>
      <c r="E4935" s="119"/>
      <c r="F4935" s="119"/>
      <c r="G4935" s="119"/>
      <c r="H4935" s="119"/>
      <c r="I4935" s="158">
        <f t="shared" si="155"/>
        <v>0</v>
      </c>
      <c r="J4935" s="119"/>
      <c r="K4935" s="119"/>
      <c r="L4935" s="119"/>
      <c r="M4935" s="119"/>
      <c r="N4935" s="119"/>
      <c r="O4935" s="159"/>
      <c r="P4935" s="160" t="s">
        <v>80</v>
      </c>
      <c r="Q4935" s="122">
        <f t="shared" si="156"/>
        <v>0</v>
      </c>
      <c r="R4935" s="143"/>
    </row>
    <row r="4936" spans="2:18" x14ac:dyDescent="0.2">
      <c r="B4936" s="120"/>
      <c r="C4936" s="119"/>
      <c r="D4936" s="120"/>
      <c r="E4936" s="119"/>
      <c r="F4936" s="119"/>
      <c r="G4936" s="119"/>
      <c r="H4936" s="119"/>
      <c r="I4936" s="158">
        <f t="shared" si="155"/>
        <v>0</v>
      </c>
      <c r="J4936" s="119"/>
      <c r="K4936" s="119"/>
      <c r="L4936" s="119"/>
      <c r="M4936" s="119"/>
      <c r="N4936" s="119"/>
      <c r="O4936" s="159"/>
      <c r="P4936" s="160" t="s">
        <v>80</v>
      </c>
      <c r="Q4936" s="122">
        <f t="shared" si="156"/>
        <v>0</v>
      </c>
      <c r="R4936" s="143"/>
    </row>
    <row r="4937" spans="2:18" x14ac:dyDescent="0.2">
      <c r="B4937" s="120"/>
      <c r="C4937" s="119"/>
      <c r="D4937" s="120"/>
      <c r="E4937" s="119"/>
      <c r="F4937" s="119"/>
      <c r="G4937" s="119"/>
      <c r="H4937" s="119"/>
      <c r="I4937" s="158">
        <f t="shared" si="155"/>
        <v>0</v>
      </c>
      <c r="J4937" s="119"/>
      <c r="K4937" s="119"/>
      <c r="L4937" s="119"/>
      <c r="M4937" s="119"/>
      <c r="N4937" s="119"/>
      <c r="O4937" s="159"/>
      <c r="P4937" s="160" t="s">
        <v>80</v>
      </c>
      <c r="Q4937" s="122">
        <f t="shared" si="156"/>
        <v>0</v>
      </c>
      <c r="R4937" s="143"/>
    </row>
    <row r="4938" spans="2:18" x14ac:dyDescent="0.2">
      <c r="B4938" s="120"/>
      <c r="C4938" s="119"/>
      <c r="D4938" s="120"/>
      <c r="E4938" s="119"/>
      <c r="F4938" s="119"/>
      <c r="G4938" s="119"/>
      <c r="H4938" s="119"/>
      <c r="I4938" s="158">
        <f t="shared" si="155"/>
        <v>0</v>
      </c>
      <c r="J4938" s="119"/>
      <c r="K4938" s="119"/>
      <c r="L4938" s="119"/>
      <c r="M4938" s="119"/>
      <c r="N4938" s="119"/>
      <c r="O4938" s="159"/>
      <c r="P4938" s="160" t="s">
        <v>80</v>
      </c>
      <c r="Q4938" s="122">
        <f t="shared" si="156"/>
        <v>0</v>
      </c>
      <c r="R4938" s="143"/>
    </row>
    <row r="4939" spans="2:18" x14ac:dyDescent="0.2">
      <c r="B4939" s="120"/>
      <c r="C4939" s="119"/>
      <c r="D4939" s="120"/>
      <c r="E4939" s="119"/>
      <c r="F4939" s="119"/>
      <c r="G4939" s="119"/>
      <c r="H4939" s="119"/>
      <c r="I4939" s="158">
        <f t="shared" si="155"/>
        <v>0</v>
      </c>
      <c r="J4939" s="119"/>
      <c r="K4939" s="119"/>
      <c r="L4939" s="119"/>
      <c r="M4939" s="119"/>
      <c r="N4939" s="119"/>
      <c r="O4939" s="159"/>
      <c r="P4939" s="160" t="s">
        <v>80</v>
      </c>
      <c r="Q4939" s="122">
        <f t="shared" si="156"/>
        <v>0</v>
      </c>
      <c r="R4939" s="143"/>
    </row>
    <row r="4940" spans="2:18" x14ac:dyDescent="0.2">
      <c r="B4940" s="120"/>
      <c r="C4940" s="119"/>
      <c r="D4940" s="120"/>
      <c r="E4940" s="119"/>
      <c r="F4940" s="119"/>
      <c r="G4940" s="119"/>
      <c r="H4940" s="119"/>
      <c r="I4940" s="158">
        <f t="shared" si="155"/>
        <v>0</v>
      </c>
      <c r="J4940" s="119"/>
      <c r="K4940" s="119"/>
      <c r="L4940" s="119"/>
      <c r="M4940" s="119"/>
      <c r="N4940" s="119"/>
      <c r="O4940" s="159"/>
      <c r="P4940" s="160" t="s">
        <v>80</v>
      </c>
      <c r="Q4940" s="122">
        <f t="shared" si="156"/>
        <v>0</v>
      </c>
      <c r="R4940" s="143"/>
    </row>
    <row r="4941" spans="2:18" x14ac:dyDescent="0.2">
      <c r="B4941" s="120"/>
      <c r="C4941" s="119"/>
      <c r="D4941" s="120"/>
      <c r="E4941" s="119"/>
      <c r="F4941" s="119"/>
      <c r="G4941" s="119"/>
      <c r="H4941" s="119"/>
      <c r="I4941" s="158">
        <f t="shared" si="155"/>
        <v>0</v>
      </c>
      <c r="J4941" s="119"/>
      <c r="K4941" s="119"/>
      <c r="L4941" s="119"/>
      <c r="M4941" s="119"/>
      <c r="N4941" s="119"/>
      <c r="O4941" s="159"/>
      <c r="P4941" s="160" t="s">
        <v>80</v>
      </c>
      <c r="Q4941" s="122">
        <f t="shared" si="156"/>
        <v>0</v>
      </c>
      <c r="R4941" s="143"/>
    </row>
    <row r="4942" spans="2:18" x14ac:dyDescent="0.2">
      <c r="B4942" s="120"/>
      <c r="C4942" s="119"/>
      <c r="D4942" s="120"/>
      <c r="E4942" s="119"/>
      <c r="F4942" s="119"/>
      <c r="G4942" s="119"/>
      <c r="H4942" s="119"/>
      <c r="I4942" s="158">
        <f t="shared" si="155"/>
        <v>0</v>
      </c>
      <c r="J4942" s="119"/>
      <c r="K4942" s="119"/>
      <c r="L4942" s="119"/>
      <c r="M4942" s="119"/>
      <c r="N4942" s="119"/>
      <c r="O4942" s="159"/>
      <c r="P4942" s="160" t="s">
        <v>80</v>
      </c>
      <c r="Q4942" s="122">
        <f t="shared" si="156"/>
        <v>0</v>
      </c>
      <c r="R4942" s="143"/>
    </row>
    <row r="4943" spans="2:18" x14ac:dyDescent="0.2">
      <c r="B4943" s="120"/>
      <c r="C4943" s="119"/>
      <c r="D4943" s="120"/>
      <c r="E4943" s="119"/>
      <c r="F4943" s="119"/>
      <c r="G4943" s="119"/>
      <c r="H4943" s="119"/>
      <c r="I4943" s="158">
        <f t="shared" si="155"/>
        <v>0</v>
      </c>
      <c r="J4943" s="119"/>
      <c r="K4943" s="119"/>
      <c r="L4943" s="119"/>
      <c r="M4943" s="119"/>
      <c r="N4943" s="119"/>
      <c r="O4943" s="159"/>
      <c r="P4943" s="160" t="s">
        <v>80</v>
      </c>
      <c r="Q4943" s="122">
        <f t="shared" si="156"/>
        <v>0</v>
      </c>
      <c r="R4943" s="143"/>
    </row>
    <row r="4944" spans="2:18" x14ac:dyDescent="0.2">
      <c r="B4944" s="120"/>
      <c r="C4944" s="119"/>
      <c r="D4944" s="120"/>
      <c r="E4944" s="119"/>
      <c r="F4944" s="119"/>
      <c r="G4944" s="119"/>
      <c r="H4944" s="119"/>
      <c r="I4944" s="158">
        <f t="shared" si="155"/>
        <v>0</v>
      </c>
      <c r="J4944" s="119"/>
      <c r="K4944" s="119"/>
      <c r="L4944" s="119"/>
      <c r="M4944" s="119"/>
      <c r="N4944" s="119"/>
      <c r="O4944" s="159"/>
      <c r="P4944" s="160" t="s">
        <v>80</v>
      </c>
      <c r="Q4944" s="122">
        <f t="shared" si="156"/>
        <v>0</v>
      </c>
      <c r="R4944" s="143"/>
    </row>
    <row r="4945" spans="2:18" x14ac:dyDescent="0.2">
      <c r="B4945" s="120"/>
      <c r="C4945" s="119"/>
      <c r="D4945" s="120"/>
      <c r="E4945" s="119"/>
      <c r="F4945" s="119"/>
      <c r="G4945" s="119"/>
      <c r="H4945" s="119"/>
      <c r="I4945" s="158">
        <f t="shared" si="155"/>
        <v>0</v>
      </c>
      <c r="J4945" s="119"/>
      <c r="K4945" s="119"/>
      <c r="L4945" s="119"/>
      <c r="M4945" s="119"/>
      <c r="N4945" s="119"/>
      <c r="O4945" s="159"/>
      <c r="P4945" s="160" t="s">
        <v>80</v>
      </c>
      <c r="Q4945" s="122">
        <f t="shared" si="156"/>
        <v>0</v>
      </c>
      <c r="R4945" s="143"/>
    </row>
    <row r="4946" spans="2:18" x14ac:dyDescent="0.2">
      <c r="B4946" s="120"/>
      <c r="C4946" s="119"/>
      <c r="D4946" s="120"/>
      <c r="E4946" s="119"/>
      <c r="F4946" s="119"/>
      <c r="G4946" s="119"/>
      <c r="H4946" s="119"/>
      <c r="I4946" s="158">
        <f t="shared" si="155"/>
        <v>0</v>
      </c>
      <c r="J4946" s="119"/>
      <c r="K4946" s="119"/>
      <c r="L4946" s="119"/>
      <c r="M4946" s="119"/>
      <c r="N4946" s="119"/>
      <c r="O4946" s="159"/>
      <c r="P4946" s="160" t="s">
        <v>80</v>
      </c>
      <c r="Q4946" s="122">
        <f t="shared" si="156"/>
        <v>0</v>
      </c>
      <c r="R4946" s="143"/>
    </row>
    <row r="4947" spans="2:18" x14ac:dyDescent="0.2">
      <c r="B4947" s="120"/>
      <c r="C4947" s="119"/>
      <c r="D4947" s="120"/>
      <c r="E4947" s="119"/>
      <c r="F4947" s="119"/>
      <c r="G4947" s="119"/>
      <c r="H4947" s="119"/>
      <c r="I4947" s="158">
        <f t="shared" si="155"/>
        <v>0</v>
      </c>
      <c r="J4947" s="119"/>
      <c r="K4947" s="119"/>
      <c r="L4947" s="119"/>
      <c r="M4947" s="119"/>
      <c r="N4947" s="119"/>
      <c r="O4947" s="159"/>
      <c r="P4947" s="160" t="s">
        <v>80</v>
      </c>
      <c r="Q4947" s="122">
        <f t="shared" si="156"/>
        <v>0</v>
      </c>
      <c r="R4947" s="143"/>
    </row>
    <row r="4948" spans="2:18" x14ac:dyDescent="0.2">
      <c r="B4948" s="120"/>
      <c r="C4948" s="119"/>
      <c r="D4948" s="120"/>
      <c r="E4948" s="119"/>
      <c r="F4948" s="119"/>
      <c r="G4948" s="119"/>
      <c r="H4948" s="119"/>
      <c r="I4948" s="158">
        <f t="shared" si="155"/>
        <v>0</v>
      </c>
      <c r="J4948" s="119"/>
      <c r="K4948" s="119"/>
      <c r="L4948" s="119"/>
      <c r="M4948" s="119"/>
      <c r="N4948" s="119"/>
      <c r="O4948" s="159"/>
      <c r="P4948" s="160" t="s">
        <v>80</v>
      </c>
      <c r="Q4948" s="122">
        <f t="shared" si="156"/>
        <v>0</v>
      </c>
      <c r="R4948" s="143"/>
    </row>
    <row r="4949" spans="2:18" x14ac:dyDescent="0.2">
      <c r="B4949" s="120"/>
      <c r="C4949" s="119"/>
      <c r="D4949" s="120"/>
      <c r="E4949" s="119"/>
      <c r="F4949" s="119"/>
      <c r="G4949" s="119"/>
      <c r="H4949" s="119"/>
      <c r="I4949" s="158">
        <f t="shared" si="155"/>
        <v>0</v>
      </c>
      <c r="J4949" s="119"/>
      <c r="K4949" s="119"/>
      <c r="L4949" s="119"/>
      <c r="M4949" s="119"/>
      <c r="N4949" s="119"/>
      <c r="O4949" s="159"/>
      <c r="P4949" s="160" t="s">
        <v>80</v>
      </c>
      <c r="Q4949" s="122">
        <f t="shared" si="156"/>
        <v>0</v>
      </c>
      <c r="R4949" s="143"/>
    </row>
    <row r="4950" spans="2:18" x14ac:dyDescent="0.2">
      <c r="B4950" s="120"/>
      <c r="C4950" s="119"/>
      <c r="D4950" s="120"/>
      <c r="E4950" s="119"/>
      <c r="F4950" s="119"/>
      <c r="G4950" s="119"/>
      <c r="H4950" s="119"/>
      <c r="I4950" s="158">
        <f t="shared" si="155"/>
        <v>0</v>
      </c>
      <c r="J4950" s="119"/>
      <c r="K4950" s="119"/>
      <c r="L4950" s="119"/>
      <c r="M4950" s="119"/>
      <c r="N4950" s="119"/>
      <c r="O4950" s="159"/>
      <c r="P4950" s="160" t="s">
        <v>80</v>
      </c>
      <c r="Q4950" s="122">
        <f t="shared" si="156"/>
        <v>0</v>
      </c>
      <c r="R4950" s="143"/>
    </row>
    <row r="4951" spans="2:18" x14ac:dyDescent="0.2">
      <c r="B4951" s="120"/>
      <c r="C4951" s="119"/>
      <c r="D4951" s="120"/>
      <c r="E4951" s="119"/>
      <c r="F4951" s="119"/>
      <c r="G4951" s="119"/>
      <c r="H4951" s="119"/>
      <c r="I4951" s="158">
        <f t="shared" si="155"/>
        <v>0</v>
      </c>
      <c r="J4951" s="119"/>
      <c r="K4951" s="119"/>
      <c r="L4951" s="119"/>
      <c r="M4951" s="119"/>
      <c r="N4951" s="119"/>
      <c r="O4951" s="159"/>
      <c r="P4951" s="160" t="s">
        <v>80</v>
      </c>
      <c r="Q4951" s="122">
        <f t="shared" si="156"/>
        <v>0</v>
      </c>
      <c r="R4951" s="143"/>
    </row>
    <row r="4952" spans="2:18" x14ac:dyDescent="0.2">
      <c r="B4952" s="120"/>
      <c r="C4952" s="119"/>
      <c r="D4952" s="120"/>
      <c r="E4952" s="119"/>
      <c r="F4952" s="119"/>
      <c r="G4952" s="119"/>
      <c r="H4952" s="119"/>
      <c r="I4952" s="158">
        <f t="shared" si="155"/>
        <v>0</v>
      </c>
      <c r="J4952" s="119"/>
      <c r="K4952" s="119"/>
      <c r="L4952" s="119"/>
      <c r="M4952" s="119"/>
      <c r="N4952" s="119"/>
      <c r="O4952" s="159"/>
      <c r="P4952" s="160" t="s">
        <v>80</v>
      </c>
      <c r="Q4952" s="122">
        <f t="shared" si="156"/>
        <v>0</v>
      </c>
      <c r="R4952" s="143"/>
    </row>
    <row r="4953" spans="2:18" x14ac:dyDescent="0.2">
      <c r="B4953" s="120"/>
      <c r="C4953" s="119"/>
      <c r="D4953" s="120"/>
      <c r="E4953" s="119"/>
      <c r="F4953" s="119"/>
      <c r="G4953" s="119"/>
      <c r="H4953" s="119"/>
      <c r="I4953" s="158">
        <f t="shared" si="155"/>
        <v>0</v>
      </c>
      <c r="J4953" s="119"/>
      <c r="K4953" s="119"/>
      <c r="L4953" s="119"/>
      <c r="M4953" s="119"/>
      <c r="N4953" s="119"/>
      <c r="O4953" s="159"/>
      <c r="P4953" s="160" t="s">
        <v>80</v>
      </c>
      <c r="Q4953" s="122">
        <f t="shared" si="156"/>
        <v>0</v>
      </c>
      <c r="R4953" s="143"/>
    </row>
    <row r="4954" spans="2:18" x14ac:dyDescent="0.2">
      <c r="B4954" s="120"/>
      <c r="C4954" s="119"/>
      <c r="D4954" s="120"/>
      <c r="E4954" s="119"/>
      <c r="F4954" s="119"/>
      <c r="G4954" s="119"/>
      <c r="H4954" s="119"/>
      <c r="I4954" s="158">
        <f t="shared" si="155"/>
        <v>0</v>
      </c>
      <c r="J4954" s="119"/>
      <c r="K4954" s="119"/>
      <c r="L4954" s="119"/>
      <c r="M4954" s="119"/>
      <c r="N4954" s="119"/>
      <c r="O4954" s="159"/>
      <c r="P4954" s="160" t="s">
        <v>80</v>
      </c>
      <c r="Q4954" s="122">
        <f t="shared" si="156"/>
        <v>0</v>
      </c>
      <c r="R4954" s="143"/>
    </row>
    <row r="4955" spans="2:18" x14ac:dyDescent="0.2">
      <c r="B4955" s="120"/>
      <c r="C4955" s="119"/>
      <c r="D4955" s="120"/>
      <c r="E4955" s="119"/>
      <c r="F4955" s="119"/>
      <c r="G4955" s="119"/>
      <c r="H4955" s="119"/>
      <c r="I4955" s="158">
        <f t="shared" si="155"/>
        <v>0</v>
      </c>
      <c r="J4955" s="119"/>
      <c r="K4955" s="119"/>
      <c r="L4955" s="119"/>
      <c r="M4955" s="119"/>
      <c r="N4955" s="119"/>
      <c r="O4955" s="159"/>
      <c r="P4955" s="160" t="s">
        <v>80</v>
      </c>
      <c r="Q4955" s="122">
        <f t="shared" si="156"/>
        <v>0</v>
      </c>
      <c r="R4955" s="143"/>
    </row>
    <row r="4956" spans="2:18" x14ac:dyDescent="0.2">
      <c r="B4956" s="120"/>
      <c r="C4956" s="119"/>
      <c r="D4956" s="120"/>
      <c r="E4956" s="119"/>
      <c r="F4956" s="119"/>
      <c r="G4956" s="119"/>
      <c r="H4956" s="119"/>
      <c r="I4956" s="158">
        <f t="shared" si="155"/>
        <v>0</v>
      </c>
      <c r="J4956" s="119"/>
      <c r="K4956" s="119"/>
      <c r="L4956" s="119"/>
      <c r="M4956" s="119"/>
      <c r="N4956" s="119"/>
      <c r="O4956" s="159"/>
      <c r="P4956" s="160" t="s">
        <v>80</v>
      </c>
      <c r="Q4956" s="122">
        <f t="shared" si="156"/>
        <v>0</v>
      </c>
      <c r="R4956" s="143"/>
    </row>
    <row r="4957" spans="2:18" x14ac:dyDescent="0.2">
      <c r="B4957" s="120"/>
      <c r="C4957" s="119"/>
      <c r="D4957" s="120"/>
      <c r="E4957" s="119"/>
      <c r="F4957" s="119"/>
      <c r="G4957" s="119"/>
      <c r="H4957" s="119"/>
      <c r="I4957" s="158">
        <f t="shared" si="155"/>
        <v>0</v>
      </c>
      <c r="J4957" s="119"/>
      <c r="K4957" s="119"/>
      <c r="L4957" s="119"/>
      <c r="M4957" s="119"/>
      <c r="N4957" s="119"/>
      <c r="O4957" s="159"/>
      <c r="P4957" s="160" t="s">
        <v>80</v>
      </c>
      <c r="Q4957" s="122">
        <f t="shared" si="156"/>
        <v>0</v>
      </c>
      <c r="R4957" s="143"/>
    </row>
    <row r="4958" spans="2:18" x14ac:dyDescent="0.2">
      <c r="B4958" s="120"/>
      <c r="C4958" s="119"/>
      <c r="D4958" s="120"/>
      <c r="E4958" s="119"/>
      <c r="F4958" s="119"/>
      <c r="G4958" s="119"/>
      <c r="H4958" s="119"/>
      <c r="I4958" s="158">
        <f t="shared" si="155"/>
        <v>0</v>
      </c>
      <c r="J4958" s="119"/>
      <c r="K4958" s="119"/>
      <c r="L4958" s="119"/>
      <c r="M4958" s="119"/>
      <c r="N4958" s="119"/>
      <c r="O4958" s="159"/>
      <c r="P4958" s="160" t="s">
        <v>80</v>
      </c>
      <c r="Q4958" s="122">
        <f t="shared" si="156"/>
        <v>0</v>
      </c>
      <c r="R4958" s="143"/>
    </row>
    <row r="4959" spans="2:18" x14ac:dyDescent="0.2">
      <c r="B4959" s="120"/>
      <c r="C4959" s="119"/>
      <c r="D4959" s="120"/>
      <c r="E4959" s="119"/>
      <c r="F4959" s="119"/>
      <c r="G4959" s="119"/>
      <c r="H4959" s="119"/>
      <c r="I4959" s="158">
        <f t="shared" si="155"/>
        <v>0</v>
      </c>
      <c r="J4959" s="119"/>
      <c r="K4959" s="119"/>
      <c r="L4959" s="119"/>
      <c r="M4959" s="119"/>
      <c r="N4959" s="119"/>
      <c r="O4959" s="159"/>
      <c r="P4959" s="160" t="s">
        <v>80</v>
      </c>
      <c r="Q4959" s="122">
        <f t="shared" si="156"/>
        <v>0</v>
      </c>
      <c r="R4959" s="143"/>
    </row>
    <row r="4960" spans="2:18" x14ac:dyDescent="0.2">
      <c r="B4960" s="120"/>
      <c r="C4960" s="119"/>
      <c r="D4960" s="120"/>
      <c r="E4960" s="119"/>
      <c r="F4960" s="119"/>
      <c r="G4960" s="119"/>
      <c r="H4960" s="119"/>
      <c r="I4960" s="158">
        <f t="shared" si="155"/>
        <v>0</v>
      </c>
      <c r="J4960" s="119"/>
      <c r="K4960" s="119"/>
      <c r="L4960" s="119"/>
      <c r="M4960" s="119"/>
      <c r="N4960" s="119"/>
      <c r="O4960" s="159"/>
      <c r="P4960" s="160" t="s">
        <v>80</v>
      </c>
      <c r="Q4960" s="122">
        <f t="shared" si="156"/>
        <v>0</v>
      </c>
      <c r="R4960" s="143"/>
    </row>
    <row r="4961" spans="2:18" x14ac:dyDescent="0.2">
      <c r="B4961" s="120"/>
      <c r="C4961" s="119"/>
      <c r="D4961" s="120"/>
      <c r="E4961" s="119"/>
      <c r="F4961" s="119"/>
      <c r="G4961" s="119"/>
      <c r="H4961" s="119"/>
      <c r="I4961" s="158">
        <f t="shared" si="155"/>
        <v>0</v>
      </c>
      <c r="J4961" s="119"/>
      <c r="K4961" s="119"/>
      <c r="L4961" s="119"/>
      <c r="M4961" s="119"/>
      <c r="N4961" s="119"/>
      <c r="O4961" s="159"/>
      <c r="P4961" s="160" t="s">
        <v>80</v>
      </c>
      <c r="Q4961" s="122">
        <f t="shared" si="156"/>
        <v>0</v>
      </c>
      <c r="R4961" s="143"/>
    </row>
    <row r="4962" spans="2:18" x14ac:dyDescent="0.2">
      <c r="B4962" s="120"/>
      <c r="C4962" s="119"/>
      <c r="D4962" s="120"/>
      <c r="E4962" s="119"/>
      <c r="F4962" s="119"/>
      <c r="G4962" s="119"/>
      <c r="H4962" s="119"/>
      <c r="I4962" s="158">
        <f t="shared" si="155"/>
        <v>0</v>
      </c>
      <c r="J4962" s="119"/>
      <c r="K4962" s="119"/>
      <c r="L4962" s="119"/>
      <c r="M4962" s="119"/>
      <c r="N4962" s="119"/>
      <c r="O4962" s="159"/>
      <c r="P4962" s="160" t="s">
        <v>80</v>
      </c>
      <c r="Q4962" s="122">
        <f t="shared" si="156"/>
        <v>0</v>
      </c>
      <c r="R4962" s="143"/>
    </row>
    <row r="4963" spans="2:18" x14ac:dyDescent="0.2">
      <c r="B4963" s="120"/>
      <c r="C4963" s="119"/>
      <c r="D4963" s="120"/>
      <c r="E4963" s="119"/>
      <c r="F4963" s="119"/>
      <c r="G4963" s="119"/>
      <c r="H4963" s="119"/>
      <c r="I4963" s="158">
        <f t="shared" si="155"/>
        <v>0</v>
      </c>
      <c r="J4963" s="119"/>
      <c r="K4963" s="119"/>
      <c r="L4963" s="119"/>
      <c r="M4963" s="119"/>
      <c r="N4963" s="119"/>
      <c r="O4963" s="159"/>
      <c r="P4963" s="160" t="s">
        <v>80</v>
      </c>
      <c r="Q4963" s="122">
        <f t="shared" si="156"/>
        <v>0</v>
      </c>
      <c r="R4963" s="143"/>
    </row>
    <row r="4964" spans="2:18" x14ac:dyDescent="0.2">
      <c r="B4964" s="120"/>
      <c r="C4964" s="119"/>
      <c r="D4964" s="120"/>
      <c r="E4964" s="119"/>
      <c r="F4964" s="119"/>
      <c r="G4964" s="119"/>
      <c r="H4964" s="119"/>
      <c r="I4964" s="158">
        <f t="shared" si="155"/>
        <v>0</v>
      </c>
      <c r="J4964" s="119"/>
      <c r="K4964" s="119"/>
      <c r="L4964" s="119"/>
      <c r="M4964" s="119"/>
      <c r="N4964" s="119"/>
      <c r="O4964" s="159"/>
      <c r="P4964" s="160" t="s">
        <v>80</v>
      </c>
      <c r="Q4964" s="122">
        <f t="shared" si="156"/>
        <v>0</v>
      </c>
      <c r="R4964" s="143"/>
    </row>
    <row r="4965" spans="2:18" x14ac:dyDescent="0.2">
      <c r="B4965" s="120"/>
      <c r="C4965" s="119"/>
      <c r="D4965" s="120"/>
      <c r="E4965" s="119"/>
      <c r="F4965" s="119"/>
      <c r="G4965" s="119"/>
      <c r="H4965" s="119"/>
      <c r="I4965" s="158">
        <f t="shared" si="155"/>
        <v>0</v>
      </c>
      <c r="J4965" s="119"/>
      <c r="K4965" s="119"/>
      <c r="L4965" s="119"/>
      <c r="M4965" s="119"/>
      <c r="N4965" s="119"/>
      <c r="O4965" s="159"/>
      <c r="P4965" s="160" t="s">
        <v>80</v>
      </c>
      <c r="Q4965" s="122">
        <f t="shared" si="156"/>
        <v>0</v>
      </c>
      <c r="R4965" s="143"/>
    </row>
    <row r="4966" spans="2:18" x14ac:dyDescent="0.2">
      <c r="B4966" s="120"/>
      <c r="C4966" s="119"/>
      <c r="D4966" s="120"/>
      <c r="E4966" s="119"/>
      <c r="F4966" s="119"/>
      <c r="G4966" s="119"/>
      <c r="H4966" s="119"/>
      <c r="I4966" s="158">
        <f t="shared" si="155"/>
        <v>0</v>
      </c>
      <c r="J4966" s="119"/>
      <c r="K4966" s="119"/>
      <c r="L4966" s="119"/>
      <c r="M4966" s="119"/>
      <c r="N4966" s="119"/>
      <c r="O4966" s="159"/>
      <c r="P4966" s="160" t="s">
        <v>80</v>
      </c>
      <c r="Q4966" s="122">
        <f t="shared" si="156"/>
        <v>0</v>
      </c>
      <c r="R4966" s="143"/>
    </row>
    <row r="4967" spans="2:18" x14ac:dyDescent="0.2">
      <c r="B4967" s="120"/>
      <c r="C4967" s="119"/>
      <c r="D4967" s="120"/>
      <c r="E4967" s="119"/>
      <c r="F4967" s="119"/>
      <c r="G4967" s="119"/>
      <c r="H4967" s="119"/>
      <c r="I4967" s="158">
        <f t="shared" si="155"/>
        <v>0</v>
      </c>
      <c r="J4967" s="119"/>
      <c r="K4967" s="119"/>
      <c r="L4967" s="119"/>
      <c r="M4967" s="119"/>
      <c r="N4967" s="119"/>
      <c r="O4967" s="159"/>
      <c r="P4967" s="160" t="s">
        <v>80</v>
      </c>
      <c r="Q4967" s="122">
        <f t="shared" si="156"/>
        <v>0</v>
      </c>
      <c r="R4967" s="143"/>
    </row>
    <row r="4968" spans="2:18" x14ac:dyDescent="0.2">
      <c r="B4968" s="120"/>
      <c r="C4968" s="119"/>
      <c r="D4968" s="120"/>
      <c r="E4968" s="119"/>
      <c r="F4968" s="119"/>
      <c r="G4968" s="119"/>
      <c r="H4968" s="119"/>
      <c r="I4968" s="158">
        <f t="shared" si="155"/>
        <v>0</v>
      </c>
      <c r="J4968" s="119"/>
      <c r="K4968" s="119"/>
      <c r="L4968" s="119"/>
      <c r="M4968" s="119"/>
      <c r="N4968" s="119"/>
      <c r="O4968" s="159"/>
      <c r="P4968" s="160" t="s">
        <v>80</v>
      </c>
      <c r="Q4968" s="122">
        <f t="shared" si="156"/>
        <v>0</v>
      </c>
      <c r="R4968" s="143"/>
    </row>
    <row r="4969" spans="2:18" x14ac:dyDescent="0.2">
      <c r="B4969" s="120"/>
      <c r="C4969" s="119"/>
      <c r="D4969" s="120"/>
      <c r="E4969" s="119"/>
      <c r="F4969" s="119"/>
      <c r="G4969" s="119"/>
      <c r="H4969" s="119"/>
      <c r="I4969" s="158">
        <f t="shared" si="155"/>
        <v>0</v>
      </c>
      <c r="J4969" s="119"/>
      <c r="K4969" s="119"/>
      <c r="L4969" s="119"/>
      <c r="M4969" s="119"/>
      <c r="N4969" s="119"/>
      <c r="O4969" s="159"/>
      <c r="P4969" s="160" t="s">
        <v>80</v>
      </c>
      <c r="Q4969" s="122">
        <f t="shared" si="156"/>
        <v>0</v>
      </c>
      <c r="R4969" s="143"/>
    </row>
    <row r="4970" spans="2:18" x14ac:dyDescent="0.2">
      <c r="B4970" s="120"/>
      <c r="C4970" s="119"/>
      <c r="D4970" s="120"/>
      <c r="E4970" s="119"/>
      <c r="F4970" s="119"/>
      <c r="G4970" s="119"/>
      <c r="H4970" s="119"/>
      <c r="I4970" s="158">
        <f t="shared" si="155"/>
        <v>0</v>
      </c>
      <c r="J4970" s="119"/>
      <c r="K4970" s="119"/>
      <c r="L4970" s="119"/>
      <c r="M4970" s="119"/>
      <c r="N4970" s="119"/>
      <c r="O4970" s="159"/>
      <c r="P4970" s="160" t="s">
        <v>80</v>
      </c>
      <c r="Q4970" s="122">
        <f t="shared" si="156"/>
        <v>0</v>
      </c>
      <c r="R4970" s="143"/>
    </row>
    <row r="4971" spans="2:18" x14ac:dyDescent="0.2">
      <c r="B4971" s="120"/>
      <c r="C4971" s="119"/>
      <c r="D4971" s="120"/>
      <c r="E4971" s="119"/>
      <c r="F4971" s="119"/>
      <c r="G4971" s="119"/>
      <c r="H4971" s="119"/>
      <c r="I4971" s="158">
        <f t="shared" si="155"/>
        <v>0</v>
      </c>
      <c r="J4971" s="119"/>
      <c r="K4971" s="119"/>
      <c r="L4971" s="119"/>
      <c r="M4971" s="119"/>
      <c r="N4971" s="119"/>
      <c r="O4971" s="159"/>
      <c r="P4971" s="160" t="s">
        <v>80</v>
      </c>
      <c r="Q4971" s="122">
        <f t="shared" si="156"/>
        <v>0</v>
      </c>
      <c r="R4971" s="143"/>
    </row>
    <row r="4972" spans="2:18" x14ac:dyDescent="0.2">
      <c r="B4972" s="120"/>
      <c r="C4972" s="119"/>
      <c r="D4972" s="120"/>
      <c r="E4972" s="119"/>
      <c r="F4972" s="119"/>
      <c r="G4972" s="119"/>
      <c r="H4972" s="119"/>
      <c r="I4972" s="158">
        <f t="shared" si="155"/>
        <v>0</v>
      </c>
      <c r="J4972" s="119"/>
      <c r="K4972" s="119"/>
      <c r="L4972" s="119"/>
      <c r="M4972" s="119"/>
      <c r="N4972" s="119"/>
      <c r="O4972" s="159"/>
      <c r="P4972" s="160" t="s">
        <v>80</v>
      </c>
      <c r="Q4972" s="122">
        <f t="shared" si="156"/>
        <v>0</v>
      </c>
      <c r="R4972" s="143"/>
    </row>
    <row r="4973" spans="2:18" x14ac:dyDescent="0.2">
      <c r="B4973" s="120"/>
      <c r="C4973" s="119"/>
      <c r="D4973" s="120"/>
      <c r="E4973" s="119"/>
      <c r="F4973" s="119"/>
      <c r="G4973" s="119"/>
      <c r="H4973" s="119"/>
      <c r="I4973" s="158">
        <f t="shared" si="155"/>
        <v>0</v>
      </c>
      <c r="J4973" s="119"/>
      <c r="K4973" s="119"/>
      <c r="L4973" s="119"/>
      <c r="M4973" s="119"/>
      <c r="N4973" s="119"/>
      <c r="O4973" s="159"/>
      <c r="P4973" s="160" t="s">
        <v>80</v>
      </c>
      <c r="Q4973" s="122">
        <f t="shared" si="156"/>
        <v>0</v>
      </c>
      <c r="R4973" s="143"/>
    </row>
    <row r="4974" spans="2:18" x14ac:dyDescent="0.2">
      <c r="B4974" s="120"/>
      <c r="C4974" s="119"/>
      <c r="D4974" s="120"/>
      <c r="E4974" s="119"/>
      <c r="F4974" s="119"/>
      <c r="G4974" s="119"/>
      <c r="H4974" s="119"/>
      <c r="I4974" s="158">
        <f t="shared" si="155"/>
        <v>0</v>
      </c>
      <c r="J4974" s="119"/>
      <c r="K4974" s="119"/>
      <c r="L4974" s="119"/>
      <c r="M4974" s="119"/>
      <c r="N4974" s="119"/>
      <c r="O4974" s="159"/>
      <c r="P4974" s="160" t="s">
        <v>80</v>
      </c>
      <c r="Q4974" s="122">
        <f t="shared" si="156"/>
        <v>0</v>
      </c>
      <c r="R4974" s="143"/>
    </row>
    <row r="4975" spans="2:18" x14ac:dyDescent="0.2">
      <c r="B4975" s="120"/>
      <c r="C4975" s="119"/>
      <c r="D4975" s="120"/>
      <c r="E4975" s="119"/>
      <c r="F4975" s="119"/>
      <c r="G4975" s="119"/>
      <c r="H4975" s="119"/>
      <c r="I4975" s="158">
        <f t="shared" si="155"/>
        <v>0</v>
      </c>
      <c r="J4975" s="119"/>
      <c r="K4975" s="119"/>
      <c r="L4975" s="119"/>
      <c r="M4975" s="119"/>
      <c r="N4975" s="119"/>
      <c r="O4975" s="159"/>
      <c r="P4975" s="160" t="s">
        <v>80</v>
      </c>
      <c r="Q4975" s="122">
        <f t="shared" si="156"/>
        <v>0</v>
      </c>
      <c r="R4975" s="143"/>
    </row>
    <row r="4976" spans="2:18" x14ac:dyDescent="0.2">
      <c r="B4976" s="120"/>
      <c r="C4976" s="119"/>
      <c r="D4976" s="120"/>
      <c r="E4976" s="119"/>
      <c r="F4976" s="119"/>
      <c r="G4976" s="119"/>
      <c r="H4976" s="119"/>
      <c r="I4976" s="158">
        <f t="shared" si="155"/>
        <v>0</v>
      </c>
      <c r="J4976" s="119"/>
      <c r="K4976" s="119"/>
      <c r="L4976" s="119"/>
      <c r="M4976" s="119"/>
      <c r="N4976" s="119"/>
      <c r="O4976" s="159"/>
      <c r="P4976" s="160" t="s">
        <v>80</v>
      </c>
      <c r="Q4976" s="122">
        <f t="shared" si="156"/>
        <v>0</v>
      </c>
      <c r="R4976" s="143"/>
    </row>
    <row r="4977" spans="2:18" x14ac:dyDescent="0.2">
      <c r="B4977" s="120"/>
      <c r="C4977" s="119"/>
      <c r="D4977" s="120"/>
      <c r="E4977" s="119"/>
      <c r="F4977" s="119"/>
      <c r="G4977" s="119"/>
      <c r="H4977" s="119"/>
      <c r="I4977" s="158">
        <f t="shared" si="155"/>
        <v>0</v>
      </c>
      <c r="J4977" s="119"/>
      <c r="K4977" s="119"/>
      <c r="L4977" s="119"/>
      <c r="M4977" s="119"/>
      <c r="N4977" s="119"/>
      <c r="O4977" s="159"/>
      <c r="P4977" s="160" t="s">
        <v>80</v>
      </c>
      <c r="Q4977" s="122">
        <f t="shared" si="156"/>
        <v>0</v>
      </c>
      <c r="R4977" s="143"/>
    </row>
    <row r="4978" spans="2:18" x14ac:dyDescent="0.2">
      <c r="B4978" s="120"/>
      <c r="C4978" s="119"/>
      <c r="D4978" s="120"/>
      <c r="E4978" s="119"/>
      <c r="F4978" s="119"/>
      <c r="G4978" s="119"/>
      <c r="H4978" s="119"/>
      <c r="I4978" s="158">
        <f t="shared" si="155"/>
        <v>0</v>
      </c>
      <c r="J4978" s="119"/>
      <c r="K4978" s="119"/>
      <c r="L4978" s="119"/>
      <c r="M4978" s="119"/>
      <c r="N4978" s="119"/>
      <c r="O4978" s="159"/>
      <c r="P4978" s="160" t="s">
        <v>80</v>
      </c>
      <c r="Q4978" s="122">
        <f t="shared" si="156"/>
        <v>0</v>
      </c>
      <c r="R4978" s="143"/>
    </row>
    <row r="4979" spans="2:18" x14ac:dyDescent="0.2">
      <c r="B4979" s="120"/>
      <c r="C4979" s="119"/>
      <c r="D4979" s="120"/>
      <c r="E4979" s="119"/>
      <c r="F4979" s="119"/>
      <c r="G4979" s="119"/>
      <c r="H4979" s="119"/>
      <c r="I4979" s="158">
        <f t="shared" si="155"/>
        <v>0</v>
      </c>
      <c r="J4979" s="119"/>
      <c r="K4979" s="119"/>
      <c r="L4979" s="119"/>
      <c r="M4979" s="119"/>
      <c r="N4979" s="119"/>
      <c r="O4979" s="159"/>
      <c r="P4979" s="160" t="s">
        <v>80</v>
      </c>
      <c r="Q4979" s="122">
        <f t="shared" si="156"/>
        <v>0</v>
      </c>
      <c r="R4979" s="143"/>
    </row>
    <row r="4980" spans="2:18" x14ac:dyDescent="0.2">
      <c r="B4980" s="120"/>
      <c r="C4980" s="119"/>
      <c r="D4980" s="120"/>
      <c r="E4980" s="119"/>
      <c r="F4980" s="119"/>
      <c r="G4980" s="119"/>
      <c r="H4980" s="119"/>
      <c r="I4980" s="158">
        <f t="shared" ref="I4980:I5000" si="157">IF(J4980&gt;0,J4980,SUM((PI()*E4980*F4980/4)+(PI()*F4980*G4980/4)+(PI()*G4980*H4980/4)+(PI()*H4980*E4980/4)))</f>
        <v>0</v>
      </c>
      <c r="J4980" s="119"/>
      <c r="K4980" s="119"/>
      <c r="L4980" s="119"/>
      <c r="M4980" s="119"/>
      <c r="N4980" s="119"/>
      <c r="O4980" s="159"/>
      <c r="P4980" s="160" t="s">
        <v>80</v>
      </c>
      <c r="Q4980" s="122">
        <f t="shared" ref="Q4980:Q5000" si="158">SUM((I4980-(L4980+M4980+N4980))*(1-O4980))</f>
        <v>0</v>
      </c>
      <c r="R4980" s="143"/>
    </row>
    <row r="4981" spans="2:18" x14ac:dyDescent="0.2">
      <c r="B4981" s="120"/>
      <c r="C4981" s="119"/>
      <c r="D4981" s="120"/>
      <c r="E4981" s="119"/>
      <c r="F4981" s="119"/>
      <c r="G4981" s="119"/>
      <c r="H4981" s="119"/>
      <c r="I4981" s="158">
        <f t="shared" si="157"/>
        <v>0</v>
      </c>
      <c r="J4981" s="119"/>
      <c r="K4981" s="119"/>
      <c r="L4981" s="119"/>
      <c r="M4981" s="119"/>
      <c r="N4981" s="119"/>
      <c r="O4981" s="159"/>
      <c r="P4981" s="160" t="s">
        <v>80</v>
      </c>
      <c r="Q4981" s="122">
        <f t="shared" si="158"/>
        <v>0</v>
      </c>
      <c r="R4981" s="143"/>
    </row>
    <row r="4982" spans="2:18" x14ac:dyDescent="0.2">
      <c r="B4982" s="120"/>
      <c r="C4982" s="119"/>
      <c r="D4982" s="120"/>
      <c r="E4982" s="119"/>
      <c r="F4982" s="119"/>
      <c r="G4982" s="119"/>
      <c r="H4982" s="119"/>
      <c r="I4982" s="158">
        <f t="shared" si="157"/>
        <v>0</v>
      </c>
      <c r="J4982" s="119"/>
      <c r="K4982" s="119"/>
      <c r="L4982" s="119"/>
      <c r="M4982" s="119"/>
      <c r="N4982" s="119"/>
      <c r="O4982" s="159"/>
      <c r="P4982" s="160" t="s">
        <v>80</v>
      </c>
      <c r="Q4982" s="122">
        <f t="shared" si="158"/>
        <v>0</v>
      </c>
      <c r="R4982" s="143"/>
    </row>
    <row r="4983" spans="2:18" x14ac:dyDescent="0.2">
      <c r="B4983" s="120"/>
      <c r="C4983" s="119"/>
      <c r="D4983" s="120"/>
      <c r="E4983" s="119"/>
      <c r="F4983" s="119"/>
      <c r="G4983" s="119"/>
      <c r="H4983" s="119"/>
      <c r="I4983" s="158">
        <f t="shared" si="157"/>
        <v>0</v>
      </c>
      <c r="J4983" s="119"/>
      <c r="K4983" s="119"/>
      <c r="L4983" s="119"/>
      <c r="M4983" s="119"/>
      <c r="N4983" s="119"/>
      <c r="O4983" s="159"/>
      <c r="P4983" s="160" t="s">
        <v>80</v>
      </c>
      <c r="Q4983" s="122">
        <f t="shared" si="158"/>
        <v>0</v>
      </c>
      <c r="R4983" s="143"/>
    </row>
    <row r="4984" spans="2:18" x14ac:dyDescent="0.2">
      <c r="B4984" s="120"/>
      <c r="C4984" s="119"/>
      <c r="D4984" s="120"/>
      <c r="E4984" s="119"/>
      <c r="F4984" s="119"/>
      <c r="G4984" s="119"/>
      <c r="H4984" s="119"/>
      <c r="I4984" s="158">
        <f t="shared" si="157"/>
        <v>0</v>
      </c>
      <c r="J4984" s="119"/>
      <c r="K4984" s="119"/>
      <c r="L4984" s="119"/>
      <c r="M4984" s="119"/>
      <c r="N4984" s="119"/>
      <c r="O4984" s="159"/>
      <c r="P4984" s="160" t="s">
        <v>80</v>
      </c>
      <c r="Q4984" s="122">
        <f t="shared" si="158"/>
        <v>0</v>
      </c>
      <c r="R4984" s="143"/>
    </row>
    <row r="4985" spans="2:18" x14ac:dyDescent="0.2">
      <c r="B4985" s="120"/>
      <c r="C4985" s="119"/>
      <c r="D4985" s="120"/>
      <c r="E4985" s="119"/>
      <c r="F4985" s="119"/>
      <c r="G4985" s="119"/>
      <c r="H4985" s="119"/>
      <c r="I4985" s="158">
        <f t="shared" si="157"/>
        <v>0</v>
      </c>
      <c r="J4985" s="119"/>
      <c r="K4985" s="119"/>
      <c r="L4985" s="119"/>
      <c r="M4985" s="119"/>
      <c r="N4985" s="119"/>
      <c r="O4985" s="159"/>
      <c r="P4985" s="160" t="s">
        <v>80</v>
      </c>
      <c r="Q4985" s="122">
        <f t="shared" si="158"/>
        <v>0</v>
      </c>
      <c r="R4985" s="143"/>
    </row>
    <row r="4986" spans="2:18" x14ac:dyDescent="0.2">
      <c r="B4986" s="120"/>
      <c r="C4986" s="119"/>
      <c r="D4986" s="120"/>
      <c r="E4986" s="119"/>
      <c r="F4986" s="119"/>
      <c r="G4986" s="119"/>
      <c r="H4986" s="119"/>
      <c r="I4986" s="158">
        <f t="shared" si="157"/>
        <v>0</v>
      </c>
      <c r="J4986" s="119"/>
      <c r="K4986" s="119"/>
      <c r="L4986" s="119"/>
      <c r="M4986" s="119"/>
      <c r="N4986" s="119"/>
      <c r="O4986" s="159"/>
      <c r="P4986" s="160" t="s">
        <v>80</v>
      </c>
      <c r="Q4986" s="122">
        <f t="shared" si="158"/>
        <v>0</v>
      </c>
      <c r="R4986" s="143"/>
    </row>
    <row r="4987" spans="2:18" x14ac:dyDescent="0.2">
      <c r="B4987" s="120"/>
      <c r="C4987" s="119"/>
      <c r="D4987" s="120"/>
      <c r="E4987" s="119"/>
      <c r="F4987" s="119"/>
      <c r="G4987" s="119"/>
      <c r="H4987" s="119"/>
      <c r="I4987" s="158">
        <f t="shared" si="157"/>
        <v>0</v>
      </c>
      <c r="J4987" s="119"/>
      <c r="K4987" s="119"/>
      <c r="L4987" s="119"/>
      <c r="M4987" s="119"/>
      <c r="N4987" s="119"/>
      <c r="O4987" s="159"/>
      <c r="P4987" s="160" t="s">
        <v>80</v>
      </c>
      <c r="Q4987" s="122">
        <f t="shared" si="158"/>
        <v>0</v>
      </c>
      <c r="R4987" s="143"/>
    </row>
    <row r="4988" spans="2:18" x14ac:dyDescent="0.2">
      <c r="B4988" s="120"/>
      <c r="C4988" s="119"/>
      <c r="D4988" s="120"/>
      <c r="E4988" s="119"/>
      <c r="F4988" s="119"/>
      <c r="G4988" s="119"/>
      <c r="H4988" s="119"/>
      <c r="I4988" s="158">
        <f t="shared" si="157"/>
        <v>0</v>
      </c>
      <c r="J4988" s="119"/>
      <c r="K4988" s="119"/>
      <c r="L4988" s="119"/>
      <c r="M4988" s="119"/>
      <c r="N4988" s="119"/>
      <c r="O4988" s="159"/>
      <c r="P4988" s="160" t="s">
        <v>80</v>
      </c>
      <c r="Q4988" s="122">
        <f t="shared" si="158"/>
        <v>0</v>
      </c>
      <c r="R4988" s="143"/>
    </row>
    <row r="4989" spans="2:18" x14ac:dyDescent="0.2">
      <c r="B4989" s="120"/>
      <c r="C4989" s="119"/>
      <c r="D4989" s="120"/>
      <c r="E4989" s="119"/>
      <c r="F4989" s="119"/>
      <c r="G4989" s="119"/>
      <c r="H4989" s="119"/>
      <c r="I4989" s="158">
        <f t="shared" si="157"/>
        <v>0</v>
      </c>
      <c r="J4989" s="119"/>
      <c r="K4989" s="119"/>
      <c r="L4989" s="119"/>
      <c r="M4989" s="119"/>
      <c r="N4989" s="119"/>
      <c r="O4989" s="159"/>
      <c r="P4989" s="160" t="s">
        <v>80</v>
      </c>
      <c r="Q4989" s="122">
        <f t="shared" si="158"/>
        <v>0</v>
      </c>
      <c r="R4989" s="143"/>
    </row>
    <row r="4990" spans="2:18" x14ac:dyDescent="0.2">
      <c r="B4990" s="120"/>
      <c r="C4990" s="119"/>
      <c r="D4990" s="120"/>
      <c r="E4990" s="119"/>
      <c r="F4990" s="119"/>
      <c r="G4990" s="119"/>
      <c r="H4990" s="119"/>
      <c r="I4990" s="158">
        <f t="shared" si="157"/>
        <v>0</v>
      </c>
      <c r="J4990" s="119"/>
      <c r="K4990" s="119"/>
      <c r="L4990" s="119"/>
      <c r="M4990" s="119"/>
      <c r="N4990" s="119"/>
      <c r="O4990" s="159"/>
      <c r="P4990" s="160" t="s">
        <v>80</v>
      </c>
      <c r="Q4990" s="122">
        <f t="shared" si="158"/>
        <v>0</v>
      </c>
      <c r="R4990" s="143"/>
    </row>
    <row r="4991" spans="2:18" x14ac:dyDescent="0.2">
      <c r="B4991" s="120"/>
      <c r="C4991" s="119"/>
      <c r="D4991" s="120"/>
      <c r="E4991" s="119"/>
      <c r="F4991" s="119"/>
      <c r="G4991" s="119"/>
      <c r="H4991" s="119"/>
      <c r="I4991" s="158">
        <f t="shared" si="157"/>
        <v>0</v>
      </c>
      <c r="J4991" s="119"/>
      <c r="K4991" s="119"/>
      <c r="L4991" s="119"/>
      <c r="M4991" s="119"/>
      <c r="N4991" s="119"/>
      <c r="O4991" s="159"/>
      <c r="P4991" s="160" t="s">
        <v>80</v>
      </c>
      <c r="Q4991" s="122">
        <f t="shared" si="158"/>
        <v>0</v>
      </c>
      <c r="R4991" s="143"/>
    </row>
    <row r="4992" spans="2:18" x14ac:dyDescent="0.2">
      <c r="B4992" s="120"/>
      <c r="C4992" s="119"/>
      <c r="D4992" s="120"/>
      <c r="E4992" s="119"/>
      <c r="F4992" s="119"/>
      <c r="G4992" s="119"/>
      <c r="H4992" s="119"/>
      <c r="I4992" s="158">
        <f t="shared" si="157"/>
        <v>0</v>
      </c>
      <c r="J4992" s="119"/>
      <c r="K4992" s="119"/>
      <c r="L4992" s="119"/>
      <c r="M4992" s="119"/>
      <c r="N4992" s="119"/>
      <c r="O4992" s="159"/>
      <c r="P4992" s="160" t="s">
        <v>80</v>
      </c>
      <c r="Q4992" s="122">
        <f t="shared" si="158"/>
        <v>0</v>
      </c>
      <c r="R4992" s="143"/>
    </row>
    <row r="4993" spans="2:18" x14ac:dyDescent="0.2">
      <c r="B4993" s="120"/>
      <c r="C4993" s="119"/>
      <c r="D4993" s="120"/>
      <c r="E4993" s="119"/>
      <c r="F4993" s="119"/>
      <c r="G4993" s="119"/>
      <c r="H4993" s="119"/>
      <c r="I4993" s="158">
        <f t="shared" si="157"/>
        <v>0</v>
      </c>
      <c r="J4993" s="119"/>
      <c r="K4993" s="119"/>
      <c r="L4993" s="119"/>
      <c r="M4993" s="119"/>
      <c r="N4993" s="119"/>
      <c r="O4993" s="159"/>
      <c r="P4993" s="160" t="s">
        <v>80</v>
      </c>
      <c r="Q4993" s="122">
        <f t="shared" si="158"/>
        <v>0</v>
      </c>
      <c r="R4993" s="143"/>
    </row>
    <row r="4994" spans="2:18" x14ac:dyDescent="0.2">
      <c r="B4994" s="120"/>
      <c r="C4994" s="119"/>
      <c r="D4994" s="120"/>
      <c r="E4994" s="119"/>
      <c r="F4994" s="119"/>
      <c r="G4994" s="119"/>
      <c r="H4994" s="119"/>
      <c r="I4994" s="158">
        <f t="shared" si="157"/>
        <v>0</v>
      </c>
      <c r="J4994" s="119"/>
      <c r="K4994" s="119"/>
      <c r="L4994" s="119"/>
      <c r="M4994" s="119"/>
      <c r="N4994" s="119"/>
      <c r="O4994" s="159"/>
      <c r="P4994" s="160" t="s">
        <v>80</v>
      </c>
      <c r="Q4994" s="122">
        <f t="shared" si="158"/>
        <v>0</v>
      </c>
      <c r="R4994" s="143"/>
    </row>
    <row r="4995" spans="2:18" x14ac:dyDescent="0.2">
      <c r="B4995" s="120"/>
      <c r="C4995" s="119"/>
      <c r="D4995" s="120"/>
      <c r="E4995" s="119"/>
      <c r="F4995" s="119"/>
      <c r="G4995" s="119"/>
      <c r="H4995" s="119"/>
      <c r="I4995" s="158">
        <f t="shared" si="157"/>
        <v>0</v>
      </c>
      <c r="J4995" s="119"/>
      <c r="K4995" s="119"/>
      <c r="L4995" s="119"/>
      <c r="M4995" s="119"/>
      <c r="N4995" s="119"/>
      <c r="O4995" s="159"/>
      <c r="P4995" s="160" t="s">
        <v>80</v>
      </c>
      <c r="Q4995" s="122">
        <f t="shared" si="158"/>
        <v>0</v>
      </c>
      <c r="R4995" s="143"/>
    </row>
    <row r="4996" spans="2:18" x14ac:dyDescent="0.2">
      <c r="B4996" s="120"/>
      <c r="C4996" s="119"/>
      <c r="D4996" s="120"/>
      <c r="E4996" s="119"/>
      <c r="F4996" s="119"/>
      <c r="G4996" s="119"/>
      <c r="H4996" s="119"/>
      <c r="I4996" s="158">
        <f t="shared" si="157"/>
        <v>0</v>
      </c>
      <c r="J4996" s="119"/>
      <c r="K4996" s="119"/>
      <c r="L4996" s="119"/>
      <c r="M4996" s="119"/>
      <c r="N4996" s="119"/>
      <c r="O4996" s="159"/>
      <c r="P4996" s="160" t="s">
        <v>80</v>
      </c>
      <c r="Q4996" s="122">
        <f t="shared" si="158"/>
        <v>0</v>
      </c>
      <c r="R4996" s="143"/>
    </row>
    <row r="4997" spans="2:18" x14ac:dyDescent="0.2">
      <c r="B4997" s="120"/>
      <c r="C4997" s="119"/>
      <c r="D4997" s="120"/>
      <c r="E4997" s="119"/>
      <c r="F4997" s="119"/>
      <c r="G4997" s="119"/>
      <c r="H4997" s="119"/>
      <c r="I4997" s="158">
        <f t="shared" si="157"/>
        <v>0</v>
      </c>
      <c r="J4997" s="119"/>
      <c r="K4997" s="119"/>
      <c r="L4997" s="119"/>
      <c r="M4997" s="119"/>
      <c r="N4997" s="119"/>
      <c r="O4997" s="159"/>
      <c r="P4997" s="160" t="s">
        <v>80</v>
      </c>
      <c r="Q4997" s="122">
        <f t="shared" si="158"/>
        <v>0</v>
      </c>
      <c r="R4997" s="143"/>
    </row>
    <row r="4998" spans="2:18" x14ac:dyDescent="0.2">
      <c r="B4998" s="120"/>
      <c r="C4998" s="119"/>
      <c r="D4998" s="120"/>
      <c r="E4998" s="119"/>
      <c r="F4998" s="119"/>
      <c r="G4998" s="119"/>
      <c r="H4998" s="119"/>
      <c r="I4998" s="158">
        <f t="shared" si="157"/>
        <v>0</v>
      </c>
      <c r="J4998" s="119"/>
      <c r="K4998" s="119"/>
      <c r="L4998" s="119"/>
      <c r="M4998" s="119"/>
      <c r="N4998" s="119"/>
      <c r="O4998" s="159"/>
      <c r="P4998" s="160" t="s">
        <v>80</v>
      </c>
      <c r="Q4998" s="122">
        <f t="shared" si="158"/>
        <v>0</v>
      </c>
      <c r="R4998" s="143"/>
    </row>
    <row r="4999" spans="2:18" x14ac:dyDescent="0.2">
      <c r="B4999" s="120"/>
      <c r="C4999" s="119"/>
      <c r="D4999" s="120"/>
      <c r="E4999" s="119"/>
      <c r="F4999" s="119"/>
      <c r="G4999" s="119"/>
      <c r="H4999" s="119"/>
      <c r="I4999" s="158">
        <f t="shared" si="157"/>
        <v>0</v>
      </c>
      <c r="J4999" s="119"/>
      <c r="K4999" s="119"/>
      <c r="L4999" s="119"/>
      <c r="M4999" s="119"/>
      <c r="N4999" s="119"/>
      <c r="O4999" s="159"/>
      <c r="P4999" s="160" t="s">
        <v>80</v>
      </c>
      <c r="Q4999" s="122">
        <f t="shared" si="158"/>
        <v>0</v>
      </c>
      <c r="R4999" s="143"/>
    </row>
    <row r="5000" spans="2:18" x14ac:dyDescent="0.2">
      <c r="B5000" s="120"/>
      <c r="C5000" s="119"/>
      <c r="D5000" s="120"/>
      <c r="E5000" s="119"/>
      <c r="F5000" s="119"/>
      <c r="G5000" s="119"/>
      <c r="H5000" s="119"/>
      <c r="I5000" s="158">
        <f t="shared" si="157"/>
        <v>0</v>
      </c>
      <c r="J5000" s="119"/>
      <c r="K5000" s="119"/>
      <c r="L5000" s="119"/>
      <c r="M5000" s="119"/>
      <c r="N5000" s="119"/>
      <c r="O5000" s="159"/>
      <c r="P5000" s="160" t="s">
        <v>80</v>
      </c>
      <c r="Q5000" s="122">
        <f t="shared" si="158"/>
        <v>0</v>
      </c>
      <c r="R5000" s="143"/>
    </row>
  </sheetData>
  <sheetProtection algorithmName="SHA-512" hashValue="3Brq7yHKwSKxSoBKnxDtm9VwqZhv0HTlaHnyIOYmNf/IugrqMKAqrcxzFEFSHjt201I0s0n2mf6KP6ZdCcPS3g==" saltValue="+UHJ5WJNh+SDFscsOfl1YA==" spinCount="100000" sheet="1" objects="1" scenarios="1" selectLockedCells="1"/>
  <mergeCells count="15">
    <mergeCell ref="L10:O10"/>
    <mergeCell ref="L6:O8"/>
    <mergeCell ref="E10:H10"/>
    <mergeCell ref="G8:H8"/>
    <mergeCell ref="G3:H3"/>
    <mergeCell ref="G4:H4"/>
    <mergeCell ref="G5:H5"/>
    <mergeCell ref="G6:H6"/>
    <mergeCell ref="G7:H7"/>
    <mergeCell ref="B8:C8"/>
    <mergeCell ref="J3:K3"/>
    <mergeCell ref="B4:C5"/>
    <mergeCell ref="B6:C6"/>
    <mergeCell ref="B7:C7"/>
    <mergeCell ref="D4:D5"/>
  </mergeCells>
  <conditionalFormatting sqref="L3">
    <cfRule type="cellIs" dxfId="43" priority="1" operator="lessThan">
      <formula>0.25</formula>
    </cfRule>
    <cfRule type="cellIs" dxfId="42" priority="2" operator="greaterThanOrEqual">
      <formula>0.02</formula>
    </cfRule>
  </conditionalFormatting>
  <pageMargins left="0.23622047244094491" right="0.23622047244094491" top="0.74803149606299213" bottom="0.74803149606299213" header="0.31496062992125984" footer="0.31496062992125984"/>
  <pageSetup paperSize="8" scale="9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prompt="Either select a species from the drop down list, or enter a description of what is included within the group.">
          <x14:formula1>
            <xm:f>'5. Species List'!$D$7:$D$412</xm:f>
          </x14:formula1>
          <xm:sqref>D12:D5000</xm:sqref>
        </x14:dataValidation>
        <x14:dataValidation type="list" allowBlank="1" showInputMessage="1" showErrorMessage="1">
          <x14:formula1>
            <xm:f>'6. Look Up Tables'!$E$7:$E$8</xm:f>
          </x14:formula1>
          <xm:sqref>P12:P5000</xm:sqref>
        </x14:dataValidation>
        <x14:dataValidation type="list" allowBlank="1" showInputMessage="1" showErrorMessage="1" prompt="Record whether it is a Tree, or a Group">
          <x14:formula1>
            <xm:f>'6. Look Up Tables'!$C$7:$C$8</xm:f>
          </x14:formula1>
          <xm:sqref>B12:B5000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pageSetUpPr fitToPage="1"/>
  </sheetPr>
  <dimension ref="B1:Q5000"/>
  <sheetViews>
    <sheetView zoomScale="80" zoomScaleNormal="80" workbookViewId="0">
      <pane ySplit="12" topLeftCell="A13" activePane="bottomLeft" state="frozen"/>
      <selection pane="bottomLeft" activeCell="B13" sqref="B13"/>
    </sheetView>
  </sheetViews>
  <sheetFormatPr defaultColWidth="8.88671875" defaultRowHeight="12.75" x14ac:dyDescent="0.2"/>
  <cols>
    <col min="1" max="1" width="1.88671875" style="88" customWidth="1"/>
    <col min="2" max="2" width="13.77734375" style="221" customWidth="1"/>
    <col min="3" max="3" width="33.88671875" style="221" customWidth="1"/>
    <col min="4" max="4" width="7.44140625" style="88" customWidth="1"/>
    <col min="5" max="5" width="11.33203125" style="88" customWidth="1"/>
    <col min="6" max="6" width="11.33203125" style="221" customWidth="1"/>
    <col min="7" max="7" width="8.77734375" style="88" customWidth="1"/>
    <col min="8" max="8" width="14.77734375" style="88" bestFit="1" customWidth="1"/>
    <col min="9" max="9" width="8.33203125" style="88" customWidth="1"/>
    <col min="10" max="10" width="1.88671875" style="88" customWidth="1"/>
    <col min="11" max="11" width="11.109375" style="221" customWidth="1"/>
    <col min="12" max="12" width="10.88671875" style="88" customWidth="1"/>
    <col min="13" max="13" width="10.44140625" style="88" customWidth="1"/>
    <col min="14" max="14" width="8.77734375" style="221" customWidth="1"/>
    <col min="15" max="15" width="12.77734375" style="88" customWidth="1"/>
    <col min="16" max="16" width="37.109375" style="221" customWidth="1"/>
    <col min="17" max="16384" width="8.88671875" style="88"/>
  </cols>
  <sheetData>
    <row r="1" spans="2:17" ht="18.75" x14ac:dyDescent="0.3">
      <c r="B1" s="60" t="s">
        <v>0</v>
      </c>
      <c r="C1" s="88"/>
      <c r="F1" s="88"/>
      <c r="K1" s="88"/>
      <c r="N1" s="88"/>
      <c r="P1" s="88"/>
    </row>
    <row r="2" spans="2:17" ht="18.75" x14ac:dyDescent="0.3">
      <c r="B2" s="60" t="s">
        <v>95</v>
      </c>
      <c r="C2" s="88"/>
      <c r="F2" s="88"/>
      <c r="K2" s="60" t="s">
        <v>96</v>
      </c>
      <c r="N2" s="88"/>
      <c r="P2" s="88"/>
    </row>
    <row r="3" spans="2:17" ht="13.5" thickBot="1" x14ac:dyDescent="0.25">
      <c r="B3" s="88"/>
      <c r="C3" s="88"/>
      <c r="F3" s="88"/>
      <c r="K3" s="88"/>
      <c r="N3" s="88"/>
      <c r="P3" s="88"/>
      <c r="Q3" s="89"/>
    </row>
    <row r="4" spans="2:17" ht="19.5" thickBot="1" x14ac:dyDescent="0.35">
      <c r="B4" s="268" t="s">
        <v>97</v>
      </c>
      <c r="C4" s="292" t="str">
        <f>'1. Site Summary'!C4</f>
        <v>Site, Development Road, New Town, Buckinghamshire</v>
      </c>
      <c r="E4" s="289" t="s">
        <v>47</v>
      </c>
      <c r="F4" s="291"/>
      <c r="G4" s="211">
        <f>'1. Site Summary'!$D$16</f>
        <v>0.30067670809905561</v>
      </c>
      <c r="K4" s="60"/>
      <c r="N4" s="97" t="s">
        <v>7</v>
      </c>
      <c r="O4" s="98"/>
      <c r="P4" s="88"/>
      <c r="Q4" s="92"/>
    </row>
    <row r="5" spans="2:17" ht="13.5" customHeight="1" thickBot="1" x14ac:dyDescent="0.25">
      <c r="B5" s="270"/>
      <c r="C5" s="293"/>
      <c r="E5" s="214" t="s">
        <v>49</v>
      </c>
      <c r="F5" s="215" t="s">
        <v>50</v>
      </c>
      <c r="G5" s="214" t="s">
        <v>51</v>
      </c>
      <c r="K5" s="88"/>
      <c r="N5" s="103"/>
      <c r="O5" s="104" t="s">
        <v>9</v>
      </c>
      <c r="P5" s="88"/>
      <c r="Q5" s="230"/>
    </row>
    <row r="6" spans="2:17" ht="13.5" thickBot="1" x14ac:dyDescent="0.25">
      <c r="B6" s="101" t="s">
        <v>98</v>
      </c>
      <c r="C6" s="102" t="str">
        <f>'1. Site Summary'!G4</f>
        <v>Mr A. P. Plicant</v>
      </c>
      <c r="E6" s="216">
        <f>'1. Site Summary'!$D$13</f>
        <v>5.6563452353783988E-2</v>
      </c>
      <c r="F6" s="217">
        <f>'1. Site Summary'!$D$14</f>
        <v>0.1149076482686361</v>
      </c>
      <c r="G6" s="216">
        <f>'1. Site Summary'!$D$15</f>
        <v>0.12920560747663551</v>
      </c>
      <c r="K6" s="88"/>
      <c r="N6" s="105"/>
      <c r="O6" s="104" t="s">
        <v>10</v>
      </c>
      <c r="P6" s="88"/>
      <c r="Q6" s="230"/>
    </row>
    <row r="7" spans="2:17" ht="13.5" thickBot="1" x14ac:dyDescent="0.25">
      <c r="B7" s="101" t="s">
        <v>31</v>
      </c>
      <c r="C7" s="102" t="str">
        <f>'1. Site Summary'!G5</f>
        <v>Sir Veyor</v>
      </c>
      <c r="E7" s="94"/>
      <c r="F7" s="88"/>
      <c r="H7" s="94"/>
      <c r="I7" s="116"/>
      <c r="J7" s="210"/>
      <c r="K7" s="116"/>
      <c r="L7" s="94"/>
      <c r="N7" s="108"/>
      <c r="O7" s="104" t="s">
        <v>11</v>
      </c>
      <c r="P7" s="88"/>
      <c r="Q7" s="230"/>
    </row>
    <row r="8" spans="2:17" ht="15" customHeight="1" thickBot="1" x14ac:dyDescent="0.25">
      <c r="B8" s="106" t="s">
        <v>30</v>
      </c>
      <c r="C8" s="107">
        <f>'1. Site Summary'!C5</f>
        <v>43922</v>
      </c>
      <c r="E8" s="94"/>
      <c r="F8" s="88"/>
      <c r="H8" s="94"/>
      <c r="I8" s="145" t="s">
        <v>48</v>
      </c>
      <c r="K8" s="145" t="s">
        <v>99</v>
      </c>
      <c r="L8" s="94"/>
      <c r="N8" s="109"/>
      <c r="O8" s="104" t="s">
        <v>13</v>
      </c>
      <c r="P8" s="88"/>
      <c r="Q8" s="230"/>
    </row>
    <row r="9" spans="2:17" ht="13.5" customHeight="1" thickBot="1" x14ac:dyDescent="0.25">
      <c r="B9" s="88"/>
      <c r="C9" s="88"/>
      <c r="F9" s="88"/>
      <c r="H9" s="127" t="s">
        <v>100</v>
      </c>
      <c r="I9" s="209">
        <f>SUM(I13:I5000)</f>
        <v>1229.5118364744062</v>
      </c>
      <c r="J9" s="128"/>
      <c r="K9" s="209">
        <f>SUM(O13:O5000)</f>
        <v>522.67651598556256</v>
      </c>
      <c r="N9" s="111"/>
      <c r="O9" s="112" t="s">
        <v>15</v>
      </c>
      <c r="P9" s="230"/>
      <c r="Q9" s="230"/>
    </row>
    <row r="10" spans="2:17" ht="13.5" thickBot="1" x14ac:dyDescent="0.25">
      <c r="B10" s="89" t="str">
        <f>'1. Site Summary'!C2</f>
        <v>Version 1.2</v>
      </c>
      <c r="C10" s="113"/>
      <c r="E10" s="94"/>
      <c r="F10" s="94"/>
      <c r="G10" s="94"/>
      <c r="H10" s="94"/>
      <c r="I10" s="94"/>
      <c r="K10" s="88"/>
      <c r="N10" s="88"/>
      <c r="P10" s="88"/>
    </row>
    <row r="11" spans="2:17" ht="15.75" customHeight="1" thickBot="1" x14ac:dyDescent="0.25">
      <c r="B11" s="129"/>
      <c r="C11" s="130"/>
      <c r="D11" s="289" t="s">
        <v>101</v>
      </c>
      <c r="E11" s="290"/>
      <c r="F11" s="290"/>
      <c r="G11" s="290"/>
      <c r="H11" s="290"/>
      <c r="I11" s="291"/>
      <c r="J11" s="131"/>
      <c r="K11" s="289" t="s">
        <v>102</v>
      </c>
      <c r="L11" s="290"/>
      <c r="M11" s="290"/>
      <c r="N11" s="290"/>
      <c r="O11" s="291"/>
      <c r="P11" s="132"/>
    </row>
    <row r="12" spans="2:17" ht="96" customHeight="1" thickBot="1" x14ac:dyDescent="0.25">
      <c r="B12" s="133" t="s">
        <v>696</v>
      </c>
      <c r="C12" s="134" t="s">
        <v>693</v>
      </c>
      <c r="D12" s="204" t="s">
        <v>103</v>
      </c>
      <c r="E12" s="134" t="s">
        <v>692</v>
      </c>
      <c r="F12" s="205" t="s">
        <v>703</v>
      </c>
      <c r="G12" s="205" t="s">
        <v>690</v>
      </c>
      <c r="H12" s="205" t="s">
        <v>691</v>
      </c>
      <c r="I12" s="206" t="s">
        <v>104</v>
      </c>
      <c r="J12" s="136"/>
      <c r="K12" s="110" t="s">
        <v>105</v>
      </c>
      <c r="L12" s="207" t="s">
        <v>106</v>
      </c>
      <c r="M12" s="205" t="s">
        <v>107</v>
      </c>
      <c r="N12" s="205" t="s">
        <v>108</v>
      </c>
      <c r="O12" s="206" t="s">
        <v>109</v>
      </c>
      <c r="P12" s="110" t="s">
        <v>110</v>
      </c>
      <c r="Q12" s="131"/>
    </row>
    <row r="13" spans="2:17" x14ac:dyDescent="0.2">
      <c r="B13" s="124" t="s">
        <v>111</v>
      </c>
      <c r="C13" s="137" t="s">
        <v>112</v>
      </c>
      <c r="D13" s="138">
        <f t="shared" ref="D13:D76" si="0">IFERROR(VLOOKUP(C13,SpeciesLookup,25,FALSE),0)</f>
        <v>1.5</v>
      </c>
      <c r="E13" s="231"/>
      <c r="F13" s="119"/>
      <c r="G13" s="139">
        <f t="shared" ref="G13:G76" si="1">IF(C13="ZZ Group",SUM(F13/E13),(IFERROR(SUM(F13/(PI()*(D13)^2)),0)))</f>
        <v>0</v>
      </c>
      <c r="H13" s="140">
        <f t="shared" ref="H13:H76" si="2">IFERROR(VLOOKUP(C13,SpeciesLookup,26,FALSE),0)</f>
        <v>7.0073826934010741</v>
      </c>
      <c r="I13" s="122">
        <f t="shared" ref="I13:I76" si="3">IFERROR(SUM(H13*(1-G13)),(E13*(1-G13)))</f>
        <v>7.0073826934010741</v>
      </c>
      <c r="K13" s="120" t="s">
        <v>113</v>
      </c>
      <c r="L13" s="141">
        <f t="shared" ref="L13:L76" si="4">VLOOKUP(K13,AWHC,2,FALSE)</f>
        <v>0.15</v>
      </c>
      <c r="M13" s="142">
        <f>IF(C13="ZZ Group",(SUM(IFERROR(SUM(VLOOKUP(C13,SpeciesLookup,37,FALSE)*E13/L13*20*0.001),0)*(1-G13))),SUM(IFERROR(SUM(VLOOKUP(C13,SpeciesLookup,37,FALSE)/L13*'6. Look Up Tables'!$M$9*0.001),0)*(1-G13)))</f>
        <v>3.6438390005685588</v>
      </c>
      <c r="N13" s="120" t="s">
        <v>114</v>
      </c>
      <c r="O13" s="122">
        <f>IF(N13="Yes",M13*0.8,M13)</f>
        <v>3.6438390005685588</v>
      </c>
      <c r="P13" s="143"/>
    </row>
    <row r="14" spans="2:17" x14ac:dyDescent="0.2">
      <c r="B14" s="124" t="s">
        <v>115</v>
      </c>
      <c r="C14" s="137" t="s">
        <v>116</v>
      </c>
      <c r="D14" s="138">
        <f t="shared" si="0"/>
        <v>2</v>
      </c>
      <c r="E14" s="231"/>
      <c r="F14" s="119"/>
      <c r="G14" s="139">
        <f t="shared" si="1"/>
        <v>0</v>
      </c>
      <c r="H14" s="140">
        <f t="shared" si="2"/>
        <v>12.721069705981581</v>
      </c>
      <c r="I14" s="122">
        <f t="shared" si="3"/>
        <v>12.721069705981581</v>
      </c>
      <c r="K14" s="120" t="s">
        <v>113</v>
      </c>
      <c r="L14" s="141">
        <f t="shared" si="4"/>
        <v>0.15</v>
      </c>
      <c r="M14" s="142">
        <f>IF(C14="ZZ Group",(SUM(IFERROR(SUM(VLOOKUP(C14,SpeciesLookup,37,FALSE)*E14/L14*20*0.001),0)*(1-G14))),SUM(IFERROR(SUM(VLOOKUP(C14,SpeciesLookup,37,FALSE)/L14*'6. Look Up Tables'!$M$9*0.001),0)*(1-G14)))</f>
        <v>6.6149562471104231</v>
      </c>
      <c r="N14" s="120" t="s">
        <v>114</v>
      </c>
      <c r="O14" s="122">
        <f t="shared" ref="O14:O77" si="5">IF(N14="Yes",M14*0.8,M14)</f>
        <v>6.6149562471104231</v>
      </c>
      <c r="P14" s="123"/>
    </row>
    <row r="15" spans="2:17" x14ac:dyDescent="0.2">
      <c r="B15" s="124" t="s">
        <v>117</v>
      </c>
      <c r="C15" s="137" t="s">
        <v>118</v>
      </c>
      <c r="D15" s="138">
        <f t="shared" si="0"/>
        <v>3</v>
      </c>
      <c r="E15" s="231"/>
      <c r="F15" s="119"/>
      <c r="G15" s="139">
        <f t="shared" si="1"/>
        <v>0</v>
      </c>
      <c r="H15" s="140">
        <f t="shared" si="2"/>
        <v>25.175306506793174</v>
      </c>
      <c r="I15" s="122">
        <f t="shared" si="3"/>
        <v>25.175306506793174</v>
      </c>
      <c r="K15" s="120" t="s">
        <v>113</v>
      </c>
      <c r="L15" s="141">
        <f t="shared" si="4"/>
        <v>0.15</v>
      </c>
      <c r="M15" s="142">
        <f>IF(C15="ZZ Group",(SUM(IFERROR(SUM(VLOOKUP(C15,SpeciesLookup,37,FALSE)*E15/L15*20*0.001),0)*(1-G15))),SUM(IFERROR(SUM(VLOOKUP(C15,SpeciesLookup,37,FALSE)/L15*'6. Look Up Tables'!$M$9*0.001),0)*(1-G15)))</f>
        <v>13.09115938353245</v>
      </c>
      <c r="N15" s="120" t="s">
        <v>114</v>
      </c>
      <c r="O15" s="122">
        <f t="shared" si="5"/>
        <v>13.09115938353245</v>
      </c>
      <c r="P15" s="123"/>
    </row>
    <row r="16" spans="2:17" x14ac:dyDescent="0.2">
      <c r="B16" s="124" t="s">
        <v>119</v>
      </c>
      <c r="C16" s="137" t="s">
        <v>120</v>
      </c>
      <c r="D16" s="138">
        <f t="shared" si="0"/>
        <v>3.5</v>
      </c>
      <c r="E16" s="231"/>
      <c r="F16" s="119"/>
      <c r="G16" s="139">
        <f t="shared" si="1"/>
        <v>0</v>
      </c>
      <c r="H16" s="140">
        <f t="shared" si="2"/>
        <v>35.715093761124422</v>
      </c>
      <c r="I16" s="122">
        <f t="shared" si="3"/>
        <v>35.715093761124422</v>
      </c>
      <c r="K16" s="120" t="s">
        <v>121</v>
      </c>
      <c r="L16" s="141">
        <f t="shared" si="4"/>
        <v>0.18</v>
      </c>
      <c r="M16" s="142">
        <f>IF(C16="ZZ Group",(SUM(IFERROR(SUM(VLOOKUP(C16,SpeciesLookup,37,FALSE)*E16/L16*20*0.001),0)*(1-G16))),SUM(IFERROR(SUM(VLOOKUP(C16,SpeciesLookup,37,FALSE)/L16*'6. Look Up Tables'!$M$9*0.001),0)*(1-G16)))</f>
        <v>15.476540629820581</v>
      </c>
      <c r="N16" s="120" t="s">
        <v>122</v>
      </c>
      <c r="O16" s="122">
        <f>IF(N16="Yes",M16*0.8,M16)</f>
        <v>12.381232503856467</v>
      </c>
      <c r="P16" s="123"/>
    </row>
    <row r="17" spans="2:16" x14ac:dyDescent="0.2">
      <c r="B17" s="124" t="s">
        <v>123</v>
      </c>
      <c r="C17" s="137" t="s">
        <v>124</v>
      </c>
      <c r="D17" s="138">
        <f t="shared" si="0"/>
        <v>1.5</v>
      </c>
      <c r="E17" s="231"/>
      <c r="F17" s="119">
        <v>1</v>
      </c>
      <c r="G17" s="139">
        <f t="shared" si="1"/>
        <v>0.14147106052612921</v>
      </c>
      <c r="H17" s="140">
        <f t="shared" si="2"/>
        <v>6.2938266266982934</v>
      </c>
      <c r="I17" s="122">
        <f t="shared" si="3"/>
        <v>5.403432299051695</v>
      </c>
      <c r="K17" s="120" t="s">
        <v>121</v>
      </c>
      <c r="L17" s="141">
        <f t="shared" si="4"/>
        <v>0.18</v>
      </c>
      <c r="M17" s="142">
        <f>IF(C17="ZZ Group",(SUM(IFERROR(SUM(VLOOKUP(C17,SpeciesLookup,37,FALSE)*E17/L17*20*0.001),0)*(1-G17))),SUM(IFERROR(SUM(VLOOKUP(C17,SpeciesLookup,37,FALSE)/L17*'6. Look Up Tables'!$M$9*0.001),0)*(1-G17)))</f>
        <v>2.3414873295890679</v>
      </c>
      <c r="N17" s="120" t="s">
        <v>122</v>
      </c>
      <c r="O17" s="122">
        <f t="shared" si="5"/>
        <v>1.8731898636712545</v>
      </c>
      <c r="P17" s="123"/>
    </row>
    <row r="18" spans="2:16" x14ac:dyDescent="0.2">
      <c r="B18" s="124" t="s">
        <v>125</v>
      </c>
      <c r="C18" s="137" t="s">
        <v>126</v>
      </c>
      <c r="D18" s="138">
        <f t="shared" si="0"/>
        <v>3</v>
      </c>
      <c r="E18" s="231"/>
      <c r="F18" s="119"/>
      <c r="G18" s="139">
        <f t="shared" si="1"/>
        <v>0</v>
      </c>
      <c r="H18" s="140">
        <f t="shared" si="2"/>
        <v>23.761589812677766</v>
      </c>
      <c r="I18" s="122">
        <f t="shared" si="3"/>
        <v>23.761589812677766</v>
      </c>
      <c r="K18" s="120" t="s">
        <v>121</v>
      </c>
      <c r="L18" s="141">
        <f t="shared" si="4"/>
        <v>0.18</v>
      </c>
      <c r="M18" s="142">
        <f>IF(C18="ZZ Group",(SUM(IFERROR(SUM(VLOOKUP(C18,SpeciesLookup,37,FALSE)*E18/L18*20*0.001),0)*(1-G18))),SUM(IFERROR(SUM(VLOOKUP(C18,SpeciesLookup,37,FALSE)/L18*'6. Look Up Tables'!$M$9*0.001),0)*(1-G18)))</f>
        <v>10.296688918827032</v>
      </c>
      <c r="N18" s="120" t="s">
        <v>114</v>
      </c>
      <c r="O18" s="122">
        <f t="shared" si="5"/>
        <v>10.296688918827032</v>
      </c>
      <c r="P18" s="123"/>
    </row>
    <row r="19" spans="2:16" x14ac:dyDescent="0.2">
      <c r="B19" s="124" t="s">
        <v>127</v>
      </c>
      <c r="C19" s="137" t="s">
        <v>126</v>
      </c>
      <c r="D19" s="138">
        <f t="shared" si="0"/>
        <v>3</v>
      </c>
      <c r="E19" s="231"/>
      <c r="F19" s="119"/>
      <c r="G19" s="139">
        <f t="shared" si="1"/>
        <v>0</v>
      </c>
      <c r="H19" s="140">
        <f t="shared" si="2"/>
        <v>23.761589812677766</v>
      </c>
      <c r="I19" s="122">
        <f t="shared" si="3"/>
        <v>23.761589812677766</v>
      </c>
      <c r="K19" s="120" t="s">
        <v>121</v>
      </c>
      <c r="L19" s="141">
        <f t="shared" si="4"/>
        <v>0.18</v>
      </c>
      <c r="M19" s="142">
        <f>IF(C19="ZZ Group",(SUM(IFERROR(SUM(VLOOKUP(C19,SpeciesLookup,37,FALSE)*E19/L19*20*0.001),0)*(1-G19))),SUM(IFERROR(SUM(VLOOKUP(C19,SpeciesLookup,37,FALSE)/L19*'6. Look Up Tables'!$M$9*0.001),0)*(1-G19)))</f>
        <v>10.296688918827032</v>
      </c>
      <c r="N19" s="120" t="s">
        <v>114</v>
      </c>
      <c r="O19" s="122">
        <f t="shared" si="5"/>
        <v>10.296688918827032</v>
      </c>
      <c r="P19" s="123"/>
    </row>
    <row r="20" spans="2:16" x14ac:dyDescent="0.2">
      <c r="B20" s="124" t="s">
        <v>128</v>
      </c>
      <c r="C20" s="137" t="s">
        <v>129</v>
      </c>
      <c r="D20" s="138">
        <f t="shared" si="0"/>
        <v>2</v>
      </c>
      <c r="E20" s="231"/>
      <c r="F20" s="119"/>
      <c r="G20" s="139">
        <f t="shared" si="1"/>
        <v>0</v>
      </c>
      <c r="H20" s="140">
        <f t="shared" si="2"/>
        <v>10.90390384936364</v>
      </c>
      <c r="I20" s="122">
        <f t="shared" si="3"/>
        <v>10.90390384936364</v>
      </c>
      <c r="K20" s="120" t="s">
        <v>121</v>
      </c>
      <c r="L20" s="141">
        <f t="shared" si="4"/>
        <v>0.18</v>
      </c>
      <c r="M20" s="142">
        <f>IF(C20="ZZ Group",(SUM(IFERROR(SUM(VLOOKUP(C20,SpeciesLookup,37,FALSE)*E20/L20*20*0.001),0)*(1-G20))),SUM(IFERROR(SUM(VLOOKUP(C20,SpeciesLookup,37,FALSE)/L20*'6. Look Up Tables'!$M$9*0.001),0)*(1-G20)))</f>
        <v>4.7250250013909119</v>
      </c>
      <c r="N20" s="120" t="s">
        <v>114</v>
      </c>
      <c r="O20" s="122">
        <f t="shared" si="5"/>
        <v>4.7250250013909119</v>
      </c>
      <c r="P20" s="123"/>
    </row>
    <row r="21" spans="2:16" x14ac:dyDescent="0.2">
      <c r="B21" s="124" t="s">
        <v>130</v>
      </c>
      <c r="C21" s="137" t="s">
        <v>131</v>
      </c>
      <c r="D21" s="138">
        <f t="shared" si="0"/>
        <v>2.5</v>
      </c>
      <c r="E21" s="231"/>
      <c r="F21" s="119"/>
      <c r="G21" s="139">
        <f t="shared" si="1"/>
        <v>0</v>
      </c>
      <c r="H21" s="140">
        <f t="shared" si="2"/>
        <v>18.401306109047269</v>
      </c>
      <c r="I21" s="122">
        <f t="shared" si="3"/>
        <v>18.401306109047269</v>
      </c>
      <c r="K21" s="120" t="s">
        <v>121</v>
      </c>
      <c r="L21" s="141">
        <f t="shared" si="4"/>
        <v>0.18</v>
      </c>
      <c r="M21" s="142">
        <f>IF(C21="ZZ Group",(SUM(IFERROR(SUM(VLOOKUP(C21,SpeciesLookup,37,FALSE)*E21/L21*20*0.001),0)*(1-G21))),SUM(IFERROR(SUM(VLOOKUP(C21,SpeciesLookup,37,FALSE)/L21*'6. Look Up Tables'!$M$9*0.001),0)*(1-G21)))</f>
        <v>7.9738993139204846</v>
      </c>
      <c r="N21" s="120" t="s">
        <v>114</v>
      </c>
      <c r="O21" s="122">
        <f t="shared" si="5"/>
        <v>7.9738993139204846</v>
      </c>
      <c r="P21" s="123"/>
    </row>
    <row r="22" spans="2:16" x14ac:dyDescent="0.2">
      <c r="B22" s="124" t="s">
        <v>132</v>
      </c>
      <c r="C22" s="137" t="s">
        <v>131</v>
      </c>
      <c r="D22" s="138">
        <f t="shared" si="0"/>
        <v>2.5</v>
      </c>
      <c r="E22" s="231"/>
      <c r="F22" s="119"/>
      <c r="G22" s="139">
        <f t="shared" si="1"/>
        <v>0</v>
      </c>
      <c r="H22" s="140">
        <f t="shared" si="2"/>
        <v>18.401306109047269</v>
      </c>
      <c r="I22" s="122">
        <f t="shared" si="3"/>
        <v>18.401306109047269</v>
      </c>
      <c r="K22" s="120" t="s">
        <v>121</v>
      </c>
      <c r="L22" s="141">
        <f t="shared" si="4"/>
        <v>0.18</v>
      </c>
      <c r="M22" s="142">
        <f>IF(C22="ZZ Group",(SUM(IFERROR(SUM(VLOOKUP(C22,SpeciesLookup,37,FALSE)*E22/L22*20*0.001),0)*(1-G22))),SUM(IFERROR(SUM(VLOOKUP(C22,SpeciesLookup,37,FALSE)/L22*'6. Look Up Tables'!$M$9*0.001),0)*(1-G22)))</f>
        <v>7.9738993139204846</v>
      </c>
      <c r="N22" s="120" t="s">
        <v>114</v>
      </c>
      <c r="O22" s="122">
        <f t="shared" si="5"/>
        <v>7.9738993139204846</v>
      </c>
      <c r="P22" s="123"/>
    </row>
    <row r="23" spans="2:16" x14ac:dyDescent="0.2">
      <c r="B23" s="124" t="s">
        <v>133</v>
      </c>
      <c r="C23" s="137" t="s">
        <v>134</v>
      </c>
      <c r="D23" s="138">
        <f t="shared" si="0"/>
        <v>2</v>
      </c>
      <c r="E23" s="231"/>
      <c r="F23" s="119"/>
      <c r="G23" s="139">
        <f t="shared" si="1"/>
        <v>0</v>
      </c>
      <c r="H23" s="140">
        <f t="shared" si="2"/>
        <v>13.049100145294785</v>
      </c>
      <c r="I23" s="122">
        <f t="shared" si="3"/>
        <v>13.049100145294785</v>
      </c>
      <c r="K23" s="120" t="s">
        <v>121</v>
      </c>
      <c r="L23" s="141">
        <f t="shared" si="4"/>
        <v>0.18</v>
      </c>
      <c r="M23" s="142">
        <f>IF(C23="ZZ Group",(SUM(IFERROR(SUM(VLOOKUP(C23,SpeciesLookup,37,FALSE)*E23/L23*20*0.001),0)*(1-G23))),SUM(IFERROR(SUM(VLOOKUP(C23,SpeciesLookup,37,FALSE)/L23*'6. Look Up Tables'!$M$9*0.001),0)*(1-G23)))</f>
        <v>5.6546100629610736</v>
      </c>
      <c r="N23" s="120" t="s">
        <v>114</v>
      </c>
      <c r="O23" s="122">
        <f t="shared" si="5"/>
        <v>5.6546100629610736</v>
      </c>
      <c r="P23" s="123"/>
    </row>
    <row r="24" spans="2:16" x14ac:dyDescent="0.2">
      <c r="B24" s="124" t="s">
        <v>135</v>
      </c>
      <c r="C24" s="137" t="s">
        <v>134</v>
      </c>
      <c r="D24" s="138">
        <f t="shared" si="0"/>
        <v>2</v>
      </c>
      <c r="E24" s="231"/>
      <c r="F24" s="119"/>
      <c r="G24" s="139">
        <f t="shared" si="1"/>
        <v>0</v>
      </c>
      <c r="H24" s="140">
        <f t="shared" si="2"/>
        <v>13.049100145294785</v>
      </c>
      <c r="I24" s="122">
        <f t="shared" si="3"/>
        <v>13.049100145294785</v>
      </c>
      <c r="K24" s="120" t="s">
        <v>121</v>
      </c>
      <c r="L24" s="141">
        <f t="shared" si="4"/>
        <v>0.18</v>
      </c>
      <c r="M24" s="142">
        <f>IF(C24="ZZ Group",(SUM(IFERROR(SUM(VLOOKUP(C24,SpeciesLookup,37,FALSE)*E24/L24*20*0.001),0)*(1-G24))),SUM(IFERROR(SUM(VLOOKUP(C24,SpeciesLookup,37,FALSE)/L24*'6. Look Up Tables'!$M$9*0.001),0)*(1-G24)))</f>
        <v>5.6546100629610736</v>
      </c>
      <c r="N24" s="120" t="s">
        <v>114</v>
      </c>
      <c r="O24" s="122">
        <f t="shared" si="5"/>
        <v>5.6546100629610736</v>
      </c>
      <c r="P24" s="123"/>
    </row>
    <row r="25" spans="2:16" x14ac:dyDescent="0.2">
      <c r="B25" s="124" t="s">
        <v>136</v>
      </c>
      <c r="C25" s="137" t="s">
        <v>137</v>
      </c>
      <c r="D25" s="138">
        <f t="shared" si="0"/>
        <v>3.5</v>
      </c>
      <c r="E25" s="231"/>
      <c r="F25" s="119"/>
      <c r="G25" s="139">
        <f t="shared" si="1"/>
        <v>0</v>
      </c>
      <c r="H25" s="140">
        <f t="shared" si="2"/>
        <v>35.715093761124422</v>
      </c>
      <c r="I25" s="122">
        <f t="shared" si="3"/>
        <v>35.715093761124422</v>
      </c>
      <c r="K25" s="120" t="s">
        <v>121</v>
      </c>
      <c r="L25" s="141">
        <f t="shared" si="4"/>
        <v>0.18</v>
      </c>
      <c r="M25" s="142">
        <f>IF(C25="ZZ Group",(SUM(IFERROR(SUM(VLOOKUP(C25,SpeciesLookup,37,FALSE)*E25/L25*20*0.001),0)*(1-G25))),SUM(IFERROR(SUM(VLOOKUP(C25,SpeciesLookup,37,FALSE)/L25*'6. Look Up Tables'!$M$9*0.001),0)*(1-G25)))</f>
        <v>15.476540629820581</v>
      </c>
      <c r="N25" s="120" t="s">
        <v>114</v>
      </c>
      <c r="O25" s="122">
        <f t="shared" si="5"/>
        <v>15.476540629820581</v>
      </c>
      <c r="P25" s="123"/>
    </row>
    <row r="26" spans="2:16" x14ac:dyDescent="0.2">
      <c r="B26" s="124" t="s">
        <v>138</v>
      </c>
      <c r="C26" s="137" t="s">
        <v>139</v>
      </c>
      <c r="D26" s="138">
        <f t="shared" si="0"/>
        <v>1.75</v>
      </c>
      <c r="E26" s="231"/>
      <c r="F26" s="119"/>
      <c r="G26" s="139">
        <f t="shared" si="1"/>
        <v>0</v>
      </c>
      <c r="H26" s="140">
        <f t="shared" si="2"/>
        <v>9.0166399934331611</v>
      </c>
      <c r="I26" s="122">
        <f t="shared" si="3"/>
        <v>9.0166399934331611</v>
      </c>
      <c r="K26" s="120" t="s">
        <v>121</v>
      </c>
      <c r="L26" s="141">
        <f t="shared" si="4"/>
        <v>0.18</v>
      </c>
      <c r="M26" s="142">
        <f>IF(C26="ZZ Group",(SUM(IFERROR(SUM(VLOOKUP(C26,SpeciesLookup,37,FALSE)*E26/L26*20*0.001),0)*(1-G26))),SUM(IFERROR(SUM(VLOOKUP(C26,SpeciesLookup,37,FALSE)/L26*'6. Look Up Tables'!$M$9*0.001),0)*(1-G26)))</f>
        <v>3.9072106638210373</v>
      </c>
      <c r="N26" s="120" t="s">
        <v>114</v>
      </c>
      <c r="O26" s="122">
        <f t="shared" si="5"/>
        <v>3.9072106638210373</v>
      </c>
      <c r="P26" s="123"/>
    </row>
    <row r="27" spans="2:16" x14ac:dyDescent="0.2">
      <c r="B27" s="124" t="s">
        <v>140</v>
      </c>
      <c r="C27" s="137" t="s">
        <v>141</v>
      </c>
      <c r="D27" s="138">
        <f t="shared" si="0"/>
        <v>2</v>
      </c>
      <c r="E27" s="231"/>
      <c r="F27" s="119"/>
      <c r="G27" s="139">
        <f t="shared" si="1"/>
        <v>0</v>
      </c>
      <c r="H27" s="140">
        <f t="shared" si="2"/>
        <v>15.792564548651322</v>
      </c>
      <c r="I27" s="122">
        <f t="shared" si="3"/>
        <v>15.792564548651322</v>
      </c>
      <c r="K27" s="120" t="s">
        <v>121</v>
      </c>
      <c r="L27" s="141">
        <f t="shared" si="4"/>
        <v>0.18</v>
      </c>
      <c r="M27" s="142">
        <f>IF(C27="ZZ Group",(SUM(IFERROR(SUM(VLOOKUP(C27,SpeciesLookup,37,FALSE)*E27/L27*20*0.001),0)*(1-G27))),SUM(IFERROR(SUM(VLOOKUP(C27,SpeciesLookup,37,FALSE)/L27*'6. Look Up Tables'!$M$9*0.001),0)*(1-G27)))</f>
        <v>6.8434446377489078</v>
      </c>
      <c r="N27" s="120" t="s">
        <v>114</v>
      </c>
      <c r="O27" s="122">
        <f t="shared" si="5"/>
        <v>6.8434446377489078</v>
      </c>
      <c r="P27" s="123"/>
    </row>
    <row r="28" spans="2:16" x14ac:dyDescent="0.2">
      <c r="B28" s="124" t="s">
        <v>142</v>
      </c>
      <c r="C28" s="137" t="s">
        <v>126</v>
      </c>
      <c r="D28" s="138">
        <f t="shared" si="0"/>
        <v>3</v>
      </c>
      <c r="E28" s="231"/>
      <c r="F28" s="119"/>
      <c r="G28" s="139">
        <f t="shared" si="1"/>
        <v>0</v>
      </c>
      <c r="H28" s="140">
        <f t="shared" si="2"/>
        <v>23.761589812677766</v>
      </c>
      <c r="I28" s="122">
        <f t="shared" si="3"/>
        <v>23.761589812677766</v>
      </c>
      <c r="K28" s="120" t="s">
        <v>121</v>
      </c>
      <c r="L28" s="141">
        <f t="shared" si="4"/>
        <v>0.18</v>
      </c>
      <c r="M28" s="142">
        <f>IF(C28="ZZ Group",(SUM(IFERROR(SUM(VLOOKUP(C28,SpeciesLookup,37,FALSE)*E28/L28*20*0.001),0)*(1-G28))),SUM(IFERROR(SUM(VLOOKUP(C28,SpeciesLookup,37,FALSE)/L28*'6. Look Up Tables'!$M$9*0.001),0)*(1-G28)))</f>
        <v>10.296688918827032</v>
      </c>
      <c r="N28" s="120" t="s">
        <v>114</v>
      </c>
      <c r="O28" s="122">
        <f t="shared" si="5"/>
        <v>10.296688918827032</v>
      </c>
      <c r="P28" s="123"/>
    </row>
    <row r="29" spans="2:16" x14ac:dyDescent="0.2">
      <c r="B29" s="124" t="s">
        <v>143</v>
      </c>
      <c r="C29" s="137" t="s">
        <v>126</v>
      </c>
      <c r="D29" s="138">
        <f t="shared" si="0"/>
        <v>3</v>
      </c>
      <c r="E29" s="231"/>
      <c r="F29" s="119"/>
      <c r="G29" s="139">
        <f t="shared" si="1"/>
        <v>0</v>
      </c>
      <c r="H29" s="140">
        <f t="shared" si="2"/>
        <v>23.761589812677766</v>
      </c>
      <c r="I29" s="122">
        <f t="shared" si="3"/>
        <v>23.761589812677766</v>
      </c>
      <c r="K29" s="120" t="s">
        <v>121</v>
      </c>
      <c r="L29" s="141">
        <f t="shared" si="4"/>
        <v>0.18</v>
      </c>
      <c r="M29" s="142">
        <f>IF(C29="ZZ Group",(SUM(IFERROR(SUM(VLOOKUP(C29,SpeciesLookup,37,FALSE)*E29/L29*20*0.001),0)*(1-G29))),SUM(IFERROR(SUM(VLOOKUP(C29,SpeciesLookup,37,FALSE)/L29*'6. Look Up Tables'!$M$9*0.001),0)*(1-G29)))</f>
        <v>10.296688918827032</v>
      </c>
      <c r="N29" s="120" t="s">
        <v>114</v>
      </c>
      <c r="O29" s="122">
        <f t="shared" si="5"/>
        <v>10.296688918827032</v>
      </c>
      <c r="P29" s="123"/>
    </row>
    <row r="30" spans="2:16" x14ac:dyDescent="0.2">
      <c r="B30" s="124" t="s">
        <v>144</v>
      </c>
      <c r="C30" s="137" t="s">
        <v>124</v>
      </c>
      <c r="D30" s="138">
        <f t="shared" si="0"/>
        <v>1.5</v>
      </c>
      <c r="E30" s="231"/>
      <c r="F30" s="119"/>
      <c r="G30" s="139">
        <f t="shared" si="1"/>
        <v>0</v>
      </c>
      <c r="H30" s="140">
        <f t="shared" si="2"/>
        <v>6.2938266266982934</v>
      </c>
      <c r="I30" s="122">
        <f t="shared" si="3"/>
        <v>6.2938266266982934</v>
      </c>
      <c r="K30" s="120" t="s">
        <v>121</v>
      </c>
      <c r="L30" s="141">
        <f t="shared" si="4"/>
        <v>0.18</v>
      </c>
      <c r="M30" s="142">
        <f>IF(C30="ZZ Group",(SUM(IFERROR(SUM(VLOOKUP(C30,SpeciesLookup,37,FALSE)*E30/L30*20*0.001),0)*(1-G30))),SUM(IFERROR(SUM(VLOOKUP(C30,SpeciesLookup,37,FALSE)/L30*'6. Look Up Tables'!$M$9*0.001),0)*(1-G30)))</f>
        <v>2.7273248715692602</v>
      </c>
      <c r="N30" s="120" t="s">
        <v>114</v>
      </c>
      <c r="O30" s="122">
        <f t="shared" si="5"/>
        <v>2.7273248715692602</v>
      </c>
      <c r="P30" s="123"/>
    </row>
    <row r="31" spans="2:16" x14ac:dyDescent="0.2">
      <c r="B31" s="124" t="s">
        <v>145</v>
      </c>
      <c r="C31" s="137" t="s">
        <v>146</v>
      </c>
      <c r="D31" s="138">
        <f t="shared" si="0"/>
        <v>3</v>
      </c>
      <c r="E31" s="231"/>
      <c r="F31" s="119"/>
      <c r="G31" s="139">
        <f t="shared" si="1"/>
        <v>0</v>
      </c>
      <c r="H31" s="140">
        <f t="shared" si="2"/>
        <v>26.497880797028067</v>
      </c>
      <c r="I31" s="122">
        <f t="shared" si="3"/>
        <v>26.497880797028067</v>
      </c>
      <c r="K31" s="120" t="s">
        <v>121</v>
      </c>
      <c r="L31" s="141">
        <f t="shared" si="4"/>
        <v>0.18</v>
      </c>
      <c r="M31" s="142">
        <f>IF(C31="ZZ Group",(SUM(IFERROR(SUM(VLOOKUP(C31,SpeciesLookup,37,FALSE)*E31/L31*20*0.001),0)*(1-G31))),SUM(IFERROR(SUM(VLOOKUP(C31,SpeciesLookup,37,FALSE)/L31*'6. Look Up Tables'!$M$9*0.001),0)*(1-G31)))</f>
        <v>11.482415012045497</v>
      </c>
      <c r="N31" s="120" t="s">
        <v>114</v>
      </c>
      <c r="O31" s="122">
        <f t="shared" si="5"/>
        <v>11.482415012045497</v>
      </c>
      <c r="P31" s="123"/>
    </row>
    <row r="32" spans="2:16" x14ac:dyDescent="0.2">
      <c r="B32" s="124" t="s">
        <v>147</v>
      </c>
      <c r="C32" s="137" t="s">
        <v>148</v>
      </c>
      <c r="D32" s="138">
        <f t="shared" si="0"/>
        <v>4</v>
      </c>
      <c r="E32" s="231"/>
      <c r="F32" s="119"/>
      <c r="G32" s="139">
        <f t="shared" si="1"/>
        <v>0</v>
      </c>
      <c r="H32" s="140">
        <f t="shared" si="2"/>
        <v>43.429653025110404</v>
      </c>
      <c r="I32" s="122">
        <f t="shared" si="3"/>
        <v>43.429653025110404</v>
      </c>
      <c r="K32" s="120" t="s">
        <v>121</v>
      </c>
      <c r="L32" s="141">
        <f t="shared" si="4"/>
        <v>0.18</v>
      </c>
      <c r="M32" s="142">
        <f>IF(C32="ZZ Group",(SUM(IFERROR(SUM(VLOOKUP(C32,SpeciesLookup,37,FALSE)*E32/L32*20*0.001),0)*(1-G32))),SUM(IFERROR(SUM(VLOOKUP(C32,SpeciesLookup,37,FALSE)/L32*'6. Look Up Tables'!$M$9*0.001),0)*(1-G32)))</f>
        <v>18.81951631088118</v>
      </c>
      <c r="N32" s="120" t="s">
        <v>114</v>
      </c>
      <c r="O32" s="122">
        <f t="shared" si="5"/>
        <v>18.81951631088118</v>
      </c>
      <c r="P32" s="123"/>
    </row>
    <row r="33" spans="2:16" x14ac:dyDescent="0.2">
      <c r="B33" s="124" t="s">
        <v>149</v>
      </c>
      <c r="C33" s="137" t="s">
        <v>124</v>
      </c>
      <c r="D33" s="138">
        <f t="shared" si="0"/>
        <v>1.5</v>
      </c>
      <c r="E33" s="231"/>
      <c r="F33" s="119"/>
      <c r="G33" s="139">
        <f t="shared" si="1"/>
        <v>0</v>
      </c>
      <c r="H33" s="140">
        <f t="shared" si="2"/>
        <v>6.2938266266982934</v>
      </c>
      <c r="I33" s="122">
        <f t="shared" si="3"/>
        <v>6.2938266266982934</v>
      </c>
      <c r="K33" s="120" t="s">
        <v>121</v>
      </c>
      <c r="L33" s="141">
        <f t="shared" si="4"/>
        <v>0.18</v>
      </c>
      <c r="M33" s="142">
        <f>IF(C33="ZZ Group",(SUM(IFERROR(SUM(VLOOKUP(C33,SpeciesLookup,37,FALSE)*E33/L33*20*0.001),0)*(1-G33))),SUM(IFERROR(SUM(VLOOKUP(C33,SpeciesLookup,37,FALSE)/L33*'6. Look Up Tables'!$M$9*0.001),0)*(1-G33)))</f>
        <v>2.7273248715692602</v>
      </c>
      <c r="N33" s="120" t="s">
        <v>114</v>
      </c>
      <c r="O33" s="122">
        <f t="shared" si="5"/>
        <v>2.7273248715692602</v>
      </c>
      <c r="P33" s="123"/>
    </row>
    <row r="34" spans="2:16" x14ac:dyDescent="0.2">
      <c r="B34" s="124" t="s">
        <v>150</v>
      </c>
      <c r="C34" s="137" t="s">
        <v>151</v>
      </c>
      <c r="D34" s="138">
        <f t="shared" si="0"/>
        <v>1.5</v>
      </c>
      <c r="E34" s="231"/>
      <c r="F34" s="119"/>
      <c r="G34" s="139">
        <f t="shared" si="1"/>
        <v>0</v>
      </c>
      <c r="H34" s="140">
        <f t="shared" si="2"/>
        <v>9.5865950943328446</v>
      </c>
      <c r="I34" s="122">
        <f t="shared" si="3"/>
        <v>9.5865950943328446</v>
      </c>
      <c r="K34" s="120" t="s">
        <v>121</v>
      </c>
      <c r="L34" s="141">
        <f t="shared" si="4"/>
        <v>0.18</v>
      </c>
      <c r="M34" s="142">
        <f>IF(C34="ZZ Group",(SUM(IFERROR(SUM(VLOOKUP(C34,SpeciesLookup,37,FALSE)*E34/L34*20*0.001),0)*(1-G34))),SUM(IFERROR(SUM(VLOOKUP(C34,SpeciesLookup,37,FALSE)/L34*'6. Look Up Tables'!$M$9*0.001),0)*(1-G34)))</f>
        <v>4.1541912075442324</v>
      </c>
      <c r="N34" s="120" t="s">
        <v>114</v>
      </c>
      <c r="O34" s="122">
        <f t="shared" si="5"/>
        <v>4.1541912075442324</v>
      </c>
      <c r="P34" s="123"/>
    </row>
    <row r="35" spans="2:16" x14ac:dyDescent="0.2">
      <c r="B35" s="124" t="s">
        <v>152</v>
      </c>
      <c r="C35" s="137" t="s">
        <v>151</v>
      </c>
      <c r="D35" s="138">
        <f t="shared" si="0"/>
        <v>1.5</v>
      </c>
      <c r="E35" s="231"/>
      <c r="F35" s="119"/>
      <c r="G35" s="139">
        <f t="shared" si="1"/>
        <v>0</v>
      </c>
      <c r="H35" s="140">
        <f t="shared" si="2"/>
        <v>9.5865950943328446</v>
      </c>
      <c r="I35" s="122">
        <f t="shared" si="3"/>
        <v>9.5865950943328446</v>
      </c>
      <c r="K35" s="120" t="s">
        <v>121</v>
      </c>
      <c r="L35" s="141">
        <f t="shared" si="4"/>
        <v>0.18</v>
      </c>
      <c r="M35" s="142">
        <f>IF(C35="ZZ Group",(SUM(IFERROR(SUM(VLOOKUP(C35,SpeciesLookup,37,FALSE)*E35/L35*20*0.001),0)*(1-G35))),SUM(IFERROR(SUM(VLOOKUP(C35,SpeciesLookup,37,FALSE)/L35*'6. Look Up Tables'!$M$9*0.001),0)*(1-G35)))</f>
        <v>4.1541912075442324</v>
      </c>
      <c r="N35" s="120" t="s">
        <v>114</v>
      </c>
      <c r="O35" s="122">
        <f t="shared" si="5"/>
        <v>4.1541912075442324</v>
      </c>
      <c r="P35" s="123"/>
    </row>
    <row r="36" spans="2:16" x14ac:dyDescent="0.2">
      <c r="B36" s="124" t="s">
        <v>153</v>
      </c>
      <c r="C36" s="137" t="s">
        <v>151</v>
      </c>
      <c r="D36" s="138">
        <f t="shared" si="0"/>
        <v>1.5</v>
      </c>
      <c r="E36" s="231"/>
      <c r="F36" s="119"/>
      <c r="G36" s="139">
        <f t="shared" si="1"/>
        <v>0</v>
      </c>
      <c r="H36" s="140">
        <f t="shared" si="2"/>
        <v>9.5865950943328446</v>
      </c>
      <c r="I36" s="122">
        <f t="shared" si="3"/>
        <v>9.5865950943328446</v>
      </c>
      <c r="K36" s="120" t="s">
        <v>121</v>
      </c>
      <c r="L36" s="141">
        <f t="shared" si="4"/>
        <v>0.18</v>
      </c>
      <c r="M36" s="142">
        <f>IF(C36="ZZ Group",(SUM(IFERROR(SUM(VLOOKUP(C36,SpeciesLookup,37,FALSE)*E36/L36*20*0.001),0)*(1-G36))),SUM(IFERROR(SUM(VLOOKUP(C36,SpeciesLookup,37,FALSE)/L36*'6. Look Up Tables'!$M$9*0.001),0)*(1-G36)))</f>
        <v>4.1541912075442324</v>
      </c>
      <c r="N36" s="120" t="s">
        <v>114</v>
      </c>
      <c r="O36" s="122">
        <f t="shared" si="5"/>
        <v>4.1541912075442324</v>
      </c>
      <c r="P36" s="123"/>
    </row>
    <row r="37" spans="2:16" x14ac:dyDescent="0.2">
      <c r="B37" s="124" t="s">
        <v>154</v>
      </c>
      <c r="C37" s="137" t="s">
        <v>155</v>
      </c>
      <c r="D37" s="138">
        <f t="shared" si="0"/>
        <v>2.5</v>
      </c>
      <c r="E37" s="231"/>
      <c r="F37" s="119"/>
      <c r="G37" s="139">
        <f t="shared" si="1"/>
        <v>0</v>
      </c>
      <c r="H37" s="140">
        <f t="shared" si="2"/>
        <v>23.403869523003443</v>
      </c>
      <c r="I37" s="122">
        <f t="shared" si="3"/>
        <v>23.403869523003443</v>
      </c>
      <c r="K37" s="120" t="s">
        <v>121</v>
      </c>
      <c r="L37" s="141">
        <f t="shared" si="4"/>
        <v>0.18</v>
      </c>
      <c r="M37" s="142">
        <f>IF(C37="ZZ Group",(SUM(IFERROR(SUM(VLOOKUP(C37,SpeciesLookup,37,FALSE)*E37/L37*20*0.001),0)*(1-G37))),SUM(IFERROR(SUM(VLOOKUP(C37,SpeciesLookup,37,FALSE)/L37*'6. Look Up Tables'!$M$9*0.001),0)*(1-G37)))</f>
        <v>10.141676793301492</v>
      </c>
      <c r="N37" s="120" t="s">
        <v>114</v>
      </c>
      <c r="O37" s="122">
        <f t="shared" si="5"/>
        <v>10.141676793301492</v>
      </c>
      <c r="P37" s="123"/>
    </row>
    <row r="38" spans="2:16" x14ac:dyDescent="0.2">
      <c r="B38" s="124" t="s">
        <v>156</v>
      </c>
      <c r="C38" s="137" t="s">
        <v>157</v>
      </c>
      <c r="D38" s="138">
        <f t="shared" si="0"/>
        <v>2</v>
      </c>
      <c r="E38" s="231"/>
      <c r="F38" s="119"/>
      <c r="G38" s="139">
        <f t="shared" si="1"/>
        <v>0</v>
      </c>
      <c r="H38" s="140">
        <f t="shared" si="2"/>
        <v>25.132741228718345</v>
      </c>
      <c r="I38" s="122">
        <f t="shared" si="3"/>
        <v>25.132741228718345</v>
      </c>
      <c r="K38" s="120" t="s">
        <v>121</v>
      </c>
      <c r="L38" s="141">
        <f t="shared" si="4"/>
        <v>0.18</v>
      </c>
      <c r="M38" s="142">
        <f>IF(C38="ZZ Group",(SUM(IFERROR(SUM(VLOOKUP(C38,SpeciesLookup,37,FALSE)*E38/L38*20*0.001),0)*(1-G38))),SUM(IFERROR(SUM(VLOOKUP(C38,SpeciesLookup,37,FALSE)/L38*'6. Look Up Tables'!$M$9*0.001),0)*(1-G38)))</f>
        <v>10.890854532444619</v>
      </c>
      <c r="N38" s="120" t="s">
        <v>114</v>
      </c>
      <c r="O38" s="122">
        <f t="shared" si="5"/>
        <v>10.890854532444619</v>
      </c>
      <c r="P38" s="123"/>
    </row>
    <row r="39" spans="2:16" x14ac:dyDescent="0.2">
      <c r="B39" s="124" t="s">
        <v>158</v>
      </c>
      <c r="C39" s="137" t="s">
        <v>157</v>
      </c>
      <c r="D39" s="138">
        <f t="shared" si="0"/>
        <v>2</v>
      </c>
      <c r="E39" s="231"/>
      <c r="F39" s="119"/>
      <c r="G39" s="139">
        <f t="shared" si="1"/>
        <v>0</v>
      </c>
      <c r="H39" s="140">
        <f t="shared" si="2"/>
        <v>25.132741228718345</v>
      </c>
      <c r="I39" s="122">
        <f t="shared" si="3"/>
        <v>25.132741228718345</v>
      </c>
      <c r="K39" s="120" t="s">
        <v>121</v>
      </c>
      <c r="L39" s="141">
        <f t="shared" si="4"/>
        <v>0.18</v>
      </c>
      <c r="M39" s="142">
        <f>IF(C39="ZZ Group",(SUM(IFERROR(SUM(VLOOKUP(C39,SpeciesLookup,37,FALSE)*E39/L39*20*0.001),0)*(1-G39))),SUM(IFERROR(SUM(VLOOKUP(C39,SpeciesLookup,37,FALSE)/L39*'6. Look Up Tables'!$M$9*0.001),0)*(1-G39)))</f>
        <v>10.890854532444619</v>
      </c>
      <c r="N39" s="120" t="s">
        <v>114</v>
      </c>
      <c r="O39" s="122">
        <f t="shared" si="5"/>
        <v>10.890854532444619</v>
      </c>
      <c r="P39" s="123"/>
    </row>
    <row r="40" spans="2:16" x14ac:dyDescent="0.2">
      <c r="B40" s="124" t="s">
        <v>159</v>
      </c>
      <c r="C40" s="137" t="s">
        <v>157</v>
      </c>
      <c r="D40" s="138">
        <f t="shared" si="0"/>
        <v>2</v>
      </c>
      <c r="E40" s="231"/>
      <c r="F40" s="119"/>
      <c r="G40" s="139">
        <f t="shared" si="1"/>
        <v>0</v>
      </c>
      <c r="H40" s="140">
        <f t="shared" si="2"/>
        <v>25.132741228718345</v>
      </c>
      <c r="I40" s="122">
        <f t="shared" si="3"/>
        <v>25.132741228718345</v>
      </c>
      <c r="K40" s="120" t="s">
        <v>121</v>
      </c>
      <c r="L40" s="141">
        <f t="shared" si="4"/>
        <v>0.18</v>
      </c>
      <c r="M40" s="142">
        <f>IF(C40="ZZ Group",(SUM(IFERROR(SUM(VLOOKUP(C40,SpeciesLookup,37,FALSE)*E40/L40*20*0.001),0)*(1-G40))),SUM(IFERROR(SUM(VLOOKUP(C40,SpeciesLookup,37,FALSE)/L40*'6. Look Up Tables'!$M$9*0.001),0)*(1-G40)))</f>
        <v>10.890854532444619</v>
      </c>
      <c r="N40" s="120" t="s">
        <v>114</v>
      </c>
      <c r="O40" s="122">
        <f t="shared" si="5"/>
        <v>10.890854532444619</v>
      </c>
      <c r="P40" s="123"/>
    </row>
    <row r="41" spans="2:16" x14ac:dyDescent="0.2">
      <c r="B41" s="124" t="s">
        <v>160</v>
      </c>
      <c r="C41" s="137" t="s">
        <v>161</v>
      </c>
      <c r="D41" s="138">
        <f t="shared" si="0"/>
        <v>1.5</v>
      </c>
      <c r="E41" s="231"/>
      <c r="F41" s="119"/>
      <c r="G41" s="139">
        <f t="shared" si="1"/>
        <v>0</v>
      </c>
      <c r="H41" s="140">
        <f t="shared" si="2"/>
        <v>12.016591899980959</v>
      </c>
      <c r="I41" s="122">
        <f t="shared" si="3"/>
        <v>12.016591899980959</v>
      </c>
      <c r="K41" s="120" t="s">
        <v>121</v>
      </c>
      <c r="L41" s="141">
        <f t="shared" si="4"/>
        <v>0.18</v>
      </c>
      <c r="M41" s="142">
        <f>IF(C41="ZZ Group",(SUM(IFERROR(SUM(VLOOKUP(C41,SpeciesLookup,37,FALSE)*E41/L41*20*0.001),0)*(1-G41))),SUM(IFERROR(SUM(VLOOKUP(C41,SpeciesLookup,37,FALSE)/L41*'6. Look Up Tables'!$M$9*0.001),0)*(1-G41)))</f>
        <v>5.2071898233250833</v>
      </c>
      <c r="N41" s="120" t="s">
        <v>114</v>
      </c>
      <c r="O41" s="122">
        <f t="shared" si="5"/>
        <v>5.2071898233250833</v>
      </c>
      <c r="P41" s="123"/>
    </row>
    <row r="42" spans="2:16" x14ac:dyDescent="0.2">
      <c r="B42" s="124" t="s">
        <v>162</v>
      </c>
      <c r="C42" s="137" t="s">
        <v>161</v>
      </c>
      <c r="D42" s="138">
        <f t="shared" si="0"/>
        <v>1.5</v>
      </c>
      <c r="E42" s="231"/>
      <c r="F42" s="119"/>
      <c r="G42" s="139">
        <f t="shared" si="1"/>
        <v>0</v>
      </c>
      <c r="H42" s="140">
        <f t="shared" si="2"/>
        <v>12.016591899980959</v>
      </c>
      <c r="I42" s="122">
        <f t="shared" si="3"/>
        <v>12.016591899980959</v>
      </c>
      <c r="K42" s="120" t="s">
        <v>121</v>
      </c>
      <c r="L42" s="141">
        <f t="shared" si="4"/>
        <v>0.18</v>
      </c>
      <c r="M42" s="142">
        <f>IF(C42="ZZ Group",(SUM(IFERROR(SUM(VLOOKUP(C42,SpeciesLookup,37,FALSE)*E42/L42*20*0.001),0)*(1-G42))),SUM(IFERROR(SUM(VLOOKUP(C42,SpeciesLookup,37,FALSE)/L42*'6. Look Up Tables'!$M$9*0.001),0)*(1-G42)))</f>
        <v>5.2071898233250833</v>
      </c>
      <c r="N42" s="120" t="s">
        <v>114</v>
      </c>
      <c r="O42" s="122">
        <f t="shared" si="5"/>
        <v>5.2071898233250833</v>
      </c>
      <c r="P42" s="123"/>
    </row>
    <row r="43" spans="2:16" x14ac:dyDescent="0.2">
      <c r="B43" s="124" t="s">
        <v>163</v>
      </c>
      <c r="C43" s="137" t="s">
        <v>161</v>
      </c>
      <c r="D43" s="138">
        <f t="shared" si="0"/>
        <v>1.5</v>
      </c>
      <c r="E43" s="231"/>
      <c r="F43" s="119"/>
      <c r="G43" s="139">
        <f t="shared" si="1"/>
        <v>0</v>
      </c>
      <c r="H43" s="140">
        <f t="shared" si="2"/>
        <v>12.016591899980959</v>
      </c>
      <c r="I43" s="122">
        <f t="shared" si="3"/>
        <v>12.016591899980959</v>
      </c>
      <c r="K43" s="120" t="s">
        <v>121</v>
      </c>
      <c r="L43" s="141">
        <f t="shared" si="4"/>
        <v>0.18</v>
      </c>
      <c r="M43" s="142">
        <f>IF(C43="ZZ Group",(SUM(IFERROR(SUM(VLOOKUP(C43,SpeciesLookup,37,FALSE)*E43/L43*20*0.001),0)*(1-G43))),SUM(IFERROR(SUM(VLOOKUP(C43,SpeciesLookup,37,FALSE)/L43*'6. Look Up Tables'!$M$9*0.001),0)*(1-G43)))</f>
        <v>5.2071898233250833</v>
      </c>
      <c r="N43" s="120" t="s">
        <v>114</v>
      </c>
      <c r="O43" s="122">
        <f t="shared" si="5"/>
        <v>5.2071898233250833</v>
      </c>
      <c r="P43" s="123"/>
    </row>
    <row r="44" spans="2:16" x14ac:dyDescent="0.2">
      <c r="B44" s="124" t="s">
        <v>164</v>
      </c>
      <c r="C44" s="137" t="s">
        <v>165</v>
      </c>
      <c r="D44" s="138">
        <f t="shared" si="0"/>
        <v>4</v>
      </c>
      <c r="E44" s="231"/>
      <c r="F44" s="119"/>
      <c r="G44" s="139">
        <f t="shared" si="1"/>
        <v>0</v>
      </c>
      <c r="H44" s="140">
        <f t="shared" si="2"/>
        <v>48.662445442817095</v>
      </c>
      <c r="I44" s="122">
        <f t="shared" si="3"/>
        <v>48.662445442817095</v>
      </c>
      <c r="K44" s="120" t="s">
        <v>121</v>
      </c>
      <c r="L44" s="141">
        <f t="shared" si="4"/>
        <v>0.18</v>
      </c>
      <c r="M44" s="142">
        <f>IF(C44="ZZ Group",(SUM(IFERROR(SUM(VLOOKUP(C44,SpeciesLookup,37,FALSE)*E44/L44*20*0.001),0)*(1-G44))),SUM(IFERROR(SUM(VLOOKUP(C44,SpeciesLookup,37,FALSE)/L44*'6. Look Up Tables'!$M$9*0.001),0)*(1-G44)))</f>
        <v>21.087059691887411</v>
      </c>
      <c r="N44" s="120" t="s">
        <v>114</v>
      </c>
      <c r="O44" s="122">
        <f t="shared" si="5"/>
        <v>21.087059691887411</v>
      </c>
      <c r="P44" s="123"/>
    </row>
    <row r="45" spans="2:16" x14ac:dyDescent="0.2">
      <c r="B45" s="124" t="s">
        <v>166</v>
      </c>
      <c r="C45" s="137" t="s">
        <v>165</v>
      </c>
      <c r="D45" s="138">
        <f t="shared" si="0"/>
        <v>4</v>
      </c>
      <c r="E45" s="231"/>
      <c r="F45" s="119"/>
      <c r="G45" s="139">
        <f t="shared" si="1"/>
        <v>0</v>
      </c>
      <c r="H45" s="140">
        <f t="shared" si="2"/>
        <v>48.662445442817095</v>
      </c>
      <c r="I45" s="122">
        <f t="shared" si="3"/>
        <v>48.662445442817095</v>
      </c>
      <c r="K45" s="120" t="s">
        <v>121</v>
      </c>
      <c r="L45" s="141">
        <f t="shared" si="4"/>
        <v>0.18</v>
      </c>
      <c r="M45" s="142">
        <f>IF(C45="ZZ Group",(SUM(IFERROR(SUM(VLOOKUP(C45,SpeciesLookup,37,FALSE)*E45/L45*20*0.001),0)*(1-G45))),SUM(IFERROR(SUM(VLOOKUP(C45,SpeciesLookup,37,FALSE)/L45*'6. Look Up Tables'!$M$9*0.001),0)*(1-G45)))</f>
        <v>21.087059691887411</v>
      </c>
      <c r="N45" s="120" t="s">
        <v>114</v>
      </c>
      <c r="O45" s="122">
        <f t="shared" si="5"/>
        <v>21.087059691887411</v>
      </c>
      <c r="P45" s="123"/>
    </row>
    <row r="46" spans="2:16" x14ac:dyDescent="0.2">
      <c r="B46" s="124" t="s">
        <v>167</v>
      </c>
      <c r="C46" s="137" t="s">
        <v>165</v>
      </c>
      <c r="D46" s="138">
        <f t="shared" si="0"/>
        <v>4</v>
      </c>
      <c r="E46" s="231"/>
      <c r="F46" s="119"/>
      <c r="G46" s="139">
        <f t="shared" si="1"/>
        <v>0</v>
      </c>
      <c r="H46" s="140">
        <f t="shared" si="2"/>
        <v>48.662445442817095</v>
      </c>
      <c r="I46" s="122">
        <f t="shared" si="3"/>
        <v>48.662445442817095</v>
      </c>
      <c r="K46" s="120" t="s">
        <v>121</v>
      </c>
      <c r="L46" s="141">
        <f t="shared" si="4"/>
        <v>0.18</v>
      </c>
      <c r="M46" s="142">
        <f>IF(C46="ZZ Group",(SUM(IFERROR(SUM(VLOOKUP(C46,SpeciesLookup,37,FALSE)*E46/L46*20*0.001),0)*(1-G46))),SUM(IFERROR(SUM(VLOOKUP(C46,SpeciesLookup,37,FALSE)/L46*'6. Look Up Tables'!$M$9*0.001),0)*(1-G46)))</f>
        <v>21.087059691887411</v>
      </c>
      <c r="N46" s="120" t="s">
        <v>114</v>
      </c>
      <c r="O46" s="122">
        <f t="shared" si="5"/>
        <v>21.087059691887411</v>
      </c>
      <c r="P46" s="123"/>
    </row>
    <row r="47" spans="2:16" x14ac:dyDescent="0.2">
      <c r="B47" s="124" t="s">
        <v>694</v>
      </c>
      <c r="C47" s="137" t="s">
        <v>688</v>
      </c>
      <c r="D47" s="138" t="str">
        <f t="shared" si="0"/>
        <v>N/A</v>
      </c>
      <c r="E47" s="231">
        <v>543</v>
      </c>
      <c r="F47" s="119">
        <v>21</v>
      </c>
      <c r="G47" s="139">
        <f t="shared" si="1"/>
        <v>3.8674033149171269E-2</v>
      </c>
      <c r="H47" s="140" t="str">
        <f t="shared" si="2"/>
        <v>N/A</v>
      </c>
      <c r="I47" s="122">
        <f>IFERROR(SUM(H47*(1-G47)),(E47*(1-G47)))</f>
        <v>522</v>
      </c>
      <c r="K47" s="120" t="s">
        <v>121</v>
      </c>
      <c r="L47" s="141">
        <f t="shared" si="4"/>
        <v>0.18</v>
      </c>
      <c r="M47" s="142">
        <f>IF(C47="ZZ Group",(SUM(IFERROR(SUM(VLOOKUP(C47,SpeciesLookup,37,FALSE)*E47/L47*20*0.001),0)*(1-G47))),SUM(IFERROR(SUM(VLOOKUP(C47,SpeciesLookup,37,FALSE)/L47*'6. Look Up Tables'!$M$9*0.001),0)*(1-G47)))</f>
        <v>215.76</v>
      </c>
      <c r="N47" s="120" t="s">
        <v>114</v>
      </c>
      <c r="O47" s="122">
        <f t="shared" si="5"/>
        <v>215.76</v>
      </c>
      <c r="P47" s="123"/>
    </row>
    <row r="48" spans="2:16" x14ac:dyDescent="0.2">
      <c r="B48" s="124"/>
      <c r="C48" s="137"/>
      <c r="D48" s="138">
        <f t="shared" si="0"/>
        <v>0</v>
      </c>
      <c r="E48" s="231"/>
      <c r="F48" s="119"/>
      <c r="G48" s="139">
        <f t="shared" si="1"/>
        <v>0</v>
      </c>
      <c r="H48" s="140">
        <f t="shared" si="2"/>
        <v>0</v>
      </c>
      <c r="I48" s="122">
        <f t="shared" si="3"/>
        <v>0</v>
      </c>
      <c r="K48" s="120"/>
      <c r="L48" s="141" t="e">
        <f t="shared" si="4"/>
        <v>#N/A</v>
      </c>
      <c r="M48" s="142">
        <f>IF(C48="ZZ Group",(SUM(IFERROR(SUM(VLOOKUP(C48,SpeciesLookup,37,FALSE)*E48/L48*20*0.001),0)*(1-G48))),SUM(IFERROR(SUM(VLOOKUP(C48,SpeciesLookup,37,FALSE)/L48*'6. Look Up Tables'!$M$9*0.001),0)*(1-G48)))</f>
        <v>0</v>
      </c>
      <c r="N48" s="120" t="s">
        <v>114</v>
      </c>
      <c r="O48" s="122">
        <f t="shared" si="5"/>
        <v>0</v>
      </c>
      <c r="P48" s="123"/>
    </row>
    <row r="49" spans="2:16" x14ac:dyDescent="0.2">
      <c r="B49" s="124"/>
      <c r="C49" s="137"/>
      <c r="D49" s="138">
        <f t="shared" si="0"/>
        <v>0</v>
      </c>
      <c r="E49" s="231"/>
      <c r="F49" s="119"/>
      <c r="G49" s="139">
        <f t="shared" si="1"/>
        <v>0</v>
      </c>
      <c r="H49" s="140">
        <f t="shared" si="2"/>
        <v>0</v>
      </c>
      <c r="I49" s="122">
        <f t="shared" si="3"/>
        <v>0</v>
      </c>
      <c r="K49" s="120"/>
      <c r="L49" s="141" t="e">
        <f t="shared" si="4"/>
        <v>#N/A</v>
      </c>
      <c r="M49" s="142">
        <f>IF(C49="ZZ Group",(SUM(IFERROR(SUM(VLOOKUP(C49,SpeciesLookup,37,FALSE)*E49/L49*20*0.001),0)*(1-G49))),SUM(IFERROR(SUM(VLOOKUP(C49,SpeciesLookup,37,FALSE)/L49*'6. Look Up Tables'!$M$9*0.001),0)*(1-G49)))</f>
        <v>0</v>
      </c>
      <c r="N49" s="120" t="s">
        <v>114</v>
      </c>
      <c r="O49" s="122">
        <f t="shared" si="5"/>
        <v>0</v>
      </c>
      <c r="P49" s="123"/>
    </row>
    <row r="50" spans="2:16" x14ac:dyDescent="0.2">
      <c r="B50" s="124"/>
      <c r="C50" s="137"/>
      <c r="D50" s="138">
        <f t="shared" si="0"/>
        <v>0</v>
      </c>
      <c r="E50" s="231"/>
      <c r="F50" s="119"/>
      <c r="G50" s="139">
        <f t="shared" si="1"/>
        <v>0</v>
      </c>
      <c r="H50" s="140">
        <f t="shared" si="2"/>
        <v>0</v>
      </c>
      <c r="I50" s="122">
        <f t="shared" si="3"/>
        <v>0</v>
      </c>
      <c r="K50" s="120"/>
      <c r="L50" s="141" t="e">
        <f t="shared" si="4"/>
        <v>#N/A</v>
      </c>
      <c r="M50" s="142">
        <f>IF(C50="ZZ Group",(SUM(IFERROR(SUM(VLOOKUP(C50,SpeciesLookup,37,FALSE)*E50/L50*20*0.001),0)*(1-G50))),SUM(IFERROR(SUM(VLOOKUP(C50,SpeciesLookup,37,FALSE)/L50*'6. Look Up Tables'!$M$9*0.001),0)*(1-G50)))</f>
        <v>0</v>
      </c>
      <c r="N50" s="120" t="s">
        <v>114</v>
      </c>
      <c r="O50" s="122">
        <f t="shared" si="5"/>
        <v>0</v>
      </c>
      <c r="P50" s="123"/>
    </row>
    <row r="51" spans="2:16" x14ac:dyDescent="0.2">
      <c r="B51" s="124"/>
      <c r="C51" s="137"/>
      <c r="D51" s="138">
        <f t="shared" si="0"/>
        <v>0</v>
      </c>
      <c r="E51" s="231"/>
      <c r="F51" s="119"/>
      <c r="G51" s="139">
        <f t="shared" si="1"/>
        <v>0</v>
      </c>
      <c r="H51" s="140">
        <f t="shared" si="2"/>
        <v>0</v>
      </c>
      <c r="I51" s="122">
        <f t="shared" si="3"/>
        <v>0</v>
      </c>
      <c r="K51" s="120"/>
      <c r="L51" s="141" t="e">
        <f t="shared" si="4"/>
        <v>#N/A</v>
      </c>
      <c r="M51" s="142">
        <f>IF(C51="ZZ Group",(SUM(IFERROR(SUM(VLOOKUP(C51,SpeciesLookup,37,FALSE)*E51/L51*20*0.001),0)*(1-G51))),SUM(IFERROR(SUM(VLOOKUP(C51,SpeciesLookup,37,FALSE)/L51*'6. Look Up Tables'!$M$9*0.001),0)*(1-G51)))</f>
        <v>0</v>
      </c>
      <c r="N51" s="120" t="s">
        <v>114</v>
      </c>
      <c r="O51" s="122">
        <f t="shared" si="5"/>
        <v>0</v>
      </c>
      <c r="P51" s="123"/>
    </row>
    <row r="52" spans="2:16" x14ac:dyDescent="0.2">
      <c r="B52" s="124"/>
      <c r="C52" s="137"/>
      <c r="D52" s="138">
        <f t="shared" si="0"/>
        <v>0</v>
      </c>
      <c r="E52" s="231"/>
      <c r="F52" s="119"/>
      <c r="G52" s="139">
        <f t="shared" si="1"/>
        <v>0</v>
      </c>
      <c r="H52" s="140">
        <f t="shared" si="2"/>
        <v>0</v>
      </c>
      <c r="I52" s="122">
        <f t="shared" si="3"/>
        <v>0</v>
      </c>
      <c r="K52" s="120"/>
      <c r="L52" s="141" t="e">
        <f t="shared" si="4"/>
        <v>#N/A</v>
      </c>
      <c r="M52" s="142">
        <f>IF(C52="ZZ Group",(SUM(IFERROR(SUM(VLOOKUP(C52,SpeciesLookup,37,FALSE)*E52/L52*20*0.001),0)*(1-G52))),SUM(IFERROR(SUM(VLOOKUP(C52,SpeciesLookup,37,FALSE)/L52*'6. Look Up Tables'!$M$9*0.001),0)*(1-G52)))</f>
        <v>0</v>
      </c>
      <c r="N52" s="120" t="s">
        <v>114</v>
      </c>
      <c r="O52" s="122">
        <f t="shared" si="5"/>
        <v>0</v>
      </c>
      <c r="P52" s="123"/>
    </row>
    <row r="53" spans="2:16" x14ac:dyDescent="0.2">
      <c r="B53" s="124"/>
      <c r="C53" s="137"/>
      <c r="D53" s="138">
        <f t="shared" si="0"/>
        <v>0</v>
      </c>
      <c r="E53" s="231"/>
      <c r="F53" s="119"/>
      <c r="G53" s="139">
        <f t="shared" si="1"/>
        <v>0</v>
      </c>
      <c r="H53" s="140">
        <f t="shared" si="2"/>
        <v>0</v>
      </c>
      <c r="I53" s="122">
        <f t="shared" si="3"/>
        <v>0</v>
      </c>
      <c r="K53" s="120"/>
      <c r="L53" s="141" t="e">
        <f t="shared" si="4"/>
        <v>#N/A</v>
      </c>
      <c r="M53" s="142">
        <f>IF(C53="ZZ Group",(SUM(IFERROR(SUM(VLOOKUP(C53,SpeciesLookup,37,FALSE)*E53/L53*20*0.001),0)*(1-G53))),SUM(IFERROR(SUM(VLOOKUP(C53,SpeciesLookup,37,FALSE)/L53*'6. Look Up Tables'!$M$9*0.001),0)*(1-G53)))</f>
        <v>0</v>
      </c>
      <c r="N53" s="120" t="s">
        <v>114</v>
      </c>
      <c r="O53" s="122">
        <f t="shared" si="5"/>
        <v>0</v>
      </c>
      <c r="P53" s="123"/>
    </row>
    <row r="54" spans="2:16" x14ac:dyDescent="0.2">
      <c r="B54" s="124"/>
      <c r="C54" s="137"/>
      <c r="D54" s="138">
        <f t="shared" si="0"/>
        <v>0</v>
      </c>
      <c r="E54" s="231"/>
      <c r="F54" s="119"/>
      <c r="G54" s="139">
        <f t="shared" si="1"/>
        <v>0</v>
      </c>
      <c r="H54" s="140">
        <f t="shared" si="2"/>
        <v>0</v>
      </c>
      <c r="I54" s="122">
        <f t="shared" si="3"/>
        <v>0</v>
      </c>
      <c r="K54" s="120"/>
      <c r="L54" s="141" t="e">
        <f t="shared" si="4"/>
        <v>#N/A</v>
      </c>
      <c r="M54" s="142">
        <f>IF(C54="ZZ Group",(SUM(IFERROR(SUM(VLOOKUP(C54,SpeciesLookup,37,FALSE)*E54/L54*20*0.001),0)*(1-G54))),SUM(IFERROR(SUM(VLOOKUP(C54,SpeciesLookup,37,FALSE)/L54*'6. Look Up Tables'!$M$9*0.001),0)*(1-G54)))</f>
        <v>0</v>
      </c>
      <c r="N54" s="120" t="s">
        <v>114</v>
      </c>
      <c r="O54" s="122">
        <f t="shared" si="5"/>
        <v>0</v>
      </c>
      <c r="P54" s="123"/>
    </row>
    <row r="55" spans="2:16" x14ac:dyDescent="0.2">
      <c r="B55" s="124"/>
      <c r="C55" s="137"/>
      <c r="D55" s="138">
        <f t="shared" si="0"/>
        <v>0</v>
      </c>
      <c r="E55" s="231"/>
      <c r="F55" s="119"/>
      <c r="G55" s="139">
        <f t="shared" si="1"/>
        <v>0</v>
      </c>
      <c r="H55" s="140">
        <f t="shared" si="2"/>
        <v>0</v>
      </c>
      <c r="I55" s="122">
        <f t="shared" si="3"/>
        <v>0</v>
      </c>
      <c r="K55" s="120"/>
      <c r="L55" s="141" t="e">
        <f t="shared" si="4"/>
        <v>#N/A</v>
      </c>
      <c r="M55" s="142">
        <f>IF(C55="ZZ Group",(SUM(IFERROR(SUM(VLOOKUP(C55,SpeciesLookup,37,FALSE)*E55/L55*20*0.001),0)*(1-G55))),SUM(IFERROR(SUM(VLOOKUP(C55,SpeciesLookup,37,FALSE)/L55*'6. Look Up Tables'!$M$9*0.001),0)*(1-G55)))</f>
        <v>0</v>
      </c>
      <c r="N55" s="120" t="s">
        <v>114</v>
      </c>
      <c r="O55" s="122">
        <f t="shared" si="5"/>
        <v>0</v>
      </c>
      <c r="P55" s="123"/>
    </row>
    <row r="56" spans="2:16" x14ac:dyDescent="0.2">
      <c r="B56" s="124"/>
      <c r="C56" s="137"/>
      <c r="D56" s="138">
        <f t="shared" si="0"/>
        <v>0</v>
      </c>
      <c r="E56" s="231"/>
      <c r="F56" s="119"/>
      <c r="G56" s="139">
        <f t="shared" si="1"/>
        <v>0</v>
      </c>
      <c r="H56" s="140">
        <f t="shared" si="2"/>
        <v>0</v>
      </c>
      <c r="I56" s="122">
        <f t="shared" si="3"/>
        <v>0</v>
      </c>
      <c r="K56" s="120"/>
      <c r="L56" s="141" t="e">
        <f t="shared" si="4"/>
        <v>#N/A</v>
      </c>
      <c r="M56" s="142">
        <f>IF(C56="ZZ Group",(SUM(IFERROR(SUM(VLOOKUP(C56,SpeciesLookup,37,FALSE)*E56/L56*20*0.001),0)*(1-G56))),SUM(IFERROR(SUM(VLOOKUP(C56,SpeciesLookup,37,FALSE)/L56*'6. Look Up Tables'!$M$9*0.001),0)*(1-G56)))</f>
        <v>0</v>
      </c>
      <c r="N56" s="120" t="s">
        <v>114</v>
      </c>
      <c r="O56" s="122">
        <f t="shared" si="5"/>
        <v>0</v>
      </c>
      <c r="P56" s="123"/>
    </row>
    <row r="57" spans="2:16" x14ac:dyDescent="0.2">
      <c r="B57" s="124"/>
      <c r="C57" s="137"/>
      <c r="D57" s="138">
        <f t="shared" si="0"/>
        <v>0</v>
      </c>
      <c r="E57" s="231"/>
      <c r="F57" s="119"/>
      <c r="G57" s="139">
        <f t="shared" si="1"/>
        <v>0</v>
      </c>
      <c r="H57" s="140">
        <f t="shared" si="2"/>
        <v>0</v>
      </c>
      <c r="I57" s="122">
        <f t="shared" si="3"/>
        <v>0</v>
      </c>
      <c r="K57" s="120"/>
      <c r="L57" s="141" t="e">
        <f t="shared" si="4"/>
        <v>#N/A</v>
      </c>
      <c r="M57" s="142">
        <f>IF(C57="ZZ Group",(SUM(IFERROR(SUM(VLOOKUP(C57,SpeciesLookup,37,FALSE)*E57/L57*20*0.001),0)*(1-G57))),SUM(IFERROR(SUM(VLOOKUP(C57,SpeciesLookup,37,FALSE)/L57*'6. Look Up Tables'!$M$9*0.001),0)*(1-G57)))</f>
        <v>0</v>
      </c>
      <c r="N57" s="120" t="s">
        <v>114</v>
      </c>
      <c r="O57" s="122">
        <f t="shared" si="5"/>
        <v>0</v>
      </c>
      <c r="P57" s="123"/>
    </row>
    <row r="58" spans="2:16" x14ac:dyDescent="0.2">
      <c r="B58" s="124"/>
      <c r="C58" s="137"/>
      <c r="D58" s="138">
        <f t="shared" si="0"/>
        <v>0</v>
      </c>
      <c r="E58" s="231"/>
      <c r="F58" s="119"/>
      <c r="G58" s="139">
        <f t="shared" si="1"/>
        <v>0</v>
      </c>
      <c r="H58" s="140">
        <f t="shared" si="2"/>
        <v>0</v>
      </c>
      <c r="I58" s="122">
        <f t="shared" si="3"/>
        <v>0</v>
      </c>
      <c r="K58" s="120"/>
      <c r="L58" s="141" t="e">
        <f t="shared" si="4"/>
        <v>#N/A</v>
      </c>
      <c r="M58" s="142">
        <f>IF(C58="ZZ Group",(SUM(IFERROR(SUM(VLOOKUP(C58,SpeciesLookup,37,FALSE)*E58/L58*20*0.001),0)*(1-G58))),SUM(IFERROR(SUM(VLOOKUP(C58,SpeciesLookup,37,FALSE)/L58*'6. Look Up Tables'!$M$9*0.001),0)*(1-G58)))</f>
        <v>0</v>
      </c>
      <c r="N58" s="120" t="s">
        <v>114</v>
      </c>
      <c r="O58" s="122">
        <f t="shared" si="5"/>
        <v>0</v>
      </c>
      <c r="P58" s="123"/>
    </row>
    <row r="59" spans="2:16" x14ac:dyDescent="0.2">
      <c r="B59" s="124"/>
      <c r="C59" s="137"/>
      <c r="D59" s="138">
        <f t="shared" si="0"/>
        <v>0</v>
      </c>
      <c r="E59" s="231"/>
      <c r="F59" s="119"/>
      <c r="G59" s="139">
        <f t="shared" si="1"/>
        <v>0</v>
      </c>
      <c r="H59" s="140">
        <f t="shared" si="2"/>
        <v>0</v>
      </c>
      <c r="I59" s="122">
        <f t="shared" si="3"/>
        <v>0</v>
      </c>
      <c r="K59" s="120"/>
      <c r="L59" s="141" t="e">
        <f t="shared" si="4"/>
        <v>#N/A</v>
      </c>
      <c r="M59" s="142">
        <f>IF(C59="ZZ Group",(SUM(IFERROR(SUM(VLOOKUP(C59,SpeciesLookup,37,FALSE)*E59/L59*20*0.001),0)*(1-G59))),SUM(IFERROR(SUM(VLOOKUP(C59,SpeciesLookup,37,FALSE)/L59*'6. Look Up Tables'!$M$9*0.001),0)*(1-G59)))</f>
        <v>0</v>
      </c>
      <c r="N59" s="120" t="s">
        <v>114</v>
      </c>
      <c r="O59" s="122">
        <f t="shared" si="5"/>
        <v>0</v>
      </c>
      <c r="P59" s="123"/>
    </row>
    <row r="60" spans="2:16" x14ac:dyDescent="0.2">
      <c r="B60" s="124"/>
      <c r="C60" s="137"/>
      <c r="D60" s="138">
        <f t="shared" si="0"/>
        <v>0</v>
      </c>
      <c r="E60" s="231"/>
      <c r="F60" s="119"/>
      <c r="G60" s="139">
        <f t="shared" si="1"/>
        <v>0</v>
      </c>
      <c r="H60" s="140">
        <f t="shared" si="2"/>
        <v>0</v>
      </c>
      <c r="I60" s="122">
        <f t="shared" si="3"/>
        <v>0</v>
      </c>
      <c r="K60" s="120"/>
      <c r="L60" s="141" t="e">
        <f t="shared" si="4"/>
        <v>#N/A</v>
      </c>
      <c r="M60" s="142">
        <f>IF(C60="ZZ Group",(SUM(IFERROR(SUM(VLOOKUP(C60,SpeciesLookup,37,FALSE)*E60/L60*20*0.001),0)*(1-G60))),SUM(IFERROR(SUM(VLOOKUP(C60,SpeciesLookup,37,FALSE)/L60*'6. Look Up Tables'!$M$9*0.001),0)*(1-G60)))</f>
        <v>0</v>
      </c>
      <c r="N60" s="120" t="s">
        <v>114</v>
      </c>
      <c r="O60" s="122">
        <f t="shared" si="5"/>
        <v>0</v>
      </c>
      <c r="P60" s="123"/>
    </row>
    <row r="61" spans="2:16" x14ac:dyDescent="0.2">
      <c r="B61" s="124"/>
      <c r="C61" s="137"/>
      <c r="D61" s="138">
        <f t="shared" si="0"/>
        <v>0</v>
      </c>
      <c r="E61" s="231"/>
      <c r="F61" s="119"/>
      <c r="G61" s="139">
        <f t="shared" si="1"/>
        <v>0</v>
      </c>
      <c r="H61" s="140">
        <f t="shared" si="2"/>
        <v>0</v>
      </c>
      <c r="I61" s="122">
        <f t="shared" si="3"/>
        <v>0</v>
      </c>
      <c r="K61" s="120"/>
      <c r="L61" s="141" t="e">
        <f t="shared" si="4"/>
        <v>#N/A</v>
      </c>
      <c r="M61" s="142">
        <f>IF(C61="ZZ Group",(SUM(IFERROR(SUM(VLOOKUP(C61,SpeciesLookup,37,FALSE)*E61/L61*20*0.001),0)*(1-G61))),SUM(IFERROR(SUM(VLOOKUP(C61,SpeciesLookup,37,FALSE)/L61*'6. Look Up Tables'!$M$9*0.001),0)*(1-G61)))</f>
        <v>0</v>
      </c>
      <c r="N61" s="120" t="s">
        <v>114</v>
      </c>
      <c r="O61" s="122">
        <f t="shared" si="5"/>
        <v>0</v>
      </c>
      <c r="P61" s="123"/>
    </row>
    <row r="62" spans="2:16" x14ac:dyDescent="0.2">
      <c r="B62" s="124"/>
      <c r="C62" s="137"/>
      <c r="D62" s="138">
        <f t="shared" si="0"/>
        <v>0</v>
      </c>
      <c r="E62" s="231"/>
      <c r="F62" s="119"/>
      <c r="G62" s="139">
        <f t="shared" si="1"/>
        <v>0</v>
      </c>
      <c r="H62" s="140">
        <f t="shared" si="2"/>
        <v>0</v>
      </c>
      <c r="I62" s="122">
        <f t="shared" si="3"/>
        <v>0</v>
      </c>
      <c r="K62" s="120"/>
      <c r="L62" s="141" t="e">
        <f t="shared" si="4"/>
        <v>#N/A</v>
      </c>
      <c r="M62" s="142">
        <f>IF(C62="ZZ Group",(SUM(IFERROR(SUM(VLOOKUP(C62,SpeciesLookup,37,FALSE)*E62/L62*20*0.001),0)*(1-G62))),SUM(IFERROR(SUM(VLOOKUP(C62,SpeciesLookup,37,FALSE)/L62*'6. Look Up Tables'!$M$9*0.001),0)*(1-G62)))</f>
        <v>0</v>
      </c>
      <c r="N62" s="120" t="s">
        <v>114</v>
      </c>
      <c r="O62" s="122">
        <f t="shared" si="5"/>
        <v>0</v>
      </c>
      <c r="P62" s="123"/>
    </row>
    <row r="63" spans="2:16" x14ac:dyDescent="0.2">
      <c r="B63" s="124"/>
      <c r="C63" s="137"/>
      <c r="D63" s="138">
        <f t="shared" si="0"/>
        <v>0</v>
      </c>
      <c r="E63" s="231"/>
      <c r="F63" s="119"/>
      <c r="G63" s="139">
        <f t="shared" si="1"/>
        <v>0</v>
      </c>
      <c r="H63" s="140">
        <f t="shared" si="2"/>
        <v>0</v>
      </c>
      <c r="I63" s="122">
        <f t="shared" si="3"/>
        <v>0</v>
      </c>
      <c r="K63" s="120"/>
      <c r="L63" s="141" t="e">
        <f t="shared" si="4"/>
        <v>#N/A</v>
      </c>
      <c r="M63" s="142">
        <f>IF(C63="ZZ Group",(SUM(IFERROR(SUM(VLOOKUP(C63,SpeciesLookup,37,FALSE)*E63/L63*20*0.001),0)*(1-G63))),SUM(IFERROR(SUM(VLOOKUP(C63,SpeciesLookup,37,FALSE)/L63*'6. Look Up Tables'!$M$9*0.001),0)*(1-G63)))</f>
        <v>0</v>
      </c>
      <c r="N63" s="120" t="s">
        <v>114</v>
      </c>
      <c r="O63" s="122">
        <f t="shared" si="5"/>
        <v>0</v>
      </c>
      <c r="P63" s="123"/>
    </row>
    <row r="64" spans="2:16" x14ac:dyDescent="0.2">
      <c r="B64" s="124"/>
      <c r="C64" s="137"/>
      <c r="D64" s="138">
        <f t="shared" si="0"/>
        <v>0</v>
      </c>
      <c r="E64" s="231"/>
      <c r="F64" s="119"/>
      <c r="G64" s="139">
        <f t="shared" si="1"/>
        <v>0</v>
      </c>
      <c r="H64" s="140">
        <f t="shared" si="2"/>
        <v>0</v>
      </c>
      <c r="I64" s="122">
        <f t="shared" si="3"/>
        <v>0</v>
      </c>
      <c r="K64" s="120"/>
      <c r="L64" s="141" t="e">
        <f t="shared" si="4"/>
        <v>#N/A</v>
      </c>
      <c r="M64" s="142">
        <f>IF(C64="ZZ Group",(SUM(IFERROR(SUM(VLOOKUP(C64,SpeciesLookup,37,FALSE)*E64/L64*20*0.001),0)*(1-G64))),SUM(IFERROR(SUM(VLOOKUP(C64,SpeciesLookup,37,FALSE)/L64*'6. Look Up Tables'!$M$9*0.001),0)*(1-G64)))</f>
        <v>0</v>
      </c>
      <c r="N64" s="120" t="s">
        <v>114</v>
      </c>
      <c r="O64" s="122">
        <f t="shared" si="5"/>
        <v>0</v>
      </c>
      <c r="P64" s="123"/>
    </row>
    <row r="65" spans="2:16" x14ac:dyDescent="0.2">
      <c r="B65" s="124"/>
      <c r="C65" s="137"/>
      <c r="D65" s="138">
        <f t="shared" si="0"/>
        <v>0</v>
      </c>
      <c r="E65" s="231"/>
      <c r="F65" s="119"/>
      <c r="G65" s="139">
        <f t="shared" si="1"/>
        <v>0</v>
      </c>
      <c r="H65" s="140">
        <f t="shared" si="2"/>
        <v>0</v>
      </c>
      <c r="I65" s="122">
        <f t="shared" si="3"/>
        <v>0</v>
      </c>
      <c r="K65" s="120"/>
      <c r="L65" s="141" t="e">
        <f t="shared" si="4"/>
        <v>#N/A</v>
      </c>
      <c r="M65" s="142">
        <f>IF(C65="ZZ Group",(SUM(IFERROR(SUM(VLOOKUP(C65,SpeciesLookup,37,FALSE)*E65/L65*20*0.001),0)*(1-G65))),SUM(IFERROR(SUM(VLOOKUP(C65,SpeciesLookup,37,FALSE)/L65*'6. Look Up Tables'!$M$9*0.001),0)*(1-G65)))</f>
        <v>0</v>
      </c>
      <c r="N65" s="120" t="s">
        <v>114</v>
      </c>
      <c r="O65" s="122">
        <f t="shared" si="5"/>
        <v>0</v>
      </c>
      <c r="P65" s="123"/>
    </row>
    <row r="66" spans="2:16" x14ac:dyDescent="0.2">
      <c r="B66" s="124"/>
      <c r="C66" s="137"/>
      <c r="D66" s="138">
        <f t="shared" si="0"/>
        <v>0</v>
      </c>
      <c r="E66" s="231"/>
      <c r="F66" s="119"/>
      <c r="G66" s="139">
        <f t="shared" si="1"/>
        <v>0</v>
      </c>
      <c r="H66" s="140">
        <f t="shared" si="2"/>
        <v>0</v>
      </c>
      <c r="I66" s="122">
        <f t="shared" si="3"/>
        <v>0</v>
      </c>
      <c r="K66" s="120"/>
      <c r="L66" s="141" t="e">
        <f t="shared" si="4"/>
        <v>#N/A</v>
      </c>
      <c r="M66" s="142">
        <f>IF(C66="ZZ Group",(SUM(IFERROR(SUM(VLOOKUP(C66,SpeciesLookup,37,FALSE)*E66/L66*20*0.001),0)*(1-G66))),SUM(IFERROR(SUM(VLOOKUP(C66,SpeciesLookup,37,FALSE)/L66*'6. Look Up Tables'!$M$9*0.001),0)*(1-G66)))</f>
        <v>0</v>
      </c>
      <c r="N66" s="120" t="s">
        <v>114</v>
      </c>
      <c r="O66" s="122">
        <f t="shared" si="5"/>
        <v>0</v>
      </c>
      <c r="P66" s="123"/>
    </row>
    <row r="67" spans="2:16" x14ac:dyDescent="0.2">
      <c r="B67" s="124"/>
      <c r="C67" s="137"/>
      <c r="D67" s="138">
        <f t="shared" si="0"/>
        <v>0</v>
      </c>
      <c r="E67" s="231"/>
      <c r="F67" s="119"/>
      <c r="G67" s="139">
        <f t="shared" si="1"/>
        <v>0</v>
      </c>
      <c r="H67" s="140">
        <f t="shared" si="2"/>
        <v>0</v>
      </c>
      <c r="I67" s="122">
        <f t="shared" si="3"/>
        <v>0</v>
      </c>
      <c r="K67" s="120"/>
      <c r="L67" s="141" t="e">
        <f t="shared" si="4"/>
        <v>#N/A</v>
      </c>
      <c r="M67" s="142">
        <f>IF(C67="ZZ Group",(SUM(IFERROR(SUM(VLOOKUP(C67,SpeciesLookup,37,FALSE)*E67/L67*20*0.001),0)*(1-G67))),SUM(IFERROR(SUM(VLOOKUP(C67,SpeciesLookup,37,FALSE)/L67*'6. Look Up Tables'!$M$9*0.001),0)*(1-G67)))</f>
        <v>0</v>
      </c>
      <c r="N67" s="120" t="s">
        <v>114</v>
      </c>
      <c r="O67" s="122">
        <f t="shared" si="5"/>
        <v>0</v>
      </c>
      <c r="P67" s="123"/>
    </row>
    <row r="68" spans="2:16" x14ac:dyDescent="0.2">
      <c r="B68" s="124"/>
      <c r="C68" s="137"/>
      <c r="D68" s="138">
        <f t="shared" si="0"/>
        <v>0</v>
      </c>
      <c r="E68" s="231"/>
      <c r="F68" s="119"/>
      <c r="G68" s="139">
        <f t="shared" si="1"/>
        <v>0</v>
      </c>
      <c r="H68" s="140">
        <f t="shared" si="2"/>
        <v>0</v>
      </c>
      <c r="I68" s="122">
        <f t="shared" si="3"/>
        <v>0</v>
      </c>
      <c r="K68" s="120"/>
      <c r="L68" s="141" t="e">
        <f t="shared" si="4"/>
        <v>#N/A</v>
      </c>
      <c r="M68" s="142">
        <f>IF(C68="ZZ Group",(SUM(IFERROR(SUM(VLOOKUP(C68,SpeciesLookup,37,FALSE)*E68/L68*20*0.001),0)*(1-G68))),SUM(IFERROR(SUM(VLOOKUP(C68,SpeciesLookup,37,FALSE)/L68*'6. Look Up Tables'!$M$9*0.001),0)*(1-G68)))</f>
        <v>0</v>
      </c>
      <c r="N68" s="120" t="s">
        <v>114</v>
      </c>
      <c r="O68" s="122">
        <f t="shared" si="5"/>
        <v>0</v>
      </c>
      <c r="P68" s="123"/>
    </row>
    <row r="69" spans="2:16" x14ac:dyDescent="0.2">
      <c r="B69" s="124"/>
      <c r="C69" s="137"/>
      <c r="D69" s="138">
        <f t="shared" si="0"/>
        <v>0</v>
      </c>
      <c r="E69" s="231"/>
      <c r="F69" s="119"/>
      <c r="G69" s="139">
        <f t="shared" si="1"/>
        <v>0</v>
      </c>
      <c r="H69" s="140">
        <f t="shared" si="2"/>
        <v>0</v>
      </c>
      <c r="I69" s="122">
        <f t="shared" si="3"/>
        <v>0</v>
      </c>
      <c r="K69" s="120"/>
      <c r="L69" s="141" t="e">
        <f t="shared" si="4"/>
        <v>#N/A</v>
      </c>
      <c r="M69" s="142">
        <f>IF(C69="ZZ Group",(SUM(IFERROR(SUM(VLOOKUP(C69,SpeciesLookup,37,FALSE)*E69/L69*20*0.001),0)*(1-G69))),SUM(IFERROR(SUM(VLOOKUP(C69,SpeciesLookup,37,FALSE)/L69*'6. Look Up Tables'!$M$9*0.001),0)*(1-G69)))</f>
        <v>0</v>
      </c>
      <c r="N69" s="120" t="s">
        <v>114</v>
      </c>
      <c r="O69" s="122">
        <f t="shared" si="5"/>
        <v>0</v>
      </c>
      <c r="P69" s="123"/>
    </row>
    <row r="70" spans="2:16" x14ac:dyDescent="0.2">
      <c r="B70" s="124"/>
      <c r="C70" s="137"/>
      <c r="D70" s="138">
        <f t="shared" si="0"/>
        <v>0</v>
      </c>
      <c r="E70" s="231"/>
      <c r="F70" s="119"/>
      <c r="G70" s="139">
        <f t="shared" si="1"/>
        <v>0</v>
      </c>
      <c r="H70" s="140">
        <f t="shared" si="2"/>
        <v>0</v>
      </c>
      <c r="I70" s="122">
        <f t="shared" si="3"/>
        <v>0</v>
      </c>
      <c r="K70" s="120"/>
      <c r="L70" s="141" t="e">
        <f t="shared" si="4"/>
        <v>#N/A</v>
      </c>
      <c r="M70" s="142">
        <f>IF(C70="ZZ Group",(SUM(IFERROR(SUM(VLOOKUP(C70,SpeciesLookup,37,FALSE)*E70/L70*20*0.001),0)*(1-G70))),SUM(IFERROR(SUM(VLOOKUP(C70,SpeciesLookup,37,FALSE)/L70*'6. Look Up Tables'!$M$9*0.001),0)*(1-G70)))</f>
        <v>0</v>
      </c>
      <c r="N70" s="120" t="s">
        <v>114</v>
      </c>
      <c r="O70" s="122">
        <f t="shared" si="5"/>
        <v>0</v>
      </c>
      <c r="P70" s="123"/>
    </row>
    <row r="71" spans="2:16" x14ac:dyDescent="0.2">
      <c r="B71" s="124"/>
      <c r="C71" s="137"/>
      <c r="D71" s="138">
        <f t="shared" si="0"/>
        <v>0</v>
      </c>
      <c r="E71" s="231"/>
      <c r="F71" s="119"/>
      <c r="G71" s="139">
        <f t="shared" si="1"/>
        <v>0</v>
      </c>
      <c r="H71" s="140">
        <f t="shared" si="2"/>
        <v>0</v>
      </c>
      <c r="I71" s="122">
        <f t="shared" si="3"/>
        <v>0</v>
      </c>
      <c r="K71" s="120"/>
      <c r="L71" s="141" t="e">
        <f t="shared" si="4"/>
        <v>#N/A</v>
      </c>
      <c r="M71" s="142">
        <f>IF(C71="ZZ Group",(SUM(IFERROR(SUM(VLOOKUP(C71,SpeciesLookup,37,FALSE)*E71/L71*20*0.001),0)*(1-G71))),SUM(IFERROR(SUM(VLOOKUP(C71,SpeciesLookup,37,FALSE)/L71*'6. Look Up Tables'!$M$9*0.001),0)*(1-G71)))</f>
        <v>0</v>
      </c>
      <c r="N71" s="120" t="s">
        <v>114</v>
      </c>
      <c r="O71" s="122">
        <f t="shared" si="5"/>
        <v>0</v>
      </c>
      <c r="P71" s="123"/>
    </row>
    <row r="72" spans="2:16" x14ac:dyDescent="0.2">
      <c r="B72" s="124"/>
      <c r="C72" s="137"/>
      <c r="D72" s="138">
        <f t="shared" si="0"/>
        <v>0</v>
      </c>
      <c r="E72" s="231"/>
      <c r="F72" s="119"/>
      <c r="G72" s="139">
        <f t="shared" si="1"/>
        <v>0</v>
      </c>
      <c r="H72" s="140">
        <f t="shared" si="2"/>
        <v>0</v>
      </c>
      <c r="I72" s="122">
        <f t="shared" si="3"/>
        <v>0</v>
      </c>
      <c r="K72" s="120"/>
      <c r="L72" s="141" t="e">
        <f t="shared" si="4"/>
        <v>#N/A</v>
      </c>
      <c r="M72" s="142">
        <f>IF(C72="ZZ Group",(SUM(IFERROR(SUM(VLOOKUP(C72,SpeciesLookup,37,FALSE)*E72/L72*20*0.001),0)*(1-G72))),SUM(IFERROR(SUM(VLOOKUP(C72,SpeciesLookup,37,FALSE)/L72*'6. Look Up Tables'!$M$9*0.001),0)*(1-G72)))</f>
        <v>0</v>
      </c>
      <c r="N72" s="120" t="s">
        <v>114</v>
      </c>
      <c r="O72" s="122">
        <f t="shared" si="5"/>
        <v>0</v>
      </c>
      <c r="P72" s="123"/>
    </row>
    <row r="73" spans="2:16" x14ac:dyDescent="0.2">
      <c r="B73" s="124"/>
      <c r="C73" s="137"/>
      <c r="D73" s="138">
        <f t="shared" si="0"/>
        <v>0</v>
      </c>
      <c r="E73" s="231"/>
      <c r="F73" s="119"/>
      <c r="G73" s="139">
        <f t="shared" si="1"/>
        <v>0</v>
      </c>
      <c r="H73" s="140">
        <f t="shared" si="2"/>
        <v>0</v>
      </c>
      <c r="I73" s="122">
        <f t="shared" si="3"/>
        <v>0</v>
      </c>
      <c r="K73" s="120"/>
      <c r="L73" s="141" t="e">
        <f t="shared" si="4"/>
        <v>#N/A</v>
      </c>
      <c r="M73" s="142">
        <f>IF(C73="ZZ Group",(SUM(IFERROR(SUM(VLOOKUP(C73,SpeciesLookup,37,FALSE)*E73/L73*20*0.001),0)*(1-G73))),SUM(IFERROR(SUM(VLOOKUP(C73,SpeciesLookup,37,FALSE)/L73*'6. Look Up Tables'!$M$9*0.001),0)*(1-G73)))</f>
        <v>0</v>
      </c>
      <c r="N73" s="120" t="s">
        <v>114</v>
      </c>
      <c r="O73" s="122">
        <f t="shared" si="5"/>
        <v>0</v>
      </c>
      <c r="P73" s="123"/>
    </row>
    <row r="74" spans="2:16" x14ac:dyDescent="0.2">
      <c r="B74" s="124"/>
      <c r="C74" s="137"/>
      <c r="D74" s="138">
        <f t="shared" si="0"/>
        <v>0</v>
      </c>
      <c r="E74" s="231"/>
      <c r="F74" s="119"/>
      <c r="G74" s="139">
        <f t="shared" si="1"/>
        <v>0</v>
      </c>
      <c r="H74" s="140">
        <f t="shared" si="2"/>
        <v>0</v>
      </c>
      <c r="I74" s="122">
        <f t="shared" si="3"/>
        <v>0</v>
      </c>
      <c r="K74" s="120"/>
      <c r="L74" s="141" t="e">
        <f t="shared" si="4"/>
        <v>#N/A</v>
      </c>
      <c r="M74" s="142">
        <f>IF(C74="ZZ Group",(SUM(IFERROR(SUM(VLOOKUP(C74,SpeciesLookup,37,FALSE)*E74/L74*20*0.001),0)*(1-G74))),SUM(IFERROR(SUM(VLOOKUP(C74,SpeciesLookup,37,FALSE)/L74*'6. Look Up Tables'!$M$9*0.001),0)*(1-G74)))</f>
        <v>0</v>
      </c>
      <c r="N74" s="120" t="s">
        <v>114</v>
      </c>
      <c r="O74" s="122">
        <f t="shared" si="5"/>
        <v>0</v>
      </c>
      <c r="P74" s="123"/>
    </row>
    <row r="75" spans="2:16" x14ac:dyDescent="0.2">
      <c r="B75" s="124"/>
      <c r="C75" s="137"/>
      <c r="D75" s="138">
        <f t="shared" si="0"/>
        <v>0</v>
      </c>
      <c r="E75" s="231"/>
      <c r="F75" s="119"/>
      <c r="G75" s="139">
        <f t="shared" si="1"/>
        <v>0</v>
      </c>
      <c r="H75" s="140">
        <f t="shared" si="2"/>
        <v>0</v>
      </c>
      <c r="I75" s="122">
        <f t="shared" si="3"/>
        <v>0</v>
      </c>
      <c r="K75" s="120"/>
      <c r="L75" s="141" t="e">
        <f t="shared" si="4"/>
        <v>#N/A</v>
      </c>
      <c r="M75" s="142">
        <f>IF(C75="ZZ Group",(SUM(IFERROR(SUM(VLOOKUP(C75,SpeciesLookup,37,FALSE)*E75/L75*20*0.001),0)*(1-G75))),SUM(IFERROR(SUM(VLOOKUP(C75,SpeciesLookup,37,FALSE)/L75*'6. Look Up Tables'!$M$9*0.001),0)*(1-G75)))</f>
        <v>0</v>
      </c>
      <c r="N75" s="120" t="s">
        <v>114</v>
      </c>
      <c r="O75" s="122">
        <f t="shared" si="5"/>
        <v>0</v>
      </c>
      <c r="P75" s="123"/>
    </row>
    <row r="76" spans="2:16" x14ac:dyDescent="0.2">
      <c r="B76" s="124"/>
      <c r="C76" s="137"/>
      <c r="D76" s="138">
        <f t="shared" si="0"/>
        <v>0</v>
      </c>
      <c r="E76" s="231"/>
      <c r="F76" s="119"/>
      <c r="G76" s="139">
        <f t="shared" si="1"/>
        <v>0</v>
      </c>
      <c r="H76" s="140">
        <f t="shared" si="2"/>
        <v>0</v>
      </c>
      <c r="I76" s="122">
        <f t="shared" si="3"/>
        <v>0</v>
      </c>
      <c r="K76" s="120"/>
      <c r="L76" s="141" t="e">
        <f t="shared" si="4"/>
        <v>#N/A</v>
      </c>
      <c r="M76" s="142">
        <f>IF(C76="ZZ Group",(SUM(IFERROR(SUM(VLOOKUP(C76,SpeciesLookup,37,FALSE)*E76/L76*20*0.001),0)*(1-G76))),SUM(IFERROR(SUM(VLOOKUP(C76,SpeciesLookup,37,FALSE)/L76*'6. Look Up Tables'!$M$9*0.001),0)*(1-G76)))</f>
        <v>0</v>
      </c>
      <c r="N76" s="120" t="s">
        <v>114</v>
      </c>
      <c r="O76" s="122">
        <f t="shared" si="5"/>
        <v>0</v>
      </c>
      <c r="P76" s="123"/>
    </row>
    <row r="77" spans="2:16" x14ac:dyDescent="0.2">
      <c r="B77" s="124"/>
      <c r="C77" s="137"/>
      <c r="D77" s="138">
        <f t="shared" ref="D77:D140" si="6">IFERROR(VLOOKUP(C77,SpeciesLookup,25,FALSE),0)</f>
        <v>0</v>
      </c>
      <c r="E77" s="231"/>
      <c r="F77" s="119"/>
      <c r="G77" s="139">
        <f t="shared" ref="G77:G140" si="7">IF(C77="ZZ Group",SUM(F77/E77),(IFERROR(SUM(F77/(PI()*(D77)^2)),0)))</f>
        <v>0</v>
      </c>
      <c r="H77" s="140">
        <f t="shared" ref="H77:H140" si="8">IFERROR(VLOOKUP(C77,SpeciesLookup,26,FALSE),0)</f>
        <v>0</v>
      </c>
      <c r="I77" s="122">
        <f t="shared" ref="I77:I140" si="9">IFERROR(SUM(H77*(1-G77)),(E77*(1-G77)))</f>
        <v>0</v>
      </c>
      <c r="K77" s="120"/>
      <c r="L77" s="141" t="e">
        <f t="shared" ref="L77:L140" si="10">VLOOKUP(K77,AWHC,2,FALSE)</f>
        <v>#N/A</v>
      </c>
      <c r="M77" s="142">
        <f>IF(C77="ZZ Group",(SUM(IFERROR(SUM(VLOOKUP(C77,SpeciesLookup,37,FALSE)*E77/L77*20*0.001),0)*(1-G77))),SUM(IFERROR(SUM(VLOOKUP(C77,SpeciesLookup,37,FALSE)/L77*'6. Look Up Tables'!$M$9*0.001),0)*(1-G77)))</f>
        <v>0</v>
      </c>
      <c r="N77" s="120" t="s">
        <v>114</v>
      </c>
      <c r="O77" s="122">
        <f t="shared" si="5"/>
        <v>0</v>
      </c>
      <c r="P77" s="123"/>
    </row>
    <row r="78" spans="2:16" x14ac:dyDescent="0.2">
      <c r="B78" s="124"/>
      <c r="C78" s="137"/>
      <c r="D78" s="138">
        <f t="shared" si="6"/>
        <v>0</v>
      </c>
      <c r="E78" s="231"/>
      <c r="F78" s="119"/>
      <c r="G78" s="139">
        <f t="shared" si="7"/>
        <v>0</v>
      </c>
      <c r="H78" s="140">
        <f t="shared" si="8"/>
        <v>0</v>
      </c>
      <c r="I78" s="122">
        <f t="shared" si="9"/>
        <v>0</v>
      </c>
      <c r="K78" s="120"/>
      <c r="L78" s="141" t="e">
        <f t="shared" si="10"/>
        <v>#N/A</v>
      </c>
      <c r="M78" s="142">
        <f>IF(C78="ZZ Group",(SUM(IFERROR(SUM(VLOOKUP(C78,SpeciesLookup,37,FALSE)*E78/L78*20*0.001),0)*(1-G78))),SUM(IFERROR(SUM(VLOOKUP(C78,SpeciesLookup,37,FALSE)/L78*'6. Look Up Tables'!$M$9*0.001),0)*(1-G78)))</f>
        <v>0</v>
      </c>
      <c r="N78" s="120" t="s">
        <v>114</v>
      </c>
      <c r="O78" s="122">
        <f t="shared" ref="O78:O141" si="11">IF(N78="Yes",M78*0.8,M78)</f>
        <v>0</v>
      </c>
      <c r="P78" s="123"/>
    </row>
    <row r="79" spans="2:16" x14ac:dyDescent="0.2">
      <c r="B79" s="124"/>
      <c r="C79" s="137"/>
      <c r="D79" s="138">
        <f t="shared" si="6"/>
        <v>0</v>
      </c>
      <c r="E79" s="231"/>
      <c r="F79" s="119"/>
      <c r="G79" s="139">
        <f t="shared" si="7"/>
        <v>0</v>
      </c>
      <c r="H79" s="140">
        <f t="shared" si="8"/>
        <v>0</v>
      </c>
      <c r="I79" s="122">
        <f t="shared" si="9"/>
        <v>0</v>
      </c>
      <c r="K79" s="120"/>
      <c r="L79" s="141" t="e">
        <f t="shared" si="10"/>
        <v>#N/A</v>
      </c>
      <c r="M79" s="142">
        <f>IF(C79="ZZ Group",(SUM(IFERROR(SUM(VLOOKUP(C79,SpeciesLookup,37,FALSE)*E79/L79*20*0.001),0)*(1-G79))),SUM(IFERROR(SUM(VLOOKUP(C79,SpeciesLookup,37,FALSE)/L79*'6. Look Up Tables'!$M$9*0.001),0)*(1-G79)))</f>
        <v>0</v>
      </c>
      <c r="N79" s="120" t="s">
        <v>114</v>
      </c>
      <c r="O79" s="122">
        <f t="shared" si="11"/>
        <v>0</v>
      </c>
      <c r="P79" s="123"/>
    </row>
    <row r="80" spans="2:16" x14ac:dyDescent="0.2">
      <c r="B80" s="124"/>
      <c r="C80" s="137"/>
      <c r="D80" s="138">
        <f t="shared" si="6"/>
        <v>0</v>
      </c>
      <c r="E80" s="231"/>
      <c r="F80" s="119"/>
      <c r="G80" s="139">
        <f t="shared" si="7"/>
        <v>0</v>
      </c>
      <c r="H80" s="140">
        <f t="shared" si="8"/>
        <v>0</v>
      </c>
      <c r="I80" s="122">
        <f t="shared" si="9"/>
        <v>0</v>
      </c>
      <c r="K80" s="120"/>
      <c r="L80" s="141" t="e">
        <f t="shared" si="10"/>
        <v>#N/A</v>
      </c>
      <c r="M80" s="142">
        <f>IF(C80="ZZ Group",(SUM(IFERROR(SUM(VLOOKUP(C80,SpeciesLookup,37,FALSE)*E80/L80*20*0.001),0)*(1-G80))),SUM(IFERROR(SUM(VLOOKUP(C80,SpeciesLookup,37,FALSE)/L80*'6. Look Up Tables'!$M$9*0.001),0)*(1-G80)))</f>
        <v>0</v>
      </c>
      <c r="N80" s="120" t="s">
        <v>114</v>
      </c>
      <c r="O80" s="122">
        <f t="shared" si="11"/>
        <v>0</v>
      </c>
      <c r="P80" s="123"/>
    </row>
    <row r="81" spans="2:16" x14ac:dyDescent="0.2">
      <c r="B81" s="124"/>
      <c r="C81" s="137"/>
      <c r="D81" s="138">
        <f t="shared" si="6"/>
        <v>0</v>
      </c>
      <c r="E81" s="231"/>
      <c r="F81" s="119"/>
      <c r="G81" s="139">
        <f t="shared" si="7"/>
        <v>0</v>
      </c>
      <c r="H81" s="140">
        <f t="shared" si="8"/>
        <v>0</v>
      </c>
      <c r="I81" s="122">
        <f t="shared" si="9"/>
        <v>0</v>
      </c>
      <c r="K81" s="120"/>
      <c r="L81" s="141" t="e">
        <f t="shared" si="10"/>
        <v>#N/A</v>
      </c>
      <c r="M81" s="142">
        <f>IF(C81="ZZ Group",(SUM(IFERROR(SUM(VLOOKUP(C81,SpeciesLookup,37,FALSE)*E81/L81*20*0.001),0)*(1-G81))),SUM(IFERROR(SUM(VLOOKUP(C81,SpeciesLookup,37,FALSE)/L81*'6. Look Up Tables'!$M$9*0.001),0)*(1-G81)))</f>
        <v>0</v>
      </c>
      <c r="N81" s="120" t="s">
        <v>114</v>
      </c>
      <c r="O81" s="122">
        <f t="shared" si="11"/>
        <v>0</v>
      </c>
      <c r="P81" s="123"/>
    </row>
    <row r="82" spans="2:16" x14ac:dyDescent="0.2">
      <c r="B82" s="124"/>
      <c r="C82" s="137"/>
      <c r="D82" s="138">
        <f t="shared" si="6"/>
        <v>0</v>
      </c>
      <c r="E82" s="231"/>
      <c r="F82" s="119"/>
      <c r="G82" s="139">
        <f t="shared" si="7"/>
        <v>0</v>
      </c>
      <c r="H82" s="140">
        <f t="shared" si="8"/>
        <v>0</v>
      </c>
      <c r="I82" s="122">
        <f t="shared" si="9"/>
        <v>0</v>
      </c>
      <c r="K82" s="120"/>
      <c r="L82" s="141" t="e">
        <f t="shared" si="10"/>
        <v>#N/A</v>
      </c>
      <c r="M82" s="142">
        <f>IF(C82="ZZ Group",(SUM(IFERROR(SUM(VLOOKUP(C82,SpeciesLookup,37,FALSE)*E82/L82*20*0.001),0)*(1-G82))),SUM(IFERROR(SUM(VLOOKUP(C82,SpeciesLookup,37,FALSE)/L82*'6. Look Up Tables'!$M$9*0.001),0)*(1-G82)))</f>
        <v>0</v>
      </c>
      <c r="N82" s="120" t="s">
        <v>114</v>
      </c>
      <c r="O82" s="122">
        <f t="shared" si="11"/>
        <v>0</v>
      </c>
      <c r="P82" s="123"/>
    </row>
    <row r="83" spans="2:16" x14ac:dyDescent="0.2">
      <c r="B83" s="124"/>
      <c r="C83" s="137"/>
      <c r="D83" s="138">
        <f t="shared" si="6"/>
        <v>0</v>
      </c>
      <c r="E83" s="231"/>
      <c r="F83" s="119"/>
      <c r="G83" s="139">
        <f t="shared" si="7"/>
        <v>0</v>
      </c>
      <c r="H83" s="140">
        <f t="shared" si="8"/>
        <v>0</v>
      </c>
      <c r="I83" s="122">
        <f t="shared" si="9"/>
        <v>0</v>
      </c>
      <c r="K83" s="120"/>
      <c r="L83" s="141" t="e">
        <f t="shared" si="10"/>
        <v>#N/A</v>
      </c>
      <c r="M83" s="142">
        <f>IF(C83="ZZ Group",(SUM(IFERROR(SUM(VLOOKUP(C83,SpeciesLookup,37,FALSE)*E83/L83*20*0.001),0)*(1-G83))),SUM(IFERROR(SUM(VLOOKUP(C83,SpeciesLookup,37,FALSE)/L83*'6. Look Up Tables'!$M$9*0.001),0)*(1-G83)))</f>
        <v>0</v>
      </c>
      <c r="N83" s="120" t="s">
        <v>114</v>
      </c>
      <c r="O83" s="122">
        <f t="shared" si="11"/>
        <v>0</v>
      </c>
      <c r="P83" s="123"/>
    </row>
    <row r="84" spans="2:16" x14ac:dyDescent="0.2">
      <c r="B84" s="124"/>
      <c r="C84" s="137"/>
      <c r="D84" s="138">
        <f t="shared" si="6"/>
        <v>0</v>
      </c>
      <c r="E84" s="231"/>
      <c r="F84" s="119"/>
      <c r="G84" s="139">
        <f t="shared" si="7"/>
        <v>0</v>
      </c>
      <c r="H84" s="140">
        <f t="shared" si="8"/>
        <v>0</v>
      </c>
      <c r="I84" s="122">
        <f t="shared" si="9"/>
        <v>0</v>
      </c>
      <c r="K84" s="120"/>
      <c r="L84" s="141" t="e">
        <f t="shared" si="10"/>
        <v>#N/A</v>
      </c>
      <c r="M84" s="142">
        <f>IF(C84="ZZ Group",(SUM(IFERROR(SUM(VLOOKUP(C84,SpeciesLookup,37,FALSE)*E84/L84*20*0.001),0)*(1-G84))),SUM(IFERROR(SUM(VLOOKUP(C84,SpeciesLookup,37,FALSE)/L84*'6. Look Up Tables'!$M$9*0.001),0)*(1-G84)))</f>
        <v>0</v>
      </c>
      <c r="N84" s="120" t="s">
        <v>114</v>
      </c>
      <c r="O84" s="122">
        <f t="shared" si="11"/>
        <v>0</v>
      </c>
      <c r="P84" s="123"/>
    </row>
    <row r="85" spans="2:16" x14ac:dyDescent="0.2">
      <c r="B85" s="124"/>
      <c r="C85" s="137"/>
      <c r="D85" s="138">
        <f t="shared" si="6"/>
        <v>0</v>
      </c>
      <c r="E85" s="231"/>
      <c r="F85" s="119"/>
      <c r="G85" s="139">
        <f t="shared" si="7"/>
        <v>0</v>
      </c>
      <c r="H85" s="140">
        <f t="shared" si="8"/>
        <v>0</v>
      </c>
      <c r="I85" s="122">
        <f t="shared" si="9"/>
        <v>0</v>
      </c>
      <c r="K85" s="120"/>
      <c r="L85" s="141" t="e">
        <f t="shared" si="10"/>
        <v>#N/A</v>
      </c>
      <c r="M85" s="142">
        <f>IF(C85="ZZ Group",(SUM(IFERROR(SUM(VLOOKUP(C85,SpeciesLookup,37,FALSE)*E85/L85*20*0.001),0)*(1-G85))),SUM(IFERROR(SUM(VLOOKUP(C85,SpeciesLookup,37,FALSE)/L85*'6. Look Up Tables'!$M$9*0.001),0)*(1-G85)))</f>
        <v>0</v>
      </c>
      <c r="N85" s="120" t="s">
        <v>114</v>
      </c>
      <c r="O85" s="122">
        <f t="shared" si="11"/>
        <v>0</v>
      </c>
      <c r="P85" s="123"/>
    </row>
    <row r="86" spans="2:16" x14ac:dyDescent="0.2">
      <c r="B86" s="124"/>
      <c r="C86" s="137"/>
      <c r="D86" s="138">
        <f t="shared" si="6"/>
        <v>0</v>
      </c>
      <c r="E86" s="231"/>
      <c r="F86" s="119"/>
      <c r="G86" s="139">
        <f t="shared" si="7"/>
        <v>0</v>
      </c>
      <c r="H86" s="140">
        <f t="shared" si="8"/>
        <v>0</v>
      </c>
      <c r="I86" s="122">
        <f t="shared" si="9"/>
        <v>0</v>
      </c>
      <c r="K86" s="120"/>
      <c r="L86" s="141" t="e">
        <f t="shared" si="10"/>
        <v>#N/A</v>
      </c>
      <c r="M86" s="142">
        <f>IF(C86="ZZ Group",(SUM(IFERROR(SUM(VLOOKUP(C86,SpeciesLookup,37,FALSE)*E86/L86*20*0.001),0)*(1-G86))),SUM(IFERROR(SUM(VLOOKUP(C86,SpeciesLookup,37,FALSE)/L86*'6. Look Up Tables'!$M$9*0.001),0)*(1-G86)))</f>
        <v>0</v>
      </c>
      <c r="N86" s="120" t="s">
        <v>114</v>
      </c>
      <c r="O86" s="122">
        <f t="shared" si="11"/>
        <v>0</v>
      </c>
      <c r="P86" s="123"/>
    </row>
    <row r="87" spans="2:16" x14ac:dyDescent="0.2">
      <c r="B87" s="124"/>
      <c r="C87" s="137"/>
      <c r="D87" s="138">
        <f t="shared" si="6"/>
        <v>0</v>
      </c>
      <c r="E87" s="231"/>
      <c r="F87" s="119"/>
      <c r="G87" s="139">
        <f t="shared" si="7"/>
        <v>0</v>
      </c>
      <c r="H87" s="140">
        <f t="shared" si="8"/>
        <v>0</v>
      </c>
      <c r="I87" s="122">
        <f t="shared" si="9"/>
        <v>0</v>
      </c>
      <c r="K87" s="120"/>
      <c r="L87" s="141" t="e">
        <f t="shared" si="10"/>
        <v>#N/A</v>
      </c>
      <c r="M87" s="142">
        <f>IF(C87="ZZ Group",(SUM(IFERROR(SUM(VLOOKUP(C87,SpeciesLookup,37,FALSE)*E87/L87*20*0.001),0)*(1-G87))),SUM(IFERROR(SUM(VLOOKUP(C87,SpeciesLookup,37,FALSE)/L87*'6. Look Up Tables'!$M$9*0.001),0)*(1-G87)))</f>
        <v>0</v>
      </c>
      <c r="N87" s="120" t="s">
        <v>114</v>
      </c>
      <c r="O87" s="122">
        <f t="shared" si="11"/>
        <v>0</v>
      </c>
      <c r="P87" s="123"/>
    </row>
    <row r="88" spans="2:16" x14ac:dyDescent="0.2">
      <c r="B88" s="124"/>
      <c r="C88" s="137"/>
      <c r="D88" s="138">
        <f t="shared" si="6"/>
        <v>0</v>
      </c>
      <c r="E88" s="231"/>
      <c r="F88" s="119"/>
      <c r="G88" s="139">
        <f t="shared" si="7"/>
        <v>0</v>
      </c>
      <c r="H88" s="140">
        <f t="shared" si="8"/>
        <v>0</v>
      </c>
      <c r="I88" s="122">
        <f t="shared" si="9"/>
        <v>0</v>
      </c>
      <c r="K88" s="120"/>
      <c r="L88" s="141" t="e">
        <f t="shared" si="10"/>
        <v>#N/A</v>
      </c>
      <c r="M88" s="142">
        <f>IF(C88="ZZ Group",(SUM(IFERROR(SUM(VLOOKUP(C88,SpeciesLookup,37,FALSE)*E88/L88*20*0.001),0)*(1-G88))),SUM(IFERROR(SUM(VLOOKUP(C88,SpeciesLookup,37,FALSE)/L88*'6. Look Up Tables'!$M$9*0.001),0)*(1-G88)))</f>
        <v>0</v>
      </c>
      <c r="N88" s="120" t="s">
        <v>114</v>
      </c>
      <c r="O88" s="122">
        <f t="shared" si="11"/>
        <v>0</v>
      </c>
      <c r="P88" s="123"/>
    </row>
    <row r="89" spans="2:16" x14ac:dyDescent="0.2">
      <c r="B89" s="124"/>
      <c r="C89" s="137"/>
      <c r="D89" s="138">
        <f t="shared" si="6"/>
        <v>0</v>
      </c>
      <c r="E89" s="231"/>
      <c r="F89" s="119"/>
      <c r="G89" s="139">
        <f t="shared" si="7"/>
        <v>0</v>
      </c>
      <c r="H89" s="140">
        <f t="shared" si="8"/>
        <v>0</v>
      </c>
      <c r="I89" s="122">
        <f t="shared" si="9"/>
        <v>0</v>
      </c>
      <c r="K89" s="120"/>
      <c r="L89" s="141" t="e">
        <f t="shared" si="10"/>
        <v>#N/A</v>
      </c>
      <c r="M89" s="142">
        <f>IF(C89="ZZ Group",(SUM(IFERROR(SUM(VLOOKUP(C89,SpeciesLookup,37,FALSE)*E89/L89*20*0.001),0)*(1-G89))),SUM(IFERROR(SUM(VLOOKUP(C89,SpeciesLookup,37,FALSE)/L89*'6. Look Up Tables'!$M$9*0.001),0)*(1-G89)))</f>
        <v>0</v>
      </c>
      <c r="N89" s="120" t="s">
        <v>114</v>
      </c>
      <c r="O89" s="122">
        <f t="shared" si="11"/>
        <v>0</v>
      </c>
      <c r="P89" s="123"/>
    </row>
    <row r="90" spans="2:16" x14ac:dyDescent="0.2">
      <c r="B90" s="124"/>
      <c r="C90" s="137"/>
      <c r="D90" s="138">
        <f t="shared" si="6"/>
        <v>0</v>
      </c>
      <c r="E90" s="231"/>
      <c r="F90" s="119"/>
      <c r="G90" s="139">
        <f t="shared" si="7"/>
        <v>0</v>
      </c>
      <c r="H90" s="140">
        <f t="shared" si="8"/>
        <v>0</v>
      </c>
      <c r="I90" s="122">
        <f t="shared" si="9"/>
        <v>0</v>
      </c>
      <c r="K90" s="120"/>
      <c r="L90" s="141" t="e">
        <f t="shared" si="10"/>
        <v>#N/A</v>
      </c>
      <c r="M90" s="142">
        <f>IF(C90="ZZ Group",(SUM(IFERROR(SUM(VLOOKUP(C90,SpeciesLookup,37,FALSE)*E90/L90*20*0.001),0)*(1-G90))),SUM(IFERROR(SUM(VLOOKUP(C90,SpeciesLookup,37,FALSE)/L90*'6. Look Up Tables'!$M$9*0.001),0)*(1-G90)))</f>
        <v>0</v>
      </c>
      <c r="N90" s="120" t="s">
        <v>114</v>
      </c>
      <c r="O90" s="122">
        <f t="shared" si="11"/>
        <v>0</v>
      </c>
      <c r="P90" s="123"/>
    </row>
    <row r="91" spans="2:16" x14ac:dyDescent="0.2">
      <c r="B91" s="124"/>
      <c r="C91" s="137"/>
      <c r="D91" s="138">
        <f t="shared" si="6"/>
        <v>0</v>
      </c>
      <c r="E91" s="231"/>
      <c r="F91" s="119"/>
      <c r="G91" s="139">
        <f t="shared" si="7"/>
        <v>0</v>
      </c>
      <c r="H91" s="140">
        <f t="shared" si="8"/>
        <v>0</v>
      </c>
      <c r="I91" s="122">
        <f t="shared" si="9"/>
        <v>0</v>
      </c>
      <c r="K91" s="120"/>
      <c r="L91" s="141" t="e">
        <f t="shared" si="10"/>
        <v>#N/A</v>
      </c>
      <c r="M91" s="142">
        <f>IF(C91="ZZ Group",(SUM(IFERROR(SUM(VLOOKUP(C91,SpeciesLookup,37,FALSE)*E91/L91*20*0.001),0)*(1-G91))),SUM(IFERROR(SUM(VLOOKUP(C91,SpeciesLookup,37,FALSE)/L91*'6. Look Up Tables'!$M$9*0.001),0)*(1-G91)))</f>
        <v>0</v>
      </c>
      <c r="N91" s="120" t="s">
        <v>114</v>
      </c>
      <c r="O91" s="122">
        <f t="shared" si="11"/>
        <v>0</v>
      </c>
      <c r="P91" s="123"/>
    </row>
    <row r="92" spans="2:16" x14ac:dyDescent="0.2">
      <c r="B92" s="124"/>
      <c r="C92" s="137"/>
      <c r="D92" s="138">
        <f t="shared" si="6"/>
        <v>0</v>
      </c>
      <c r="E92" s="231"/>
      <c r="F92" s="119"/>
      <c r="G92" s="139">
        <f t="shared" si="7"/>
        <v>0</v>
      </c>
      <c r="H92" s="140">
        <f t="shared" si="8"/>
        <v>0</v>
      </c>
      <c r="I92" s="122">
        <f t="shared" si="9"/>
        <v>0</v>
      </c>
      <c r="K92" s="120"/>
      <c r="L92" s="141" t="e">
        <f t="shared" si="10"/>
        <v>#N/A</v>
      </c>
      <c r="M92" s="142">
        <f>IF(C92="ZZ Group",(SUM(IFERROR(SUM(VLOOKUP(C92,SpeciesLookup,37,FALSE)*E92/L92*20*0.001),0)*(1-G92))),SUM(IFERROR(SUM(VLOOKUP(C92,SpeciesLookup,37,FALSE)/L92*'6. Look Up Tables'!$M$9*0.001),0)*(1-G92)))</f>
        <v>0</v>
      </c>
      <c r="N92" s="120" t="s">
        <v>114</v>
      </c>
      <c r="O92" s="122">
        <f t="shared" si="11"/>
        <v>0</v>
      </c>
      <c r="P92" s="123"/>
    </row>
    <row r="93" spans="2:16" x14ac:dyDescent="0.2">
      <c r="B93" s="124"/>
      <c r="C93" s="137"/>
      <c r="D93" s="138">
        <f t="shared" si="6"/>
        <v>0</v>
      </c>
      <c r="E93" s="231"/>
      <c r="F93" s="119"/>
      <c r="G93" s="139">
        <f t="shared" si="7"/>
        <v>0</v>
      </c>
      <c r="H93" s="140">
        <f t="shared" si="8"/>
        <v>0</v>
      </c>
      <c r="I93" s="122">
        <f t="shared" si="9"/>
        <v>0</v>
      </c>
      <c r="K93" s="120"/>
      <c r="L93" s="141" t="e">
        <f t="shared" si="10"/>
        <v>#N/A</v>
      </c>
      <c r="M93" s="142">
        <f>IF(C93="ZZ Group",(SUM(IFERROR(SUM(VLOOKUP(C93,SpeciesLookup,37,FALSE)*E93/L93*20*0.001),0)*(1-G93))),SUM(IFERROR(SUM(VLOOKUP(C93,SpeciesLookup,37,FALSE)/L93*'6. Look Up Tables'!$M$9*0.001),0)*(1-G93)))</f>
        <v>0</v>
      </c>
      <c r="N93" s="120" t="s">
        <v>114</v>
      </c>
      <c r="O93" s="122">
        <f t="shared" si="11"/>
        <v>0</v>
      </c>
      <c r="P93" s="123"/>
    </row>
    <row r="94" spans="2:16" x14ac:dyDescent="0.2">
      <c r="B94" s="124"/>
      <c r="C94" s="137"/>
      <c r="D94" s="138">
        <f t="shared" si="6"/>
        <v>0</v>
      </c>
      <c r="E94" s="231"/>
      <c r="F94" s="119"/>
      <c r="G94" s="139">
        <f t="shared" si="7"/>
        <v>0</v>
      </c>
      <c r="H94" s="140">
        <f t="shared" si="8"/>
        <v>0</v>
      </c>
      <c r="I94" s="122">
        <f t="shared" si="9"/>
        <v>0</v>
      </c>
      <c r="K94" s="120"/>
      <c r="L94" s="141" t="e">
        <f t="shared" si="10"/>
        <v>#N/A</v>
      </c>
      <c r="M94" s="142">
        <f>IF(C94="ZZ Group",(SUM(IFERROR(SUM(VLOOKUP(C94,SpeciesLookup,37,FALSE)*E94/L94*20*0.001),0)*(1-G94))),SUM(IFERROR(SUM(VLOOKUP(C94,SpeciesLookup,37,FALSE)/L94*'6. Look Up Tables'!$M$9*0.001),0)*(1-G94)))</f>
        <v>0</v>
      </c>
      <c r="N94" s="120" t="s">
        <v>114</v>
      </c>
      <c r="O94" s="122">
        <f t="shared" si="11"/>
        <v>0</v>
      </c>
      <c r="P94" s="123"/>
    </row>
    <row r="95" spans="2:16" x14ac:dyDescent="0.2">
      <c r="B95" s="124"/>
      <c r="C95" s="137"/>
      <c r="D95" s="138">
        <f t="shared" si="6"/>
        <v>0</v>
      </c>
      <c r="E95" s="231"/>
      <c r="F95" s="119"/>
      <c r="G95" s="139">
        <f t="shared" si="7"/>
        <v>0</v>
      </c>
      <c r="H95" s="140">
        <f t="shared" si="8"/>
        <v>0</v>
      </c>
      <c r="I95" s="122">
        <f t="shared" si="9"/>
        <v>0</v>
      </c>
      <c r="K95" s="120"/>
      <c r="L95" s="141" t="e">
        <f t="shared" si="10"/>
        <v>#N/A</v>
      </c>
      <c r="M95" s="142">
        <f>IF(C95="ZZ Group",(SUM(IFERROR(SUM(VLOOKUP(C95,SpeciesLookup,37,FALSE)*E95/L95*20*0.001),0)*(1-G95))),SUM(IFERROR(SUM(VLOOKUP(C95,SpeciesLookup,37,FALSE)/L95*'6. Look Up Tables'!$M$9*0.001),0)*(1-G95)))</f>
        <v>0</v>
      </c>
      <c r="N95" s="120" t="s">
        <v>114</v>
      </c>
      <c r="O95" s="122">
        <f t="shared" si="11"/>
        <v>0</v>
      </c>
      <c r="P95" s="123"/>
    </row>
    <row r="96" spans="2:16" x14ac:dyDescent="0.2">
      <c r="B96" s="124"/>
      <c r="C96" s="137"/>
      <c r="D96" s="138">
        <f t="shared" si="6"/>
        <v>0</v>
      </c>
      <c r="E96" s="231"/>
      <c r="F96" s="119"/>
      <c r="G96" s="139">
        <f t="shared" si="7"/>
        <v>0</v>
      </c>
      <c r="H96" s="140">
        <f t="shared" si="8"/>
        <v>0</v>
      </c>
      <c r="I96" s="122">
        <f t="shared" si="9"/>
        <v>0</v>
      </c>
      <c r="K96" s="120"/>
      <c r="L96" s="141" t="e">
        <f t="shared" si="10"/>
        <v>#N/A</v>
      </c>
      <c r="M96" s="142">
        <f>IF(C96="ZZ Group",(SUM(IFERROR(SUM(VLOOKUP(C96,SpeciesLookup,37,FALSE)*E96/L96*20*0.001),0)*(1-G96))),SUM(IFERROR(SUM(VLOOKUP(C96,SpeciesLookup,37,FALSE)/L96*'6. Look Up Tables'!$M$9*0.001),0)*(1-G96)))</f>
        <v>0</v>
      </c>
      <c r="N96" s="120" t="s">
        <v>114</v>
      </c>
      <c r="O96" s="122">
        <f t="shared" si="11"/>
        <v>0</v>
      </c>
      <c r="P96" s="123"/>
    </row>
    <row r="97" spans="2:16" x14ac:dyDescent="0.2">
      <c r="B97" s="124"/>
      <c r="C97" s="137"/>
      <c r="D97" s="138">
        <f t="shared" si="6"/>
        <v>0</v>
      </c>
      <c r="E97" s="231"/>
      <c r="F97" s="119"/>
      <c r="G97" s="139">
        <f t="shared" si="7"/>
        <v>0</v>
      </c>
      <c r="H97" s="140">
        <f t="shared" si="8"/>
        <v>0</v>
      </c>
      <c r="I97" s="122">
        <f t="shared" si="9"/>
        <v>0</v>
      </c>
      <c r="K97" s="120"/>
      <c r="L97" s="141" t="e">
        <f t="shared" si="10"/>
        <v>#N/A</v>
      </c>
      <c r="M97" s="142">
        <f>IF(C97="ZZ Group",(SUM(IFERROR(SUM(VLOOKUP(C97,SpeciesLookup,37,FALSE)*E97/L97*20*0.001),0)*(1-G97))),SUM(IFERROR(SUM(VLOOKUP(C97,SpeciesLookup,37,FALSE)/L97*'6. Look Up Tables'!$M$9*0.001),0)*(1-G97)))</f>
        <v>0</v>
      </c>
      <c r="N97" s="120" t="s">
        <v>114</v>
      </c>
      <c r="O97" s="122">
        <f t="shared" si="11"/>
        <v>0</v>
      </c>
      <c r="P97" s="123"/>
    </row>
    <row r="98" spans="2:16" x14ac:dyDescent="0.2">
      <c r="B98" s="124"/>
      <c r="C98" s="137"/>
      <c r="D98" s="138">
        <f t="shared" si="6"/>
        <v>0</v>
      </c>
      <c r="E98" s="231"/>
      <c r="F98" s="119"/>
      <c r="G98" s="139">
        <f t="shared" si="7"/>
        <v>0</v>
      </c>
      <c r="H98" s="140">
        <f t="shared" si="8"/>
        <v>0</v>
      </c>
      <c r="I98" s="122">
        <f t="shared" si="9"/>
        <v>0</v>
      </c>
      <c r="K98" s="120"/>
      <c r="L98" s="141" t="e">
        <f t="shared" si="10"/>
        <v>#N/A</v>
      </c>
      <c r="M98" s="142">
        <f>IF(C98="ZZ Group",(SUM(IFERROR(SUM(VLOOKUP(C98,SpeciesLookup,37,FALSE)*E98/L98*20*0.001),0)*(1-G98))),SUM(IFERROR(SUM(VLOOKUP(C98,SpeciesLookup,37,FALSE)/L98*'6. Look Up Tables'!$M$9*0.001),0)*(1-G98)))</f>
        <v>0</v>
      </c>
      <c r="N98" s="120" t="s">
        <v>114</v>
      </c>
      <c r="O98" s="122">
        <f t="shared" si="11"/>
        <v>0</v>
      </c>
      <c r="P98" s="123"/>
    </row>
    <row r="99" spans="2:16" x14ac:dyDescent="0.2">
      <c r="B99" s="124"/>
      <c r="C99" s="137"/>
      <c r="D99" s="138">
        <f t="shared" si="6"/>
        <v>0</v>
      </c>
      <c r="E99" s="231"/>
      <c r="F99" s="119"/>
      <c r="G99" s="139">
        <f t="shared" si="7"/>
        <v>0</v>
      </c>
      <c r="H99" s="140">
        <f t="shared" si="8"/>
        <v>0</v>
      </c>
      <c r="I99" s="122">
        <f t="shared" si="9"/>
        <v>0</v>
      </c>
      <c r="K99" s="120"/>
      <c r="L99" s="141" t="e">
        <f t="shared" si="10"/>
        <v>#N/A</v>
      </c>
      <c r="M99" s="142">
        <f>IF(C99="ZZ Group",(SUM(IFERROR(SUM(VLOOKUP(C99,SpeciesLookup,37,FALSE)*E99/L99*20*0.001),0)*(1-G99))),SUM(IFERROR(SUM(VLOOKUP(C99,SpeciesLookup,37,FALSE)/L99*'6. Look Up Tables'!$M$9*0.001),0)*(1-G99)))</f>
        <v>0</v>
      </c>
      <c r="N99" s="120" t="s">
        <v>114</v>
      </c>
      <c r="O99" s="122">
        <f t="shared" si="11"/>
        <v>0</v>
      </c>
      <c r="P99" s="123"/>
    </row>
    <row r="100" spans="2:16" x14ac:dyDescent="0.2">
      <c r="B100" s="124"/>
      <c r="C100" s="137"/>
      <c r="D100" s="138">
        <f t="shared" si="6"/>
        <v>0</v>
      </c>
      <c r="E100" s="231"/>
      <c r="F100" s="119"/>
      <c r="G100" s="139">
        <f t="shared" si="7"/>
        <v>0</v>
      </c>
      <c r="H100" s="140">
        <f t="shared" si="8"/>
        <v>0</v>
      </c>
      <c r="I100" s="122">
        <f t="shared" si="9"/>
        <v>0</v>
      </c>
      <c r="K100" s="120"/>
      <c r="L100" s="141" t="e">
        <f t="shared" si="10"/>
        <v>#N/A</v>
      </c>
      <c r="M100" s="142">
        <f>IF(C100="ZZ Group",(SUM(IFERROR(SUM(VLOOKUP(C100,SpeciesLookup,37,FALSE)*E100/L100*20*0.001),0)*(1-G100))),SUM(IFERROR(SUM(VLOOKUP(C100,SpeciesLookup,37,FALSE)/L100*'6. Look Up Tables'!$M$9*0.001),0)*(1-G100)))</f>
        <v>0</v>
      </c>
      <c r="N100" s="120" t="s">
        <v>114</v>
      </c>
      <c r="O100" s="122">
        <f t="shared" si="11"/>
        <v>0</v>
      </c>
      <c r="P100" s="123"/>
    </row>
    <row r="101" spans="2:16" x14ac:dyDescent="0.2">
      <c r="B101" s="124"/>
      <c r="C101" s="137"/>
      <c r="D101" s="138">
        <f t="shared" si="6"/>
        <v>0</v>
      </c>
      <c r="E101" s="231"/>
      <c r="F101" s="119"/>
      <c r="G101" s="139">
        <f t="shared" si="7"/>
        <v>0</v>
      </c>
      <c r="H101" s="140">
        <f t="shared" si="8"/>
        <v>0</v>
      </c>
      <c r="I101" s="122">
        <f t="shared" si="9"/>
        <v>0</v>
      </c>
      <c r="K101" s="120"/>
      <c r="L101" s="141" t="e">
        <f t="shared" si="10"/>
        <v>#N/A</v>
      </c>
      <c r="M101" s="142">
        <f>IF(C101="ZZ Group",(SUM(IFERROR(SUM(VLOOKUP(C101,SpeciesLookup,37,FALSE)*E101/L101*20*0.001),0)*(1-G101))),SUM(IFERROR(SUM(VLOOKUP(C101,SpeciesLookup,37,FALSE)/L101*'6. Look Up Tables'!$M$9*0.001),0)*(1-G101)))</f>
        <v>0</v>
      </c>
      <c r="N101" s="120" t="s">
        <v>114</v>
      </c>
      <c r="O101" s="122">
        <f t="shared" si="11"/>
        <v>0</v>
      </c>
      <c r="P101" s="123"/>
    </row>
    <row r="102" spans="2:16" x14ac:dyDescent="0.2">
      <c r="B102" s="124"/>
      <c r="C102" s="137"/>
      <c r="D102" s="138">
        <f t="shared" si="6"/>
        <v>0</v>
      </c>
      <c r="E102" s="231"/>
      <c r="F102" s="119"/>
      <c r="G102" s="139">
        <f t="shared" si="7"/>
        <v>0</v>
      </c>
      <c r="H102" s="140">
        <f t="shared" si="8"/>
        <v>0</v>
      </c>
      <c r="I102" s="122">
        <f t="shared" si="9"/>
        <v>0</v>
      </c>
      <c r="K102" s="120"/>
      <c r="L102" s="141" t="e">
        <f t="shared" si="10"/>
        <v>#N/A</v>
      </c>
      <c r="M102" s="142">
        <f>IF(C102="ZZ Group",(SUM(IFERROR(SUM(VLOOKUP(C102,SpeciesLookup,37,FALSE)*E102/L102*20*0.001),0)*(1-G102))),SUM(IFERROR(SUM(VLOOKUP(C102,SpeciesLookup,37,FALSE)/L102*'6. Look Up Tables'!$M$9*0.001),0)*(1-G102)))</f>
        <v>0</v>
      </c>
      <c r="N102" s="120" t="s">
        <v>114</v>
      </c>
      <c r="O102" s="122">
        <f t="shared" si="11"/>
        <v>0</v>
      </c>
      <c r="P102" s="123"/>
    </row>
    <row r="103" spans="2:16" x14ac:dyDescent="0.2">
      <c r="B103" s="124"/>
      <c r="C103" s="137"/>
      <c r="D103" s="138">
        <f t="shared" si="6"/>
        <v>0</v>
      </c>
      <c r="E103" s="231"/>
      <c r="F103" s="119"/>
      <c r="G103" s="139">
        <f t="shared" si="7"/>
        <v>0</v>
      </c>
      <c r="H103" s="140">
        <f t="shared" si="8"/>
        <v>0</v>
      </c>
      <c r="I103" s="122">
        <f t="shared" si="9"/>
        <v>0</v>
      </c>
      <c r="K103" s="120"/>
      <c r="L103" s="141" t="e">
        <f t="shared" si="10"/>
        <v>#N/A</v>
      </c>
      <c r="M103" s="142">
        <f>IF(C103="ZZ Group",(SUM(IFERROR(SUM(VLOOKUP(C103,SpeciesLookup,37,FALSE)*E103/L103*20*0.001),0)*(1-G103))),SUM(IFERROR(SUM(VLOOKUP(C103,SpeciesLookup,37,FALSE)/L103*'6. Look Up Tables'!$M$9*0.001),0)*(1-G103)))</f>
        <v>0</v>
      </c>
      <c r="N103" s="120" t="s">
        <v>114</v>
      </c>
      <c r="O103" s="122">
        <f t="shared" si="11"/>
        <v>0</v>
      </c>
      <c r="P103" s="123"/>
    </row>
    <row r="104" spans="2:16" x14ac:dyDescent="0.2">
      <c r="B104" s="124"/>
      <c r="C104" s="137"/>
      <c r="D104" s="138">
        <f t="shared" si="6"/>
        <v>0</v>
      </c>
      <c r="E104" s="231"/>
      <c r="F104" s="119"/>
      <c r="G104" s="139">
        <f t="shared" si="7"/>
        <v>0</v>
      </c>
      <c r="H104" s="140">
        <f t="shared" si="8"/>
        <v>0</v>
      </c>
      <c r="I104" s="122">
        <f t="shared" si="9"/>
        <v>0</v>
      </c>
      <c r="K104" s="120"/>
      <c r="L104" s="141" t="e">
        <f t="shared" si="10"/>
        <v>#N/A</v>
      </c>
      <c r="M104" s="142">
        <f>IF(C104="ZZ Group",(SUM(IFERROR(SUM(VLOOKUP(C104,SpeciesLookup,37,FALSE)*E104/L104*20*0.001),0)*(1-G104))),SUM(IFERROR(SUM(VLOOKUP(C104,SpeciesLookup,37,FALSE)/L104*'6. Look Up Tables'!$M$9*0.001),0)*(1-G104)))</f>
        <v>0</v>
      </c>
      <c r="N104" s="120" t="s">
        <v>114</v>
      </c>
      <c r="O104" s="122">
        <f t="shared" si="11"/>
        <v>0</v>
      </c>
      <c r="P104" s="123"/>
    </row>
    <row r="105" spans="2:16" x14ac:dyDescent="0.2">
      <c r="B105" s="124"/>
      <c r="C105" s="137"/>
      <c r="D105" s="138">
        <f t="shared" si="6"/>
        <v>0</v>
      </c>
      <c r="E105" s="231"/>
      <c r="F105" s="119"/>
      <c r="G105" s="139">
        <f t="shared" si="7"/>
        <v>0</v>
      </c>
      <c r="H105" s="140">
        <f t="shared" si="8"/>
        <v>0</v>
      </c>
      <c r="I105" s="122">
        <f t="shared" si="9"/>
        <v>0</v>
      </c>
      <c r="K105" s="120"/>
      <c r="L105" s="141" t="e">
        <f t="shared" si="10"/>
        <v>#N/A</v>
      </c>
      <c r="M105" s="142">
        <f>IF(C105="ZZ Group",(SUM(IFERROR(SUM(VLOOKUP(C105,SpeciesLookup,37,FALSE)*E105/L105*20*0.001),0)*(1-G105))),SUM(IFERROR(SUM(VLOOKUP(C105,SpeciesLookup,37,FALSE)/L105*'6. Look Up Tables'!$M$9*0.001),0)*(1-G105)))</f>
        <v>0</v>
      </c>
      <c r="N105" s="120" t="s">
        <v>114</v>
      </c>
      <c r="O105" s="122">
        <f t="shared" si="11"/>
        <v>0</v>
      </c>
      <c r="P105" s="123"/>
    </row>
    <row r="106" spans="2:16" x14ac:dyDescent="0.2">
      <c r="B106" s="124"/>
      <c r="C106" s="137"/>
      <c r="D106" s="138">
        <f t="shared" si="6"/>
        <v>0</v>
      </c>
      <c r="E106" s="231"/>
      <c r="F106" s="119"/>
      <c r="G106" s="139">
        <f t="shared" si="7"/>
        <v>0</v>
      </c>
      <c r="H106" s="140">
        <f t="shared" si="8"/>
        <v>0</v>
      </c>
      <c r="I106" s="122">
        <f t="shared" si="9"/>
        <v>0</v>
      </c>
      <c r="K106" s="120"/>
      <c r="L106" s="141" t="e">
        <f t="shared" si="10"/>
        <v>#N/A</v>
      </c>
      <c r="M106" s="142">
        <f>IF(C106="ZZ Group",(SUM(IFERROR(SUM(VLOOKUP(C106,SpeciesLookup,37,FALSE)*E106/L106*20*0.001),0)*(1-G106))),SUM(IFERROR(SUM(VLOOKUP(C106,SpeciesLookup,37,FALSE)/L106*'6. Look Up Tables'!$M$9*0.001),0)*(1-G106)))</f>
        <v>0</v>
      </c>
      <c r="N106" s="120" t="s">
        <v>114</v>
      </c>
      <c r="O106" s="122">
        <f t="shared" si="11"/>
        <v>0</v>
      </c>
      <c r="P106" s="123"/>
    </row>
    <row r="107" spans="2:16" x14ac:dyDescent="0.2">
      <c r="B107" s="124"/>
      <c r="C107" s="137"/>
      <c r="D107" s="138">
        <f t="shared" si="6"/>
        <v>0</v>
      </c>
      <c r="E107" s="231"/>
      <c r="F107" s="119"/>
      <c r="G107" s="139">
        <f t="shared" si="7"/>
        <v>0</v>
      </c>
      <c r="H107" s="140">
        <f t="shared" si="8"/>
        <v>0</v>
      </c>
      <c r="I107" s="122">
        <f t="shared" si="9"/>
        <v>0</v>
      </c>
      <c r="K107" s="120"/>
      <c r="L107" s="141" t="e">
        <f t="shared" si="10"/>
        <v>#N/A</v>
      </c>
      <c r="M107" s="142">
        <f>IF(C107="ZZ Group",(SUM(IFERROR(SUM(VLOOKUP(C107,SpeciesLookup,37,FALSE)*E107/L107*20*0.001),0)*(1-G107))),SUM(IFERROR(SUM(VLOOKUP(C107,SpeciesLookup,37,FALSE)/L107*'6. Look Up Tables'!$M$9*0.001),0)*(1-G107)))</f>
        <v>0</v>
      </c>
      <c r="N107" s="120" t="s">
        <v>114</v>
      </c>
      <c r="O107" s="122">
        <f t="shared" si="11"/>
        <v>0</v>
      </c>
      <c r="P107" s="123"/>
    </row>
    <row r="108" spans="2:16" x14ac:dyDescent="0.2">
      <c r="B108" s="124"/>
      <c r="C108" s="137"/>
      <c r="D108" s="138">
        <f t="shared" si="6"/>
        <v>0</v>
      </c>
      <c r="E108" s="231"/>
      <c r="F108" s="119"/>
      <c r="G108" s="139">
        <f t="shared" si="7"/>
        <v>0</v>
      </c>
      <c r="H108" s="140">
        <f t="shared" si="8"/>
        <v>0</v>
      </c>
      <c r="I108" s="122">
        <f t="shared" si="9"/>
        <v>0</v>
      </c>
      <c r="K108" s="120"/>
      <c r="L108" s="141" t="e">
        <f t="shared" si="10"/>
        <v>#N/A</v>
      </c>
      <c r="M108" s="142">
        <f>IF(C108="ZZ Group",(SUM(IFERROR(SUM(VLOOKUP(C108,SpeciesLookup,37,FALSE)*E108/L108*20*0.001),0)*(1-G108))),SUM(IFERROR(SUM(VLOOKUP(C108,SpeciesLookup,37,FALSE)/L108*'6. Look Up Tables'!$M$9*0.001),0)*(1-G108)))</f>
        <v>0</v>
      </c>
      <c r="N108" s="120" t="s">
        <v>114</v>
      </c>
      <c r="O108" s="122">
        <f t="shared" si="11"/>
        <v>0</v>
      </c>
      <c r="P108" s="123"/>
    </row>
    <row r="109" spans="2:16" x14ac:dyDescent="0.2">
      <c r="B109" s="124"/>
      <c r="C109" s="137"/>
      <c r="D109" s="138">
        <f t="shared" si="6"/>
        <v>0</v>
      </c>
      <c r="E109" s="231"/>
      <c r="F109" s="119"/>
      <c r="G109" s="139">
        <f t="shared" si="7"/>
        <v>0</v>
      </c>
      <c r="H109" s="140">
        <f t="shared" si="8"/>
        <v>0</v>
      </c>
      <c r="I109" s="122">
        <f t="shared" si="9"/>
        <v>0</v>
      </c>
      <c r="K109" s="120"/>
      <c r="L109" s="141" t="e">
        <f t="shared" si="10"/>
        <v>#N/A</v>
      </c>
      <c r="M109" s="142">
        <f>IF(C109="ZZ Group",(SUM(IFERROR(SUM(VLOOKUP(C109,SpeciesLookup,37,FALSE)*E109/L109*20*0.001),0)*(1-G109))),SUM(IFERROR(SUM(VLOOKUP(C109,SpeciesLookup,37,FALSE)/L109*'6. Look Up Tables'!$M$9*0.001),0)*(1-G109)))</f>
        <v>0</v>
      </c>
      <c r="N109" s="120" t="s">
        <v>114</v>
      </c>
      <c r="O109" s="122">
        <f t="shared" si="11"/>
        <v>0</v>
      </c>
      <c r="P109" s="123"/>
    </row>
    <row r="110" spans="2:16" x14ac:dyDescent="0.2">
      <c r="B110" s="124"/>
      <c r="C110" s="137"/>
      <c r="D110" s="138">
        <f t="shared" si="6"/>
        <v>0</v>
      </c>
      <c r="E110" s="231"/>
      <c r="F110" s="119"/>
      <c r="G110" s="139">
        <f t="shared" si="7"/>
        <v>0</v>
      </c>
      <c r="H110" s="140">
        <f t="shared" si="8"/>
        <v>0</v>
      </c>
      <c r="I110" s="122">
        <f t="shared" si="9"/>
        <v>0</v>
      </c>
      <c r="K110" s="120"/>
      <c r="L110" s="141" t="e">
        <f t="shared" si="10"/>
        <v>#N/A</v>
      </c>
      <c r="M110" s="142">
        <f>IF(C110="ZZ Group",(SUM(IFERROR(SUM(VLOOKUP(C110,SpeciesLookup,37,FALSE)*E110/L110*20*0.001),0)*(1-G110))),SUM(IFERROR(SUM(VLOOKUP(C110,SpeciesLookup,37,FALSE)/L110*'6. Look Up Tables'!$M$9*0.001),0)*(1-G110)))</f>
        <v>0</v>
      </c>
      <c r="N110" s="120" t="s">
        <v>114</v>
      </c>
      <c r="O110" s="122">
        <f t="shared" si="11"/>
        <v>0</v>
      </c>
      <c r="P110" s="123"/>
    </row>
    <row r="111" spans="2:16" x14ac:dyDescent="0.2">
      <c r="B111" s="124"/>
      <c r="C111" s="137"/>
      <c r="D111" s="138">
        <f t="shared" si="6"/>
        <v>0</v>
      </c>
      <c r="E111" s="231"/>
      <c r="F111" s="119"/>
      <c r="G111" s="139">
        <f t="shared" si="7"/>
        <v>0</v>
      </c>
      <c r="H111" s="140">
        <f t="shared" si="8"/>
        <v>0</v>
      </c>
      <c r="I111" s="122">
        <f t="shared" si="9"/>
        <v>0</v>
      </c>
      <c r="K111" s="120"/>
      <c r="L111" s="141" t="e">
        <f t="shared" si="10"/>
        <v>#N/A</v>
      </c>
      <c r="M111" s="142">
        <f>IF(C111="ZZ Group",(SUM(IFERROR(SUM(VLOOKUP(C111,SpeciesLookup,37,FALSE)*E111/L111*20*0.001),0)*(1-G111))),SUM(IFERROR(SUM(VLOOKUP(C111,SpeciesLookup,37,FALSE)/L111*'6. Look Up Tables'!$M$9*0.001),0)*(1-G111)))</f>
        <v>0</v>
      </c>
      <c r="N111" s="120" t="s">
        <v>114</v>
      </c>
      <c r="O111" s="122">
        <f t="shared" si="11"/>
        <v>0</v>
      </c>
      <c r="P111" s="123"/>
    </row>
    <row r="112" spans="2:16" x14ac:dyDescent="0.2">
      <c r="B112" s="124"/>
      <c r="C112" s="137"/>
      <c r="D112" s="138">
        <f t="shared" si="6"/>
        <v>0</v>
      </c>
      <c r="E112" s="231"/>
      <c r="F112" s="119"/>
      <c r="G112" s="139">
        <f t="shared" si="7"/>
        <v>0</v>
      </c>
      <c r="H112" s="140">
        <f t="shared" si="8"/>
        <v>0</v>
      </c>
      <c r="I112" s="122">
        <f t="shared" si="9"/>
        <v>0</v>
      </c>
      <c r="K112" s="120"/>
      <c r="L112" s="141" t="e">
        <f t="shared" si="10"/>
        <v>#N/A</v>
      </c>
      <c r="M112" s="142">
        <f>IF(C112="ZZ Group",(SUM(IFERROR(SUM(VLOOKUP(C112,SpeciesLookup,37,FALSE)*E112/L112*20*0.001),0)*(1-G112))),SUM(IFERROR(SUM(VLOOKUP(C112,SpeciesLookup,37,FALSE)/L112*'6. Look Up Tables'!$M$9*0.001),0)*(1-G112)))</f>
        <v>0</v>
      </c>
      <c r="N112" s="120" t="s">
        <v>114</v>
      </c>
      <c r="O112" s="122">
        <f t="shared" si="11"/>
        <v>0</v>
      </c>
      <c r="P112" s="123"/>
    </row>
    <row r="113" spans="2:16" x14ac:dyDescent="0.2">
      <c r="B113" s="124"/>
      <c r="C113" s="137"/>
      <c r="D113" s="138">
        <f t="shared" si="6"/>
        <v>0</v>
      </c>
      <c r="E113" s="231"/>
      <c r="F113" s="119"/>
      <c r="G113" s="139">
        <f t="shared" si="7"/>
        <v>0</v>
      </c>
      <c r="H113" s="140">
        <f t="shared" si="8"/>
        <v>0</v>
      </c>
      <c r="I113" s="122">
        <f t="shared" si="9"/>
        <v>0</v>
      </c>
      <c r="K113" s="120"/>
      <c r="L113" s="141" t="e">
        <f t="shared" si="10"/>
        <v>#N/A</v>
      </c>
      <c r="M113" s="142">
        <f>IF(C113="ZZ Group",(SUM(IFERROR(SUM(VLOOKUP(C113,SpeciesLookup,37,FALSE)*E113/L113*20*0.001),0)*(1-G113))),SUM(IFERROR(SUM(VLOOKUP(C113,SpeciesLookup,37,FALSE)/L113*'6. Look Up Tables'!$M$9*0.001),0)*(1-G113)))</f>
        <v>0</v>
      </c>
      <c r="N113" s="120" t="s">
        <v>114</v>
      </c>
      <c r="O113" s="122">
        <f t="shared" si="11"/>
        <v>0</v>
      </c>
      <c r="P113" s="123"/>
    </row>
    <row r="114" spans="2:16" x14ac:dyDescent="0.2">
      <c r="B114" s="124"/>
      <c r="C114" s="137"/>
      <c r="D114" s="138">
        <f t="shared" si="6"/>
        <v>0</v>
      </c>
      <c r="E114" s="231"/>
      <c r="F114" s="119"/>
      <c r="G114" s="139">
        <f t="shared" si="7"/>
        <v>0</v>
      </c>
      <c r="H114" s="140">
        <f t="shared" si="8"/>
        <v>0</v>
      </c>
      <c r="I114" s="122">
        <f t="shared" si="9"/>
        <v>0</v>
      </c>
      <c r="K114" s="120"/>
      <c r="L114" s="141" t="e">
        <f t="shared" si="10"/>
        <v>#N/A</v>
      </c>
      <c r="M114" s="142">
        <f>IF(C114="ZZ Group",(SUM(IFERROR(SUM(VLOOKUP(C114,SpeciesLookup,37,FALSE)*E114/L114*20*0.001),0)*(1-G114))),SUM(IFERROR(SUM(VLOOKUP(C114,SpeciesLookup,37,FALSE)/L114*'6. Look Up Tables'!$M$9*0.001),0)*(1-G114)))</f>
        <v>0</v>
      </c>
      <c r="N114" s="120" t="s">
        <v>114</v>
      </c>
      <c r="O114" s="122">
        <f t="shared" si="11"/>
        <v>0</v>
      </c>
      <c r="P114" s="123"/>
    </row>
    <row r="115" spans="2:16" x14ac:dyDescent="0.2">
      <c r="B115" s="124"/>
      <c r="C115" s="137"/>
      <c r="D115" s="138">
        <f t="shared" si="6"/>
        <v>0</v>
      </c>
      <c r="E115" s="231"/>
      <c r="F115" s="119"/>
      <c r="G115" s="139">
        <f t="shared" si="7"/>
        <v>0</v>
      </c>
      <c r="H115" s="140">
        <f t="shared" si="8"/>
        <v>0</v>
      </c>
      <c r="I115" s="122">
        <f t="shared" si="9"/>
        <v>0</v>
      </c>
      <c r="K115" s="120"/>
      <c r="L115" s="141" t="e">
        <f t="shared" si="10"/>
        <v>#N/A</v>
      </c>
      <c r="M115" s="142">
        <f>IF(C115="ZZ Group",(SUM(IFERROR(SUM(VLOOKUP(C115,SpeciesLookup,37,FALSE)*E115/L115*20*0.001),0)*(1-G115))),SUM(IFERROR(SUM(VLOOKUP(C115,SpeciesLookup,37,FALSE)/L115*'6. Look Up Tables'!$M$9*0.001),0)*(1-G115)))</f>
        <v>0</v>
      </c>
      <c r="N115" s="120" t="s">
        <v>114</v>
      </c>
      <c r="O115" s="122">
        <f t="shared" si="11"/>
        <v>0</v>
      </c>
      <c r="P115" s="123"/>
    </row>
    <row r="116" spans="2:16" x14ac:dyDescent="0.2">
      <c r="B116" s="124"/>
      <c r="C116" s="137"/>
      <c r="D116" s="138">
        <f t="shared" si="6"/>
        <v>0</v>
      </c>
      <c r="E116" s="231"/>
      <c r="F116" s="119"/>
      <c r="G116" s="139">
        <f t="shared" si="7"/>
        <v>0</v>
      </c>
      <c r="H116" s="140">
        <f t="shared" si="8"/>
        <v>0</v>
      </c>
      <c r="I116" s="122">
        <f t="shared" si="9"/>
        <v>0</v>
      </c>
      <c r="K116" s="120"/>
      <c r="L116" s="141" t="e">
        <f t="shared" si="10"/>
        <v>#N/A</v>
      </c>
      <c r="M116" s="142">
        <f>IF(C116="ZZ Group",(SUM(IFERROR(SUM(VLOOKUP(C116,SpeciesLookup,37,FALSE)*E116/L116*20*0.001),0)*(1-G116))),SUM(IFERROR(SUM(VLOOKUP(C116,SpeciesLookup,37,FALSE)/L116*'6. Look Up Tables'!$M$9*0.001),0)*(1-G116)))</f>
        <v>0</v>
      </c>
      <c r="N116" s="120" t="s">
        <v>114</v>
      </c>
      <c r="O116" s="122">
        <f t="shared" si="11"/>
        <v>0</v>
      </c>
      <c r="P116" s="123"/>
    </row>
    <row r="117" spans="2:16" x14ac:dyDescent="0.2">
      <c r="B117" s="124"/>
      <c r="C117" s="137"/>
      <c r="D117" s="138">
        <f t="shared" si="6"/>
        <v>0</v>
      </c>
      <c r="E117" s="231"/>
      <c r="F117" s="119"/>
      <c r="G117" s="139">
        <f t="shared" si="7"/>
        <v>0</v>
      </c>
      <c r="H117" s="140">
        <f t="shared" si="8"/>
        <v>0</v>
      </c>
      <c r="I117" s="122">
        <f t="shared" si="9"/>
        <v>0</v>
      </c>
      <c r="K117" s="120"/>
      <c r="L117" s="141" t="e">
        <f t="shared" si="10"/>
        <v>#N/A</v>
      </c>
      <c r="M117" s="142">
        <f>IF(C117="ZZ Group",(SUM(IFERROR(SUM(VLOOKUP(C117,SpeciesLookup,37,FALSE)*E117/L117*20*0.001),0)*(1-G117))),SUM(IFERROR(SUM(VLOOKUP(C117,SpeciesLookup,37,FALSE)/L117*'6. Look Up Tables'!$M$9*0.001),0)*(1-G117)))</f>
        <v>0</v>
      </c>
      <c r="N117" s="120" t="s">
        <v>114</v>
      </c>
      <c r="O117" s="122">
        <f t="shared" si="11"/>
        <v>0</v>
      </c>
      <c r="P117" s="123"/>
    </row>
    <row r="118" spans="2:16" x14ac:dyDescent="0.2">
      <c r="B118" s="124"/>
      <c r="C118" s="137"/>
      <c r="D118" s="138">
        <f t="shared" si="6"/>
        <v>0</v>
      </c>
      <c r="E118" s="231"/>
      <c r="F118" s="119"/>
      <c r="G118" s="139">
        <f t="shared" si="7"/>
        <v>0</v>
      </c>
      <c r="H118" s="140">
        <f t="shared" si="8"/>
        <v>0</v>
      </c>
      <c r="I118" s="122">
        <f t="shared" si="9"/>
        <v>0</v>
      </c>
      <c r="K118" s="120"/>
      <c r="L118" s="141" t="e">
        <f t="shared" si="10"/>
        <v>#N/A</v>
      </c>
      <c r="M118" s="142">
        <f>IF(C118="ZZ Group",(SUM(IFERROR(SUM(VLOOKUP(C118,SpeciesLookup,37,FALSE)*E118/L118*20*0.001),0)*(1-G118))),SUM(IFERROR(SUM(VLOOKUP(C118,SpeciesLookup,37,FALSE)/L118*'6. Look Up Tables'!$M$9*0.001),0)*(1-G118)))</f>
        <v>0</v>
      </c>
      <c r="N118" s="120" t="s">
        <v>114</v>
      </c>
      <c r="O118" s="122">
        <f t="shared" si="11"/>
        <v>0</v>
      </c>
      <c r="P118" s="123"/>
    </row>
    <row r="119" spans="2:16" x14ac:dyDescent="0.2">
      <c r="B119" s="124"/>
      <c r="C119" s="137"/>
      <c r="D119" s="138">
        <f t="shared" si="6"/>
        <v>0</v>
      </c>
      <c r="E119" s="231"/>
      <c r="F119" s="119"/>
      <c r="G119" s="139">
        <f t="shared" si="7"/>
        <v>0</v>
      </c>
      <c r="H119" s="140">
        <f t="shared" si="8"/>
        <v>0</v>
      </c>
      <c r="I119" s="122">
        <f t="shared" si="9"/>
        <v>0</v>
      </c>
      <c r="K119" s="120"/>
      <c r="L119" s="141" t="e">
        <f t="shared" si="10"/>
        <v>#N/A</v>
      </c>
      <c r="M119" s="142">
        <f>IF(C119="ZZ Group",(SUM(IFERROR(SUM(VLOOKUP(C119,SpeciesLookup,37,FALSE)*E119/L119*20*0.001),0)*(1-G119))),SUM(IFERROR(SUM(VLOOKUP(C119,SpeciesLookup,37,FALSE)/L119*'6. Look Up Tables'!$M$9*0.001),0)*(1-G119)))</f>
        <v>0</v>
      </c>
      <c r="N119" s="120" t="s">
        <v>114</v>
      </c>
      <c r="O119" s="122">
        <f t="shared" si="11"/>
        <v>0</v>
      </c>
      <c r="P119" s="123"/>
    </row>
    <row r="120" spans="2:16" x14ac:dyDescent="0.2">
      <c r="B120" s="124"/>
      <c r="C120" s="137"/>
      <c r="D120" s="138">
        <f t="shared" si="6"/>
        <v>0</v>
      </c>
      <c r="E120" s="231"/>
      <c r="F120" s="119"/>
      <c r="G120" s="139">
        <f t="shared" si="7"/>
        <v>0</v>
      </c>
      <c r="H120" s="140">
        <f t="shared" si="8"/>
        <v>0</v>
      </c>
      <c r="I120" s="122">
        <f t="shared" si="9"/>
        <v>0</v>
      </c>
      <c r="K120" s="120"/>
      <c r="L120" s="141" t="e">
        <f t="shared" si="10"/>
        <v>#N/A</v>
      </c>
      <c r="M120" s="142">
        <f>IF(C120="ZZ Group",(SUM(IFERROR(SUM(VLOOKUP(C120,SpeciesLookup,37,FALSE)*E120/L120*20*0.001),0)*(1-G120))),SUM(IFERROR(SUM(VLOOKUP(C120,SpeciesLookup,37,FALSE)/L120*'6. Look Up Tables'!$M$9*0.001),0)*(1-G120)))</f>
        <v>0</v>
      </c>
      <c r="N120" s="120" t="s">
        <v>114</v>
      </c>
      <c r="O120" s="122">
        <f t="shared" si="11"/>
        <v>0</v>
      </c>
      <c r="P120" s="123"/>
    </row>
    <row r="121" spans="2:16" x14ac:dyDescent="0.2">
      <c r="B121" s="124"/>
      <c r="C121" s="137"/>
      <c r="D121" s="138">
        <f t="shared" si="6"/>
        <v>0</v>
      </c>
      <c r="E121" s="231"/>
      <c r="F121" s="119"/>
      <c r="G121" s="139">
        <f t="shared" si="7"/>
        <v>0</v>
      </c>
      <c r="H121" s="140">
        <f t="shared" si="8"/>
        <v>0</v>
      </c>
      <c r="I121" s="122">
        <f t="shared" si="9"/>
        <v>0</v>
      </c>
      <c r="K121" s="120"/>
      <c r="L121" s="141" t="e">
        <f t="shared" si="10"/>
        <v>#N/A</v>
      </c>
      <c r="M121" s="142">
        <f>IF(C121="ZZ Group",(SUM(IFERROR(SUM(VLOOKUP(C121,SpeciesLookup,37,FALSE)*E121/L121*20*0.001),0)*(1-G121))),SUM(IFERROR(SUM(VLOOKUP(C121,SpeciesLookup,37,FALSE)/L121*'6. Look Up Tables'!$M$9*0.001),0)*(1-G121)))</f>
        <v>0</v>
      </c>
      <c r="N121" s="120" t="s">
        <v>114</v>
      </c>
      <c r="O121" s="122">
        <f t="shared" si="11"/>
        <v>0</v>
      </c>
      <c r="P121" s="123"/>
    </row>
    <row r="122" spans="2:16" x14ac:dyDescent="0.2">
      <c r="B122" s="124"/>
      <c r="C122" s="137"/>
      <c r="D122" s="138">
        <f t="shared" si="6"/>
        <v>0</v>
      </c>
      <c r="E122" s="231"/>
      <c r="F122" s="119"/>
      <c r="G122" s="139">
        <f t="shared" si="7"/>
        <v>0</v>
      </c>
      <c r="H122" s="140">
        <f t="shared" si="8"/>
        <v>0</v>
      </c>
      <c r="I122" s="122">
        <f t="shared" si="9"/>
        <v>0</v>
      </c>
      <c r="K122" s="120"/>
      <c r="L122" s="141" t="e">
        <f t="shared" si="10"/>
        <v>#N/A</v>
      </c>
      <c r="M122" s="142">
        <f>IF(C122="ZZ Group",(SUM(IFERROR(SUM(VLOOKUP(C122,SpeciesLookup,37,FALSE)*E122/L122*20*0.001),0)*(1-G122))),SUM(IFERROR(SUM(VLOOKUP(C122,SpeciesLookup,37,FALSE)/L122*'6. Look Up Tables'!$M$9*0.001),0)*(1-G122)))</f>
        <v>0</v>
      </c>
      <c r="N122" s="120" t="s">
        <v>114</v>
      </c>
      <c r="O122" s="122">
        <f t="shared" si="11"/>
        <v>0</v>
      </c>
      <c r="P122" s="123"/>
    </row>
    <row r="123" spans="2:16" x14ac:dyDescent="0.2">
      <c r="B123" s="124"/>
      <c r="C123" s="137"/>
      <c r="D123" s="138">
        <f t="shared" si="6"/>
        <v>0</v>
      </c>
      <c r="E123" s="231"/>
      <c r="F123" s="119"/>
      <c r="G123" s="139">
        <f t="shared" si="7"/>
        <v>0</v>
      </c>
      <c r="H123" s="140">
        <f t="shared" si="8"/>
        <v>0</v>
      </c>
      <c r="I123" s="122">
        <f t="shared" si="9"/>
        <v>0</v>
      </c>
      <c r="K123" s="120"/>
      <c r="L123" s="141" t="e">
        <f t="shared" si="10"/>
        <v>#N/A</v>
      </c>
      <c r="M123" s="142">
        <f>IF(C123="ZZ Group",(SUM(IFERROR(SUM(VLOOKUP(C123,SpeciesLookup,37,FALSE)*E123/L123*20*0.001),0)*(1-G123))),SUM(IFERROR(SUM(VLOOKUP(C123,SpeciesLookup,37,FALSE)/L123*'6. Look Up Tables'!$M$9*0.001),0)*(1-G123)))</f>
        <v>0</v>
      </c>
      <c r="N123" s="120" t="s">
        <v>114</v>
      </c>
      <c r="O123" s="122">
        <f t="shared" si="11"/>
        <v>0</v>
      </c>
      <c r="P123" s="123"/>
    </row>
    <row r="124" spans="2:16" x14ac:dyDescent="0.2">
      <c r="B124" s="124"/>
      <c r="C124" s="137"/>
      <c r="D124" s="138">
        <f t="shared" si="6"/>
        <v>0</v>
      </c>
      <c r="E124" s="231"/>
      <c r="F124" s="119"/>
      <c r="G124" s="139">
        <f t="shared" si="7"/>
        <v>0</v>
      </c>
      <c r="H124" s="140">
        <f t="shared" si="8"/>
        <v>0</v>
      </c>
      <c r="I124" s="122">
        <f t="shared" si="9"/>
        <v>0</v>
      </c>
      <c r="K124" s="120"/>
      <c r="L124" s="141" t="e">
        <f t="shared" si="10"/>
        <v>#N/A</v>
      </c>
      <c r="M124" s="142">
        <f>IF(C124="ZZ Group",(SUM(IFERROR(SUM(VLOOKUP(C124,SpeciesLookup,37,FALSE)*E124/L124*20*0.001),0)*(1-G124))),SUM(IFERROR(SUM(VLOOKUP(C124,SpeciesLookup,37,FALSE)/L124*'6. Look Up Tables'!$M$9*0.001),0)*(1-G124)))</f>
        <v>0</v>
      </c>
      <c r="N124" s="120" t="s">
        <v>114</v>
      </c>
      <c r="O124" s="122">
        <f t="shared" si="11"/>
        <v>0</v>
      </c>
      <c r="P124" s="123"/>
    </row>
    <row r="125" spans="2:16" x14ac:dyDescent="0.2">
      <c r="B125" s="124"/>
      <c r="C125" s="137"/>
      <c r="D125" s="138">
        <f t="shared" si="6"/>
        <v>0</v>
      </c>
      <c r="E125" s="231"/>
      <c r="F125" s="119"/>
      <c r="G125" s="139">
        <f t="shared" si="7"/>
        <v>0</v>
      </c>
      <c r="H125" s="140">
        <f t="shared" si="8"/>
        <v>0</v>
      </c>
      <c r="I125" s="122">
        <f t="shared" si="9"/>
        <v>0</v>
      </c>
      <c r="K125" s="120"/>
      <c r="L125" s="141" t="e">
        <f t="shared" si="10"/>
        <v>#N/A</v>
      </c>
      <c r="M125" s="142">
        <f>IF(C125="ZZ Group",(SUM(IFERROR(SUM(VLOOKUP(C125,SpeciesLookup,37,FALSE)*E125/L125*20*0.001),0)*(1-G125))),SUM(IFERROR(SUM(VLOOKUP(C125,SpeciesLookup,37,FALSE)/L125*'6. Look Up Tables'!$M$9*0.001),0)*(1-G125)))</f>
        <v>0</v>
      </c>
      <c r="N125" s="120" t="s">
        <v>114</v>
      </c>
      <c r="O125" s="122">
        <f t="shared" si="11"/>
        <v>0</v>
      </c>
      <c r="P125" s="123"/>
    </row>
    <row r="126" spans="2:16" x14ac:dyDescent="0.2">
      <c r="B126" s="124"/>
      <c r="C126" s="137"/>
      <c r="D126" s="138">
        <f t="shared" si="6"/>
        <v>0</v>
      </c>
      <c r="E126" s="231"/>
      <c r="F126" s="119"/>
      <c r="G126" s="139">
        <f t="shared" si="7"/>
        <v>0</v>
      </c>
      <c r="H126" s="140">
        <f t="shared" si="8"/>
        <v>0</v>
      </c>
      <c r="I126" s="122">
        <f t="shared" si="9"/>
        <v>0</v>
      </c>
      <c r="K126" s="120"/>
      <c r="L126" s="141" t="e">
        <f t="shared" si="10"/>
        <v>#N/A</v>
      </c>
      <c r="M126" s="142">
        <f>IF(C126="ZZ Group",(SUM(IFERROR(SUM(VLOOKUP(C126,SpeciesLookup,37,FALSE)*E126/L126*20*0.001),0)*(1-G126))),SUM(IFERROR(SUM(VLOOKUP(C126,SpeciesLookup,37,FALSE)/L126*'6. Look Up Tables'!$M$9*0.001),0)*(1-G126)))</f>
        <v>0</v>
      </c>
      <c r="N126" s="120" t="s">
        <v>114</v>
      </c>
      <c r="O126" s="122">
        <f t="shared" si="11"/>
        <v>0</v>
      </c>
      <c r="P126" s="123"/>
    </row>
    <row r="127" spans="2:16" x14ac:dyDescent="0.2">
      <c r="B127" s="124"/>
      <c r="C127" s="137"/>
      <c r="D127" s="138">
        <f t="shared" si="6"/>
        <v>0</v>
      </c>
      <c r="E127" s="231"/>
      <c r="F127" s="119"/>
      <c r="G127" s="139">
        <f t="shared" si="7"/>
        <v>0</v>
      </c>
      <c r="H127" s="140">
        <f t="shared" si="8"/>
        <v>0</v>
      </c>
      <c r="I127" s="122">
        <f t="shared" si="9"/>
        <v>0</v>
      </c>
      <c r="K127" s="120"/>
      <c r="L127" s="141" t="e">
        <f t="shared" si="10"/>
        <v>#N/A</v>
      </c>
      <c r="M127" s="142">
        <f>IF(C127="ZZ Group",(SUM(IFERROR(SUM(VLOOKUP(C127,SpeciesLookup,37,FALSE)*E127/L127*20*0.001),0)*(1-G127))),SUM(IFERROR(SUM(VLOOKUP(C127,SpeciesLookup,37,FALSE)/L127*'6. Look Up Tables'!$M$9*0.001),0)*(1-G127)))</f>
        <v>0</v>
      </c>
      <c r="N127" s="120" t="s">
        <v>114</v>
      </c>
      <c r="O127" s="122">
        <f t="shared" si="11"/>
        <v>0</v>
      </c>
      <c r="P127" s="123"/>
    </row>
    <row r="128" spans="2:16" x14ac:dyDescent="0.2">
      <c r="B128" s="124"/>
      <c r="C128" s="137"/>
      <c r="D128" s="138">
        <f t="shared" si="6"/>
        <v>0</v>
      </c>
      <c r="E128" s="231"/>
      <c r="F128" s="119"/>
      <c r="G128" s="139">
        <f t="shared" si="7"/>
        <v>0</v>
      </c>
      <c r="H128" s="140">
        <f t="shared" si="8"/>
        <v>0</v>
      </c>
      <c r="I128" s="122">
        <f t="shared" si="9"/>
        <v>0</v>
      </c>
      <c r="K128" s="120"/>
      <c r="L128" s="141" t="e">
        <f t="shared" si="10"/>
        <v>#N/A</v>
      </c>
      <c r="M128" s="142">
        <f>IF(C128="ZZ Group",(SUM(IFERROR(SUM(VLOOKUP(C128,SpeciesLookup,37,FALSE)*E128/L128*20*0.001),0)*(1-G128))),SUM(IFERROR(SUM(VLOOKUP(C128,SpeciesLookup,37,FALSE)/L128*'6. Look Up Tables'!$M$9*0.001),0)*(1-G128)))</f>
        <v>0</v>
      </c>
      <c r="N128" s="120" t="s">
        <v>114</v>
      </c>
      <c r="O128" s="122">
        <f t="shared" si="11"/>
        <v>0</v>
      </c>
      <c r="P128" s="123"/>
    </row>
    <row r="129" spans="2:16" x14ac:dyDescent="0.2">
      <c r="B129" s="124"/>
      <c r="C129" s="137"/>
      <c r="D129" s="138">
        <f t="shared" si="6"/>
        <v>0</v>
      </c>
      <c r="E129" s="231"/>
      <c r="F129" s="119"/>
      <c r="G129" s="139">
        <f t="shared" si="7"/>
        <v>0</v>
      </c>
      <c r="H129" s="140">
        <f t="shared" si="8"/>
        <v>0</v>
      </c>
      <c r="I129" s="122">
        <f t="shared" si="9"/>
        <v>0</v>
      </c>
      <c r="K129" s="120"/>
      <c r="L129" s="141" t="e">
        <f t="shared" si="10"/>
        <v>#N/A</v>
      </c>
      <c r="M129" s="142">
        <f>IF(C129="ZZ Group",(SUM(IFERROR(SUM(VLOOKUP(C129,SpeciesLookup,37,FALSE)*E129/L129*20*0.001),0)*(1-G129))),SUM(IFERROR(SUM(VLOOKUP(C129,SpeciesLookup,37,FALSE)/L129*'6. Look Up Tables'!$M$9*0.001),0)*(1-G129)))</f>
        <v>0</v>
      </c>
      <c r="N129" s="120" t="s">
        <v>114</v>
      </c>
      <c r="O129" s="122">
        <f t="shared" si="11"/>
        <v>0</v>
      </c>
      <c r="P129" s="123"/>
    </row>
    <row r="130" spans="2:16" x14ac:dyDescent="0.2">
      <c r="B130" s="124"/>
      <c r="C130" s="137"/>
      <c r="D130" s="138">
        <f t="shared" si="6"/>
        <v>0</v>
      </c>
      <c r="E130" s="231"/>
      <c r="F130" s="119"/>
      <c r="G130" s="139">
        <f t="shared" si="7"/>
        <v>0</v>
      </c>
      <c r="H130" s="140">
        <f t="shared" si="8"/>
        <v>0</v>
      </c>
      <c r="I130" s="122">
        <f t="shared" si="9"/>
        <v>0</v>
      </c>
      <c r="K130" s="120"/>
      <c r="L130" s="141" t="e">
        <f t="shared" si="10"/>
        <v>#N/A</v>
      </c>
      <c r="M130" s="142">
        <f>IF(C130="ZZ Group",(SUM(IFERROR(SUM(VLOOKUP(C130,SpeciesLookup,37,FALSE)*E130/L130*20*0.001),0)*(1-G130))),SUM(IFERROR(SUM(VLOOKUP(C130,SpeciesLookup,37,FALSE)/L130*'6. Look Up Tables'!$M$9*0.001),0)*(1-G130)))</f>
        <v>0</v>
      </c>
      <c r="N130" s="120" t="s">
        <v>114</v>
      </c>
      <c r="O130" s="122">
        <f t="shared" si="11"/>
        <v>0</v>
      </c>
      <c r="P130" s="123"/>
    </row>
    <row r="131" spans="2:16" x14ac:dyDescent="0.2">
      <c r="B131" s="124"/>
      <c r="C131" s="137"/>
      <c r="D131" s="138">
        <f t="shared" si="6"/>
        <v>0</v>
      </c>
      <c r="E131" s="231"/>
      <c r="F131" s="119"/>
      <c r="G131" s="139">
        <f t="shared" si="7"/>
        <v>0</v>
      </c>
      <c r="H131" s="140">
        <f t="shared" si="8"/>
        <v>0</v>
      </c>
      <c r="I131" s="122">
        <f t="shared" si="9"/>
        <v>0</v>
      </c>
      <c r="K131" s="120"/>
      <c r="L131" s="141" t="e">
        <f t="shared" si="10"/>
        <v>#N/A</v>
      </c>
      <c r="M131" s="142">
        <f>IF(C131="ZZ Group",(SUM(IFERROR(SUM(VLOOKUP(C131,SpeciesLookup,37,FALSE)*E131/L131*20*0.001),0)*(1-G131))),SUM(IFERROR(SUM(VLOOKUP(C131,SpeciesLookup,37,FALSE)/L131*'6. Look Up Tables'!$M$9*0.001),0)*(1-G131)))</f>
        <v>0</v>
      </c>
      <c r="N131" s="120" t="s">
        <v>114</v>
      </c>
      <c r="O131" s="122">
        <f t="shared" si="11"/>
        <v>0</v>
      </c>
      <c r="P131" s="123"/>
    </row>
    <row r="132" spans="2:16" x14ac:dyDescent="0.2">
      <c r="B132" s="124"/>
      <c r="C132" s="137"/>
      <c r="D132" s="138">
        <f t="shared" si="6"/>
        <v>0</v>
      </c>
      <c r="E132" s="231"/>
      <c r="F132" s="119"/>
      <c r="G132" s="139">
        <f t="shared" si="7"/>
        <v>0</v>
      </c>
      <c r="H132" s="140">
        <f t="shared" si="8"/>
        <v>0</v>
      </c>
      <c r="I132" s="122">
        <f t="shared" si="9"/>
        <v>0</v>
      </c>
      <c r="K132" s="120"/>
      <c r="L132" s="141" t="e">
        <f t="shared" si="10"/>
        <v>#N/A</v>
      </c>
      <c r="M132" s="142">
        <f>IF(C132="ZZ Group",(SUM(IFERROR(SUM(VLOOKUP(C132,SpeciesLookup,37,FALSE)*E132/L132*20*0.001),0)*(1-G132))),SUM(IFERROR(SUM(VLOOKUP(C132,SpeciesLookup,37,FALSE)/L132*'6. Look Up Tables'!$M$9*0.001),0)*(1-G132)))</f>
        <v>0</v>
      </c>
      <c r="N132" s="120" t="s">
        <v>114</v>
      </c>
      <c r="O132" s="122">
        <f t="shared" si="11"/>
        <v>0</v>
      </c>
      <c r="P132" s="123"/>
    </row>
    <row r="133" spans="2:16" x14ac:dyDescent="0.2">
      <c r="B133" s="124"/>
      <c r="C133" s="137"/>
      <c r="D133" s="138">
        <f t="shared" si="6"/>
        <v>0</v>
      </c>
      <c r="E133" s="231"/>
      <c r="F133" s="119"/>
      <c r="G133" s="139">
        <f t="shared" si="7"/>
        <v>0</v>
      </c>
      <c r="H133" s="140">
        <f t="shared" si="8"/>
        <v>0</v>
      </c>
      <c r="I133" s="122">
        <f t="shared" si="9"/>
        <v>0</v>
      </c>
      <c r="K133" s="120"/>
      <c r="L133" s="141" t="e">
        <f t="shared" si="10"/>
        <v>#N/A</v>
      </c>
      <c r="M133" s="142">
        <f>IF(C133="ZZ Group",(SUM(IFERROR(SUM(VLOOKUP(C133,SpeciesLookup,37,FALSE)*E133/L133*20*0.001),0)*(1-G133))),SUM(IFERROR(SUM(VLOOKUP(C133,SpeciesLookup,37,FALSE)/L133*'6. Look Up Tables'!$M$9*0.001),0)*(1-G133)))</f>
        <v>0</v>
      </c>
      <c r="N133" s="120" t="s">
        <v>114</v>
      </c>
      <c r="O133" s="122">
        <f t="shared" si="11"/>
        <v>0</v>
      </c>
      <c r="P133" s="123"/>
    </row>
    <row r="134" spans="2:16" x14ac:dyDescent="0.2">
      <c r="B134" s="124"/>
      <c r="C134" s="137"/>
      <c r="D134" s="138">
        <f t="shared" si="6"/>
        <v>0</v>
      </c>
      <c r="E134" s="231"/>
      <c r="F134" s="119"/>
      <c r="G134" s="139">
        <f t="shared" si="7"/>
        <v>0</v>
      </c>
      <c r="H134" s="140">
        <f t="shared" si="8"/>
        <v>0</v>
      </c>
      <c r="I134" s="122">
        <f t="shared" si="9"/>
        <v>0</v>
      </c>
      <c r="K134" s="120"/>
      <c r="L134" s="141" t="e">
        <f t="shared" si="10"/>
        <v>#N/A</v>
      </c>
      <c r="M134" s="142">
        <f>IF(C134="ZZ Group",(SUM(IFERROR(SUM(VLOOKUP(C134,SpeciesLookup,37,FALSE)*E134/L134*20*0.001),0)*(1-G134))),SUM(IFERROR(SUM(VLOOKUP(C134,SpeciesLookup,37,FALSE)/L134*'6. Look Up Tables'!$M$9*0.001),0)*(1-G134)))</f>
        <v>0</v>
      </c>
      <c r="N134" s="120" t="s">
        <v>114</v>
      </c>
      <c r="O134" s="122">
        <f t="shared" si="11"/>
        <v>0</v>
      </c>
      <c r="P134" s="123"/>
    </row>
    <row r="135" spans="2:16" x14ac:dyDescent="0.2">
      <c r="B135" s="124"/>
      <c r="C135" s="137"/>
      <c r="D135" s="138">
        <f t="shared" si="6"/>
        <v>0</v>
      </c>
      <c r="E135" s="231"/>
      <c r="F135" s="119"/>
      <c r="G135" s="139">
        <f t="shared" si="7"/>
        <v>0</v>
      </c>
      <c r="H135" s="140">
        <f t="shared" si="8"/>
        <v>0</v>
      </c>
      <c r="I135" s="122">
        <f t="shared" si="9"/>
        <v>0</v>
      </c>
      <c r="K135" s="120"/>
      <c r="L135" s="141" t="e">
        <f t="shared" si="10"/>
        <v>#N/A</v>
      </c>
      <c r="M135" s="142">
        <f>IF(C135="ZZ Group",(SUM(IFERROR(SUM(VLOOKUP(C135,SpeciesLookup,37,FALSE)*E135/L135*20*0.001),0)*(1-G135))),SUM(IFERROR(SUM(VLOOKUP(C135,SpeciesLookup,37,FALSE)/L135*'6. Look Up Tables'!$M$9*0.001),0)*(1-G135)))</f>
        <v>0</v>
      </c>
      <c r="N135" s="120" t="s">
        <v>114</v>
      </c>
      <c r="O135" s="122">
        <f t="shared" si="11"/>
        <v>0</v>
      </c>
      <c r="P135" s="123"/>
    </row>
    <row r="136" spans="2:16" x14ac:dyDescent="0.2">
      <c r="B136" s="124"/>
      <c r="C136" s="137"/>
      <c r="D136" s="138">
        <f t="shared" si="6"/>
        <v>0</v>
      </c>
      <c r="E136" s="231"/>
      <c r="F136" s="119"/>
      <c r="G136" s="139">
        <f t="shared" si="7"/>
        <v>0</v>
      </c>
      <c r="H136" s="140">
        <f t="shared" si="8"/>
        <v>0</v>
      </c>
      <c r="I136" s="122">
        <f t="shared" si="9"/>
        <v>0</v>
      </c>
      <c r="K136" s="120"/>
      <c r="L136" s="141" t="e">
        <f t="shared" si="10"/>
        <v>#N/A</v>
      </c>
      <c r="M136" s="142">
        <f>IF(C136="ZZ Group",(SUM(IFERROR(SUM(VLOOKUP(C136,SpeciesLookup,37,FALSE)*E136/L136*20*0.001),0)*(1-G136))),SUM(IFERROR(SUM(VLOOKUP(C136,SpeciesLookup,37,FALSE)/L136*'6. Look Up Tables'!$M$9*0.001),0)*(1-G136)))</f>
        <v>0</v>
      </c>
      <c r="N136" s="120" t="s">
        <v>114</v>
      </c>
      <c r="O136" s="122">
        <f t="shared" si="11"/>
        <v>0</v>
      </c>
      <c r="P136" s="123"/>
    </row>
    <row r="137" spans="2:16" x14ac:dyDescent="0.2">
      <c r="B137" s="124"/>
      <c r="C137" s="137"/>
      <c r="D137" s="138">
        <f t="shared" si="6"/>
        <v>0</v>
      </c>
      <c r="E137" s="231"/>
      <c r="F137" s="119"/>
      <c r="G137" s="139">
        <f t="shared" si="7"/>
        <v>0</v>
      </c>
      <c r="H137" s="140">
        <f t="shared" si="8"/>
        <v>0</v>
      </c>
      <c r="I137" s="122">
        <f t="shared" si="9"/>
        <v>0</v>
      </c>
      <c r="K137" s="120"/>
      <c r="L137" s="141" t="e">
        <f t="shared" si="10"/>
        <v>#N/A</v>
      </c>
      <c r="M137" s="142">
        <f>IF(C137="ZZ Group",(SUM(IFERROR(SUM(VLOOKUP(C137,SpeciesLookup,37,FALSE)*E137/L137*20*0.001),0)*(1-G137))),SUM(IFERROR(SUM(VLOOKUP(C137,SpeciesLookup,37,FALSE)/L137*'6. Look Up Tables'!$M$9*0.001),0)*(1-G137)))</f>
        <v>0</v>
      </c>
      <c r="N137" s="120" t="s">
        <v>114</v>
      </c>
      <c r="O137" s="122">
        <f t="shared" si="11"/>
        <v>0</v>
      </c>
      <c r="P137" s="123"/>
    </row>
    <row r="138" spans="2:16" x14ac:dyDescent="0.2">
      <c r="B138" s="124"/>
      <c r="C138" s="137"/>
      <c r="D138" s="138">
        <f t="shared" si="6"/>
        <v>0</v>
      </c>
      <c r="E138" s="231"/>
      <c r="F138" s="119"/>
      <c r="G138" s="139">
        <f t="shared" si="7"/>
        <v>0</v>
      </c>
      <c r="H138" s="140">
        <f t="shared" si="8"/>
        <v>0</v>
      </c>
      <c r="I138" s="122">
        <f t="shared" si="9"/>
        <v>0</v>
      </c>
      <c r="K138" s="120"/>
      <c r="L138" s="141" t="e">
        <f t="shared" si="10"/>
        <v>#N/A</v>
      </c>
      <c r="M138" s="142">
        <f>IF(C138="ZZ Group",(SUM(IFERROR(SUM(VLOOKUP(C138,SpeciesLookup,37,FALSE)*E138/L138*20*0.001),0)*(1-G138))),SUM(IFERROR(SUM(VLOOKUP(C138,SpeciesLookup,37,FALSE)/L138*'6. Look Up Tables'!$M$9*0.001),0)*(1-G138)))</f>
        <v>0</v>
      </c>
      <c r="N138" s="120" t="s">
        <v>114</v>
      </c>
      <c r="O138" s="122">
        <f t="shared" si="11"/>
        <v>0</v>
      </c>
      <c r="P138" s="123"/>
    </row>
    <row r="139" spans="2:16" x14ac:dyDescent="0.2">
      <c r="B139" s="124"/>
      <c r="C139" s="137"/>
      <c r="D139" s="138">
        <f t="shared" si="6"/>
        <v>0</v>
      </c>
      <c r="E139" s="231"/>
      <c r="F139" s="119"/>
      <c r="G139" s="139">
        <f t="shared" si="7"/>
        <v>0</v>
      </c>
      <c r="H139" s="140">
        <f t="shared" si="8"/>
        <v>0</v>
      </c>
      <c r="I139" s="122">
        <f t="shared" si="9"/>
        <v>0</v>
      </c>
      <c r="K139" s="120"/>
      <c r="L139" s="141" t="e">
        <f t="shared" si="10"/>
        <v>#N/A</v>
      </c>
      <c r="M139" s="142">
        <f>IF(C139="ZZ Group",(SUM(IFERROR(SUM(VLOOKUP(C139,SpeciesLookup,37,FALSE)*E139/L139*20*0.001),0)*(1-G139))),SUM(IFERROR(SUM(VLOOKUP(C139,SpeciesLookup,37,FALSE)/L139*'6. Look Up Tables'!$M$9*0.001),0)*(1-G139)))</f>
        <v>0</v>
      </c>
      <c r="N139" s="120" t="s">
        <v>114</v>
      </c>
      <c r="O139" s="122">
        <f t="shared" si="11"/>
        <v>0</v>
      </c>
      <c r="P139" s="123"/>
    </row>
    <row r="140" spans="2:16" x14ac:dyDescent="0.2">
      <c r="B140" s="124"/>
      <c r="C140" s="137"/>
      <c r="D140" s="138">
        <f t="shared" si="6"/>
        <v>0</v>
      </c>
      <c r="E140" s="231"/>
      <c r="F140" s="119"/>
      <c r="G140" s="139">
        <f t="shared" si="7"/>
        <v>0</v>
      </c>
      <c r="H140" s="140">
        <f t="shared" si="8"/>
        <v>0</v>
      </c>
      <c r="I140" s="122">
        <f t="shared" si="9"/>
        <v>0</v>
      </c>
      <c r="K140" s="120"/>
      <c r="L140" s="141" t="e">
        <f t="shared" si="10"/>
        <v>#N/A</v>
      </c>
      <c r="M140" s="142">
        <f>IF(C140="ZZ Group",(SUM(IFERROR(SUM(VLOOKUP(C140,SpeciesLookup,37,FALSE)*E140/L140*20*0.001),0)*(1-G140))),SUM(IFERROR(SUM(VLOOKUP(C140,SpeciesLookup,37,FALSE)/L140*'6. Look Up Tables'!$M$9*0.001),0)*(1-G140)))</f>
        <v>0</v>
      </c>
      <c r="N140" s="120" t="s">
        <v>114</v>
      </c>
      <c r="O140" s="122">
        <f t="shared" si="11"/>
        <v>0</v>
      </c>
      <c r="P140" s="123"/>
    </row>
    <row r="141" spans="2:16" x14ac:dyDescent="0.2">
      <c r="B141" s="124"/>
      <c r="C141" s="137"/>
      <c r="D141" s="138">
        <f t="shared" ref="D141:D204" si="12">IFERROR(VLOOKUP(C141,SpeciesLookup,25,FALSE),0)</f>
        <v>0</v>
      </c>
      <c r="E141" s="231"/>
      <c r="F141" s="119"/>
      <c r="G141" s="139">
        <f t="shared" ref="G141:G204" si="13">IF(C141="ZZ Group",SUM(F141/E141),(IFERROR(SUM(F141/(PI()*(D141)^2)),0)))</f>
        <v>0</v>
      </c>
      <c r="H141" s="140">
        <f t="shared" ref="H141:H204" si="14">IFERROR(VLOOKUP(C141,SpeciesLookup,26,FALSE),0)</f>
        <v>0</v>
      </c>
      <c r="I141" s="122">
        <f t="shared" ref="I141:I204" si="15">IFERROR(SUM(H141*(1-G141)),(E141*(1-G141)))</f>
        <v>0</v>
      </c>
      <c r="K141" s="120"/>
      <c r="L141" s="141" t="e">
        <f t="shared" ref="L141:L204" si="16">VLOOKUP(K141,AWHC,2,FALSE)</f>
        <v>#N/A</v>
      </c>
      <c r="M141" s="142">
        <f>IF(C141="ZZ Group",(SUM(IFERROR(SUM(VLOOKUP(C141,SpeciesLookup,37,FALSE)*E141/L141*20*0.001),0)*(1-G141))),SUM(IFERROR(SUM(VLOOKUP(C141,SpeciesLookup,37,FALSE)/L141*'6. Look Up Tables'!$M$9*0.001),0)*(1-G141)))</f>
        <v>0</v>
      </c>
      <c r="N141" s="120" t="s">
        <v>114</v>
      </c>
      <c r="O141" s="122">
        <f t="shared" si="11"/>
        <v>0</v>
      </c>
      <c r="P141" s="123"/>
    </row>
    <row r="142" spans="2:16" x14ac:dyDescent="0.2">
      <c r="B142" s="124"/>
      <c r="C142" s="137"/>
      <c r="D142" s="138">
        <f t="shared" si="12"/>
        <v>0</v>
      </c>
      <c r="E142" s="231"/>
      <c r="F142" s="119"/>
      <c r="G142" s="139">
        <f t="shared" si="13"/>
        <v>0</v>
      </c>
      <c r="H142" s="140">
        <f t="shared" si="14"/>
        <v>0</v>
      </c>
      <c r="I142" s="122">
        <f t="shared" si="15"/>
        <v>0</v>
      </c>
      <c r="K142" s="120"/>
      <c r="L142" s="141" t="e">
        <f t="shared" si="16"/>
        <v>#N/A</v>
      </c>
      <c r="M142" s="142">
        <f>IF(C142="ZZ Group",(SUM(IFERROR(SUM(VLOOKUP(C142,SpeciesLookup,37,FALSE)*E142/L142*20*0.001),0)*(1-G142))),SUM(IFERROR(SUM(VLOOKUP(C142,SpeciesLookup,37,FALSE)/L142*'6. Look Up Tables'!$M$9*0.001),0)*(1-G142)))</f>
        <v>0</v>
      </c>
      <c r="N142" s="120" t="s">
        <v>114</v>
      </c>
      <c r="O142" s="122">
        <f t="shared" ref="O142:O205" si="17">IF(N142="Yes",M142*0.8,M142)</f>
        <v>0</v>
      </c>
      <c r="P142" s="123"/>
    </row>
    <row r="143" spans="2:16" x14ac:dyDescent="0.2">
      <c r="B143" s="124"/>
      <c r="C143" s="137"/>
      <c r="D143" s="138">
        <f t="shared" si="12"/>
        <v>0</v>
      </c>
      <c r="E143" s="231"/>
      <c r="F143" s="119"/>
      <c r="G143" s="139">
        <f t="shared" si="13"/>
        <v>0</v>
      </c>
      <c r="H143" s="140">
        <f t="shared" si="14"/>
        <v>0</v>
      </c>
      <c r="I143" s="122">
        <f t="shared" si="15"/>
        <v>0</v>
      </c>
      <c r="K143" s="120"/>
      <c r="L143" s="141" t="e">
        <f t="shared" si="16"/>
        <v>#N/A</v>
      </c>
      <c r="M143" s="142">
        <f>IF(C143="ZZ Group",(SUM(IFERROR(SUM(VLOOKUP(C143,SpeciesLookup,37,FALSE)*E143/L143*20*0.001),0)*(1-G143))),SUM(IFERROR(SUM(VLOOKUP(C143,SpeciesLookup,37,FALSE)/L143*'6. Look Up Tables'!$M$9*0.001),0)*(1-G143)))</f>
        <v>0</v>
      </c>
      <c r="N143" s="120" t="s">
        <v>114</v>
      </c>
      <c r="O143" s="122">
        <f t="shared" si="17"/>
        <v>0</v>
      </c>
      <c r="P143" s="123"/>
    </row>
    <row r="144" spans="2:16" x14ac:dyDescent="0.2">
      <c r="B144" s="124"/>
      <c r="C144" s="137"/>
      <c r="D144" s="138">
        <f t="shared" si="12"/>
        <v>0</v>
      </c>
      <c r="E144" s="231"/>
      <c r="F144" s="119"/>
      <c r="G144" s="139">
        <f t="shared" si="13"/>
        <v>0</v>
      </c>
      <c r="H144" s="140">
        <f t="shared" si="14"/>
        <v>0</v>
      </c>
      <c r="I144" s="122">
        <f t="shared" si="15"/>
        <v>0</v>
      </c>
      <c r="K144" s="120"/>
      <c r="L144" s="141" t="e">
        <f t="shared" si="16"/>
        <v>#N/A</v>
      </c>
      <c r="M144" s="142">
        <f>IF(C144="ZZ Group",(SUM(IFERROR(SUM(VLOOKUP(C144,SpeciesLookup,37,FALSE)*E144/L144*20*0.001),0)*(1-G144))),SUM(IFERROR(SUM(VLOOKUP(C144,SpeciesLookup,37,FALSE)/L144*'6. Look Up Tables'!$M$9*0.001),0)*(1-G144)))</f>
        <v>0</v>
      </c>
      <c r="N144" s="120" t="s">
        <v>114</v>
      </c>
      <c r="O144" s="122">
        <f t="shared" si="17"/>
        <v>0</v>
      </c>
      <c r="P144" s="123"/>
    </row>
    <row r="145" spans="2:16" x14ac:dyDescent="0.2">
      <c r="B145" s="124"/>
      <c r="C145" s="137"/>
      <c r="D145" s="138">
        <f t="shared" si="12"/>
        <v>0</v>
      </c>
      <c r="E145" s="231"/>
      <c r="F145" s="119"/>
      <c r="G145" s="139">
        <f t="shared" si="13"/>
        <v>0</v>
      </c>
      <c r="H145" s="140">
        <f t="shared" si="14"/>
        <v>0</v>
      </c>
      <c r="I145" s="122">
        <f t="shared" si="15"/>
        <v>0</v>
      </c>
      <c r="K145" s="120"/>
      <c r="L145" s="141" t="e">
        <f t="shared" si="16"/>
        <v>#N/A</v>
      </c>
      <c r="M145" s="142">
        <f>IF(C145="ZZ Group",(SUM(IFERROR(SUM(VLOOKUP(C145,SpeciesLookup,37,FALSE)*E145/L145*20*0.001),0)*(1-G145))),SUM(IFERROR(SUM(VLOOKUP(C145,SpeciesLookup,37,FALSE)/L145*'6. Look Up Tables'!$M$9*0.001),0)*(1-G145)))</f>
        <v>0</v>
      </c>
      <c r="N145" s="120" t="s">
        <v>114</v>
      </c>
      <c r="O145" s="122">
        <f t="shared" si="17"/>
        <v>0</v>
      </c>
      <c r="P145" s="123"/>
    </row>
    <row r="146" spans="2:16" x14ac:dyDescent="0.2">
      <c r="B146" s="124"/>
      <c r="C146" s="137"/>
      <c r="D146" s="138">
        <f t="shared" si="12"/>
        <v>0</v>
      </c>
      <c r="E146" s="231"/>
      <c r="F146" s="119"/>
      <c r="G146" s="139">
        <f t="shared" si="13"/>
        <v>0</v>
      </c>
      <c r="H146" s="140">
        <f t="shared" si="14"/>
        <v>0</v>
      </c>
      <c r="I146" s="122">
        <f t="shared" si="15"/>
        <v>0</v>
      </c>
      <c r="K146" s="120"/>
      <c r="L146" s="141" t="e">
        <f t="shared" si="16"/>
        <v>#N/A</v>
      </c>
      <c r="M146" s="142">
        <f>IF(C146="ZZ Group",(SUM(IFERROR(SUM(VLOOKUP(C146,SpeciesLookup,37,FALSE)*E146/L146*20*0.001),0)*(1-G146))),SUM(IFERROR(SUM(VLOOKUP(C146,SpeciesLookup,37,FALSE)/L146*'6. Look Up Tables'!$M$9*0.001),0)*(1-G146)))</f>
        <v>0</v>
      </c>
      <c r="N146" s="120" t="s">
        <v>114</v>
      </c>
      <c r="O146" s="122">
        <f t="shared" si="17"/>
        <v>0</v>
      </c>
      <c r="P146" s="123"/>
    </row>
    <row r="147" spans="2:16" x14ac:dyDescent="0.2">
      <c r="B147" s="124"/>
      <c r="C147" s="137"/>
      <c r="D147" s="138">
        <f t="shared" si="12"/>
        <v>0</v>
      </c>
      <c r="E147" s="231"/>
      <c r="F147" s="119"/>
      <c r="G147" s="139">
        <f t="shared" si="13"/>
        <v>0</v>
      </c>
      <c r="H147" s="140">
        <f t="shared" si="14"/>
        <v>0</v>
      </c>
      <c r="I147" s="122">
        <f t="shared" si="15"/>
        <v>0</v>
      </c>
      <c r="K147" s="120"/>
      <c r="L147" s="141" t="e">
        <f t="shared" si="16"/>
        <v>#N/A</v>
      </c>
      <c r="M147" s="142">
        <f>IF(C147="ZZ Group",(SUM(IFERROR(SUM(VLOOKUP(C147,SpeciesLookup,37,FALSE)*E147/L147*20*0.001),0)*(1-G147))),SUM(IFERROR(SUM(VLOOKUP(C147,SpeciesLookup,37,FALSE)/L147*'6. Look Up Tables'!$M$9*0.001),0)*(1-G147)))</f>
        <v>0</v>
      </c>
      <c r="N147" s="120" t="s">
        <v>114</v>
      </c>
      <c r="O147" s="122">
        <f t="shared" si="17"/>
        <v>0</v>
      </c>
      <c r="P147" s="123"/>
    </row>
    <row r="148" spans="2:16" x14ac:dyDescent="0.2">
      <c r="B148" s="124"/>
      <c r="C148" s="137"/>
      <c r="D148" s="138">
        <f t="shared" si="12"/>
        <v>0</v>
      </c>
      <c r="E148" s="231"/>
      <c r="F148" s="119"/>
      <c r="G148" s="139">
        <f t="shared" si="13"/>
        <v>0</v>
      </c>
      <c r="H148" s="140">
        <f t="shared" si="14"/>
        <v>0</v>
      </c>
      <c r="I148" s="122">
        <f t="shared" si="15"/>
        <v>0</v>
      </c>
      <c r="K148" s="120"/>
      <c r="L148" s="141" t="e">
        <f t="shared" si="16"/>
        <v>#N/A</v>
      </c>
      <c r="M148" s="142">
        <f>IF(C148="ZZ Group",(SUM(IFERROR(SUM(VLOOKUP(C148,SpeciesLookup,37,FALSE)*E148/L148*20*0.001),0)*(1-G148))),SUM(IFERROR(SUM(VLOOKUP(C148,SpeciesLookup,37,FALSE)/L148*'6. Look Up Tables'!$M$9*0.001),0)*(1-G148)))</f>
        <v>0</v>
      </c>
      <c r="N148" s="120" t="s">
        <v>114</v>
      </c>
      <c r="O148" s="122">
        <f t="shared" si="17"/>
        <v>0</v>
      </c>
      <c r="P148" s="123"/>
    </row>
    <row r="149" spans="2:16" x14ac:dyDescent="0.2">
      <c r="B149" s="124"/>
      <c r="C149" s="137"/>
      <c r="D149" s="138">
        <f t="shared" si="12"/>
        <v>0</v>
      </c>
      <c r="E149" s="231"/>
      <c r="F149" s="119"/>
      <c r="G149" s="139">
        <f t="shared" si="13"/>
        <v>0</v>
      </c>
      <c r="H149" s="140">
        <f t="shared" si="14"/>
        <v>0</v>
      </c>
      <c r="I149" s="122">
        <f t="shared" si="15"/>
        <v>0</v>
      </c>
      <c r="K149" s="120"/>
      <c r="L149" s="141" t="e">
        <f t="shared" si="16"/>
        <v>#N/A</v>
      </c>
      <c r="M149" s="142">
        <f>IF(C149="ZZ Group",(SUM(IFERROR(SUM(VLOOKUP(C149,SpeciesLookup,37,FALSE)*E149/L149*20*0.001),0)*(1-G149))),SUM(IFERROR(SUM(VLOOKUP(C149,SpeciesLookup,37,FALSE)/L149*'6. Look Up Tables'!$M$9*0.001),0)*(1-G149)))</f>
        <v>0</v>
      </c>
      <c r="N149" s="120" t="s">
        <v>114</v>
      </c>
      <c r="O149" s="122">
        <f t="shared" si="17"/>
        <v>0</v>
      </c>
      <c r="P149" s="123"/>
    </row>
    <row r="150" spans="2:16" x14ac:dyDescent="0.2">
      <c r="B150" s="124"/>
      <c r="C150" s="137"/>
      <c r="D150" s="138">
        <f t="shared" si="12"/>
        <v>0</v>
      </c>
      <c r="E150" s="231"/>
      <c r="F150" s="119"/>
      <c r="G150" s="139">
        <f t="shared" si="13"/>
        <v>0</v>
      </c>
      <c r="H150" s="140">
        <f t="shared" si="14"/>
        <v>0</v>
      </c>
      <c r="I150" s="122">
        <f t="shared" si="15"/>
        <v>0</v>
      </c>
      <c r="K150" s="120"/>
      <c r="L150" s="141" t="e">
        <f t="shared" si="16"/>
        <v>#N/A</v>
      </c>
      <c r="M150" s="142">
        <f>IF(C150="ZZ Group",(SUM(IFERROR(SUM(VLOOKUP(C150,SpeciesLookup,37,FALSE)*E150/L150*20*0.001),0)*(1-G150))),SUM(IFERROR(SUM(VLOOKUP(C150,SpeciesLookup,37,FALSE)/L150*'6. Look Up Tables'!$M$9*0.001),0)*(1-G150)))</f>
        <v>0</v>
      </c>
      <c r="N150" s="120" t="s">
        <v>114</v>
      </c>
      <c r="O150" s="122">
        <f t="shared" si="17"/>
        <v>0</v>
      </c>
      <c r="P150" s="123"/>
    </row>
    <row r="151" spans="2:16" x14ac:dyDescent="0.2">
      <c r="B151" s="124"/>
      <c r="C151" s="137"/>
      <c r="D151" s="138">
        <f t="shared" si="12"/>
        <v>0</v>
      </c>
      <c r="E151" s="231"/>
      <c r="F151" s="119"/>
      <c r="G151" s="139">
        <f t="shared" si="13"/>
        <v>0</v>
      </c>
      <c r="H151" s="140">
        <f t="shared" si="14"/>
        <v>0</v>
      </c>
      <c r="I151" s="122">
        <f t="shared" si="15"/>
        <v>0</v>
      </c>
      <c r="K151" s="120"/>
      <c r="L151" s="141" t="e">
        <f t="shared" si="16"/>
        <v>#N/A</v>
      </c>
      <c r="M151" s="142">
        <f>IF(C151="ZZ Group",(SUM(IFERROR(SUM(VLOOKUP(C151,SpeciesLookup,37,FALSE)*E151/L151*20*0.001),0)*(1-G151))),SUM(IFERROR(SUM(VLOOKUP(C151,SpeciesLookup,37,FALSE)/L151*'6. Look Up Tables'!$M$9*0.001),0)*(1-G151)))</f>
        <v>0</v>
      </c>
      <c r="N151" s="120" t="s">
        <v>114</v>
      </c>
      <c r="O151" s="122">
        <f t="shared" si="17"/>
        <v>0</v>
      </c>
      <c r="P151" s="123"/>
    </row>
    <row r="152" spans="2:16" x14ac:dyDescent="0.2">
      <c r="B152" s="124"/>
      <c r="C152" s="137"/>
      <c r="D152" s="138">
        <f t="shared" si="12"/>
        <v>0</v>
      </c>
      <c r="E152" s="231"/>
      <c r="F152" s="119"/>
      <c r="G152" s="139">
        <f t="shared" si="13"/>
        <v>0</v>
      </c>
      <c r="H152" s="140">
        <f t="shared" si="14"/>
        <v>0</v>
      </c>
      <c r="I152" s="122">
        <f t="shared" si="15"/>
        <v>0</v>
      </c>
      <c r="K152" s="120"/>
      <c r="L152" s="141" t="e">
        <f t="shared" si="16"/>
        <v>#N/A</v>
      </c>
      <c r="M152" s="142">
        <f>IF(C152="ZZ Group",(SUM(IFERROR(SUM(VLOOKUP(C152,SpeciesLookup,37,FALSE)*E152/L152*20*0.001),0)*(1-G152))),SUM(IFERROR(SUM(VLOOKUP(C152,SpeciesLookup,37,FALSE)/L152*'6. Look Up Tables'!$M$9*0.001),0)*(1-G152)))</f>
        <v>0</v>
      </c>
      <c r="N152" s="120" t="s">
        <v>114</v>
      </c>
      <c r="O152" s="122">
        <f t="shared" si="17"/>
        <v>0</v>
      </c>
      <c r="P152" s="123"/>
    </row>
    <row r="153" spans="2:16" x14ac:dyDescent="0.2">
      <c r="B153" s="124"/>
      <c r="C153" s="137"/>
      <c r="D153" s="138">
        <f t="shared" si="12"/>
        <v>0</v>
      </c>
      <c r="E153" s="231"/>
      <c r="F153" s="119"/>
      <c r="G153" s="139">
        <f t="shared" si="13"/>
        <v>0</v>
      </c>
      <c r="H153" s="140">
        <f t="shared" si="14"/>
        <v>0</v>
      </c>
      <c r="I153" s="122">
        <f t="shared" si="15"/>
        <v>0</v>
      </c>
      <c r="K153" s="120"/>
      <c r="L153" s="141" t="e">
        <f t="shared" si="16"/>
        <v>#N/A</v>
      </c>
      <c r="M153" s="142">
        <f>IF(C153="ZZ Group",(SUM(IFERROR(SUM(VLOOKUP(C153,SpeciesLookup,37,FALSE)*E153/L153*20*0.001),0)*(1-G153))),SUM(IFERROR(SUM(VLOOKUP(C153,SpeciesLookup,37,FALSE)/L153*'6. Look Up Tables'!$M$9*0.001),0)*(1-G153)))</f>
        <v>0</v>
      </c>
      <c r="N153" s="120" t="s">
        <v>114</v>
      </c>
      <c r="O153" s="122">
        <f t="shared" si="17"/>
        <v>0</v>
      </c>
      <c r="P153" s="123"/>
    </row>
    <row r="154" spans="2:16" x14ac:dyDescent="0.2">
      <c r="B154" s="124"/>
      <c r="C154" s="137"/>
      <c r="D154" s="138">
        <f t="shared" si="12"/>
        <v>0</v>
      </c>
      <c r="E154" s="231"/>
      <c r="F154" s="119"/>
      <c r="G154" s="139">
        <f t="shared" si="13"/>
        <v>0</v>
      </c>
      <c r="H154" s="140">
        <f t="shared" si="14"/>
        <v>0</v>
      </c>
      <c r="I154" s="122">
        <f t="shared" si="15"/>
        <v>0</v>
      </c>
      <c r="K154" s="120"/>
      <c r="L154" s="141" t="e">
        <f t="shared" si="16"/>
        <v>#N/A</v>
      </c>
      <c r="M154" s="142">
        <f>IF(C154="ZZ Group",(SUM(IFERROR(SUM(VLOOKUP(C154,SpeciesLookup,37,FALSE)*E154/L154*20*0.001),0)*(1-G154))),SUM(IFERROR(SUM(VLOOKUP(C154,SpeciesLookup,37,FALSE)/L154*'6. Look Up Tables'!$M$9*0.001),0)*(1-G154)))</f>
        <v>0</v>
      </c>
      <c r="N154" s="120" t="s">
        <v>114</v>
      </c>
      <c r="O154" s="122">
        <f t="shared" si="17"/>
        <v>0</v>
      </c>
      <c r="P154" s="123"/>
    </row>
    <row r="155" spans="2:16" x14ac:dyDescent="0.2">
      <c r="B155" s="124"/>
      <c r="C155" s="137"/>
      <c r="D155" s="138">
        <f t="shared" si="12"/>
        <v>0</v>
      </c>
      <c r="E155" s="231"/>
      <c r="F155" s="119"/>
      <c r="G155" s="139">
        <f t="shared" si="13"/>
        <v>0</v>
      </c>
      <c r="H155" s="140">
        <f t="shared" si="14"/>
        <v>0</v>
      </c>
      <c r="I155" s="122">
        <f t="shared" si="15"/>
        <v>0</v>
      </c>
      <c r="K155" s="120"/>
      <c r="L155" s="141" t="e">
        <f t="shared" si="16"/>
        <v>#N/A</v>
      </c>
      <c r="M155" s="142">
        <f>IF(C155="ZZ Group",(SUM(IFERROR(SUM(VLOOKUP(C155,SpeciesLookup,37,FALSE)*E155/L155*20*0.001),0)*(1-G155))),SUM(IFERROR(SUM(VLOOKUP(C155,SpeciesLookup,37,FALSE)/L155*'6. Look Up Tables'!$M$9*0.001),0)*(1-G155)))</f>
        <v>0</v>
      </c>
      <c r="N155" s="120" t="s">
        <v>114</v>
      </c>
      <c r="O155" s="122">
        <f t="shared" si="17"/>
        <v>0</v>
      </c>
      <c r="P155" s="123"/>
    </row>
    <row r="156" spans="2:16" x14ac:dyDescent="0.2">
      <c r="B156" s="124"/>
      <c r="C156" s="137"/>
      <c r="D156" s="138">
        <f t="shared" si="12"/>
        <v>0</v>
      </c>
      <c r="E156" s="231"/>
      <c r="F156" s="119"/>
      <c r="G156" s="139">
        <f t="shared" si="13"/>
        <v>0</v>
      </c>
      <c r="H156" s="140">
        <f t="shared" si="14"/>
        <v>0</v>
      </c>
      <c r="I156" s="122">
        <f t="shared" si="15"/>
        <v>0</v>
      </c>
      <c r="K156" s="120"/>
      <c r="L156" s="141" t="e">
        <f t="shared" si="16"/>
        <v>#N/A</v>
      </c>
      <c r="M156" s="142">
        <f>IF(C156="ZZ Group",(SUM(IFERROR(SUM(VLOOKUP(C156,SpeciesLookup,37,FALSE)*E156/L156*20*0.001),0)*(1-G156))),SUM(IFERROR(SUM(VLOOKUP(C156,SpeciesLookup,37,FALSE)/L156*'6. Look Up Tables'!$M$9*0.001),0)*(1-G156)))</f>
        <v>0</v>
      </c>
      <c r="N156" s="120" t="s">
        <v>114</v>
      </c>
      <c r="O156" s="122">
        <f t="shared" si="17"/>
        <v>0</v>
      </c>
      <c r="P156" s="123"/>
    </row>
    <row r="157" spans="2:16" x14ac:dyDescent="0.2">
      <c r="B157" s="124"/>
      <c r="C157" s="137"/>
      <c r="D157" s="138">
        <f t="shared" si="12"/>
        <v>0</v>
      </c>
      <c r="E157" s="231"/>
      <c r="F157" s="119"/>
      <c r="G157" s="139">
        <f t="shared" si="13"/>
        <v>0</v>
      </c>
      <c r="H157" s="140">
        <f t="shared" si="14"/>
        <v>0</v>
      </c>
      <c r="I157" s="122">
        <f t="shared" si="15"/>
        <v>0</v>
      </c>
      <c r="K157" s="120"/>
      <c r="L157" s="141" t="e">
        <f t="shared" si="16"/>
        <v>#N/A</v>
      </c>
      <c r="M157" s="142">
        <f>IF(C157="ZZ Group",(SUM(IFERROR(SUM(VLOOKUP(C157,SpeciesLookup,37,FALSE)*E157/L157*20*0.001),0)*(1-G157))),SUM(IFERROR(SUM(VLOOKUP(C157,SpeciesLookup,37,FALSE)/L157*'6. Look Up Tables'!$M$9*0.001),0)*(1-G157)))</f>
        <v>0</v>
      </c>
      <c r="N157" s="120" t="s">
        <v>114</v>
      </c>
      <c r="O157" s="122">
        <f t="shared" si="17"/>
        <v>0</v>
      </c>
      <c r="P157" s="123"/>
    </row>
    <row r="158" spans="2:16" x14ac:dyDescent="0.2">
      <c r="B158" s="124"/>
      <c r="C158" s="137"/>
      <c r="D158" s="138">
        <f t="shared" si="12"/>
        <v>0</v>
      </c>
      <c r="E158" s="231"/>
      <c r="F158" s="119"/>
      <c r="G158" s="139">
        <f t="shared" si="13"/>
        <v>0</v>
      </c>
      <c r="H158" s="140">
        <f t="shared" si="14"/>
        <v>0</v>
      </c>
      <c r="I158" s="122">
        <f t="shared" si="15"/>
        <v>0</v>
      </c>
      <c r="K158" s="120"/>
      <c r="L158" s="141" t="e">
        <f t="shared" si="16"/>
        <v>#N/A</v>
      </c>
      <c r="M158" s="142">
        <f>IF(C158="ZZ Group",(SUM(IFERROR(SUM(VLOOKUP(C158,SpeciesLookup,37,FALSE)*E158/L158*20*0.001),0)*(1-G158))),SUM(IFERROR(SUM(VLOOKUP(C158,SpeciesLookup,37,FALSE)/L158*'6. Look Up Tables'!$M$9*0.001),0)*(1-G158)))</f>
        <v>0</v>
      </c>
      <c r="N158" s="120" t="s">
        <v>114</v>
      </c>
      <c r="O158" s="122">
        <f t="shared" si="17"/>
        <v>0</v>
      </c>
      <c r="P158" s="123"/>
    </row>
    <row r="159" spans="2:16" x14ac:dyDescent="0.2">
      <c r="B159" s="124"/>
      <c r="C159" s="137"/>
      <c r="D159" s="138">
        <f t="shared" si="12"/>
        <v>0</v>
      </c>
      <c r="E159" s="231"/>
      <c r="F159" s="119"/>
      <c r="G159" s="139">
        <f t="shared" si="13"/>
        <v>0</v>
      </c>
      <c r="H159" s="140">
        <f t="shared" si="14"/>
        <v>0</v>
      </c>
      <c r="I159" s="122">
        <f t="shared" si="15"/>
        <v>0</v>
      </c>
      <c r="K159" s="120"/>
      <c r="L159" s="141" t="e">
        <f t="shared" si="16"/>
        <v>#N/A</v>
      </c>
      <c r="M159" s="142">
        <f>IF(C159="ZZ Group",(SUM(IFERROR(SUM(VLOOKUP(C159,SpeciesLookup,37,FALSE)*E159/L159*20*0.001),0)*(1-G159))),SUM(IFERROR(SUM(VLOOKUP(C159,SpeciesLookup,37,FALSE)/L159*'6. Look Up Tables'!$M$9*0.001),0)*(1-G159)))</f>
        <v>0</v>
      </c>
      <c r="N159" s="120" t="s">
        <v>114</v>
      </c>
      <c r="O159" s="122">
        <f t="shared" si="17"/>
        <v>0</v>
      </c>
      <c r="P159" s="123"/>
    </row>
    <row r="160" spans="2:16" x14ac:dyDescent="0.2">
      <c r="B160" s="124"/>
      <c r="C160" s="137"/>
      <c r="D160" s="138">
        <f t="shared" si="12"/>
        <v>0</v>
      </c>
      <c r="E160" s="231"/>
      <c r="F160" s="119"/>
      <c r="G160" s="139">
        <f t="shared" si="13"/>
        <v>0</v>
      </c>
      <c r="H160" s="140">
        <f t="shared" si="14"/>
        <v>0</v>
      </c>
      <c r="I160" s="122">
        <f t="shared" si="15"/>
        <v>0</v>
      </c>
      <c r="K160" s="120"/>
      <c r="L160" s="141" t="e">
        <f t="shared" si="16"/>
        <v>#N/A</v>
      </c>
      <c r="M160" s="142">
        <f>IF(C160="ZZ Group",(SUM(IFERROR(SUM(VLOOKUP(C160,SpeciesLookup,37,FALSE)*E160/L160*20*0.001),0)*(1-G160))),SUM(IFERROR(SUM(VLOOKUP(C160,SpeciesLookup,37,FALSE)/L160*'6. Look Up Tables'!$M$9*0.001),0)*(1-G160)))</f>
        <v>0</v>
      </c>
      <c r="N160" s="120" t="s">
        <v>114</v>
      </c>
      <c r="O160" s="122">
        <f t="shared" si="17"/>
        <v>0</v>
      </c>
      <c r="P160" s="123"/>
    </row>
    <row r="161" spans="2:16" x14ac:dyDescent="0.2">
      <c r="B161" s="124"/>
      <c r="C161" s="137"/>
      <c r="D161" s="138">
        <f t="shared" si="12"/>
        <v>0</v>
      </c>
      <c r="E161" s="231"/>
      <c r="F161" s="119"/>
      <c r="G161" s="139">
        <f t="shared" si="13"/>
        <v>0</v>
      </c>
      <c r="H161" s="140">
        <f t="shared" si="14"/>
        <v>0</v>
      </c>
      <c r="I161" s="122">
        <f t="shared" si="15"/>
        <v>0</v>
      </c>
      <c r="K161" s="120"/>
      <c r="L161" s="141" t="e">
        <f t="shared" si="16"/>
        <v>#N/A</v>
      </c>
      <c r="M161" s="142">
        <f>IF(C161="ZZ Group",(SUM(IFERROR(SUM(VLOOKUP(C161,SpeciesLookup,37,FALSE)*E161/L161*20*0.001),0)*(1-G161))),SUM(IFERROR(SUM(VLOOKUP(C161,SpeciesLookup,37,FALSE)/L161*'6. Look Up Tables'!$M$9*0.001),0)*(1-G161)))</f>
        <v>0</v>
      </c>
      <c r="N161" s="120" t="s">
        <v>114</v>
      </c>
      <c r="O161" s="122">
        <f t="shared" si="17"/>
        <v>0</v>
      </c>
      <c r="P161" s="123"/>
    </row>
    <row r="162" spans="2:16" x14ac:dyDescent="0.2">
      <c r="B162" s="124"/>
      <c r="C162" s="137"/>
      <c r="D162" s="138">
        <f t="shared" si="12"/>
        <v>0</v>
      </c>
      <c r="E162" s="231"/>
      <c r="F162" s="119"/>
      <c r="G162" s="139">
        <f t="shared" si="13"/>
        <v>0</v>
      </c>
      <c r="H162" s="140">
        <f t="shared" si="14"/>
        <v>0</v>
      </c>
      <c r="I162" s="122">
        <f t="shared" si="15"/>
        <v>0</v>
      </c>
      <c r="K162" s="120"/>
      <c r="L162" s="141" t="e">
        <f t="shared" si="16"/>
        <v>#N/A</v>
      </c>
      <c r="M162" s="142">
        <f>IF(C162="ZZ Group",(SUM(IFERROR(SUM(VLOOKUP(C162,SpeciesLookup,37,FALSE)*E162/L162*20*0.001),0)*(1-G162))),SUM(IFERROR(SUM(VLOOKUP(C162,SpeciesLookup,37,FALSE)/L162*'6. Look Up Tables'!$M$9*0.001),0)*(1-G162)))</f>
        <v>0</v>
      </c>
      <c r="N162" s="120" t="s">
        <v>114</v>
      </c>
      <c r="O162" s="122">
        <f t="shared" si="17"/>
        <v>0</v>
      </c>
      <c r="P162" s="123"/>
    </row>
    <row r="163" spans="2:16" x14ac:dyDescent="0.2">
      <c r="B163" s="124"/>
      <c r="C163" s="137"/>
      <c r="D163" s="138">
        <f t="shared" si="12"/>
        <v>0</v>
      </c>
      <c r="E163" s="231"/>
      <c r="F163" s="119"/>
      <c r="G163" s="139">
        <f t="shared" si="13"/>
        <v>0</v>
      </c>
      <c r="H163" s="140">
        <f t="shared" si="14"/>
        <v>0</v>
      </c>
      <c r="I163" s="122">
        <f t="shared" si="15"/>
        <v>0</v>
      </c>
      <c r="K163" s="120"/>
      <c r="L163" s="141" t="e">
        <f t="shared" si="16"/>
        <v>#N/A</v>
      </c>
      <c r="M163" s="142">
        <f>IF(C163="ZZ Group",(SUM(IFERROR(SUM(VLOOKUP(C163,SpeciesLookup,37,FALSE)*E163/L163*20*0.001),0)*(1-G163))),SUM(IFERROR(SUM(VLOOKUP(C163,SpeciesLookup,37,FALSE)/L163*'6. Look Up Tables'!$M$9*0.001),0)*(1-G163)))</f>
        <v>0</v>
      </c>
      <c r="N163" s="120" t="s">
        <v>114</v>
      </c>
      <c r="O163" s="122">
        <f t="shared" si="17"/>
        <v>0</v>
      </c>
      <c r="P163" s="123"/>
    </row>
    <row r="164" spans="2:16" x14ac:dyDescent="0.2">
      <c r="B164" s="124"/>
      <c r="C164" s="137"/>
      <c r="D164" s="138">
        <f t="shared" si="12"/>
        <v>0</v>
      </c>
      <c r="E164" s="231"/>
      <c r="F164" s="119"/>
      <c r="G164" s="139">
        <f t="shared" si="13"/>
        <v>0</v>
      </c>
      <c r="H164" s="140">
        <f t="shared" si="14"/>
        <v>0</v>
      </c>
      <c r="I164" s="122">
        <f t="shared" si="15"/>
        <v>0</v>
      </c>
      <c r="K164" s="120"/>
      <c r="L164" s="141" t="e">
        <f t="shared" si="16"/>
        <v>#N/A</v>
      </c>
      <c r="M164" s="142">
        <f>IF(C164="ZZ Group",(SUM(IFERROR(SUM(VLOOKUP(C164,SpeciesLookup,37,FALSE)*E164/L164*20*0.001),0)*(1-G164))),SUM(IFERROR(SUM(VLOOKUP(C164,SpeciesLookup,37,FALSE)/L164*'6. Look Up Tables'!$M$9*0.001),0)*(1-G164)))</f>
        <v>0</v>
      </c>
      <c r="N164" s="120" t="s">
        <v>114</v>
      </c>
      <c r="O164" s="122">
        <f t="shared" si="17"/>
        <v>0</v>
      </c>
      <c r="P164" s="123"/>
    </row>
    <row r="165" spans="2:16" x14ac:dyDescent="0.2">
      <c r="B165" s="124"/>
      <c r="C165" s="137"/>
      <c r="D165" s="138">
        <f t="shared" si="12"/>
        <v>0</v>
      </c>
      <c r="E165" s="231"/>
      <c r="F165" s="119"/>
      <c r="G165" s="139">
        <f t="shared" si="13"/>
        <v>0</v>
      </c>
      <c r="H165" s="140">
        <f t="shared" si="14"/>
        <v>0</v>
      </c>
      <c r="I165" s="122">
        <f t="shared" si="15"/>
        <v>0</v>
      </c>
      <c r="K165" s="120"/>
      <c r="L165" s="141" t="e">
        <f t="shared" si="16"/>
        <v>#N/A</v>
      </c>
      <c r="M165" s="142">
        <f>IF(C165="ZZ Group",(SUM(IFERROR(SUM(VLOOKUP(C165,SpeciesLookup,37,FALSE)*E165/L165*20*0.001),0)*(1-G165))),SUM(IFERROR(SUM(VLOOKUP(C165,SpeciesLookup,37,FALSE)/L165*'6. Look Up Tables'!$M$9*0.001),0)*(1-G165)))</f>
        <v>0</v>
      </c>
      <c r="N165" s="120" t="s">
        <v>114</v>
      </c>
      <c r="O165" s="122">
        <f t="shared" si="17"/>
        <v>0</v>
      </c>
      <c r="P165" s="123"/>
    </row>
    <row r="166" spans="2:16" x14ac:dyDescent="0.2">
      <c r="B166" s="124"/>
      <c r="C166" s="137"/>
      <c r="D166" s="138">
        <f t="shared" si="12"/>
        <v>0</v>
      </c>
      <c r="E166" s="231"/>
      <c r="F166" s="119"/>
      <c r="G166" s="139">
        <f t="shared" si="13"/>
        <v>0</v>
      </c>
      <c r="H166" s="140">
        <f t="shared" si="14"/>
        <v>0</v>
      </c>
      <c r="I166" s="122">
        <f t="shared" si="15"/>
        <v>0</v>
      </c>
      <c r="K166" s="120"/>
      <c r="L166" s="141" t="e">
        <f t="shared" si="16"/>
        <v>#N/A</v>
      </c>
      <c r="M166" s="142">
        <f>IF(C166="ZZ Group",(SUM(IFERROR(SUM(VLOOKUP(C166,SpeciesLookup,37,FALSE)*E166/L166*20*0.001),0)*(1-G166))),SUM(IFERROR(SUM(VLOOKUP(C166,SpeciesLookup,37,FALSE)/L166*'6. Look Up Tables'!$M$9*0.001),0)*(1-G166)))</f>
        <v>0</v>
      </c>
      <c r="N166" s="120" t="s">
        <v>114</v>
      </c>
      <c r="O166" s="122">
        <f t="shared" si="17"/>
        <v>0</v>
      </c>
      <c r="P166" s="123"/>
    </row>
    <row r="167" spans="2:16" x14ac:dyDescent="0.2">
      <c r="B167" s="124"/>
      <c r="C167" s="137"/>
      <c r="D167" s="138">
        <f t="shared" si="12"/>
        <v>0</v>
      </c>
      <c r="E167" s="231"/>
      <c r="F167" s="119"/>
      <c r="G167" s="139">
        <f t="shared" si="13"/>
        <v>0</v>
      </c>
      <c r="H167" s="140">
        <f t="shared" si="14"/>
        <v>0</v>
      </c>
      <c r="I167" s="122">
        <f t="shared" si="15"/>
        <v>0</v>
      </c>
      <c r="K167" s="120"/>
      <c r="L167" s="141" t="e">
        <f t="shared" si="16"/>
        <v>#N/A</v>
      </c>
      <c r="M167" s="142">
        <f>IF(C167="ZZ Group",(SUM(IFERROR(SUM(VLOOKUP(C167,SpeciesLookup,37,FALSE)*E167/L167*20*0.001),0)*(1-G167))),SUM(IFERROR(SUM(VLOOKUP(C167,SpeciesLookup,37,FALSE)/L167*'6. Look Up Tables'!$M$9*0.001),0)*(1-G167)))</f>
        <v>0</v>
      </c>
      <c r="N167" s="120" t="s">
        <v>114</v>
      </c>
      <c r="O167" s="122">
        <f t="shared" si="17"/>
        <v>0</v>
      </c>
      <c r="P167" s="123"/>
    </row>
    <row r="168" spans="2:16" x14ac:dyDescent="0.2">
      <c r="B168" s="124"/>
      <c r="C168" s="137"/>
      <c r="D168" s="138">
        <f t="shared" si="12"/>
        <v>0</v>
      </c>
      <c r="E168" s="231"/>
      <c r="F168" s="119"/>
      <c r="G168" s="139">
        <f t="shared" si="13"/>
        <v>0</v>
      </c>
      <c r="H168" s="140">
        <f t="shared" si="14"/>
        <v>0</v>
      </c>
      <c r="I168" s="122">
        <f t="shared" si="15"/>
        <v>0</v>
      </c>
      <c r="K168" s="120"/>
      <c r="L168" s="141" t="e">
        <f t="shared" si="16"/>
        <v>#N/A</v>
      </c>
      <c r="M168" s="142">
        <f>IF(C168="ZZ Group",(SUM(IFERROR(SUM(VLOOKUP(C168,SpeciesLookup,37,FALSE)*E168/L168*20*0.001),0)*(1-G168))),SUM(IFERROR(SUM(VLOOKUP(C168,SpeciesLookup,37,FALSE)/L168*'6. Look Up Tables'!$M$9*0.001),0)*(1-G168)))</f>
        <v>0</v>
      </c>
      <c r="N168" s="120" t="s">
        <v>114</v>
      </c>
      <c r="O168" s="122">
        <f t="shared" si="17"/>
        <v>0</v>
      </c>
      <c r="P168" s="123"/>
    </row>
    <row r="169" spans="2:16" x14ac:dyDescent="0.2">
      <c r="B169" s="124"/>
      <c r="C169" s="137"/>
      <c r="D169" s="138">
        <f t="shared" si="12"/>
        <v>0</v>
      </c>
      <c r="E169" s="231"/>
      <c r="F169" s="119"/>
      <c r="G169" s="139">
        <f t="shared" si="13"/>
        <v>0</v>
      </c>
      <c r="H169" s="140">
        <f t="shared" si="14"/>
        <v>0</v>
      </c>
      <c r="I169" s="122">
        <f t="shared" si="15"/>
        <v>0</v>
      </c>
      <c r="K169" s="120"/>
      <c r="L169" s="141" t="e">
        <f t="shared" si="16"/>
        <v>#N/A</v>
      </c>
      <c r="M169" s="142">
        <f>IF(C169="ZZ Group",(SUM(IFERROR(SUM(VLOOKUP(C169,SpeciesLookup,37,FALSE)*E169/L169*20*0.001),0)*(1-G169))),SUM(IFERROR(SUM(VLOOKUP(C169,SpeciesLookup,37,FALSE)/L169*'6. Look Up Tables'!$M$9*0.001),0)*(1-G169)))</f>
        <v>0</v>
      </c>
      <c r="N169" s="120" t="s">
        <v>114</v>
      </c>
      <c r="O169" s="122">
        <f t="shared" si="17"/>
        <v>0</v>
      </c>
      <c r="P169" s="123"/>
    </row>
    <row r="170" spans="2:16" x14ac:dyDescent="0.2">
      <c r="B170" s="124"/>
      <c r="C170" s="137"/>
      <c r="D170" s="138">
        <f t="shared" si="12"/>
        <v>0</v>
      </c>
      <c r="E170" s="231"/>
      <c r="F170" s="119"/>
      <c r="G170" s="139">
        <f t="shared" si="13"/>
        <v>0</v>
      </c>
      <c r="H170" s="140">
        <f t="shared" si="14"/>
        <v>0</v>
      </c>
      <c r="I170" s="122">
        <f t="shared" si="15"/>
        <v>0</v>
      </c>
      <c r="K170" s="120"/>
      <c r="L170" s="141" t="e">
        <f t="shared" si="16"/>
        <v>#N/A</v>
      </c>
      <c r="M170" s="142">
        <f>IF(C170="ZZ Group",(SUM(IFERROR(SUM(VLOOKUP(C170,SpeciesLookup,37,FALSE)*E170/L170*20*0.001),0)*(1-G170))),SUM(IFERROR(SUM(VLOOKUP(C170,SpeciesLookup,37,FALSE)/L170*'6. Look Up Tables'!$M$9*0.001),0)*(1-G170)))</f>
        <v>0</v>
      </c>
      <c r="N170" s="120" t="s">
        <v>114</v>
      </c>
      <c r="O170" s="122">
        <f t="shared" si="17"/>
        <v>0</v>
      </c>
      <c r="P170" s="123"/>
    </row>
    <row r="171" spans="2:16" x14ac:dyDescent="0.2">
      <c r="B171" s="124"/>
      <c r="C171" s="137"/>
      <c r="D171" s="138">
        <f t="shared" si="12"/>
        <v>0</v>
      </c>
      <c r="E171" s="231"/>
      <c r="F171" s="119"/>
      <c r="G171" s="139">
        <f t="shared" si="13"/>
        <v>0</v>
      </c>
      <c r="H171" s="140">
        <f t="shared" si="14"/>
        <v>0</v>
      </c>
      <c r="I171" s="122">
        <f t="shared" si="15"/>
        <v>0</v>
      </c>
      <c r="K171" s="120"/>
      <c r="L171" s="141" t="e">
        <f t="shared" si="16"/>
        <v>#N/A</v>
      </c>
      <c r="M171" s="142">
        <f>IF(C171="ZZ Group",(SUM(IFERROR(SUM(VLOOKUP(C171,SpeciesLookup,37,FALSE)*E171/L171*20*0.001),0)*(1-G171))),SUM(IFERROR(SUM(VLOOKUP(C171,SpeciesLookup,37,FALSE)/L171*'6. Look Up Tables'!$M$9*0.001),0)*(1-G171)))</f>
        <v>0</v>
      </c>
      <c r="N171" s="120" t="s">
        <v>114</v>
      </c>
      <c r="O171" s="122">
        <f t="shared" si="17"/>
        <v>0</v>
      </c>
      <c r="P171" s="123"/>
    </row>
    <row r="172" spans="2:16" x14ac:dyDescent="0.2">
      <c r="B172" s="124"/>
      <c r="C172" s="137"/>
      <c r="D172" s="138">
        <f t="shared" si="12"/>
        <v>0</v>
      </c>
      <c r="E172" s="231"/>
      <c r="F172" s="119"/>
      <c r="G172" s="139">
        <f t="shared" si="13"/>
        <v>0</v>
      </c>
      <c r="H172" s="140">
        <f t="shared" si="14"/>
        <v>0</v>
      </c>
      <c r="I172" s="122">
        <f t="shared" si="15"/>
        <v>0</v>
      </c>
      <c r="K172" s="120"/>
      <c r="L172" s="141" t="e">
        <f t="shared" si="16"/>
        <v>#N/A</v>
      </c>
      <c r="M172" s="142">
        <f>IF(C172="ZZ Group",(SUM(IFERROR(SUM(VLOOKUP(C172,SpeciesLookup,37,FALSE)*E172/L172*20*0.001),0)*(1-G172))),SUM(IFERROR(SUM(VLOOKUP(C172,SpeciesLookup,37,FALSE)/L172*'6. Look Up Tables'!$M$9*0.001),0)*(1-G172)))</f>
        <v>0</v>
      </c>
      <c r="N172" s="120" t="s">
        <v>114</v>
      </c>
      <c r="O172" s="122">
        <f t="shared" si="17"/>
        <v>0</v>
      </c>
      <c r="P172" s="123"/>
    </row>
    <row r="173" spans="2:16" x14ac:dyDescent="0.2">
      <c r="B173" s="124"/>
      <c r="C173" s="137"/>
      <c r="D173" s="138">
        <f t="shared" si="12"/>
        <v>0</v>
      </c>
      <c r="E173" s="231"/>
      <c r="F173" s="119"/>
      <c r="G173" s="139">
        <f t="shared" si="13"/>
        <v>0</v>
      </c>
      <c r="H173" s="140">
        <f t="shared" si="14"/>
        <v>0</v>
      </c>
      <c r="I173" s="122">
        <f t="shared" si="15"/>
        <v>0</v>
      </c>
      <c r="K173" s="120"/>
      <c r="L173" s="141" t="e">
        <f t="shared" si="16"/>
        <v>#N/A</v>
      </c>
      <c r="M173" s="142">
        <f>IF(C173="ZZ Group",(SUM(IFERROR(SUM(VLOOKUP(C173,SpeciesLookup,37,FALSE)*E173/L173*20*0.001),0)*(1-G173))),SUM(IFERROR(SUM(VLOOKUP(C173,SpeciesLookup,37,FALSE)/L173*'6. Look Up Tables'!$M$9*0.001),0)*(1-G173)))</f>
        <v>0</v>
      </c>
      <c r="N173" s="120" t="s">
        <v>114</v>
      </c>
      <c r="O173" s="122">
        <f t="shared" si="17"/>
        <v>0</v>
      </c>
      <c r="P173" s="123"/>
    </row>
    <row r="174" spans="2:16" x14ac:dyDescent="0.2">
      <c r="B174" s="124"/>
      <c r="C174" s="137"/>
      <c r="D174" s="138">
        <f t="shared" si="12"/>
        <v>0</v>
      </c>
      <c r="E174" s="231"/>
      <c r="F174" s="119"/>
      <c r="G174" s="139">
        <f t="shared" si="13"/>
        <v>0</v>
      </c>
      <c r="H174" s="140">
        <f t="shared" si="14"/>
        <v>0</v>
      </c>
      <c r="I174" s="122">
        <f t="shared" si="15"/>
        <v>0</v>
      </c>
      <c r="K174" s="120"/>
      <c r="L174" s="141" t="e">
        <f t="shared" si="16"/>
        <v>#N/A</v>
      </c>
      <c r="M174" s="142">
        <f>IF(C174="ZZ Group",(SUM(IFERROR(SUM(VLOOKUP(C174,SpeciesLookup,37,FALSE)*E174/L174*20*0.001),0)*(1-G174))),SUM(IFERROR(SUM(VLOOKUP(C174,SpeciesLookup,37,FALSE)/L174*'6. Look Up Tables'!$M$9*0.001),0)*(1-G174)))</f>
        <v>0</v>
      </c>
      <c r="N174" s="120" t="s">
        <v>114</v>
      </c>
      <c r="O174" s="122">
        <f t="shared" si="17"/>
        <v>0</v>
      </c>
      <c r="P174" s="123"/>
    </row>
    <row r="175" spans="2:16" x14ac:dyDescent="0.2">
      <c r="B175" s="124"/>
      <c r="C175" s="137"/>
      <c r="D175" s="138">
        <f t="shared" si="12"/>
        <v>0</v>
      </c>
      <c r="E175" s="231"/>
      <c r="F175" s="119"/>
      <c r="G175" s="139">
        <f t="shared" si="13"/>
        <v>0</v>
      </c>
      <c r="H175" s="140">
        <f t="shared" si="14"/>
        <v>0</v>
      </c>
      <c r="I175" s="122">
        <f t="shared" si="15"/>
        <v>0</v>
      </c>
      <c r="K175" s="120"/>
      <c r="L175" s="141" t="e">
        <f t="shared" si="16"/>
        <v>#N/A</v>
      </c>
      <c r="M175" s="142">
        <f>IF(C175="ZZ Group",(SUM(IFERROR(SUM(VLOOKUP(C175,SpeciesLookup,37,FALSE)*E175/L175*20*0.001),0)*(1-G175))),SUM(IFERROR(SUM(VLOOKUP(C175,SpeciesLookup,37,FALSE)/L175*'6. Look Up Tables'!$M$9*0.001),0)*(1-G175)))</f>
        <v>0</v>
      </c>
      <c r="N175" s="120" t="s">
        <v>114</v>
      </c>
      <c r="O175" s="122">
        <f t="shared" si="17"/>
        <v>0</v>
      </c>
      <c r="P175" s="123"/>
    </row>
    <row r="176" spans="2:16" x14ac:dyDescent="0.2">
      <c r="B176" s="124"/>
      <c r="C176" s="137"/>
      <c r="D176" s="138">
        <f t="shared" si="12"/>
        <v>0</v>
      </c>
      <c r="E176" s="231"/>
      <c r="F176" s="119"/>
      <c r="G176" s="139">
        <f t="shared" si="13"/>
        <v>0</v>
      </c>
      <c r="H176" s="140">
        <f t="shared" si="14"/>
        <v>0</v>
      </c>
      <c r="I176" s="122">
        <f t="shared" si="15"/>
        <v>0</v>
      </c>
      <c r="K176" s="120"/>
      <c r="L176" s="141" t="e">
        <f t="shared" si="16"/>
        <v>#N/A</v>
      </c>
      <c r="M176" s="142">
        <f>IF(C176="ZZ Group",(SUM(IFERROR(SUM(VLOOKUP(C176,SpeciesLookup,37,FALSE)*E176/L176*20*0.001),0)*(1-G176))),SUM(IFERROR(SUM(VLOOKUP(C176,SpeciesLookup,37,FALSE)/L176*'6. Look Up Tables'!$M$9*0.001),0)*(1-G176)))</f>
        <v>0</v>
      </c>
      <c r="N176" s="120" t="s">
        <v>114</v>
      </c>
      <c r="O176" s="122">
        <f t="shared" si="17"/>
        <v>0</v>
      </c>
      <c r="P176" s="123"/>
    </row>
    <row r="177" spans="2:16" x14ac:dyDescent="0.2">
      <c r="B177" s="124"/>
      <c r="C177" s="137"/>
      <c r="D177" s="138">
        <f t="shared" si="12"/>
        <v>0</v>
      </c>
      <c r="E177" s="231"/>
      <c r="F177" s="119"/>
      <c r="G177" s="139">
        <f t="shared" si="13"/>
        <v>0</v>
      </c>
      <c r="H177" s="140">
        <f t="shared" si="14"/>
        <v>0</v>
      </c>
      <c r="I177" s="122">
        <f t="shared" si="15"/>
        <v>0</v>
      </c>
      <c r="K177" s="120"/>
      <c r="L177" s="141" t="e">
        <f t="shared" si="16"/>
        <v>#N/A</v>
      </c>
      <c r="M177" s="142">
        <f>IF(C177="ZZ Group",(SUM(IFERROR(SUM(VLOOKUP(C177,SpeciesLookup,37,FALSE)*E177/L177*20*0.001),0)*(1-G177))),SUM(IFERROR(SUM(VLOOKUP(C177,SpeciesLookup,37,FALSE)/L177*'6. Look Up Tables'!$M$9*0.001),0)*(1-G177)))</f>
        <v>0</v>
      </c>
      <c r="N177" s="120" t="s">
        <v>114</v>
      </c>
      <c r="O177" s="122">
        <f t="shared" si="17"/>
        <v>0</v>
      </c>
      <c r="P177" s="123"/>
    </row>
    <row r="178" spans="2:16" x14ac:dyDescent="0.2">
      <c r="B178" s="124"/>
      <c r="C178" s="137"/>
      <c r="D178" s="138">
        <f t="shared" si="12"/>
        <v>0</v>
      </c>
      <c r="E178" s="231"/>
      <c r="F178" s="119"/>
      <c r="G178" s="139">
        <f t="shared" si="13"/>
        <v>0</v>
      </c>
      <c r="H178" s="140">
        <f t="shared" si="14"/>
        <v>0</v>
      </c>
      <c r="I178" s="122">
        <f t="shared" si="15"/>
        <v>0</v>
      </c>
      <c r="K178" s="120"/>
      <c r="L178" s="141" t="e">
        <f t="shared" si="16"/>
        <v>#N/A</v>
      </c>
      <c r="M178" s="142">
        <f>IF(C178="ZZ Group",(SUM(IFERROR(SUM(VLOOKUP(C178,SpeciesLookup,37,FALSE)*E178/L178*20*0.001),0)*(1-G178))),SUM(IFERROR(SUM(VLOOKUP(C178,SpeciesLookup,37,FALSE)/L178*'6. Look Up Tables'!$M$9*0.001),0)*(1-G178)))</f>
        <v>0</v>
      </c>
      <c r="N178" s="120" t="s">
        <v>114</v>
      </c>
      <c r="O178" s="122">
        <f t="shared" si="17"/>
        <v>0</v>
      </c>
      <c r="P178" s="123"/>
    </row>
    <row r="179" spans="2:16" x14ac:dyDescent="0.2">
      <c r="B179" s="124"/>
      <c r="C179" s="137"/>
      <c r="D179" s="138">
        <f t="shared" si="12"/>
        <v>0</v>
      </c>
      <c r="E179" s="231"/>
      <c r="F179" s="119"/>
      <c r="G179" s="139">
        <f t="shared" si="13"/>
        <v>0</v>
      </c>
      <c r="H179" s="140">
        <f t="shared" si="14"/>
        <v>0</v>
      </c>
      <c r="I179" s="122">
        <f t="shared" si="15"/>
        <v>0</v>
      </c>
      <c r="K179" s="120"/>
      <c r="L179" s="141" t="e">
        <f t="shared" si="16"/>
        <v>#N/A</v>
      </c>
      <c r="M179" s="142">
        <f>IF(C179="ZZ Group",(SUM(IFERROR(SUM(VLOOKUP(C179,SpeciesLookup,37,FALSE)*E179/L179*20*0.001),0)*(1-G179))),SUM(IFERROR(SUM(VLOOKUP(C179,SpeciesLookup,37,FALSE)/L179*'6. Look Up Tables'!$M$9*0.001),0)*(1-G179)))</f>
        <v>0</v>
      </c>
      <c r="N179" s="120" t="s">
        <v>114</v>
      </c>
      <c r="O179" s="122">
        <f t="shared" si="17"/>
        <v>0</v>
      </c>
      <c r="P179" s="123"/>
    </row>
    <row r="180" spans="2:16" x14ac:dyDescent="0.2">
      <c r="B180" s="124"/>
      <c r="C180" s="137"/>
      <c r="D180" s="138">
        <f t="shared" si="12"/>
        <v>0</v>
      </c>
      <c r="E180" s="231"/>
      <c r="F180" s="119"/>
      <c r="G180" s="139">
        <f t="shared" si="13"/>
        <v>0</v>
      </c>
      <c r="H180" s="140">
        <f t="shared" si="14"/>
        <v>0</v>
      </c>
      <c r="I180" s="122">
        <f t="shared" si="15"/>
        <v>0</v>
      </c>
      <c r="K180" s="120"/>
      <c r="L180" s="141" t="e">
        <f t="shared" si="16"/>
        <v>#N/A</v>
      </c>
      <c r="M180" s="142">
        <f>IF(C180="ZZ Group",(SUM(IFERROR(SUM(VLOOKUP(C180,SpeciesLookup,37,FALSE)*E180/L180*20*0.001),0)*(1-G180))),SUM(IFERROR(SUM(VLOOKUP(C180,SpeciesLookup,37,FALSE)/L180*'6. Look Up Tables'!$M$9*0.001),0)*(1-G180)))</f>
        <v>0</v>
      </c>
      <c r="N180" s="120" t="s">
        <v>114</v>
      </c>
      <c r="O180" s="122">
        <f t="shared" si="17"/>
        <v>0</v>
      </c>
      <c r="P180" s="123"/>
    </row>
    <row r="181" spans="2:16" x14ac:dyDescent="0.2">
      <c r="B181" s="124"/>
      <c r="C181" s="137"/>
      <c r="D181" s="138">
        <f t="shared" si="12"/>
        <v>0</v>
      </c>
      <c r="E181" s="231"/>
      <c r="F181" s="119"/>
      <c r="G181" s="139">
        <f t="shared" si="13"/>
        <v>0</v>
      </c>
      <c r="H181" s="140">
        <f t="shared" si="14"/>
        <v>0</v>
      </c>
      <c r="I181" s="122">
        <f t="shared" si="15"/>
        <v>0</v>
      </c>
      <c r="K181" s="120"/>
      <c r="L181" s="141" t="e">
        <f t="shared" si="16"/>
        <v>#N/A</v>
      </c>
      <c r="M181" s="142">
        <f>IF(C181="ZZ Group",(SUM(IFERROR(SUM(VLOOKUP(C181,SpeciesLookup,37,FALSE)*E181/L181*20*0.001),0)*(1-G181))),SUM(IFERROR(SUM(VLOOKUP(C181,SpeciesLookup,37,FALSE)/L181*'6. Look Up Tables'!$M$9*0.001),0)*(1-G181)))</f>
        <v>0</v>
      </c>
      <c r="N181" s="120" t="s">
        <v>114</v>
      </c>
      <c r="O181" s="122">
        <f t="shared" si="17"/>
        <v>0</v>
      </c>
      <c r="P181" s="123"/>
    </row>
    <row r="182" spans="2:16" x14ac:dyDescent="0.2">
      <c r="B182" s="124"/>
      <c r="C182" s="137"/>
      <c r="D182" s="138">
        <f t="shared" si="12"/>
        <v>0</v>
      </c>
      <c r="E182" s="231"/>
      <c r="F182" s="119"/>
      <c r="G182" s="139">
        <f t="shared" si="13"/>
        <v>0</v>
      </c>
      <c r="H182" s="140">
        <f t="shared" si="14"/>
        <v>0</v>
      </c>
      <c r="I182" s="122">
        <f t="shared" si="15"/>
        <v>0</v>
      </c>
      <c r="K182" s="120"/>
      <c r="L182" s="141" t="e">
        <f t="shared" si="16"/>
        <v>#N/A</v>
      </c>
      <c r="M182" s="142">
        <f>IF(C182="ZZ Group",(SUM(IFERROR(SUM(VLOOKUP(C182,SpeciesLookup,37,FALSE)*E182/L182*20*0.001),0)*(1-G182))),SUM(IFERROR(SUM(VLOOKUP(C182,SpeciesLookup,37,FALSE)/L182*'6. Look Up Tables'!$M$9*0.001),0)*(1-G182)))</f>
        <v>0</v>
      </c>
      <c r="N182" s="120" t="s">
        <v>114</v>
      </c>
      <c r="O182" s="122">
        <f t="shared" si="17"/>
        <v>0</v>
      </c>
      <c r="P182" s="123"/>
    </row>
    <row r="183" spans="2:16" x14ac:dyDescent="0.2">
      <c r="B183" s="124"/>
      <c r="C183" s="137"/>
      <c r="D183" s="138">
        <f t="shared" si="12"/>
        <v>0</v>
      </c>
      <c r="E183" s="231"/>
      <c r="F183" s="119"/>
      <c r="G183" s="139">
        <f t="shared" si="13"/>
        <v>0</v>
      </c>
      <c r="H183" s="140">
        <f t="shared" si="14"/>
        <v>0</v>
      </c>
      <c r="I183" s="122">
        <f t="shared" si="15"/>
        <v>0</v>
      </c>
      <c r="K183" s="120"/>
      <c r="L183" s="141" t="e">
        <f t="shared" si="16"/>
        <v>#N/A</v>
      </c>
      <c r="M183" s="142">
        <f>IF(C183="ZZ Group",(SUM(IFERROR(SUM(VLOOKUP(C183,SpeciesLookup,37,FALSE)*E183/L183*20*0.001),0)*(1-G183))),SUM(IFERROR(SUM(VLOOKUP(C183,SpeciesLookup,37,FALSE)/L183*'6. Look Up Tables'!$M$9*0.001),0)*(1-G183)))</f>
        <v>0</v>
      </c>
      <c r="N183" s="120" t="s">
        <v>114</v>
      </c>
      <c r="O183" s="122">
        <f t="shared" si="17"/>
        <v>0</v>
      </c>
      <c r="P183" s="123"/>
    </row>
    <row r="184" spans="2:16" x14ac:dyDescent="0.2">
      <c r="B184" s="124"/>
      <c r="C184" s="137"/>
      <c r="D184" s="138">
        <f t="shared" si="12"/>
        <v>0</v>
      </c>
      <c r="E184" s="231"/>
      <c r="F184" s="119"/>
      <c r="G184" s="139">
        <f t="shared" si="13"/>
        <v>0</v>
      </c>
      <c r="H184" s="140">
        <f t="shared" si="14"/>
        <v>0</v>
      </c>
      <c r="I184" s="122">
        <f t="shared" si="15"/>
        <v>0</v>
      </c>
      <c r="K184" s="120"/>
      <c r="L184" s="141" t="e">
        <f t="shared" si="16"/>
        <v>#N/A</v>
      </c>
      <c r="M184" s="142">
        <f>IF(C184="ZZ Group",(SUM(IFERROR(SUM(VLOOKUP(C184,SpeciesLookup,37,FALSE)*E184/L184*20*0.001),0)*(1-G184))),SUM(IFERROR(SUM(VLOOKUP(C184,SpeciesLookup,37,FALSE)/L184*'6. Look Up Tables'!$M$9*0.001),0)*(1-G184)))</f>
        <v>0</v>
      </c>
      <c r="N184" s="120" t="s">
        <v>114</v>
      </c>
      <c r="O184" s="122">
        <f t="shared" si="17"/>
        <v>0</v>
      </c>
      <c r="P184" s="123"/>
    </row>
    <row r="185" spans="2:16" x14ac:dyDescent="0.2">
      <c r="B185" s="124"/>
      <c r="C185" s="137"/>
      <c r="D185" s="138">
        <f t="shared" si="12"/>
        <v>0</v>
      </c>
      <c r="E185" s="231"/>
      <c r="F185" s="119"/>
      <c r="G185" s="139">
        <f t="shared" si="13"/>
        <v>0</v>
      </c>
      <c r="H185" s="140">
        <f t="shared" si="14"/>
        <v>0</v>
      </c>
      <c r="I185" s="122">
        <f t="shared" si="15"/>
        <v>0</v>
      </c>
      <c r="K185" s="120"/>
      <c r="L185" s="141" t="e">
        <f t="shared" si="16"/>
        <v>#N/A</v>
      </c>
      <c r="M185" s="142">
        <f>IF(C185="ZZ Group",(SUM(IFERROR(SUM(VLOOKUP(C185,SpeciesLookup,37,FALSE)*E185/L185*20*0.001),0)*(1-G185))),SUM(IFERROR(SUM(VLOOKUP(C185,SpeciesLookup,37,FALSE)/L185*'6. Look Up Tables'!$M$9*0.001),0)*(1-G185)))</f>
        <v>0</v>
      </c>
      <c r="N185" s="120" t="s">
        <v>114</v>
      </c>
      <c r="O185" s="122">
        <f t="shared" si="17"/>
        <v>0</v>
      </c>
      <c r="P185" s="123"/>
    </row>
    <row r="186" spans="2:16" x14ac:dyDescent="0.2">
      <c r="B186" s="124"/>
      <c r="C186" s="137"/>
      <c r="D186" s="138">
        <f t="shared" si="12"/>
        <v>0</v>
      </c>
      <c r="E186" s="231"/>
      <c r="F186" s="119"/>
      <c r="G186" s="139">
        <f t="shared" si="13"/>
        <v>0</v>
      </c>
      <c r="H186" s="140">
        <f t="shared" si="14"/>
        <v>0</v>
      </c>
      <c r="I186" s="122">
        <f t="shared" si="15"/>
        <v>0</v>
      </c>
      <c r="K186" s="120"/>
      <c r="L186" s="141" t="e">
        <f t="shared" si="16"/>
        <v>#N/A</v>
      </c>
      <c r="M186" s="142">
        <f>IF(C186="ZZ Group",(SUM(IFERROR(SUM(VLOOKUP(C186,SpeciesLookup,37,FALSE)*E186/L186*20*0.001),0)*(1-G186))),SUM(IFERROR(SUM(VLOOKUP(C186,SpeciesLookup,37,FALSE)/L186*'6. Look Up Tables'!$M$9*0.001),0)*(1-G186)))</f>
        <v>0</v>
      </c>
      <c r="N186" s="120" t="s">
        <v>114</v>
      </c>
      <c r="O186" s="122">
        <f t="shared" si="17"/>
        <v>0</v>
      </c>
      <c r="P186" s="123"/>
    </row>
    <row r="187" spans="2:16" x14ac:dyDescent="0.2">
      <c r="B187" s="124"/>
      <c r="C187" s="137"/>
      <c r="D187" s="138">
        <f t="shared" si="12"/>
        <v>0</v>
      </c>
      <c r="E187" s="231"/>
      <c r="F187" s="119"/>
      <c r="G187" s="139">
        <f t="shared" si="13"/>
        <v>0</v>
      </c>
      <c r="H187" s="140">
        <f t="shared" si="14"/>
        <v>0</v>
      </c>
      <c r="I187" s="122">
        <f t="shared" si="15"/>
        <v>0</v>
      </c>
      <c r="K187" s="120"/>
      <c r="L187" s="141" t="e">
        <f t="shared" si="16"/>
        <v>#N/A</v>
      </c>
      <c r="M187" s="142">
        <f>IF(C187="ZZ Group",(SUM(IFERROR(SUM(VLOOKUP(C187,SpeciesLookup,37,FALSE)*E187/L187*20*0.001),0)*(1-G187))),SUM(IFERROR(SUM(VLOOKUP(C187,SpeciesLookup,37,FALSE)/L187*'6. Look Up Tables'!$M$9*0.001),0)*(1-G187)))</f>
        <v>0</v>
      </c>
      <c r="N187" s="120" t="s">
        <v>114</v>
      </c>
      <c r="O187" s="122">
        <f t="shared" si="17"/>
        <v>0</v>
      </c>
      <c r="P187" s="123"/>
    </row>
    <row r="188" spans="2:16" x14ac:dyDescent="0.2">
      <c r="B188" s="124"/>
      <c r="C188" s="137"/>
      <c r="D188" s="138">
        <f t="shared" si="12"/>
        <v>0</v>
      </c>
      <c r="E188" s="231"/>
      <c r="F188" s="119"/>
      <c r="G188" s="139">
        <f t="shared" si="13"/>
        <v>0</v>
      </c>
      <c r="H188" s="140">
        <f t="shared" si="14"/>
        <v>0</v>
      </c>
      <c r="I188" s="122">
        <f t="shared" si="15"/>
        <v>0</v>
      </c>
      <c r="K188" s="120"/>
      <c r="L188" s="141" t="e">
        <f t="shared" si="16"/>
        <v>#N/A</v>
      </c>
      <c r="M188" s="142">
        <f>IF(C188="ZZ Group",(SUM(IFERROR(SUM(VLOOKUP(C188,SpeciesLookup,37,FALSE)*E188/L188*20*0.001),0)*(1-G188))),SUM(IFERROR(SUM(VLOOKUP(C188,SpeciesLookup,37,FALSE)/L188*'6. Look Up Tables'!$M$9*0.001),0)*(1-G188)))</f>
        <v>0</v>
      </c>
      <c r="N188" s="120" t="s">
        <v>114</v>
      </c>
      <c r="O188" s="122">
        <f t="shared" si="17"/>
        <v>0</v>
      </c>
      <c r="P188" s="123"/>
    </row>
    <row r="189" spans="2:16" x14ac:dyDescent="0.2">
      <c r="B189" s="124"/>
      <c r="C189" s="137"/>
      <c r="D189" s="138">
        <f t="shared" si="12"/>
        <v>0</v>
      </c>
      <c r="E189" s="231"/>
      <c r="F189" s="119"/>
      <c r="G189" s="139">
        <f t="shared" si="13"/>
        <v>0</v>
      </c>
      <c r="H189" s="140">
        <f t="shared" si="14"/>
        <v>0</v>
      </c>
      <c r="I189" s="122">
        <f t="shared" si="15"/>
        <v>0</v>
      </c>
      <c r="K189" s="120"/>
      <c r="L189" s="141" t="e">
        <f t="shared" si="16"/>
        <v>#N/A</v>
      </c>
      <c r="M189" s="142">
        <f>IF(C189="ZZ Group",(SUM(IFERROR(SUM(VLOOKUP(C189,SpeciesLookup,37,FALSE)*E189/L189*20*0.001),0)*(1-G189))),SUM(IFERROR(SUM(VLOOKUP(C189,SpeciesLookup,37,FALSE)/L189*'6. Look Up Tables'!$M$9*0.001),0)*(1-G189)))</f>
        <v>0</v>
      </c>
      <c r="N189" s="120" t="s">
        <v>114</v>
      </c>
      <c r="O189" s="122">
        <f t="shared" si="17"/>
        <v>0</v>
      </c>
      <c r="P189" s="123"/>
    </row>
    <row r="190" spans="2:16" x14ac:dyDescent="0.2">
      <c r="B190" s="124"/>
      <c r="C190" s="137"/>
      <c r="D190" s="138">
        <f t="shared" si="12"/>
        <v>0</v>
      </c>
      <c r="E190" s="231"/>
      <c r="F190" s="119"/>
      <c r="G190" s="139">
        <f t="shared" si="13"/>
        <v>0</v>
      </c>
      <c r="H190" s="140">
        <f t="shared" si="14"/>
        <v>0</v>
      </c>
      <c r="I190" s="122">
        <f t="shared" si="15"/>
        <v>0</v>
      </c>
      <c r="K190" s="120"/>
      <c r="L190" s="141" t="e">
        <f t="shared" si="16"/>
        <v>#N/A</v>
      </c>
      <c r="M190" s="142">
        <f>IF(C190="ZZ Group",(SUM(IFERROR(SUM(VLOOKUP(C190,SpeciesLookup,37,FALSE)*E190/L190*20*0.001),0)*(1-G190))),SUM(IFERROR(SUM(VLOOKUP(C190,SpeciesLookup,37,FALSE)/L190*'6. Look Up Tables'!$M$9*0.001),0)*(1-G190)))</f>
        <v>0</v>
      </c>
      <c r="N190" s="120" t="s">
        <v>114</v>
      </c>
      <c r="O190" s="122">
        <f t="shared" si="17"/>
        <v>0</v>
      </c>
      <c r="P190" s="123"/>
    </row>
    <row r="191" spans="2:16" x14ac:dyDescent="0.2">
      <c r="B191" s="124"/>
      <c r="C191" s="137"/>
      <c r="D191" s="138">
        <f t="shared" si="12"/>
        <v>0</v>
      </c>
      <c r="E191" s="231"/>
      <c r="F191" s="119"/>
      <c r="G191" s="139">
        <f t="shared" si="13"/>
        <v>0</v>
      </c>
      <c r="H191" s="140">
        <f t="shared" si="14"/>
        <v>0</v>
      </c>
      <c r="I191" s="122">
        <f t="shared" si="15"/>
        <v>0</v>
      </c>
      <c r="K191" s="120"/>
      <c r="L191" s="141" t="e">
        <f t="shared" si="16"/>
        <v>#N/A</v>
      </c>
      <c r="M191" s="142">
        <f>IF(C191="ZZ Group",(SUM(IFERROR(SUM(VLOOKUP(C191,SpeciesLookup,37,FALSE)*E191/L191*20*0.001),0)*(1-G191))),SUM(IFERROR(SUM(VLOOKUP(C191,SpeciesLookup,37,FALSE)/L191*'6. Look Up Tables'!$M$9*0.001),0)*(1-G191)))</f>
        <v>0</v>
      </c>
      <c r="N191" s="120" t="s">
        <v>114</v>
      </c>
      <c r="O191" s="122">
        <f t="shared" si="17"/>
        <v>0</v>
      </c>
      <c r="P191" s="123"/>
    </row>
    <row r="192" spans="2:16" x14ac:dyDescent="0.2">
      <c r="B192" s="124"/>
      <c r="C192" s="137"/>
      <c r="D192" s="138">
        <f t="shared" si="12"/>
        <v>0</v>
      </c>
      <c r="E192" s="231"/>
      <c r="F192" s="119"/>
      <c r="G192" s="139">
        <f t="shared" si="13"/>
        <v>0</v>
      </c>
      <c r="H192" s="140">
        <f t="shared" si="14"/>
        <v>0</v>
      </c>
      <c r="I192" s="122">
        <f t="shared" si="15"/>
        <v>0</v>
      </c>
      <c r="K192" s="120"/>
      <c r="L192" s="141" t="e">
        <f t="shared" si="16"/>
        <v>#N/A</v>
      </c>
      <c r="M192" s="142">
        <f>IF(C192="ZZ Group",(SUM(IFERROR(SUM(VLOOKUP(C192,SpeciesLookup,37,FALSE)*E192/L192*20*0.001),0)*(1-G192))),SUM(IFERROR(SUM(VLOOKUP(C192,SpeciesLookup,37,FALSE)/L192*'6. Look Up Tables'!$M$9*0.001),0)*(1-G192)))</f>
        <v>0</v>
      </c>
      <c r="N192" s="120" t="s">
        <v>114</v>
      </c>
      <c r="O192" s="122">
        <f t="shared" si="17"/>
        <v>0</v>
      </c>
      <c r="P192" s="123"/>
    </row>
    <row r="193" spans="2:16" x14ac:dyDescent="0.2">
      <c r="B193" s="124"/>
      <c r="C193" s="137"/>
      <c r="D193" s="138">
        <f t="shared" si="12"/>
        <v>0</v>
      </c>
      <c r="E193" s="231"/>
      <c r="F193" s="119"/>
      <c r="G193" s="139">
        <f t="shared" si="13"/>
        <v>0</v>
      </c>
      <c r="H193" s="140">
        <f t="shared" si="14"/>
        <v>0</v>
      </c>
      <c r="I193" s="122">
        <f t="shared" si="15"/>
        <v>0</v>
      </c>
      <c r="K193" s="120"/>
      <c r="L193" s="141" t="e">
        <f t="shared" si="16"/>
        <v>#N/A</v>
      </c>
      <c r="M193" s="142">
        <f>IF(C193="ZZ Group",(SUM(IFERROR(SUM(VLOOKUP(C193,SpeciesLookup,37,FALSE)*E193/L193*20*0.001),0)*(1-G193))),SUM(IFERROR(SUM(VLOOKUP(C193,SpeciesLookup,37,FALSE)/L193*'6. Look Up Tables'!$M$9*0.001),0)*(1-G193)))</f>
        <v>0</v>
      </c>
      <c r="N193" s="120" t="s">
        <v>114</v>
      </c>
      <c r="O193" s="122">
        <f t="shared" si="17"/>
        <v>0</v>
      </c>
      <c r="P193" s="123"/>
    </row>
    <row r="194" spans="2:16" x14ac:dyDescent="0.2">
      <c r="B194" s="124"/>
      <c r="C194" s="137"/>
      <c r="D194" s="138">
        <f t="shared" si="12"/>
        <v>0</v>
      </c>
      <c r="E194" s="231"/>
      <c r="F194" s="119"/>
      <c r="G194" s="139">
        <f t="shared" si="13"/>
        <v>0</v>
      </c>
      <c r="H194" s="140">
        <f t="shared" si="14"/>
        <v>0</v>
      </c>
      <c r="I194" s="122">
        <f t="shared" si="15"/>
        <v>0</v>
      </c>
      <c r="K194" s="120"/>
      <c r="L194" s="141" t="e">
        <f t="shared" si="16"/>
        <v>#N/A</v>
      </c>
      <c r="M194" s="142">
        <f>IF(C194="ZZ Group",(SUM(IFERROR(SUM(VLOOKUP(C194,SpeciesLookup,37,FALSE)*E194/L194*20*0.001),0)*(1-G194))),SUM(IFERROR(SUM(VLOOKUP(C194,SpeciesLookup,37,FALSE)/L194*'6. Look Up Tables'!$M$9*0.001),0)*(1-G194)))</f>
        <v>0</v>
      </c>
      <c r="N194" s="120" t="s">
        <v>114</v>
      </c>
      <c r="O194" s="122">
        <f t="shared" si="17"/>
        <v>0</v>
      </c>
      <c r="P194" s="123"/>
    </row>
    <row r="195" spans="2:16" x14ac:dyDescent="0.2">
      <c r="B195" s="124"/>
      <c r="C195" s="137"/>
      <c r="D195" s="138">
        <f t="shared" si="12"/>
        <v>0</v>
      </c>
      <c r="E195" s="231"/>
      <c r="F195" s="119"/>
      <c r="G195" s="139">
        <f t="shared" si="13"/>
        <v>0</v>
      </c>
      <c r="H195" s="140">
        <f t="shared" si="14"/>
        <v>0</v>
      </c>
      <c r="I195" s="122">
        <f t="shared" si="15"/>
        <v>0</v>
      </c>
      <c r="K195" s="120"/>
      <c r="L195" s="141" t="e">
        <f t="shared" si="16"/>
        <v>#N/A</v>
      </c>
      <c r="M195" s="142">
        <f>IF(C195="ZZ Group",(SUM(IFERROR(SUM(VLOOKUP(C195,SpeciesLookup,37,FALSE)*E195/L195*20*0.001),0)*(1-G195))),SUM(IFERROR(SUM(VLOOKUP(C195,SpeciesLookup,37,FALSE)/L195*'6. Look Up Tables'!$M$9*0.001),0)*(1-G195)))</f>
        <v>0</v>
      </c>
      <c r="N195" s="120" t="s">
        <v>114</v>
      </c>
      <c r="O195" s="122">
        <f t="shared" si="17"/>
        <v>0</v>
      </c>
      <c r="P195" s="123"/>
    </row>
    <row r="196" spans="2:16" x14ac:dyDescent="0.2">
      <c r="B196" s="124"/>
      <c r="C196" s="137"/>
      <c r="D196" s="138">
        <f t="shared" si="12"/>
        <v>0</v>
      </c>
      <c r="E196" s="231"/>
      <c r="F196" s="119"/>
      <c r="G196" s="139">
        <f t="shared" si="13"/>
        <v>0</v>
      </c>
      <c r="H196" s="140">
        <f t="shared" si="14"/>
        <v>0</v>
      </c>
      <c r="I196" s="122">
        <f t="shared" si="15"/>
        <v>0</v>
      </c>
      <c r="K196" s="120"/>
      <c r="L196" s="141" t="e">
        <f t="shared" si="16"/>
        <v>#N/A</v>
      </c>
      <c r="M196" s="142">
        <f>IF(C196="ZZ Group",(SUM(IFERROR(SUM(VLOOKUP(C196,SpeciesLookup,37,FALSE)*E196/L196*20*0.001),0)*(1-G196))),SUM(IFERROR(SUM(VLOOKUP(C196,SpeciesLookup,37,FALSE)/L196*'6. Look Up Tables'!$M$9*0.001),0)*(1-G196)))</f>
        <v>0</v>
      </c>
      <c r="N196" s="120" t="s">
        <v>114</v>
      </c>
      <c r="O196" s="122">
        <f t="shared" si="17"/>
        <v>0</v>
      </c>
      <c r="P196" s="123"/>
    </row>
    <row r="197" spans="2:16" x14ac:dyDescent="0.2">
      <c r="B197" s="124"/>
      <c r="C197" s="137"/>
      <c r="D197" s="138">
        <f t="shared" si="12"/>
        <v>0</v>
      </c>
      <c r="E197" s="231"/>
      <c r="F197" s="119"/>
      <c r="G197" s="139">
        <f t="shared" si="13"/>
        <v>0</v>
      </c>
      <c r="H197" s="140">
        <f t="shared" si="14"/>
        <v>0</v>
      </c>
      <c r="I197" s="122">
        <f t="shared" si="15"/>
        <v>0</v>
      </c>
      <c r="K197" s="120"/>
      <c r="L197" s="141" t="e">
        <f t="shared" si="16"/>
        <v>#N/A</v>
      </c>
      <c r="M197" s="142">
        <f>IF(C197="ZZ Group",(SUM(IFERROR(SUM(VLOOKUP(C197,SpeciesLookup,37,FALSE)*E197/L197*20*0.001),0)*(1-G197))),SUM(IFERROR(SUM(VLOOKUP(C197,SpeciesLookup,37,FALSE)/L197*'6. Look Up Tables'!$M$9*0.001),0)*(1-G197)))</f>
        <v>0</v>
      </c>
      <c r="N197" s="120" t="s">
        <v>114</v>
      </c>
      <c r="O197" s="122">
        <f t="shared" si="17"/>
        <v>0</v>
      </c>
      <c r="P197" s="123"/>
    </row>
    <row r="198" spans="2:16" x14ac:dyDescent="0.2">
      <c r="B198" s="124"/>
      <c r="C198" s="137"/>
      <c r="D198" s="138">
        <f t="shared" si="12"/>
        <v>0</v>
      </c>
      <c r="E198" s="231"/>
      <c r="F198" s="119"/>
      <c r="G198" s="139">
        <f t="shared" si="13"/>
        <v>0</v>
      </c>
      <c r="H198" s="140">
        <f t="shared" si="14"/>
        <v>0</v>
      </c>
      <c r="I198" s="122">
        <f t="shared" si="15"/>
        <v>0</v>
      </c>
      <c r="K198" s="120"/>
      <c r="L198" s="141" t="e">
        <f t="shared" si="16"/>
        <v>#N/A</v>
      </c>
      <c r="M198" s="142">
        <f>IF(C198="ZZ Group",(SUM(IFERROR(SUM(VLOOKUP(C198,SpeciesLookup,37,FALSE)*E198/L198*20*0.001),0)*(1-G198))),SUM(IFERROR(SUM(VLOOKUP(C198,SpeciesLookup,37,FALSE)/L198*'6. Look Up Tables'!$M$9*0.001),0)*(1-G198)))</f>
        <v>0</v>
      </c>
      <c r="N198" s="120" t="s">
        <v>114</v>
      </c>
      <c r="O198" s="122">
        <f t="shared" si="17"/>
        <v>0</v>
      </c>
      <c r="P198" s="123"/>
    </row>
    <row r="199" spans="2:16" x14ac:dyDescent="0.2">
      <c r="B199" s="124"/>
      <c r="C199" s="137"/>
      <c r="D199" s="138">
        <f t="shared" si="12"/>
        <v>0</v>
      </c>
      <c r="E199" s="231"/>
      <c r="F199" s="119"/>
      <c r="G199" s="139">
        <f t="shared" si="13"/>
        <v>0</v>
      </c>
      <c r="H199" s="140">
        <f t="shared" si="14"/>
        <v>0</v>
      </c>
      <c r="I199" s="122">
        <f t="shared" si="15"/>
        <v>0</v>
      </c>
      <c r="K199" s="120"/>
      <c r="L199" s="141" t="e">
        <f t="shared" si="16"/>
        <v>#N/A</v>
      </c>
      <c r="M199" s="142">
        <f>IF(C199="ZZ Group",(SUM(IFERROR(SUM(VLOOKUP(C199,SpeciesLookup,37,FALSE)*E199/L199*20*0.001),0)*(1-G199))),SUM(IFERROR(SUM(VLOOKUP(C199,SpeciesLookup,37,FALSE)/L199*'6. Look Up Tables'!$M$9*0.001),0)*(1-G199)))</f>
        <v>0</v>
      </c>
      <c r="N199" s="120" t="s">
        <v>114</v>
      </c>
      <c r="O199" s="122">
        <f t="shared" si="17"/>
        <v>0</v>
      </c>
      <c r="P199" s="123"/>
    </row>
    <row r="200" spans="2:16" x14ac:dyDescent="0.2">
      <c r="B200" s="124"/>
      <c r="C200" s="137"/>
      <c r="D200" s="138">
        <f t="shared" si="12"/>
        <v>0</v>
      </c>
      <c r="E200" s="231"/>
      <c r="F200" s="119"/>
      <c r="G200" s="139">
        <f t="shared" si="13"/>
        <v>0</v>
      </c>
      <c r="H200" s="140">
        <f t="shared" si="14"/>
        <v>0</v>
      </c>
      <c r="I200" s="122">
        <f t="shared" si="15"/>
        <v>0</v>
      </c>
      <c r="K200" s="120"/>
      <c r="L200" s="141" t="e">
        <f t="shared" si="16"/>
        <v>#N/A</v>
      </c>
      <c r="M200" s="142">
        <f>IF(C200="ZZ Group",(SUM(IFERROR(SUM(VLOOKUP(C200,SpeciesLookup,37,FALSE)*E200/L200*20*0.001),0)*(1-G200))),SUM(IFERROR(SUM(VLOOKUP(C200,SpeciesLookup,37,FALSE)/L200*'6. Look Up Tables'!$M$9*0.001),0)*(1-G200)))</f>
        <v>0</v>
      </c>
      <c r="N200" s="120" t="s">
        <v>114</v>
      </c>
      <c r="O200" s="122">
        <f t="shared" si="17"/>
        <v>0</v>
      </c>
      <c r="P200" s="123"/>
    </row>
    <row r="201" spans="2:16" x14ac:dyDescent="0.2">
      <c r="B201" s="124"/>
      <c r="C201" s="137"/>
      <c r="D201" s="138">
        <f t="shared" si="12"/>
        <v>0</v>
      </c>
      <c r="E201" s="231"/>
      <c r="F201" s="119"/>
      <c r="G201" s="139">
        <f t="shared" si="13"/>
        <v>0</v>
      </c>
      <c r="H201" s="140">
        <f t="shared" si="14"/>
        <v>0</v>
      </c>
      <c r="I201" s="122">
        <f t="shared" si="15"/>
        <v>0</v>
      </c>
      <c r="K201" s="120"/>
      <c r="L201" s="141" t="e">
        <f t="shared" si="16"/>
        <v>#N/A</v>
      </c>
      <c r="M201" s="142">
        <f>IF(C201="ZZ Group",(SUM(IFERROR(SUM(VLOOKUP(C201,SpeciesLookup,37,FALSE)*E201/L201*20*0.001),0)*(1-G201))),SUM(IFERROR(SUM(VLOOKUP(C201,SpeciesLookup,37,FALSE)/L201*'6. Look Up Tables'!$M$9*0.001),0)*(1-G201)))</f>
        <v>0</v>
      </c>
      <c r="N201" s="120" t="s">
        <v>114</v>
      </c>
      <c r="O201" s="122">
        <f t="shared" si="17"/>
        <v>0</v>
      </c>
      <c r="P201" s="123"/>
    </row>
    <row r="202" spans="2:16" x14ac:dyDescent="0.2">
      <c r="B202" s="124"/>
      <c r="C202" s="137"/>
      <c r="D202" s="138">
        <f t="shared" si="12"/>
        <v>0</v>
      </c>
      <c r="E202" s="231"/>
      <c r="F202" s="119"/>
      <c r="G202" s="139">
        <f t="shared" si="13"/>
        <v>0</v>
      </c>
      <c r="H202" s="140">
        <f t="shared" si="14"/>
        <v>0</v>
      </c>
      <c r="I202" s="122">
        <f t="shared" si="15"/>
        <v>0</v>
      </c>
      <c r="K202" s="120"/>
      <c r="L202" s="141" t="e">
        <f t="shared" si="16"/>
        <v>#N/A</v>
      </c>
      <c r="M202" s="142">
        <f>IF(C202="ZZ Group",(SUM(IFERROR(SUM(VLOOKUP(C202,SpeciesLookup,37,FALSE)*E202/L202*20*0.001),0)*(1-G202))),SUM(IFERROR(SUM(VLOOKUP(C202,SpeciesLookup,37,FALSE)/L202*'6. Look Up Tables'!$M$9*0.001),0)*(1-G202)))</f>
        <v>0</v>
      </c>
      <c r="N202" s="120" t="s">
        <v>114</v>
      </c>
      <c r="O202" s="122">
        <f t="shared" si="17"/>
        <v>0</v>
      </c>
      <c r="P202" s="123"/>
    </row>
    <row r="203" spans="2:16" x14ac:dyDescent="0.2">
      <c r="B203" s="124"/>
      <c r="C203" s="137"/>
      <c r="D203" s="138">
        <f t="shared" si="12"/>
        <v>0</v>
      </c>
      <c r="E203" s="231"/>
      <c r="F203" s="119"/>
      <c r="G203" s="139">
        <f t="shared" si="13"/>
        <v>0</v>
      </c>
      <c r="H203" s="140">
        <f t="shared" si="14"/>
        <v>0</v>
      </c>
      <c r="I203" s="122">
        <f t="shared" si="15"/>
        <v>0</v>
      </c>
      <c r="K203" s="120"/>
      <c r="L203" s="141" t="e">
        <f t="shared" si="16"/>
        <v>#N/A</v>
      </c>
      <c r="M203" s="142">
        <f>IF(C203="ZZ Group",(SUM(IFERROR(SUM(VLOOKUP(C203,SpeciesLookup,37,FALSE)*E203/L203*20*0.001),0)*(1-G203))),SUM(IFERROR(SUM(VLOOKUP(C203,SpeciesLookup,37,FALSE)/L203*'6. Look Up Tables'!$M$9*0.001),0)*(1-G203)))</f>
        <v>0</v>
      </c>
      <c r="N203" s="120" t="s">
        <v>114</v>
      </c>
      <c r="O203" s="122">
        <f t="shared" si="17"/>
        <v>0</v>
      </c>
      <c r="P203" s="123"/>
    </row>
    <row r="204" spans="2:16" x14ac:dyDescent="0.2">
      <c r="B204" s="124"/>
      <c r="C204" s="137"/>
      <c r="D204" s="138">
        <f t="shared" si="12"/>
        <v>0</v>
      </c>
      <c r="E204" s="231"/>
      <c r="F204" s="119"/>
      <c r="G204" s="139">
        <f t="shared" si="13"/>
        <v>0</v>
      </c>
      <c r="H204" s="140">
        <f t="shared" si="14"/>
        <v>0</v>
      </c>
      <c r="I204" s="122">
        <f t="shared" si="15"/>
        <v>0</v>
      </c>
      <c r="K204" s="120"/>
      <c r="L204" s="141" t="e">
        <f t="shared" si="16"/>
        <v>#N/A</v>
      </c>
      <c r="M204" s="142">
        <f>IF(C204="ZZ Group",(SUM(IFERROR(SUM(VLOOKUP(C204,SpeciesLookup,37,FALSE)*E204/L204*20*0.001),0)*(1-G204))),SUM(IFERROR(SUM(VLOOKUP(C204,SpeciesLookup,37,FALSE)/L204*'6. Look Up Tables'!$M$9*0.001),0)*(1-G204)))</f>
        <v>0</v>
      </c>
      <c r="N204" s="120" t="s">
        <v>114</v>
      </c>
      <c r="O204" s="122">
        <f t="shared" si="17"/>
        <v>0</v>
      </c>
      <c r="P204" s="123"/>
    </row>
    <row r="205" spans="2:16" x14ac:dyDescent="0.2">
      <c r="B205" s="124"/>
      <c r="C205" s="137"/>
      <c r="D205" s="138">
        <f t="shared" ref="D205:D268" si="18">IFERROR(VLOOKUP(C205,SpeciesLookup,25,FALSE),0)</f>
        <v>0</v>
      </c>
      <c r="E205" s="231"/>
      <c r="F205" s="119"/>
      <c r="G205" s="139">
        <f t="shared" ref="G205:G268" si="19">IF(C205="ZZ Group",SUM(F205/E205),(IFERROR(SUM(F205/(PI()*(D205)^2)),0)))</f>
        <v>0</v>
      </c>
      <c r="H205" s="140">
        <f t="shared" ref="H205:H268" si="20">IFERROR(VLOOKUP(C205,SpeciesLookup,26,FALSE),0)</f>
        <v>0</v>
      </c>
      <c r="I205" s="122">
        <f t="shared" ref="I205:I268" si="21">IFERROR(SUM(H205*(1-G205)),(E205*(1-G205)))</f>
        <v>0</v>
      </c>
      <c r="K205" s="120"/>
      <c r="L205" s="141" t="e">
        <f t="shared" ref="L205:L268" si="22">VLOOKUP(K205,AWHC,2,FALSE)</f>
        <v>#N/A</v>
      </c>
      <c r="M205" s="142">
        <f>IF(C205="ZZ Group",(SUM(IFERROR(SUM(VLOOKUP(C205,SpeciesLookup,37,FALSE)*E205/L205*20*0.001),0)*(1-G205))),SUM(IFERROR(SUM(VLOOKUP(C205,SpeciesLookup,37,FALSE)/L205*'6. Look Up Tables'!$M$9*0.001),0)*(1-G205)))</f>
        <v>0</v>
      </c>
      <c r="N205" s="120" t="s">
        <v>114</v>
      </c>
      <c r="O205" s="122">
        <f t="shared" si="17"/>
        <v>0</v>
      </c>
      <c r="P205" s="123"/>
    </row>
    <row r="206" spans="2:16" x14ac:dyDescent="0.2">
      <c r="B206" s="124"/>
      <c r="C206" s="137"/>
      <c r="D206" s="138">
        <f t="shared" si="18"/>
        <v>0</v>
      </c>
      <c r="E206" s="231"/>
      <c r="F206" s="119"/>
      <c r="G206" s="139">
        <f t="shared" si="19"/>
        <v>0</v>
      </c>
      <c r="H206" s="140">
        <f t="shared" si="20"/>
        <v>0</v>
      </c>
      <c r="I206" s="122">
        <f t="shared" si="21"/>
        <v>0</v>
      </c>
      <c r="K206" s="120"/>
      <c r="L206" s="141" t="e">
        <f t="shared" si="22"/>
        <v>#N/A</v>
      </c>
      <c r="M206" s="142">
        <f>IF(C206="ZZ Group",(SUM(IFERROR(SUM(VLOOKUP(C206,SpeciesLookup,37,FALSE)*E206/L206*20*0.001),0)*(1-G206))),SUM(IFERROR(SUM(VLOOKUP(C206,SpeciesLookup,37,FALSE)/L206*'6. Look Up Tables'!$M$9*0.001),0)*(1-G206)))</f>
        <v>0</v>
      </c>
      <c r="N206" s="120" t="s">
        <v>114</v>
      </c>
      <c r="O206" s="122">
        <f t="shared" ref="O206:O269" si="23">IF(N206="Yes",M206*0.8,M206)</f>
        <v>0</v>
      </c>
      <c r="P206" s="123"/>
    </row>
    <row r="207" spans="2:16" x14ac:dyDescent="0.2">
      <c r="B207" s="124"/>
      <c r="C207" s="137"/>
      <c r="D207" s="138">
        <f t="shared" si="18"/>
        <v>0</v>
      </c>
      <c r="E207" s="231"/>
      <c r="F207" s="119"/>
      <c r="G207" s="139">
        <f t="shared" si="19"/>
        <v>0</v>
      </c>
      <c r="H207" s="140">
        <f t="shared" si="20"/>
        <v>0</v>
      </c>
      <c r="I207" s="122">
        <f t="shared" si="21"/>
        <v>0</v>
      </c>
      <c r="K207" s="120"/>
      <c r="L207" s="141" t="e">
        <f t="shared" si="22"/>
        <v>#N/A</v>
      </c>
      <c r="M207" s="142">
        <f>IF(C207="ZZ Group",(SUM(IFERROR(SUM(VLOOKUP(C207,SpeciesLookup,37,FALSE)*E207/L207*20*0.001),0)*(1-G207))),SUM(IFERROR(SUM(VLOOKUP(C207,SpeciesLookup,37,FALSE)/L207*'6. Look Up Tables'!$M$9*0.001),0)*(1-G207)))</f>
        <v>0</v>
      </c>
      <c r="N207" s="120" t="s">
        <v>114</v>
      </c>
      <c r="O207" s="122">
        <f t="shared" si="23"/>
        <v>0</v>
      </c>
      <c r="P207" s="123"/>
    </row>
    <row r="208" spans="2:16" x14ac:dyDescent="0.2">
      <c r="B208" s="124"/>
      <c r="C208" s="137"/>
      <c r="D208" s="138">
        <f t="shared" si="18"/>
        <v>0</v>
      </c>
      <c r="E208" s="231"/>
      <c r="F208" s="119"/>
      <c r="G208" s="139">
        <f t="shared" si="19"/>
        <v>0</v>
      </c>
      <c r="H208" s="140">
        <f t="shared" si="20"/>
        <v>0</v>
      </c>
      <c r="I208" s="122">
        <f t="shared" si="21"/>
        <v>0</v>
      </c>
      <c r="K208" s="120"/>
      <c r="L208" s="141" t="e">
        <f t="shared" si="22"/>
        <v>#N/A</v>
      </c>
      <c r="M208" s="142">
        <f>IF(C208="ZZ Group",(SUM(IFERROR(SUM(VLOOKUP(C208,SpeciesLookup,37,FALSE)*E208/L208*20*0.001),0)*(1-G208))),SUM(IFERROR(SUM(VLOOKUP(C208,SpeciesLookup,37,FALSE)/L208*'6. Look Up Tables'!$M$9*0.001),0)*(1-G208)))</f>
        <v>0</v>
      </c>
      <c r="N208" s="120" t="s">
        <v>114</v>
      </c>
      <c r="O208" s="122">
        <f t="shared" si="23"/>
        <v>0</v>
      </c>
      <c r="P208" s="123"/>
    </row>
    <row r="209" spans="2:16" x14ac:dyDescent="0.2">
      <c r="B209" s="124"/>
      <c r="C209" s="137"/>
      <c r="D209" s="138">
        <f t="shared" si="18"/>
        <v>0</v>
      </c>
      <c r="E209" s="231"/>
      <c r="F209" s="119"/>
      <c r="G209" s="139">
        <f t="shared" si="19"/>
        <v>0</v>
      </c>
      <c r="H209" s="140">
        <f t="shared" si="20"/>
        <v>0</v>
      </c>
      <c r="I209" s="122">
        <f t="shared" si="21"/>
        <v>0</v>
      </c>
      <c r="K209" s="120"/>
      <c r="L209" s="141" t="e">
        <f t="shared" si="22"/>
        <v>#N/A</v>
      </c>
      <c r="M209" s="142">
        <f>IF(C209="ZZ Group",(SUM(IFERROR(SUM(VLOOKUP(C209,SpeciesLookup,37,FALSE)*E209/L209*20*0.001),0)*(1-G209))),SUM(IFERROR(SUM(VLOOKUP(C209,SpeciesLookup,37,FALSE)/L209*'6. Look Up Tables'!$M$9*0.001),0)*(1-G209)))</f>
        <v>0</v>
      </c>
      <c r="N209" s="120" t="s">
        <v>114</v>
      </c>
      <c r="O209" s="122">
        <f t="shared" si="23"/>
        <v>0</v>
      </c>
      <c r="P209" s="123"/>
    </row>
    <row r="210" spans="2:16" x14ac:dyDescent="0.2">
      <c r="B210" s="124"/>
      <c r="C210" s="137"/>
      <c r="D210" s="138">
        <f t="shared" si="18"/>
        <v>0</v>
      </c>
      <c r="E210" s="231"/>
      <c r="F210" s="119"/>
      <c r="G210" s="139">
        <f t="shared" si="19"/>
        <v>0</v>
      </c>
      <c r="H210" s="140">
        <f t="shared" si="20"/>
        <v>0</v>
      </c>
      <c r="I210" s="122">
        <f t="shared" si="21"/>
        <v>0</v>
      </c>
      <c r="K210" s="120"/>
      <c r="L210" s="141" t="e">
        <f t="shared" si="22"/>
        <v>#N/A</v>
      </c>
      <c r="M210" s="142">
        <f>IF(C210="ZZ Group",(SUM(IFERROR(SUM(VLOOKUP(C210,SpeciesLookup,37,FALSE)*E210/L210*20*0.001),0)*(1-G210))),SUM(IFERROR(SUM(VLOOKUP(C210,SpeciesLookup,37,FALSE)/L210*'6. Look Up Tables'!$M$9*0.001),0)*(1-G210)))</f>
        <v>0</v>
      </c>
      <c r="N210" s="120" t="s">
        <v>114</v>
      </c>
      <c r="O210" s="122">
        <f t="shared" si="23"/>
        <v>0</v>
      </c>
      <c r="P210" s="123"/>
    </row>
    <row r="211" spans="2:16" x14ac:dyDescent="0.2">
      <c r="B211" s="124"/>
      <c r="C211" s="137"/>
      <c r="D211" s="138">
        <f t="shared" si="18"/>
        <v>0</v>
      </c>
      <c r="E211" s="231"/>
      <c r="F211" s="119"/>
      <c r="G211" s="139">
        <f t="shared" si="19"/>
        <v>0</v>
      </c>
      <c r="H211" s="140">
        <f t="shared" si="20"/>
        <v>0</v>
      </c>
      <c r="I211" s="122">
        <f t="shared" si="21"/>
        <v>0</v>
      </c>
      <c r="K211" s="120"/>
      <c r="L211" s="141" t="e">
        <f t="shared" si="22"/>
        <v>#N/A</v>
      </c>
      <c r="M211" s="142">
        <f>IF(C211="ZZ Group",(SUM(IFERROR(SUM(VLOOKUP(C211,SpeciesLookup,37,FALSE)*E211/L211*20*0.001),0)*(1-G211))),SUM(IFERROR(SUM(VLOOKUP(C211,SpeciesLookup,37,FALSE)/L211*'6. Look Up Tables'!$M$9*0.001),0)*(1-G211)))</f>
        <v>0</v>
      </c>
      <c r="N211" s="120" t="s">
        <v>114</v>
      </c>
      <c r="O211" s="122">
        <f t="shared" si="23"/>
        <v>0</v>
      </c>
      <c r="P211" s="123"/>
    </row>
    <row r="212" spans="2:16" x14ac:dyDescent="0.2">
      <c r="B212" s="124"/>
      <c r="C212" s="137"/>
      <c r="D212" s="138">
        <f t="shared" si="18"/>
        <v>0</v>
      </c>
      <c r="E212" s="231"/>
      <c r="F212" s="119"/>
      <c r="G212" s="139">
        <f t="shared" si="19"/>
        <v>0</v>
      </c>
      <c r="H212" s="140">
        <f t="shared" si="20"/>
        <v>0</v>
      </c>
      <c r="I212" s="122">
        <f t="shared" si="21"/>
        <v>0</v>
      </c>
      <c r="K212" s="120"/>
      <c r="L212" s="141" t="e">
        <f t="shared" si="22"/>
        <v>#N/A</v>
      </c>
      <c r="M212" s="142">
        <f>IF(C212="ZZ Group",(SUM(IFERROR(SUM(VLOOKUP(C212,SpeciesLookup,37,FALSE)*E212/L212*20*0.001),0)*(1-G212))),SUM(IFERROR(SUM(VLOOKUP(C212,SpeciesLookup,37,FALSE)/L212*'6. Look Up Tables'!$M$9*0.001),0)*(1-G212)))</f>
        <v>0</v>
      </c>
      <c r="N212" s="120" t="s">
        <v>114</v>
      </c>
      <c r="O212" s="122">
        <f t="shared" si="23"/>
        <v>0</v>
      </c>
      <c r="P212" s="123"/>
    </row>
    <row r="213" spans="2:16" x14ac:dyDescent="0.2">
      <c r="B213" s="124"/>
      <c r="C213" s="137"/>
      <c r="D213" s="138">
        <f t="shared" si="18"/>
        <v>0</v>
      </c>
      <c r="E213" s="231"/>
      <c r="F213" s="119"/>
      <c r="G213" s="139">
        <f t="shared" si="19"/>
        <v>0</v>
      </c>
      <c r="H213" s="140">
        <f t="shared" si="20"/>
        <v>0</v>
      </c>
      <c r="I213" s="122">
        <f t="shared" si="21"/>
        <v>0</v>
      </c>
      <c r="K213" s="120"/>
      <c r="L213" s="141" t="e">
        <f t="shared" si="22"/>
        <v>#N/A</v>
      </c>
      <c r="M213" s="142">
        <f>IF(C213="ZZ Group",(SUM(IFERROR(SUM(VLOOKUP(C213,SpeciesLookup,37,FALSE)*E213/L213*20*0.001),0)*(1-G213))),SUM(IFERROR(SUM(VLOOKUP(C213,SpeciesLookup,37,FALSE)/L213*'6. Look Up Tables'!$M$9*0.001),0)*(1-G213)))</f>
        <v>0</v>
      </c>
      <c r="N213" s="120" t="s">
        <v>114</v>
      </c>
      <c r="O213" s="122">
        <f t="shared" si="23"/>
        <v>0</v>
      </c>
      <c r="P213" s="123"/>
    </row>
    <row r="214" spans="2:16" x14ac:dyDescent="0.2">
      <c r="B214" s="124"/>
      <c r="C214" s="137"/>
      <c r="D214" s="138">
        <f t="shared" si="18"/>
        <v>0</v>
      </c>
      <c r="E214" s="231"/>
      <c r="F214" s="119"/>
      <c r="G214" s="139">
        <f t="shared" si="19"/>
        <v>0</v>
      </c>
      <c r="H214" s="140">
        <f t="shared" si="20"/>
        <v>0</v>
      </c>
      <c r="I214" s="122">
        <f t="shared" si="21"/>
        <v>0</v>
      </c>
      <c r="K214" s="120"/>
      <c r="L214" s="141" t="e">
        <f t="shared" si="22"/>
        <v>#N/A</v>
      </c>
      <c r="M214" s="142">
        <f>IF(C214="ZZ Group",(SUM(IFERROR(SUM(VLOOKUP(C214,SpeciesLookup,37,FALSE)*E214/L214*20*0.001),0)*(1-G214))),SUM(IFERROR(SUM(VLOOKUP(C214,SpeciesLookup,37,FALSE)/L214*'6. Look Up Tables'!$M$9*0.001),0)*(1-G214)))</f>
        <v>0</v>
      </c>
      <c r="N214" s="120" t="s">
        <v>114</v>
      </c>
      <c r="O214" s="122">
        <f t="shared" si="23"/>
        <v>0</v>
      </c>
      <c r="P214" s="123"/>
    </row>
    <row r="215" spans="2:16" x14ac:dyDescent="0.2">
      <c r="B215" s="124"/>
      <c r="C215" s="137"/>
      <c r="D215" s="138">
        <f t="shared" si="18"/>
        <v>0</v>
      </c>
      <c r="E215" s="231"/>
      <c r="F215" s="119"/>
      <c r="G215" s="139">
        <f t="shared" si="19"/>
        <v>0</v>
      </c>
      <c r="H215" s="140">
        <f t="shared" si="20"/>
        <v>0</v>
      </c>
      <c r="I215" s="122">
        <f t="shared" si="21"/>
        <v>0</v>
      </c>
      <c r="K215" s="120"/>
      <c r="L215" s="141" t="e">
        <f t="shared" si="22"/>
        <v>#N/A</v>
      </c>
      <c r="M215" s="142">
        <f>IF(C215="ZZ Group",(SUM(IFERROR(SUM(VLOOKUP(C215,SpeciesLookup,37,FALSE)*E215/L215*20*0.001),0)*(1-G215))),SUM(IFERROR(SUM(VLOOKUP(C215,SpeciesLookup,37,FALSE)/L215*'6. Look Up Tables'!$M$9*0.001),0)*(1-G215)))</f>
        <v>0</v>
      </c>
      <c r="N215" s="120" t="s">
        <v>114</v>
      </c>
      <c r="O215" s="122">
        <f t="shared" si="23"/>
        <v>0</v>
      </c>
      <c r="P215" s="123"/>
    </row>
    <row r="216" spans="2:16" x14ac:dyDescent="0.2">
      <c r="B216" s="124"/>
      <c r="C216" s="137"/>
      <c r="D216" s="138">
        <f t="shared" si="18"/>
        <v>0</v>
      </c>
      <c r="E216" s="231"/>
      <c r="F216" s="119"/>
      <c r="G216" s="139">
        <f t="shared" si="19"/>
        <v>0</v>
      </c>
      <c r="H216" s="140">
        <f t="shared" si="20"/>
        <v>0</v>
      </c>
      <c r="I216" s="122">
        <f t="shared" si="21"/>
        <v>0</v>
      </c>
      <c r="K216" s="120"/>
      <c r="L216" s="141" t="e">
        <f t="shared" si="22"/>
        <v>#N/A</v>
      </c>
      <c r="M216" s="142">
        <f>IF(C216="ZZ Group",(SUM(IFERROR(SUM(VLOOKUP(C216,SpeciesLookup,37,FALSE)*E216/L216*20*0.001),0)*(1-G216))),SUM(IFERROR(SUM(VLOOKUP(C216,SpeciesLookup,37,FALSE)/L216*'6. Look Up Tables'!$M$9*0.001),0)*(1-G216)))</f>
        <v>0</v>
      </c>
      <c r="N216" s="120" t="s">
        <v>114</v>
      </c>
      <c r="O216" s="122">
        <f t="shared" si="23"/>
        <v>0</v>
      </c>
      <c r="P216" s="123"/>
    </row>
    <row r="217" spans="2:16" x14ac:dyDescent="0.2">
      <c r="B217" s="124"/>
      <c r="C217" s="137"/>
      <c r="D217" s="138">
        <f t="shared" si="18"/>
        <v>0</v>
      </c>
      <c r="E217" s="231"/>
      <c r="F217" s="119"/>
      <c r="G217" s="139">
        <f t="shared" si="19"/>
        <v>0</v>
      </c>
      <c r="H217" s="140">
        <f t="shared" si="20"/>
        <v>0</v>
      </c>
      <c r="I217" s="122">
        <f t="shared" si="21"/>
        <v>0</v>
      </c>
      <c r="K217" s="120"/>
      <c r="L217" s="141" t="e">
        <f t="shared" si="22"/>
        <v>#N/A</v>
      </c>
      <c r="M217" s="142">
        <f>IF(C217="ZZ Group",(SUM(IFERROR(SUM(VLOOKUP(C217,SpeciesLookup,37,FALSE)*E217/L217*20*0.001),0)*(1-G217))),SUM(IFERROR(SUM(VLOOKUP(C217,SpeciesLookup,37,FALSE)/L217*'6. Look Up Tables'!$M$9*0.001),0)*(1-G217)))</f>
        <v>0</v>
      </c>
      <c r="N217" s="120" t="s">
        <v>114</v>
      </c>
      <c r="O217" s="122">
        <f t="shared" si="23"/>
        <v>0</v>
      </c>
      <c r="P217" s="123"/>
    </row>
    <row r="218" spans="2:16" x14ac:dyDescent="0.2">
      <c r="B218" s="124"/>
      <c r="C218" s="137"/>
      <c r="D218" s="138">
        <f t="shared" si="18"/>
        <v>0</v>
      </c>
      <c r="E218" s="231"/>
      <c r="F218" s="119"/>
      <c r="G218" s="139">
        <f t="shared" si="19"/>
        <v>0</v>
      </c>
      <c r="H218" s="140">
        <f t="shared" si="20"/>
        <v>0</v>
      </c>
      <c r="I218" s="122">
        <f t="shared" si="21"/>
        <v>0</v>
      </c>
      <c r="K218" s="120"/>
      <c r="L218" s="141" t="e">
        <f t="shared" si="22"/>
        <v>#N/A</v>
      </c>
      <c r="M218" s="142">
        <f>IF(C218="ZZ Group",(SUM(IFERROR(SUM(VLOOKUP(C218,SpeciesLookup,37,FALSE)*E218/L218*20*0.001),0)*(1-G218))),SUM(IFERROR(SUM(VLOOKUP(C218,SpeciesLookup,37,FALSE)/L218*'6. Look Up Tables'!$M$9*0.001),0)*(1-G218)))</f>
        <v>0</v>
      </c>
      <c r="N218" s="120" t="s">
        <v>114</v>
      </c>
      <c r="O218" s="122">
        <f t="shared" si="23"/>
        <v>0</v>
      </c>
      <c r="P218" s="123"/>
    </row>
    <row r="219" spans="2:16" x14ac:dyDescent="0.2">
      <c r="B219" s="124"/>
      <c r="C219" s="137"/>
      <c r="D219" s="138">
        <f t="shared" si="18"/>
        <v>0</v>
      </c>
      <c r="E219" s="231"/>
      <c r="F219" s="119"/>
      <c r="G219" s="139">
        <f t="shared" si="19"/>
        <v>0</v>
      </c>
      <c r="H219" s="140">
        <f t="shared" si="20"/>
        <v>0</v>
      </c>
      <c r="I219" s="122">
        <f t="shared" si="21"/>
        <v>0</v>
      </c>
      <c r="K219" s="120"/>
      <c r="L219" s="141" t="e">
        <f t="shared" si="22"/>
        <v>#N/A</v>
      </c>
      <c r="M219" s="142">
        <f>IF(C219="ZZ Group",(SUM(IFERROR(SUM(VLOOKUP(C219,SpeciesLookup,37,FALSE)*E219/L219*20*0.001),0)*(1-G219))),SUM(IFERROR(SUM(VLOOKUP(C219,SpeciesLookup,37,FALSE)/L219*'6. Look Up Tables'!$M$9*0.001),0)*(1-G219)))</f>
        <v>0</v>
      </c>
      <c r="N219" s="120" t="s">
        <v>114</v>
      </c>
      <c r="O219" s="122">
        <f t="shared" si="23"/>
        <v>0</v>
      </c>
      <c r="P219" s="123"/>
    </row>
    <row r="220" spans="2:16" x14ac:dyDescent="0.2">
      <c r="B220" s="124"/>
      <c r="C220" s="137"/>
      <c r="D220" s="138">
        <f t="shared" si="18"/>
        <v>0</v>
      </c>
      <c r="E220" s="231"/>
      <c r="F220" s="119"/>
      <c r="G220" s="139">
        <f t="shared" si="19"/>
        <v>0</v>
      </c>
      <c r="H220" s="140">
        <f t="shared" si="20"/>
        <v>0</v>
      </c>
      <c r="I220" s="122">
        <f t="shared" si="21"/>
        <v>0</v>
      </c>
      <c r="K220" s="120"/>
      <c r="L220" s="141" t="e">
        <f t="shared" si="22"/>
        <v>#N/A</v>
      </c>
      <c r="M220" s="142">
        <f>IF(C220="ZZ Group",(SUM(IFERROR(SUM(VLOOKUP(C220,SpeciesLookup,37,FALSE)*E220/L220*20*0.001),0)*(1-G220))),SUM(IFERROR(SUM(VLOOKUP(C220,SpeciesLookup,37,FALSE)/L220*'6. Look Up Tables'!$M$9*0.001),0)*(1-G220)))</f>
        <v>0</v>
      </c>
      <c r="N220" s="120" t="s">
        <v>114</v>
      </c>
      <c r="O220" s="122">
        <f t="shared" si="23"/>
        <v>0</v>
      </c>
      <c r="P220" s="123"/>
    </row>
    <row r="221" spans="2:16" x14ac:dyDescent="0.2">
      <c r="B221" s="124"/>
      <c r="C221" s="137"/>
      <c r="D221" s="138">
        <f t="shared" si="18"/>
        <v>0</v>
      </c>
      <c r="E221" s="231"/>
      <c r="F221" s="119"/>
      <c r="G221" s="139">
        <f t="shared" si="19"/>
        <v>0</v>
      </c>
      <c r="H221" s="140">
        <f t="shared" si="20"/>
        <v>0</v>
      </c>
      <c r="I221" s="122">
        <f t="shared" si="21"/>
        <v>0</v>
      </c>
      <c r="K221" s="120"/>
      <c r="L221" s="141" t="e">
        <f t="shared" si="22"/>
        <v>#N/A</v>
      </c>
      <c r="M221" s="142">
        <f>IF(C221="ZZ Group",(SUM(IFERROR(SUM(VLOOKUP(C221,SpeciesLookup,37,FALSE)*E221/L221*20*0.001),0)*(1-G221))),SUM(IFERROR(SUM(VLOOKUP(C221,SpeciesLookup,37,FALSE)/L221*'6. Look Up Tables'!$M$9*0.001),0)*(1-G221)))</f>
        <v>0</v>
      </c>
      <c r="N221" s="120" t="s">
        <v>114</v>
      </c>
      <c r="O221" s="122">
        <f t="shared" si="23"/>
        <v>0</v>
      </c>
      <c r="P221" s="123"/>
    </row>
    <row r="222" spans="2:16" x14ac:dyDescent="0.2">
      <c r="B222" s="124"/>
      <c r="C222" s="137"/>
      <c r="D222" s="138">
        <f t="shared" si="18"/>
        <v>0</v>
      </c>
      <c r="E222" s="231"/>
      <c r="F222" s="119"/>
      <c r="G222" s="139">
        <f t="shared" si="19"/>
        <v>0</v>
      </c>
      <c r="H222" s="140">
        <f t="shared" si="20"/>
        <v>0</v>
      </c>
      <c r="I222" s="122">
        <f t="shared" si="21"/>
        <v>0</v>
      </c>
      <c r="K222" s="120"/>
      <c r="L222" s="141" t="e">
        <f t="shared" si="22"/>
        <v>#N/A</v>
      </c>
      <c r="M222" s="142">
        <f>IF(C222="ZZ Group",(SUM(IFERROR(SUM(VLOOKUP(C222,SpeciesLookup,37,FALSE)*E222/L222*20*0.001),0)*(1-G222))),SUM(IFERROR(SUM(VLOOKUP(C222,SpeciesLookup,37,FALSE)/L222*'6. Look Up Tables'!$M$9*0.001),0)*(1-G222)))</f>
        <v>0</v>
      </c>
      <c r="N222" s="120" t="s">
        <v>114</v>
      </c>
      <c r="O222" s="122">
        <f t="shared" si="23"/>
        <v>0</v>
      </c>
      <c r="P222" s="123"/>
    </row>
    <row r="223" spans="2:16" x14ac:dyDescent="0.2">
      <c r="B223" s="124"/>
      <c r="C223" s="137"/>
      <c r="D223" s="138">
        <f t="shared" si="18"/>
        <v>0</v>
      </c>
      <c r="E223" s="231"/>
      <c r="F223" s="119"/>
      <c r="G223" s="139">
        <f t="shared" si="19"/>
        <v>0</v>
      </c>
      <c r="H223" s="140">
        <f t="shared" si="20"/>
        <v>0</v>
      </c>
      <c r="I223" s="122">
        <f t="shared" si="21"/>
        <v>0</v>
      </c>
      <c r="K223" s="120"/>
      <c r="L223" s="141" t="e">
        <f t="shared" si="22"/>
        <v>#N/A</v>
      </c>
      <c r="M223" s="142">
        <f>IF(C223="ZZ Group",(SUM(IFERROR(SUM(VLOOKUP(C223,SpeciesLookup,37,FALSE)*E223/L223*20*0.001),0)*(1-G223))),SUM(IFERROR(SUM(VLOOKUP(C223,SpeciesLookup,37,FALSE)/L223*'6. Look Up Tables'!$M$9*0.001),0)*(1-G223)))</f>
        <v>0</v>
      </c>
      <c r="N223" s="120" t="s">
        <v>114</v>
      </c>
      <c r="O223" s="122">
        <f t="shared" si="23"/>
        <v>0</v>
      </c>
      <c r="P223" s="123"/>
    </row>
    <row r="224" spans="2:16" x14ac:dyDescent="0.2">
      <c r="B224" s="124"/>
      <c r="C224" s="137"/>
      <c r="D224" s="138">
        <f t="shared" si="18"/>
        <v>0</v>
      </c>
      <c r="E224" s="231"/>
      <c r="F224" s="119"/>
      <c r="G224" s="139">
        <f t="shared" si="19"/>
        <v>0</v>
      </c>
      <c r="H224" s="140">
        <f t="shared" si="20"/>
        <v>0</v>
      </c>
      <c r="I224" s="122">
        <f t="shared" si="21"/>
        <v>0</v>
      </c>
      <c r="K224" s="120"/>
      <c r="L224" s="141" t="e">
        <f t="shared" si="22"/>
        <v>#N/A</v>
      </c>
      <c r="M224" s="142">
        <f>IF(C224="ZZ Group",(SUM(IFERROR(SUM(VLOOKUP(C224,SpeciesLookup,37,FALSE)*E224/L224*20*0.001),0)*(1-G224))),SUM(IFERROR(SUM(VLOOKUP(C224,SpeciesLookup,37,FALSE)/L224*'6. Look Up Tables'!$M$9*0.001),0)*(1-G224)))</f>
        <v>0</v>
      </c>
      <c r="N224" s="120" t="s">
        <v>114</v>
      </c>
      <c r="O224" s="122">
        <f t="shared" si="23"/>
        <v>0</v>
      </c>
      <c r="P224" s="123"/>
    </row>
    <row r="225" spans="2:16" x14ac:dyDescent="0.2">
      <c r="B225" s="124"/>
      <c r="C225" s="137"/>
      <c r="D225" s="138">
        <f t="shared" si="18"/>
        <v>0</v>
      </c>
      <c r="E225" s="231"/>
      <c r="F225" s="119"/>
      <c r="G225" s="139">
        <f t="shared" si="19"/>
        <v>0</v>
      </c>
      <c r="H225" s="140">
        <f t="shared" si="20"/>
        <v>0</v>
      </c>
      <c r="I225" s="122">
        <f t="shared" si="21"/>
        <v>0</v>
      </c>
      <c r="K225" s="120"/>
      <c r="L225" s="141" t="e">
        <f t="shared" si="22"/>
        <v>#N/A</v>
      </c>
      <c r="M225" s="142">
        <f>IF(C225="ZZ Group",(SUM(IFERROR(SUM(VLOOKUP(C225,SpeciesLookup,37,FALSE)*E225/L225*20*0.001),0)*(1-G225))),SUM(IFERROR(SUM(VLOOKUP(C225,SpeciesLookup,37,FALSE)/L225*'6. Look Up Tables'!$M$9*0.001),0)*(1-G225)))</f>
        <v>0</v>
      </c>
      <c r="N225" s="120" t="s">
        <v>114</v>
      </c>
      <c r="O225" s="122">
        <f t="shared" si="23"/>
        <v>0</v>
      </c>
      <c r="P225" s="123"/>
    </row>
    <row r="226" spans="2:16" x14ac:dyDescent="0.2">
      <c r="B226" s="124"/>
      <c r="C226" s="137"/>
      <c r="D226" s="138">
        <f t="shared" si="18"/>
        <v>0</v>
      </c>
      <c r="E226" s="231"/>
      <c r="F226" s="119"/>
      <c r="G226" s="139">
        <f t="shared" si="19"/>
        <v>0</v>
      </c>
      <c r="H226" s="140">
        <f t="shared" si="20"/>
        <v>0</v>
      </c>
      <c r="I226" s="122">
        <f t="shared" si="21"/>
        <v>0</v>
      </c>
      <c r="K226" s="120"/>
      <c r="L226" s="141" t="e">
        <f t="shared" si="22"/>
        <v>#N/A</v>
      </c>
      <c r="M226" s="142">
        <f>IF(C226="ZZ Group",(SUM(IFERROR(SUM(VLOOKUP(C226,SpeciesLookup,37,FALSE)*E226/L226*20*0.001),0)*(1-G226))),SUM(IFERROR(SUM(VLOOKUP(C226,SpeciesLookup,37,FALSE)/L226*'6. Look Up Tables'!$M$9*0.001),0)*(1-G226)))</f>
        <v>0</v>
      </c>
      <c r="N226" s="120" t="s">
        <v>114</v>
      </c>
      <c r="O226" s="122">
        <f t="shared" si="23"/>
        <v>0</v>
      </c>
      <c r="P226" s="123"/>
    </row>
    <row r="227" spans="2:16" x14ac:dyDescent="0.2">
      <c r="B227" s="124"/>
      <c r="C227" s="137"/>
      <c r="D227" s="138">
        <f t="shared" si="18"/>
        <v>0</v>
      </c>
      <c r="E227" s="231"/>
      <c r="F227" s="119"/>
      <c r="G227" s="139">
        <f t="shared" si="19"/>
        <v>0</v>
      </c>
      <c r="H227" s="140">
        <f t="shared" si="20"/>
        <v>0</v>
      </c>
      <c r="I227" s="122">
        <f t="shared" si="21"/>
        <v>0</v>
      </c>
      <c r="K227" s="120"/>
      <c r="L227" s="141" t="e">
        <f t="shared" si="22"/>
        <v>#N/A</v>
      </c>
      <c r="M227" s="142">
        <f>IF(C227="ZZ Group",(SUM(IFERROR(SUM(VLOOKUP(C227,SpeciesLookup,37,FALSE)*E227/L227*20*0.001),0)*(1-G227))),SUM(IFERROR(SUM(VLOOKUP(C227,SpeciesLookup,37,FALSE)/L227*'6. Look Up Tables'!$M$9*0.001),0)*(1-G227)))</f>
        <v>0</v>
      </c>
      <c r="N227" s="120" t="s">
        <v>114</v>
      </c>
      <c r="O227" s="122">
        <f t="shared" si="23"/>
        <v>0</v>
      </c>
      <c r="P227" s="123"/>
    </row>
    <row r="228" spans="2:16" x14ac:dyDescent="0.2">
      <c r="B228" s="124"/>
      <c r="C228" s="137"/>
      <c r="D228" s="138">
        <f t="shared" si="18"/>
        <v>0</v>
      </c>
      <c r="E228" s="231"/>
      <c r="F228" s="119"/>
      <c r="G228" s="139">
        <f t="shared" si="19"/>
        <v>0</v>
      </c>
      <c r="H228" s="140">
        <f t="shared" si="20"/>
        <v>0</v>
      </c>
      <c r="I228" s="122">
        <f t="shared" si="21"/>
        <v>0</v>
      </c>
      <c r="K228" s="120"/>
      <c r="L228" s="141" t="e">
        <f t="shared" si="22"/>
        <v>#N/A</v>
      </c>
      <c r="M228" s="142">
        <f>IF(C228="ZZ Group",(SUM(IFERROR(SUM(VLOOKUP(C228,SpeciesLookup,37,FALSE)*E228/L228*20*0.001),0)*(1-G228))),SUM(IFERROR(SUM(VLOOKUP(C228,SpeciesLookup,37,FALSE)/L228*'6. Look Up Tables'!$M$9*0.001),0)*(1-G228)))</f>
        <v>0</v>
      </c>
      <c r="N228" s="120" t="s">
        <v>114</v>
      </c>
      <c r="O228" s="122">
        <f t="shared" si="23"/>
        <v>0</v>
      </c>
      <c r="P228" s="123"/>
    </row>
    <row r="229" spans="2:16" x14ac:dyDescent="0.2">
      <c r="B229" s="124"/>
      <c r="C229" s="137"/>
      <c r="D229" s="138">
        <f t="shared" si="18"/>
        <v>0</v>
      </c>
      <c r="E229" s="231"/>
      <c r="F229" s="119"/>
      <c r="G229" s="139">
        <f t="shared" si="19"/>
        <v>0</v>
      </c>
      <c r="H229" s="140">
        <f t="shared" si="20"/>
        <v>0</v>
      </c>
      <c r="I229" s="122">
        <f t="shared" si="21"/>
        <v>0</v>
      </c>
      <c r="K229" s="120"/>
      <c r="L229" s="141" t="e">
        <f t="shared" si="22"/>
        <v>#N/A</v>
      </c>
      <c r="M229" s="142">
        <f>IF(C229="ZZ Group",(SUM(IFERROR(SUM(VLOOKUP(C229,SpeciesLookup,37,FALSE)*E229/L229*20*0.001),0)*(1-G229))),SUM(IFERROR(SUM(VLOOKUP(C229,SpeciesLookup,37,FALSE)/L229*'6. Look Up Tables'!$M$9*0.001),0)*(1-G229)))</f>
        <v>0</v>
      </c>
      <c r="N229" s="120" t="s">
        <v>114</v>
      </c>
      <c r="O229" s="122">
        <f t="shared" si="23"/>
        <v>0</v>
      </c>
      <c r="P229" s="123"/>
    </row>
    <row r="230" spans="2:16" x14ac:dyDescent="0.2">
      <c r="B230" s="124"/>
      <c r="C230" s="137"/>
      <c r="D230" s="138">
        <f t="shared" si="18"/>
        <v>0</v>
      </c>
      <c r="E230" s="231"/>
      <c r="F230" s="119"/>
      <c r="G230" s="139">
        <f t="shared" si="19"/>
        <v>0</v>
      </c>
      <c r="H230" s="140">
        <f t="shared" si="20"/>
        <v>0</v>
      </c>
      <c r="I230" s="122">
        <f t="shared" si="21"/>
        <v>0</v>
      </c>
      <c r="K230" s="120"/>
      <c r="L230" s="141" t="e">
        <f t="shared" si="22"/>
        <v>#N/A</v>
      </c>
      <c r="M230" s="142">
        <f>IF(C230="ZZ Group",(SUM(IFERROR(SUM(VLOOKUP(C230,SpeciesLookup,37,FALSE)*E230/L230*20*0.001),0)*(1-G230))),SUM(IFERROR(SUM(VLOOKUP(C230,SpeciesLookup,37,FALSE)/L230*'6. Look Up Tables'!$M$9*0.001),0)*(1-G230)))</f>
        <v>0</v>
      </c>
      <c r="N230" s="120" t="s">
        <v>114</v>
      </c>
      <c r="O230" s="122">
        <f t="shared" si="23"/>
        <v>0</v>
      </c>
      <c r="P230" s="123"/>
    </row>
    <row r="231" spans="2:16" x14ac:dyDescent="0.2">
      <c r="B231" s="124"/>
      <c r="C231" s="137"/>
      <c r="D231" s="138">
        <f t="shared" si="18"/>
        <v>0</v>
      </c>
      <c r="E231" s="231"/>
      <c r="F231" s="119"/>
      <c r="G231" s="139">
        <f t="shared" si="19"/>
        <v>0</v>
      </c>
      <c r="H231" s="140">
        <f t="shared" si="20"/>
        <v>0</v>
      </c>
      <c r="I231" s="122">
        <f t="shared" si="21"/>
        <v>0</v>
      </c>
      <c r="K231" s="120"/>
      <c r="L231" s="141" t="e">
        <f t="shared" si="22"/>
        <v>#N/A</v>
      </c>
      <c r="M231" s="142">
        <f>IF(C231="ZZ Group",(SUM(IFERROR(SUM(VLOOKUP(C231,SpeciesLookup,37,FALSE)*E231/L231*20*0.001),0)*(1-G231))),SUM(IFERROR(SUM(VLOOKUP(C231,SpeciesLookup,37,FALSE)/L231*'6. Look Up Tables'!$M$9*0.001),0)*(1-G231)))</f>
        <v>0</v>
      </c>
      <c r="N231" s="120" t="s">
        <v>114</v>
      </c>
      <c r="O231" s="122">
        <f t="shared" si="23"/>
        <v>0</v>
      </c>
      <c r="P231" s="123"/>
    </row>
    <row r="232" spans="2:16" x14ac:dyDescent="0.2">
      <c r="B232" s="124"/>
      <c r="C232" s="137"/>
      <c r="D232" s="138">
        <f t="shared" si="18"/>
        <v>0</v>
      </c>
      <c r="E232" s="231"/>
      <c r="F232" s="119"/>
      <c r="G232" s="139">
        <f t="shared" si="19"/>
        <v>0</v>
      </c>
      <c r="H232" s="140">
        <f t="shared" si="20"/>
        <v>0</v>
      </c>
      <c r="I232" s="122">
        <f t="shared" si="21"/>
        <v>0</v>
      </c>
      <c r="K232" s="120"/>
      <c r="L232" s="141" t="e">
        <f t="shared" si="22"/>
        <v>#N/A</v>
      </c>
      <c r="M232" s="142">
        <f>IF(C232="ZZ Group",(SUM(IFERROR(SUM(VLOOKUP(C232,SpeciesLookup,37,FALSE)*E232/L232*20*0.001),0)*(1-G232))),SUM(IFERROR(SUM(VLOOKUP(C232,SpeciesLookup,37,FALSE)/L232*'6. Look Up Tables'!$M$9*0.001),0)*(1-G232)))</f>
        <v>0</v>
      </c>
      <c r="N232" s="120" t="s">
        <v>114</v>
      </c>
      <c r="O232" s="122">
        <f t="shared" si="23"/>
        <v>0</v>
      </c>
      <c r="P232" s="123"/>
    </row>
    <row r="233" spans="2:16" x14ac:dyDescent="0.2">
      <c r="B233" s="124"/>
      <c r="C233" s="137"/>
      <c r="D233" s="138">
        <f t="shared" si="18"/>
        <v>0</v>
      </c>
      <c r="E233" s="231"/>
      <c r="F233" s="119"/>
      <c r="G233" s="139">
        <f t="shared" si="19"/>
        <v>0</v>
      </c>
      <c r="H233" s="140">
        <f t="shared" si="20"/>
        <v>0</v>
      </c>
      <c r="I233" s="122">
        <f t="shared" si="21"/>
        <v>0</v>
      </c>
      <c r="K233" s="120"/>
      <c r="L233" s="141" t="e">
        <f t="shared" si="22"/>
        <v>#N/A</v>
      </c>
      <c r="M233" s="142">
        <f>IF(C233="ZZ Group",(SUM(IFERROR(SUM(VLOOKUP(C233,SpeciesLookup,37,FALSE)*E233/L233*20*0.001),0)*(1-G233))),SUM(IFERROR(SUM(VLOOKUP(C233,SpeciesLookup,37,FALSE)/L233*'6. Look Up Tables'!$M$9*0.001),0)*(1-G233)))</f>
        <v>0</v>
      </c>
      <c r="N233" s="120" t="s">
        <v>114</v>
      </c>
      <c r="O233" s="122">
        <f t="shared" si="23"/>
        <v>0</v>
      </c>
      <c r="P233" s="123"/>
    </row>
    <row r="234" spans="2:16" x14ac:dyDescent="0.2">
      <c r="B234" s="124"/>
      <c r="C234" s="137"/>
      <c r="D234" s="138">
        <f t="shared" si="18"/>
        <v>0</v>
      </c>
      <c r="E234" s="231"/>
      <c r="F234" s="119"/>
      <c r="G234" s="139">
        <f t="shared" si="19"/>
        <v>0</v>
      </c>
      <c r="H234" s="140">
        <f t="shared" si="20"/>
        <v>0</v>
      </c>
      <c r="I234" s="122">
        <f t="shared" si="21"/>
        <v>0</v>
      </c>
      <c r="K234" s="120"/>
      <c r="L234" s="141" t="e">
        <f t="shared" si="22"/>
        <v>#N/A</v>
      </c>
      <c r="M234" s="142">
        <f>IF(C234="ZZ Group",(SUM(IFERROR(SUM(VLOOKUP(C234,SpeciesLookup,37,FALSE)*E234/L234*20*0.001),0)*(1-G234))),SUM(IFERROR(SUM(VLOOKUP(C234,SpeciesLookup,37,FALSE)/L234*'6. Look Up Tables'!$M$9*0.001),0)*(1-G234)))</f>
        <v>0</v>
      </c>
      <c r="N234" s="120" t="s">
        <v>114</v>
      </c>
      <c r="O234" s="122">
        <f t="shared" si="23"/>
        <v>0</v>
      </c>
      <c r="P234" s="123"/>
    </row>
    <row r="235" spans="2:16" x14ac:dyDescent="0.2">
      <c r="B235" s="124"/>
      <c r="C235" s="137"/>
      <c r="D235" s="138">
        <f t="shared" si="18"/>
        <v>0</v>
      </c>
      <c r="E235" s="231"/>
      <c r="F235" s="119"/>
      <c r="G235" s="139">
        <f t="shared" si="19"/>
        <v>0</v>
      </c>
      <c r="H235" s="140">
        <f t="shared" si="20"/>
        <v>0</v>
      </c>
      <c r="I235" s="122">
        <f t="shared" si="21"/>
        <v>0</v>
      </c>
      <c r="K235" s="120"/>
      <c r="L235" s="141" t="e">
        <f t="shared" si="22"/>
        <v>#N/A</v>
      </c>
      <c r="M235" s="142">
        <f>IF(C235="ZZ Group",(SUM(IFERROR(SUM(VLOOKUP(C235,SpeciesLookup,37,FALSE)*E235/L235*20*0.001),0)*(1-G235))),SUM(IFERROR(SUM(VLOOKUP(C235,SpeciesLookup,37,FALSE)/L235*'6. Look Up Tables'!$M$9*0.001),0)*(1-G235)))</f>
        <v>0</v>
      </c>
      <c r="N235" s="120" t="s">
        <v>114</v>
      </c>
      <c r="O235" s="122">
        <f t="shared" si="23"/>
        <v>0</v>
      </c>
      <c r="P235" s="123"/>
    </row>
    <row r="236" spans="2:16" x14ac:dyDescent="0.2">
      <c r="B236" s="124"/>
      <c r="C236" s="137"/>
      <c r="D236" s="138">
        <f t="shared" si="18"/>
        <v>0</v>
      </c>
      <c r="E236" s="231"/>
      <c r="F236" s="119"/>
      <c r="G236" s="139">
        <f t="shared" si="19"/>
        <v>0</v>
      </c>
      <c r="H236" s="140">
        <f t="shared" si="20"/>
        <v>0</v>
      </c>
      <c r="I236" s="122">
        <f t="shared" si="21"/>
        <v>0</v>
      </c>
      <c r="K236" s="120"/>
      <c r="L236" s="141" t="e">
        <f t="shared" si="22"/>
        <v>#N/A</v>
      </c>
      <c r="M236" s="142">
        <f>IF(C236="ZZ Group",(SUM(IFERROR(SUM(VLOOKUP(C236,SpeciesLookup,37,FALSE)*E236/L236*20*0.001),0)*(1-G236))),SUM(IFERROR(SUM(VLOOKUP(C236,SpeciesLookup,37,FALSE)/L236*'6. Look Up Tables'!$M$9*0.001),0)*(1-G236)))</f>
        <v>0</v>
      </c>
      <c r="N236" s="120" t="s">
        <v>114</v>
      </c>
      <c r="O236" s="122">
        <f t="shared" si="23"/>
        <v>0</v>
      </c>
      <c r="P236" s="123"/>
    </row>
    <row r="237" spans="2:16" x14ac:dyDescent="0.2">
      <c r="B237" s="124"/>
      <c r="C237" s="137"/>
      <c r="D237" s="138">
        <f t="shared" si="18"/>
        <v>0</v>
      </c>
      <c r="E237" s="231"/>
      <c r="F237" s="119"/>
      <c r="G237" s="139">
        <f t="shared" si="19"/>
        <v>0</v>
      </c>
      <c r="H237" s="140">
        <f t="shared" si="20"/>
        <v>0</v>
      </c>
      <c r="I237" s="122">
        <f t="shared" si="21"/>
        <v>0</v>
      </c>
      <c r="K237" s="120"/>
      <c r="L237" s="141" t="e">
        <f t="shared" si="22"/>
        <v>#N/A</v>
      </c>
      <c r="M237" s="142">
        <f>IF(C237="ZZ Group",(SUM(IFERROR(SUM(VLOOKUP(C237,SpeciesLookup,37,FALSE)*E237/L237*20*0.001),0)*(1-G237))),SUM(IFERROR(SUM(VLOOKUP(C237,SpeciesLookup,37,FALSE)/L237*'6. Look Up Tables'!$M$9*0.001),0)*(1-G237)))</f>
        <v>0</v>
      </c>
      <c r="N237" s="120" t="s">
        <v>114</v>
      </c>
      <c r="O237" s="122">
        <f t="shared" si="23"/>
        <v>0</v>
      </c>
      <c r="P237" s="123"/>
    </row>
    <row r="238" spans="2:16" x14ac:dyDescent="0.2">
      <c r="B238" s="124"/>
      <c r="C238" s="137"/>
      <c r="D238" s="138">
        <f t="shared" si="18"/>
        <v>0</v>
      </c>
      <c r="E238" s="231"/>
      <c r="F238" s="119"/>
      <c r="G238" s="139">
        <f t="shared" si="19"/>
        <v>0</v>
      </c>
      <c r="H238" s="140">
        <f t="shared" si="20"/>
        <v>0</v>
      </c>
      <c r="I238" s="122">
        <f t="shared" si="21"/>
        <v>0</v>
      </c>
      <c r="K238" s="120"/>
      <c r="L238" s="141" t="e">
        <f t="shared" si="22"/>
        <v>#N/A</v>
      </c>
      <c r="M238" s="142">
        <f>IF(C238="ZZ Group",(SUM(IFERROR(SUM(VLOOKUP(C238,SpeciesLookup,37,FALSE)*E238/L238*20*0.001),0)*(1-G238))),SUM(IFERROR(SUM(VLOOKUP(C238,SpeciesLookup,37,FALSE)/L238*'6. Look Up Tables'!$M$9*0.001),0)*(1-G238)))</f>
        <v>0</v>
      </c>
      <c r="N238" s="120" t="s">
        <v>114</v>
      </c>
      <c r="O238" s="122">
        <f t="shared" si="23"/>
        <v>0</v>
      </c>
      <c r="P238" s="123"/>
    </row>
    <row r="239" spans="2:16" x14ac:dyDescent="0.2">
      <c r="B239" s="124"/>
      <c r="C239" s="137"/>
      <c r="D239" s="138">
        <f t="shared" si="18"/>
        <v>0</v>
      </c>
      <c r="E239" s="231"/>
      <c r="F239" s="119"/>
      <c r="G239" s="139">
        <f t="shared" si="19"/>
        <v>0</v>
      </c>
      <c r="H239" s="140">
        <f t="shared" si="20"/>
        <v>0</v>
      </c>
      <c r="I239" s="122">
        <f t="shared" si="21"/>
        <v>0</v>
      </c>
      <c r="K239" s="120"/>
      <c r="L239" s="141" t="e">
        <f t="shared" si="22"/>
        <v>#N/A</v>
      </c>
      <c r="M239" s="142">
        <f>IF(C239="ZZ Group",(SUM(IFERROR(SUM(VLOOKUP(C239,SpeciesLookup,37,FALSE)*E239/L239*20*0.001),0)*(1-G239))),SUM(IFERROR(SUM(VLOOKUP(C239,SpeciesLookup,37,FALSE)/L239*'6. Look Up Tables'!$M$9*0.001),0)*(1-G239)))</f>
        <v>0</v>
      </c>
      <c r="N239" s="120" t="s">
        <v>114</v>
      </c>
      <c r="O239" s="122">
        <f t="shared" si="23"/>
        <v>0</v>
      </c>
      <c r="P239" s="123"/>
    </row>
    <row r="240" spans="2:16" x14ac:dyDescent="0.2">
      <c r="B240" s="124"/>
      <c r="C240" s="137"/>
      <c r="D240" s="138">
        <f t="shared" si="18"/>
        <v>0</v>
      </c>
      <c r="E240" s="231"/>
      <c r="F240" s="119"/>
      <c r="G240" s="139">
        <f t="shared" si="19"/>
        <v>0</v>
      </c>
      <c r="H240" s="140">
        <f t="shared" si="20"/>
        <v>0</v>
      </c>
      <c r="I240" s="122">
        <f t="shared" si="21"/>
        <v>0</v>
      </c>
      <c r="K240" s="120"/>
      <c r="L240" s="141" t="e">
        <f t="shared" si="22"/>
        <v>#N/A</v>
      </c>
      <c r="M240" s="142">
        <f>IF(C240="ZZ Group",(SUM(IFERROR(SUM(VLOOKUP(C240,SpeciesLookup,37,FALSE)*E240/L240*20*0.001),0)*(1-G240))),SUM(IFERROR(SUM(VLOOKUP(C240,SpeciesLookup,37,FALSE)/L240*'6. Look Up Tables'!$M$9*0.001),0)*(1-G240)))</f>
        <v>0</v>
      </c>
      <c r="N240" s="120" t="s">
        <v>114</v>
      </c>
      <c r="O240" s="122">
        <f t="shared" si="23"/>
        <v>0</v>
      </c>
      <c r="P240" s="123"/>
    </row>
    <row r="241" spans="2:16" x14ac:dyDescent="0.2">
      <c r="B241" s="124"/>
      <c r="C241" s="137"/>
      <c r="D241" s="138">
        <f t="shared" si="18"/>
        <v>0</v>
      </c>
      <c r="E241" s="231"/>
      <c r="F241" s="119"/>
      <c r="G241" s="139">
        <f t="shared" si="19"/>
        <v>0</v>
      </c>
      <c r="H241" s="140">
        <f t="shared" si="20"/>
        <v>0</v>
      </c>
      <c r="I241" s="122">
        <f t="shared" si="21"/>
        <v>0</v>
      </c>
      <c r="K241" s="120"/>
      <c r="L241" s="141" t="e">
        <f t="shared" si="22"/>
        <v>#N/A</v>
      </c>
      <c r="M241" s="142">
        <f>IF(C241="ZZ Group",(SUM(IFERROR(SUM(VLOOKUP(C241,SpeciesLookup,37,FALSE)*E241/L241*20*0.001),0)*(1-G241))),SUM(IFERROR(SUM(VLOOKUP(C241,SpeciesLookup,37,FALSE)/L241*'6. Look Up Tables'!$M$9*0.001),0)*(1-G241)))</f>
        <v>0</v>
      </c>
      <c r="N241" s="120" t="s">
        <v>114</v>
      </c>
      <c r="O241" s="122">
        <f t="shared" si="23"/>
        <v>0</v>
      </c>
      <c r="P241" s="123"/>
    </row>
    <row r="242" spans="2:16" x14ac:dyDescent="0.2">
      <c r="B242" s="124"/>
      <c r="C242" s="137"/>
      <c r="D242" s="138">
        <f t="shared" si="18"/>
        <v>0</v>
      </c>
      <c r="E242" s="231"/>
      <c r="F242" s="119"/>
      <c r="G242" s="139">
        <f t="shared" si="19"/>
        <v>0</v>
      </c>
      <c r="H242" s="140">
        <f t="shared" si="20"/>
        <v>0</v>
      </c>
      <c r="I242" s="122">
        <f t="shared" si="21"/>
        <v>0</v>
      </c>
      <c r="K242" s="120"/>
      <c r="L242" s="141" t="e">
        <f t="shared" si="22"/>
        <v>#N/A</v>
      </c>
      <c r="M242" s="142">
        <f>IF(C242="ZZ Group",(SUM(IFERROR(SUM(VLOOKUP(C242,SpeciesLookup,37,FALSE)*E242/L242*20*0.001),0)*(1-G242))),SUM(IFERROR(SUM(VLOOKUP(C242,SpeciesLookup,37,FALSE)/L242*'6. Look Up Tables'!$M$9*0.001),0)*(1-G242)))</f>
        <v>0</v>
      </c>
      <c r="N242" s="120" t="s">
        <v>114</v>
      </c>
      <c r="O242" s="122">
        <f t="shared" si="23"/>
        <v>0</v>
      </c>
      <c r="P242" s="123"/>
    </row>
    <row r="243" spans="2:16" x14ac:dyDescent="0.2">
      <c r="B243" s="124"/>
      <c r="C243" s="137"/>
      <c r="D243" s="138">
        <f t="shared" si="18"/>
        <v>0</v>
      </c>
      <c r="E243" s="231"/>
      <c r="F243" s="119"/>
      <c r="G243" s="139">
        <f t="shared" si="19"/>
        <v>0</v>
      </c>
      <c r="H243" s="140">
        <f t="shared" si="20"/>
        <v>0</v>
      </c>
      <c r="I243" s="122">
        <f t="shared" si="21"/>
        <v>0</v>
      </c>
      <c r="K243" s="120"/>
      <c r="L243" s="141" t="e">
        <f t="shared" si="22"/>
        <v>#N/A</v>
      </c>
      <c r="M243" s="142">
        <f>IF(C243="ZZ Group",(SUM(IFERROR(SUM(VLOOKUP(C243,SpeciesLookup,37,FALSE)*E243/L243*20*0.001),0)*(1-G243))),SUM(IFERROR(SUM(VLOOKUP(C243,SpeciesLookup,37,FALSE)/L243*'6. Look Up Tables'!$M$9*0.001),0)*(1-G243)))</f>
        <v>0</v>
      </c>
      <c r="N243" s="120" t="s">
        <v>114</v>
      </c>
      <c r="O243" s="122">
        <f t="shared" si="23"/>
        <v>0</v>
      </c>
      <c r="P243" s="123"/>
    </row>
    <row r="244" spans="2:16" x14ac:dyDescent="0.2">
      <c r="B244" s="124"/>
      <c r="C244" s="137"/>
      <c r="D244" s="138">
        <f t="shared" si="18"/>
        <v>0</v>
      </c>
      <c r="E244" s="231"/>
      <c r="F244" s="119"/>
      <c r="G244" s="139">
        <f t="shared" si="19"/>
        <v>0</v>
      </c>
      <c r="H244" s="140">
        <f t="shared" si="20"/>
        <v>0</v>
      </c>
      <c r="I244" s="122">
        <f t="shared" si="21"/>
        <v>0</v>
      </c>
      <c r="K244" s="120"/>
      <c r="L244" s="141" t="e">
        <f t="shared" si="22"/>
        <v>#N/A</v>
      </c>
      <c r="M244" s="142">
        <f>IF(C244="ZZ Group",(SUM(IFERROR(SUM(VLOOKUP(C244,SpeciesLookup,37,FALSE)*E244/L244*20*0.001),0)*(1-G244))),SUM(IFERROR(SUM(VLOOKUP(C244,SpeciesLookup,37,FALSE)/L244*'6. Look Up Tables'!$M$9*0.001),0)*(1-G244)))</f>
        <v>0</v>
      </c>
      <c r="N244" s="120" t="s">
        <v>114</v>
      </c>
      <c r="O244" s="122">
        <f t="shared" si="23"/>
        <v>0</v>
      </c>
      <c r="P244" s="123"/>
    </row>
    <row r="245" spans="2:16" x14ac:dyDescent="0.2">
      <c r="B245" s="124"/>
      <c r="C245" s="137"/>
      <c r="D245" s="138">
        <f t="shared" si="18"/>
        <v>0</v>
      </c>
      <c r="E245" s="231"/>
      <c r="F245" s="119"/>
      <c r="G245" s="139">
        <f t="shared" si="19"/>
        <v>0</v>
      </c>
      <c r="H245" s="140">
        <f t="shared" si="20"/>
        <v>0</v>
      </c>
      <c r="I245" s="122">
        <f t="shared" si="21"/>
        <v>0</v>
      </c>
      <c r="K245" s="120"/>
      <c r="L245" s="141" t="e">
        <f t="shared" si="22"/>
        <v>#N/A</v>
      </c>
      <c r="M245" s="142">
        <f>IF(C245="ZZ Group",(SUM(IFERROR(SUM(VLOOKUP(C245,SpeciesLookup,37,FALSE)*E245/L245*20*0.001),0)*(1-G245))),SUM(IFERROR(SUM(VLOOKUP(C245,SpeciesLookup,37,FALSE)/L245*'6. Look Up Tables'!$M$9*0.001),0)*(1-G245)))</f>
        <v>0</v>
      </c>
      <c r="N245" s="120" t="s">
        <v>114</v>
      </c>
      <c r="O245" s="122">
        <f t="shared" si="23"/>
        <v>0</v>
      </c>
      <c r="P245" s="123"/>
    </row>
    <row r="246" spans="2:16" x14ac:dyDescent="0.2">
      <c r="B246" s="124"/>
      <c r="C246" s="137"/>
      <c r="D246" s="138">
        <f t="shared" si="18"/>
        <v>0</v>
      </c>
      <c r="E246" s="231"/>
      <c r="F246" s="119"/>
      <c r="G246" s="139">
        <f t="shared" si="19"/>
        <v>0</v>
      </c>
      <c r="H246" s="140">
        <f t="shared" si="20"/>
        <v>0</v>
      </c>
      <c r="I246" s="122">
        <f t="shared" si="21"/>
        <v>0</v>
      </c>
      <c r="K246" s="120"/>
      <c r="L246" s="141" t="e">
        <f t="shared" si="22"/>
        <v>#N/A</v>
      </c>
      <c r="M246" s="142">
        <f>IF(C246="ZZ Group",(SUM(IFERROR(SUM(VLOOKUP(C246,SpeciesLookup,37,FALSE)*E246/L246*20*0.001),0)*(1-G246))),SUM(IFERROR(SUM(VLOOKUP(C246,SpeciesLookup,37,FALSE)/L246*'6. Look Up Tables'!$M$9*0.001),0)*(1-G246)))</f>
        <v>0</v>
      </c>
      <c r="N246" s="120" t="s">
        <v>114</v>
      </c>
      <c r="O246" s="122">
        <f t="shared" si="23"/>
        <v>0</v>
      </c>
      <c r="P246" s="123"/>
    </row>
    <row r="247" spans="2:16" x14ac:dyDescent="0.2">
      <c r="B247" s="124"/>
      <c r="C247" s="137"/>
      <c r="D247" s="138">
        <f t="shared" si="18"/>
        <v>0</v>
      </c>
      <c r="E247" s="231"/>
      <c r="F247" s="119"/>
      <c r="G247" s="139">
        <f t="shared" si="19"/>
        <v>0</v>
      </c>
      <c r="H247" s="140">
        <f t="shared" si="20"/>
        <v>0</v>
      </c>
      <c r="I247" s="122">
        <f t="shared" si="21"/>
        <v>0</v>
      </c>
      <c r="K247" s="120"/>
      <c r="L247" s="141" t="e">
        <f t="shared" si="22"/>
        <v>#N/A</v>
      </c>
      <c r="M247" s="142">
        <f>IF(C247="ZZ Group",(SUM(IFERROR(SUM(VLOOKUP(C247,SpeciesLookup,37,FALSE)*E247/L247*20*0.001),0)*(1-G247))),SUM(IFERROR(SUM(VLOOKUP(C247,SpeciesLookup,37,FALSE)/L247*'6. Look Up Tables'!$M$9*0.001),0)*(1-G247)))</f>
        <v>0</v>
      </c>
      <c r="N247" s="120" t="s">
        <v>114</v>
      </c>
      <c r="O247" s="122">
        <f t="shared" si="23"/>
        <v>0</v>
      </c>
      <c r="P247" s="123"/>
    </row>
    <row r="248" spans="2:16" x14ac:dyDescent="0.2">
      <c r="B248" s="124"/>
      <c r="C248" s="137"/>
      <c r="D248" s="138">
        <f t="shared" si="18"/>
        <v>0</v>
      </c>
      <c r="E248" s="231"/>
      <c r="F248" s="119"/>
      <c r="G248" s="139">
        <f t="shared" si="19"/>
        <v>0</v>
      </c>
      <c r="H248" s="140">
        <f t="shared" si="20"/>
        <v>0</v>
      </c>
      <c r="I248" s="122">
        <f t="shared" si="21"/>
        <v>0</v>
      </c>
      <c r="K248" s="120"/>
      <c r="L248" s="141" t="e">
        <f t="shared" si="22"/>
        <v>#N/A</v>
      </c>
      <c r="M248" s="142">
        <f>IF(C248="ZZ Group",(SUM(IFERROR(SUM(VLOOKUP(C248,SpeciesLookup,37,FALSE)*E248/L248*20*0.001),0)*(1-G248))),SUM(IFERROR(SUM(VLOOKUP(C248,SpeciesLookup,37,FALSE)/L248*'6. Look Up Tables'!$M$9*0.001),0)*(1-G248)))</f>
        <v>0</v>
      </c>
      <c r="N248" s="120" t="s">
        <v>114</v>
      </c>
      <c r="O248" s="122">
        <f t="shared" si="23"/>
        <v>0</v>
      </c>
      <c r="P248" s="123"/>
    </row>
    <row r="249" spans="2:16" x14ac:dyDescent="0.2">
      <c r="B249" s="124"/>
      <c r="C249" s="137"/>
      <c r="D249" s="138">
        <f t="shared" si="18"/>
        <v>0</v>
      </c>
      <c r="E249" s="231"/>
      <c r="F249" s="119"/>
      <c r="G249" s="139">
        <f t="shared" si="19"/>
        <v>0</v>
      </c>
      <c r="H249" s="140">
        <f t="shared" si="20"/>
        <v>0</v>
      </c>
      <c r="I249" s="122">
        <f t="shared" si="21"/>
        <v>0</v>
      </c>
      <c r="K249" s="120"/>
      <c r="L249" s="141" t="e">
        <f t="shared" si="22"/>
        <v>#N/A</v>
      </c>
      <c r="M249" s="142">
        <f>IF(C249="ZZ Group",(SUM(IFERROR(SUM(VLOOKUP(C249,SpeciesLookup,37,FALSE)*E249/L249*20*0.001),0)*(1-G249))),SUM(IFERROR(SUM(VLOOKUP(C249,SpeciesLookup,37,FALSE)/L249*'6. Look Up Tables'!$M$9*0.001),0)*(1-G249)))</f>
        <v>0</v>
      </c>
      <c r="N249" s="120" t="s">
        <v>114</v>
      </c>
      <c r="O249" s="122">
        <f t="shared" si="23"/>
        <v>0</v>
      </c>
      <c r="P249" s="123"/>
    </row>
    <row r="250" spans="2:16" x14ac:dyDescent="0.2">
      <c r="B250" s="124"/>
      <c r="C250" s="137"/>
      <c r="D250" s="138">
        <f t="shared" si="18"/>
        <v>0</v>
      </c>
      <c r="E250" s="231"/>
      <c r="F250" s="119"/>
      <c r="G250" s="139">
        <f t="shared" si="19"/>
        <v>0</v>
      </c>
      <c r="H250" s="140">
        <f t="shared" si="20"/>
        <v>0</v>
      </c>
      <c r="I250" s="122">
        <f t="shared" si="21"/>
        <v>0</v>
      </c>
      <c r="K250" s="120"/>
      <c r="L250" s="141" t="e">
        <f t="shared" si="22"/>
        <v>#N/A</v>
      </c>
      <c r="M250" s="142">
        <f>IF(C250="ZZ Group",(SUM(IFERROR(SUM(VLOOKUP(C250,SpeciesLookup,37,FALSE)*E250/L250*20*0.001),0)*(1-G250))),SUM(IFERROR(SUM(VLOOKUP(C250,SpeciesLookup,37,FALSE)/L250*'6. Look Up Tables'!$M$9*0.001),0)*(1-G250)))</f>
        <v>0</v>
      </c>
      <c r="N250" s="120" t="s">
        <v>114</v>
      </c>
      <c r="O250" s="122">
        <f t="shared" si="23"/>
        <v>0</v>
      </c>
      <c r="P250" s="123"/>
    </row>
    <row r="251" spans="2:16" x14ac:dyDescent="0.2">
      <c r="B251" s="124"/>
      <c r="C251" s="137"/>
      <c r="D251" s="138">
        <f t="shared" si="18"/>
        <v>0</v>
      </c>
      <c r="E251" s="231"/>
      <c r="F251" s="119"/>
      <c r="G251" s="139">
        <f t="shared" si="19"/>
        <v>0</v>
      </c>
      <c r="H251" s="140">
        <f t="shared" si="20"/>
        <v>0</v>
      </c>
      <c r="I251" s="122">
        <f t="shared" si="21"/>
        <v>0</v>
      </c>
      <c r="K251" s="120"/>
      <c r="L251" s="141" t="e">
        <f t="shared" si="22"/>
        <v>#N/A</v>
      </c>
      <c r="M251" s="142">
        <f>IF(C251="ZZ Group",(SUM(IFERROR(SUM(VLOOKUP(C251,SpeciesLookup,37,FALSE)*E251/L251*20*0.001),0)*(1-G251))),SUM(IFERROR(SUM(VLOOKUP(C251,SpeciesLookup,37,FALSE)/L251*'6. Look Up Tables'!$M$9*0.001),0)*(1-G251)))</f>
        <v>0</v>
      </c>
      <c r="N251" s="120" t="s">
        <v>114</v>
      </c>
      <c r="O251" s="122">
        <f t="shared" si="23"/>
        <v>0</v>
      </c>
      <c r="P251" s="123"/>
    </row>
    <row r="252" spans="2:16" x14ac:dyDescent="0.2">
      <c r="B252" s="124"/>
      <c r="C252" s="137"/>
      <c r="D252" s="138">
        <f t="shared" si="18"/>
        <v>0</v>
      </c>
      <c r="E252" s="231"/>
      <c r="F252" s="119"/>
      <c r="G252" s="139">
        <f t="shared" si="19"/>
        <v>0</v>
      </c>
      <c r="H252" s="140">
        <f t="shared" si="20"/>
        <v>0</v>
      </c>
      <c r="I252" s="122">
        <f t="shared" si="21"/>
        <v>0</v>
      </c>
      <c r="K252" s="120"/>
      <c r="L252" s="141" t="e">
        <f t="shared" si="22"/>
        <v>#N/A</v>
      </c>
      <c r="M252" s="142">
        <f>IF(C252="ZZ Group",(SUM(IFERROR(SUM(VLOOKUP(C252,SpeciesLookup,37,FALSE)*E252/L252*20*0.001),0)*(1-G252))),SUM(IFERROR(SUM(VLOOKUP(C252,SpeciesLookup,37,FALSE)/L252*'6. Look Up Tables'!$M$9*0.001),0)*(1-G252)))</f>
        <v>0</v>
      </c>
      <c r="N252" s="120" t="s">
        <v>114</v>
      </c>
      <c r="O252" s="122">
        <f t="shared" si="23"/>
        <v>0</v>
      </c>
      <c r="P252" s="123"/>
    </row>
    <row r="253" spans="2:16" x14ac:dyDescent="0.2">
      <c r="B253" s="124"/>
      <c r="C253" s="137"/>
      <c r="D253" s="138">
        <f t="shared" si="18"/>
        <v>0</v>
      </c>
      <c r="E253" s="231"/>
      <c r="F253" s="119"/>
      <c r="G253" s="139">
        <f t="shared" si="19"/>
        <v>0</v>
      </c>
      <c r="H253" s="140">
        <f t="shared" si="20"/>
        <v>0</v>
      </c>
      <c r="I253" s="122">
        <f t="shared" si="21"/>
        <v>0</v>
      </c>
      <c r="K253" s="120"/>
      <c r="L253" s="141" t="e">
        <f t="shared" si="22"/>
        <v>#N/A</v>
      </c>
      <c r="M253" s="142">
        <f>IF(C253="ZZ Group",(SUM(IFERROR(SUM(VLOOKUP(C253,SpeciesLookup,37,FALSE)*E253/L253*20*0.001),0)*(1-G253))),SUM(IFERROR(SUM(VLOOKUP(C253,SpeciesLookup,37,FALSE)/L253*'6. Look Up Tables'!$M$9*0.001),0)*(1-G253)))</f>
        <v>0</v>
      </c>
      <c r="N253" s="120" t="s">
        <v>114</v>
      </c>
      <c r="O253" s="122">
        <f t="shared" si="23"/>
        <v>0</v>
      </c>
      <c r="P253" s="123"/>
    </row>
    <row r="254" spans="2:16" x14ac:dyDescent="0.2">
      <c r="B254" s="124"/>
      <c r="C254" s="137"/>
      <c r="D254" s="138">
        <f t="shared" si="18"/>
        <v>0</v>
      </c>
      <c r="E254" s="231"/>
      <c r="F254" s="119"/>
      <c r="G254" s="139">
        <f t="shared" si="19"/>
        <v>0</v>
      </c>
      <c r="H254" s="140">
        <f t="shared" si="20"/>
        <v>0</v>
      </c>
      <c r="I254" s="122">
        <f t="shared" si="21"/>
        <v>0</v>
      </c>
      <c r="K254" s="120"/>
      <c r="L254" s="141" t="e">
        <f t="shared" si="22"/>
        <v>#N/A</v>
      </c>
      <c r="M254" s="142">
        <f>IF(C254="ZZ Group",(SUM(IFERROR(SUM(VLOOKUP(C254,SpeciesLookup,37,FALSE)*E254/L254*20*0.001),0)*(1-G254))),SUM(IFERROR(SUM(VLOOKUP(C254,SpeciesLookup,37,FALSE)/L254*'6. Look Up Tables'!$M$9*0.001),0)*(1-G254)))</f>
        <v>0</v>
      </c>
      <c r="N254" s="120" t="s">
        <v>114</v>
      </c>
      <c r="O254" s="122">
        <f t="shared" si="23"/>
        <v>0</v>
      </c>
      <c r="P254" s="123"/>
    </row>
    <row r="255" spans="2:16" x14ac:dyDescent="0.2">
      <c r="B255" s="124"/>
      <c r="C255" s="137"/>
      <c r="D255" s="138">
        <f t="shared" si="18"/>
        <v>0</v>
      </c>
      <c r="E255" s="231"/>
      <c r="F255" s="119"/>
      <c r="G255" s="139">
        <f t="shared" si="19"/>
        <v>0</v>
      </c>
      <c r="H255" s="140">
        <f t="shared" si="20"/>
        <v>0</v>
      </c>
      <c r="I255" s="122">
        <f t="shared" si="21"/>
        <v>0</v>
      </c>
      <c r="K255" s="120"/>
      <c r="L255" s="141" t="e">
        <f t="shared" si="22"/>
        <v>#N/A</v>
      </c>
      <c r="M255" s="142">
        <f>IF(C255="ZZ Group",(SUM(IFERROR(SUM(VLOOKUP(C255,SpeciesLookup,37,FALSE)*E255/L255*20*0.001),0)*(1-G255))),SUM(IFERROR(SUM(VLOOKUP(C255,SpeciesLookup,37,FALSE)/L255*'6. Look Up Tables'!$M$9*0.001),0)*(1-G255)))</f>
        <v>0</v>
      </c>
      <c r="N255" s="120" t="s">
        <v>114</v>
      </c>
      <c r="O255" s="122">
        <f t="shared" si="23"/>
        <v>0</v>
      </c>
      <c r="P255" s="123"/>
    </row>
    <row r="256" spans="2:16" x14ac:dyDescent="0.2">
      <c r="B256" s="124"/>
      <c r="C256" s="137"/>
      <c r="D256" s="138">
        <f t="shared" si="18"/>
        <v>0</v>
      </c>
      <c r="E256" s="231"/>
      <c r="F256" s="119"/>
      <c r="G256" s="139">
        <f t="shared" si="19"/>
        <v>0</v>
      </c>
      <c r="H256" s="140">
        <f t="shared" si="20"/>
        <v>0</v>
      </c>
      <c r="I256" s="122">
        <f t="shared" si="21"/>
        <v>0</v>
      </c>
      <c r="K256" s="120"/>
      <c r="L256" s="141" t="e">
        <f t="shared" si="22"/>
        <v>#N/A</v>
      </c>
      <c r="M256" s="142">
        <f>IF(C256="ZZ Group",(SUM(IFERROR(SUM(VLOOKUP(C256,SpeciesLookup,37,FALSE)*E256/L256*20*0.001),0)*(1-G256))),SUM(IFERROR(SUM(VLOOKUP(C256,SpeciesLookup,37,FALSE)/L256*'6. Look Up Tables'!$M$9*0.001),0)*(1-G256)))</f>
        <v>0</v>
      </c>
      <c r="N256" s="120" t="s">
        <v>114</v>
      </c>
      <c r="O256" s="122">
        <f t="shared" si="23"/>
        <v>0</v>
      </c>
      <c r="P256" s="123"/>
    </row>
    <row r="257" spans="2:16" x14ac:dyDescent="0.2">
      <c r="B257" s="124"/>
      <c r="C257" s="137"/>
      <c r="D257" s="138">
        <f t="shared" si="18"/>
        <v>0</v>
      </c>
      <c r="E257" s="231"/>
      <c r="F257" s="119"/>
      <c r="G257" s="139">
        <f t="shared" si="19"/>
        <v>0</v>
      </c>
      <c r="H257" s="140">
        <f t="shared" si="20"/>
        <v>0</v>
      </c>
      <c r="I257" s="122">
        <f t="shared" si="21"/>
        <v>0</v>
      </c>
      <c r="K257" s="120"/>
      <c r="L257" s="141" t="e">
        <f t="shared" si="22"/>
        <v>#N/A</v>
      </c>
      <c r="M257" s="142">
        <f>IF(C257="ZZ Group",(SUM(IFERROR(SUM(VLOOKUP(C257,SpeciesLookup,37,FALSE)*E257/L257*20*0.001),0)*(1-G257))),SUM(IFERROR(SUM(VLOOKUP(C257,SpeciesLookup,37,FALSE)/L257*'6. Look Up Tables'!$M$9*0.001),0)*(1-G257)))</f>
        <v>0</v>
      </c>
      <c r="N257" s="120" t="s">
        <v>114</v>
      </c>
      <c r="O257" s="122">
        <f t="shared" si="23"/>
        <v>0</v>
      </c>
      <c r="P257" s="123"/>
    </row>
    <row r="258" spans="2:16" x14ac:dyDescent="0.2">
      <c r="B258" s="124"/>
      <c r="C258" s="137"/>
      <c r="D258" s="138">
        <f t="shared" si="18"/>
        <v>0</v>
      </c>
      <c r="E258" s="231"/>
      <c r="F258" s="119"/>
      <c r="G258" s="139">
        <f t="shared" si="19"/>
        <v>0</v>
      </c>
      <c r="H258" s="140">
        <f t="shared" si="20"/>
        <v>0</v>
      </c>
      <c r="I258" s="122">
        <f t="shared" si="21"/>
        <v>0</v>
      </c>
      <c r="K258" s="120"/>
      <c r="L258" s="141" t="e">
        <f t="shared" si="22"/>
        <v>#N/A</v>
      </c>
      <c r="M258" s="142">
        <f>IF(C258="ZZ Group",(SUM(IFERROR(SUM(VLOOKUP(C258,SpeciesLookup,37,FALSE)*E258/L258*20*0.001),0)*(1-G258))),SUM(IFERROR(SUM(VLOOKUP(C258,SpeciesLookup,37,FALSE)/L258*'6. Look Up Tables'!$M$9*0.001),0)*(1-G258)))</f>
        <v>0</v>
      </c>
      <c r="N258" s="120" t="s">
        <v>114</v>
      </c>
      <c r="O258" s="122">
        <f t="shared" si="23"/>
        <v>0</v>
      </c>
      <c r="P258" s="123"/>
    </row>
    <row r="259" spans="2:16" x14ac:dyDescent="0.2">
      <c r="B259" s="124"/>
      <c r="C259" s="137"/>
      <c r="D259" s="138">
        <f t="shared" si="18"/>
        <v>0</v>
      </c>
      <c r="E259" s="231"/>
      <c r="F259" s="119"/>
      <c r="G259" s="139">
        <f t="shared" si="19"/>
        <v>0</v>
      </c>
      <c r="H259" s="140">
        <f t="shared" si="20"/>
        <v>0</v>
      </c>
      <c r="I259" s="122">
        <f t="shared" si="21"/>
        <v>0</v>
      </c>
      <c r="K259" s="120"/>
      <c r="L259" s="141" t="e">
        <f t="shared" si="22"/>
        <v>#N/A</v>
      </c>
      <c r="M259" s="142">
        <f>IF(C259="ZZ Group",(SUM(IFERROR(SUM(VLOOKUP(C259,SpeciesLookup,37,FALSE)*E259/L259*20*0.001),0)*(1-G259))),SUM(IFERROR(SUM(VLOOKUP(C259,SpeciesLookup,37,FALSE)/L259*'6. Look Up Tables'!$M$9*0.001),0)*(1-G259)))</f>
        <v>0</v>
      </c>
      <c r="N259" s="120" t="s">
        <v>114</v>
      </c>
      <c r="O259" s="122">
        <f t="shared" si="23"/>
        <v>0</v>
      </c>
      <c r="P259" s="123"/>
    </row>
    <row r="260" spans="2:16" x14ac:dyDescent="0.2">
      <c r="B260" s="124"/>
      <c r="C260" s="137"/>
      <c r="D260" s="138">
        <f t="shared" si="18"/>
        <v>0</v>
      </c>
      <c r="E260" s="231"/>
      <c r="F260" s="119"/>
      <c r="G260" s="139">
        <f t="shared" si="19"/>
        <v>0</v>
      </c>
      <c r="H260" s="140">
        <f t="shared" si="20"/>
        <v>0</v>
      </c>
      <c r="I260" s="122">
        <f t="shared" si="21"/>
        <v>0</v>
      </c>
      <c r="K260" s="120"/>
      <c r="L260" s="141" t="e">
        <f t="shared" si="22"/>
        <v>#N/A</v>
      </c>
      <c r="M260" s="142">
        <f>IF(C260="ZZ Group",(SUM(IFERROR(SUM(VLOOKUP(C260,SpeciesLookup,37,FALSE)*E260/L260*20*0.001),0)*(1-G260))),SUM(IFERROR(SUM(VLOOKUP(C260,SpeciesLookup,37,FALSE)/L260*'6. Look Up Tables'!$M$9*0.001),0)*(1-G260)))</f>
        <v>0</v>
      </c>
      <c r="N260" s="120" t="s">
        <v>114</v>
      </c>
      <c r="O260" s="122">
        <f t="shared" si="23"/>
        <v>0</v>
      </c>
      <c r="P260" s="123"/>
    </row>
    <row r="261" spans="2:16" x14ac:dyDescent="0.2">
      <c r="B261" s="124"/>
      <c r="C261" s="137"/>
      <c r="D261" s="138">
        <f t="shared" si="18"/>
        <v>0</v>
      </c>
      <c r="E261" s="231"/>
      <c r="F261" s="119"/>
      <c r="G261" s="139">
        <f t="shared" si="19"/>
        <v>0</v>
      </c>
      <c r="H261" s="140">
        <f t="shared" si="20"/>
        <v>0</v>
      </c>
      <c r="I261" s="122">
        <f t="shared" si="21"/>
        <v>0</v>
      </c>
      <c r="K261" s="120"/>
      <c r="L261" s="141" t="e">
        <f t="shared" si="22"/>
        <v>#N/A</v>
      </c>
      <c r="M261" s="142">
        <f>IF(C261="ZZ Group",(SUM(IFERROR(SUM(VLOOKUP(C261,SpeciesLookup,37,FALSE)*E261/L261*20*0.001),0)*(1-G261))),SUM(IFERROR(SUM(VLOOKUP(C261,SpeciesLookup,37,FALSE)/L261*'6. Look Up Tables'!$M$9*0.001),0)*(1-G261)))</f>
        <v>0</v>
      </c>
      <c r="N261" s="120" t="s">
        <v>114</v>
      </c>
      <c r="O261" s="122">
        <f t="shared" si="23"/>
        <v>0</v>
      </c>
      <c r="P261" s="123"/>
    </row>
    <row r="262" spans="2:16" x14ac:dyDescent="0.2">
      <c r="B262" s="124"/>
      <c r="C262" s="137"/>
      <c r="D262" s="138">
        <f t="shared" si="18"/>
        <v>0</v>
      </c>
      <c r="E262" s="231"/>
      <c r="F262" s="119"/>
      <c r="G262" s="139">
        <f t="shared" si="19"/>
        <v>0</v>
      </c>
      <c r="H262" s="140">
        <f t="shared" si="20"/>
        <v>0</v>
      </c>
      <c r="I262" s="122">
        <f t="shared" si="21"/>
        <v>0</v>
      </c>
      <c r="K262" s="120"/>
      <c r="L262" s="141" t="e">
        <f t="shared" si="22"/>
        <v>#N/A</v>
      </c>
      <c r="M262" s="142">
        <f>IF(C262="ZZ Group",(SUM(IFERROR(SUM(VLOOKUP(C262,SpeciesLookup,37,FALSE)*E262/L262*20*0.001),0)*(1-G262))),SUM(IFERROR(SUM(VLOOKUP(C262,SpeciesLookup,37,FALSE)/L262*'6. Look Up Tables'!$M$9*0.001),0)*(1-G262)))</f>
        <v>0</v>
      </c>
      <c r="N262" s="120" t="s">
        <v>114</v>
      </c>
      <c r="O262" s="122">
        <f t="shared" si="23"/>
        <v>0</v>
      </c>
      <c r="P262" s="123"/>
    </row>
    <row r="263" spans="2:16" x14ac:dyDescent="0.2">
      <c r="B263" s="124"/>
      <c r="C263" s="137"/>
      <c r="D263" s="138">
        <f t="shared" si="18"/>
        <v>0</v>
      </c>
      <c r="E263" s="231"/>
      <c r="F263" s="119"/>
      <c r="G263" s="139">
        <f t="shared" si="19"/>
        <v>0</v>
      </c>
      <c r="H263" s="140">
        <f t="shared" si="20"/>
        <v>0</v>
      </c>
      <c r="I263" s="122">
        <f t="shared" si="21"/>
        <v>0</v>
      </c>
      <c r="K263" s="120"/>
      <c r="L263" s="141" t="e">
        <f t="shared" si="22"/>
        <v>#N/A</v>
      </c>
      <c r="M263" s="142">
        <f>IF(C263="ZZ Group",(SUM(IFERROR(SUM(VLOOKUP(C263,SpeciesLookup,37,FALSE)*E263/L263*20*0.001),0)*(1-G263))),SUM(IFERROR(SUM(VLOOKUP(C263,SpeciesLookup,37,FALSE)/L263*'6. Look Up Tables'!$M$9*0.001),0)*(1-G263)))</f>
        <v>0</v>
      </c>
      <c r="N263" s="120" t="s">
        <v>114</v>
      </c>
      <c r="O263" s="122">
        <f t="shared" si="23"/>
        <v>0</v>
      </c>
      <c r="P263" s="123"/>
    </row>
    <row r="264" spans="2:16" x14ac:dyDescent="0.2">
      <c r="B264" s="124"/>
      <c r="C264" s="137"/>
      <c r="D264" s="138">
        <f t="shared" si="18"/>
        <v>0</v>
      </c>
      <c r="E264" s="231"/>
      <c r="F264" s="119"/>
      <c r="G264" s="139">
        <f t="shared" si="19"/>
        <v>0</v>
      </c>
      <c r="H264" s="140">
        <f t="shared" si="20"/>
        <v>0</v>
      </c>
      <c r="I264" s="122">
        <f t="shared" si="21"/>
        <v>0</v>
      </c>
      <c r="K264" s="120"/>
      <c r="L264" s="141" t="e">
        <f t="shared" si="22"/>
        <v>#N/A</v>
      </c>
      <c r="M264" s="142">
        <f>IF(C264="ZZ Group",(SUM(IFERROR(SUM(VLOOKUP(C264,SpeciesLookup,37,FALSE)*E264/L264*20*0.001),0)*(1-G264))),SUM(IFERROR(SUM(VLOOKUP(C264,SpeciesLookup,37,FALSE)/L264*'6. Look Up Tables'!$M$9*0.001),0)*(1-G264)))</f>
        <v>0</v>
      </c>
      <c r="N264" s="120" t="s">
        <v>114</v>
      </c>
      <c r="O264" s="122">
        <f t="shared" si="23"/>
        <v>0</v>
      </c>
      <c r="P264" s="123"/>
    </row>
    <row r="265" spans="2:16" x14ac:dyDescent="0.2">
      <c r="B265" s="124"/>
      <c r="C265" s="137"/>
      <c r="D265" s="138">
        <f t="shared" si="18"/>
        <v>0</v>
      </c>
      <c r="E265" s="231"/>
      <c r="F265" s="119"/>
      <c r="G265" s="139">
        <f t="shared" si="19"/>
        <v>0</v>
      </c>
      <c r="H265" s="140">
        <f t="shared" si="20"/>
        <v>0</v>
      </c>
      <c r="I265" s="122">
        <f t="shared" si="21"/>
        <v>0</v>
      </c>
      <c r="K265" s="120"/>
      <c r="L265" s="141" t="e">
        <f t="shared" si="22"/>
        <v>#N/A</v>
      </c>
      <c r="M265" s="142">
        <f>IF(C265="ZZ Group",(SUM(IFERROR(SUM(VLOOKUP(C265,SpeciesLookup,37,FALSE)*E265/L265*20*0.001),0)*(1-G265))),SUM(IFERROR(SUM(VLOOKUP(C265,SpeciesLookup,37,FALSE)/L265*'6. Look Up Tables'!$M$9*0.001),0)*(1-G265)))</f>
        <v>0</v>
      </c>
      <c r="N265" s="120" t="s">
        <v>114</v>
      </c>
      <c r="O265" s="122">
        <f t="shared" si="23"/>
        <v>0</v>
      </c>
      <c r="P265" s="123"/>
    </row>
    <row r="266" spans="2:16" x14ac:dyDescent="0.2">
      <c r="B266" s="124"/>
      <c r="C266" s="137"/>
      <c r="D266" s="138">
        <f t="shared" si="18"/>
        <v>0</v>
      </c>
      <c r="E266" s="231"/>
      <c r="F266" s="119"/>
      <c r="G266" s="139">
        <f t="shared" si="19"/>
        <v>0</v>
      </c>
      <c r="H266" s="140">
        <f t="shared" si="20"/>
        <v>0</v>
      </c>
      <c r="I266" s="122">
        <f t="shared" si="21"/>
        <v>0</v>
      </c>
      <c r="K266" s="120"/>
      <c r="L266" s="141" t="e">
        <f t="shared" si="22"/>
        <v>#N/A</v>
      </c>
      <c r="M266" s="142">
        <f>IF(C266="ZZ Group",(SUM(IFERROR(SUM(VLOOKUP(C266,SpeciesLookup,37,FALSE)*E266/L266*20*0.001),0)*(1-G266))),SUM(IFERROR(SUM(VLOOKUP(C266,SpeciesLookup,37,FALSE)/L266*'6. Look Up Tables'!$M$9*0.001),0)*(1-G266)))</f>
        <v>0</v>
      </c>
      <c r="N266" s="120" t="s">
        <v>114</v>
      </c>
      <c r="O266" s="122">
        <f t="shared" si="23"/>
        <v>0</v>
      </c>
      <c r="P266" s="123"/>
    </row>
    <row r="267" spans="2:16" x14ac:dyDescent="0.2">
      <c r="B267" s="124"/>
      <c r="C267" s="137"/>
      <c r="D267" s="138">
        <f t="shared" si="18"/>
        <v>0</v>
      </c>
      <c r="E267" s="231"/>
      <c r="F267" s="119"/>
      <c r="G267" s="139">
        <f t="shared" si="19"/>
        <v>0</v>
      </c>
      <c r="H267" s="140">
        <f t="shared" si="20"/>
        <v>0</v>
      </c>
      <c r="I267" s="122">
        <f t="shared" si="21"/>
        <v>0</v>
      </c>
      <c r="K267" s="120"/>
      <c r="L267" s="141" t="e">
        <f t="shared" si="22"/>
        <v>#N/A</v>
      </c>
      <c r="M267" s="142">
        <f>IF(C267="ZZ Group",(SUM(IFERROR(SUM(VLOOKUP(C267,SpeciesLookup,37,FALSE)*E267/L267*20*0.001),0)*(1-G267))),SUM(IFERROR(SUM(VLOOKUP(C267,SpeciesLookup,37,FALSE)/L267*'6. Look Up Tables'!$M$9*0.001),0)*(1-G267)))</f>
        <v>0</v>
      </c>
      <c r="N267" s="120" t="s">
        <v>114</v>
      </c>
      <c r="O267" s="122">
        <f t="shared" si="23"/>
        <v>0</v>
      </c>
      <c r="P267" s="123"/>
    </row>
    <row r="268" spans="2:16" x14ac:dyDescent="0.2">
      <c r="B268" s="124"/>
      <c r="C268" s="137"/>
      <c r="D268" s="138">
        <f t="shared" si="18"/>
        <v>0</v>
      </c>
      <c r="E268" s="231"/>
      <c r="F268" s="119"/>
      <c r="G268" s="139">
        <f t="shared" si="19"/>
        <v>0</v>
      </c>
      <c r="H268" s="140">
        <f t="shared" si="20"/>
        <v>0</v>
      </c>
      <c r="I268" s="122">
        <f t="shared" si="21"/>
        <v>0</v>
      </c>
      <c r="K268" s="120"/>
      <c r="L268" s="141" t="e">
        <f t="shared" si="22"/>
        <v>#N/A</v>
      </c>
      <c r="M268" s="142">
        <f>IF(C268="ZZ Group",(SUM(IFERROR(SUM(VLOOKUP(C268,SpeciesLookup,37,FALSE)*E268/L268*20*0.001),0)*(1-G268))),SUM(IFERROR(SUM(VLOOKUP(C268,SpeciesLookup,37,FALSE)/L268*'6. Look Up Tables'!$M$9*0.001),0)*(1-G268)))</f>
        <v>0</v>
      </c>
      <c r="N268" s="120" t="s">
        <v>114</v>
      </c>
      <c r="O268" s="122">
        <f t="shared" si="23"/>
        <v>0</v>
      </c>
      <c r="P268" s="123"/>
    </row>
    <row r="269" spans="2:16" x14ac:dyDescent="0.2">
      <c r="B269" s="124"/>
      <c r="C269" s="137"/>
      <c r="D269" s="138">
        <f t="shared" ref="D269:D332" si="24">IFERROR(VLOOKUP(C269,SpeciesLookup,25,FALSE),0)</f>
        <v>0</v>
      </c>
      <c r="E269" s="231"/>
      <c r="F269" s="119"/>
      <c r="G269" s="139">
        <f t="shared" ref="G269:G332" si="25">IF(C269="ZZ Group",SUM(F269/E269),(IFERROR(SUM(F269/(PI()*(D269)^2)),0)))</f>
        <v>0</v>
      </c>
      <c r="H269" s="140">
        <f t="shared" ref="H269:H332" si="26">IFERROR(VLOOKUP(C269,SpeciesLookup,26,FALSE),0)</f>
        <v>0</v>
      </c>
      <c r="I269" s="122">
        <f t="shared" ref="I269:I332" si="27">IFERROR(SUM(H269*(1-G269)),(E269*(1-G269)))</f>
        <v>0</v>
      </c>
      <c r="K269" s="120"/>
      <c r="L269" s="141" t="e">
        <f t="shared" ref="L269:L332" si="28">VLOOKUP(K269,AWHC,2,FALSE)</f>
        <v>#N/A</v>
      </c>
      <c r="M269" s="142">
        <f>IF(C269="ZZ Group",(SUM(IFERROR(SUM(VLOOKUP(C269,SpeciesLookup,37,FALSE)*E269/L269*20*0.001),0)*(1-G269))),SUM(IFERROR(SUM(VLOOKUP(C269,SpeciesLookup,37,FALSE)/L269*'6. Look Up Tables'!$M$9*0.001),0)*(1-G269)))</f>
        <v>0</v>
      </c>
      <c r="N269" s="120" t="s">
        <v>114</v>
      </c>
      <c r="O269" s="122">
        <f t="shared" si="23"/>
        <v>0</v>
      </c>
      <c r="P269" s="123"/>
    </row>
    <row r="270" spans="2:16" x14ac:dyDescent="0.2">
      <c r="B270" s="124"/>
      <c r="C270" s="137"/>
      <c r="D270" s="138">
        <f t="shared" si="24"/>
        <v>0</v>
      </c>
      <c r="E270" s="231"/>
      <c r="F270" s="119"/>
      <c r="G270" s="139">
        <f t="shared" si="25"/>
        <v>0</v>
      </c>
      <c r="H270" s="140">
        <f t="shared" si="26"/>
        <v>0</v>
      </c>
      <c r="I270" s="122">
        <f t="shared" si="27"/>
        <v>0</v>
      </c>
      <c r="K270" s="120"/>
      <c r="L270" s="141" t="e">
        <f t="shared" si="28"/>
        <v>#N/A</v>
      </c>
      <c r="M270" s="142">
        <f>IF(C270="ZZ Group",(SUM(IFERROR(SUM(VLOOKUP(C270,SpeciesLookup,37,FALSE)*E270/L270*20*0.001),0)*(1-G270))),SUM(IFERROR(SUM(VLOOKUP(C270,SpeciesLookup,37,FALSE)/L270*'6. Look Up Tables'!$M$9*0.001),0)*(1-G270)))</f>
        <v>0</v>
      </c>
      <c r="N270" s="120" t="s">
        <v>114</v>
      </c>
      <c r="O270" s="122">
        <f t="shared" ref="O270:O333" si="29">IF(N270="Yes",M270*0.8,M270)</f>
        <v>0</v>
      </c>
      <c r="P270" s="123"/>
    </row>
    <row r="271" spans="2:16" x14ac:dyDescent="0.2">
      <c r="B271" s="124"/>
      <c r="C271" s="137"/>
      <c r="D271" s="138">
        <f t="shared" si="24"/>
        <v>0</v>
      </c>
      <c r="E271" s="231"/>
      <c r="F271" s="119"/>
      <c r="G271" s="139">
        <f t="shared" si="25"/>
        <v>0</v>
      </c>
      <c r="H271" s="140">
        <f t="shared" si="26"/>
        <v>0</v>
      </c>
      <c r="I271" s="122">
        <f t="shared" si="27"/>
        <v>0</v>
      </c>
      <c r="K271" s="120"/>
      <c r="L271" s="141" t="e">
        <f t="shared" si="28"/>
        <v>#N/A</v>
      </c>
      <c r="M271" s="142">
        <f>IF(C271="ZZ Group",(SUM(IFERROR(SUM(VLOOKUP(C271,SpeciesLookup,37,FALSE)*E271/L271*20*0.001),0)*(1-G271))),SUM(IFERROR(SUM(VLOOKUP(C271,SpeciesLookup,37,FALSE)/L271*'6. Look Up Tables'!$M$9*0.001),0)*(1-G271)))</f>
        <v>0</v>
      </c>
      <c r="N271" s="120" t="s">
        <v>114</v>
      </c>
      <c r="O271" s="122">
        <f t="shared" si="29"/>
        <v>0</v>
      </c>
      <c r="P271" s="123"/>
    </row>
    <row r="272" spans="2:16" x14ac:dyDescent="0.2">
      <c r="B272" s="124"/>
      <c r="C272" s="137"/>
      <c r="D272" s="138">
        <f t="shared" si="24"/>
        <v>0</v>
      </c>
      <c r="E272" s="231"/>
      <c r="F272" s="119"/>
      <c r="G272" s="139">
        <f t="shared" si="25"/>
        <v>0</v>
      </c>
      <c r="H272" s="140">
        <f t="shared" si="26"/>
        <v>0</v>
      </c>
      <c r="I272" s="122">
        <f t="shared" si="27"/>
        <v>0</v>
      </c>
      <c r="K272" s="120"/>
      <c r="L272" s="141" t="e">
        <f t="shared" si="28"/>
        <v>#N/A</v>
      </c>
      <c r="M272" s="142">
        <f>IF(C272="ZZ Group",(SUM(IFERROR(SUM(VLOOKUP(C272,SpeciesLookup,37,FALSE)*E272/L272*20*0.001),0)*(1-G272))),SUM(IFERROR(SUM(VLOOKUP(C272,SpeciesLookup,37,FALSE)/L272*'6. Look Up Tables'!$M$9*0.001),0)*(1-G272)))</f>
        <v>0</v>
      </c>
      <c r="N272" s="120" t="s">
        <v>114</v>
      </c>
      <c r="O272" s="122">
        <f t="shared" si="29"/>
        <v>0</v>
      </c>
      <c r="P272" s="123"/>
    </row>
    <row r="273" spans="2:16" x14ac:dyDescent="0.2">
      <c r="B273" s="124"/>
      <c r="C273" s="137"/>
      <c r="D273" s="138">
        <f t="shared" si="24"/>
        <v>0</v>
      </c>
      <c r="E273" s="231"/>
      <c r="F273" s="119"/>
      <c r="G273" s="139">
        <f t="shared" si="25"/>
        <v>0</v>
      </c>
      <c r="H273" s="140">
        <f t="shared" si="26"/>
        <v>0</v>
      </c>
      <c r="I273" s="122">
        <f t="shared" si="27"/>
        <v>0</v>
      </c>
      <c r="K273" s="120"/>
      <c r="L273" s="141" t="e">
        <f t="shared" si="28"/>
        <v>#N/A</v>
      </c>
      <c r="M273" s="142">
        <f>IF(C273="ZZ Group",(SUM(IFERROR(SUM(VLOOKUP(C273,SpeciesLookup,37,FALSE)*E273/L273*20*0.001),0)*(1-G273))),SUM(IFERROR(SUM(VLOOKUP(C273,SpeciesLookup,37,FALSE)/L273*'6. Look Up Tables'!$M$9*0.001),0)*(1-G273)))</f>
        <v>0</v>
      </c>
      <c r="N273" s="120" t="s">
        <v>114</v>
      </c>
      <c r="O273" s="122">
        <f t="shared" si="29"/>
        <v>0</v>
      </c>
      <c r="P273" s="123"/>
    </row>
    <row r="274" spans="2:16" x14ac:dyDescent="0.2">
      <c r="B274" s="124"/>
      <c r="C274" s="137"/>
      <c r="D274" s="138">
        <f t="shared" si="24"/>
        <v>0</v>
      </c>
      <c r="E274" s="231"/>
      <c r="F274" s="119"/>
      <c r="G274" s="139">
        <f t="shared" si="25"/>
        <v>0</v>
      </c>
      <c r="H274" s="140">
        <f t="shared" si="26"/>
        <v>0</v>
      </c>
      <c r="I274" s="122">
        <f t="shared" si="27"/>
        <v>0</v>
      </c>
      <c r="K274" s="120"/>
      <c r="L274" s="141" t="e">
        <f t="shared" si="28"/>
        <v>#N/A</v>
      </c>
      <c r="M274" s="142">
        <f>IF(C274="ZZ Group",(SUM(IFERROR(SUM(VLOOKUP(C274,SpeciesLookup,37,FALSE)*E274/L274*20*0.001),0)*(1-G274))),SUM(IFERROR(SUM(VLOOKUP(C274,SpeciesLookup,37,FALSE)/L274*'6. Look Up Tables'!$M$9*0.001),0)*(1-G274)))</f>
        <v>0</v>
      </c>
      <c r="N274" s="120" t="s">
        <v>114</v>
      </c>
      <c r="O274" s="122">
        <f t="shared" si="29"/>
        <v>0</v>
      </c>
      <c r="P274" s="123"/>
    </row>
    <row r="275" spans="2:16" x14ac:dyDescent="0.2">
      <c r="B275" s="124"/>
      <c r="C275" s="137"/>
      <c r="D275" s="138">
        <f t="shared" si="24"/>
        <v>0</v>
      </c>
      <c r="E275" s="231"/>
      <c r="F275" s="119"/>
      <c r="G275" s="139">
        <f t="shared" si="25"/>
        <v>0</v>
      </c>
      <c r="H275" s="140">
        <f t="shared" si="26"/>
        <v>0</v>
      </c>
      <c r="I275" s="122">
        <f t="shared" si="27"/>
        <v>0</v>
      </c>
      <c r="K275" s="120"/>
      <c r="L275" s="141" t="e">
        <f t="shared" si="28"/>
        <v>#N/A</v>
      </c>
      <c r="M275" s="142">
        <f>IF(C275="ZZ Group",(SUM(IFERROR(SUM(VLOOKUP(C275,SpeciesLookup,37,FALSE)*E275/L275*20*0.001),0)*(1-G275))),SUM(IFERROR(SUM(VLOOKUP(C275,SpeciesLookup,37,FALSE)/L275*'6. Look Up Tables'!$M$9*0.001),0)*(1-G275)))</f>
        <v>0</v>
      </c>
      <c r="N275" s="120" t="s">
        <v>114</v>
      </c>
      <c r="O275" s="122">
        <f t="shared" si="29"/>
        <v>0</v>
      </c>
      <c r="P275" s="123"/>
    </row>
    <row r="276" spans="2:16" x14ac:dyDescent="0.2">
      <c r="B276" s="124"/>
      <c r="C276" s="137"/>
      <c r="D276" s="138">
        <f t="shared" si="24"/>
        <v>0</v>
      </c>
      <c r="E276" s="231"/>
      <c r="F276" s="119"/>
      <c r="G276" s="139">
        <f t="shared" si="25"/>
        <v>0</v>
      </c>
      <c r="H276" s="140">
        <f t="shared" si="26"/>
        <v>0</v>
      </c>
      <c r="I276" s="122">
        <f t="shared" si="27"/>
        <v>0</v>
      </c>
      <c r="K276" s="120"/>
      <c r="L276" s="141" t="e">
        <f t="shared" si="28"/>
        <v>#N/A</v>
      </c>
      <c r="M276" s="142">
        <f>IF(C276="ZZ Group",(SUM(IFERROR(SUM(VLOOKUP(C276,SpeciesLookup,37,FALSE)*E276/L276*20*0.001),0)*(1-G276))),SUM(IFERROR(SUM(VLOOKUP(C276,SpeciesLookup,37,FALSE)/L276*'6. Look Up Tables'!$M$9*0.001),0)*(1-G276)))</f>
        <v>0</v>
      </c>
      <c r="N276" s="120" t="s">
        <v>114</v>
      </c>
      <c r="O276" s="122">
        <f t="shared" si="29"/>
        <v>0</v>
      </c>
      <c r="P276" s="123"/>
    </row>
    <row r="277" spans="2:16" x14ac:dyDescent="0.2">
      <c r="B277" s="124"/>
      <c r="C277" s="137"/>
      <c r="D277" s="138">
        <f t="shared" si="24"/>
        <v>0</v>
      </c>
      <c r="E277" s="231"/>
      <c r="F277" s="119"/>
      <c r="G277" s="139">
        <f t="shared" si="25"/>
        <v>0</v>
      </c>
      <c r="H277" s="140">
        <f t="shared" si="26"/>
        <v>0</v>
      </c>
      <c r="I277" s="122">
        <f t="shared" si="27"/>
        <v>0</v>
      </c>
      <c r="K277" s="120"/>
      <c r="L277" s="141" t="e">
        <f t="shared" si="28"/>
        <v>#N/A</v>
      </c>
      <c r="M277" s="142">
        <f>IF(C277="ZZ Group",(SUM(IFERROR(SUM(VLOOKUP(C277,SpeciesLookup,37,FALSE)*E277/L277*20*0.001),0)*(1-G277))),SUM(IFERROR(SUM(VLOOKUP(C277,SpeciesLookup,37,FALSE)/L277*'6. Look Up Tables'!$M$9*0.001),0)*(1-G277)))</f>
        <v>0</v>
      </c>
      <c r="N277" s="120" t="s">
        <v>114</v>
      </c>
      <c r="O277" s="122">
        <f t="shared" si="29"/>
        <v>0</v>
      </c>
      <c r="P277" s="123"/>
    </row>
    <row r="278" spans="2:16" x14ac:dyDescent="0.2">
      <c r="B278" s="124"/>
      <c r="C278" s="137"/>
      <c r="D278" s="138">
        <f t="shared" si="24"/>
        <v>0</v>
      </c>
      <c r="E278" s="231"/>
      <c r="F278" s="119"/>
      <c r="G278" s="139">
        <f t="shared" si="25"/>
        <v>0</v>
      </c>
      <c r="H278" s="140">
        <f t="shared" si="26"/>
        <v>0</v>
      </c>
      <c r="I278" s="122">
        <f t="shared" si="27"/>
        <v>0</v>
      </c>
      <c r="K278" s="120"/>
      <c r="L278" s="141" t="e">
        <f t="shared" si="28"/>
        <v>#N/A</v>
      </c>
      <c r="M278" s="142">
        <f>IF(C278="ZZ Group",(SUM(IFERROR(SUM(VLOOKUP(C278,SpeciesLookup,37,FALSE)*E278/L278*20*0.001),0)*(1-G278))),SUM(IFERROR(SUM(VLOOKUP(C278,SpeciesLookup,37,FALSE)/L278*'6. Look Up Tables'!$M$9*0.001),0)*(1-G278)))</f>
        <v>0</v>
      </c>
      <c r="N278" s="120" t="s">
        <v>114</v>
      </c>
      <c r="O278" s="122">
        <f t="shared" si="29"/>
        <v>0</v>
      </c>
      <c r="P278" s="123"/>
    </row>
    <row r="279" spans="2:16" x14ac:dyDescent="0.2">
      <c r="B279" s="124"/>
      <c r="C279" s="137"/>
      <c r="D279" s="138">
        <f t="shared" si="24"/>
        <v>0</v>
      </c>
      <c r="E279" s="231"/>
      <c r="F279" s="119"/>
      <c r="G279" s="139">
        <f t="shared" si="25"/>
        <v>0</v>
      </c>
      <c r="H279" s="140">
        <f t="shared" si="26"/>
        <v>0</v>
      </c>
      <c r="I279" s="122">
        <f t="shared" si="27"/>
        <v>0</v>
      </c>
      <c r="K279" s="120"/>
      <c r="L279" s="141" t="e">
        <f t="shared" si="28"/>
        <v>#N/A</v>
      </c>
      <c r="M279" s="142">
        <f>IF(C279="ZZ Group",(SUM(IFERROR(SUM(VLOOKUP(C279,SpeciesLookup,37,FALSE)*E279/L279*20*0.001),0)*(1-G279))),SUM(IFERROR(SUM(VLOOKUP(C279,SpeciesLookup,37,FALSE)/L279*'6. Look Up Tables'!$M$9*0.001),0)*(1-G279)))</f>
        <v>0</v>
      </c>
      <c r="N279" s="120" t="s">
        <v>114</v>
      </c>
      <c r="O279" s="122">
        <f t="shared" si="29"/>
        <v>0</v>
      </c>
      <c r="P279" s="123"/>
    </row>
    <row r="280" spans="2:16" x14ac:dyDescent="0.2">
      <c r="B280" s="124"/>
      <c r="C280" s="137"/>
      <c r="D280" s="138">
        <f t="shared" si="24"/>
        <v>0</v>
      </c>
      <c r="E280" s="231"/>
      <c r="F280" s="119"/>
      <c r="G280" s="139">
        <f t="shared" si="25"/>
        <v>0</v>
      </c>
      <c r="H280" s="140">
        <f t="shared" si="26"/>
        <v>0</v>
      </c>
      <c r="I280" s="122">
        <f t="shared" si="27"/>
        <v>0</v>
      </c>
      <c r="K280" s="120"/>
      <c r="L280" s="141" t="e">
        <f t="shared" si="28"/>
        <v>#N/A</v>
      </c>
      <c r="M280" s="142">
        <f>IF(C280="ZZ Group",(SUM(IFERROR(SUM(VLOOKUP(C280,SpeciesLookup,37,FALSE)*E280/L280*20*0.001),0)*(1-G280))),SUM(IFERROR(SUM(VLOOKUP(C280,SpeciesLookup,37,FALSE)/L280*'6. Look Up Tables'!$M$9*0.001),0)*(1-G280)))</f>
        <v>0</v>
      </c>
      <c r="N280" s="120" t="s">
        <v>114</v>
      </c>
      <c r="O280" s="122">
        <f t="shared" si="29"/>
        <v>0</v>
      </c>
      <c r="P280" s="123"/>
    </row>
    <row r="281" spans="2:16" x14ac:dyDescent="0.2">
      <c r="B281" s="124"/>
      <c r="C281" s="137"/>
      <c r="D281" s="138">
        <f t="shared" si="24"/>
        <v>0</v>
      </c>
      <c r="E281" s="231"/>
      <c r="F281" s="119"/>
      <c r="G281" s="139">
        <f t="shared" si="25"/>
        <v>0</v>
      </c>
      <c r="H281" s="140">
        <f t="shared" si="26"/>
        <v>0</v>
      </c>
      <c r="I281" s="122">
        <f t="shared" si="27"/>
        <v>0</v>
      </c>
      <c r="K281" s="120"/>
      <c r="L281" s="141" t="e">
        <f t="shared" si="28"/>
        <v>#N/A</v>
      </c>
      <c r="M281" s="142">
        <f>IF(C281="ZZ Group",(SUM(IFERROR(SUM(VLOOKUP(C281,SpeciesLookup,37,FALSE)*E281/L281*20*0.001),0)*(1-G281))),SUM(IFERROR(SUM(VLOOKUP(C281,SpeciesLookup,37,FALSE)/L281*'6. Look Up Tables'!$M$9*0.001),0)*(1-G281)))</f>
        <v>0</v>
      </c>
      <c r="N281" s="120" t="s">
        <v>114</v>
      </c>
      <c r="O281" s="122">
        <f t="shared" si="29"/>
        <v>0</v>
      </c>
      <c r="P281" s="123"/>
    </row>
    <row r="282" spans="2:16" x14ac:dyDescent="0.2">
      <c r="B282" s="124"/>
      <c r="C282" s="137"/>
      <c r="D282" s="138">
        <f t="shared" si="24"/>
        <v>0</v>
      </c>
      <c r="E282" s="231"/>
      <c r="F282" s="119"/>
      <c r="G282" s="139">
        <f t="shared" si="25"/>
        <v>0</v>
      </c>
      <c r="H282" s="140">
        <f t="shared" si="26"/>
        <v>0</v>
      </c>
      <c r="I282" s="122">
        <f t="shared" si="27"/>
        <v>0</v>
      </c>
      <c r="K282" s="120"/>
      <c r="L282" s="141" t="e">
        <f t="shared" si="28"/>
        <v>#N/A</v>
      </c>
      <c r="M282" s="142">
        <f>IF(C282="ZZ Group",(SUM(IFERROR(SUM(VLOOKUP(C282,SpeciesLookup,37,FALSE)*E282/L282*20*0.001),0)*(1-G282))),SUM(IFERROR(SUM(VLOOKUP(C282,SpeciesLookup,37,FALSE)/L282*'6. Look Up Tables'!$M$9*0.001),0)*(1-G282)))</f>
        <v>0</v>
      </c>
      <c r="N282" s="120" t="s">
        <v>114</v>
      </c>
      <c r="O282" s="122">
        <f t="shared" si="29"/>
        <v>0</v>
      </c>
      <c r="P282" s="123"/>
    </row>
    <row r="283" spans="2:16" x14ac:dyDescent="0.2">
      <c r="B283" s="124"/>
      <c r="C283" s="137"/>
      <c r="D283" s="138">
        <f t="shared" si="24"/>
        <v>0</v>
      </c>
      <c r="E283" s="231"/>
      <c r="F283" s="119"/>
      <c r="G283" s="139">
        <f t="shared" si="25"/>
        <v>0</v>
      </c>
      <c r="H283" s="140">
        <f t="shared" si="26"/>
        <v>0</v>
      </c>
      <c r="I283" s="122">
        <f t="shared" si="27"/>
        <v>0</v>
      </c>
      <c r="K283" s="120"/>
      <c r="L283" s="141" t="e">
        <f t="shared" si="28"/>
        <v>#N/A</v>
      </c>
      <c r="M283" s="142">
        <f>IF(C283="ZZ Group",(SUM(IFERROR(SUM(VLOOKUP(C283,SpeciesLookup,37,FALSE)*E283/L283*20*0.001),0)*(1-G283))),SUM(IFERROR(SUM(VLOOKUP(C283,SpeciesLookup,37,FALSE)/L283*'6. Look Up Tables'!$M$9*0.001),0)*(1-G283)))</f>
        <v>0</v>
      </c>
      <c r="N283" s="120" t="s">
        <v>114</v>
      </c>
      <c r="O283" s="122">
        <f t="shared" si="29"/>
        <v>0</v>
      </c>
      <c r="P283" s="123"/>
    </row>
    <row r="284" spans="2:16" x14ac:dyDescent="0.2">
      <c r="B284" s="124"/>
      <c r="C284" s="137"/>
      <c r="D284" s="138">
        <f t="shared" si="24"/>
        <v>0</v>
      </c>
      <c r="E284" s="231"/>
      <c r="F284" s="119"/>
      <c r="G284" s="139">
        <f t="shared" si="25"/>
        <v>0</v>
      </c>
      <c r="H284" s="140">
        <f t="shared" si="26"/>
        <v>0</v>
      </c>
      <c r="I284" s="122">
        <f t="shared" si="27"/>
        <v>0</v>
      </c>
      <c r="K284" s="120"/>
      <c r="L284" s="141" t="e">
        <f t="shared" si="28"/>
        <v>#N/A</v>
      </c>
      <c r="M284" s="142">
        <f>IF(C284="ZZ Group",(SUM(IFERROR(SUM(VLOOKUP(C284,SpeciesLookup,37,FALSE)*E284/L284*20*0.001),0)*(1-G284))),SUM(IFERROR(SUM(VLOOKUP(C284,SpeciesLookup,37,FALSE)/L284*'6. Look Up Tables'!$M$9*0.001),0)*(1-G284)))</f>
        <v>0</v>
      </c>
      <c r="N284" s="120" t="s">
        <v>114</v>
      </c>
      <c r="O284" s="122">
        <f t="shared" si="29"/>
        <v>0</v>
      </c>
      <c r="P284" s="123"/>
    </row>
    <row r="285" spans="2:16" x14ac:dyDescent="0.2">
      <c r="B285" s="124"/>
      <c r="C285" s="137"/>
      <c r="D285" s="138">
        <f t="shared" si="24"/>
        <v>0</v>
      </c>
      <c r="E285" s="231"/>
      <c r="F285" s="119"/>
      <c r="G285" s="139">
        <f t="shared" si="25"/>
        <v>0</v>
      </c>
      <c r="H285" s="140">
        <f t="shared" si="26"/>
        <v>0</v>
      </c>
      <c r="I285" s="122">
        <f t="shared" si="27"/>
        <v>0</v>
      </c>
      <c r="K285" s="120"/>
      <c r="L285" s="141" t="e">
        <f t="shared" si="28"/>
        <v>#N/A</v>
      </c>
      <c r="M285" s="142">
        <f>IF(C285="ZZ Group",(SUM(IFERROR(SUM(VLOOKUP(C285,SpeciesLookup,37,FALSE)*E285/L285*20*0.001),0)*(1-G285))),SUM(IFERROR(SUM(VLOOKUP(C285,SpeciesLookup,37,FALSE)/L285*'6. Look Up Tables'!$M$9*0.001),0)*(1-G285)))</f>
        <v>0</v>
      </c>
      <c r="N285" s="120" t="s">
        <v>114</v>
      </c>
      <c r="O285" s="122">
        <f t="shared" si="29"/>
        <v>0</v>
      </c>
      <c r="P285" s="123"/>
    </row>
    <row r="286" spans="2:16" x14ac:dyDescent="0.2">
      <c r="B286" s="124"/>
      <c r="C286" s="137"/>
      <c r="D286" s="138">
        <f t="shared" si="24"/>
        <v>0</v>
      </c>
      <c r="E286" s="231"/>
      <c r="F286" s="119"/>
      <c r="G286" s="139">
        <f t="shared" si="25"/>
        <v>0</v>
      </c>
      <c r="H286" s="140">
        <f t="shared" si="26"/>
        <v>0</v>
      </c>
      <c r="I286" s="122">
        <f t="shared" si="27"/>
        <v>0</v>
      </c>
      <c r="K286" s="120"/>
      <c r="L286" s="141" t="e">
        <f t="shared" si="28"/>
        <v>#N/A</v>
      </c>
      <c r="M286" s="142">
        <f>IF(C286="ZZ Group",(SUM(IFERROR(SUM(VLOOKUP(C286,SpeciesLookup,37,FALSE)*E286/L286*20*0.001),0)*(1-G286))),SUM(IFERROR(SUM(VLOOKUP(C286,SpeciesLookup,37,FALSE)/L286*'6. Look Up Tables'!$M$9*0.001),0)*(1-G286)))</f>
        <v>0</v>
      </c>
      <c r="N286" s="120" t="s">
        <v>114</v>
      </c>
      <c r="O286" s="122">
        <f t="shared" si="29"/>
        <v>0</v>
      </c>
      <c r="P286" s="123"/>
    </row>
    <row r="287" spans="2:16" x14ac:dyDescent="0.2">
      <c r="B287" s="124"/>
      <c r="C287" s="137"/>
      <c r="D287" s="138">
        <f t="shared" si="24"/>
        <v>0</v>
      </c>
      <c r="E287" s="231"/>
      <c r="F287" s="119"/>
      <c r="G287" s="139">
        <f t="shared" si="25"/>
        <v>0</v>
      </c>
      <c r="H287" s="140">
        <f t="shared" si="26"/>
        <v>0</v>
      </c>
      <c r="I287" s="122">
        <f t="shared" si="27"/>
        <v>0</v>
      </c>
      <c r="K287" s="120"/>
      <c r="L287" s="141" t="e">
        <f t="shared" si="28"/>
        <v>#N/A</v>
      </c>
      <c r="M287" s="142">
        <f>IF(C287="ZZ Group",(SUM(IFERROR(SUM(VLOOKUP(C287,SpeciesLookup,37,FALSE)*E287/L287*20*0.001),0)*(1-G287))),SUM(IFERROR(SUM(VLOOKUP(C287,SpeciesLookup,37,FALSE)/L287*'6. Look Up Tables'!$M$9*0.001),0)*(1-G287)))</f>
        <v>0</v>
      </c>
      <c r="N287" s="120" t="s">
        <v>114</v>
      </c>
      <c r="O287" s="122">
        <f t="shared" si="29"/>
        <v>0</v>
      </c>
      <c r="P287" s="123"/>
    </row>
    <row r="288" spans="2:16" x14ac:dyDescent="0.2">
      <c r="B288" s="124"/>
      <c r="C288" s="137"/>
      <c r="D288" s="138">
        <f t="shared" si="24"/>
        <v>0</v>
      </c>
      <c r="E288" s="231"/>
      <c r="F288" s="119"/>
      <c r="G288" s="139">
        <f t="shared" si="25"/>
        <v>0</v>
      </c>
      <c r="H288" s="140">
        <f t="shared" si="26"/>
        <v>0</v>
      </c>
      <c r="I288" s="122">
        <f t="shared" si="27"/>
        <v>0</v>
      </c>
      <c r="K288" s="120"/>
      <c r="L288" s="141" t="e">
        <f t="shared" si="28"/>
        <v>#N/A</v>
      </c>
      <c r="M288" s="142">
        <f>IF(C288="ZZ Group",(SUM(IFERROR(SUM(VLOOKUP(C288,SpeciesLookup,37,FALSE)*E288/L288*20*0.001),0)*(1-G288))),SUM(IFERROR(SUM(VLOOKUP(C288,SpeciesLookup,37,FALSE)/L288*'6. Look Up Tables'!$M$9*0.001),0)*(1-G288)))</f>
        <v>0</v>
      </c>
      <c r="N288" s="120" t="s">
        <v>114</v>
      </c>
      <c r="O288" s="122">
        <f t="shared" si="29"/>
        <v>0</v>
      </c>
      <c r="P288" s="123"/>
    </row>
    <row r="289" spans="2:16" x14ac:dyDescent="0.2">
      <c r="B289" s="124"/>
      <c r="C289" s="137"/>
      <c r="D289" s="138">
        <f t="shared" si="24"/>
        <v>0</v>
      </c>
      <c r="E289" s="231"/>
      <c r="F289" s="119"/>
      <c r="G289" s="139">
        <f t="shared" si="25"/>
        <v>0</v>
      </c>
      <c r="H289" s="140">
        <f t="shared" si="26"/>
        <v>0</v>
      </c>
      <c r="I289" s="122">
        <f t="shared" si="27"/>
        <v>0</v>
      </c>
      <c r="K289" s="120"/>
      <c r="L289" s="141" t="e">
        <f t="shared" si="28"/>
        <v>#N/A</v>
      </c>
      <c r="M289" s="142">
        <f>IF(C289="ZZ Group",(SUM(IFERROR(SUM(VLOOKUP(C289,SpeciesLookup,37,FALSE)*E289/L289*20*0.001),0)*(1-G289))),SUM(IFERROR(SUM(VLOOKUP(C289,SpeciesLookup,37,FALSE)/L289*'6. Look Up Tables'!$M$9*0.001),0)*(1-G289)))</f>
        <v>0</v>
      </c>
      <c r="N289" s="120" t="s">
        <v>114</v>
      </c>
      <c r="O289" s="122">
        <f t="shared" si="29"/>
        <v>0</v>
      </c>
      <c r="P289" s="123"/>
    </row>
    <row r="290" spans="2:16" x14ac:dyDescent="0.2">
      <c r="B290" s="124"/>
      <c r="C290" s="137"/>
      <c r="D290" s="138">
        <f t="shared" si="24"/>
        <v>0</v>
      </c>
      <c r="E290" s="231"/>
      <c r="F290" s="119"/>
      <c r="G290" s="139">
        <f t="shared" si="25"/>
        <v>0</v>
      </c>
      <c r="H290" s="140">
        <f t="shared" si="26"/>
        <v>0</v>
      </c>
      <c r="I290" s="122">
        <f t="shared" si="27"/>
        <v>0</v>
      </c>
      <c r="K290" s="120"/>
      <c r="L290" s="141" t="e">
        <f t="shared" si="28"/>
        <v>#N/A</v>
      </c>
      <c r="M290" s="142">
        <f>IF(C290="ZZ Group",(SUM(IFERROR(SUM(VLOOKUP(C290,SpeciesLookup,37,FALSE)*E290/L290*20*0.001),0)*(1-G290))),SUM(IFERROR(SUM(VLOOKUP(C290,SpeciesLookup,37,FALSE)/L290*'6. Look Up Tables'!$M$9*0.001),0)*(1-G290)))</f>
        <v>0</v>
      </c>
      <c r="N290" s="120" t="s">
        <v>114</v>
      </c>
      <c r="O290" s="122">
        <f t="shared" si="29"/>
        <v>0</v>
      </c>
      <c r="P290" s="123"/>
    </row>
    <row r="291" spans="2:16" x14ac:dyDescent="0.2">
      <c r="B291" s="124"/>
      <c r="C291" s="137"/>
      <c r="D291" s="138">
        <f t="shared" si="24"/>
        <v>0</v>
      </c>
      <c r="E291" s="231"/>
      <c r="F291" s="119"/>
      <c r="G291" s="139">
        <f t="shared" si="25"/>
        <v>0</v>
      </c>
      <c r="H291" s="140">
        <f t="shared" si="26"/>
        <v>0</v>
      </c>
      <c r="I291" s="122">
        <f t="shared" si="27"/>
        <v>0</v>
      </c>
      <c r="K291" s="120"/>
      <c r="L291" s="141" t="e">
        <f t="shared" si="28"/>
        <v>#N/A</v>
      </c>
      <c r="M291" s="142">
        <f>IF(C291="ZZ Group",(SUM(IFERROR(SUM(VLOOKUP(C291,SpeciesLookup,37,FALSE)*E291/L291*20*0.001),0)*(1-G291))),SUM(IFERROR(SUM(VLOOKUP(C291,SpeciesLookup,37,FALSE)/L291*'6. Look Up Tables'!$M$9*0.001),0)*(1-G291)))</f>
        <v>0</v>
      </c>
      <c r="N291" s="120" t="s">
        <v>114</v>
      </c>
      <c r="O291" s="122">
        <f t="shared" si="29"/>
        <v>0</v>
      </c>
      <c r="P291" s="123"/>
    </row>
    <row r="292" spans="2:16" x14ac:dyDescent="0.2">
      <c r="B292" s="124"/>
      <c r="C292" s="137"/>
      <c r="D292" s="138">
        <f t="shared" si="24"/>
        <v>0</v>
      </c>
      <c r="E292" s="231"/>
      <c r="F292" s="119"/>
      <c r="G292" s="139">
        <f t="shared" si="25"/>
        <v>0</v>
      </c>
      <c r="H292" s="140">
        <f t="shared" si="26"/>
        <v>0</v>
      </c>
      <c r="I292" s="122">
        <f t="shared" si="27"/>
        <v>0</v>
      </c>
      <c r="K292" s="120"/>
      <c r="L292" s="141" t="e">
        <f t="shared" si="28"/>
        <v>#N/A</v>
      </c>
      <c r="M292" s="142">
        <f>IF(C292="ZZ Group",(SUM(IFERROR(SUM(VLOOKUP(C292,SpeciesLookup,37,FALSE)*E292/L292*20*0.001),0)*(1-G292))),SUM(IFERROR(SUM(VLOOKUP(C292,SpeciesLookup,37,FALSE)/L292*'6. Look Up Tables'!$M$9*0.001),0)*(1-G292)))</f>
        <v>0</v>
      </c>
      <c r="N292" s="120" t="s">
        <v>114</v>
      </c>
      <c r="O292" s="122">
        <f t="shared" si="29"/>
        <v>0</v>
      </c>
      <c r="P292" s="123"/>
    </row>
    <row r="293" spans="2:16" x14ac:dyDescent="0.2">
      <c r="B293" s="124"/>
      <c r="C293" s="137"/>
      <c r="D293" s="138">
        <f t="shared" si="24"/>
        <v>0</v>
      </c>
      <c r="E293" s="231"/>
      <c r="F293" s="119"/>
      <c r="G293" s="139">
        <f t="shared" si="25"/>
        <v>0</v>
      </c>
      <c r="H293" s="140">
        <f t="shared" si="26"/>
        <v>0</v>
      </c>
      <c r="I293" s="122">
        <f t="shared" si="27"/>
        <v>0</v>
      </c>
      <c r="K293" s="120"/>
      <c r="L293" s="141" t="e">
        <f t="shared" si="28"/>
        <v>#N/A</v>
      </c>
      <c r="M293" s="142">
        <f>IF(C293="ZZ Group",(SUM(IFERROR(SUM(VLOOKUP(C293,SpeciesLookup,37,FALSE)*E293/L293*20*0.001),0)*(1-G293))),SUM(IFERROR(SUM(VLOOKUP(C293,SpeciesLookup,37,FALSE)/L293*'6. Look Up Tables'!$M$9*0.001),0)*(1-G293)))</f>
        <v>0</v>
      </c>
      <c r="N293" s="120" t="s">
        <v>114</v>
      </c>
      <c r="O293" s="122">
        <f t="shared" si="29"/>
        <v>0</v>
      </c>
      <c r="P293" s="123"/>
    </row>
    <row r="294" spans="2:16" x14ac:dyDescent="0.2">
      <c r="B294" s="124"/>
      <c r="C294" s="137"/>
      <c r="D294" s="138">
        <f t="shared" si="24"/>
        <v>0</v>
      </c>
      <c r="E294" s="231"/>
      <c r="F294" s="119"/>
      <c r="G294" s="139">
        <f t="shared" si="25"/>
        <v>0</v>
      </c>
      <c r="H294" s="140">
        <f t="shared" si="26"/>
        <v>0</v>
      </c>
      <c r="I294" s="122">
        <f t="shared" si="27"/>
        <v>0</v>
      </c>
      <c r="K294" s="120"/>
      <c r="L294" s="141" t="e">
        <f t="shared" si="28"/>
        <v>#N/A</v>
      </c>
      <c r="M294" s="142">
        <f>IF(C294="ZZ Group",(SUM(IFERROR(SUM(VLOOKUP(C294,SpeciesLookup,37,FALSE)*E294/L294*20*0.001),0)*(1-G294))),SUM(IFERROR(SUM(VLOOKUP(C294,SpeciesLookup,37,FALSE)/L294*'6. Look Up Tables'!$M$9*0.001),0)*(1-G294)))</f>
        <v>0</v>
      </c>
      <c r="N294" s="120" t="s">
        <v>114</v>
      </c>
      <c r="O294" s="122">
        <f t="shared" si="29"/>
        <v>0</v>
      </c>
      <c r="P294" s="123"/>
    </row>
    <row r="295" spans="2:16" x14ac:dyDescent="0.2">
      <c r="B295" s="124"/>
      <c r="C295" s="137"/>
      <c r="D295" s="138">
        <f t="shared" si="24"/>
        <v>0</v>
      </c>
      <c r="E295" s="231"/>
      <c r="F295" s="119"/>
      <c r="G295" s="139">
        <f t="shared" si="25"/>
        <v>0</v>
      </c>
      <c r="H295" s="140">
        <f t="shared" si="26"/>
        <v>0</v>
      </c>
      <c r="I295" s="122">
        <f t="shared" si="27"/>
        <v>0</v>
      </c>
      <c r="K295" s="120"/>
      <c r="L295" s="141" t="e">
        <f t="shared" si="28"/>
        <v>#N/A</v>
      </c>
      <c r="M295" s="142">
        <f>IF(C295="ZZ Group",(SUM(IFERROR(SUM(VLOOKUP(C295,SpeciesLookup,37,FALSE)*E295/L295*20*0.001),0)*(1-G295))),SUM(IFERROR(SUM(VLOOKUP(C295,SpeciesLookup,37,FALSE)/L295*'6. Look Up Tables'!$M$9*0.001),0)*(1-G295)))</f>
        <v>0</v>
      </c>
      <c r="N295" s="120" t="s">
        <v>114</v>
      </c>
      <c r="O295" s="122">
        <f t="shared" si="29"/>
        <v>0</v>
      </c>
      <c r="P295" s="123"/>
    </row>
    <row r="296" spans="2:16" x14ac:dyDescent="0.2">
      <c r="B296" s="124"/>
      <c r="C296" s="137"/>
      <c r="D296" s="138">
        <f t="shared" si="24"/>
        <v>0</v>
      </c>
      <c r="E296" s="231"/>
      <c r="F296" s="119"/>
      <c r="G296" s="139">
        <f t="shared" si="25"/>
        <v>0</v>
      </c>
      <c r="H296" s="140">
        <f t="shared" si="26"/>
        <v>0</v>
      </c>
      <c r="I296" s="122">
        <f t="shared" si="27"/>
        <v>0</v>
      </c>
      <c r="K296" s="120"/>
      <c r="L296" s="141" t="e">
        <f t="shared" si="28"/>
        <v>#N/A</v>
      </c>
      <c r="M296" s="142">
        <f>IF(C296="ZZ Group",(SUM(IFERROR(SUM(VLOOKUP(C296,SpeciesLookup,37,FALSE)*E296/L296*20*0.001),0)*(1-G296))),SUM(IFERROR(SUM(VLOOKUP(C296,SpeciesLookup,37,FALSE)/L296*'6. Look Up Tables'!$M$9*0.001),0)*(1-G296)))</f>
        <v>0</v>
      </c>
      <c r="N296" s="120" t="s">
        <v>114</v>
      </c>
      <c r="O296" s="122">
        <f t="shared" si="29"/>
        <v>0</v>
      </c>
      <c r="P296" s="123"/>
    </row>
    <row r="297" spans="2:16" x14ac:dyDescent="0.2">
      <c r="B297" s="124"/>
      <c r="C297" s="137"/>
      <c r="D297" s="138">
        <f t="shared" si="24"/>
        <v>0</v>
      </c>
      <c r="E297" s="231"/>
      <c r="F297" s="119"/>
      <c r="G297" s="139">
        <f t="shared" si="25"/>
        <v>0</v>
      </c>
      <c r="H297" s="140">
        <f t="shared" si="26"/>
        <v>0</v>
      </c>
      <c r="I297" s="122">
        <f t="shared" si="27"/>
        <v>0</v>
      </c>
      <c r="K297" s="120"/>
      <c r="L297" s="141" t="e">
        <f t="shared" si="28"/>
        <v>#N/A</v>
      </c>
      <c r="M297" s="142">
        <f>IF(C297="ZZ Group",(SUM(IFERROR(SUM(VLOOKUP(C297,SpeciesLookup,37,FALSE)*E297/L297*20*0.001),0)*(1-G297))),SUM(IFERROR(SUM(VLOOKUP(C297,SpeciesLookup,37,FALSE)/L297*'6. Look Up Tables'!$M$9*0.001),0)*(1-G297)))</f>
        <v>0</v>
      </c>
      <c r="N297" s="120" t="s">
        <v>114</v>
      </c>
      <c r="O297" s="122">
        <f t="shared" si="29"/>
        <v>0</v>
      </c>
      <c r="P297" s="123"/>
    </row>
    <row r="298" spans="2:16" x14ac:dyDescent="0.2">
      <c r="B298" s="124"/>
      <c r="C298" s="137"/>
      <c r="D298" s="138">
        <f t="shared" si="24"/>
        <v>0</v>
      </c>
      <c r="E298" s="231"/>
      <c r="F298" s="119"/>
      <c r="G298" s="139">
        <f t="shared" si="25"/>
        <v>0</v>
      </c>
      <c r="H298" s="140">
        <f t="shared" si="26"/>
        <v>0</v>
      </c>
      <c r="I298" s="122">
        <f t="shared" si="27"/>
        <v>0</v>
      </c>
      <c r="K298" s="120"/>
      <c r="L298" s="141" t="e">
        <f t="shared" si="28"/>
        <v>#N/A</v>
      </c>
      <c r="M298" s="142">
        <f>IF(C298="ZZ Group",(SUM(IFERROR(SUM(VLOOKUP(C298,SpeciesLookup,37,FALSE)*E298/L298*20*0.001),0)*(1-G298))),SUM(IFERROR(SUM(VLOOKUP(C298,SpeciesLookup,37,FALSE)/L298*'6. Look Up Tables'!$M$9*0.001),0)*(1-G298)))</f>
        <v>0</v>
      </c>
      <c r="N298" s="120" t="s">
        <v>114</v>
      </c>
      <c r="O298" s="122">
        <f t="shared" si="29"/>
        <v>0</v>
      </c>
      <c r="P298" s="123"/>
    </row>
    <row r="299" spans="2:16" x14ac:dyDescent="0.2">
      <c r="B299" s="124"/>
      <c r="C299" s="137"/>
      <c r="D299" s="138">
        <f t="shared" si="24"/>
        <v>0</v>
      </c>
      <c r="E299" s="231"/>
      <c r="F299" s="119"/>
      <c r="G299" s="139">
        <f t="shared" si="25"/>
        <v>0</v>
      </c>
      <c r="H299" s="140">
        <f t="shared" si="26"/>
        <v>0</v>
      </c>
      <c r="I299" s="122">
        <f t="shared" si="27"/>
        <v>0</v>
      </c>
      <c r="K299" s="120"/>
      <c r="L299" s="141" t="e">
        <f t="shared" si="28"/>
        <v>#N/A</v>
      </c>
      <c r="M299" s="142">
        <f>IF(C299="ZZ Group",(SUM(IFERROR(SUM(VLOOKUP(C299,SpeciesLookup,37,FALSE)*E299/L299*20*0.001),0)*(1-G299))),SUM(IFERROR(SUM(VLOOKUP(C299,SpeciesLookup,37,FALSE)/L299*'6. Look Up Tables'!$M$9*0.001),0)*(1-G299)))</f>
        <v>0</v>
      </c>
      <c r="N299" s="120" t="s">
        <v>114</v>
      </c>
      <c r="O299" s="122">
        <f t="shared" si="29"/>
        <v>0</v>
      </c>
      <c r="P299" s="123"/>
    </row>
    <row r="300" spans="2:16" x14ac:dyDescent="0.2">
      <c r="B300" s="124"/>
      <c r="C300" s="137"/>
      <c r="D300" s="138">
        <f t="shared" si="24"/>
        <v>0</v>
      </c>
      <c r="E300" s="231"/>
      <c r="F300" s="119"/>
      <c r="G300" s="139">
        <f t="shared" si="25"/>
        <v>0</v>
      </c>
      <c r="H300" s="140">
        <f t="shared" si="26"/>
        <v>0</v>
      </c>
      <c r="I300" s="122">
        <f t="shared" si="27"/>
        <v>0</v>
      </c>
      <c r="K300" s="120"/>
      <c r="L300" s="141" t="e">
        <f t="shared" si="28"/>
        <v>#N/A</v>
      </c>
      <c r="M300" s="142">
        <f>IF(C300="ZZ Group",(SUM(IFERROR(SUM(VLOOKUP(C300,SpeciesLookup,37,FALSE)*E300/L300*20*0.001),0)*(1-G300))),SUM(IFERROR(SUM(VLOOKUP(C300,SpeciesLookup,37,FALSE)/L300*'6. Look Up Tables'!$M$9*0.001),0)*(1-G300)))</f>
        <v>0</v>
      </c>
      <c r="N300" s="120" t="s">
        <v>114</v>
      </c>
      <c r="O300" s="122">
        <f t="shared" si="29"/>
        <v>0</v>
      </c>
      <c r="P300" s="123"/>
    </row>
    <row r="301" spans="2:16" x14ac:dyDescent="0.2">
      <c r="B301" s="124"/>
      <c r="C301" s="137"/>
      <c r="D301" s="138">
        <f t="shared" si="24"/>
        <v>0</v>
      </c>
      <c r="E301" s="231"/>
      <c r="F301" s="119"/>
      <c r="G301" s="139">
        <f t="shared" si="25"/>
        <v>0</v>
      </c>
      <c r="H301" s="140">
        <f t="shared" si="26"/>
        <v>0</v>
      </c>
      <c r="I301" s="122">
        <f t="shared" si="27"/>
        <v>0</v>
      </c>
      <c r="K301" s="120"/>
      <c r="L301" s="141" t="e">
        <f t="shared" si="28"/>
        <v>#N/A</v>
      </c>
      <c r="M301" s="142">
        <f>IF(C301="ZZ Group",(SUM(IFERROR(SUM(VLOOKUP(C301,SpeciesLookup,37,FALSE)*E301/L301*20*0.001),0)*(1-G301))),SUM(IFERROR(SUM(VLOOKUP(C301,SpeciesLookup,37,FALSE)/L301*'6. Look Up Tables'!$M$9*0.001),0)*(1-G301)))</f>
        <v>0</v>
      </c>
      <c r="N301" s="120" t="s">
        <v>114</v>
      </c>
      <c r="O301" s="122">
        <f t="shared" si="29"/>
        <v>0</v>
      </c>
      <c r="P301" s="123"/>
    </row>
    <row r="302" spans="2:16" x14ac:dyDescent="0.2">
      <c r="B302" s="124"/>
      <c r="C302" s="137"/>
      <c r="D302" s="138">
        <f t="shared" si="24"/>
        <v>0</v>
      </c>
      <c r="E302" s="231"/>
      <c r="F302" s="119"/>
      <c r="G302" s="139">
        <f t="shared" si="25"/>
        <v>0</v>
      </c>
      <c r="H302" s="140">
        <f t="shared" si="26"/>
        <v>0</v>
      </c>
      <c r="I302" s="122">
        <f t="shared" si="27"/>
        <v>0</v>
      </c>
      <c r="K302" s="120"/>
      <c r="L302" s="141" t="e">
        <f t="shared" si="28"/>
        <v>#N/A</v>
      </c>
      <c r="M302" s="142">
        <f>IF(C302="ZZ Group",(SUM(IFERROR(SUM(VLOOKUP(C302,SpeciesLookup,37,FALSE)*E302/L302*20*0.001),0)*(1-G302))),SUM(IFERROR(SUM(VLOOKUP(C302,SpeciesLookup,37,FALSE)/L302*'6. Look Up Tables'!$M$9*0.001),0)*(1-G302)))</f>
        <v>0</v>
      </c>
      <c r="N302" s="120" t="s">
        <v>114</v>
      </c>
      <c r="O302" s="122">
        <f t="shared" si="29"/>
        <v>0</v>
      </c>
      <c r="P302" s="123"/>
    </row>
    <row r="303" spans="2:16" x14ac:dyDescent="0.2">
      <c r="B303" s="124"/>
      <c r="C303" s="137"/>
      <c r="D303" s="138">
        <f t="shared" si="24"/>
        <v>0</v>
      </c>
      <c r="E303" s="231"/>
      <c r="F303" s="119"/>
      <c r="G303" s="139">
        <f t="shared" si="25"/>
        <v>0</v>
      </c>
      <c r="H303" s="140">
        <f t="shared" si="26"/>
        <v>0</v>
      </c>
      <c r="I303" s="122">
        <f t="shared" si="27"/>
        <v>0</v>
      </c>
      <c r="K303" s="120"/>
      <c r="L303" s="141" t="e">
        <f t="shared" si="28"/>
        <v>#N/A</v>
      </c>
      <c r="M303" s="142">
        <f>IF(C303="ZZ Group",(SUM(IFERROR(SUM(VLOOKUP(C303,SpeciesLookup,37,FALSE)*E303/L303*20*0.001),0)*(1-G303))),SUM(IFERROR(SUM(VLOOKUP(C303,SpeciesLookup,37,FALSE)/L303*'6. Look Up Tables'!$M$9*0.001),0)*(1-G303)))</f>
        <v>0</v>
      </c>
      <c r="N303" s="120" t="s">
        <v>114</v>
      </c>
      <c r="O303" s="122">
        <f t="shared" si="29"/>
        <v>0</v>
      </c>
      <c r="P303" s="123"/>
    </row>
    <row r="304" spans="2:16" x14ac:dyDescent="0.2">
      <c r="B304" s="124"/>
      <c r="C304" s="137"/>
      <c r="D304" s="138">
        <f t="shared" si="24"/>
        <v>0</v>
      </c>
      <c r="E304" s="231"/>
      <c r="F304" s="119"/>
      <c r="G304" s="139">
        <f t="shared" si="25"/>
        <v>0</v>
      </c>
      <c r="H304" s="140">
        <f t="shared" si="26"/>
        <v>0</v>
      </c>
      <c r="I304" s="122">
        <f t="shared" si="27"/>
        <v>0</v>
      </c>
      <c r="K304" s="120"/>
      <c r="L304" s="141" t="e">
        <f t="shared" si="28"/>
        <v>#N/A</v>
      </c>
      <c r="M304" s="142">
        <f>IF(C304="ZZ Group",(SUM(IFERROR(SUM(VLOOKUP(C304,SpeciesLookup,37,FALSE)*E304/L304*20*0.001),0)*(1-G304))),SUM(IFERROR(SUM(VLOOKUP(C304,SpeciesLookup,37,FALSE)/L304*'6. Look Up Tables'!$M$9*0.001),0)*(1-G304)))</f>
        <v>0</v>
      </c>
      <c r="N304" s="120" t="s">
        <v>114</v>
      </c>
      <c r="O304" s="122">
        <f t="shared" si="29"/>
        <v>0</v>
      </c>
      <c r="P304" s="123"/>
    </row>
    <row r="305" spans="2:16" x14ac:dyDescent="0.2">
      <c r="B305" s="124"/>
      <c r="C305" s="137"/>
      <c r="D305" s="138">
        <f t="shared" si="24"/>
        <v>0</v>
      </c>
      <c r="E305" s="231"/>
      <c r="F305" s="119"/>
      <c r="G305" s="139">
        <f t="shared" si="25"/>
        <v>0</v>
      </c>
      <c r="H305" s="140">
        <f t="shared" si="26"/>
        <v>0</v>
      </c>
      <c r="I305" s="122">
        <f t="shared" si="27"/>
        <v>0</v>
      </c>
      <c r="K305" s="120"/>
      <c r="L305" s="141" t="e">
        <f t="shared" si="28"/>
        <v>#N/A</v>
      </c>
      <c r="M305" s="142">
        <f>IF(C305="ZZ Group",(SUM(IFERROR(SUM(VLOOKUP(C305,SpeciesLookup,37,FALSE)*E305/L305*20*0.001),0)*(1-G305))),SUM(IFERROR(SUM(VLOOKUP(C305,SpeciesLookup,37,FALSE)/L305*'6. Look Up Tables'!$M$9*0.001),0)*(1-G305)))</f>
        <v>0</v>
      </c>
      <c r="N305" s="120" t="s">
        <v>114</v>
      </c>
      <c r="O305" s="122">
        <f t="shared" si="29"/>
        <v>0</v>
      </c>
      <c r="P305" s="123"/>
    </row>
    <row r="306" spans="2:16" x14ac:dyDescent="0.2">
      <c r="B306" s="124"/>
      <c r="C306" s="137"/>
      <c r="D306" s="138">
        <f t="shared" si="24"/>
        <v>0</v>
      </c>
      <c r="E306" s="231"/>
      <c r="F306" s="119"/>
      <c r="G306" s="139">
        <f t="shared" si="25"/>
        <v>0</v>
      </c>
      <c r="H306" s="140">
        <f t="shared" si="26"/>
        <v>0</v>
      </c>
      <c r="I306" s="122">
        <f t="shared" si="27"/>
        <v>0</v>
      </c>
      <c r="K306" s="120"/>
      <c r="L306" s="141" t="e">
        <f t="shared" si="28"/>
        <v>#N/A</v>
      </c>
      <c r="M306" s="142">
        <f>IF(C306="ZZ Group",(SUM(IFERROR(SUM(VLOOKUP(C306,SpeciesLookup,37,FALSE)*E306/L306*20*0.001),0)*(1-G306))),SUM(IFERROR(SUM(VLOOKUP(C306,SpeciesLookup,37,FALSE)/L306*'6. Look Up Tables'!$M$9*0.001),0)*(1-G306)))</f>
        <v>0</v>
      </c>
      <c r="N306" s="120" t="s">
        <v>114</v>
      </c>
      <c r="O306" s="122">
        <f t="shared" si="29"/>
        <v>0</v>
      </c>
      <c r="P306" s="123"/>
    </row>
    <row r="307" spans="2:16" x14ac:dyDescent="0.2">
      <c r="B307" s="124"/>
      <c r="C307" s="137"/>
      <c r="D307" s="138">
        <f t="shared" si="24"/>
        <v>0</v>
      </c>
      <c r="E307" s="231"/>
      <c r="F307" s="119"/>
      <c r="G307" s="139">
        <f t="shared" si="25"/>
        <v>0</v>
      </c>
      <c r="H307" s="140">
        <f t="shared" si="26"/>
        <v>0</v>
      </c>
      <c r="I307" s="122">
        <f t="shared" si="27"/>
        <v>0</v>
      </c>
      <c r="K307" s="120"/>
      <c r="L307" s="141" t="e">
        <f t="shared" si="28"/>
        <v>#N/A</v>
      </c>
      <c r="M307" s="142">
        <f>IF(C307="ZZ Group",(SUM(IFERROR(SUM(VLOOKUP(C307,SpeciesLookup,37,FALSE)*E307/L307*20*0.001),0)*(1-G307))),SUM(IFERROR(SUM(VLOOKUP(C307,SpeciesLookup,37,FALSE)/L307*'6. Look Up Tables'!$M$9*0.001),0)*(1-G307)))</f>
        <v>0</v>
      </c>
      <c r="N307" s="120" t="s">
        <v>114</v>
      </c>
      <c r="O307" s="122">
        <f t="shared" si="29"/>
        <v>0</v>
      </c>
      <c r="P307" s="123"/>
    </row>
    <row r="308" spans="2:16" x14ac:dyDescent="0.2">
      <c r="B308" s="124"/>
      <c r="C308" s="137"/>
      <c r="D308" s="138">
        <f t="shared" si="24"/>
        <v>0</v>
      </c>
      <c r="E308" s="231"/>
      <c r="F308" s="119"/>
      <c r="G308" s="139">
        <f t="shared" si="25"/>
        <v>0</v>
      </c>
      <c r="H308" s="140">
        <f t="shared" si="26"/>
        <v>0</v>
      </c>
      <c r="I308" s="122">
        <f t="shared" si="27"/>
        <v>0</v>
      </c>
      <c r="K308" s="120"/>
      <c r="L308" s="141" t="e">
        <f t="shared" si="28"/>
        <v>#N/A</v>
      </c>
      <c r="M308" s="142">
        <f>IF(C308="ZZ Group",(SUM(IFERROR(SUM(VLOOKUP(C308,SpeciesLookup,37,FALSE)*E308/L308*20*0.001),0)*(1-G308))),SUM(IFERROR(SUM(VLOOKUP(C308,SpeciesLookup,37,FALSE)/L308*'6. Look Up Tables'!$M$9*0.001),0)*(1-G308)))</f>
        <v>0</v>
      </c>
      <c r="N308" s="120" t="s">
        <v>114</v>
      </c>
      <c r="O308" s="122">
        <f t="shared" si="29"/>
        <v>0</v>
      </c>
      <c r="P308" s="123"/>
    </row>
    <row r="309" spans="2:16" x14ac:dyDescent="0.2">
      <c r="B309" s="124"/>
      <c r="C309" s="137"/>
      <c r="D309" s="138">
        <f t="shared" si="24"/>
        <v>0</v>
      </c>
      <c r="E309" s="231"/>
      <c r="F309" s="119"/>
      <c r="G309" s="139">
        <f t="shared" si="25"/>
        <v>0</v>
      </c>
      <c r="H309" s="140">
        <f t="shared" si="26"/>
        <v>0</v>
      </c>
      <c r="I309" s="122">
        <f t="shared" si="27"/>
        <v>0</v>
      </c>
      <c r="K309" s="120"/>
      <c r="L309" s="141" t="e">
        <f t="shared" si="28"/>
        <v>#N/A</v>
      </c>
      <c r="M309" s="142">
        <f>IF(C309="ZZ Group",(SUM(IFERROR(SUM(VLOOKUP(C309,SpeciesLookup,37,FALSE)*E309/L309*20*0.001),0)*(1-G309))),SUM(IFERROR(SUM(VLOOKUP(C309,SpeciesLookup,37,FALSE)/L309*'6. Look Up Tables'!$M$9*0.001),0)*(1-G309)))</f>
        <v>0</v>
      </c>
      <c r="N309" s="120" t="s">
        <v>114</v>
      </c>
      <c r="O309" s="122">
        <f t="shared" si="29"/>
        <v>0</v>
      </c>
      <c r="P309" s="123"/>
    </row>
    <row r="310" spans="2:16" x14ac:dyDescent="0.2">
      <c r="B310" s="124"/>
      <c r="C310" s="137"/>
      <c r="D310" s="138">
        <f t="shared" si="24"/>
        <v>0</v>
      </c>
      <c r="E310" s="231"/>
      <c r="F310" s="119"/>
      <c r="G310" s="139">
        <f t="shared" si="25"/>
        <v>0</v>
      </c>
      <c r="H310" s="140">
        <f t="shared" si="26"/>
        <v>0</v>
      </c>
      <c r="I310" s="122">
        <f t="shared" si="27"/>
        <v>0</v>
      </c>
      <c r="K310" s="120"/>
      <c r="L310" s="141" t="e">
        <f t="shared" si="28"/>
        <v>#N/A</v>
      </c>
      <c r="M310" s="142">
        <f>IF(C310="ZZ Group",(SUM(IFERROR(SUM(VLOOKUP(C310,SpeciesLookup,37,FALSE)*E310/L310*20*0.001),0)*(1-G310))),SUM(IFERROR(SUM(VLOOKUP(C310,SpeciesLookup,37,FALSE)/L310*'6. Look Up Tables'!$M$9*0.001),0)*(1-G310)))</f>
        <v>0</v>
      </c>
      <c r="N310" s="120" t="s">
        <v>114</v>
      </c>
      <c r="O310" s="122">
        <f t="shared" si="29"/>
        <v>0</v>
      </c>
      <c r="P310" s="123"/>
    </row>
    <row r="311" spans="2:16" x14ac:dyDescent="0.2">
      <c r="B311" s="124"/>
      <c r="C311" s="137"/>
      <c r="D311" s="138">
        <f t="shared" si="24"/>
        <v>0</v>
      </c>
      <c r="E311" s="231"/>
      <c r="F311" s="119"/>
      <c r="G311" s="139">
        <f t="shared" si="25"/>
        <v>0</v>
      </c>
      <c r="H311" s="140">
        <f t="shared" si="26"/>
        <v>0</v>
      </c>
      <c r="I311" s="122">
        <f t="shared" si="27"/>
        <v>0</v>
      </c>
      <c r="K311" s="120"/>
      <c r="L311" s="141" t="e">
        <f t="shared" si="28"/>
        <v>#N/A</v>
      </c>
      <c r="M311" s="142">
        <f>IF(C311="ZZ Group",(SUM(IFERROR(SUM(VLOOKUP(C311,SpeciesLookup,37,FALSE)*E311/L311*20*0.001),0)*(1-G311))),SUM(IFERROR(SUM(VLOOKUP(C311,SpeciesLookup,37,FALSE)/L311*'6. Look Up Tables'!$M$9*0.001),0)*(1-G311)))</f>
        <v>0</v>
      </c>
      <c r="N311" s="120" t="s">
        <v>114</v>
      </c>
      <c r="O311" s="122">
        <f t="shared" si="29"/>
        <v>0</v>
      </c>
      <c r="P311" s="123"/>
    </row>
    <row r="312" spans="2:16" x14ac:dyDescent="0.2">
      <c r="B312" s="124"/>
      <c r="C312" s="137"/>
      <c r="D312" s="138">
        <f t="shared" si="24"/>
        <v>0</v>
      </c>
      <c r="E312" s="231"/>
      <c r="F312" s="119"/>
      <c r="G312" s="139">
        <f t="shared" si="25"/>
        <v>0</v>
      </c>
      <c r="H312" s="140">
        <f t="shared" si="26"/>
        <v>0</v>
      </c>
      <c r="I312" s="122">
        <f t="shared" si="27"/>
        <v>0</v>
      </c>
      <c r="K312" s="120"/>
      <c r="L312" s="141" t="e">
        <f t="shared" si="28"/>
        <v>#N/A</v>
      </c>
      <c r="M312" s="142">
        <f>IF(C312="ZZ Group",(SUM(IFERROR(SUM(VLOOKUP(C312,SpeciesLookup,37,FALSE)*E312/L312*20*0.001),0)*(1-G312))),SUM(IFERROR(SUM(VLOOKUP(C312,SpeciesLookup,37,FALSE)/L312*'6. Look Up Tables'!$M$9*0.001),0)*(1-G312)))</f>
        <v>0</v>
      </c>
      <c r="N312" s="120" t="s">
        <v>114</v>
      </c>
      <c r="O312" s="122">
        <f t="shared" si="29"/>
        <v>0</v>
      </c>
      <c r="P312" s="123"/>
    </row>
    <row r="313" spans="2:16" x14ac:dyDescent="0.2">
      <c r="B313" s="124"/>
      <c r="C313" s="137"/>
      <c r="D313" s="138">
        <f t="shared" si="24"/>
        <v>0</v>
      </c>
      <c r="E313" s="231"/>
      <c r="F313" s="119"/>
      <c r="G313" s="139">
        <f t="shared" si="25"/>
        <v>0</v>
      </c>
      <c r="H313" s="140">
        <f t="shared" si="26"/>
        <v>0</v>
      </c>
      <c r="I313" s="122">
        <f t="shared" si="27"/>
        <v>0</v>
      </c>
      <c r="K313" s="120"/>
      <c r="L313" s="141" t="e">
        <f t="shared" si="28"/>
        <v>#N/A</v>
      </c>
      <c r="M313" s="142">
        <f>IF(C313="ZZ Group",(SUM(IFERROR(SUM(VLOOKUP(C313,SpeciesLookup,37,FALSE)*E313/L313*20*0.001),0)*(1-G313))),SUM(IFERROR(SUM(VLOOKUP(C313,SpeciesLookup,37,FALSE)/L313*'6. Look Up Tables'!$M$9*0.001),0)*(1-G313)))</f>
        <v>0</v>
      </c>
      <c r="N313" s="120" t="s">
        <v>114</v>
      </c>
      <c r="O313" s="122">
        <f t="shared" si="29"/>
        <v>0</v>
      </c>
      <c r="P313" s="123"/>
    </row>
    <row r="314" spans="2:16" x14ac:dyDescent="0.2">
      <c r="B314" s="124"/>
      <c r="C314" s="137"/>
      <c r="D314" s="138">
        <f t="shared" si="24"/>
        <v>0</v>
      </c>
      <c r="E314" s="231"/>
      <c r="F314" s="119"/>
      <c r="G314" s="139">
        <f t="shared" si="25"/>
        <v>0</v>
      </c>
      <c r="H314" s="140">
        <f t="shared" si="26"/>
        <v>0</v>
      </c>
      <c r="I314" s="122">
        <f t="shared" si="27"/>
        <v>0</v>
      </c>
      <c r="K314" s="120"/>
      <c r="L314" s="141" t="e">
        <f t="shared" si="28"/>
        <v>#N/A</v>
      </c>
      <c r="M314" s="142">
        <f>IF(C314="ZZ Group",(SUM(IFERROR(SUM(VLOOKUP(C314,SpeciesLookup,37,FALSE)*E314/L314*20*0.001),0)*(1-G314))),SUM(IFERROR(SUM(VLOOKUP(C314,SpeciesLookup,37,FALSE)/L314*'6. Look Up Tables'!$M$9*0.001),0)*(1-G314)))</f>
        <v>0</v>
      </c>
      <c r="N314" s="120" t="s">
        <v>114</v>
      </c>
      <c r="O314" s="122">
        <f t="shared" si="29"/>
        <v>0</v>
      </c>
      <c r="P314" s="123"/>
    </row>
    <row r="315" spans="2:16" x14ac:dyDescent="0.2">
      <c r="B315" s="124"/>
      <c r="C315" s="137"/>
      <c r="D315" s="138">
        <f t="shared" si="24"/>
        <v>0</v>
      </c>
      <c r="E315" s="231"/>
      <c r="F315" s="119"/>
      <c r="G315" s="139">
        <f t="shared" si="25"/>
        <v>0</v>
      </c>
      <c r="H315" s="140">
        <f t="shared" si="26"/>
        <v>0</v>
      </c>
      <c r="I315" s="122">
        <f t="shared" si="27"/>
        <v>0</v>
      </c>
      <c r="K315" s="120"/>
      <c r="L315" s="141" t="e">
        <f t="shared" si="28"/>
        <v>#N/A</v>
      </c>
      <c r="M315" s="142">
        <f>IF(C315="ZZ Group",(SUM(IFERROR(SUM(VLOOKUP(C315,SpeciesLookup,37,FALSE)*E315/L315*20*0.001),0)*(1-G315))),SUM(IFERROR(SUM(VLOOKUP(C315,SpeciesLookup,37,FALSE)/L315*'6. Look Up Tables'!$M$9*0.001),0)*(1-G315)))</f>
        <v>0</v>
      </c>
      <c r="N315" s="120" t="s">
        <v>114</v>
      </c>
      <c r="O315" s="122">
        <f t="shared" si="29"/>
        <v>0</v>
      </c>
      <c r="P315" s="123"/>
    </row>
    <row r="316" spans="2:16" x14ac:dyDescent="0.2">
      <c r="B316" s="124"/>
      <c r="C316" s="137"/>
      <c r="D316" s="138">
        <f t="shared" si="24"/>
        <v>0</v>
      </c>
      <c r="E316" s="231"/>
      <c r="F316" s="119"/>
      <c r="G316" s="139">
        <f t="shared" si="25"/>
        <v>0</v>
      </c>
      <c r="H316" s="140">
        <f t="shared" si="26"/>
        <v>0</v>
      </c>
      <c r="I316" s="122">
        <f t="shared" si="27"/>
        <v>0</v>
      </c>
      <c r="K316" s="120"/>
      <c r="L316" s="141" t="e">
        <f t="shared" si="28"/>
        <v>#N/A</v>
      </c>
      <c r="M316" s="142">
        <f>IF(C316="ZZ Group",(SUM(IFERROR(SUM(VLOOKUP(C316,SpeciesLookup,37,FALSE)*E316/L316*20*0.001),0)*(1-G316))),SUM(IFERROR(SUM(VLOOKUP(C316,SpeciesLookup,37,FALSE)/L316*'6. Look Up Tables'!$M$9*0.001),0)*(1-G316)))</f>
        <v>0</v>
      </c>
      <c r="N316" s="120" t="s">
        <v>114</v>
      </c>
      <c r="O316" s="122">
        <f t="shared" si="29"/>
        <v>0</v>
      </c>
      <c r="P316" s="123"/>
    </row>
    <row r="317" spans="2:16" x14ac:dyDescent="0.2">
      <c r="B317" s="124"/>
      <c r="C317" s="137"/>
      <c r="D317" s="138">
        <f t="shared" si="24"/>
        <v>0</v>
      </c>
      <c r="E317" s="231"/>
      <c r="F317" s="119"/>
      <c r="G317" s="139">
        <f t="shared" si="25"/>
        <v>0</v>
      </c>
      <c r="H317" s="140">
        <f t="shared" si="26"/>
        <v>0</v>
      </c>
      <c r="I317" s="122">
        <f t="shared" si="27"/>
        <v>0</v>
      </c>
      <c r="K317" s="120"/>
      <c r="L317" s="141" t="e">
        <f t="shared" si="28"/>
        <v>#N/A</v>
      </c>
      <c r="M317" s="142">
        <f>IF(C317="ZZ Group",(SUM(IFERROR(SUM(VLOOKUP(C317,SpeciesLookup,37,FALSE)*E317/L317*20*0.001),0)*(1-G317))),SUM(IFERROR(SUM(VLOOKUP(C317,SpeciesLookup,37,FALSE)/L317*'6. Look Up Tables'!$M$9*0.001),0)*(1-G317)))</f>
        <v>0</v>
      </c>
      <c r="N317" s="120" t="s">
        <v>114</v>
      </c>
      <c r="O317" s="122">
        <f t="shared" si="29"/>
        <v>0</v>
      </c>
      <c r="P317" s="123"/>
    </row>
    <row r="318" spans="2:16" x14ac:dyDescent="0.2">
      <c r="B318" s="124"/>
      <c r="C318" s="137"/>
      <c r="D318" s="138">
        <f t="shared" si="24"/>
        <v>0</v>
      </c>
      <c r="E318" s="231"/>
      <c r="F318" s="119"/>
      <c r="G318" s="139">
        <f t="shared" si="25"/>
        <v>0</v>
      </c>
      <c r="H318" s="140">
        <f t="shared" si="26"/>
        <v>0</v>
      </c>
      <c r="I318" s="122">
        <f t="shared" si="27"/>
        <v>0</v>
      </c>
      <c r="K318" s="120"/>
      <c r="L318" s="141" t="e">
        <f t="shared" si="28"/>
        <v>#N/A</v>
      </c>
      <c r="M318" s="142">
        <f>IF(C318="ZZ Group",(SUM(IFERROR(SUM(VLOOKUP(C318,SpeciesLookup,37,FALSE)*E318/L318*20*0.001),0)*(1-G318))),SUM(IFERROR(SUM(VLOOKUP(C318,SpeciesLookup,37,FALSE)/L318*'6. Look Up Tables'!$M$9*0.001),0)*(1-G318)))</f>
        <v>0</v>
      </c>
      <c r="N318" s="120" t="s">
        <v>114</v>
      </c>
      <c r="O318" s="122">
        <f t="shared" si="29"/>
        <v>0</v>
      </c>
      <c r="P318" s="123"/>
    </row>
    <row r="319" spans="2:16" x14ac:dyDescent="0.2">
      <c r="B319" s="124"/>
      <c r="C319" s="137"/>
      <c r="D319" s="138">
        <f t="shared" si="24"/>
        <v>0</v>
      </c>
      <c r="E319" s="231"/>
      <c r="F319" s="119"/>
      <c r="G319" s="139">
        <f t="shared" si="25"/>
        <v>0</v>
      </c>
      <c r="H319" s="140">
        <f t="shared" si="26"/>
        <v>0</v>
      </c>
      <c r="I319" s="122">
        <f t="shared" si="27"/>
        <v>0</v>
      </c>
      <c r="K319" s="120"/>
      <c r="L319" s="141" t="e">
        <f t="shared" si="28"/>
        <v>#N/A</v>
      </c>
      <c r="M319" s="142">
        <f>IF(C319="ZZ Group",(SUM(IFERROR(SUM(VLOOKUP(C319,SpeciesLookup,37,FALSE)*E319/L319*20*0.001),0)*(1-G319))),SUM(IFERROR(SUM(VLOOKUP(C319,SpeciesLookup,37,FALSE)/L319*'6. Look Up Tables'!$M$9*0.001),0)*(1-G319)))</f>
        <v>0</v>
      </c>
      <c r="N319" s="120" t="s">
        <v>114</v>
      </c>
      <c r="O319" s="122">
        <f t="shared" si="29"/>
        <v>0</v>
      </c>
      <c r="P319" s="123"/>
    </row>
    <row r="320" spans="2:16" x14ac:dyDescent="0.2">
      <c r="B320" s="124"/>
      <c r="C320" s="137"/>
      <c r="D320" s="138">
        <f t="shared" si="24"/>
        <v>0</v>
      </c>
      <c r="E320" s="231"/>
      <c r="F320" s="119"/>
      <c r="G320" s="139">
        <f t="shared" si="25"/>
        <v>0</v>
      </c>
      <c r="H320" s="140">
        <f t="shared" si="26"/>
        <v>0</v>
      </c>
      <c r="I320" s="122">
        <f t="shared" si="27"/>
        <v>0</v>
      </c>
      <c r="K320" s="120"/>
      <c r="L320" s="141" t="e">
        <f t="shared" si="28"/>
        <v>#N/A</v>
      </c>
      <c r="M320" s="142">
        <f>IF(C320="ZZ Group",(SUM(IFERROR(SUM(VLOOKUP(C320,SpeciesLookup,37,FALSE)*E320/L320*20*0.001),0)*(1-G320))),SUM(IFERROR(SUM(VLOOKUP(C320,SpeciesLookup,37,FALSE)/L320*'6. Look Up Tables'!$M$9*0.001),0)*(1-G320)))</f>
        <v>0</v>
      </c>
      <c r="N320" s="120" t="s">
        <v>114</v>
      </c>
      <c r="O320" s="122">
        <f t="shared" si="29"/>
        <v>0</v>
      </c>
      <c r="P320" s="123"/>
    </row>
    <row r="321" spans="2:16" x14ac:dyDescent="0.2">
      <c r="B321" s="124"/>
      <c r="C321" s="137"/>
      <c r="D321" s="138">
        <f t="shared" si="24"/>
        <v>0</v>
      </c>
      <c r="E321" s="231"/>
      <c r="F321" s="119"/>
      <c r="G321" s="139">
        <f t="shared" si="25"/>
        <v>0</v>
      </c>
      <c r="H321" s="140">
        <f t="shared" si="26"/>
        <v>0</v>
      </c>
      <c r="I321" s="122">
        <f t="shared" si="27"/>
        <v>0</v>
      </c>
      <c r="K321" s="120"/>
      <c r="L321" s="141" t="e">
        <f t="shared" si="28"/>
        <v>#N/A</v>
      </c>
      <c r="M321" s="142">
        <f>IF(C321="ZZ Group",(SUM(IFERROR(SUM(VLOOKUP(C321,SpeciesLookup,37,FALSE)*E321/L321*20*0.001),0)*(1-G321))),SUM(IFERROR(SUM(VLOOKUP(C321,SpeciesLookup,37,FALSE)/L321*'6. Look Up Tables'!$M$9*0.001),0)*(1-G321)))</f>
        <v>0</v>
      </c>
      <c r="N321" s="120" t="s">
        <v>114</v>
      </c>
      <c r="O321" s="122">
        <f t="shared" si="29"/>
        <v>0</v>
      </c>
      <c r="P321" s="123"/>
    </row>
    <row r="322" spans="2:16" x14ac:dyDescent="0.2">
      <c r="B322" s="124"/>
      <c r="C322" s="137"/>
      <c r="D322" s="138">
        <f t="shared" si="24"/>
        <v>0</v>
      </c>
      <c r="E322" s="231"/>
      <c r="F322" s="119"/>
      <c r="G322" s="139">
        <f t="shared" si="25"/>
        <v>0</v>
      </c>
      <c r="H322" s="140">
        <f t="shared" si="26"/>
        <v>0</v>
      </c>
      <c r="I322" s="122">
        <f t="shared" si="27"/>
        <v>0</v>
      </c>
      <c r="K322" s="120"/>
      <c r="L322" s="141" t="e">
        <f t="shared" si="28"/>
        <v>#N/A</v>
      </c>
      <c r="M322" s="142">
        <f>IF(C322="ZZ Group",(SUM(IFERROR(SUM(VLOOKUP(C322,SpeciesLookup,37,FALSE)*E322/L322*20*0.001),0)*(1-G322))),SUM(IFERROR(SUM(VLOOKUP(C322,SpeciesLookup,37,FALSE)/L322*'6. Look Up Tables'!$M$9*0.001),0)*(1-G322)))</f>
        <v>0</v>
      </c>
      <c r="N322" s="120" t="s">
        <v>114</v>
      </c>
      <c r="O322" s="122">
        <f t="shared" si="29"/>
        <v>0</v>
      </c>
      <c r="P322" s="123"/>
    </row>
    <row r="323" spans="2:16" x14ac:dyDescent="0.2">
      <c r="B323" s="124"/>
      <c r="C323" s="137"/>
      <c r="D323" s="138">
        <f t="shared" si="24"/>
        <v>0</v>
      </c>
      <c r="E323" s="231"/>
      <c r="F323" s="119"/>
      <c r="G323" s="139">
        <f t="shared" si="25"/>
        <v>0</v>
      </c>
      <c r="H323" s="140">
        <f t="shared" si="26"/>
        <v>0</v>
      </c>
      <c r="I323" s="122">
        <f t="shared" si="27"/>
        <v>0</v>
      </c>
      <c r="K323" s="120"/>
      <c r="L323" s="141" t="e">
        <f t="shared" si="28"/>
        <v>#N/A</v>
      </c>
      <c r="M323" s="142">
        <f>IF(C323="ZZ Group",(SUM(IFERROR(SUM(VLOOKUP(C323,SpeciesLookup,37,FALSE)*E323/L323*20*0.001),0)*(1-G323))),SUM(IFERROR(SUM(VLOOKUP(C323,SpeciesLookup,37,FALSE)/L323*'6. Look Up Tables'!$M$9*0.001),0)*(1-G323)))</f>
        <v>0</v>
      </c>
      <c r="N323" s="120" t="s">
        <v>114</v>
      </c>
      <c r="O323" s="122">
        <f t="shared" si="29"/>
        <v>0</v>
      </c>
      <c r="P323" s="123"/>
    </row>
    <row r="324" spans="2:16" x14ac:dyDescent="0.2">
      <c r="B324" s="124"/>
      <c r="C324" s="137"/>
      <c r="D324" s="138">
        <f t="shared" si="24"/>
        <v>0</v>
      </c>
      <c r="E324" s="231"/>
      <c r="F324" s="119"/>
      <c r="G324" s="139">
        <f t="shared" si="25"/>
        <v>0</v>
      </c>
      <c r="H324" s="140">
        <f t="shared" si="26"/>
        <v>0</v>
      </c>
      <c r="I324" s="122">
        <f t="shared" si="27"/>
        <v>0</v>
      </c>
      <c r="K324" s="120"/>
      <c r="L324" s="141" t="e">
        <f t="shared" si="28"/>
        <v>#N/A</v>
      </c>
      <c r="M324" s="142">
        <f>IF(C324="ZZ Group",(SUM(IFERROR(SUM(VLOOKUP(C324,SpeciesLookup,37,FALSE)*E324/L324*20*0.001),0)*(1-G324))),SUM(IFERROR(SUM(VLOOKUP(C324,SpeciesLookup,37,FALSE)/L324*'6. Look Up Tables'!$M$9*0.001),0)*(1-G324)))</f>
        <v>0</v>
      </c>
      <c r="N324" s="120" t="s">
        <v>114</v>
      </c>
      <c r="O324" s="122">
        <f t="shared" si="29"/>
        <v>0</v>
      </c>
      <c r="P324" s="123"/>
    </row>
    <row r="325" spans="2:16" x14ac:dyDescent="0.2">
      <c r="B325" s="124"/>
      <c r="C325" s="137"/>
      <c r="D325" s="138">
        <f t="shared" si="24"/>
        <v>0</v>
      </c>
      <c r="E325" s="231"/>
      <c r="F325" s="119"/>
      <c r="G325" s="139">
        <f t="shared" si="25"/>
        <v>0</v>
      </c>
      <c r="H325" s="140">
        <f t="shared" si="26"/>
        <v>0</v>
      </c>
      <c r="I325" s="122">
        <f t="shared" si="27"/>
        <v>0</v>
      </c>
      <c r="K325" s="120"/>
      <c r="L325" s="141" t="e">
        <f t="shared" si="28"/>
        <v>#N/A</v>
      </c>
      <c r="M325" s="142">
        <f>IF(C325="ZZ Group",(SUM(IFERROR(SUM(VLOOKUP(C325,SpeciesLookup,37,FALSE)*E325/L325*20*0.001),0)*(1-G325))),SUM(IFERROR(SUM(VLOOKUP(C325,SpeciesLookup,37,FALSE)/L325*'6. Look Up Tables'!$M$9*0.001),0)*(1-G325)))</f>
        <v>0</v>
      </c>
      <c r="N325" s="120" t="s">
        <v>114</v>
      </c>
      <c r="O325" s="122">
        <f t="shared" si="29"/>
        <v>0</v>
      </c>
      <c r="P325" s="123"/>
    </row>
    <row r="326" spans="2:16" x14ac:dyDescent="0.2">
      <c r="B326" s="124"/>
      <c r="C326" s="137"/>
      <c r="D326" s="138">
        <f t="shared" si="24"/>
        <v>0</v>
      </c>
      <c r="E326" s="231"/>
      <c r="F326" s="119"/>
      <c r="G326" s="139">
        <f t="shared" si="25"/>
        <v>0</v>
      </c>
      <c r="H326" s="140">
        <f t="shared" si="26"/>
        <v>0</v>
      </c>
      <c r="I326" s="122">
        <f t="shared" si="27"/>
        <v>0</v>
      </c>
      <c r="K326" s="120"/>
      <c r="L326" s="141" t="e">
        <f t="shared" si="28"/>
        <v>#N/A</v>
      </c>
      <c r="M326" s="142">
        <f>IF(C326="ZZ Group",(SUM(IFERROR(SUM(VLOOKUP(C326,SpeciesLookup,37,FALSE)*E326/L326*20*0.001),0)*(1-G326))),SUM(IFERROR(SUM(VLOOKUP(C326,SpeciesLookup,37,FALSE)/L326*'6. Look Up Tables'!$M$9*0.001),0)*(1-G326)))</f>
        <v>0</v>
      </c>
      <c r="N326" s="120" t="s">
        <v>114</v>
      </c>
      <c r="O326" s="122">
        <f t="shared" si="29"/>
        <v>0</v>
      </c>
      <c r="P326" s="123"/>
    </row>
    <row r="327" spans="2:16" x14ac:dyDescent="0.2">
      <c r="B327" s="124"/>
      <c r="C327" s="137"/>
      <c r="D327" s="138">
        <f t="shared" si="24"/>
        <v>0</v>
      </c>
      <c r="E327" s="231"/>
      <c r="F327" s="119"/>
      <c r="G327" s="139">
        <f t="shared" si="25"/>
        <v>0</v>
      </c>
      <c r="H327" s="140">
        <f t="shared" si="26"/>
        <v>0</v>
      </c>
      <c r="I327" s="122">
        <f t="shared" si="27"/>
        <v>0</v>
      </c>
      <c r="K327" s="120"/>
      <c r="L327" s="141" t="e">
        <f t="shared" si="28"/>
        <v>#N/A</v>
      </c>
      <c r="M327" s="142">
        <f>IF(C327="ZZ Group",(SUM(IFERROR(SUM(VLOOKUP(C327,SpeciesLookup,37,FALSE)*E327/L327*20*0.001),0)*(1-G327))),SUM(IFERROR(SUM(VLOOKUP(C327,SpeciesLookup,37,FALSE)/L327*'6. Look Up Tables'!$M$9*0.001),0)*(1-G327)))</f>
        <v>0</v>
      </c>
      <c r="N327" s="120" t="s">
        <v>114</v>
      </c>
      <c r="O327" s="122">
        <f t="shared" si="29"/>
        <v>0</v>
      </c>
      <c r="P327" s="123"/>
    </row>
    <row r="328" spans="2:16" x14ac:dyDescent="0.2">
      <c r="B328" s="124"/>
      <c r="C328" s="137"/>
      <c r="D328" s="138">
        <f t="shared" si="24"/>
        <v>0</v>
      </c>
      <c r="E328" s="231"/>
      <c r="F328" s="119"/>
      <c r="G328" s="139">
        <f t="shared" si="25"/>
        <v>0</v>
      </c>
      <c r="H328" s="140">
        <f t="shared" si="26"/>
        <v>0</v>
      </c>
      <c r="I328" s="122">
        <f t="shared" si="27"/>
        <v>0</v>
      </c>
      <c r="K328" s="120"/>
      <c r="L328" s="141" t="e">
        <f t="shared" si="28"/>
        <v>#N/A</v>
      </c>
      <c r="M328" s="142">
        <f>IF(C328="ZZ Group",(SUM(IFERROR(SUM(VLOOKUP(C328,SpeciesLookup,37,FALSE)*E328/L328*20*0.001),0)*(1-G328))),SUM(IFERROR(SUM(VLOOKUP(C328,SpeciesLookup,37,FALSE)/L328*'6. Look Up Tables'!$M$9*0.001),0)*(1-G328)))</f>
        <v>0</v>
      </c>
      <c r="N328" s="120" t="s">
        <v>114</v>
      </c>
      <c r="O328" s="122">
        <f t="shared" si="29"/>
        <v>0</v>
      </c>
      <c r="P328" s="123"/>
    </row>
    <row r="329" spans="2:16" x14ac:dyDescent="0.2">
      <c r="B329" s="124"/>
      <c r="C329" s="137"/>
      <c r="D329" s="138">
        <f t="shared" si="24"/>
        <v>0</v>
      </c>
      <c r="E329" s="231"/>
      <c r="F329" s="119"/>
      <c r="G329" s="139">
        <f t="shared" si="25"/>
        <v>0</v>
      </c>
      <c r="H329" s="140">
        <f t="shared" si="26"/>
        <v>0</v>
      </c>
      <c r="I329" s="122">
        <f t="shared" si="27"/>
        <v>0</v>
      </c>
      <c r="K329" s="120"/>
      <c r="L329" s="141" t="e">
        <f t="shared" si="28"/>
        <v>#N/A</v>
      </c>
      <c r="M329" s="142">
        <f>IF(C329="ZZ Group",(SUM(IFERROR(SUM(VLOOKUP(C329,SpeciesLookup,37,FALSE)*E329/L329*20*0.001),0)*(1-G329))),SUM(IFERROR(SUM(VLOOKUP(C329,SpeciesLookup,37,FALSE)/L329*'6. Look Up Tables'!$M$9*0.001),0)*(1-G329)))</f>
        <v>0</v>
      </c>
      <c r="N329" s="120" t="s">
        <v>114</v>
      </c>
      <c r="O329" s="122">
        <f t="shared" si="29"/>
        <v>0</v>
      </c>
      <c r="P329" s="123"/>
    </row>
    <row r="330" spans="2:16" x14ac:dyDescent="0.2">
      <c r="B330" s="124"/>
      <c r="C330" s="137"/>
      <c r="D330" s="138">
        <f t="shared" si="24"/>
        <v>0</v>
      </c>
      <c r="E330" s="231"/>
      <c r="F330" s="119"/>
      <c r="G330" s="139">
        <f t="shared" si="25"/>
        <v>0</v>
      </c>
      <c r="H330" s="140">
        <f t="shared" si="26"/>
        <v>0</v>
      </c>
      <c r="I330" s="122">
        <f t="shared" si="27"/>
        <v>0</v>
      </c>
      <c r="K330" s="120"/>
      <c r="L330" s="141" t="e">
        <f t="shared" si="28"/>
        <v>#N/A</v>
      </c>
      <c r="M330" s="142">
        <f>IF(C330="ZZ Group",(SUM(IFERROR(SUM(VLOOKUP(C330,SpeciesLookup,37,FALSE)*E330/L330*20*0.001),0)*(1-G330))),SUM(IFERROR(SUM(VLOOKUP(C330,SpeciesLookup,37,FALSE)/L330*'6. Look Up Tables'!$M$9*0.001),0)*(1-G330)))</f>
        <v>0</v>
      </c>
      <c r="N330" s="120" t="s">
        <v>114</v>
      </c>
      <c r="O330" s="122">
        <f t="shared" si="29"/>
        <v>0</v>
      </c>
      <c r="P330" s="123"/>
    </row>
    <row r="331" spans="2:16" x14ac:dyDescent="0.2">
      <c r="B331" s="124"/>
      <c r="C331" s="137"/>
      <c r="D331" s="138">
        <f t="shared" si="24"/>
        <v>0</v>
      </c>
      <c r="E331" s="231"/>
      <c r="F331" s="119"/>
      <c r="G331" s="139">
        <f t="shared" si="25"/>
        <v>0</v>
      </c>
      <c r="H331" s="140">
        <f t="shared" si="26"/>
        <v>0</v>
      </c>
      <c r="I331" s="122">
        <f t="shared" si="27"/>
        <v>0</v>
      </c>
      <c r="K331" s="120"/>
      <c r="L331" s="141" t="e">
        <f t="shared" si="28"/>
        <v>#N/A</v>
      </c>
      <c r="M331" s="142">
        <f>IF(C331="ZZ Group",(SUM(IFERROR(SUM(VLOOKUP(C331,SpeciesLookup,37,FALSE)*E331/L331*20*0.001),0)*(1-G331))),SUM(IFERROR(SUM(VLOOKUP(C331,SpeciesLookup,37,FALSE)/L331*'6. Look Up Tables'!$M$9*0.001),0)*(1-G331)))</f>
        <v>0</v>
      </c>
      <c r="N331" s="120" t="s">
        <v>114</v>
      </c>
      <c r="O331" s="122">
        <f t="shared" si="29"/>
        <v>0</v>
      </c>
      <c r="P331" s="123"/>
    </row>
    <row r="332" spans="2:16" x14ac:dyDescent="0.2">
      <c r="B332" s="124"/>
      <c r="C332" s="137"/>
      <c r="D332" s="138">
        <f t="shared" si="24"/>
        <v>0</v>
      </c>
      <c r="E332" s="231"/>
      <c r="F332" s="119"/>
      <c r="G332" s="139">
        <f t="shared" si="25"/>
        <v>0</v>
      </c>
      <c r="H332" s="140">
        <f t="shared" si="26"/>
        <v>0</v>
      </c>
      <c r="I332" s="122">
        <f t="shared" si="27"/>
        <v>0</v>
      </c>
      <c r="K332" s="120"/>
      <c r="L332" s="141" t="e">
        <f t="shared" si="28"/>
        <v>#N/A</v>
      </c>
      <c r="M332" s="142">
        <f>IF(C332="ZZ Group",(SUM(IFERROR(SUM(VLOOKUP(C332,SpeciesLookup,37,FALSE)*E332/L332*20*0.001),0)*(1-G332))),SUM(IFERROR(SUM(VLOOKUP(C332,SpeciesLookup,37,FALSE)/L332*'6. Look Up Tables'!$M$9*0.001),0)*(1-G332)))</f>
        <v>0</v>
      </c>
      <c r="N332" s="120" t="s">
        <v>114</v>
      </c>
      <c r="O332" s="122">
        <f t="shared" si="29"/>
        <v>0</v>
      </c>
      <c r="P332" s="123"/>
    </row>
    <row r="333" spans="2:16" x14ac:dyDescent="0.2">
      <c r="B333" s="124"/>
      <c r="C333" s="137"/>
      <c r="D333" s="138">
        <f t="shared" ref="D333:D396" si="30">IFERROR(VLOOKUP(C333,SpeciesLookup,25,FALSE),0)</f>
        <v>0</v>
      </c>
      <c r="E333" s="231"/>
      <c r="F333" s="119"/>
      <c r="G333" s="139">
        <f t="shared" ref="G333:G396" si="31">IF(C333="ZZ Group",SUM(F333/E333),(IFERROR(SUM(F333/(PI()*(D333)^2)),0)))</f>
        <v>0</v>
      </c>
      <c r="H333" s="140">
        <f t="shared" ref="H333:H396" si="32">IFERROR(VLOOKUP(C333,SpeciesLookup,26,FALSE),0)</f>
        <v>0</v>
      </c>
      <c r="I333" s="122">
        <f t="shared" ref="I333:I396" si="33">IFERROR(SUM(H333*(1-G333)),(E333*(1-G333)))</f>
        <v>0</v>
      </c>
      <c r="K333" s="120"/>
      <c r="L333" s="141" t="e">
        <f t="shared" ref="L333:L396" si="34">VLOOKUP(K333,AWHC,2,FALSE)</f>
        <v>#N/A</v>
      </c>
      <c r="M333" s="142">
        <f>IF(C333="ZZ Group",(SUM(IFERROR(SUM(VLOOKUP(C333,SpeciesLookup,37,FALSE)*E333/L333*20*0.001),0)*(1-G333))),SUM(IFERROR(SUM(VLOOKUP(C333,SpeciesLookup,37,FALSE)/L333*'6. Look Up Tables'!$M$9*0.001),0)*(1-G333)))</f>
        <v>0</v>
      </c>
      <c r="N333" s="120" t="s">
        <v>114</v>
      </c>
      <c r="O333" s="122">
        <f t="shared" si="29"/>
        <v>0</v>
      </c>
      <c r="P333" s="123"/>
    </row>
    <row r="334" spans="2:16" x14ac:dyDescent="0.2">
      <c r="B334" s="124"/>
      <c r="C334" s="137"/>
      <c r="D334" s="138">
        <f t="shared" si="30"/>
        <v>0</v>
      </c>
      <c r="E334" s="231"/>
      <c r="F334" s="119"/>
      <c r="G334" s="139">
        <f t="shared" si="31"/>
        <v>0</v>
      </c>
      <c r="H334" s="140">
        <f t="shared" si="32"/>
        <v>0</v>
      </c>
      <c r="I334" s="122">
        <f t="shared" si="33"/>
        <v>0</v>
      </c>
      <c r="K334" s="120"/>
      <c r="L334" s="141" t="e">
        <f t="shared" si="34"/>
        <v>#N/A</v>
      </c>
      <c r="M334" s="142">
        <f>IF(C334="ZZ Group",(SUM(IFERROR(SUM(VLOOKUP(C334,SpeciesLookup,37,FALSE)*E334/L334*20*0.001),0)*(1-G334))),SUM(IFERROR(SUM(VLOOKUP(C334,SpeciesLookup,37,FALSE)/L334*'6. Look Up Tables'!$M$9*0.001),0)*(1-G334)))</f>
        <v>0</v>
      </c>
      <c r="N334" s="120" t="s">
        <v>114</v>
      </c>
      <c r="O334" s="122">
        <f t="shared" ref="O334:O397" si="35">IF(N334="Yes",M334*0.8,M334)</f>
        <v>0</v>
      </c>
      <c r="P334" s="123"/>
    </row>
    <row r="335" spans="2:16" x14ac:dyDescent="0.2">
      <c r="B335" s="124"/>
      <c r="C335" s="137"/>
      <c r="D335" s="138">
        <f t="shared" si="30"/>
        <v>0</v>
      </c>
      <c r="E335" s="231"/>
      <c r="F335" s="119"/>
      <c r="G335" s="139">
        <f t="shared" si="31"/>
        <v>0</v>
      </c>
      <c r="H335" s="140">
        <f t="shared" si="32"/>
        <v>0</v>
      </c>
      <c r="I335" s="122">
        <f t="shared" si="33"/>
        <v>0</v>
      </c>
      <c r="K335" s="120"/>
      <c r="L335" s="141" t="e">
        <f t="shared" si="34"/>
        <v>#N/A</v>
      </c>
      <c r="M335" s="142">
        <f>IF(C335="ZZ Group",(SUM(IFERROR(SUM(VLOOKUP(C335,SpeciesLookup,37,FALSE)*E335/L335*20*0.001),0)*(1-G335))),SUM(IFERROR(SUM(VLOOKUP(C335,SpeciesLookup,37,FALSE)/L335*'6. Look Up Tables'!$M$9*0.001),0)*(1-G335)))</f>
        <v>0</v>
      </c>
      <c r="N335" s="120" t="s">
        <v>114</v>
      </c>
      <c r="O335" s="122">
        <f t="shared" si="35"/>
        <v>0</v>
      </c>
      <c r="P335" s="123"/>
    </row>
    <row r="336" spans="2:16" x14ac:dyDescent="0.2">
      <c r="B336" s="124"/>
      <c r="C336" s="137"/>
      <c r="D336" s="138">
        <f t="shared" si="30"/>
        <v>0</v>
      </c>
      <c r="E336" s="231"/>
      <c r="F336" s="119"/>
      <c r="G336" s="139">
        <f t="shared" si="31"/>
        <v>0</v>
      </c>
      <c r="H336" s="140">
        <f t="shared" si="32"/>
        <v>0</v>
      </c>
      <c r="I336" s="122">
        <f t="shared" si="33"/>
        <v>0</v>
      </c>
      <c r="K336" s="120"/>
      <c r="L336" s="141" t="e">
        <f t="shared" si="34"/>
        <v>#N/A</v>
      </c>
      <c r="M336" s="142">
        <f>IF(C336="ZZ Group",(SUM(IFERROR(SUM(VLOOKUP(C336,SpeciesLookup,37,FALSE)*E336/L336*20*0.001),0)*(1-G336))),SUM(IFERROR(SUM(VLOOKUP(C336,SpeciesLookup,37,FALSE)/L336*'6. Look Up Tables'!$M$9*0.001),0)*(1-G336)))</f>
        <v>0</v>
      </c>
      <c r="N336" s="120" t="s">
        <v>114</v>
      </c>
      <c r="O336" s="122">
        <f t="shared" si="35"/>
        <v>0</v>
      </c>
      <c r="P336" s="123"/>
    </row>
    <row r="337" spans="2:16" x14ac:dyDescent="0.2">
      <c r="B337" s="124"/>
      <c r="C337" s="137"/>
      <c r="D337" s="138">
        <f t="shared" si="30"/>
        <v>0</v>
      </c>
      <c r="E337" s="231"/>
      <c r="F337" s="119"/>
      <c r="G337" s="139">
        <f t="shared" si="31"/>
        <v>0</v>
      </c>
      <c r="H337" s="140">
        <f t="shared" si="32"/>
        <v>0</v>
      </c>
      <c r="I337" s="122">
        <f t="shared" si="33"/>
        <v>0</v>
      </c>
      <c r="K337" s="120"/>
      <c r="L337" s="141" t="e">
        <f t="shared" si="34"/>
        <v>#N/A</v>
      </c>
      <c r="M337" s="142">
        <f>IF(C337="ZZ Group",(SUM(IFERROR(SUM(VLOOKUP(C337,SpeciesLookup,37,FALSE)*E337/L337*20*0.001),0)*(1-G337))),SUM(IFERROR(SUM(VLOOKUP(C337,SpeciesLookup,37,FALSE)/L337*'6. Look Up Tables'!$M$9*0.001),0)*(1-G337)))</f>
        <v>0</v>
      </c>
      <c r="N337" s="120" t="s">
        <v>114</v>
      </c>
      <c r="O337" s="122">
        <f t="shared" si="35"/>
        <v>0</v>
      </c>
      <c r="P337" s="123"/>
    </row>
    <row r="338" spans="2:16" x14ac:dyDescent="0.2">
      <c r="B338" s="124"/>
      <c r="C338" s="137"/>
      <c r="D338" s="138">
        <f t="shared" si="30"/>
        <v>0</v>
      </c>
      <c r="E338" s="231"/>
      <c r="F338" s="119"/>
      <c r="G338" s="139">
        <f t="shared" si="31"/>
        <v>0</v>
      </c>
      <c r="H338" s="140">
        <f t="shared" si="32"/>
        <v>0</v>
      </c>
      <c r="I338" s="122">
        <f t="shared" si="33"/>
        <v>0</v>
      </c>
      <c r="K338" s="120"/>
      <c r="L338" s="141" t="e">
        <f t="shared" si="34"/>
        <v>#N/A</v>
      </c>
      <c r="M338" s="142">
        <f>IF(C338="ZZ Group",(SUM(IFERROR(SUM(VLOOKUP(C338,SpeciesLookup,37,FALSE)*E338/L338*20*0.001),0)*(1-G338))),SUM(IFERROR(SUM(VLOOKUP(C338,SpeciesLookup,37,FALSE)/L338*'6. Look Up Tables'!$M$9*0.001),0)*(1-G338)))</f>
        <v>0</v>
      </c>
      <c r="N338" s="120" t="s">
        <v>114</v>
      </c>
      <c r="O338" s="122">
        <f t="shared" si="35"/>
        <v>0</v>
      </c>
      <c r="P338" s="123"/>
    </row>
    <row r="339" spans="2:16" x14ac:dyDescent="0.2">
      <c r="B339" s="124"/>
      <c r="C339" s="137"/>
      <c r="D339" s="138">
        <f t="shared" si="30"/>
        <v>0</v>
      </c>
      <c r="E339" s="231"/>
      <c r="F339" s="119"/>
      <c r="G339" s="139">
        <f t="shared" si="31"/>
        <v>0</v>
      </c>
      <c r="H339" s="140">
        <f t="shared" si="32"/>
        <v>0</v>
      </c>
      <c r="I339" s="122">
        <f t="shared" si="33"/>
        <v>0</v>
      </c>
      <c r="K339" s="120"/>
      <c r="L339" s="141" t="e">
        <f t="shared" si="34"/>
        <v>#N/A</v>
      </c>
      <c r="M339" s="142">
        <f>IF(C339="ZZ Group",(SUM(IFERROR(SUM(VLOOKUP(C339,SpeciesLookup,37,FALSE)*E339/L339*20*0.001),0)*(1-G339))),SUM(IFERROR(SUM(VLOOKUP(C339,SpeciesLookup,37,FALSE)/L339*'6. Look Up Tables'!$M$9*0.001),0)*(1-G339)))</f>
        <v>0</v>
      </c>
      <c r="N339" s="120" t="s">
        <v>114</v>
      </c>
      <c r="O339" s="122">
        <f t="shared" si="35"/>
        <v>0</v>
      </c>
      <c r="P339" s="123"/>
    </row>
    <row r="340" spans="2:16" x14ac:dyDescent="0.2">
      <c r="B340" s="124"/>
      <c r="C340" s="137"/>
      <c r="D340" s="138">
        <f t="shared" si="30"/>
        <v>0</v>
      </c>
      <c r="E340" s="231"/>
      <c r="F340" s="119"/>
      <c r="G340" s="139">
        <f t="shared" si="31"/>
        <v>0</v>
      </c>
      <c r="H340" s="140">
        <f t="shared" si="32"/>
        <v>0</v>
      </c>
      <c r="I340" s="122">
        <f t="shared" si="33"/>
        <v>0</v>
      </c>
      <c r="K340" s="120"/>
      <c r="L340" s="141" t="e">
        <f t="shared" si="34"/>
        <v>#N/A</v>
      </c>
      <c r="M340" s="142">
        <f>IF(C340="ZZ Group",(SUM(IFERROR(SUM(VLOOKUP(C340,SpeciesLookup,37,FALSE)*E340/L340*20*0.001),0)*(1-G340))),SUM(IFERROR(SUM(VLOOKUP(C340,SpeciesLookup,37,FALSE)/L340*'6. Look Up Tables'!$M$9*0.001),0)*(1-G340)))</f>
        <v>0</v>
      </c>
      <c r="N340" s="120" t="s">
        <v>114</v>
      </c>
      <c r="O340" s="122">
        <f t="shared" si="35"/>
        <v>0</v>
      </c>
      <c r="P340" s="123"/>
    </row>
    <row r="341" spans="2:16" x14ac:dyDescent="0.2">
      <c r="B341" s="124"/>
      <c r="C341" s="137"/>
      <c r="D341" s="138">
        <f t="shared" si="30"/>
        <v>0</v>
      </c>
      <c r="E341" s="231"/>
      <c r="F341" s="119"/>
      <c r="G341" s="139">
        <f t="shared" si="31"/>
        <v>0</v>
      </c>
      <c r="H341" s="140">
        <f t="shared" si="32"/>
        <v>0</v>
      </c>
      <c r="I341" s="122">
        <f t="shared" si="33"/>
        <v>0</v>
      </c>
      <c r="K341" s="120"/>
      <c r="L341" s="141" t="e">
        <f t="shared" si="34"/>
        <v>#N/A</v>
      </c>
      <c r="M341" s="142">
        <f>IF(C341="ZZ Group",(SUM(IFERROR(SUM(VLOOKUP(C341,SpeciesLookup,37,FALSE)*E341/L341*20*0.001),0)*(1-G341))),SUM(IFERROR(SUM(VLOOKUP(C341,SpeciesLookup,37,FALSE)/L341*'6. Look Up Tables'!$M$9*0.001),0)*(1-G341)))</f>
        <v>0</v>
      </c>
      <c r="N341" s="120" t="s">
        <v>114</v>
      </c>
      <c r="O341" s="122">
        <f t="shared" si="35"/>
        <v>0</v>
      </c>
      <c r="P341" s="123"/>
    </row>
    <row r="342" spans="2:16" x14ac:dyDescent="0.2">
      <c r="B342" s="124"/>
      <c r="C342" s="137"/>
      <c r="D342" s="138">
        <f t="shared" si="30"/>
        <v>0</v>
      </c>
      <c r="E342" s="231"/>
      <c r="F342" s="119"/>
      <c r="G342" s="139">
        <f t="shared" si="31"/>
        <v>0</v>
      </c>
      <c r="H342" s="140">
        <f t="shared" si="32"/>
        <v>0</v>
      </c>
      <c r="I342" s="122">
        <f t="shared" si="33"/>
        <v>0</v>
      </c>
      <c r="K342" s="120"/>
      <c r="L342" s="141" t="e">
        <f t="shared" si="34"/>
        <v>#N/A</v>
      </c>
      <c r="M342" s="142">
        <f>IF(C342="ZZ Group",(SUM(IFERROR(SUM(VLOOKUP(C342,SpeciesLookup,37,FALSE)*E342/L342*20*0.001),0)*(1-G342))),SUM(IFERROR(SUM(VLOOKUP(C342,SpeciesLookup,37,FALSE)/L342*'6. Look Up Tables'!$M$9*0.001),0)*(1-G342)))</f>
        <v>0</v>
      </c>
      <c r="N342" s="120" t="s">
        <v>114</v>
      </c>
      <c r="O342" s="122">
        <f t="shared" si="35"/>
        <v>0</v>
      </c>
      <c r="P342" s="123"/>
    </row>
    <row r="343" spans="2:16" x14ac:dyDescent="0.2">
      <c r="B343" s="124"/>
      <c r="C343" s="137"/>
      <c r="D343" s="138">
        <f t="shared" si="30"/>
        <v>0</v>
      </c>
      <c r="E343" s="231"/>
      <c r="F343" s="119"/>
      <c r="G343" s="139">
        <f t="shared" si="31"/>
        <v>0</v>
      </c>
      <c r="H343" s="140">
        <f t="shared" si="32"/>
        <v>0</v>
      </c>
      <c r="I343" s="122">
        <f t="shared" si="33"/>
        <v>0</v>
      </c>
      <c r="K343" s="120"/>
      <c r="L343" s="141" t="e">
        <f t="shared" si="34"/>
        <v>#N/A</v>
      </c>
      <c r="M343" s="142">
        <f>IF(C343="ZZ Group",(SUM(IFERROR(SUM(VLOOKUP(C343,SpeciesLookup,37,FALSE)*E343/L343*20*0.001),0)*(1-G343))),SUM(IFERROR(SUM(VLOOKUP(C343,SpeciesLookup,37,FALSE)/L343*'6. Look Up Tables'!$M$9*0.001),0)*(1-G343)))</f>
        <v>0</v>
      </c>
      <c r="N343" s="120" t="s">
        <v>114</v>
      </c>
      <c r="O343" s="122">
        <f t="shared" si="35"/>
        <v>0</v>
      </c>
      <c r="P343" s="123"/>
    </row>
    <row r="344" spans="2:16" x14ac:dyDescent="0.2">
      <c r="B344" s="124"/>
      <c r="C344" s="137"/>
      <c r="D344" s="138">
        <f t="shared" si="30"/>
        <v>0</v>
      </c>
      <c r="E344" s="231"/>
      <c r="F344" s="119"/>
      <c r="G344" s="139">
        <f t="shared" si="31"/>
        <v>0</v>
      </c>
      <c r="H344" s="140">
        <f t="shared" si="32"/>
        <v>0</v>
      </c>
      <c r="I344" s="122">
        <f t="shared" si="33"/>
        <v>0</v>
      </c>
      <c r="K344" s="120"/>
      <c r="L344" s="141" t="e">
        <f t="shared" si="34"/>
        <v>#N/A</v>
      </c>
      <c r="M344" s="142">
        <f>IF(C344="ZZ Group",(SUM(IFERROR(SUM(VLOOKUP(C344,SpeciesLookup,37,FALSE)*E344/L344*20*0.001),0)*(1-G344))),SUM(IFERROR(SUM(VLOOKUP(C344,SpeciesLookup,37,FALSE)/L344*'6. Look Up Tables'!$M$9*0.001),0)*(1-G344)))</f>
        <v>0</v>
      </c>
      <c r="N344" s="120" t="s">
        <v>114</v>
      </c>
      <c r="O344" s="122">
        <f t="shared" si="35"/>
        <v>0</v>
      </c>
      <c r="P344" s="123"/>
    </row>
    <row r="345" spans="2:16" x14ac:dyDescent="0.2">
      <c r="B345" s="124"/>
      <c r="C345" s="137"/>
      <c r="D345" s="138">
        <f t="shared" si="30"/>
        <v>0</v>
      </c>
      <c r="E345" s="231"/>
      <c r="F345" s="119"/>
      <c r="G345" s="139">
        <f t="shared" si="31"/>
        <v>0</v>
      </c>
      <c r="H345" s="140">
        <f t="shared" si="32"/>
        <v>0</v>
      </c>
      <c r="I345" s="122">
        <f t="shared" si="33"/>
        <v>0</v>
      </c>
      <c r="K345" s="120"/>
      <c r="L345" s="141" t="e">
        <f t="shared" si="34"/>
        <v>#N/A</v>
      </c>
      <c r="M345" s="142">
        <f>IF(C345="ZZ Group",(SUM(IFERROR(SUM(VLOOKUP(C345,SpeciesLookup,37,FALSE)*E345/L345*20*0.001),0)*(1-G345))),SUM(IFERROR(SUM(VLOOKUP(C345,SpeciesLookup,37,FALSE)/L345*'6. Look Up Tables'!$M$9*0.001),0)*(1-G345)))</f>
        <v>0</v>
      </c>
      <c r="N345" s="120" t="s">
        <v>114</v>
      </c>
      <c r="O345" s="122">
        <f t="shared" si="35"/>
        <v>0</v>
      </c>
      <c r="P345" s="123"/>
    </row>
    <row r="346" spans="2:16" x14ac:dyDescent="0.2">
      <c r="B346" s="124"/>
      <c r="C346" s="137"/>
      <c r="D346" s="138">
        <f t="shared" si="30"/>
        <v>0</v>
      </c>
      <c r="E346" s="231"/>
      <c r="F346" s="119"/>
      <c r="G346" s="139">
        <f t="shared" si="31"/>
        <v>0</v>
      </c>
      <c r="H346" s="140">
        <f t="shared" si="32"/>
        <v>0</v>
      </c>
      <c r="I346" s="122">
        <f t="shared" si="33"/>
        <v>0</v>
      </c>
      <c r="K346" s="120"/>
      <c r="L346" s="141" t="e">
        <f t="shared" si="34"/>
        <v>#N/A</v>
      </c>
      <c r="M346" s="142">
        <f>IF(C346="ZZ Group",(SUM(IFERROR(SUM(VLOOKUP(C346,SpeciesLookup,37,FALSE)*E346/L346*20*0.001),0)*(1-G346))),SUM(IFERROR(SUM(VLOOKUP(C346,SpeciesLookup,37,FALSE)/L346*'6. Look Up Tables'!$M$9*0.001),0)*(1-G346)))</f>
        <v>0</v>
      </c>
      <c r="N346" s="120" t="s">
        <v>114</v>
      </c>
      <c r="O346" s="122">
        <f t="shared" si="35"/>
        <v>0</v>
      </c>
      <c r="P346" s="123"/>
    </row>
    <row r="347" spans="2:16" x14ac:dyDescent="0.2">
      <c r="B347" s="124"/>
      <c r="C347" s="137"/>
      <c r="D347" s="138">
        <f t="shared" si="30"/>
        <v>0</v>
      </c>
      <c r="E347" s="231"/>
      <c r="F347" s="119"/>
      <c r="G347" s="139">
        <f t="shared" si="31"/>
        <v>0</v>
      </c>
      <c r="H347" s="140">
        <f t="shared" si="32"/>
        <v>0</v>
      </c>
      <c r="I347" s="122">
        <f t="shared" si="33"/>
        <v>0</v>
      </c>
      <c r="K347" s="120"/>
      <c r="L347" s="141" t="e">
        <f t="shared" si="34"/>
        <v>#N/A</v>
      </c>
      <c r="M347" s="142">
        <f>IF(C347="ZZ Group",(SUM(IFERROR(SUM(VLOOKUP(C347,SpeciesLookup,37,FALSE)*E347/L347*20*0.001),0)*(1-G347))),SUM(IFERROR(SUM(VLOOKUP(C347,SpeciesLookup,37,FALSE)/L347*'6. Look Up Tables'!$M$9*0.001),0)*(1-G347)))</f>
        <v>0</v>
      </c>
      <c r="N347" s="120" t="s">
        <v>114</v>
      </c>
      <c r="O347" s="122">
        <f t="shared" si="35"/>
        <v>0</v>
      </c>
      <c r="P347" s="123"/>
    </row>
    <row r="348" spans="2:16" x14ac:dyDescent="0.2">
      <c r="B348" s="124"/>
      <c r="C348" s="137"/>
      <c r="D348" s="138">
        <f t="shared" si="30"/>
        <v>0</v>
      </c>
      <c r="E348" s="231"/>
      <c r="F348" s="119"/>
      <c r="G348" s="139">
        <f t="shared" si="31"/>
        <v>0</v>
      </c>
      <c r="H348" s="140">
        <f t="shared" si="32"/>
        <v>0</v>
      </c>
      <c r="I348" s="122">
        <f t="shared" si="33"/>
        <v>0</v>
      </c>
      <c r="K348" s="120"/>
      <c r="L348" s="141" t="e">
        <f t="shared" si="34"/>
        <v>#N/A</v>
      </c>
      <c r="M348" s="142">
        <f>IF(C348="ZZ Group",(SUM(IFERROR(SUM(VLOOKUP(C348,SpeciesLookup,37,FALSE)*E348/L348*20*0.001),0)*(1-G348))),SUM(IFERROR(SUM(VLOOKUP(C348,SpeciesLookup,37,FALSE)/L348*'6. Look Up Tables'!$M$9*0.001),0)*(1-G348)))</f>
        <v>0</v>
      </c>
      <c r="N348" s="120" t="s">
        <v>114</v>
      </c>
      <c r="O348" s="122">
        <f t="shared" si="35"/>
        <v>0</v>
      </c>
      <c r="P348" s="123"/>
    </row>
    <row r="349" spans="2:16" x14ac:dyDescent="0.2">
      <c r="B349" s="124"/>
      <c r="C349" s="137"/>
      <c r="D349" s="138">
        <f t="shared" si="30"/>
        <v>0</v>
      </c>
      <c r="E349" s="231"/>
      <c r="F349" s="119"/>
      <c r="G349" s="139">
        <f t="shared" si="31"/>
        <v>0</v>
      </c>
      <c r="H349" s="140">
        <f t="shared" si="32"/>
        <v>0</v>
      </c>
      <c r="I349" s="122">
        <f t="shared" si="33"/>
        <v>0</v>
      </c>
      <c r="K349" s="120"/>
      <c r="L349" s="141" t="e">
        <f t="shared" si="34"/>
        <v>#N/A</v>
      </c>
      <c r="M349" s="142">
        <f>IF(C349="ZZ Group",(SUM(IFERROR(SUM(VLOOKUP(C349,SpeciesLookup,37,FALSE)*E349/L349*20*0.001),0)*(1-G349))),SUM(IFERROR(SUM(VLOOKUP(C349,SpeciesLookup,37,FALSE)/L349*'6. Look Up Tables'!$M$9*0.001),0)*(1-G349)))</f>
        <v>0</v>
      </c>
      <c r="N349" s="120" t="s">
        <v>114</v>
      </c>
      <c r="O349" s="122">
        <f t="shared" si="35"/>
        <v>0</v>
      </c>
      <c r="P349" s="123"/>
    </row>
    <row r="350" spans="2:16" x14ac:dyDescent="0.2">
      <c r="B350" s="124"/>
      <c r="C350" s="137"/>
      <c r="D350" s="138">
        <f t="shared" si="30"/>
        <v>0</v>
      </c>
      <c r="E350" s="231"/>
      <c r="F350" s="119"/>
      <c r="G350" s="139">
        <f t="shared" si="31"/>
        <v>0</v>
      </c>
      <c r="H350" s="140">
        <f t="shared" si="32"/>
        <v>0</v>
      </c>
      <c r="I350" s="122">
        <f t="shared" si="33"/>
        <v>0</v>
      </c>
      <c r="K350" s="120"/>
      <c r="L350" s="141" t="e">
        <f t="shared" si="34"/>
        <v>#N/A</v>
      </c>
      <c r="M350" s="142">
        <f>IF(C350="ZZ Group",(SUM(IFERROR(SUM(VLOOKUP(C350,SpeciesLookup,37,FALSE)*E350/L350*20*0.001),0)*(1-G350))),SUM(IFERROR(SUM(VLOOKUP(C350,SpeciesLookup,37,FALSE)/L350*'6. Look Up Tables'!$M$9*0.001),0)*(1-G350)))</f>
        <v>0</v>
      </c>
      <c r="N350" s="120" t="s">
        <v>114</v>
      </c>
      <c r="O350" s="122">
        <f t="shared" si="35"/>
        <v>0</v>
      </c>
      <c r="P350" s="123"/>
    </row>
    <row r="351" spans="2:16" x14ac:dyDescent="0.2">
      <c r="B351" s="124"/>
      <c r="C351" s="137"/>
      <c r="D351" s="138">
        <f t="shared" si="30"/>
        <v>0</v>
      </c>
      <c r="E351" s="231"/>
      <c r="F351" s="119"/>
      <c r="G351" s="139">
        <f t="shared" si="31"/>
        <v>0</v>
      </c>
      <c r="H351" s="140">
        <f t="shared" si="32"/>
        <v>0</v>
      </c>
      <c r="I351" s="122">
        <f t="shared" si="33"/>
        <v>0</v>
      </c>
      <c r="K351" s="120"/>
      <c r="L351" s="141" t="e">
        <f t="shared" si="34"/>
        <v>#N/A</v>
      </c>
      <c r="M351" s="142">
        <f>IF(C351="ZZ Group",(SUM(IFERROR(SUM(VLOOKUP(C351,SpeciesLookup,37,FALSE)*E351/L351*20*0.001),0)*(1-G351))),SUM(IFERROR(SUM(VLOOKUP(C351,SpeciesLookup,37,FALSE)/L351*'6. Look Up Tables'!$M$9*0.001),0)*(1-G351)))</f>
        <v>0</v>
      </c>
      <c r="N351" s="120" t="s">
        <v>114</v>
      </c>
      <c r="O351" s="122">
        <f t="shared" si="35"/>
        <v>0</v>
      </c>
      <c r="P351" s="123"/>
    </row>
    <row r="352" spans="2:16" x14ac:dyDescent="0.2">
      <c r="B352" s="124"/>
      <c r="C352" s="137"/>
      <c r="D352" s="138">
        <f t="shared" si="30"/>
        <v>0</v>
      </c>
      <c r="E352" s="231"/>
      <c r="F352" s="119"/>
      <c r="G352" s="139">
        <f t="shared" si="31"/>
        <v>0</v>
      </c>
      <c r="H352" s="140">
        <f t="shared" si="32"/>
        <v>0</v>
      </c>
      <c r="I352" s="122">
        <f t="shared" si="33"/>
        <v>0</v>
      </c>
      <c r="K352" s="120"/>
      <c r="L352" s="141" t="e">
        <f t="shared" si="34"/>
        <v>#N/A</v>
      </c>
      <c r="M352" s="142">
        <f>IF(C352="ZZ Group",(SUM(IFERROR(SUM(VLOOKUP(C352,SpeciesLookup,37,FALSE)*E352/L352*20*0.001),0)*(1-G352))),SUM(IFERROR(SUM(VLOOKUP(C352,SpeciesLookup,37,FALSE)/L352*'6. Look Up Tables'!$M$9*0.001),0)*(1-G352)))</f>
        <v>0</v>
      </c>
      <c r="N352" s="120" t="s">
        <v>114</v>
      </c>
      <c r="O352" s="122">
        <f t="shared" si="35"/>
        <v>0</v>
      </c>
      <c r="P352" s="123"/>
    </row>
    <row r="353" spans="2:16" x14ac:dyDescent="0.2">
      <c r="B353" s="124"/>
      <c r="C353" s="137"/>
      <c r="D353" s="138">
        <f t="shared" si="30"/>
        <v>0</v>
      </c>
      <c r="E353" s="231"/>
      <c r="F353" s="119"/>
      <c r="G353" s="139">
        <f t="shared" si="31"/>
        <v>0</v>
      </c>
      <c r="H353" s="140">
        <f t="shared" si="32"/>
        <v>0</v>
      </c>
      <c r="I353" s="122">
        <f t="shared" si="33"/>
        <v>0</v>
      </c>
      <c r="K353" s="120"/>
      <c r="L353" s="141" t="e">
        <f t="shared" si="34"/>
        <v>#N/A</v>
      </c>
      <c r="M353" s="142">
        <f>IF(C353="ZZ Group",(SUM(IFERROR(SUM(VLOOKUP(C353,SpeciesLookup,37,FALSE)*E353/L353*20*0.001),0)*(1-G353))),SUM(IFERROR(SUM(VLOOKUP(C353,SpeciesLookup,37,FALSE)/L353*'6. Look Up Tables'!$M$9*0.001),0)*(1-G353)))</f>
        <v>0</v>
      </c>
      <c r="N353" s="120" t="s">
        <v>114</v>
      </c>
      <c r="O353" s="122">
        <f t="shared" si="35"/>
        <v>0</v>
      </c>
      <c r="P353" s="123"/>
    </row>
    <row r="354" spans="2:16" x14ac:dyDescent="0.2">
      <c r="B354" s="124"/>
      <c r="C354" s="137"/>
      <c r="D354" s="138">
        <f t="shared" si="30"/>
        <v>0</v>
      </c>
      <c r="E354" s="231"/>
      <c r="F354" s="119"/>
      <c r="G354" s="139">
        <f t="shared" si="31"/>
        <v>0</v>
      </c>
      <c r="H354" s="140">
        <f t="shared" si="32"/>
        <v>0</v>
      </c>
      <c r="I354" s="122">
        <f t="shared" si="33"/>
        <v>0</v>
      </c>
      <c r="K354" s="120"/>
      <c r="L354" s="141" t="e">
        <f t="shared" si="34"/>
        <v>#N/A</v>
      </c>
      <c r="M354" s="142">
        <f>IF(C354="ZZ Group",(SUM(IFERROR(SUM(VLOOKUP(C354,SpeciesLookup,37,FALSE)*E354/L354*20*0.001),0)*(1-G354))),SUM(IFERROR(SUM(VLOOKUP(C354,SpeciesLookup,37,FALSE)/L354*'6. Look Up Tables'!$M$9*0.001),0)*(1-G354)))</f>
        <v>0</v>
      </c>
      <c r="N354" s="120" t="s">
        <v>114</v>
      </c>
      <c r="O354" s="122">
        <f t="shared" si="35"/>
        <v>0</v>
      </c>
      <c r="P354" s="123"/>
    </row>
    <row r="355" spans="2:16" x14ac:dyDescent="0.2">
      <c r="B355" s="124"/>
      <c r="C355" s="137"/>
      <c r="D355" s="138">
        <f t="shared" si="30"/>
        <v>0</v>
      </c>
      <c r="E355" s="231"/>
      <c r="F355" s="119"/>
      <c r="G355" s="139">
        <f t="shared" si="31"/>
        <v>0</v>
      </c>
      <c r="H355" s="140">
        <f t="shared" si="32"/>
        <v>0</v>
      </c>
      <c r="I355" s="122">
        <f t="shared" si="33"/>
        <v>0</v>
      </c>
      <c r="K355" s="120"/>
      <c r="L355" s="141" t="e">
        <f t="shared" si="34"/>
        <v>#N/A</v>
      </c>
      <c r="M355" s="142">
        <f>IF(C355="ZZ Group",(SUM(IFERROR(SUM(VLOOKUP(C355,SpeciesLookup,37,FALSE)*E355/L355*20*0.001),0)*(1-G355))),SUM(IFERROR(SUM(VLOOKUP(C355,SpeciesLookup,37,FALSE)/L355*'6. Look Up Tables'!$M$9*0.001),0)*(1-G355)))</f>
        <v>0</v>
      </c>
      <c r="N355" s="120" t="s">
        <v>114</v>
      </c>
      <c r="O355" s="122">
        <f t="shared" si="35"/>
        <v>0</v>
      </c>
      <c r="P355" s="123"/>
    </row>
    <row r="356" spans="2:16" x14ac:dyDescent="0.2">
      <c r="B356" s="124"/>
      <c r="C356" s="137"/>
      <c r="D356" s="138">
        <f t="shared" si="30"/>
        <v>0</v>
      </c>
      <c r="E356" s="231"/>
      <c r="F356" s="119"/>
      <c r="G356" s="139">
        <f t="shared" si="31"/>
        <v>0</v>
      </c>
      <c r="H356" s="140">
        <f t="shared" si="32"/>
        <v>0</v>
      </c>
      <c r="I356" s="122">
        <f t="shared" si="33"/>
        <v>0</v>
      </c>
      <c r="K356" s="120"/>
      <c r="L356" s="141" t="e">
        <f t="shared" si="34"/>
        <v>#N/A</v>
      </c>
      <c r="M356" s="142">
        <f>IF(C356="ZZ Group",(SUM(IFERROR(SUM(VLOOKUP(C356,SpeciesLookup,37,FALSE)*E356/L356*20*0.001),0)*(1-G356))),SUM(IFERROR(SUM(VLOOKUP(C356,SpeciesLookup,37,FALSE)/L356*'6. Look Up Tables'!$M$9*0.001),0)*(1-G356)))</f>
        <v>0</v>
      </c>
      <c r="N356" s="120" t="s">
        <v>114</v>
      </c>
      <c r="O356" s="122">
        <f t="shared" si="35"/>
        <v>0</v>
      </c>
      <c r="P356" s="123"/>
    </row>
    <row r="357" spans="2:16" x14ac:dyDescent="0.2">
      <c r="B357" s="124"/>
      <c r="C357" s="137"/>
      <c r="D357" s="138">
        <f t="shared" si="30"/>
        <v>0</v>
      </c>
      <c r="E357" s="231"/>
      <c r="F357" s="119"/>
      <c r="G357" s="139">
        <f t="shared" si="31"/>
        <v>0</v>
      </c>
      <c r="H357" s="140">
        <f t="shared" si="32"/>
        <v>0</v>
      </c>
      <c r="I357" s="122">
        <f t="shared" si="33"/>
        <v>0</v>
      </c>
      <c r="K357" s="120"/>
      <c r="L357" s="141" t="e">
        <f t="shared" si="34"/>
        <v>#N/A</v>
      </c>
      <c r="M357" s="142">
        <f>IF(C357="ZZ Group",(SUM(IFERROR(SUM(VLOOKUP(C357,SpeciesLookup,37,FALSE)*E357/L357*20*0.001),0)*(1-G357))),SUM(IFERROR(SUM(VLOOKUP(C357,SpeciesLookup,37,FALSE)/L357*'6. Look Up Tables'!$M$9*0.001),0)*(1-G357)))</f>
        <v>0</v>
      </c>
      <c r="N357" s="120" t="s">
        <v>114</v>
      </c>
      <c r="O357" s="122">
        <f t="shared" si="35"/>
        <v>0</v>
      </c>
      <c r="P357" s="123"/>
    </row>
    <row r="358" spans="2:16" x14ac:dyDescent="0.2">
      <c r="B358" s="124"/>
      <c r="C358" s="137"/>
      <c r="D358" s="138">
        <f t="shared" si="30"/>
        <v>0</v>
      </c>
      <c r="E358" s="231"/>
      <c r="F358" s="119"/>
      <c r="G358" s="139">
        <f t="shared" si="31"/>
        <v>0</v>
      </c>
      <c r="H358" s="140">
        <f t="shared" si="32"/>
        <v>0</v>
      </c>
      <c r="I358" s="122">
        <f t="shared" si="33"/>
        <v>0</v>
      </c>
      <c r="K358" s="120"/>
      <c r="L358" s="141" t="e">
        <f t="shared" si="34"/>
        <v>#N/A</v>
      </c>
      <c r="M358" s="142">
        <f>IF(C358="ZZ Group",(SUM(IFERROR(SUM(VLOOKUP(C358,SpeciesLookup,37,FALSE)*E358/L358*20*0.001),0)*(1-G358))),SUM(IFERROR(SUM(VLOOKUP(C358,SpeciesLookup,37,FALSE)/L358*'6. Look Up Tables'!$M$9*0.001),0)*(1-G358)))</f>
        <v>0</v>
      </c>
      <c r="N358" s="120" t="s">
        <v>114</v>
      </c>
      <c r="O358" s="122">
        <f t="shared" si="35"/>
        <v>0</v>
      </c>
      <c r="P358" s="123"/>
    </row>
    <row r="359" spans="2:16" x14ac:dyDescent="0.2">
      <c r="B359" s="124"/>
      <c r="C359" s="137"/>
      <c r="D359" s="138">
        <f t="shared" si="30"/>
        <v>0</v>
      </c>
      <c r="E359" s="231"/>
      <c r="F359" s="119"/>
      <c r="G359" s="139">
        <f t="shared" si="31"/>
        <v>0</v>
      </c>
      <c r="H359" s="140">
        <f t="shared" si="32"/>
        <v>0</v>
      </c>
      <c r="I359" s="122">
        <f t="shared" si="33"/>
        <v>0</v>
      </c>
      <c r="K359" s="120"/>
      <c r="L359" s="141" t="e">
        <f t="shared" si="34"/>
        <v>#N/A</v>
      </c>
      <c r="M359" s="142">
        <f>IF(C359="ZZ Group",(SUM(IFERROR(SUM(VLOOKUP(C359,SpeciesLookup,37,FALSE)*E359/L359*20*0.001),0)*(1-G359))),SUM(IFERROR(SUM(VLOOKUP(C359,SpeciesLookup,37,FALSE)/L359*'6. Look Up Tables'!$M$9*0.001),0)*(1-G359)))</f>
        <v>0</v>
      </c>
      <c r="N359" s="120" t="s">
        <v>114</v>
      </c>
      <c r="O359" s="122">
        <f t="shared" si="35"/>
        <v>0</v>
      </c>
      <c r="P359" s="123"/>
    </row>
    <row r="360" spans="2:16" x14ac:dyDescent="0.2">
      <c r="B360" s="124"/>
      <c r="C360" s="137"/>
      <c r="D360" s="138">
        <f t="shared" si="30"/>
        <v>0</v>
      </c>
      <c r="E360" s="231"/>
      <c r="F360" s="119"/>
      <c r="G360" s="139">
        <f t="shared" si="31"/>
        <v>0</v>
      </c>
      <c r="H360" s="140">
        <f t="shared" si="32"/>
        <v>0</v>
      </c>
      <c r="I360" s="122">
        <f t="shared" si="33"/>
        <v>0</v>
      </c>
      <c r="K360" s="120"/>
      <c r="L360" s="141" t="e">
        <f t="shared" si="34"/>
        <v>#N/A</v>
      </c>
      <c r="M360" s="142">
        <f>IF(C360="ZZ Group",(SUM(IFERROR(SUM(VLOOKUP(C360,SpeciesLookup,37,FALSE)*E360/L360*20*0.001),0)*(1-G360))),SUM(IFERROR(SUM(VLOOKUP(C360,SpeciesLookup,37,FALSE)/L360*'6. Look Up Tables'!$M$9*0.001),0)*(1-G360)))</f>
        <v>0</v>
      </c>
      <c r="N360" s="120" t="s">
        <v>114</v>
      </c>
      <c r="O360" s="122">
        <f t="shared" si="35"/>
        <v>0</v>
      </c>
      <c r="P360" s="123"/>
    </row>
    <row r="361" spans="2:16" x14ac:dyDescent="0.2">
      <c r="B361" s="124"/>
      <c r="C361" s="137"/>
      <c r="D361" s="138">
        <f t="shared" si="30"/>
        <v>0</v>
      </c>
      <c r="E361" s="231"/>
      <c r="F361" s="119"/>
      <c r="G361" s="139">
        <f t="shared" si="31"/>
        <v>0</v>
      </c>
      <c r="H361" s="140">
        <f t="shared" si="32"/>
        <v>0</v>
      </c>
      <c r="I361" s="122">
        <f t="shared" si="33"/>
        <v>0</v>
      </c>
      <c r="K361" s="120"/>
      <c r="L361" s="141" t="e">
        <f t="shared" si="34"/>
        <v>#N/A</v>
      </c>
      <c r="M361" s="142">
        <f>IF(C361="ZZ Group",(SUM(IFERROR(SUM(VLOOKUP(C361,SpeciesLookup,37,FALSE)*E361/L361*20*0.001),0)*(1-G361))),SUM(IFERROR(SUM(VLOOKUP(C361,SpeciesLookup,37,FALSE)/L361*'6. Look Up Tables'!$M$9*0.001),0)*(1-G361)))</f>
        <v>0</v>
      </c>
      <c r="N361" s="120" t="s">
        <v>114</v>
      </c>
      <c r="O361" s="122">
        <f t="shared" si="35"/>
        <v>0</v>
      </c>
      <c r="P361" s="123"/>
    </row>
    <row r="362" spans="2:16" x14ac:dyDescent="0.2">
      <c r="B362" s="124"/>
      <c r="C362" s="137"/>
      <c r="D362" s="138">
        <f t="shared" si="30"/>
        <v>0</v>
      </c>
      <c r="E362" s="231"/>
      <c r="F362" s="119"/>
      <c r="G362" s="139">
        <f t="shared" si="31"/>
        <v>0</v>
      </c>
      <c r="H362" s="140">
        <f t="shared" si="32"/>
        <v>0</v>
      </c>
      <c r="I362" s="122">
        <f t="shared" si="33"/>
        <v>0</v>
      </c>
      <c r="K362" s="120"/>
      <c r="L362" s="141" t="e">
        <f t="shared" si="34"/>
        <v>#N/A</v>
      </c>
      <c r="M362" s="142">
        <f>IF(C362="ZZ Group",(SUM(IFERROR(SUM(VLOOKUP(C362,SpeciesLookup,37,FALSE)*E362/L362*20*0.001),0)*(1-G362))),SUM(IFERROR(SUM(VLOOKUP(C362,SpeciesLookup,37,FALSE)/L362*'6. Look Up Tables'!$M$9*0.001),0)*(1-G362)))</f>
        <v>0</v>
      </c>
      <c r="N362" s="120" t="s">
        <v>114</v>
      </c>
      <c r="O362" s="122">
        <f t="shared" si="35"/>
        <v>0</v>
      </c>
      <c r="P362" s="123"/>
    </row>
    <row r="363" spans="2:16" x14ac:dyDescent="0.2">
      <c r="B363" s="124"/>
      <c r="C363" s="137"/>
      <c r="D363" s="138">
        <f t="shared" si="30"/>
        <v>0</v>
      </c>
      <c r="E363" s="231"/>
      <c r="F363" s="119"/>
      <c r="G363" s="139">
        <f t="shared" si="31"/>
        <v>0</v>
      </c>
      <c r="H363" s="140">
        <f t="shared" si="32"/>
        <v>0</v>
      </c>
      <c r="I363" s="122">
        <f t="shared" si="33"/>
        <v>0</v>
      </c>
      <c r="K363" s="120"/>
      <c r="L363" s="141" t="e">
        <f t="shared" si="34"/>
        <v>#N/A</v>
      </c>
      <c r="M363" s="142">
        <f>IF(C363="ZZ Group",(SUM(IFERROR(SUM(VLOOKUP(C363,SpeciesLookup,37,FALSE)*E363/L363*20*0.001),0)*(1-G363))),SUM(IFERROR(SUM(VLOOKUP(C363,SpeciesLookup,37,FALSE)/L363*'6. Look Up Tables'!$M$9*0.001),0)*(1-G363)))</f>
        <v>0</v>
      </c>
      <c r="N363" s="120" t="s">
        <v>114</v>
      </c>
      <c r="O363" s="122">
        <f t="shared" si="35"/>
        <v>0</v>
      </c>
      <c r="P363" s="123"/>
    </row>
    <row r="364" spans="2:16" x14ac:dyDescent="0.2">
      <c r="B364" s="124"/>
      <c r="C364" s="137"/>
      <c r="D364" s="138">
        <f t="shared" si="30"/>
        <v>0</v>
      </c>
      <c r="E364" s="231"/>
      <c r="F364" s="119"/>
      <c r="G364" s="139">
        <f t="shared" si="31"/>
        <v>0</v>
      </c>
      <c r="H364" s="140">
        <f t="shared" si="32"/>
        <v>0</v>
      </c>
      <c r="I364" s="122">
        <f t="shared" si="33"/>
        <v>0</v>
      </c>
      <c r="K364" s="120"/>
      <c r="L364" s="141" t="e">
        <f t="shared" si="34"/>
        <v>#N/A</v>
      </c>
      <c r="M364" s="142">
        <f>IF(C364="ZZ Group",(SUM(IFERROR(SUM(VLOOKUP(C364,SpeciesLookup,37,FALSE)*E364/L364*20*0.001),0)*(1-G364))),SUM(IFERROR(SUM(VLOOKUP(C364,SpeciesLookup,37,FALSE)/L364*'6. Look Up Tables'!$M$9*0.001),0)*(1-G364)))</f>
        <v>0</v>
      </c>
      <c r="N364" s="120" t="s">
        <v>114</v>
      </c>
      <c r="O364" s="122">
        <f t="shared" si="35"/>
        <v>0</v>
      </c>
      <c r="P364" s="123"/>
    </row>
    <row r="365" spans="2:16" x14ac:dyDescent="0.2">
      <c r="B365" s="124"/>
      <c r="C365" s="137"/>
      <c r="D365" s="138">
        <f t="shared" si="30"/>
        <v>0</v>
      </c>
      <c r="E365" s="231"/>
      <c r="F365" s="119"/>
      <c r="G365" s="139">
        <f t="shared" si="31"/>
        <v>0</v>
      </c>
      <c r="H365" s="140">
        <f t="shared" si="32"/>
        <v>0</v>
      </c>
      <c r="I365" s="122">
        <f t="shared" si="33"/>
        <v>0</v>
      </c>
      <c r="K365" s="120"/>
      <c r="L365" s="141" t="e">
        <f t="shared" si="34"/>
        <v>#N/A</v>
      </c>
      <c r="M365" s="142">
        <f>IF(C365="ZZ Group",(SUM(IFERROR(SUM(VLOOKUP(C365,SpeciesLookup,37,FALSE)*E365/L365*20*0.001),0)*(1-G365))),SUM(IFERROR(SUM(VLOOKUP(C365,SpeciesLookup,37,FALSE)/L365*'6. Look Up Tables'!$M$9*0.001),0)*(1-G365)))</f>
        <v>0</v>
      </c>
      <c r="N365" s="120" t="s">
        <v>114</v>
      </c>
      <c r="O365" s="122">
        <f t="shared" si="35"/>
        <v>0</v>
      </c>
      <c r="P365" s="123"/>
    </row>
    <row r="366" spans="2:16" x14ac:dyDescent="0.2">
      <c r="B366" s="124"/>
      <c r="C366" s="137"/>
      <c r="D366" s="138">
        <f t="shared" si="30"/>
        <v>0</v>
      </c>
      <c r="E366" s="231"/>
      <c r="F366" s="119"/>
      <c r="G366" s="139">
        <f t="shared" si="31"/>
        <v>0</v>
      </c>
      <c r="H366" s="140">
        <f t="shared" si="32"/>
        <v>0</v>
      </c>
      <c r="I366" s="122">
        <f t="shared" si="33"/>
        <v>0</v>
      </c>
      <c r="K366" s="120"/>
      <c r="L366" s="141" t="e">
        <f t="shared" si="34"/>
        <v>#N/A</v>
      </c>
      <c r="M366" s="142">
        <f>IF(C366="ZZ Group",(SUM(IFERROR(SUM(VLOOKUP(C366,SpeciesLookup,37,FALSE)*E366/L366*20*0.001),0)*(1-G366))),SUM(IFERROR(SUM(VLOOKUP(C366,SpeciesLookup,37,FALSE)/L366*'6. Look Up Tables'!$M$9*0.001),0)*(1-G366)))</f>
        <v>0</v>
      </c>
      <c r="N366" s="120" t="s">
        <v>114</v>
      </c>
      <c r="O366" s="122">
        <f t="shared" si="35"/>
        <v>0</v>
      </c>
      <c r="P366" s="123"/>
    </row>
    <row r="367" spans="2:16" x14ac:dyDescent="0.2">
      <c r="B367" s="124"/>
      <c r="C367" s="137"/>
      <c r="D367" s="138">
        <f t="shared" si="30"/>
        <v>0</v>
      </c>
      <c r="E367" s="231"/>
      <c r="F367" s="119"/>
      <c r="G367" s="139">
        <f t="shared" si="31"/>
        <v>0</v>
      </c>
      <c r="H367" s="140">
        <f t="shared" si="32"/>
        <v>0</v>
      </c>
      <c r="I367" s="122">
        <f t="shared" si="33"/>
        <v>0</v>
      </c>
      <c r="K367" s="120"/>
      <c r="L367" s="141" t="e">
        <f t="shared" si="34"/>
        <v>#N/A</v>
      </c>
      <c r="M367" s="142">
        <f>IF(C367="ZZ Group",(SUM(IFERROR(SUM(VLOOKUP(C367,SpeciesLookup,37,FALSE)*E367/L367*20*0.001),0)*(1-G367))),SUM(IFERROR(SUM(VLOOKUP(C367,SpeciesLookup,37,FALSE)/L367*'6. Look Up Tables'!$M$9*0.001),0)*(1-G367)))</f>
        <v>0</v>
      </c>
      <c r="N367" s="120" t="s">
        <v>114</v>
      </c>
      <c r="O367" s="122">
        <f t="shared" si="35"/>
        <v>0</v>
      </c>
      <c r="P367" s="123"/>
    </row>
    <row r="368" spans="2:16" x14ac:dyDescent="0.2">
      <c r="B368" s="124"/>
      <c r="C368" s="137"/>
      <c r="D368" s="138">
        <f t="shared" si="30"/>
        <v>0</v>
      </c>
      <c r="E368" s="231"/>
      <c r="F368" s="119"/>
      <c r="G368" s="139">
        <f t="shared" si="31"/>
        <v>0</v>
      </c>
      <c r="H368" s="140">
        <f t="shared" si="32"/>
        <v>0</v>
      </c>
      <c r="I368" s="122">
        <f t="shared" si="33"/>
        <v>0</v>
      </c>
      <c r="K368" s="120"/>
      <c r="L368" s="141" t="e">
        <f t="shared" si="34"/>
        <v>#N/A</v>
      </c>
      <c r="M368" s="142">
        <f>IF(C368="ZZ Group",(SUM(IFERROR(SUM(VLOOKUP(C368,SpeciesLookup,37,FALSE)*E368/L368*20*0.001),0)*(1-G368))),SUM(IFERROR(SUM(VLOOKUP(C368,SpeciesLookup,37,FALSE)/L368*'6. Look Up Tables'!$M$9*0.001),0)*(1-G368)))</f>
        <v>0</v>
      </c>
      <c r="N368" s="120" t="s">
        <v>114</v>
      </c>
      <c r="O368" s="122">
        <f t="shared" si="35"/>
        <v>0</v>
      </c>
      <c r="P368" s="123"/>
    </row>
    <row r="369" spans="2:16" x14ac:dyDescent="0.2">
      <c r="B369" s="124"/>
      <c r="C369" s="137"/>
      <c r="D369" s="138">
        <f t="shared" si="30"/>
        <v>0</v>
      </c>
      <c r="E369" s="231"/>
      <c r="F369" s="119"/>
      <c r="G369" s="139">
        <f t="shared" si="31"/>
        <v>0</v>
      </c>
      <c r="H369" s="140">
        <f t="shared" si="32"/>
        <v>0</v>
      </c>
      <c r="I369" s="122">
        <f t="shared" si="33"/>
        <v>0</v>
      </c>
      <c r="K369" s="120"/>
      <c r="L369" s="141" t="e">
        <f t="shared" si="34"/>
        <v>#N/A</v>
      </c>
      <c r="M369" s="142">
        <f>IF(C369="ZZ Group",(SUM(IFERROR(SUM(VLOOKUP(C369,SpeciesLookup,37,FALSE)*E369/L369*20*0.001),0)*(1-G369))),SUM(IFERROR(SUM(VLOOKUP(C369,SpeciesLookup,37,FALSE)/L369*'6. Look Up Tables'!$M$9*0.001),0)*(1-G369)))</f>
        <v>0</v>
      </c>
      <c r="N369" s="120" t="s">
        <v>114</v>
      </c>
      <c r="O369" s="122">
        <f t="shared" si="35"/>
        <v>0</v>
      </c>
      <c r="P369" s="123"/>
    </row>
    <row r="370" spans="2:16" x14ac:dyDescent="0.2">
      <c r="B370" s="124"/>
      <c r="C370" s="137"/>
      <c r="D370" s="138">
        <f t="shared" si="30"/>
        <v>0</v>
      </c>
      <c r="E370" s="231"/>
      <c r="F370" s="119"/>
      <c r="G370" s="139">
        <f t="shared" si="31"/>
        <v>0</v>
      </c>
      <c r="H370" s="140">
        <f t="shared" si="32"/>
        <v>0</v>
      </c>
      <c r="I370" s="122">
        <f t="shared" si="33"/>
        <v>0</v>
      </c>
      <c r="K370" s="120"/>
      <c r="L370" s="141" t="e">
        <f t="shared" si="34"/>
        <v>#N/A</v>
      </c>
      <c r="M370" s="142">
        <f>IF(C370="ZZ Group",(SUM(IFERROR(SUM(VLOOKUP(C370,SpeciesLookup,37,FALSE)*E370/L370*20*0.001),0)*(1-G370))),SUM(IFERROR(SUM(VLOOKUP(C370,SpeciesLookup,37,FALSE)/L370*'6. Look Up Tables'!$M$9*0.001),0)*(1-G370)))</f>
        <v>0</v>
      </c>
      <c r="N370" s="120" t="s">
        <v>114</v>
      </c>
      <c r="O370" s="122">
        <f t="shared" si="35"/>
        <v>0</v>
      </c>
      <c r="P370" s="123"/>
    </row>
    <row r="371" spans="2:16" x14ac:dyDescent="0.2">
      <c r="B371" s="124"/>
      <c r="C371" s="137"/>
      <c r="D371" s="138">
        <f t="shared" si="30"/>
        <v>0</v>
      </c>
      <c r="E371" s="231"/>
      <c r="F371" s="119"/>
      <c r="G371" s="139">
        <f t="shared" si="31"/>
        <v>0</v>
      </c>
      <c r="H371" s="140">
        <f t="shared" si="32"/>
        <v>0</v>
      </c>
      <c r="I371" s="122">
        <f t="shared" si="33"/>
        <v>0</v>
      </c>
      <c r="K371" s="120"/>
      <c r="L371" s="141" t="e">
        <f t="shared" si="34"/>
        <v>#N/A</v>
      </c>
      <c r="M371" s="142">
        <f>IF(C371="ZZ Group",(SUM(IFERROR(SUM(VLOOKUP(C371,SpeciesLookup,37,FALSE)*E371/L371*20*0.001),0)*(1-G371))),SUM(IFERROR(SUM(VLOOKUP(C371,SpeciesLookup,37,FALSE)/L371*'6. Look Up Tables'!$M$9*0.001),0)*(1-G371)))</f>
        <v>0</v>
      </c>
      <c r="N371" s="120" t="s">
        <v>114</v>
      </c>
      <c r="O371" s="122">
        <f t="shared" si="35"/>
        <v>0</v>
      </c>
      <c r="P371" s="123"/>
    </row>
    <row r="372" spans="2:16" x14ac:dyDescent="0.2">
      <c r="B372" s="124"/>
      <c r="C372" s="137"/>
      <c r="D372" s="138">
        <f t="shared" si="30"/>
        <v>0</v>
      </c>
      <c r="E372" s="231"/>
      <c r="F372" s="119"/>
      <c r="G372" s="139">
        <f t="shared" si="31"/>
        <v>0</v>
      </c>
      <c r="H372" s="140">
        <f t="shared" si="32"/>
        <v>0</v>
      </c>
      <c r="I372" s="122">
        <f t="shared" si="33"/>
        <v>0</v>
      </c>
      <c r="K372" s="120"/>
      <c r="L372" s="141" t="e">
        <f t="shared" si="34"/>
        <v>#N/A</v>
      </c>
      <c r="M372" s="142">
        <f>IF(C372="ZZ Group",(SUM(IFERROR(SUM(VLOOKUP(C372,SpeciesLookup,37,FALSE)*E372/L372*20*0.001),0)*(1-G372))),SUM(IFERROR(SUM(VLOOKUP(C372,SpeciesLookup,37,FALSE)/L372*'6. Look Up Tables'!$M$9*0.001),0)*(1-G372)))</f>
        <v>0</v>
      </c>
      <c r="N372" s="120" t="s">
        <v>114</v>
      </c>
      <c r="O372" s="122">
        <f t="shared" si="35"/>
        <v>0</v>
      </c>
      <c r="P372" s="123"/>
    </row>
    <row r="373" spans="2:16" x14ac:dyDescent="0.2">
      <c r="B373" s="124"/>
      <c r="C373" s="137"/>
      <c r="D373" s="138">
        <f t="shared" si="30"/>
        <v>0</v>
      </c>
      <c r="E373" s="231"/>
      <c r="F373" s="119"/>
      <c r="G373" s="139">
        <f t="shared" si="31"/>
        <v>0</v>
      </c>
      <c r="H373" s="140">
        <f t="shared" si="32"/>
        <v>0</v>
      </c>
      <c r="I373" s="122">
        <f t="shared" si="33"/>
        <v>0</v>
      </c>
      <c r="K373" s="120"/>
      <c r="L373" s="141" t="e">
        <f t="shared" si="34"/>
        <v>#N/A</v>
      </c>
      <c r="M373" s="142">
        <f>IF(C373="ZZ Group",(SUM(IFERROR(SUM(VLOOKUP(C373,SpeciesLookup,37,FALSE)*E373/L373*20*0.001),0)*(1-G373))),SUM(IFERROR(SUM(VLOOKUP(C373,SpeciesLookup,37,FALSE)/L373*'6. Look Up Tables'!$M$9*0.001),0)*(1-G373)))</f>
        <v>0</v>
      </c>
      <c r="N373" s="120" t="s">
        <v>114</v>
      </c>
      <c r="O373" s="122">
        <f t="shared" si="35"/>
        <v>0</v>
      </c>
      <c r="P373" s="123"/>
    </row>
    <row r="374" spans="2:16" x14ac:dyDescent="0.2">
      <c r="B374" s="124"/>
      <c r="C374" s="137"/>
      <c r="D374" s="138">
        <f t="shared" si="30"/>
        <v>0</v>
      </c>
      <c r="E374" s="231"/>
      <c r="F374" s="119"/>
      <c r="G374" s="139">
        <f t="shared" si="31"/>
        <v>0</v>
      </c>
      <c r="H374" s="140">
        <f t="shared" si="32"/>
        <v>0</v>
      </c>
      <c r="I374" s="122">
        <f t="shared" si="33"/>
        <v>0</v>
      </c>
      <c r="K374" s="120"/>
      <c r="L374" s="141" t="e">
        <f t="shared" si="34"/>
        <v>#N/A</v>
      </c>
      <c r="M374" s="142">
        <f>IF(C374="ZZ Group",(SUM(IFERROR(SUM(VLOOKUP(C374,SpeciesLookup,37,FALSE)*E374/L374*20*0.001),0)*(1-G374))),SUM(IFERROR(SUM(VLOOKUP(C374,SpeciesLookup,37,FALSE)/L374*'6. Look Up Tables'!$M$9*0.001),0)*(1-G374)))</f>
        <v>0</v>
      </c>
      <c r="N374" s="120" t="s">
        <v>114</v>
      </c>
      <c r="O374" s="122">
        <f t="shared" si="35"/>
        <v>0</v>
      </c>
      <c r="P374" s="123"/>
    </row>
    <row r="375" spans="2:16" x14ac:dyDescent="0.2">
      <c r="B375" s="124"/>
      <c r="C375" s="137"/>
      <c r="D375" s="138">
        <f t="shared" si="30"/>
        <v>0</v>
      </c>
      <c r="E375" s="231"/>
      <c r="F375" s="119"/>
      <c r="G375" s="139">
        <f t="shared" si="31"/>
        <v>0</v>
      </c>
      <c r="H375" s="140">
        <f t="shared" si="32"/>
        <v>0</v>
      </c>
      <c r="I375" s="122">
        <f t="shared" si="33"/>
        <v>0</v>
      </c>
      <c r="K375" s="120"/>
      <c r="L375" s="141" t="e">
        <f t="shared" si="34"/>
        <v>#N/A</v>
      </c>
      <c r="M375" s="142">
        <f>IF(C375="ZZ Group",(SUM(IFERROR(SUM(VLOOKUP(C375,SpeciesLookup,37,FALSE)*E375/L375*20*0.001),0)*(1-G375))),SUM(IFERROR(SUM(VLOOKUP(C375,SpeciesLookup,37,FALSE)/L375*'6. Look Up Tables'!$M$9*0.001),0)*(1-G375)))</f>
        <v>0</v>
      </c>
      <c r="N375" s="120" t="s">
        <v>114</v>
      </c>
      <c r="O375" s="122">
        <f t="shared" si="35"/>
        <v>0</v>
      </c>
      <c r="P375" s="123"/>
    </row>
    <row r="376" spans="2:16" x14ac:dyDescent="0.2">
      <c r="B376" s="124"/>
      <c r="C376" s="137"/>
      <c r="D376" s="138">
        <f t="shared" si="30"/>
        <v>0</v>
      </c>
      <c r="E376" s="231"/>
      <c r="F376" s="119"/>
      <c r="G376" s="139">
        <f t="shared" si="31"/>
        <v>0</v>
      </c>
      <c r="H376" s="140">
        <f t="shared" si="32"/>
        <v>0</v>
      </c>
      <c r="I376" s="122">
        <f t="shared" si="33"/>
        <v>0</v>
      </c>
      <c r="K376" s="120"/>
      <c r="L376" s="141" t="e">
        <f t="shared" si="34"/>
        <v>#N/A</v>
      </c>
      <c r="M376" s="142">
        <f>IF(C376="ZZ Group",(SUM(IFERROR(SUM(VLOOKUP(C376,SpeciesLookup,37,FALSE)*E376/L376*20*0.001),0)*(1-G376))),SUM(IFERROR(SUM(VLOOKUP(C376,SpeciesLookup,37,FALSE)/L376*'6. Look Up Tables'!$M$9*0.001),0)*(1-G376)))</f>
        <v>0</v>
      </c>
      <c r="N376" s="120" t="s">
        <v>114</v>
      </c>
      <c r="O376" s="122">
        <f t="shared" si="35"/>
        <v>0</v>
      </c>
      <c r="P376" s="123"/>
    </row>
    <row r="377" spans="2:16" x14ac:dyDescent="0.2">
      <c r="B377" s="124"/>
      <c r="C377" s="137"/>
      <c r="D377" s="138">
        <f t="shared" si="30"/>
        <v>0</v>
      </c>
      <c r="E377" s="231"/>
      <c r="F377" s="119"/>
      <c r="G377" s="139">
        <f t="shared" si="31"/>
        <v>0</v>
      </c>
      <c r="H377" s="140">
        <f t="shared" si="32"/>
        <v>0</v>
      </c>
      <c r="I377" s="122">
        <f t="shared" si="33"/>
        <v>0</v>
      </c>
      <c r="K377" s="120"/>
      <c r="L377" s="141" t="e">
        <f t="shared" si="34"/>
        <v>#N/A</v>
      </c>
      <c r="M377" s="142">
        <f>IF(C377="ZZ Group",(SUM(IFERROR(SUM(VLOOKUP(C377,SpeciesLookup,37,FALSE)*E377/L377*20*0.001),0)*(1-G377))),SUM(IFERROR(SUM(VLOOKUP(C377,SpeciesLookup,37,FALSE)/L377*'6. Look Up Tables'!$M$9*0.001),0)*(1-G377)))</f>
        <v>0</v>
      </c>
      <c r="N377" s="120" t="s">
        <v>114</v>
      </c>
      <c r="O377" s="122">
        <f t="shared" si="35"/>
        <v>0</v>
      </c>
      <c r="P377" s="123"/>
    </row>
    <row r="378" spans="2:16" x14ac:dyDescent="0.2">
      <c r="B378" s="124"/>
      <c r="C378" s="137"/>
      <c r="D378" s="138">
        <f t="shared" si="30"/>
        <v>0</v>
      </c>
      <c r="E378" s="231"/>
      <c r="F378" s="119"/>
      <c r="G378" s="139">
        <f t="shared" si="31"/>
        <v>0</v>
      </c>
      <c r="H378" s="140">
        <f t="shared" si="32"/>
        <v>0</v>
      </c>
      <c r="I378" s="122">
        <f t="shared" si="33"/>
        <v>0</v>
      </c>
      <c r="K378" s="120"/>
      <c r="L378" s="141" t="e">
        <f t="shared" si="34"/>
        <v>#N/A</v>
      </c>
      <c r="M378" s="142">
        <f>IF(C378="ZZ Group",(SUM(IFERROR(SUM(VLOOKUP(C378,SpeciesLookup,37,FALSE)*E378/L378*20*0.001),0)*(1-G378))),SUM(IFERROR(SUM(VLOOKUP(C378,SpeciesLookup,37,FALSE)/L378*'6. Look Up Tables'!$M$9*0.001),0)*(1-G378)))</f>
        <v>0</v>
      </c>
      <c r="N378" s="120" t="s">
        <v>114</v>
      </c>
      <c r="O378" s="122">
        <f t="shared" si="35"/>
        <v>0</v>
      </c>
      <c r="P378" s="123"/>
    </row>
    <row r="379" spans="2:16" x14ac:dyDescent="0.2">
      <c r="B379" s="124"/>
      <c r="C379" s="137"/>
      <c r="D379" s="138">
        <f t="shared" si="30"/>
        <v>0</v>
      </c>
      <c r="E379" s="231"/>
      <c r="F379" s="119"/>
      <c r="G379" s="139">
        <f t="shared" si="31"/>
        <v>0</v>
      </c>
      <c r="H379" s="140">
        <f t="shared" si="32"/>
        <v>0</v>
      </c>
      <c r="I379" s="122">
        <f t="shared" si="33"/>
        <v>0</v>
      </c>
      <c r="K379" s="120"/>
      <c r="L379" s="141" t="e">
        <f t="shared" si="34"/>
        <v>#N/A</v>
      </c>
      <c r="M379" s="142">
        <f>IF(C379="ZZ Group",(SUM(IFERROR(SUM(VLOOKUP(C379,SpeciesLookup,37,FALSE)*E379/L379*20*0.001),0)*(1-G379))),SUM(IFERROR(SUM(VLOOKUP(C379,SpeciesLookup,37,FALSE)/L379*'6. Look Up Tables'!$M$9*0.001),0)*(1-G379)))</f>
        <v>0</v>
      </c>
      <c r="N379" s="120" t="s">
        <v>114</v>
      </c>
      <c r="O379" s="122">
        <f t="shared" si="35"/>
        <v>0</v>
      </c>
      <c r="P379" s="123"/>
    </row>
    <row r="380" spans="2:16" x14ac:dyDescent="0.2">
      <c r="B380" s="124"/>
      <c r="C380" s="137"/>
      <c r="D380" s="138">
        <f t="shared" si="30"/>
        <v>0</v>
      </c>
      <c r="E380" s="231"/>
      <c r="F380" s="119"/>
      <c r="G380" s="139">
        <f t="shared" si="31"/>
        <v>0</v>
      </c>
      <c r="H380" s="140">
        <f t="shared" si="32"/>
        <v>0</v>
      </c>
      <c r="I380" s="122">
        <f t="shared" si="33"/>
        <v>0</v>
      </c>
      <c r="K380" s="120"/>
      <c r="L380" s="141" t="e">
        <f t="shared" si="34"/>
        <v>#N/A</v>
      </c>
      <c r="M380" s="142">
        <f>IF(C380="ZZ Group",(SUM(IFERROR(SUM(VLOOKUP(C380,SpeciesLookup,37,FALSE)*E380/L380*20*0.001),0)*(1-G380))),SUM(IFERROR(SUM(VLOOKUP(C380,SpeciesLookup,37,FALSE)/L380*'6. Look Up Tables'!$M$9*0.001),0)*(1-G380)))</f>
        <v>0</v>
      </c>
      <c r="N380" s="120" t="s">
        <v>114</v>
      </c>
      <c r="O380" s="122">
        <f t="shared" si="35"/>
        <v>0</v>
      </c>
      <c r="P380" s="123"/>
    </row>
    <row r="381" spans="2:16" x14ac:dyDescent="0.2">
      <c r="B381" s="124"/>
      <c r="C381" s="137"/>
      <c r="D381" s="138">
        <f t="shared" si="30"/>
        <v>0</v>
      </c>
      <c r="E381" s="231"/>
      <c r="F381" s="119"/>
      <c r="G381" s="139">
        <f t="shared" si="31"/>
        <v>0</v>
      </c>
      <c r="H381" s="140">
        <f t="shared" si="32"/>
        <v>0</v>
      </c>
      <c r="I381" s="122">
        <f t="shared" si="33"/>
        <v>0</v>
      </c>
      <c r="K381" s="120"/>
      <c r="L381" s="141" t="e">
        <f t="shared" si="34"/>
        <v>#N/A</v>
      </c>
      <c r="M381" s="142">
        <f>IF(C381="ZZ Group",(SUM(IFERROR(SUM(VLOOKUP(C381,SpeciesLookup,37,FALSE)*E381/L381*20*0.001),0)*(1-G381))),SUM(IFERROR(SUM(VLOOKUP(C381,SpeciesLookup,37,FALSE)/L381*'6. Look Up Tables'!$M$9*0.001),0)*(1-G381)))</f>
        <v>0</v>
      </c>
      <c r="N381" s="120" t="s">
        <v>114</v>
      </c>
      <c r="O381" s="122">
        <f t="shared" si="35"/>
        <v>0</v>
      </c>
      <c r="P381" s="123"/>
    </row>
    <row r="382" spans="2:16" x14ac:dyDescent="0.2">
      <c r="B382" s="124"/>
      <c r="C382" s="137"/>
      <c r="D382" s="138">
        <f t="shared" si="30"/>
        <v>0</v>
      </c>
      <c r="E382" s="231"/>
      <c r="F382" s="119"/>
      <c r="G382" s="139">
        <f t="shared" si="31"/>
        <v>0</v>
      </c>
      <c r="H382" s="140">
        <f t="shared" si="32"/>
        <v>0</v>
      </c>
      <c r="I382" s="122">
        <f t="shared" si="33"/>
        <v>0</v>
      </c>
      <c r="K382" s="120"/>
      <c r="L382" s="141" t="e">
        <f t="shared" si="34"/>
        <v>#N/A</v>
      </c>
      <c r="M382" s="142">
        <f>IF(C382="ZZ Group",(SUM(IFERROR(SUM(VLOOKUP(C382,SpeciesLookup,37,FALSE)*E382/L382*20*0.001),0)*(1-G382))),SUM(IFERROR(SUM(VLOOKUP(C382,SpeciesLookup,37,FALSE)/L382*'6. Look Up Tables'!$M$9*0.001),0)*(1-G382)))</f>
        <v>0</v>
      </c>
      <c r="N382" s="120" t="s">
        <v>114</v>
      </c>
      <c r="O382" s="122">
        <f t="shared" si="35"/>
        <v>0</v>
      </c>
      <c r="P382" s="123"/>
    </row>
    <row r="383" spans="2:16" x14ac:dyDescent="0.2">
      <c r="B383" s="124"/>
      <c r="C383" s="137"/>
      <c r="D383" s="138">
        <f t="shared" si="30"/>
        <v>0</v>
      </c>
      <c r="E383" s="231"/>
      <c r="F383" s="119"/>
      <c r="G383" s="139">
        <f t="shared" si="31"/>
        <v>0</v>
      </c>
      <c r="H383" s="140">
        <f t="shared" si="32"/>
        <v>0</v>
      </c>
      <c r="I383" s="122">
        <f t="shared" si="33"/>
        <v>0</v>
      </c>
      <c r="K383" s="120"/>
      <c r="L383" s="141" t="e">
        <f t="shared" si="34"/>
        <v>#N/A</v>
      </c>
      <c r="M383" s="142">
        <f>IF(C383="ZZ Group",(SUM(IFERROR(SUM(VLOOKUP(C383,SpeciesLookup,37,FALSE)*E383/L383*20*0.001),0)*(1-G383))),SUM(IFERROR(SUM(VLOOKUP(C383,SpeciesLookup,37,FALSE)/L383*'6. Look Up Tables'!$M$9*0.001),0)*(1-G383)))</f>
        <v>0</v>
      </c>
      <c r="N383" s="120" t="s">
        <v>114</v>
      </c>
      <c r="O383" s="122">
        <f t="shared" si="35"/>
        <v>0</v>
      </c>
      <c r="P383" s="123"/>
    </row>
    <row r="384" spans="2:16" x14ac:dyDescent="0.2">
      <c r="B384" s="124"/>
      <c r="C384" s="137"/>
      <c r="D384" s="138">
        <f t="shared" si="30"/>
        <v>0</v>
      </c>
      <c r="E384" s="231"/>
      <c r="F384" s="119"/>
      <c r="G384" s="139">
        <f t="shared" si="31"/>
        <v>0</v>
      </c>
      <c r="H384" s="140">
        <f t="shared" si="32"/>
        <v>0</v>
      </c>
      <c r="I384" s="122">
        <f t="shared" si="33"/>
        <v>0</v>
      </c>
      <c r="K384" s="120"/>
      <c r="L384" s="141" t="e">
        <f t="shared" si="34"/>
        <v>#N/A</v>
      </c>
      <c r="M384" s="142">
        <f>IF(C384="ZZ Group",(SUM(IFERROR(SUM(VLOOKUP(C384,SpeciesLookup,37,FALSE)*E384/L384*20*0.001),0)*(1-G384))),SUM(IFERROR(SUM(VLOOKUP(C384,SpeciesLookup,37,FALSE)/L384*'6. Look Up Tables'!$M$9*0.001),0)*(1-G384)))</f>
        <v>0</v>
      </c>
      <c r="N384" s="120" t="s">
        <v>114</v>
      </c>
      <c r="O384" s="122">
        <f t="shared" si="35"/>
        <v>0</v>
      </c>
      <c r="P384" s="123"/>
    </row>
    <row r="385" spans="2:16" x14ac:dyDescent="0.2">
      <c r="B385" s="124"/>
      <c r="C385" s="137"/>
      <c r="D385" s="138">
        <f t="shared" si="30"/>
        <v>0</v>
      </c>
      <c r="E385" s="231"/>
      <c r="F385" s="119"/>
      <c r="G385" s="139">
        <f t="shared" si="31"/>
        <v>0</v>
      </c>
      <c r="H385" s="140">
        <f t="shared" si="32"/>
        <v>0</v>
      </c>
      <c r="I385" s="122">
        <f t="shared" si="33"/>
        <v>0</v>
      </c>
      <c r="K385" s="120"/>
      <c r="L385" s="141" t="e">
        <f t="shared" si="34"/>
        <v>#N/A</v>
      </c>
      <c r="M385" s="142">
        <f>IF(C385="ZZ Group",(SUM(IFERROR(SUM(VLOOKUP(C385,SpeciesLookup,37,FALSE)*E385/L385*20*0.001),0)*(1-G385))),SUM(IFERROR(SUM(VLOOKUP(C385,SpeciesLookup,37,FALSE)/L385*'6. Look Up Tables'!$M$9*0.001),0)*(1-G385)))</f>
        <v>0</v>
      </c>
      <c r="N385" s="120" t="s">
        <v>114</v>
      </c>
      <c r="O385" s="122">
        <f t="shared" si="35"/>
        <v>0</v>
      </c>
      <c r="P385" s="123"/>
    </row>
    <row r="386" spans="2:16" x14ac:dyDescent="0.2">
      <c r="B386" s="124"/>
      <c r="C386" s="137"/>
      <c r="D386" s="138">
        <f t="shared" si="30"/>
        <v>0</v>
      </c>
      <c r="E386" s="231"/>
      <c r="F386" s="119"/>
      <c r="G386" s="139">
        <f t="shared" si="31"/>
        <v>0</v>
      </c>
      <c r="H386" s="140">
        <f t="shared" si="32"/>
        <v>0</v>
      </c>
      <c r="I386" s="122">
        <f t="shared" si="33"/>
        <v>0</v>
      </c>
      <c r="K386" s="120"/>
      <c r="L386" s="141" t="e">
        <f t="shared" si="34"/>
        <v>#N/A</v>
      </c>
      <c r="M386" s="142">
        <f>IF(C386="ZZ Group",(SUM(IFERROR(SUM(VLOOKUP(C386,SpeciesLookup,37,FALSE)*E386/L386*20*0.001),0)*(1-G386))),SUM(IFERROR(SUM(VLOOKUP(C386,SpeciesLookup,37,FALSE)/L386*'6. Look Up Tables'!$M$9*0.001),0)*(1-G386)))</f>
        <v>0</v>
      </c>
      <c r="N386" s="120" t="s">
        <v>114</v>
      </c>
      <c r="O386" s="122">
        <f t="shared" si="35"/>
        <v>0</v>
      </c>
      <c r="P386" s="123"/>
    </row>
    <row r="387" spans="2:16" x14ac:dyDescent="0.2">
      <c r="B387" s="124"/>
      <c r="C387" s="137"/>
      <c r="D387" s="138">
        <f t="shared" si="30"/>
        <v>0</v>
      </c>
      <c r="E387" s="231"/>
      <c r="F387" s="119"/>
      <c r="G387" s="139">
        <f t="shared" si="31"/>
        <v>0</v>
      </c>
      <c r="H387" s="140">
        <f t="shared" si="32"/>
        <v>0</v>
      </c>
      <c r="I387" s="122">
        <f t="shared" si="33"/>
        <v>0</v>
      </c>
      <c r="K387" s="120"/>
      <c r="L387" s="141" t="e">
        <f t="shared" si="34"/>
        <v>#N/A</v>
      </c>
      <c r="M387" s="142">
        <f>IF(C387="ZZ Group",(SUM(IFERROR(SUM(VLOOKUP(C387,SpeciesLookup,37,FALSE)*E387/L387*20*0.001),0)*(1-G387))),SUM(IFERROR(SUM(VLOOKUP(C387,SpeciesLookup,37,FALSE)/L387*'6. Look Up Tables'!$M$9*0.001),0)*(1-G387)))</f>
        <v>0</v>
      </c>
      <c r="N387" s="120" t="s">
        <v>114</v>
      </c>
      <c r="O387" s="122">
        <f t="shared" si="35"/>
        <v>0</v>
      </c>
      <c r="P387" s="123"/>
    </row>
    <row r="388" spans="2:16" x14ac:dyDescent="0.2">
      <c r="B388" s="124"/>
      <c r="C388" s="137"/>
      <c r="D388" s="138">
        <f t="shared" si="30"/>
        <v>0</v>
      </c>
      <c r="E388" s="231"/>
      <c r="F388" s="119"/>
      <c r="G388" s="139">
        <f t="shared" si="31"/>
        <v>0</v>
      </c>
      <c r="H388" s="140">
        <f t="shared" si="32"/>
        <v>0</v>
      </c>
      <c r="I388" s="122">
        <f t="shared" si="33"/>
        <v>0</v>
      </c>
      <c r="K388" s="120"/>
      <c r="L388" s="141" t="e">
        <f t="shared" si="34"/>
        <v>#N/A</v>
      </c>
      <c r="M388" s="142">
        <f>IF(C388="ZZ Group",(SUM(IFERROR(SUM(VLOOKUP(C388,SpeciesLookup,37,FALSE)*E388/L388*20*0.001),0)*(1-G388))),SUM(IFERROR(SUM(VLOOKUP(C388,SpeciesLookup,37,FALSE)/L388*'6. Look Up Tables'!$M$9*0.001),0)*(1-G388)))</f>
        <v>0</v>
      </c>
      <c r="N388" s="120" t="s">
        <v>114</v>
      </c>
      <c r="O388" s="122">
        <f t="shared" si="35"/>
        <v>0</v>
      </c>
      <c r="P388" s="123"/>
    </row>
    <row r="389" spans="2:16" x14ac:dyDescent="0.2">
      <c r="B389" s="124"/>
      <c r="C389" s="137"/>
      <c r="D389" s="138">
        <f t="shared" si="30"/>
        <v>0</v>
      </c>
      <c r="E389" s="231"/>
      <c r="F389" s="119"/>
      <c r="G389" s="139">
        <f t="shared" si="31"/>
        <v>0</v>
      </c>
      <c r="H389" s="140">
        <f t="shared" si="32"/>
        <v>0</v>
      </c>
      <c r="I389" s="122">
        <f t="shared" si="33"/>
        <v>0</v>
      </c>
      <c r="K389" s="120"/>
      <c r="L389" s="141" t="e">
        <f t="shared" si="34"/>
        <v>#N/A</v>
      </c>
      <c r="M389" s="142">
        <f>IF(C389="ZZ Group",(SUM(IFERROR(SUM(VLOOKUP(C389,SpeciesLookup,37,FALSE)*E389/L389*20*0.001),0)*(1-G389))),SUM(IFERROR(SUM(VLOOKUP(C389,SpeciesLookup,37,FALSE)/L389*'6. Look Up Tables'!$M$9*0.001),0)*(1-G389)))</f>
        <v>0</v>
      </c>
      <c r="N389" s="120" t="s">
        <v>114</v>
      </c>
      <c r="O389" s="122">
        <f t="shared" si="35"/>
        <v>0</v>
      </c>
      <c r="P389" s="123"/>
    </row>
    <row r="390" spans="2:16" x14ac:dyDescent="0.2">
      <c r="B390" s="124"/>
      <c r="C390" s="137"/>
      <c r="D390" s="138">
        <f t="shared" si="30"/>
        <v>0</v>
      </c>
      <c r="E390" s="231"/>
      <c r="F390" s="119"/>
      <c r="G390" s="139">
        <f t="shared" si="31"/>
        <v>0</v>
      </c>
      <c r="H390" s="140">
        <f t="shared" si="32"/>
        <v>0</v>
      </c>
      <c r="I390" s="122">
        <f t="shared" si="33"/>
        <v>0</v>
      </c>
      <c r="K390" s="120"/>
      <c r="L390" s="141" t="e">
        <f t="shared" si="34"/>
        <v>#N/A</v>
      </c>
      <c r="M390" s="142">
        <f>IF(C390="ZZ Group",(SUM(IFERROR(SUM(VLOOKUP(C390,SpeciesLookup,37,FALSE)*E390/L390*20*0.001),0)*(1-G390))),SUM(IFERROR(SUM(VLOOKUP(C390,SpeciesLookup,37,FALSE)/L390*'6. Look Up Tables'!$M$9*0.001),0)*(1-G390)))</f>
        <v>0</v>
      </c>
      <c r="N390" s="120" t="s">
        <v>114</v>
      </c>
      <c r="O390" s="122">
        <f t="shared" si="35"/>
        <v>0</v>
      </c>
      <c r="P390" s="123"/>
    </row>
    <row r="391" spans="2:16" x14ac:dyDescent="0.2">
      <c r="B391" s="124"/>
      <c r="C391" s="137"/>
      <c r="D391" s="138">
        <f t="shared" si="30"/>
        <v>0</v>
      </c>
      <c r="E391" s="231"/>
      <c r="F391" s="119"/>
      <c r="G391" s="139">
        <f t="shared" si="31"/>
        <v>0</v>
      </c>
      <c r="H391" s="140">
        <f t="shared" si="32"/>
        <v>0</v>
      </c>
      <c r="I391" s="122">
        <f t="shared" si="33"/>
        <v>0</v>
      </c>
      <c r="K391" s="120"/>
      <c r="L391" s="141" t="e">
        <f t="shared" si="34"/>
        <v>#N/A</v>
      </c>
      <c r="M391" s="142">
        <f>IF(C391="ZZ Group",(SUM(IFERROR(SUM(VLOOKUP(C391,SpeciesLookup,37,FALSE)*E391/L391*20*0.001),0)*(1-G391))),SUM(IFERROR(SUM(VLOOKUP(C391,SpeciesLookup,37,FALSE)/L391*'6. Look Up Tables'!$M$9*0.001),0)*(1-G391)))</f>
        <v>0</v>
      </c>
      <c r="N391" s="120" t="s">
        <v>114</v>
      </c>
      <c r="O391" s="122">
        <f t="shared" si="35"/>
        <v>0</v>
      </c>
      <c r="P391" s="123"/>
    </row>
    <row r="392" spans="2:16" x14ac:dyDescent="0.2">
      <c r="B392" s="124"/>
      <c r="C392" s="137"/>
      <c r="D392" s="138">
        <f t="shared" si="30"/>
        <v>0</v>
      </c>
      <c r="E392" s="231"/>
      <c r="F392" s="119"/>
      <c r="G392" s="139">
        <f t="shared" si="31"/>
        <v>0</v>
      </c>
      <c r="H392" s="140">
        <f t="shared" si="32"/>
        <v>0</v>
      </c>
      <c r="I392" s="122">
        <f t="shared" si="33"/>
        <v>0</v>
      </c>
      <c r="K392" s="120"/>
      <c r="L392" s="141" t="e">
        <f t="shared" si="34"/>
        <v>#N/A</v>
      </c>
      <c r="M392" s="142">
        <f>IF(C392="ZZ Group",(SUM(IFERROR(SUM(VLOOKUP(C392,SpeciesLookup,37,FALSE)*E392/L392*20*0.001),0)*(1-G392))),SUM(IFERROR(SUM(VLOOKUP(C392,SpeciesLookup,37,FALSE)/L392*'6. Look Up Tables'!$M$9*0.001),0)*(1-G392)))</f>
        <v>0</v>
      </c>
      <c r="N392" s="120" t="s">
        <v>114</v>
      </c>
      <c r="O392" s="122">
        <f t="shared" si="35"/>
        <v>0</v>
      </c>
      <c r="P392" s="123"/>
    </row>
    <row r="393" spans="2:16" x14ac:dyDescent="0.2">
      <c r="B393" s="124"/>
      <c r="C393" s="137"/>
      <c r="D393" s="138">
        <f t="shared" si="30"/>
        <v>0</v>
      </c>
      <c r="E393" s="231"/>
      <c r="F393" s="119"/>
      <c r="G393" s="139">
        <f t="shared" si="31"/>
        <v>0</v>
      </c>
      <c r="H393" s="140">
        <f t="shared" si="32"/>
        <v>0</v>
      </c>
      <c r="I393" s="122">
        <f t="shared" si="33"/>
        <v>0</v>
      </c>
      <c r="K393" s="120"/>
      <c r="L393" s="141" t="e">
        <f t="shared" si="34"/>
        <v>#N/A</v>
      </c>
      <c r="M393" s="142">
        <f>IF(C393="ZZ Group",(SUM(IFERROR(SUM(VLOOKUP(C393,SpeciesLookup,37,FALSE)*E393/L393*20*0.001),0)*(1-G393))),SUM(IFERROR(SUM(VLOOKUP(C393,SpeciesLookup,37,FALSE)/L393*'6. Look Up Tables'!$M$9*0.001),0)*(1-G393)))</f>
        <v>0</v>
      </c>
      <c r="N393" s="120" t="s">
        <v>114</v>
      </c>
      <c r="O393" s="122">
        <f t="shared" si="35"/>
        <v>0</v>
      </c>
      <c r="P393" s="123"/>
    </row>
    <row r="394" spans="2:16" x14ac:dyDescent="0.2">
      <c r="B394" s="124"/>
      <c r="C394" s="137"/>
      <c r="D394" s="138">
        <f t="shared" si="30"/>
        <v>0</v>
      </c>
      <c r="E394" s="231"/>
      <c r="F394" s="119"/>
      <c r="G394" s="139">
        <f t="shared" si="31"/>
        <v>0</v>
      </c>
      <c r="H394" s="140">
        <f t="shared" si="32"/>
        <v>0</v>
      </c>
      <c r="I394" s="122">
        <f t="shared" si="33"/>
        <v>0</v>
      </c>
      <c r="K394" s="120"/>
      <c r="L394" s="141" t="e">
        <f t="shared" si="34"/>
        <v>#N/A</v>
      </c>
      <c r="M394" s="142">
        <f>IF(C394="ZZ Group",(SUM(IFERROR(SUM(VLOOKUP(C394,SpeciesLookup,37,FALSE)*E394/L394*20*0.001),0)*(1-G394))),SUM(IFERROR(SUM(VLOOKUP(C394,SpeciesLookup,37,FALSE)/L394*'6. Look Up Tables'!$M$9*0.001),0)*(1-G394)))</f>
        <v>0</v>
      </c>
      <c r="N394" s="120" t="s">
        <v>114</v>
      </c>
      <c r="O394" s="122">
        <f t="shared" si="35"/>
        <v>0</v>
      </c>
      <c r="P394" s="123"/>
    </row>
    <row r="395" spans="2:16" x14ac:dyDescent="0.2">
      <c r="B395" s="124"/>
      <c r="C395" s="137"/>
      <c r="D395" s="138">
        <f t="shared" si="30"/>
        <v>0</v>
      </c>
      <c r="E395" s="231"/>
      <c r="F395" s="119"/>
      <c r="G395" s="139">
        <f t="shared" si="31"/>
        <v>0</v>
      </c>
      <c r="H395" s="140">
        <f t="shared" si="32"/>
        <v>0</v>
      </c>
      <c r="I395" s="122">
        <f t="shared" si="33"/>
        <v>0</v>
      </c>
      <c r="K395" s="120"/>
      <c r="L395" s="141" t="e">
        <f t="shared" si="34"/>
        <v>#N/A</v>
      </c>
      <c r="M395" s="142">
        <f>IF(C395="ZZ Group",(SUM(IFERROR(SUM(VLOOKUP(C395,SpeciesLookup,37,FALSE)*E395/L395*20*0.001),0)*(1-G395))),SUM(IFERROR(SUM(VLOOKUP(C395,SpeciesLookup,37,FALSE)/L395*'6. Look Up Tables'!$M$9*0.001),0)*(1-G395)))</f>
        <v>0</v>
      </c>
      <c r="N395" s="120" t="s">
        <v>114</v>
      </c>
      <c r="O395" s="122">
        <f t="shared" si="35"/>
        <v>0</v>
      </c>
      <c r="P395" s="123"/>
    </row>
    <row r="396" spans="2:16" x14ac:dyDescent="0.2">
      <c r="B396" s="124"/>
      <c r="C396" s="137"/>
      <c r="D396" s="138">
        <f t="shared" si="30"/>
        <v>0</v>
      </c>
      <c r="E396" s="231"/>
      <c r="F396" s="119"/>
      <c r="G396" s="139">
        <f t="shared" si="31"/>
        <v>0</v>
      </c>
      <c r="H396" s="140">
        <f t="shared" si="32"/>
        <v>0</v>
      </c>
      <c r="I396" s="122">
        <f t="shared" si="33"/>
        <v>0</v>
      </c>
      <c r="K396" s="120"/>
      <c r="L396" s="141" t="e">
        <f t="shared" si="34"/>
        <v>#N/A</v>
      </c>
      <c r="M396" s="142">
        <f>IF(C396="ZZ Group",(SUM(IFERROR(SUM(VLOOKUP(C396,SpeciesLookup,37,FALSE)*E396/L396*20*0.001),0)*(1-G396))),SUM(IFERROR(SUM(VLOOKUP(C396,SpeciesLookup,37,FALSE)/L396*'6. Look Up Tables'!$M$9*0.001),0)*(1-G396)))</f>
        <v>0</v>
      </c>
      <c r="N396" s="120" t="s">
        <v>114</v>
      </c>
      <c r="O396" s="122">
        <f t="shared" si="35"/>
        <v>0</v>
      </c>
      <c r="P396" s="123"/>
    </row>
    <row r="397" spans="2:16" x14ac:dyDescent="0.2">
      <c r="B397" s="124"/>
      <c r="C397" s="137"/>
      <c r="D397" s="138">
        <f t="shared" ref="D397:D460" si="36">IFERROR(VLOOKUP(C397,SpeciesLookup,25,FALSE),0)</f>
        <v>0</v>
      </c>
      <c r="E397" s="231"/>
      <c r="F397" s="119"/>
      <c r="G397" s="139">
        <f t="shared" ref="G397:G460" si="37">IF(C397="ZZ Group",SUM(F397/E397),(IFERROR(SUM(F397/(PI()*(D397)^2)),0)))</f>
        <v>0</v>
      </c>
      <c r="H397" s="140">
        <f t="shared" ref="H397:H460" si="38">IFERROR(VLOOKUP(C397,SpeciesLookup,26,FALSE),0)</f>
        <v>0</v>
      </c>
      <c r="I397" s="122">
        <f t="shared" ref="I397:I460" si="39">IFERROR(SUM(H397*(1-G397)),(E397*(1-G397)))</f>
        <v>0</v>
      </c>
      <c r="K397" s="120"/>
      <c r="L397" s="141" t="e">
        <f t="shared" ref="L397:L460" si="40">VLOOKUP(K397,AWHC,2,FALSE)</f>
        <v>#N/A</v>
      </c>
      <c r="M397" s="142">
        <f>IF(C397="ZZ Group",(SUM(IFERROR(SUM(VLOOKUP(C397,SpeciesLookup,37,FALSE)*E397/L397*20*0.001),0)*(1-G397))),SUM(IFERROR(SUM(VLOOKUP(C397,SpeciesLookup,37,FALSE)/L397*'6. Look Up Tables'!$M$9*0.001),0)*(1-G397)))</f>
        <v>0</v>
      </c>
      <c r="N397" s="120" t="s">
        <v>114</v>
      </c>
      <c r="O397" s="122">
        <f t="shared" si="35"/>
        <v>0</v>
      </c>
      <c r="P397" s="123"/>
    </row>
    <row r="398" spans="2:16" x14ac:dyDescent="0.2">
      <c r="B398" s="124"/>
      <c r="C398" s="137"/>
      <c r="D398" s="138">
        <f t="shared" si="36"/>
        <v>0</v>
      </c>
      <c r="E398" s="231"/>
      <c r="F398" s="119"/>
      <c r="G398" s="139">
        <f t="shared" si="37"/>
        <v>0</v>
      </c>
      <c r="H398" s="140">
        <f t="shared" si="38"/>
        <v>0</v>
      </c>
      <c r="I398" s="122">
        <f t="shared" si="39"/>
        <v>0</v>
      </c>
      <c r="K398" s="120"/>
      <c r="L398" s="141" t="e">
        <f t="shared" si="40"/>
        <v>#N/A</v>
      </c>
      <c r="M398" s="142">
        <f>IF(C398="ZZ Group",(SUM(IFERROR(SUM(VLOOKUP(C398,SpeciesLookup,37,FALSE)*E398/L398*20*0.001),0)*(1-G398))),SUM(IFERROR(SUM(VLOOKUP(C398,SpeciesLookup,37,FALSE)/L398*'6. Look Up Tables'!$M$9*0.001),0)*(1-G398)))</f>
        <v>0</v>
      </c>
      <c r="N398" s="120" t="s">
        <v>114</v>
      </c>
      <c r="O398" s="122">
        <f t="shared" ref="O398:O461" si="41">IF(N398="Yes",M398*0.8,M398)</f>
        <v>0</v>
      </c>
      <c r="P398" s="123"/>
    </row>
    <row r="399" spans="2:16" x14ac:dyDescent="0.2">
      <c r="B399" s="124"/>
      <c r="C399" s="137"/>
      <c r="D399" s="138">
        <f t="shared" si="36"/>
        <v>0</v>
      </c>
      <c r="E399" s="231"/>
      <c r="F399" s="119"/>
      <c r="G399" s="139">
        <f t="shared" si="37"/>
        <v>0</v>
      </c>
      <c r="H399" s="140">
        <f t="shared" si="38"/>
        <v>0</v>
      </c>
      <c r="I399" s="122">
        <f t="shared" si="39"/>
        <v>0</v>
      </c>
      <c r="K399" s="120"/>
      <c r="L399" s="141" t="e">
        <f t="shared" si="40"/>
        <v>#N/A</v>
      </c>
      <c r="M399" s="142">
        <f>IF(C399="ZZ Group",(SUM(IFERROR(SUM(VLOOKUP(C399,SpeciesLookup,37,FALSE)*E399/L399*20*0.001),0)*(1-G399))),SUM(IFERROR(SUM(VLOOKUP(C399,SpeciesLookup,37,FALSE)/L399*'6. Look Up Tables'!$M$9*0.001),0)*(1-G399)))</f>
        <v>0</v>
      </c>
      <c r="N399" s="120" t="s">
        <v>114</v>
      </c>
      <c r="O399" s="122">
        <f t="shared" si="41"/>
        <v>0</v>
      </c>
      <c r="P399" s="123"/>
    </row>
    <row r="400" spans="2:16" x14ac:dyDescent="0.2">
      <c r="B400" s="124"/>
      <c r="C400" s="137"/>
      <c r="D400" s="138">
        <f t="shared" si="36"/>
        <v>0</v>
      </c>
      <c r="E400" s="231"/>
      <c r="F400" s="119"/>
      <c r="G400" s="139">
        <f t="shared" si="37"/>
        <v>0</v>
      </c>
      <c r="H400" s="140">
        <f t="shared" si="38"/>
        <v>0</v>
      </c>
      <c r="I400" s="122">
        <f t="shared" si="39"/>
        <v>0</v>
      </c>
      <c r="K400" s="120"/>
      <c r="L400" s="141" t="e">
        <f t="shared" si="40"/>
        <v>#N/A</v>
      </c>
      <c r="M400" s="142">
        <f>IF(C400="ZZ Group",(SUM(IFERROR(SUM(VLOOKUP(C400,SpeciesLookup,37,FALSE)*E400/L400*20*0.001),0)*(1-G400))),SUM(IFERROR(SUM(VLOOKUP(C400,SpeciesLookup,37,FALSE)/L400*'6. Look Up Tables'!$M$9*0.001),0)*(1-G400)))</f>
        <v>0</v>
      </c>
      <c r="N400" s="120" t="s">
        <v>114</v>
      </c>
      <c r="O400" s="122">
        <f t="shared" si="41"/>
        <v>0</v>
      </c>
      <c r="P400" s="123"/>
    </row>
    <row r="401" spans="2:16" x14ac:dyDescent="0.2">
      <c r="B401" s="124"/>
      <c r="C401" s="137"/>
      <c r="D401" s="138">
        <f t="shared" si="36"/>
        <v>0</v>
      </c>
      <c r="E401" s="231"/>
      <c r="F401" s="119"/>
      <c r="G401" s="139">
        <f t="shared" si="37"/>
        <v>0</v>
      </c>
      <c r="H401" s="140">
        <f t="shared" si="38"/>
        <v>0</v>
      </c>
      <c r="I401" s="122">
        <f t="shared" si="39"/>
        <v>0</v>
      </c>
      <c r="K401" s="120"/>
      <c r="L401" s="141" t="e">
        <f t="shared" si="40"/>
        <v>#N/A</v>
      </c>
      <c r="M401" s="142">
        <f>IF(C401="ZZ Group",(SUM(IFERROR(SUM(VLOOKUP(C401,SpeciesLookup,37,FALSE)*E401/L401*20*0.001),0)*(1-G401))),SUM(IFERROR(SUM(VLOOKUP(C401,SpeciesLookup,37,FALSE)/L401*'6. Look Up Tables'!$M$9*0.001),0)*(1-G401)))</f>
        <v>0</v>
      </c>
      <c r="N401" s="120" t="s">
        <v>114</v>
      </c>
      <c r="O401" s="122">
        <f t="shared" si="41"/>
        <v>0</v>
      </c>
      <c r="P401" s="123"/>
    </row>
    <row r="402" spans="2:16" x14ac:dyDescent="0.2">
      <c r="B402" s="124"/>
      <c r="C402" s="137"/>
      <c r="D402" s="138">
        <f t="shared" si="36"/>
        <v>0</v>
      </c>
      <c r="E402" s="231"/>
      <c r="F402" s="119"/>
      <c r="G402" s="139">
        <f t="shared" si="37"/>
        <v>0</v>
      </c>
      <c r="H402" s="140">
        <f t="shared" si="38"/>
        <v>0</v>
      </c>
      <c r="I402" s="122">
        <f t="shared" si="39"/>
        <v>0</v>
      </c>
      <c r="K402" s="120"/>
      <c r="L402" s="141" t="e">
        <f t="shared" si="40"/>
        <v>#N/A</v>
      </c>
      <c r="M402" s="142">
        <f>IF(C402="ZZ Group",(SUM(IFERROR(SUM(VLOOKUP(C402,SpeciesLookup,37,FALSE)*E402/L402*20*0.001),0)*(1-G402))),SUM(IFERROR(SUM(VLOOKUP(C402,SpeciesLookup,37,FALSE)/L402*'6. Look Up Tables'!$M$9*0.001),0)*(1-G402)))</f>
        <v>0</v>
      </c>
      <c r="N402" s="120" t="s">
        <v>114</v>
      </c>
      <c r="O402" s="122">
        <f t="shared" si="41"/>
        <v>0</v>
      </c>
      <c r="P402" s="123"/>
    </row>
    <row r="403" spans="2:16" x14ac:dyDescent="0.2">
      <c r="B403" s="124"/>
      <c r="C403" s="137"/>
      <c r="D403" s="138">
        <f t="shared" si="36"/>
        <v>0</v>
      </c>
      <c r="E403" s="231"/>
      <c r="F403" s="119"/>
      <c r="G403" s="139">
        <f t="shared" si="37"/>
        <v>0</v>
      </c>
      <c r="H403" s="140">
        <f t="shared" si="38"/>
        <v>0</v>
      </c>
      <c r="I403" s="122">
        <f t="shared" si="39"/>
        <v>0</v>
      </c>
      <c r="K403" s="120"/>
      <c r="L403" s="141" t="e">
        <f t="shared" si="40"/>
        <v>#N/A</v>
      </c>
      <c r="M403" s="142">
        <f>IF(C403="ZZ Group",(SUM(IFERROR(SUM(VLOOKUP(C403,SpeciesLookup,37,FALSE)*E403/L403*20*0.001),0)*(1-G403))),SUM(IFERROR(SUM(VLOOKUP(C403,SpeciesLookup,37,FALSE)/L403*'6. Look Up Tables'!$M$9*0.001),0)*(1-G403)))</f>
        <v>0</v>
      </c>
      <c r="N403" s="120" t="s">
        <v>114</v>
      </c>
      <c r="O403" s="122">
        <f t="shared" si="41"/>
        <v>0</v>
      </c>
      <c r="P403" s="123"/>
    </row>
    <row r="404" spans="2:16" x14ac:dyDescent="0.2">
      <c r="B404" s="124"/>
      <c r="C404" s="137"/>
      <c r="D404" s="138">
        <f t="shared" si="36"/>
        <v>0</v>
      </c>
      <c r="E404" s="231"/>
      <c r="F404" s="119"/>
      <c r="G404" s="139">
        <f t="shared" si="37"/>
        <v>0</v>
      </c>
      <c r="H404" s="140">
        <f t="shared" si="38"/>
        <v>0</v>
      </c>
      <c r="I404" s="122">
        <f t="shared" si="39"/>
        <v>0</v>
      </c>
      <c r="K404" s="120"/>
      <c r="L404" s="141" t="e">
        <f t="shared" si="40"/>
        <v>#N/A</v>
      </c>
      <c r="M404" s="142">
        <f>IF(C404="ZZ Group",(SUM(IFERROR(SUM(VLOOKUP(C404,SpeciesLookup,37,FALSE)*E404/L404*20*0.001),0)*(1-G404))),SUM(IFERROR(SUM(VLOOKUP(C404,SpeciesLookup,37,FALSE)/L404*'6. Look Up Tables'!$M$9*0.001),0)*(1-G404)))</f>
        <v>0</v>
      </c>
      <c r="N404" s="120" t="s">
        <v>114</v>
      </c>
      <c r="O404" s="122">
        <f t="shared" si="41"/>
        <v>0</v>
      </c>
      <c r="P404" s="123"/>
    </row>
    <row r="405" spans="2:16" x14ac:dyDescent="0.2">
      <c r="B405" s="124"/>
      <c r="C405" s="137"/>
      <c r="D405" s="138">
        <f t="shared" si="36"/>
        <v>0</v>
      </c>
      <c r="E405" s="231"/>
      <c r="F405" s="119"/>
      <c r="G405" s="139">
        <f t="shared" si="37"/>
        <v>0</v>
      </c>
      <c r="H405" s="140">
        <f t="shared" si="38"/>
        <v>0</v>
      </c>
      <c r="I405" s="122">
        <f t="shared" si="39"/>
        <v>0</v>
      </c>
      <c r="K405" s="120"/>
      <c r="L405" s="141" t="e">
        <f t="shared" si="40"/>
        <v>#N/A</v>
      </c>
      <c r="M405" s="142">
        <f>IF(C405="ZZ Group",(SUM(IFERROR(SUM(VLOOKUP(C405,SpeciesLookup,37,FALSE)*E405/L405*20*0.001),0)*(1-G405))),SUM(IFERROR(SUM(VLOOKUP(C405,SpeciesLookup,37,FALSE)/L405*'6. Look Up Tables'!$M$9*0.001),0)*(1-G405)))</f>
        <v>0</v>
      </c>
      <c r="N405" s="120" t="s">
        <v>114</v>
      </c>
      <c r="O405" s="122">
        <f t="shared" si="41"/>
        <v>0</v>
      </c>
      <c r="P405" s="123"/>
    </row>
    <row r="406" spans="2:16" x14ac:dyDescent="0.2">
      <c r="B406" s="124"/>
      <c r="C406" s="137"/>
      <c r="D406" s="138">
        <f t="shared" si="36"/>
        <v>0</v>
      </c>
      <c r="E406" s="231"/>
      <c r="F406" s="119"/>
      <c r="G406" s="139">
        <f t="shared" si="37"/>
        <v>0</v>
      </c>
      <c r="H406" s="140">
        <f t="shared" si="38"/>
        <v>0</v>
      </c>
      <c r="I406" s="122">
        <f t="shared" si="39"/>
        <v>0</v>
      </c>
      <c r="K406" s="120"/>
      <c r="L406" s="141" t="e">
        <f t="shared" si="40"/>
        <v>#N/A</v>
      </c>
      <c r="M406" s="142">
        <f>IF(C406="ZZ Group",(SUM(IFERROR(SUM(VLOOKUP(C406,SpeciesLookup,37,FALSE)*E406/L406*20*0.001),0)*(1-G406))),SUM(IFERROR(SUM(VLOOKUP(C406,SpeciesLookup,37,FALSE)/L406*'6. Look Up Tables'!$M$9*0.001),0)*(1-G406)))</f>
        <v>0</v>
      </c>
      <c r="N406" s="120" t="s">
        <v>114</v>
      </c>
      <c r="O406" s="122">
        <f t="shared" si="41"/>
        <v>0</v>
      </c>
      <c r="P406" s="123"/>
    </row>
    <row r="407" spans="2:16" x14ac:dyDescent="0.2">
      <c r="B407" s="124"/>
      <c r="C407" s="137"/>
      <c r="D407" s="138">
        <f t="shared" si="36"/>
        <v>0</v>
      </c>
      <c r="E407" s="231"/>
      <c r="F407" s="119"/>
      <c r="G407" s="139">
        <f t="shared" si="37"/>
        <v>0</v>
      </c>
      <c r="H407" s="140">
        <f t="shared" si="38"/>
        <v>0</v>
      </c>
      <c r="I407" s="122">
        <f t="shared" si="39"/>
        <v>0</v>
      </c>
      <c r="K407" s="120"/>
      <c r="L407" s="141" t="e">
        <f t="shared" si="40"/>
        <v>#N/A</v>
      </c>
      <c r="M407" s="142">
        <f>IF(C407="ZZ Group",(SUM(IFERROR(SUM(VLOOKUP(C407,SpeciesLookup,37,FALSE)*E407/L407*20*0.001),0)*(1-G407))),SUM(IFERROR(SUM(VLOOKUP(C407,SpeciesLookup,37,FALSE)/L407*'6. Look Up Tables'!$M$9*0.001),0)*(1-G407)))</f>
        <v>0</v>
      </c>
      <c r="N407" s="120" t="s">
        <v>114</v>
      </c>
      <c r="O407" s="122">
        <f t="shared" si="41"/>
        <v>0</v>
      </c>
      <c r="P407" s="123"/>
    </row>
    <row r="408" spans="2:16" x14ac:dyDescent="0.2">
      <c r="B408" s="124"/>
      <c r="C408" s="137"/>
      <c r="D408" s="138">
        <f t="shared" si="36"/>
        <v>0</v>
      </c>
      <c r="E408" s="231"/>
      <c r="F408" s="119"/>
      <c r="G408" s="139">
        <f t="shared" si="37"/>
        <v>0</v>
      </c>
      <c r="H408" s="140">
        <f t="shared" si="38"/>
        <v>0</v>
      </c>
      <c r="I408" s="122">
        <f t="shared" si="39"/>
        <v>0</v>
      </c>
      <c r="K408" s="120"/>
      <c r="L408" s="141" t="e">
        <f t="shared" si="40"/>
        <v>#N/A</v>
      </c>
      <c r="M408" s="142">
        <f>IF(C408="ZZ Group",(SUM(IFERROR(SUM(VLOOKUP(C408,SpeciesLookup,37,FALSE)*E408/L408*20*0.001),0)*(1-G408))),SUM(IFERROR(SUM(VLOOKUP(C408,SpeciesLookup,37,FALSE)/L408*'6. Look Up Tables'!$M$9*0.001),0)*(1-G408)))</f>
        <v>0</v>
      </c>
      <c r="N408" s="120" t="s">
        <v>114</v>
      </c>
      <c r="O408" s="122">
        <f t="shared" si="41"/>
        <v>0</v>
      </c>
      <c r="P408" s="123"/>
    </row>
    <row r="409" spans="2:16" x14ac:dyDescent="0.2">
      <c r="B409" s="124"/>
      <c r="C409" s="137"/>
      <c r="D409" s="138">
        <f t="shared" si="36"/>
        <v>0</v>
      </c>
      <c r="E409" s="231"/>
      <c r="F409" s="119"/>
      <c r="G409" s="139">
        <f t="shared" si="37"/>
        <v>0</v>
      </c>
      <c r="H409" s="140">
        <f t="shared" si="38"/>
        <v>0</v>
      </c>
      <c r="I409" s="122">
        <f t="shared" si="39"/>
        <v>0</v>
      </c>
      <c r="K409" s="120"/>
      <c r="L409" s="141" t="e">
        <f t="shared" si="40"/>
        <v>#N/A</v>
      </c>
      <c r="M409" s="142">
        <f>IF(C409="ZZ Group",(SUM(IFERROR(SUM(VLOOKUP(C409,SpeciesLookup,37,FALSE)*E409/L409*20*0.001),0)*(1-G409))),SUM(IFERROR(SUM(VLOOKUP(C409,SpeciesLookup,37,FALSE)/L409*'6. Look Up Tables'!$M$9*0.001),0)*(1-G409)))</f>
        <v>0</v>
      </c>
      <c r="N409" s="120" t="s">
        <v>114</v>
      </c>
      <c r="O409" s="122">
        <f t="shared" si="41"/>
        <v>0</v>
      </c>
      <c r="P409" s="123"/>
    </row>
    <row r="410" spans="2:16" x14ac:dyDescent="0.2">
      <c r="B410" s="124"/>
      <c r="C410" s="137"/>
      <c r="D410" s="138">
        <f t="shared" si="36"/>
        <v>0</v>
      </c>
      <c r="E410" s="231"/>
      <c r="F410" s="119"/>
      <c r="G410" s="139">
        <f t="shared" si="37"/>
        <v>0</v>
      </c>
      <c r="H410" s="140">
        <f t="shared" si="38"/>
        <v>0</v>
      </c>
      <c r="I410" s="122">
        <f t="shared" si="39"/>
        <v>0</v>
      </c>
      <c r="K410" s="120"/>
      <c r="L410" s="141" t="e">
        <f t="shared" si="40"/>
        <v>#N/A</v>
      </c>
      <c r="M410" s="142">
        <f>IF(C410="ZZ Group",(SUM(IFERROR(SUM(VLOOKUP(C410,SpeciesLookup,37,FALSE)*E410/L410*20*0.001),0)*(1-G410))),SUM(IFERROR(SUM(VLOOKUP(C410,SpeciesLookup,37,FALSE)/L410*'6. Look Up Tables'!$M$9*0.001),0)*(1-G410)))</f>
        <v>0</v>
      </c>
      <c r="N410" s="120" t="s">
        <v>114</v>
      </c>
      <c r="O410" s="122">
        <f t="shared" si="41"/>
        <v>0</v>
      </c>
      <c r="P410" s="123"/>
    </row>
    <row r="411" spans="2:16" x14ac:dyDescent="0.2">
      <c r="B411" s="124"/>
      <c r="C411" s="137"/>
      <c r="D411" s="138">
        <f t="shared" si="36"/>
        <v>0</v>
      </c>
      <c r="E411" s="231"/>
      <c r="F411" s="119"/>
      <c r="G411" s="139">
        <f t="shared" si="37"/>
        <v>0</v>
      </c>
      <c r="H411" s="140">
        <f t="shared" si="38"/>
        <v>0</v>
      </c>
      <c r="I411" s="122">
        <f t="shared" si="39"/>
        <v>0</v>
      </c>
      <c r="K411" s="120"/>
      <c r="L411" s="141" t="e">
        <f t="shared" si="40"/>
        <v>#N/A</v>
      </c>
      <c r="M411" s="142">
        <f>IF(C411="ZZ Group",(SUM(IFERROR(SUM(VLOOKUP(C411,SpeciesLookup,37,FALSE)*E411/L411*20*0.001),0)*(1-G411))),SUM(IFERROR(SUM(VLOOKUP(C411,SpeciesLookup,37,FALSE)/L411*'6. Look Up Tables'!$M$9*0.001),0)*(1-G411)))</f>
        <v>0</v>
      </c>
      <c r="N411" s="120" t="s">
        <v>114</v>
      </c>
      <c r="O411" s="122">
        <f t="shared" si="41"/>
        <v>0</v>
      </c>
      <c r="P411" s="123"/>
    </row>
    <row r="412" spans="2:16" x14ac:dyDescent="0.2">
      <c r="B412" s="124"/>
      <c r="C412" s="137"/>
      <c r="D412" s="138">
        <f t="shared" si="36"/>
        <v>0</v>
      </c>
      <c r="E412" s="231"/>
      <c r="F412" s="119"/>
      <c r="G412" s="139">
        <f t="shared" si="37"/>
        <v>0</v>
      </c>
      <c r="H412" s="140">
        <f t="shared" si="38"/>
        <v>0</v>
      </c>
      <c r="I412" s="122">
        <f t="shared" si="39"/>
        <v>0</v>
      </c>
      <c r="K412" s="120"/>
      <c r="L412" s="141" t="e">
        <f t="shared" si="40"/>
        <v>#N/A</v>
      </c>
      <c r="M412" s="142">
        <f>IF(C412="ZZ Group",(SUM(IFERROR(SUM(VLOOKUP(C412,SpeciesLookup,37,FALSE)*E412/L412*20*0.001),0)*(1-G412))),SUM(IFERROR(SUM(VLOOKUP(C412,SpeciesLookup,37,FALSE)/L412*'6. Look Up Tables'!$M$9*0.001),0)*(1-G412)))</f>
        <v>0</v>
      </c>
      <c r="N412" s="120" t="s">
        <v>114</v>
      </c>
      <c r="O412" s="122">
        <f t="shared" si="41"/>
        <v>0</v>
      </c>
      <c r="P412" s="123"/>
    </row>
    <row r="413" spans="2:16" x14ac:dyDescent="0.2">
      <c r="B413" s="124"/>
      <c r="C413" s="137"/>
      <c r="D413" s="138">
        <f t="shared" si="36"/>
        <v>0</v>
      </c>
      <c r="E413" s="231"/>
      <c r="F413" s="119"/>
      <c r="G413" s="139">
        <f t="shared" si="37"/>
        <v>0</v>
      </c>
      <c r="H413" s="140">
        <f t="shared" si="38"/>
        <v>0</v>
      </c>
      <c r="I413" s="122">
        <f t="shared" si="39"/>
        <v>0</v>
      </c>
      <c r="K413" s="120"/>
      <c r="L413" s="141" t="e">
        <f t="shared" si="40"/>
        <v>#N/A</v>
      </c>
      <c r="M413" s="142">
        <f>IF(C413="ZZ Group",(SUM(IFERROR(SUM(VLOOKUP(C413,SpeciesLookup,37,FALSE)*E413/L413*20*0.001),0)*(1-G413))),SUM(IFERROR(SUM(VLOOKUP(C413,SpeciesLookup,37,FALSE)/L413*'6. Look Up Tables'!$M$9*0.001),0)*(1-G413)))</f>
        <v>0</v>
      </c>
      <c r="N413" s="120" t="s">
        <v>114</v>
      </c>
      <c r="O413" s="122">
        <f t="shared" si="41"/>
        <v>0</v>
      </c>
      <c r="P413" s="123"/>
    </row>
    <row r="414" spans="2:16" x14ac:dyDescent="0.2">
      <c r="B414" s="124"/>
      <c r="C414" s="137"/>
      <c r="D414" s="138">
        <f t="shared" si="36"/>
        <v>0</v>
      </c>
      <c r="E414" s="231"/>
      <c r="F414" s="119"/>
      <c r="G414" s="139">
        <f t="shared" si="37"/>
        <v>0</v>
      </c>
      <c r="H414" s="140">
        <f t="shared" si="38"/>
        <v>0</v>
      </c>
      <c r="I414" s="122">
        <f t="shared" si="39"/>
        <v>0</v>
      </c>
      <c r="K414" s="120"/>
      <c r="L414" s="141" t="e">
        <f t="shared" si="40"/>
        <v>#N/A</v>
      </c>
      <c r="M414" s="142">
        <f>IF(C414="ZZ Group",(SUM(IFERROR(SUM(VLOOKUP(C414,SpeciesLookup,37,FALSE)*E414/L414*20*0.001),0)*(1-G414))),SUM(IFERROR(SUM(VLOOKUP(C414,SpeciesLookup,37,FALSE)/L414*'6. Look Up Tables'!$M$9*0.001),0)*(1-G414)))</f>
        <v>0</v>
      </c>
      <c r="N414" s="120" t="s">
        <v>114</v>
      </c>
      <c r="O414" s="122">
        <f t="shared" si="41"/>
        <v>0</v>
      </c>
      <c r="P414" s="123"/>
    </row>
    <row r="415" spans="2:16" x14ac:dyDescent="0.2">
      <c r="B415" s="124"/>
      <c r="C415" s="137"/>
      <c r="D415" s="138">
        <f t="shared" si="36"/>
        <v>0</v>
      </c>
      <c r="E415" s="231"/>
      <c r="F415" s="119"/>
      <c r="G415" s="139">
        <f t="shared" si="37"/>
        <v>0</v>
      </c>
      <c r="H415" s="140">
        <f t="shared" si="38"/>
        <v>0</v>
      </c>
      <c r="I415" s="122">
        <f t="shared" si="39"/>
        <v>0</v>
      </c>
      <c r="K415" s="120"/>
      <c r="L415" s="141" t="e">
        <f t="shared" si="40"/>
        <v>#N/A</v>
      </c>
      <c r="M415" s="142">
        <f>IF(C415="ZZ Group",(SUM(IFERROR(SUM(VLOOKUP(C415,SpeciesLookup,37,FALSE)*E415/L415*20*0.001),0)*(1-G415))),SUM(IFERROR(SUM(VLOOKUP(C415,SpeciesLookup,37,FALSE)/L415*'6. Look Up Tables'!$M$9*0.001),0)*(1-G415)))</f>
        <v>0</v>
      </c>
      <c r="N415" s="120" t="s">
        <v>114</v>
      </c>
      <c r="O415" s="122">
        <f t="shared" si="41"/>
        <v>0</v>
      </c>
      <c r="P415" s="123"/>
    </row>
    <row r="416" spans="2:16" x14ac:dyDescent="0.2">
      <c r="B416" s="124"/>
      <c r="C416" s="137"/>
      <c r="D416" s="138">
        <f t="shared" si="36"/>
        <v>0</v>
      </c>
      <c r="E416" s="231"/>
      <c r="F416" s="119"/>
      <c r="G416" s="139">
        <f t="shared" si="37"/>
        <v>0</v>
      </c>
      <c r="H416" s="140">
        <f t="shared" si="38"/>
        <v>0</v>
      </c>
      <c r="I416" s="122">
        <f t="shared" si="39"/>
        <v>0</v>
      </c>
      <c r="K416" s="120"/>
      <c r="L416" s="141" t="e">
        <f t="shared" si="40"/>
        <v>#N/A</v>
      </c>
      <c r="M416" s="142">
        <f>IF(C416="ZZ Group",(SUM(IFERROR(SUM(VLOOKUP(C416,SpeciesLookup,37,FALSE)*E416/L416*20*0.001),0)*(1-G416))),SUM(IFERROR(SUM(VLOOKUP(C416,SpeciesLookup,37,FALSE)/L416*'6. Look Up Tables'!$M$9*0.001),0)*(1-G416)))</f>
        <v>0</v>
      </c>
      <c r="N416" s="120" t="s">
        <v>114</v>
      </c>
      <c r="O416" s="122">
        <f t="shared" si="41"/>
        <v>0</v>
      </c>
      <c r="P416" s="123"/>
    </row>
    <row r="417" spans="2:16" x14ac:dyDescent="0.2">
      <c r="B417" s="124"/>
      <c r="C417" s="137"/>
      <c r="D417" s="138">
        <f t="shared" si="36"/>
        <v>0</v>
      </c>
      <c r="E417" s="231"/>
      <c r="F417" s="119"/>
      <c r="G417" s="139">
        <f t="shared" si="37"/>
        <v>0</v>
      </c>
      <c r="H417" s="140">
        <f t="shared" si="38"/>
        <v>0</v>
      </c>
      <c r="I417" s="122">
        <f t="shared" si="39"/>
        <v>0</v>
      </c>
      <c r="K417" s="120"/>
      <c r="L417" s="141" t="e">
        <f t="shared" si="40"/>
        <v>#N/A</v>
      </c>
      <c r="M417" s="142">
        <f>IF(C417="ZZ Group",(SUM(IFERROR(SUM(VLOOKUP(C417,SpeciesLookup,37,FALSE)*E417/L417*20*0.001),0)*(1-G417))),SUM(IFERROR(SUM(VLOOKUP(C417,SpeciesLookup,37,FALSE)/L417*'6. Look Up Tables'!$M$9*0.001),0)*(1-G417)))</f>
        <v>0</v>
      </c>
      <c r="N417" s="120" t="s">
        <v>114</v>
      </c>
      <c r="O417" s="122">
        <f t="shared" si="41"/>
        <v>0</v>
      </c>
      <c r="P417" s="123"/>
    </row>
    <row r="418" spans="2:16" x14ac:dyDescent="0.2">
      <c r="B418" s="124"/>
      <c r="C418" s="137"/>
      <c r="D418" s="138">
        <f t="shared" si="36"/>
        <v>0</v>
      </c>
      <c r="E418" s="231"/>
      <c r="F418" s="119"/>
      <c r="G418" s="139">
        <f t="shared" si="37"/>
        <v>0</v>
      </c>
      <c r="H418" s="140">
        <f t="shared" si="38"/>
        <v>0</v>
      </c>
      <c r="I418" s="122">
        <f t="shared" si="39"/>
        <v>0</v>
      </c>
      <c r="K418" s="120"/>
      <c r="L418" s="141" t="e">
        <f t="shared" si="40"/>
        <v>#N/A</v>
      </c>
      <c r="M418" s="142">
        <f>IF(C418="ZZ Group",(SUM(IFERROR(SUM(VLOOKUP(C418,SpeciesLookup,37,FALSE)*E418/L418*20*0.001),0)*(1-G418))),SUM(IFERROR(SUM(VLOOKUP(C418,SpeciesLookup,37,FALSE)/L418*'6. Look Up Tables'!$M$9*0.001),0)*(1-G418)))</f>
        <v>0</v>
      </c>
      <c r="N418" s="120" t="s">
        <v>114</v>
      </c>
      <c r="O418" s="122">
        <f t="shared" si="41"/>
        <v>0</v>
      </c>
      <c r="P418" s="123"/>
    </row>
    <row r="419" spans="2:16" x14ac:dyDescent="0.2">
      <c r="B419" s="124"/>
      <c r="C419" s="137"/>
      <c r="D419" s="138">
        <f t="shared" si="36"/>
        <v>0</v>
      </c>
      <c r="E419" s="231"/>
      <c r="F419" s="119"/>
      <c r="G419" s="139">
        <f t="shared" si="37"/>
        <v>0</v>
      </c>
      <c r="H419" s="140">
        <f t="shared" si="38"/>
        <v>0</v>
      </c>
      <c r="I419" s="122">
        <f t="shared" si="39"/>
        <v>0</v>
      </c>
      <c r="K419" s="120"/>
      <c r="L419" s="141" t="e">
        <f t="shared" si="40"/>
        <v>#N/A</v>
      </c>
      <c r="M419" s="142">
        <f>IF(C419="ZZ Group",(SUM(IFERROR(SUM(VLOOKUP(C419,SpeciesLookup,37,FALSE)*E419/L419*20*0.001),0)*(1-G419))),SUM(IFERROR(SUM(VLOOKUP(C419,SpeciesLookup,37,FALSE)/L419*'6. Look Up Tables'!$M$9*0.001),0)*(1-G419)))</f>
        <v>0</v>
      </c>
      <c r="N419" s="120" t="s">
        <v>114</v>
      </c>
      <c r="O419" s="122">
        <f t="shared" si="41"/>
        <v>0</v>
      </c>
      <c r="P419" s="123"/>
    </row>
    <row r="420" spans="2:16" x14ac:dyDescent="0.2">
      <c r="B420" s="124"/>
      <c r="C420" s="137"/>
      <c r="D420" s="138">
        <f t="shared" si="36"/>
        <v>0</v>
      </c>
      <c r="E420" s="231"/>
      <c r="F420" s="119"/>
      <c r="G420" s="139">
        <f t="shared" si="37"/>
        <v>0</v>
      </c>
      <c r="H420" s="140">
        <f t="shared" si="38"/>
        <v>0</v>
      </c>
      <c r="I420" s="122">
        <f t="shared" si="39"/>
        <v>0</v>
      </c>
      <c r="K420" s="120"/>
      <c r="L420" s="141" t="e">
        <f t="shared" si="40"/>
        <v>#N/A</v>
      </c>
      <c r="M420" s="142">
        <f>IF(C420="ZZ Group",(SUM(IFERROR(SUM(VLOOKUP(C420,SpeciesLookup,37,FALSE)*E420/L420*20*0.001),0)*(1-G420))),SUM(IFERROR(SUM(VLOOKUP(C420,SpeciesLookup,37,FALSE)/L420*'6. Look Up Tables'!$M$9*0.001),0)*(1-G420)))</f>
        <v>0</v>
      </c>
      <c r="N420" s="120" t="s">
        <v>114</v>
      </c>
      <c r="O420" s="122">
        <f t="shared" si="41"/>
        <v>0</v>
      </c>
      <c r="P420" s="123"/>
    </row>
    <row r="421" spans="2:16" x14ac:dyDescent="0.2">
      <c r="B421" s="124"/>
      <c r="C421" s="137"/>
      <c r="D421" s="138">
        <f t="shared" si="36"/>
        <v>0</v>
      </c>
      <c r="E421" s="231"/>
      <c r="F421" s="119"/>
      <c r="G421" s="139">
        <f t="shared" si="37"/>
        <v>0</v>
      </c>
      <c r="H421" s="140">
        <f t="shared" si="38"/>
        <v>0</v>
      </c>
      <c r="I421" s="122">
        <f t="shared" si="39"/>
        <v>0</v>
      </c>
      <c r="K421" s="120"/>
      <c r="L421" s="141" t="e">
        <f t="shared" si="40"/>
        <v>#N/A</v>
      </c>
      <c r="M421" s="142">
        <f>IF(C421="ZZ Group",(SUM(IFERROR(SUM(VLOOKUP(C421,SpeciesLookup,37,FALSE)*E421/L421*20*0.001),0)*(1-G421))),SUM(IFERROR(SUM(VLOOKUP(C421,SpeciesLookup,37,FALSE)/L421*'6. Look Up Tables'!$M$9*0.001),0)*(1-G421)))</f>
        <v>0</v>
      </c>
      <c r="N421" s="120" t="s">
        <v>114</v>
      </c>
      <c r="O421" s="122">
        <f t="shared" si="41"/>
        <v>0</v>
      </c>
      <c r="P421" s="123"/>
    </row>
    <row r="422" spans="2:16" x14ac:dyDescent="0.2">
      <c r="B422" s="124"/>
      <c r="C422" s="137"/>
      <c r="D422" s="138">
        <f t="shared" si="36"/>
        <v>0</v>
      </c>
      <c r="E422" s="231"/>
      <c r="F422" s="119"/>
      <c r="G422" s="139">
        <f t="shared" si="37"/>
        <v>0</v>
      </c>
      <c r="H422" s="140">
        <f t="shared" si="38"/>
        <v>0</v>
      </c>
      <c r="I422" s="122">
        <f t="shared" si="39"/>
        <v>0</v>
      </c>
      <c r="K422" s="120"/>
      <c r="L422" s="141" t="e">
        <f t="shared" si="40"/>
        <v>#N/A</v>
      </c>
      <c r="M422" s="142">
        <f>IF(C422="ZZ Group",(SUM(IFERROR(SUM(VLOOKUP(C422,SpeciesLookup,37,FALSE)*E422/L422*20*0.001),0)*(1-G422))),SUM(IFERROR(SUM(VLOOKUP(C422,SpeciesLookup,37,FALSE)/L422*'6. Look Up Tables'!$M$9*0.001),0)*(1-G422)))</f>
        <v>0</v>
      </c>
      <c r="N422" s="120" t="s">
        <v>114</v>
      </c>
      <c r="O422" s="122">
        <f t="shared" si="41"/>
        <v>0</v>
      </c>
      <c r="P422" s="123"/>
    </row>
    <row r="423" spans="2:16" x14ac:dyDescent="0.2">
      <c r="B423" s="124"/>
      <c r="C423" s="137"/>
      <c r="D423" s="138">
        <f t="shared" si="36"/>
        <v>0</v>
      </c>
      <c r="E423" s="231"/>
      <c r="F423" s="119"/>
      <c r="G423" s="139">
        <f t="shared" si="37"/>
        <v>0</v>
      </c>
      <c r="H423" s="140">
        <f t="shared" si="38"/>
        <v>0</v>
      </c>
      <c r="I423" s="122">
        <f t="shared" si="39"/>
        <v>0</v>
      </c>
      <c r="K423" s="120"/>
      <c r="L423" s="141" t="e">
        <f t="shared" si="40"/>
        <v>#N/A</v>
      </c>
      <c r="M423" s="142">
        <f>IF(C423="ZZ Group",(SUM(IFERROR(SUM(VLOOKUP(C423,SpeciesLookup,37,FALSE)*E423/L423*20*0.001),0)*(1-G423))),SUM(IFERROR(SUM(VLOOKUP(C423,SpeciesLookup,37,FALSE)/L423*'6. Look Up Tables'!$M$9*0.001),0)*(1-G423)))</f>
        <v>0</v>
      </c>
      <c r="N423" s="120" t="s">
        <v>114</v>
      </c>
      <c r="O423" s="122">
        <f t="shared" si="41"/>
        <v>0</v>
      </c>
      <c r="P423" s="123"/>
    </row>
    <row r="424" spans="2:16" x14ac:dyDescent="0.2">
      <c r="B424" s="124"/>
      <c r="C424" s="137"/>
      <c r="D424" s="138">
        <f t="shared" si="36"/>
        <v>0</v>
      </c>
      <c r="E424" s="231"/>
      <c r="F424" s="119"/>
      <c r="G424" s="139">
        <f t="shared" si="37"/>
        <v>0</v>
      </c>
      <c r="H424" s="140">
        <f t="shared" si="38"/>
        <v>0</v>
      </c>
      <c r="I424" s="122">
        <f t="shared" si="39"/>
        <v>0</v>
      </c>
      <c r="K424" s="120"/>
      <c r="L424" s="141" t="e">
        <f t="shared" si="40"/>
        <v>#N/A</v>
      </c>
      <c r="M424" s="142">
        <f>IF(C424="ZZ Group",(SUM(IFERROR(SUM(VLOOKUP(C424,SpeciesLookup,37,FALSE)*E424/L424*20*0.001),0)*(1-G424))),SUM(IFERROR(SUM(VLOOKUP(C424,SpeciesLookup,37,FALSE)/L424*'6. Look Up Tables'!$M$9*0.001),0)*(1-G424)))</f>
        <v>0</v>
      </c>
      <c r="N424" s="120" t="s">
        <v>114</v>
      </c>
      <c r="O424" s="122">
        <f t="shared" si="41"/>
        <v>0</v>
      </c>
      <c r="P424" s="123"/>
    </row>
    <row r="425" spans="2:16" x14ac:dyDescent="0.2">
      <c r="B425" s="124"/>
      <c r="C425" s="137"/>
      <c r="D425" s="138">
        <f t="shared" si="36"/>
        <v>0</v>
      </c>
      <c r="E425" s="231"/>
      <c r="F425" s="119"/>
      <c r="G425" s="139">
        <f t="shared" si="37"/>
        <v>0</v>
      </c>
      <c r="H425" s="140">
        <f t="shared" si="38"/>
        <v>0</v>
      </c>
      <c r="I425" s="122">
        <f t="shared" si="39"/>
        <v>0</v>
      </c>
      <c r="K425" s="120"/>
      <c r="L425" s="141" t="e">
        <f t="shared" si="40"/>
        <v>#N/A</v>
      </c>
      <c r="M425" s="142">
        <f>IF(C425="ZZ Group",(SUM(IFERROR(SUM(VLOOKUP(C425,SpeciesLookup,37,FALSE)*E425/L425*20*0.001),0)*(1-G425))),SUM(IFERROR(SUM(VLOOKUP(C425,SpeciesLookup,37,FALSE)/L425*'6. Look Up Tables'!$M$9*0.001),0)*(1-G425)))</f>
        <v>0</v>
      </c>
      <c r="N425" s="120" t="s">
        <v>114</v>
      </c>
      <c r="O425" s="122">
        <f t="shared" si="41"/>
        <v>0</v>
      </c>
      <c r="P425" s="123"/>
    </row>
    <row r="426" spans="2:16" x14ac:dyDescent="0.2">
      <c r="B426" s="124"/>
      <c r="C426" s="137"/>
      <c r="D426" s="138">
        <f t="shared" si="36"/>
        <v>0</v>
      </c>
      <c r="E426" s="231"/>
      <c r="F426" s="119"/>
      <c r="G426" s="139">
        <f t="shared" si="37"/>
        <v>0</v>
      </c>
      <c r="H426" s="140">
        <f t="shared" si="38"/>
        <v>0</v>
      </c>
      <c r="I426" s="122">
        <f t="shared" si="39"/>
        <v>0</v>
      </c>
      <c r="K426" s="120"/>
      <c r="L426" s="141" t="e">
        <f t="shared" si="40"/>
        <v>#N/A</v>
      </c>
      <c r="M426" s="142">
        <f>IF(C426="ZZ Group",(SUM(IFERROR(SUM(VLOOKUP(C426,SpeciesLookup,37,FALSE)*E426/L426*20*0.001),0)*(1-G426))),SUM(IFERROR(SUM(VLOOKUP(C426,SpeciesLookup,37,FALSE)/L426*'6. Look Up Tables'!$M$9*0.001),0)*(1-G426)))</f>
        <v>0</v>
      </c>
      <c r="N426" s="120" t="s">
        <v>114</v>
      </c>
      <c r="O426" s="122">
        <f t="shared" si="41"/>
        <v>0</v>
      </c>
      <c r="P426" s="123"/>
    </row>
    <row r="427" spans="2:16" x14ac:dyDescent="0.2">
      <c r="B427" s="124"/>
      <c r="C427" s="137"/>
      <c r="D427" s="138">
        <f t="shared" si="36"/>
        <v>0</v>
      </c>
      <c r="E427" s="231"/>
      <c r="F427" s="119"/>
      <c r="G427" s="139">
        <f t="shared" si="37"/>
        <v>0</v>
      </c>
      <c r="H427" s="140">
        <f t="shared" si="38"/>
        <v>0</v>
      </c>
      <c r="I427" s="122">
        <f t="shared" si="39"/>
        <v>0</v>
      </c>
      <c r="K427" s="120"/>
      <c r="L427" s="141" t="e">
        <f t="shared" si="40"/>
        <v>#N/A</v>
      </c>
      <c r="M427" s="142">
        <f>IF(C427="ZZ Group",(SUM(IFERROR(SUM(VLOOKUP(C427,SpeciesLookup,37,FALSE)*E427/L427*20*0.001),0)*(1-G427))),SUM(IFERROR(SUM(VLOOKUP(C427,SpeciesLookup,37,FALSE)/L427*'6. Look Up Tables'!$M$9*0.001),0)*(1-G427)))</f>
        <v>0</v>
      </c>
      <c r="N427" s="120" t="s">
        <v>114</v>
      </c>
      <c r="O427" s="122">
        <f t="shared" si="41"/>
        <v>0</v>
      </c>
      <c r="P427" s="123"/>
    </row>
    <row r="428" spans="2:16" x14ac:dyDescent="0.2">
      <c r="B428" s="124"/>
      <c r="C428" s="137"/>
      <c r="D428" s="138">
        <f t="shared" si="36"/>
        <v>0</v>
      </c>
      <c r="E428" s="231"/>
      <c r="F428" s="119"/>
      <c r="G428" s="139">
        <f t="shared" si="37"/>
        <v>0</v>
      </c>
      <c r="H428" s="140">
        <f t="shared" si="38"/>
        <v>0</v>
      </c>
      <c r="I428" s="122">
        <f t="shared" si="39"/>
        <v>0</v>
      </c>
      <c r="K428" s="120"/>
      <c r="L428" s="141" t="e">
        <f t="shared" si="40"/>
        <v>#N/A</v>
      </c>
      <c r="M428" s="142">
        <f>IF(C428="ZZ Group",(SUM(IFERROR(SUM(VLOOKUP(C428,SpeciesLookup,37,FALSE)*E428/L428*20*0.001),0)*(1-G428))),SUM(IFERROR(SUM(VLOOKUP(C428,SpeciesLookup,37,FALSE)/L428*'6. Look Up Tables'!$M$9*0.001),0)*(1-G428)))</f>
        <v>0</v>
      </c>
      <c r="N428" s="120" t="s">
        <v>114</v>
      </c>
      <c r="O428" s="122">
        <f t="shared" si="41"/>
        <v>0</v>
      </c>
      <c r="P428" s="123"/>
    </row>
    <row r="429" spans="2:16" x14ac:dyDescent="0.2">
      <c r="B429" s="124"/>
      <c r="C429" s="137"/>
      <c r="D429" s="138">
        <f t="shared" si="36"/>
        <v>0</v>
      </c>
      <c r="E429" s="231"/>
      <c r="F429" s="119"/>
      <c r="G429" s="139">
        <f t="shared" si="37"/>
        <v>0</v>
      </c>
      <c r="H429" s="140">
        <f t="shared" si="38"/>
        <v>0</v>
      </c>
      <c r="I429" s="122">
        <f t="shared" si="39"/>
        <v>0</v>
      </c>
      <c r="K429" s="120"/>
      <c r="L429" s="141" t="e">
        <f t="shared" si="40"/>
        <v>#N/A</v>
      </c>
      <c r="M429" s="142">
        <f>IF(C429="ZZ Group",(SUM(IFERROR(SUM(VLOOKUP(C429,SpeciesLookup,37,FALSE)*E429/L429*20*0.001),0)*(1-G429))),SUM(IFERROR(SUM(VLOOKUP(C429,SpeciesLookup,37,FALSE)/L429*'6. Look Up Tables'!$M$9*0.001),0)*(1-G429)))</f>
        <v>0</v>
      </c>
      <c r="N429" s="120" t="s">
        <v>114</v>
      </c>
      <c r="O429" s="122">
        <f t="shared" si="41"/>
        <v>0</v>
      </c>
      <c r="P429" s="123"/>
    </row>
    <row r="430" spans="2:16" x14ac:dyDescent="0.2">
      <c r="B430" s="124"/>
      <c r="C430" s="137"/>
      <c r="D430" s="138">
        <f t="shared" si="36"/>
        <v>0</v>
      </c>
      <c r="E430" s="231"/>
      <c r="F430" s="119"/>
      <c r="G430" s="139">
        <f t="shared" si="37"/>
        <v>0</v>
      </c>
      <c r="H430" s="140">
        <f t="shared" si="38"/>
        <v>0</v>
      </c>
      <c r="I430" s="122">
        <f t="shared" si="39"/>
        <v>0</v>
      </c>
      <c r="K430" s="120"/>
      <c r="L430" s="141" t="e">
        <f t="shared" si="40"/>
        <v>#N/A</v>
      </c>
      <c r="M430" s="142">
        <f>IF(C430="ZZ Group",(SUM(IFERROR(SUM(VLOOKUP(C430,SpeciesLookup,37,FALSE)*E430/L430*20*0.001),0)*(1-G430))),SUM(IFERROR(SUM(VLOOKUP(C430,SpeciesLookup,37,FALSE)/L430*'6. Look Up Tables'!$M$9*0.001),0)*(1-G430)))</f>
        <v>0</v>
      </c>
      <c r="N430" s="120" t="s">
        <v>114</v>
      </c>
      <c r="O430" s="122">
        <f t="shared" si="41"/>
        <v>0</v>
      </c>
      <c r="P430" s="123"/>
    </row>
    <row r="431" spans="2:16" x14ac:dyDescent="0.2">
      <c r="B431" s="124"/>
      <c r="C431" s="137"/>
      <c r="D431" s="138">
        <f t="shared" si="36"/>
        <v>0</v>
      </c>
      <c r="E431" s="231"/>
      <c r="F431" s="119"/>
      <c r="G431" s="139">
        <f t="shared" si="37"/>
        <v>0</v>
      </c>
      <c r="H431" s="140">
        <f t="shared" si="38"/>
        <v>0</v>
      </c>
      <c r="I431" s="122">
        <f t="shared" si="39"/>
        <v>0</v>
      </c>
      <c r="K431" s="120"/>
      <c r="L431" s="141" t="e">
        <f t="shared" si="40"/>
        <v>#N/A</v>
      </c>
      <c r="M431" s="142">
        <f>IF(C431="ZZ Group",(SUM(IFERROR(SUM(VLOOKUP(C431,SpeciesLookup,37,FALSE)*E431/L431*20*0.001),0)*(1-G431))),SUM(IFERROR(SUM(VLOOKUP(C431,SpeciesLookup,37,FALSE)/L431*'6. Look Up Tables'!$M$9*0.001),0)*(1-G431)))</f>
        <v>0</v>
      </c>
      <c r="N431" s="120" t="s">
        <v>114</v>
      </c>
      <c r="O431" s="122">
        <f t="shared" si="41"/>
        <v>0</v>
      </c>
      <c r="P431" s="123"/>
    </row>
    <row r="432" spans="2:16" x14ac:dyDescent="0.2">
      <c r="B432" s="124"/>
      <c r="C432" s="137"/>
      <c r="D432" s="138">
        <f t="shared" si="36"/>
        <v>0</v>
      </c>
      <c r="E432" s="231"/>
      <c r="F432" s="119"/>
      <c r="G432" s="139">
        <f t="shared" si="37"/>
        <v>0</v>
      </c>
      <c r="H432" s="140">
        <f t="shared" si="38"/>
        <v>0</v>
      </c>
      <c r="I432" s="122">
        <f t="shared" si="39"/>
        <v>0</v>
      </c>
      <c r="K432" s="120"/>
      <c r="L432" s="141" t="e">
        <f t="shared" si="40"/>
        <v>#N/A</v>
      </c>
      <c r="M432" s="142">
        <f>IF(C432="ZZ Group",(SUM(IFERROR(SUM(VLOOKUP(C432,SpeciesLookup,37,FALSE)*E432/L432*20*0.001),0)*(1-G432))),SUM(IFERROR(SUM(VLOOKUP(C432,SpeciesLookup,37,FALSE)/L432*'6. Look Up Tables'!$M$9*0.001),0)*(1-G432)))</f>
        <v>0</v>
      </c>
      <c r="N432" s="120" t="s">
        <v>114</v>
      </c>
      <c r="O432" s="122">
        <f t="shared" si="41"/>
        <v>0</v>
      </c>
      <c r="P432" s="123"/>
    </row>
    <row r="433" spans="2:16" x14ac:dyDescent="0.2">
      <c r="B433" s="124"/>
      <c r="C433" s="137"/>
      <c r="D433" s="138">
        <f t="shared" si="36"/>
        <v>0</v>
      </c>
      <c r="E433" s="231"/>
      <c r="F433" s="119"/>
      <c r="G433" s="139">
        <f t="shared" si="37"/>
        <v>0</v>
      </c>
      <c r="H433" s="140">
        <f t="shared" si="38"/>
        <v>0</v>
      </c>
      <c r="I433" s="122">
        <f t="shared" si="39"/>
        <v>0</v>
      </c>
      <c r="K433" s="120"/>
      <c r="L433" s="141" t="e">
        <f t="shared" si="40"/>
        <v>#N/A</v>
      </c>
      <c r="M433" s="142">
        <f>IF(C433="ZZ Group",(SUM(IFERROR(SUM(VLOOKUP(C433,SpeciesLookup,37,FALSE)*E433/L433*20*0.001),0)*(1-G433))),SUM(IFERROR(SUM(VLOOKUP(C433,SpeciesLookup,37,FALSE)/L433*'6. Look Up Tables'!$M$9*0.001),0)*(1-G433)))</f>
        <v>0</v>
      </c>
      <c r="N433" s="120" t="s">
        <v>114</v>
      </c>
      <c r="O433" s="122">
        <f t="shared" si="41"/>
        <v>0</v>
      </c>
      <c r="P433" s="123"/>
    </row>
    <row r="434" spans="2:16" x14ac:dyDescent="0.2">
      <c r="B434" s="124"/>
      <c r="C434" s="137"/>
      <c r="D434" s="138">
        <f t="shared" si="36"/>
        <v>0</v>
      </c>
      <c r="E434" s="231"/>
      <c r="F434" s="119"/>
      <c r="G434" s="139">
        <f t="shared" si="37"/>
        <v>0</v>
      </c>
      <c r="H434" s="140">
        <f t="shared" si="38"/>
        <v>0</v>
      </c>
      <c r="I434" s="122">
        <f t="shared" si="39"/>
        <v>0</v>
      </c>
      <c r="K434" s="120"/>
      <c r="L434" s="141" t="e">
        <f t="shared" si="40"/>
        <v>#N/A</v>
      </c>
      <c r="M434" s="142">
        <f>IF(C434="ZZ Group",(SUM(IFERROR(SUM(VLOOKUP(C434,SpeciesLookup,37,FALSE)*E434/L434*20*0.001),0)*(1-G434))),SUM(IFERROR(SUM(VLOOKUP(C434,SpeciesLookup,37,FALSE)/L434*'6. Look Up Tables'!$M$9*0.001),0)*(1-G434)))</f>
        <v>0</v>
      </c>
      <c r="N434" s="120" t="s">
        <v>114</v>
      </c>
      <c r="O434" s="122">
        <f t="shared" si="41"/>
        <v>0</v>
      </c>
      <c r="P434" s="123"/>
    </row>
    <row r="435" spans="2:16" x14ac:dyDescent="0.2">
      <c r="B435" s="124"/>
      <c r="C435" s="137"/>
      <c r="D435" s="138">
        <f t="shared" si="36"/>
        <v>0</v>
      </c>
      <c r="E435" s="231"/>
      <c r="F435" s="119"/>
      <c r="G435" s="139">
        <f t="shared" si="37"/>
        <v>0</v>
      </c>
      <c r="H435" s="140">
        <f t="shared" si="38"/>
        <v>0</v>
      </c>
      <c r="I435" s="122">
        <f t="shared" si="39"/>
        <v>0</v>
      </c>
      <c r="K435" s="120"/>
      <c r="L435" s="141" t="e">
        <f t="shared" si="40"/>
        <v>#N/A</v>
      </c>
      <c r="M435" s="142">
        <f>IF(C435="ZZ Group",(SUM(IFERROR(SUM(VLOOKUP(C435,SpeciesLookup,37,FALSE)*E435/L435*20*0.001),0)*(1-G435))),SUM(IFERROR(SUM(VLOOKUP(C435,SpeciesLookup,37,FALSE)/L435*'6. Look Up Tables'!$M$9*0.001),0)*(1-G435)))</f>
        <v>0</v>
      </c>
      <c r="N435" s="120" t="s">
        <v>114</v>
      </c>
      <c r="O435" s="122">
        <f t="shared" si="41"/>
        <v>0</v>
      </c>
      <c r="P435" s="123"/>
    </row>
    <row r="436" spans="2:16" x14ac:dyDescent="0.2">
      <c r="B436" s="124"/>
      <c r="C436" s="137"/>
      <c r="D436" s="138">
        <f t="shared" si="36"/>
        <v>0</v>
      </c>
      <c r="E436" s="231"/>
      <c r="F436" s="119"/>
      <c r="G436" s="139">
        <f t="shared" si="37"/>
        <v>0</v>
      </c>
      <c r="H436" s="140">
        <f t="shared" si="38"/>
        <v>0</v>
      </c>
      <c r="I436" s="122">
        <f t="shared" si="39"/>
        <v>0</v>
      </c>
      <c r="K436" s="120"/>
      <c r="L436" s="141" t="e">
        <f t="shared" si="40"/>
        <v>#N/A</v>
      </c>
      <c r="M436" s="142">
        <f>IF(C436="ZZ Group",(SUM(IFERROR(SUM(VLOOKUP(C436,SpeciesLookup,37,FALSE)*E436/L436*20*0.001),0)*(1-G436))),SUM(IFERROR(SUM(VLOOKUP(C436,SpeciesLookup,37,FALSE)/L436*'6. Look Up Tables'!$M$9*0.001),0)*(1-G436)))</f>
        <v>0</v>
      </c>
      <c r="N436" s="120" t="s">
        <v>114</v>
      </c>
      <c r="O436" s="122">
        <f t="shared" si="41"/>
        <v>0</v>
      </c>
      <c r="P436" s="123"/>
    </row>
    <row r="437" spans="2:16" x14ac:dyDescent="0.2">
      <c r="B437" s="124"/>
      <c r="C437" s="137"/>
      <c r="D437" s="138">
        <f t="shared" si="36"/>
        <v>0</v>
      </c>
      <c r="E437" s="231"/>
      <c r="F437" s="119"/>
      <c r="G437" s="139">
        <f t="shared" si="37"/>
        <v>0</v>
      </c>
      <c r="H437" s="140">
        <f t="shared" si="38"/>
        <v>0</v>
      </c>
      <c r="I437" s="122">
        <f t="shared" si="39"/>
        <v>0</v>
      </c>
      <c r="K437" s="120"/>
      <c r="L437" s="141" t="e">
        <f t="shared" si="40"/>
        <v>#N/A</v>
      </c>
      <c r="M437" s="142">
        <f>IF(C437="ZZ Group",(SUM(IFERROR(SUM(VLOOKUP(C437,SpeciesLookup,37,FALSE)*E437/L437*20*0.001),0)*(1-G437))),SUM(IFERROR(SUM(VLOOKUP(C437,SpeciesLookup,37,FALSE)/L437*'6. Look Up Tables'!$M$9*0.001),0)*(1-G437)))</f>
        <v>0</v>
      </c>
      <c r="N437" s="120" t="s">
        <v>114</v>
      </c>
      <c r="O437" s="122">
        <f t="shared" si="41"/>
        <v>0</v>
      </c>
      <c r="P437" s="123"/>
    </row>
    <row r="438" spans="2:16" x14ac:dyDescent="0.2">
      <c r="B438" s="124"/>
      <c r="C438" s="137"/>
      <c r="D438" s="138">
        <f t="shared" si="36"/>
        <v>0</v>
      </c>
      <c r="E438" s="231"/>
      <c r="F438" s="119"/>
      <c r="G438" s="139">
        <f t="shared" si="37"/>
        <v>0</v>
      </c>
      <c r="H438" s="140">
        <f t="shared" si="38"/>
        <v>0</v>
      </c>
      <c r="I438" s="122">
        <f t="shared" si="39"/>
        <v>0</v>
      </c>
      <c r="K438" s="120"/>
      <c r="L438" s="141" t="e">
        <f t="shared" si="40"/>
        <v>#N/A</v>
      </c>
      <c r="M438" s="142">
        <f>IF(C438="ZZ Group",(SUM(IFERROR(SUM(VLOOKUP(C438,SpeciesLookup,37,FALSE)*E438/L438*20*0.001),0)*(1-G438))),SUM(IFERROR(SUM(VLOOKUP(C438,SpeciesLookup,37,FALSE)/L438*'6. Look Up Tables'!$M$9*0.001),0)*(1-G438)))</f>
        <v>0</v>
      </c>
      <c r="N438" s="120" t="s">
        <v>114</v>
      </c>
      <c r="O438" s="122">
        <f t="shared" si="41"/>
        <v>0</v>
      </c>
      <c r="P438" s="123"/>
    </row>
    <row r="439" spans="2:16" x14ac:dyDescent="0.2">
      <c r="B439" s="124"/>
      <c r="C439" s="137"/>
      <c r="D439" s="138">
        <f t="shared" si="36"/>
        <v>0</v>
      </c>
      <c r="E439" s="231"/>
      <c r="F439" s="119"/>
      <c r="G439" s="139">
        <f t="shared" si="37"/>
        <v>0</v>
      </c>
      <c r="H439" s="140">
        <f t="shared" si="38"/>
        <v>0</v>
      </c>
      <c r="I439" s="122">
        <f t="shared" si="39"/>
        <v>0</v>
      </c>
      <c r="K439" s="120"/>
      <c r="L439" s="141" t="e">
        <f t="shared" si="40"/>
        <v>#N/A</v>
      </c>
      <c r="M439" s="142">
        <f>IF(C439="ZZ Group",(SUM(IFERROR(SUM(VLOOKUP(C439,SpeciesLookup,37,FALSE)*E439/L439*20*0.001),0)*(1-G439))),SUM(IFERROR(SUM(VLOOKUP(C439,SpeciesLookup,37,FALSE)/L439*'6. Look Up Tables'!$M$9*0.001),0)*(1-G439)))</f>
        <v>0</v>
      </c>
      <c r="N439" s="120" t="s">
        <v>114</v>
      </c>
      <c r="O439" s="122">
        <f t="shared" si="41"/>
        <v>0</v>
      </c>
      <c r="P439" s="123"/>
    </row>
    <row r="440" spans="2:16" x14ac:dyDescent="0.2">
      <c r="B440" s="124"/>
      <c r="C440" s="137"/>
      <c r="D440" s="138">
        <f t="shared" si="36"/>
        <v>0</v>
      </c>
      <c r="E440" s="231"/>
      <c r="F440" s="119"/>
      <c r="G440" s="139">
        <f t="shared" si="37"/>
        <v>0</v>
      </c>
      <c r="H440" s="140">
        <f t="shared" si="38"/>
        <v>0</v>
      </c>
      <c r="I440" s="122">
        <f t="shared" si="39"/>
        <v>0</v>
      </c>
      <c r="K440" s="120"/>
      <c r="L440" s="141" t="e">
        <f t="shared" si="40"/>
        <v>#N/A</v>
      </c>
      <c r="M440" s="142">
        <f>IF(C440="ZZ Group",(SUM(IFERROR(SUM(VLOOKUP(C440,SpeciesLookup,37,FALSE)*E440/L440*20*0.001),0)*(1-G440))),SUM(IFERROR(SUM(VLOOKUP(C440,SpeciesLookup,37,FALSE)/L440*'6. Look Up Tables'!$M$9*0.001),0)*(1-G440)))</f>
        <v>0</v>
      </c>
      <c r="N440" s="120" t="s">
        <v>114</v>
      </c>
      <c r="O440" s="122">
        <f t="shared" si="41"/>
        <v>0</v>
      </c>
      <c r="P440" s="123"/>
    </row>
    <row r="441" spans="2:16" x14ac:dyDescent="0.2">
      <c r="B441" s="124"/>
      <c r="C441" s="137"/>
      <c r="D441" s="138">
        <f t="shared" si="36"/>
        <v>0</v>
      </c>
      <c r="E441" s="231"/>
      <c r="F441" s="119"/>
      <c r="G441" s="139">
        <f t="shared" si="37"/>
        <v>0</v>
      </c>
      <c r="H441" s="140">
        <f t="shared" si="38"/>
        <v>0</v>
      </c>
      <c r="I441" s="122">
        <f t="shared" si="39"/>
        <v>0</v>
      </c>
      <c r="K441" s="120"/>
      <c r="L441" s="141" t="e">
        <f t="shared" si="40"/>
        <v>#N/A</v>
      </c>
      <c r="M441" s="142">
        <f>IF(C441="ZZ Group",(SUM(IFERROR(SUM(VLOOKUP(C441,SpeciesLookup,37,FALSE)*E441/L441*20*0.001),0)*(1-G441))),SUM(IFERROR(SUM(VLOOKUP(C441,SpeciesLookup,37,FALSE)/L441*'6. Look Up Tables'!$M$9*0.001),0)*(1-G441)))</f>
        <v>0</v>
      </c>
      <c r="N441" s="120" t="s">
        <v>114</v>
      </c>
      <c r="O441" s="122">
        <f t="shared" si="41"/>
        <v>0</v>
      </c>
      <c r="P441" s="123"/>
    </row>
    <row r="442" spans="2:16" x14ac:dyDescent="0.2">
      <c r="B442" s="124"/>
      <c r="C442" s="137"/>
      <c r="D442" s="138">
        <f t="shared" si="36"/>
        <v>0</v>
      </c>
      <c r="E442" s="231"/>
      <c r="F442" s="119"/>
      <c r="G442" s="139">
        <f t="shared" si="37"/>
        <v>0</v>
      </c>
      <c r="H442" s="140">
        <f t="shared" si="38"/>
        <v>0</v>
      </c>
      <c r="I442" s="122">
        <f t="shared" si="39"/>
        <v>0</v>
      </c>
      <c r="K442" s="120"/>
      <c r="L442" s="141" t="e">
        <f t="shared" si="40"/>
        <v>#N/A</v>
      </c>
      <c r="M442" s="142">
        <f>IF(C442="ZZ Group",(SUM(IFERROR(SUM(VLOOKUP(C442,SpeciesLookup,37,FALSE)*E442/L442*20*0.001),0)*(1-G442))),SUM(IFERROR(SUM(VLOOKUP(C442,SpeciesLookup,37,FALSE)/L442*'6. Look Up Tables'!$M$9*0.001),0)*(1-G442)))</f>
        <v>0</v>
      </c>
      <c r="N442" s="120" t="s">
        <v>114</v>
      </c>
      <c r="O442" s="122">
        <f t="shared" si="41"/>
        <v>0</v>
      </c>
      <c r="P442" s="123"/>
    </row>
    <row r="443" spans="2:16" x14ac:dyDescent="0.2">
      <c r="B443" s="124"/>
      <c r="C443" s="137"/>
      <c r="D443" s="138">
        <f t="shared" si="36"/>
        <v>0</v>
      </c>
      <c r="E443" s="231"/>
      <c r="F443" s="119"/>
      <c r="G443" s="139">
        <f t="shared" si="37"/>
        <v>0</v>
      </c>
      <c r="H443" s="140">
        <f t="shared" si="38"/>
        <v>0</v>
      </c>
      <c r="I443" s="122">
        <f t="shared" si="39"/>
        <v>0</v>
      </c>
      <c r="K443" s="120"/>
      <c r="L443" s="141" t="e">
        <f t="shared" si="40"/>
        <v>#N/A</v>
      </c>
      <c r="M443" s="142">
        <f>IF(C443="ZZ Group",(SUM(IFERROR(SUM(VLOOKUP(C443,SpeciesLookup,37,FALSE)*E443/L443*20*0.001),0)*(1-G443))),SUM(IFERROR(SUM(VLOOKUP(C443,SpeciesLookup,37,FALSE)/L443*'6. Look Up Tables'!$M$9*0.001),0)*(1-G443)))</f>
        <v>0</v>
      </c>
      <c r="N443" s="120" t="s">
        <v>114</v>
      </c>
      <c r="O443" s="122">
        <f t="shared" si="41"/>
        <v>0</v>
      </c>
      <c r="P443" s="123"/>
    </row>
    <row r="444" spans="2:16" x14ac:dyDescent="0.2">
      <c r="B444" s="124"/>
      <c r="C444" s="137"/>
      <c r="D444" s="138">
        <f t="shared" si="36"/>
        <v>0</v>
      </c>
      <c r="E444" s="231"/>
      <c r="F444" s="119"/>
      <c r="G444" s="139">
        <f t="shared" si="37"/>
        <v>0</v>
      </c>
      <c r="H444" s="140">
        <f t="shared" si="38"/>
        <v>0</v>
      </c>
      <c r="I444" s="122">
        <f t="shared" si="39"/>
        <v>0</v>
      </c>
      <c r="K444" s="120"/>
      <c r="L444" s="141" t="e">
        <f t="shared" si="40"/>
        <v>#N/A</v>
      </c>
      <c r="M444" s="142">
        <f>IF(C444="ZZ Group",(SUM(IFERROR(SUM(VLOOKUP(C444,SpeciesLookup,37,FALSE)*E444/L444*20*0.001),0)*(1-G444))),SUM(IFERROR(SUM(VLOOKUP(C444,SpeciesLookup,37,FALSE)/L444*'6. Look Up Tables'!$M$9*0.001),0)*(1-G444)))</f>
        <v>0</v>
      </c>
      <c r="N444" s="120" t="s">
        <v>114</v>
      </c>
      <c r="O444" s="122">
        <f t="shared" si="41"/>
        <v>0</v>
      </c>
      <c r="P444" s="123"/>
    </row>
    <row r="445" spans="2:16" x14ac:dyDescent="0.2">
      <c r="B445" s="124"/>
      <c r="C445" s="137"/>
      <c r="D445" s="138">
        <f t="shared" si="36"/>
        <v>0</v>
      </c>
      <c r="E445" s="231"/>
      <c r="F445" s="119"/>
      <c r="G445" s="139">
        <f t="shared" si="37"/>
        <v>0</v>
      </c>
      <c r="H445" s="140">
        <f t="shared" si="38"/>
        <v>0</v>
      </c>
      <c r="I445" s="122">
        <f t="shared" si="39"/>
        <v>0</v>
      </c>
      <c r="K445" s="120"/>
      <c r="L445" s="141" t="e">
        <f t="shared" si="40"/>
        <v>#N/A</v>
      </c>
      <c r="M445" s="142">
        <f>IF(C445="ZZ Group",(SUM(IFERROR(SUM(VLOOKUP(C445,SpeciesLookup,37,FALSE)*E445/L445*20*0.001),0)*(1-G445))),SUM(IFERROR(SUM(VLOOKUP(C445,SpeciesLookup,37,FALSE)/L445*'6. Look Up Tables'!$M$9*0.001),0)*(1-G445)))</f>
        <v>0</v>
      </c>
      <c r="N445" s="120" t="s">
        <v>114</v>
      </c>
      <c r="O445" s="122">
        <f t="shared" si="41"/>
        <v>0</v>
      </c>
      <c r="P445" s="123"/>
    </row>
    <row r="446" spans="2:16" x14ac:dyDescent="0.2">
      <c r="B446" s="124"/>
      <c r="C446" s="137"/>
      <c r="D446" s="138">
        <f t="shared" si="36"/>
        <v>0</v>
      </c>
      <c r="E446" s="231"/>
      <c r="F446" s="119"/>
      <c r="G446" s="139">
        <f t="shared" si="37"/>
        <v>0</v>
      </c>
      <c r="H446" s="140">
        <f t="shared" si="38"/>
        <v>0</v>
      </c>
      <c r="I446" s="122">
        <f t="shared" si="39"/>
        <v>0</v>
      </c>
      <c r="K446" s="120"/>
      <c r="L446" s="141" t="e">
        <f t="shared" si="40"/>
        <v>#N/A</v>
      </c>
      <c r="M446" s="142">
        <f>IF(C446="ZZ Group",(SUM(IFERROR(SUM(VLOOKUP(C446,SpeciesLookup,37,FALSE)*E446/L446*20*0.001),0)*(1-G446))),SUM(IFERROR(SUM(VLOOKUP(C446,SpeciesLookup,37,FALSE)/L446*'6. Look Up Tables'!$M$9*0.001),0)*(1-G446)))</f>
        <v>0</v>
      </c>
      <c r="N446" s="120" t="s">
        <v>114</v>
      </c>
      <c r="O446" s="122">
        <f t="shared" si="41"/>
        <v>0</v>
      </c>
      <c r="P446" s="123"/>
    </row>
    <row r="447" spans="2:16" x14ac:dyDescent="0.2">
      <c r="B447" s="124"/>
      <c r="C447" s="137"/>
      <c r="D447" s="138">
        <f t="shared" si="36"/>
        <v>0</v>
      </c>
      <c r="E447" s="231"/>
      <c r="F447" s="119"/>
      <c r="G447" s="139">
        <f t="shared" si="37"/>
        <v>0</v>
      </c>
      <c r="H447" s="140">
        <f t="shared" si="38"/>
        <v>0</v>
      </c>
      <c r="I447" s="122">
        <f t="shared" si="39"/>
        <v>0</v>
      </c>
      <c r="K447" s="120"/>
      <c r="L447" s="141" t="e">
        <f t="shared" si="40"/>
        <v>#N/A</v>
      </c>
      <c r="M447" s="142">
        <f>IF(C447="ZZ Group",(SUM(IFERROR(SUM(VLOOKUP(C447,SpeciesLookup,37,FALSE)*E447/L447*20*0.001),0)*(1-G447))),SUM(IFERROR(SUM(VLOOKUP(C447,SpeciesLookup,37,FALSE)/L447*'6. Look Up Tables'!$M$9*0.001),0)*(1-G447)))</f>
        <v>0</v>
      </c>
      <c r="N447" s="120" t="s">
        <v>114</v>
      </c>
      <c r="O447" s="122">
        <f t="shared" si="41"/>
        <v>0</v>
      </c>
      <c r="P447" s="123"/>
    </row>
    <row r="448" spans="2:16" x14ac:dyDescent="0.2">
      <c r="B448" s="124"/>
      <c r="C448" s="137"/>
      <c r="D448" s="138">
        <f t="shared" si="36"/>
        <v>0</v>
      </c>
      <c r="E448" s="231"/>
      <c r="F448" s="119"/>
      <c r="G448" s="139">
        <f t="shared" si="37"/>
        <v>0</v>
      </c>
      <c r="H448" s="140">
        <f t="shared" si="38"/>
        <v>0</v>
      </c>
      <c r="I448" s="122">
        <f t="shared" si="39"/>
        <v>0</v>
      </c>
      <c r="K448" s="120"/>
      <c r="L448" s="141" t="e">
        <f t="shared" si="40"/>
        <v>#N/A</v>
      </c>
      <c r="M448" s="142">
        <f>IF(C448="ZZ Group",(SUM(IFERROR(SUM(VLOOKUP(C448,SpeciesLookup,37,FALSE)*E448/L448*20*0.001),0)*(1-G448))),SUM(IFERROR(SUM(VLOOKUP(C448,SpeciesLookup,37,FALSE)/L448*'6. Look Up Tables'!$M$9*0.001),0)*(1-G448)))</f>
        <v>0</v>
      </c>
      <c r="N448" s="120" t="s">
        <v>114</v>
      </c>
      <c r="O448" s="122">
        <f t="shared" si="41"/>
        <v>0</v>
      </c>
      <c r="P448" s="123"/>
    </row>
    <row r="449" spans="2:16" x14ac:dyDescent="0.2">
      <c r="B449" s="124"/>
      <c r="C449" s="137"/>
      <c r="D449" s="138">
        <f t="shared" si="36"/>
        <v>0</v>
      </c>
      <c r="E449" s="231"/>
      <c r="F449" s="119"/>
      <c r="G449" s="139">
        <f t="shared" si="37"/>
        <v>0</v>
      </c>
      <c r="H449" s="140">
        <f t="shared" si="38"/>
        <v>0</v>
      </c>
      <c r="I449" s="122">
        <f t="shared" si="39"/>
        <v>0</v>
      </c>
      <c r="K449" s="120"/>
      <c r="L449" s="141" t="e">
        <f t="shared" si="40"/>
        <v>#N/A</v>
      </c>
      <c r="M449" s="142">
        <f>IF(C449="ZZ Group",(SUM(IFERROR(SUM(VLOOKUP(C449,SpeciesLookup,37,FALSE)*E449/L449*20*0.001),0)*(1-G449))),SUM(IFERROR(SUM(VLOOKUP(C449,SpeciesLookup,37,FALSE)/L449*'6. Look Up Tables'!$M$9*0.001),0)*(1-G449)))</f>
        <v>0</v>
      </c>
      <c r="N449" s="120" t="s">
        <v>114</v>
      </c>
      <c r="O449" s="122">
        <f t="shared" si="41"/>
        <v>0</v>
      </c>
      <c r="P449" s="123"/>
    </row>
    <row r="450" spans="2:16" x14ac:dyDescent="0.2">
      <c r="B450" s="124"/>
      <c r="C450" s="137"/>
      <c r="D450" s="138">
        <f t="shared" si="36"/>
        <v>0</v>
      </c>
      <c r="E450" s="231"/>
      <c r="F450" s="119"/>
      <c r="G450" s="139">
        <f t="shared" si="37"/>
        <v>0</v>
      </c>
      <c r="H450" s="140">
        <f t="shared" si="38"/>
        <v>0</v>
      </c>
      <c r="I450" s="122">
        <f t="shared" si="39"/>
        <v>0</v>
      </c>
      <c r="K450" s="120"/>
      <c r="L450" s="141" t="e">
        <f t="shared" si="40"/>
        <v>#N/A</v>
      </c>
      <c r="M450" s="142">
        <f>IF(C450="ZZ Group",(SUM(IFERROR(SUM(VLOOKUP(C450,SpeciesLookup,37,FALSE)*E450/L450*20*0.001),0)*(1-G450))),SUM(IFERROR(SUM(VLOOKUP(C450,SpeciesLookup,37,FALSE)/L450*'6. Look Up Tables'!$M$9*0.001),0)*(1-G450)))</f>
        <v>0</v>
      </c>
      <c r="N450" s="120" t="s">
        <v>114</v>
      </c>
      <c r="O450" s="122">
        <f t="shared" si="41"/>
        <v>0</v>
      </c>
      <c r="P450" s="123"/>
    </row>
    <row r="451" spans="2:16" x14ac:dyDescent="0.2">
      <c r="B451" s="124"/>
      <c r="C451" s="137"/>
      <c r="D451" s="138">
        <f t="shared" si="36"/>
        <v>0</v>
      </c>
      <c r="E451" s="231"/>
      <c r="F451" s="119"/>
      <c r="G451" s="139">
        <f t="shared" si="37"/>
        <v>0</v>
      </c>
      <c r="H451" s="140">
        <f t="shared" si="38"/>
        <v>0</v>
      </c>
      <c r="I451" s="122">
        <f t="shared" si="39"/>
        <v>0</v>
      </c>
      <c r="K451" s="120"/>
      <c r="L451" s="141" t="e">
        <f t="shared" si="40"/>
        <v>#N/A</v>
      </c>
      <c r="M451" s="142">
        <f>IF(C451="ZZ Group",(SUM(IFERROR(SUM(VLOOKUP(C451,SpeciesLookup,37,FALSE)*E451/L451*20*0.001),0)*(1-G451))),SUM(IFERROR(SUM(VLOOKUP(C451,SpeciesLookup,37,FALSE)/L451*'6. Look Up Tables'!$M$9*0.001),0)*(1-G451)))</f>
        <v>0</v>
      </c>
      <c r="N451" s="120" t="s">
        <v>114</v>
      </c>
      <c r="O451" s="122">
        <f t="shared" si="41"/>
        <v>0</v>
      </c>
      <c r="P451" s="123"/>
    </row>
    <row r="452" spans="2:16" x14ac:dyDescent="0.2">
      <c r="B452" s="124"/>
      <c r="C452" s="137"/>
      <c r="D452" s="138">
        <f t="shared" si="36"/>
        <v>0</v>
      </c>
      <c r="E452" s="231"/>
      <c r="F452" s="119"/>
      <c r="G452" s="139">
        <f t="shared" si="37"/>
        <v>0</v>
      </c>
      <c r="H452" s="140">
        <f t="shared" si="38"/>
        <v>0</v>
      </c>
      <c r="I452" s="122">
        <f t="shared" si="39"/>
        <v>0</v>
      </c>
      <c r="K452" s="120"/>
      <c r="L452" s="141" t="e">
        <f t="shared" si="40"/>
        <v>#N/A</v>
      </c>
      <c r="M452" s="142">
        <f>IF(C452="ZZ Group",(SUM(IFERROR(SUM(VLOOKUP(C452,SpeciesLookup,37,FALSE)*E452/L452*20*0.001),0)*(1-G452))),SUM(IFERROR(SUM(VLOOKUP(C452,SpeciesLookup,37,FALSE)/L452*'6. Look Up Tables'!$M$9*0.001),0)*(1-G452)))</f>
        <v>0</v>
      </c>
      <c r="N452" s="120" t="s">
        <v>114</v>
      </c>
      <c r="O452" s="122">
        <f t="shared" si="41"/>
        <v>0</v>
      </c>
      <c r="P452" s="123"/>
    </row>
    <row r="453" spans="2:16" x14ac:dyDescent="0.2">
      <c r="B453" s="124"/>
      <c r="C453" s="137"/>
      <c r="D453" s="138">
        <f t="shared" si="36"/>
        <v>0</v>
      </c>
      <c r="E453" s="231"/>
      <c r="F453" s="119"/>
      <c r="G453" s="139">
        <f t="shared" si="37"/>
        <v>0</v>
      </c>
      <c r="H453" s="140">
        <f t="shared" si="38"/>
        <v>0</v>
      </c>
      <c r="I453" s="122">
        <f t="shared" si="39"/>
        <v>0</v>
      </c>
      <c r="K453" s="120"/>
      <c r="L453" s="141" t="e">
        <f t="shared" si="40"/>
        <v>#N/A</v>
      </c>
      <c r="M453" s="142">
        <f>IF(C453="ZZ Group",(SUM(IFERROR(SUM(VLOOKUP(C453,SpeciesLookup,37,FALSE)*E453/L453*20*0.001),0)*(1-G453))),SUM(IFERROR(SUM(VLOOKUP(C453,SpeciesLookup,37,FALSE)/L453*'6. Look Up Tables'!$M$9*0.001),0)*(1-G453)))</f>
        <v>0</v>
      </c>
      <c r="N453" s="120" t="s">
        <v>114</v>
      </c>
      <c r="O453" s="122">
        <f t="shared" si="41"/>
        <v>0</v>
      </c>
      <c r="P453" s="123"/>
    </row>
    <row r="454" spans="2:16" x14ac:dyDescent="0.2">
      <c r="B454" s="124"/>
      <c r="C454" s="137"/>
      <c r="D454" s="138">
        <f t="shared" si="36"/>
        <v>0</v>
      </c>
      <c r="E454" s="231"/>
      <c r="F454" s="119"/>
      <c r="G454" s="139">
        <f t="shared" si="37"/>
        <v>0</v>
      </c>
      <c r="H454" s="140">
        <f t="shared" si="38"/>
        <v>0</v>
      </c>
      <c r="I454" s="122">
        <f t="shared" si="39"/>
        <v>0</v>
      </c>
      <c r="K454" s="120"/>
      <c r="L454" s="141" t="e">
        <f t="shared" si="40"/>
        <v>#N/A</v>
      </c>
      <c r="M454" s="142">
        <f>IF(C454="ZZ Group",(SUM(IFERROR(SUM(VLOOKUP(C454,SpeciesLookup,37,FALSE)*E454/L454*20*0.001),0)*(1-G454))),SUM(IFERROR(SUM(VLOOKUP(C454,SpeciesLookup,37,FALSE)/L454*'6. Look Up Tables'!$M$9*0.001),0)*(1-G454)))</f>
        <v>0</v>
      </c>
      <c r="N454" s="120" t="s">
        <v>114</v>
      </c>
      <c r="O454" s="122">
        <f t="shared" si="41"/>
        <v>0</v>
      </c>
      <c r="P454" s="123"/>
    </row>
    <row r="455" spans="2:16" x14ac:dyDescent="0.2">
      <c r="B455" s="124"/>
      <c r="C455" s="137"/>
      <c r="D455" s="138">
        <f t="shared" si="36"/>
        <v>0</v>
      </c>
      <c r="E455" s="231"/>
      <c r="F455" s="119"/>
      <c r="G455" s="139">
        <f t="shared" si="37"/>
        <v>0</v>
      </c>
      <c r="H455" s="140">
        <f t="shared" si="38"/>
        <v>0</v>
      </c>
      <c r="I455" s="122">
        <f t="shared" si="39"/>
        <v>0</v>
      </c>
      <c r="K455" s="120"/>
      <c r="L455" s="141" t="e">
        <f t="shared" si="40"/>
        <v>#N/A</v>
      </c>
      <c r="M455" s="142">
        <f>IF(C455="ZZ Group",(SUM(IFERROR(SUM(VLOOKUP(C455,SpeciesLookup,37,FALSE)*E455/L455*20*0.001),0)*(1-G455))),SUM(IFERROR(SUM(VLOOKUP(C455,SpeciesLookup,37,FALSE)/L455*'6. Look Up Tables'!$M$9*0.001),0)*(1-G455)))</f>
        <v>0</v>
      </c>
      <c r="N455" s="120" t="s">
        <v>114</v>
      </c>
      <c r="O455" s="122">
        <f t="shared" si="41"/>
        <v>0</v>
      </c>
      <c r="P455" s="123"/>
    </row>
    <row r="456" spans="2:16" x14ac:dyDescent="0.2">
      <c r="B456" s="124"/>
      <c r="C456" s="137"/>
      <c r="D456" s="138">
        <f t="shared" si="36"/>
        <v>0</v>
      </c>
      <c r="E456" s="231"/>
      <c r="F456" s="119"/>
      <c r="G456" s="139">
        <f t="shared" si="37"/>
        <v>0</v>
      </c>
      <c r="H456" s="140">
        <f t="shared" si="38"/>
        <v>0</v>
      </c>
      <c r="I456" s="122">
        <f t="shared" si="39"/>
        <v>0</v>
      </c>
      <c r="K456" s="120"/>
      <c r="L456" s="141" t="e">
        <f t="shared" si="40"/>
        <v>#N/A</v>
      </c>
      <c r="M456" s="142">
        <f>IF(C456="ZZ Group",(SUM(IFERROR(SUM(VLOOKUP(C456,SpeciesLookup,37,FALSE)*E456/L456*20*0.001),0)*(1-G456))),SUM(IFERROR(SUM(VLOOKUP(C456,SpeciesLookup,37,FALSE)/L456*'6. Look Up Tables'!$M$9*0.001),0)*(1-G456)))</f>
        <v>0</v>
      </c>
      <c r="N456" s="120" t="s">
        <v>114</v>
      </c>
      <c r="O456" s="122">
        <f t="shared" si="41"/>
        <v>0</v>
      </c>
      <c r="P456" s="123"/>
    </row>
    <row r="457" spans="2:16" x14ac:dyDescent="0.2">
      <c r="B457" s="124"/>
      <c r="C457" s="137"/>
      <c r="D457" s="138">
        <f t="shared" si="36"/>
        <v>0</v>
      </c>
      <c r="E457" s="231"/>
      <c r="F457" s="119"/>
      <c r="G457" s="139">
        <f t="shared" si="37"/>
        <v>0</v>
      </c>
      <c r="H457" s="140">
        <f t="shared" si="38"/>
        <v>0</v>
      </c>
      <c r="I457" s="122">
        <f t="shared" si="39"/>
        <v>0</v>
      </c>
      <c r="K457" s="120"/>
      <c r="L457" s="141" t="e">
        <f t="shared" si="40"/>
        <v>#N/A</v>
      </c>
      <c r="M457" s="142">
        <f>IF(C457="ZZ Group",(SUM(IFERROR(SUM(VLOOKUP(C457,SpeciesLookup,37,FALSE)*E457/L457*20*0.001),0)*(1-G457))),SUM(IFERROR(SUM(VLOOKUP(C457,SpeciesLookup,37,FALSE)/L457*'6. Look Up Tables'!$M$9*0.001),0)*(1-G457)))</f>
        <v>0</v>
      </c>
      <c r="N457" s="120" t="s">
        <v>114</v>
      </c>
      <c r="O457" s="122">
        <f t="shared" si="41"/>
        <v>0</v>
      </c>
      <c r="P457" s="123"/>
    </row>
    <row r="458" spans="2:16" x14ac:dyDescent="0.2">
      <c r="B458" s="124"/>
      <c r="C458" s="137"/>
      <c r="D458" s="138">
        <f t="shared" si="36"/>
        <v>0</v>
      </c>
      <c r="E458" s="231"/>
      <c r="F458" s="119"/>
      <c r="G458" s="139">
        <f t="shared" si="37"/>
        <v>0</v>
      </c>
      <c r="H458" s="140">
        <f t="shared" si="38"/>
        <v>0</v>
      </c>
      <c r="I458" s="122">
        <f t="shared" si="39"/>
        <v>0</v>
      </c>
      <c r="K458" s="120"/>
      <c r="L458" s="141" t="e">
        <f t="shared" si="40"/>
        <v>#N/A</v>
      </c>
      <c r="M458" s="142">
        <f>IF(C458="ZZ Group",(SUM(IFERROR(SUM(VLOOKUP(C458,SpeciesLookup,37,FALSE)*E458/L458*20*0.001),0)*(1-G458))),SUM(IFERROR(SUM(VLOOKUP(C458,SpeciesLookup,37,FALSE)/L458*'6. Look Up Tables'!$M$9*0.001),0)*(1-G458)))</f>
        <v>0</v>
      </c>
      <c r="N458" s="120" t="s">
        <v>114</v>
      </c>
      <c r="O458" s="122">
        <f t="shared" si="41"/>
        <v>0</v>
      </c>
      <c r="P458" s="123"/>
    </row>
    <row r="459" spans="2:16" x14ac:dyDescent="0.2">
      <c r="B459" s="124"/>
      <c r="C459" s="137"/>
      <c r="D459" s="138">
        <f t="shared" si="36"/>
        <v>0</v>
      </c>
      <c r="E459" s="231"/>
      <c r="F459" s="119"/>
      <c r="G459" s="139">
        <f t="shared" si="37"/>
        <v>0</v>
      </c>
      <c r="H459" s="140">
        <f t="shared" si="38"/>
        <v>0</v>
      </c>
      <c r="I459" s="122">
        <f t="shared" si="39"/>
        <v>0</v>
      </c>
      <c r="K459" s="120"/>
      <c r="L459" s="141" t="e">
        <f t="shared" si="40"/>
        <v>#N/A</v>
      </c>
      <c r="M459" s="142">
        <f>IF(C459="ZZ Group",(SUM(IFERROR(SUM(VLOOKUP(C459,SpeciesLookup,37,FALSE)*E459/L459*20*0.001),0)*(1-G459))),SUM(IFERROR(SUM(VLOOKUP(C459,SpeciesLookup,37,FALSE)/L459*'6. Look Up Tables'!$M$9*0.001),0)*(1-G459)))</f>
        <v>0</v>
      </c>
      <c r="N459" s="120" t="s">
        <v>114</v>
      </c>
      <c r="O459" s="122">
        <f t="shared" si="41"/>
        <v>0</v>
      </c>
      <c r="P459" s="123"/>
    </row>
    <row r="460" spans="2:16" x14ac:dyDescent="0.2">
      <c r="B460" s="124"/>
      <c r="C460" s="137"/>
      <c r="D460" s="138">
        <f t="shared" si="36"/>
        <v>0</v>
      </c>
      <c r="E460" s="231"/>
      <c r="F460" s="119"/>
      <c r="G460" s="139">
        <f t="shared" si="37"/>
        <v>0</v>
      </c>
      <c r="H460" s="140">
        <f t="shared" si="38"/>
        <v>0</v>
      </c>
      <c r="I460" s="122">
        <f t="shared" si="39"/>
        <v>0</v>
      </c>
      <c r="K460" s="120"/>
      <c r="L460" s="141" t="e">
        <f t="shared" si="40"/>
        <v>#N/A</v>
      </c>
      <c r="M460" s="142">
        <f>IF(C460="ZZ Group",(SUM(IFERROR(SUM(VLOOKUP(C460,SpeciesLookup,37,FALSE)*E460/L460*20*0.001),0)*(1-G460))),SUM(IFERROR(SUM(VLOOKUP(C460,SpeciesLookup,37,FALSE)/L460*'6. Look Up Tables'!$M$9*0.001),0)*(1-G460)))</f>
        <v>0</v>
      </c>
      <c r="N460" s="120" t="s">
        <v>114</v>
      </c>
      <c r="O460" s="122">
        <f t="shared" si="41"/>
        <v>0</v>
      </c>
      <c r="P460" s="123"/>
    </row>
    <row r="461" spans="2:16" x14ac:dyDescent="0.2">
      <c r="B461" s="124"/>
      <c r="C461" s="137"/>
      <c r="D461" s="138">
        <f t="shared" ref="D461:D512" si="42">IFERROR(VLOOKUP(C461,SpeciesLookup,25,FALSE),0)</f>
        <v>0</v>
      </c>
      <c r="E461" s="231"/>
      <c r="F461" s="119"/>
      <c r="G461" s="139">
        <f t="shared" ref="G461:G524" si="43">IF(C461="ZZ Group",SUM(F461/E461),(IFERROR(SUM(F461/(PI()*(D461)^2)),0)))</f>
        <v>0</v>
      </c>
      <c r="H461" s="140">
        <f t="shared" ref="H461:H512" si="44">IFERROR(VLOOKUP(C461,SpeciesLookup,26,FALSE),0)</f>
        <v>0</v>
      </c>
      <c r="I461" s="122">
        <f t="shared" ref="I461:I524" si="45">IFERROR(SUM(H461*(1-G461)),(E461*(1-G461)))</f>
        <v>0</v>
      </c>
      <c r="K461" s="120"/>
      <c r="L461" s="141" t="e">
        <f t="shared" ref="L461:L512" si="46">VLOOKUP(K461,AWHC,2,FALSE)</f>
        <v>#N/A</v>
      </c>
      <c r="M461" s="142">
        <f>IF(C461="ZZ Group",(SUM(IFERROR(SUM(VLOOKUP(C461,SpeciesLookup,37,FALSE)*E461/L461*20*0.001),0)*(1-G461))),SUM(IFERROR(SUM(VLOOKUP(C461,SpeciesLookup,37,FALSE)/L461*'6. Look Up Tables'!$M$9*0.001),0)*(1-G461)))</f>
        <v>0</v>
      </c>
      <c r="N461" s="120" t="s">
        <v>114</v>
      </c>
      <c r="O461" s="122">
        <f t="shared" si="41"/>
        <v>0</v>
      </c>
      <c r="P461" s="123"/>
    </row>
    <row r="462" spans="2:16" x14ac:dyDescent="0.2">
      <c r="B462" s="124"/>
      <c r="C462" s="137"/>
      <c r="D462" s="138">
        <f t="shared" si="42"/>
        <v>0</v>
      </c>
      <c r="E462" s="231"/>
      <c r="F462" s="119"/>
      <c r="G462" s="139">
        <f t="shared" si="43"/>
        <v>0</v>
      </c>
      <c r="H462" s="140">
        <f t="shared" si="44"/>
        <v>0</v>
      </c>
      <c r="I462" s="122">
        <f t="shared" si="45"/>
        <v>0</v>
      </c>
      <c r="K462" s="120"/>
      <c r="L462" s="141" t="e">
        <f t="shared" si="46"/>
        <v>#N/A</v>
      </c>
      <c r="M462" s="142">
        <f>IF(C462="ZZ Group",(SUM(IFERROR(SUM(VLOOKUP(C462,SpeciesLookup,37,FALSE)*E462/L462*20*0.001),0)*(1-G462))),SUM(IFERROR(SUM(VLOOKUP(C462,SpeciesLookup,37,FALSE)/L462*'6. Look Up Tables'!$M$9*0.001),0)*(1-G462)))</f>
        <v>0</v>
      </c>
      <c r="N462" s="120" t="s">
        <v>114</v>
      </c>
      <c r="O462" s="122">
        <f t="shared" ref="O462:O512" si="47">IF(N462="Yes",M462*0.8,M462)</f>
        <v>0</v>
      </c>
      <c r="P462" s="123"/>
    </row>
    <row r="463" spans="2:16" x14ac:dyDescent="0.2">
      <c r="B463" s="124"/>
      <c r="C463" s="137"/>
      <c r="D463" s="138">
        <f t="shared" si="42"/>
        <v>0</v>
      </c>
      <c r="E463" s="231"/>
      <c r="F463" s="119"/>
      <c r="G463" s="139">
        <f t="shared" si="43"/>
        <v>0</v>
      </c>
      <c r="H463" s="140">
        <f t="shared" si="44"/>
        <v>0</v>
      </c>
      <c r="I463" s="122">
        <f t="shared" si="45"/>
        <v>0</v>
      </c>
      <c r="K463" s="120"/>
      <c r="L463" s="141" t="e">
        <f t="shared" si="46"/>
        <v>#N/A</v>
      </c>
      <c r="M463" s="142">
        <f>IF(C463="ZZ Group",(SUM(IFERROR(SUM(VLOOKUP(C463,SpeciesLookup,37,FALSE)*E463/L463*20*0.001),0)*(1-G463))),SUM(IFERROR(SUM(VLOOKUP(C463,SpeciesLookup,37,FALSE)/L463*'6. Look Up Tables'!$M$9*0.001),0)*(1-G463)))</f>
        <v>0</v>
      </c>
      <c r="N463" s="120" t="s">
        <v>114</v>
      </c>
      <c r="O463" s="122">
        <f t="shared" si="47"/>
        <v>0</v>
      </c>
      <c r="P463" s="123"/>
    </row>
    <row r="464" spans="2:16" x14ac:dyDescent="0.2">
      <c r="B464" s="124"/>
      <c r="C464" s="137"/>
      <c r="D464" s="138">
        <f t="shared" si="42"/>
        <v>0</v>
      </c>
      <c r="E464" s="231"/>
      <c r="F464" s="119"/>
      <c r="G464" s="139">
        <f t="shared" si="43"/>
        <v>0</v>
      </c>
      <c r="H464" s="140">
        <f t="shared" si="44"/>
        <v>0</v>
      </c>
      <c r="I464" s="122">
        <f t="shared" si="45"/>
        <v>0</v>
      </c>
      <c r="K464" s="120"/>
      <c r="L464" s="141" t="e">
        <f t="shared" si="46"/>
        <v>#N/A</v>
      </c>
      <c r="M464" s="142">
        <f>IF(C464="ZZ Group",(SUM(IFERROR(SUM(VLOOKUP(C464,SpeciesLookup,37,FALSE)*E464/L464*20*0.001),0)*(1-G464))),SUM(IFERROR(SUM(VLOOKUP(C464,SpeciesLookup,37,FALSE)/L464*'6. Look Up Tables'!$M$9*0.001),0)*(1-G464)))</f>
        <v>0</v>
      </c>
      <c r="N464" s="120" t="s">
        <v>114</v>
      </c>
      <c r="O464" s="122">
        <f t="shared" si="47"/>
        <v>0</v>
      </c>
      <c r="P464" s="123"/>
    </row>
    <row r="465" spans="2:16" x14ac:dyDescent="0.2">
      <c r="B465" s="124"/>
      <c r="C465" s="137"/>
      <c r="D465" s="138">
        <f t="shared" si="42"/>
        <v>0</v>
      </c>
      <c r="E465" s="231"/>
      <c r="F465" s="119"/>
      <c r="G465" s="139">
        <f t="shared" si="43"/>
        <v>0</v>
      </c>
      <c r="H465" s="140">
        <f t="shared" si="44"/>
        <v>0</v>
      </c>
      <c r="I465" s="122">
        <f t="shared" si="45"/>
        <v>0</v>
      </c>
      <c r="K465" s="120"/>
      <c r="L465" s="141" t="e">
        <f t="shared" si="46"/>
        <v>#N/A</v>
      </c>
      <c r="M465" s="142">
        <f>IF(C465="ZZ Group",(SUM(IFERROR(SUM(VLOOKUP(C465,SpeciesLookup,37,FALSE)*E465/L465*20*0.001),0)*(1-G465))),SUM(IFERROR(SUM(VLOOKUP(C465,SpeciesLookup,37,FALSE)/L465*'6. Look Up Tables'!$M$9*0.001),0)*(1-G465)))</f>
        <v>0</v>
      </c>
      <c r="N465" s="120" t="s">
        <v>114</v>
      </c>
      <c r="O465" s="122">
        <f t="shared" si="47"/>
        <v>0</v>
      </c>
      <c r="P465" s="123"/>
    </row>
    <row r="466" spans="2:16" x14ac:dyDescent="0.2">
      <c r="B466" s="124"/>
      <c r="C466" s="137"/>
      <c r="D466" s="138">
        <f t="shared" si="42"/>
        <v>0</v>
      </c>
      <c r="E466" s="231"/>
      <c r="F466" s="119"/>
      <c r="G466" s="139">
        <f t="shared" si="43"/>
        <v>0</v>
      </c>
      <c r="H466" s="140">
        <f t="shared" si="44"/>
        <v>0</v>
      </c>
      <c r="I466" s="122">
        <f t="shared" si="45"/>
        <v>0</v>
      </c>
      <c r="K466" s="120"/>
      <c r="L466" s="141" t="e">
        <f t="shared" si="46"/>
        <v>#N/A</v>
      </c>
      <c r="M466" s="142">
        <f>IF(C466="ZZ Group",(SUM(IFERROR(SUM(VLOOKUP(C466,SpeciesLookup,37,FALSE)*E466/L466*20*0.001),0)*(1-G466))),SUM(IFERROR(SUM(VLOOKUP(C466,SpeciesLookup,37,FALSE)/L466*'6. Look Up Tables'!$M$9*0.001),0)*(1-G466)))</f>
        <v>0</v>
      </c>
      <c r="N466" s="120" t="s">
        <v>114</v>
      </c>
      <c r="O466" s="122">
        <f t="shared" si="47"/>
        <v>0</v>
      </c>
      <c r="P466" s="123"/>
    </row>
    <row r="467" spans="2:16" x14ac:dyDescent="0.2">
      <c r="B467" s="124"/>
      <c r="C467" s="137"/>
      <c r="D467" s="138">
        <f t="shared" si="42"/>
        <v>0</v>
      </c>
      <c r="E467" s="231"/>
      <c r="F467" s="119"/>
      <c r="G467" s="139">
        <f t="shared" si="43"/>
        <v>0</v>
      </c>
      <c r="H467" s="140">
        <f t="shared" si="44"/>
        <v>0</v>
      </c>
      <c r="I467" s="122">
        <f t="shared" si="45"/>
        <v>0</v>
      </c>
      <c r="K467" s="120"/>
      <c r="L467" s="141" t="e">
        <f t="shared" si="46"/>
        <v>#N/A</v>
      </c>
      <c r="M467" s="142">
        <f>IF(C467="ZZ Group",(SUM(IFERROR(SUM(VLOOKUP(C467,SpeciesLookup,37,FALSE)*E467/L467*20*0.001),0)*(1-G467))),SUM(IFERROR(SUM(VLOOKUP(C467,SpeciesLookup,37,FALSE)/L467*'6. Look Up Tables'!$M$9*0.001),0)*(1-G467)))</f>
        <v>0</v>
      </c>
      <c r="N467" s="120" t="s">
        <v>114</v>
      </c>
      <c r="O467" s="122">
        <f t="shared" si="47"/>
        <v>0</v>
      </c>
      <c r="P467" s="123"/>
    </row>
    <row r="468" spans="2:16" x14ac:dyDescent="0.2">
      <c r="B468" s="124"/>
      <c r="C468" s="137"/>
      <c r="D468" s="138">
        <f t="shared" si="42"/>
        <v>0</v>
      </c>
      <c r="E468" s="231"/>
      <c r="F468" s="119"/>
      <c r="G468" s="139">
        <f t="shared" si="43"/>
        <v>0</v>
      </c>
      <c r="H468" s="140">
        <f t="shared" si="44"/>
        <v>0</v>
      </c>
      <c r="I468" s="122">
        <f t="shared" si="45"/>
        <v>0</v>
      </c>
      <c r="K468" s="120"/>
      <c r="L468" s="141" t="e">
        <f t="shared" si="46"/>
        <v>#N/A</v>
      </c>
      <c r="M468" s="142">
        <f>IF(C468="ZZ Group",(SUM(IFERROR(SUM(VLOOKUP(C468,SpeciesLookup,37,FALSE)*E468/L468*20*0.001),0)*(1-G468))),SUM(IFERROR(SUM(VLOOKUP(C468,SpeciesLookup,37,FALSE)/L468*'6. Look Up Tables'!$M$9*0.001),0)*(1-G468)))</f>
        <v>0</v>
      </c>
      <c r="N468" s="120" t="s">
        <v>114</v>
      </c>
      <c r="O468" s="122">
        <f t="shared" si="47"/>
        <v>0</v>
      </c>
      <c r="P468" s="123"/>
    </row>
    <row r="469" spans="2:16" x14ac:dyDescent="0.2">
      <c r="B469" s="124"/>
      <c r="C469" s="137"/>
      <c r="D469" s="138">
        <f t="shared" si="42"/>
        <v>0</v>
      </c>
      <c r="E469" s="231"/>
      <c r="F469" s="119"/>
      <c r="G469" s="139">
        <f t="shared" si="43"/>
        <v>0</v>
      </c>
      <c r="H469" s="140">
        <f t="shared" si="44"/>
        <v>0</v>
      </c>
      <c r="I469" s="122">
        <f t="shared" si="45"/>
        <v>0</v>
      </c>
      <c r="K469" s="120"/>
      <c r="L469" s="141" t="e">
        <f t="shared" si="46"/>
        <v>#N/A</v>
      </c>
      <c r="M469" s="142">
        <f>IF(C469="ZZ Group",(SUM(IFERROR(SUM(VLOOKUP(C469,SpeciesLookup,37,FALSE)*E469/L469*20*0.001),0)*(1-G469))),SUM(IFERROR(SUM(VLOOKUP(C469,SpeciesLookup,37,FALSE)/L469*'6. Look Up Tables'!$M$9*0.001),0)*(1-G469)))</f>
        <v>0</v>
      </c>
      <c r="N469" s="120" t="s">
        <v>114</v>
      </c>
      <c r="O469" s="122">
        <f t="shared" si="47"/>
        <v>0</v>
      </c>
      <c r="P469" s="123"/>
    </row>
    <row r="470" spans="2:16" x14ac:dyDescent="0.2">
      <c r="B470" s="124"/>
      <c r="C470" s="137"/>
      <c r="D470" s="138">
        <f t="shared" si="42"/>
        <v>0</v>
      </c>
      <c r="E470" s="231"/>
      <c r="F470" s="119"/>
      <c r="G470" s="139">
        <f t="shared" si="43"/>
        <v>0</v>
      </c>
      <c r="H470" s="140">
        <f t="shared" si="44"/>
        <v>0</v>
      </c>
      <c r="I470" s="122">
        <f t="shared" si="45"/>
        <v>0</v>
      </c>
      <c r="K470" s="120"/>
      <c r="L470" s="141" t="e">
        <f t="shared" si="46"/>
        <v>#N/A</v>
      </c>
      <c r="M470" s="142">
        <f>IF(C470="ZZ Group",(SUM(IFERROR(SUM(VLOOKUP(C470,SpeciesLookup,37,FALSE)*E470/L470*20*0.001),0)*(1-G470))),SUM(IFERROR(SUM(VLOOKUP(C470,SpeciesLookup,37,FALSE)/L470*'6. Look Up Tables'!$M$9*0.001),0)*(1-G470)))</f>
        <v>0</v>
      </c>
      <c r="N470" s="120" t="s">
        <v>114</v>
      </c>
      <c r="O470" s="122">
        <f t="shared" si="47"/>
        <v>0</v>
      </c>
      <c r="P470" s="123"/>
    </row>
    <row r="471" spans="2:16" x14ac:dyDescent="0.2">
      <c r="B471" s="124"/>
      <c r="C471" s="137"/>
      <c r="D471" s="138">
        <f t="shared" si="42"/>
        <v>0</v>
      </c>
      <c r="E471" s="231"/>
      <c r="F471" s="119"/>
      <c r="G471" s="139">
        <f t="shared" si="43"/>
        <v>0</v>
      </c>
      <c r="H471" s="140">
        <f t="shared" si="44"/>
        <v>0</v>
      </c>
      <c r="I471" s="122">
        <f t="shared" si="45"/>
        <v>0</v>
      </c>
      <c r="K471" s="120"/>
      <c r="L471" s="141" t="e">
        <f t="shared" si="46"/>
        <v>#N/A</v>
      </c>
      <c r="M471" s="142">
        <f>IF(C471="ZZ Group",(SUM(IFERROR(SUM(VLOOKUP(C471,SpeciesLookup,37,FALSE)*E471/L471*20*0.001),0)*(1-G471))),SUM(IFERROR(SUM(VLOOKUP(C471,SpeciesLookup,37,FALSE)/L471*'6. Look Up Tables'!$M$9*0.001),0)*(1-G471)))</f>
        <v>0</v>
      </c>
      <c r="N471" s="120" t="s">
        <v>114</v>
      </c>
      <c r="O471" s="122">
        <f t="shared" si="47"/>
        <v>0</v>
      </c>
      <c r="P471" s="123"/>
    </row>
    <row r="472" spans="2:16" x14ac:dyDescent="0.2">
      <c r="B472" s="124"/>
      <c r="C472" s="137"/>
      <c r="D472" s="138">
        <f t="shared" si="42"/>
        <v>0</v>
      </c>
      <c r="E472" s="231"/>
      <c r="F472" s="119"/>
      <c r="G472" s="139">
        <f t="shared" si="43"/>
        <v>0</v>
      </c>
      <c r="H472" s="140">
        <f t="shared" si="44"/>
        <v>0</v>
      </c>
      <c r="I472" s="122">
        <f t="shared" si="45"/>
        <v>0</v>
      </c>
      <c r="K472" s="120"/>
      <c r="L472" s="141" t="e">
        <f t="shared" si="46"/>
        <v>#N/A</v>
      </c>
      <c r="M472" s="142">
        <f>IF(C472="ZZ Group",(SUM(IFERROR(SUM(VLOOKUP(C472,SpeciesLookup,37,FALSE)*E472/L472*20*0.001),0)*(1-G472))),SUM(IFERROR(SUM(VLOOKUP(C472,SpeciesLookup,37,FALSE)/L472*'6. Look Up Tables'!$M$9*0.001),0)*(1-G472)))</f>
        <v>0</v>
      </c>
      <c r="N472" s="120" t="s">
        <v>114</v>
      </c>
      <c r="O472" s="122">
        <f t="shared" si="47"/>
        <v>0</v>
      </c>
      <c r="P472" s="123"/>
    </row>
    <row r="473" spans="2:16" x14ac:dyDescent="0.2">
      <c r="B473" s="124"/>
      <c r="C473" s="137"/>
      <c r="D473" s="138">
        <f t="shared" si="42"/>
        <v>0</v>
      </c>
      <c r="E473" s="231"/>
      <c r="F473" s="119"/>
      <c r="G473" s="139">
        <f t="shared" si="43"/>
        <v>0</v>
      </c>
      <c r="H473" s="140">
        <f t="shared" si="44"/>
        <v>0</v>
      </c>
      <c r="I473" s="122">
        <f t="shared" si="45"/>
        <v>0</v>
      </c>
      <c r="K473" s="120"/>
      <c r="L473" s="141" t="e">
        <f t="shared" si="46"/>
        <v>#N/A</v>
      </c>
      <c r="M473" s="142">
        <f>IF(C473="ZZ Group",(SUM(IFERROR(SUM(VLOOKUP(C473,SpeciesLookup,37,FALSE)*E473/L473*20*0.001),0)*(1-G473))),SUM(IFERROR(SUM(VLOOKUP(C473,SpeciesLookup,37,FALSE)/L473*'6. Look Up Tables'!$M$9*0.001),0)*(1-G473)))</f>
        <v>0</v>
      </c>
      <c r="N473" s="120" t="s">
        <v>114</v>
      </c>
      <c r="O473" s="122">
        <f t="shared" si="47"/>
        <v>0</v>
      </c>
      <c r="P473" s="123"/>
    </row>
    <row r="474" spans="2:16" x14ac:dyDescent="0.2">
      <c r="B474" s="124"/>
      <c r="C474" s="137"/>
      <c r="D474" s="138">
        <f t="shared" si="42"/>
        <v>0</v>
      </c>
      <c r="E474" s="231"/>
      <c r="F474" s="119"/>
      <c r="G474" s="139">
        <f t="shared" si="43"/>
        <v>0</v>
      </c>
      <c r="H474" s="140">
        <f t="shared" si="44"/>
        <v>0</v>
      </c>
      <c r="I474" s="122">
        <f t="shared" si="45"/>
        <v>0</v>
      </c>
      <c r="K474" s="120"/>
      <c r="L474" s="141" t="e">
        <f t="shared" si="46"/>
        <v>#N/A</v>
      </c>
      <c r="M474" s="142">
        <f>IF(C474="ZZ Group",(SUM(IFERROR(SUM(VLOOKUP(C474,SpeciesLookup,37,FALSE)*E474/L474*20*0.001),0)*(1-G474))),SUM(IFERROR(SUM(VLOOKUP(C474,SpeciesLookup,37,FALSE)/L474*'6. Look Up Tables'!$M$9*0.001),0)*(1-G474)))</f>
        <v>0</v>
      </c>
      <c r="N474" s="120" t="s">
        <v>114</v>
      </c>
      <c r="O474" s="122">
        <f t="shared" si="47"/>
        <v>0</v>
      </c>
      <c r="P474" s="123"/>
    </row>
    <row r="475" spans="2:16" x14ac:dyDescent="0.2">
      <c r="B475" s="124"/>
      <c r="C475" s="137"/>
      <c r="D475" s="138">
        <f t="shared" si="42"/>
        <v>0</v>
      </c>
      <c r="E475" s="231"/>
      <c r="F475" s="119"/>
      <c r="G475" s="139">
        <f t="shared" si="43"/>
        <v>0</v>
      </c>
      <c r="H475" s="140">
        <f t="shared" si="44"/>
        <v>0</v>
      </c>
      <c r="I475" s="122">
        <f t="shared" si="45"/>
        <v>0</v>
      </c>
      <c r="K475" s="120"/>
      <c r="L475" s="141" t="e">
        <f t="shared" si="46"/>
        <v>#N/A</v>
      </c>
      <c r="M475" s="142">
        <f>IF(C475="ZZ Group",(SUM(IFERROR(SUM(VLOOKUP(C475,SpeciesLookup,37,FALSE)*E475/L475*20*0.001),0)*(1-G475))),SUM(IFERROR(SUM(VLOOKUP(C475,SpeciesLookup,37,FALSE)/L475*'6. Look Up Tables'!$M$9*0.001),0)*(1-G475)))</f>
        <v>0</v>
      </c>
      <c r="N475" s="120" t="s">
        <v>114</v>
      </c>
      <c r="O475" s="122">
        <f t="shared" si="47"/>
        <v>0</v>
      </c>
      <c r="P475" s="123"/>
    </row>
    <row r="476" spans="2:16" x14ac:dyDescent="0.2">
      <c r="B476" s="124"/>
      <c r="C476" s="137"/>
      <c r="D476" s="138">
        <f t="shared" si="42"/>
        <v>0</v>
      </c>
      <c r="E476" s="231"/>
      <c r="F476" s="119"/>
      <c r="G476" s="139">
        <f t="shared" si="43"/>
        <v>0</v>
      </c>
      <c r="H476" s="140">
        <f t="shared" si="44"/>
        <v>0</v>
      </c>
      <c r="I476" s="122">
        <f t="shared" si="45"/>
        <v>0</v>
      </c>
      <c r="K476" s="120"/>
      <c r="L476" s="141" t="e">
        <f t="shared" si="46"/>
        <v>#N/A</v>
      </c>
      <c r="M476" s="142">
        <f>IF(C476="ZZ Group",(SUM(IFERROR(SUM(VLOOKUP(C476,SpeciesLookup,37,FALSE)*E476/L476*20*0.001),0)*(1-G476))),SUM(IFERROR(SUM(VLOOKUP(C476,SpeciesLookup,37,FALSE)/L476*'6. Look Up Tables'!$M$9*0.001),0)*(1-G476)))</f>
        <v>0</v>
      </c>
      <c r="N476" s="120" t="s">
        <v>114</v>
      </c>
      <c r="O476" s="122">
        <f t="shared" si="47"/>
        <v>0</v>
      </c>
      <c r="P476" s="123"/>
    </row>
    <row r="477" spans="2:16" x14ac:dyDescent="0.2">
      <c r="B477" s="124"/>
      <c r="C477" s="137"/>
      <c r="D477" s="138">
        <f t="shared" si="42"/>
        <v>0</v>
      </c>
      <c r="E477" s="231"/>
      <c r="F477" s="119"/>
      <c r="G477" s="139">
        <f t="shared" si="43"/>
        <v>0</v>
      </c>
      <c r="H477" s="140">
        <f t="shared" si="44"/>
        <v>0</v>
      </c>
      <c r="I477" s="122">
        <f t="shared" si="45"/>
        <v>0</v>
      </c>
      <c r="K477" s="120"/>
      <c r="L477" s="141" t="e">
        <f t="shared" si="46"/>
        <v>#N/A</v>
      </c>
      <c r="M477" s="142">
        <f>IF(C477="ZZ Group",(SUM(IFERROR(SUM(VLOOKUP(C477,SpeciesLookup,37,FALSE)*E477/L477*20*0.001),0)*(1-G477))),SUM(IFERROR(SUM(VLOOKUP(C477,SpeciesLookup,37,FALSE)/L477*'6. Look Up Tables'!$M$9*0.001),0)*(1-G477)))</f>
        <v>0</v>
      </c>
      <c r="N477" s="120" t="s">
        <v>114</v>
      </c>
      <c r="O477" s="122">
        <f t="shared" si="47"/>
        <v>0</v>
      </c>
      <c r="P477" s="123"/>
    </row>
    <row r="478" spans="2:16" x14ac:dyDescent="0.2">
      <c r="B478" s="124"/>
      <c r="C478" s="137"/>
      <c r="D478" s="138">
        <f t="shared" si="42"/>
        <v>0</v>
      </c>
      <c r="E478" s="231"/>
      <c r="F478" s="119"/>
      <c r="G478" s="139">
        <f t="shared" si="43"/>
        <v>0</v>
      </c>
      <c r="H478" s="140">
        <f t="shared" si="44"/>
        <v>0</v>
      </c>
      <c r="I478" s="122">
        <f t="shared" si="45"/>
        <v>0</v>
      </c>
      <c r="K478" s="120"/>
      <c r="L478" s="141" t="e">
        <f t="shared" si="46"/>
        <v>#N/A</v>
      </c>
      <c r="M478" s="142">
        <f>IF(C478="ZZ Group",(SUM(IFERROR(SUM(VLOOKUP(C478,SpeciesLookup,37,FALSE)*E478/L478*20*0.001),0)*(1-G478))),SUM(IFERROR(SUM(VLOOKUP(C478,SpeciesLookup,37,FALSE)/L478*'6. Look Up Tables'!$M$9*0.001),0)*(1-G478)))</f>
        <v>0</v>
      </c>
      <c r="N478" s="120" t="s">
        <v>114</v>
      </c>
      <c r="O478" s="122">
        <f t="shared" si="47"/>
        <v>0</v>
      </c>
      <c r="P478" s="123"/>
    </row>
    <row r="479" spans="2:16" x14ac:dyDescent="0.2">
      <c r="B479" s="124"/>
      <c r="C479" s="137"/>
      <c r="D479" s="138">
        <f t="shared" si="42"/>
        <v>0</v>
      </c>
      <c r="E479" s="231"/>
      <c r="F479" s="119"/>
      <c r="G479" s="139">
        <f t="shared" si="43"/>
        <v>0</v>
      </c>
      <c r="H479" s="140">
        <f t="shared" si="44"/>
        <v>0</v>
      </c>
      <c r="I479" s="122">
        <f t="shared" si="45"/>
        <v>0</v>
      </c>
      <c r="K479" s="120"/>
      <c r="L479" s="141" t="e">
        <f t="shared" si="46"/>
        <v>#N/A</v>
      </c>
      <c r="M479" s="142">
        <f>IF(C479="ZZ Group",(SUM(IFERROR(SUM(VLOOKUP(C479,SpeciesLookup,37,FALSE)*E479/L479*20*0.001),0)*(1-G479))),SUM(IFERROR(SUM(VLOOKUP(C479,SpeciesLookup,37,FALSE)/L479*'6. Look Up Tables'!$M$9*0.001),0)*(1-G479)))</f>
        <v>0</v>
      </c>
      <c r="N479" s="120" t="s">
        <v>114</v>
      </c>
      <c r="O479" s="122">
        <f t="shared" si="47"/>
        <v>0</v>
      </c>
      <c r="P479" s="123"/>
    </row>
    <row r="480" spans="2:16" x14ac:dyDescent="0.2">
      <c r="B480" s="124"/>
      <c r="C480" s="137"/>
      <c r="D480" s="138">
        <f t="shared" si="42"/>
        <v>0</v>
      </c>
      <c r="E480" s="231"/>
      <c r="F480" s="119"/>
      <c r="G480" s="139">
        <f t="shared" si="43"/>
        <v>0</v>
      </c>
      <c r="H480" s="140">
        <f t="shared" si="44"/>
        <v>0</v>
      </c>
      <c r="I480" s="122">
        <f t="shared" si="45"/>
        <v>0</v>
      </c>
      <c r="K480" s="120"/>
      <c r="L480" s="141" t="e">
        <f t="shared" si="46"/>
        <v>#N/A</v>
      </c>
      <c r="M480" s="142">
        <f>IF(C480="ZZ Group",(SUM(IFERROR(SUM(VLOOKUP(C480,SpeciesLookup,37,FALSE)*E480/L480*20*0.001),0)*(1-G480))),SUM(IFERROR(SUM(VLOOKUP(C480,SpeciesLookup,37,FALSE)/L480*'6. Look Up Tables'!$M$9*0.001),0)*(1-G480)))</f>
        <v>0</v>
      </c>
      <c r="N480" s="120" t="s">
        <v>114</v>
      </c>
      <c r="O480" s="122">
        <f t="shared" si="47"/>
        <v>0</v>
      </c>
      <c r="P480" s="123"/>
    </row>
    <row r="481" spans="2:16" x14ac:dyDescent="0.2">
      <c r="B481" s="124"/>
      <c r="C481" s="137"/>
      <c r="D481" s="138">
        <f t="shared" si="42"/>
        <v>0</v>
      </c>
      <c r="E481" s="231"/>
      <c r="F481" s="119"/>
      <c r="G481" s="139">
        <f t="shared" si="43"/>
        <v>0</v>
      </c>
      <c r="H481" s="140">
        <f t="shared" si="44"/>
        <v>0</v>
      </c>
      <c r="I481" s="122">
        <f t="shared" si="45"/>
        <v>0</v>
      </c>
      <c r="K481" s="120"/>
      <c r="L481" s="141" t="e">
        <f t="shared" si="46"/>
        <v>#N/A</v>
      </c>
      <c r="M481" s="142">
        <f>IF(C481="ZZ Group",(SUM(IFERROR(SUM(VLOOKUP(C481,SpeciesLookup,37,FALSE)*E481/L481*20*0.001),0)*(1-G481))),SUM(IFERROR(SUM(VLOOKUP(C481,SpeciesLookup,37,FALSE)/L481*'6. Look Up Tables'!$M$9*0.001),0)*(1-G481)))</f>
        <v>0</v>
      </c>
      <c r="N481" s="120" t="s">
        <v>114</v>
      </c>
      <c r="O481" s="122">
        <f t="shared" si="47"/>
        <v>0</v>
      </c>
      <c r="P481" s="123"/>
    </row>
    <row r="482" spans="2:16" x14ac:dyDescent="0.2">
      <c r="B482" s="124"/>
      <c r="C482" s="137"/>
      <c r="D482" s="138">
        <f t="shared" si="42"/>
        <v>0</v>
      </c>
      <c r="E482" s="231"/>
      <c r="F482" s="119"/>
      <c r="G482" s="139">
        <f t="shared" si="43"/>
        <v>0</v>
      </c>
      <c r="H482" s="140">
        <f t="shared" si="44"/>
        <v>0</v>
      </c>
      <c r="I482" s="122">
        <f t="shared" si="45"/>
        <v>0</v>
      </c>
      <c r="K482" s="120"/>
      <c r="L482" s="141" t="e">
        <f t="shared" si="46"/>
        <v>#N/A</v>
      </c>
      <c r="M482" s="142">
        <f>IF(C482="ZZ Group",(SUM(IFERROR(SUM(VLOOKUP(C482,SpeciesLookup,37,FALSE)*E482/L482*20*0.001),0)*(1-G482))),SUM(IFERROR(SUM(VLOOKUP(C482,SpeciesLookup,37,FALSE)/L482*'6. Look Up Tables'!$M$9*0.001),0)*(1-G482)))</f>
        <v>0</v>
      </c>
      <c r="N482" s="120" t="s">
        <v>114</v>
      </c>
      <c r="O482" s="122">
        <f t="shared" si="47"/>
        <v>0</v>
      </c>
      <c r="P482" s="123"/>
    </row>
    <row r="483" spans="2:16" x14ac:dyDescent="0.2">
      <c r="B483" s="124"/>
      <c r="C483" s="137"/>
      <c r="D483" s="138">
        <f t="shared" si="42"/>
        <v>0</v>
      </c>
      <c r="E483" s="231"/>
      <c r="F483" s="119"/>
      <c r="G483" s="139">
        <f t="shared" si="43"/>
        <v>0</v>
      </c>
      <c r="H483" s="140">
        <f t="shared" si="44"/>
        <v>0</v>
      </c>
      <c r="I483" s="122">
        <f t="shared" si="45"/>
        <v>0</v>
      </c>
      <c r="K483" s="120"/>
      <c r="L483" s="141" t="e">
        <f t="shared" si="46"/>
        <v>#N/A</v>
      </c>
      <c r="M483" s="142">
        <f>IF(C483="ZZ Group",(SUM(IFERROR(SUM(VLOOKUP(C483,SpeciesLookup,37,FALSE)*E483/L483*20*0.001),0)*(1-G483))),SUM(IFERROR(SUM(VLOOKUP(C483,SpeciesLookup,37,FALSE)/L483*'6. Look Up Tables'!$M$9*0.001),0)*(1-G483)))</f>
        <v>0</v>
      </c>
      <c r="N483" s="120" t="s">
        <v>114</v>
      </c>
      <c r="O483" s="122">
        <f t="shared" si="47"/>
        <v>0</v>
      </c>
      <c r="P483" s="123"/>
    </row>
    <row r="484" spans="2:16" x14ac:dyDescent="0.2">
      <c r="B484" s="124"/>
      <c r="C484" s="137"/>
      <c r="D484" s="138">
        <f t="shared" si="42"/>
        <v>0</v>
      </c>
      <c r="E484" s="231"/>
      <c r="F484" s="119"/>
      <c r="G484" s="139">
        <f t="shared" si="43"/>
        <v>0</v>
      </c>
      <c r="H484" s="140">
        <f t="shared" si="44"/>
        <v>0</v>
      </c>
      <c r="I484" s="122">
        <f t="shared" si="45"/>
        <v>0</v>
      </c>
      <c r="K484" s="120"/>
      <c r="L484" s="141" t="e">
        <f t="shared" si="46"/>
        <v>#N/A</v>
      </c>
      <c r="M484" s="142">
        <f>IF(C484="ZZ Group",(SUM(IFERROR(SUM(VLOOKUP(C484,SpeciesLookup,37,FALSE)*E484/L484*20*0.001),0)*(1-G484))),SUM(IFERROR(SUM(VLOOKUP(C484,SpeciesLookup,37,FALSE)/L484*'6. Look Up Tables'!$M$9*0.001),0)*(1-G484)))</f>
        <v>0</v>
      </c>
      <c r="N484" s="120" t="s">
        <v>114</v>
      </c>
      <c r="O484" s="122">
        <f t="shared" si="47"/>
        <v>0</v>
      </c>
      <c r="P484" s="123"/>
    </row>
    <row r="485" spans="2:16" x14ac:dyDescent="0.2">
      <c r="B485" s="124"/>
      <c r="C485" s="137"/>
      <c r="D485" s="138">
        <f t="shared" si="42"/>
        <v>0</v>
      </c>
      <c r="E485" s="231"/>
      <c r="F485" s="119"/>
      <c r="G485" s="139">
        <f t="shared" si="43"/>
        <v>0</v>
      </c>
      <c r="H485" s="140">
        <f t="shared" si="44"/>
        <v>0</v>
      </c>
      <c r="I485" s="122">
        <f t="shared" si="45"/>
        <v>0</v>
      </c>
      <c r="K485" s="120"/>
      <c r="L485" s="141" t="e">
        <f t="shared" si="46"/>
        <v>#N/A</v>
      </c>
      <c r="M485" s="142">
        <f>IF(C485="ZZ Group",(SUM(IFERROR(SUM(VLOOKUP(C485,SpeciesLookup,37,FALSE)*E485/L485*20*0.001),0)*(1-G485))),SUM(IFERROR(SUM(VLOOKUP(C485,SpeciesLookup,37,FALSE)/L485*'6. Look Up Tables'!$M$9*0.001),0)*(1-G485)))</f>
        <v>0</v>
      </c>
      <c r="N485" s="120" t="s">
        <v>114</v>
      </c>
      <c r="O485" s="122">
        <f t="shared" si="47"/>
        <v>0</v>
      </c>
      <c r="P485" s="123"/>
    </row>
    <row r="486" spans="2:16" x14ac:dyDescent="0.2">
      <c r="B486" s="124"/>
      <c r="C486" s="137"/>
      <c r="D486" s="138">
        <f t="shared" si="42"/>
        <v>0</v>
      </c>
      <c r="E486" s="231"/>
      <c r="F486" s="119"/>
      <c r="G486" s="139">
        <f t="shared" si="43"/>
        <v>0</v>
      </c>
      <c r="H486" s="140">
        <f t="shared" si="44"/>
        <v>0</v>
      </c>
      <c r="I486" s="122">
        <f t="shared" si="45"/>
        <v>0</v>
      </c>
      <c r="K486" s="120"/>
      <c r="L486" s="141" t="e">
        <f t="shared" si="46"/>
        <v>#N/A</v>
      </c>
      <c r="M486" s="142">
        <f>IF(C486="ZZ Group",(SUM(IFERROR(SUM(VLOOKUP(C486,SpeciesLookup,37,FALSE)*E486/L486*20*0.001),0)*(1-G486))),SUM(IFERROR(SUM(VLOOKUP(C486,SpeciesLookup,37,FALSE)/L486*'6. Look Up Tables'!$M$9*0.001),0)*(1-G486)))</f>
        <v>0</v>
      </c>
      <c r="N486" s="120" t="s">
        <v>114</v>
      </c>
      <c r="O486" s="122">
        <f t="shared" si="47"/>
        <v>0</v>
      </c>
      <c r="P486" s="123"/>
    </row>
    <row r="487" spans="2:16" x14ac:dyDescent="0.2">
      <c r="B487" s="124"/>
      <c r="C487" s="137"/>
      <c r="D487" s="138">
        <f t="shared" si="42"/>
        <v>0</v>
      </c>
      <c r="E487" s="231"/>
      <c r="F487" s="119"/>
      <c r="G487" s="139">
        <f t="shared" si="43"/>
        <v>0</v>
      </c>
      <c r="H487" s="140">
        <f t="shared" si="44"/>
        <v>0</v>
      </c>
      <c r="I487" s="122">
        <f t="shared" si="45"/>
        <v>0</v>
      </c>
      <c r="K487" s="120"/>
      <c r="L487" s="141" t="e">
        <f t="shared" si="46"/>
        <v>#N/A</v>
      </c>
      <c r="M487" s="142">
        <f>IF(C487="ZZ Group",(SUM(IFERROR(SUM(VLOOKUP(C487,SpeciesLookup,37,FALSE)*E487/L487*20*0.001),0)*(1-G487))),SUM(IFERROR(SUM(VLOOKUP(C487,SpeciesLookup,37,FALSE)/L487*'6. Look Up Tables'!$M$9*0.001),0)*(1-G487)))</f>
        <v>0</v>
      </c>
      <c r="N487" s="120" t="s">
        <v>114</v>
      </c>
      <c r="O487" s="122">
        <f t="shared" si="47"/>
        <v>0</v>
      </c>
      <c r="P487" s="123"/>
    </row>
    <row r="488" spans="2:16" x14ac:dyDescent="0.2">
      <c r="B488" s="124"/>
      <c r="C488" s="137"/>
      <c r="D488" s="138">
        <f t="shared" si="42"/>
        <v>0</v>
      </c>
      <c r="E488" s="231"/>
      <c r="F488" s="119"/>
      <c r="G488" s="139">
        <f t="shared" si="43"/>
        <v>0</v>
      </c>
      <c r="H488" s="140">
        <f t="shared" si="44"/>
        <v>0</v>
      </c>
      <c r="I488" s="122">
        <f t="shared" si="45"/>
        <v>0</v>
      </c>
      <c r="K488" s="120"/>
      <c r="L488" s="141" t="e">
        <f t="shared" si="46"/>
        <v>#N/A</v>
      </c>
      <c r="M488" s="142">
        <f>IF(C488="ZZ Group",(SUM(IFERROR(SUM(VLOOKUP(C488,SpeciesLookup,37,FALSE)*E488/L488*20*0.001),0)*(1-G488))),SUM(IFERROR(SUM(VLOOKUP(C488,SpeciesLookup,37,FALSE)/L488*'6. Look Up Tables'!$M$9*0.001),0)*(1-G488)))</f>
        <v>0</v>
      </c>
      <c r="N488" s="120" t="s">
        <v>114</v>
      </c>
      <c r="O488" s="122">
        <f t="shared" si="47"/>
        <v>0</v>
      </c>
      <c r="P488" s="123"/>
    </row>
    <row r="489" spans="2:16" x14ac:dyDescent="0.2">
      <c r="B489" s="124"/>
      <c r="C489" s="137"/>
      <c r="D489" s="138">
        <f t="shared" si="42"/>
        <v>0</v>
      </c>
      <c r="E489" s="231"/>
      <c r="F489" s="119"/>
      <c r="G489" s="139">
        <f t="shared" si="43"/>
        <v>0</v>
      </c>
      <c r="H489" s="140">
        <f t="shared" si="44"/>
        <v>0</v>
      </c>
      <c r="I489" s="122">
        <f t="shared" si="45"/>
        <v>0</v>
      </c>
      <c r="K489" s="120"/>
      <c r="L489" s="141" t="e">
        <f t="shared" si="46"/>
        <v>#N/A</v>
      </c>
      <c r="M489" s="142">
        <f>IF(C489="ZZ Group",(SUM(IFERROR(SUM(VLOOKUP(C489,SpeciesLookup,37,FALSE)*E489/L489*20*0.001),0)*(1-G489))),SUM(IFERROR(SUM(VLOOKUP(C489,SpeciesLookup,37,FALSE)/L489*'6. Look Up Tables'!$M$9*0.001),0)*(1-G489)))</f>
        <v>0</v>
      </c>
      <c r="N489" s="120" t="s">
        <v>114</v>
      </c>
      <c r="O489" s="122">
        <f t="shared" si="47"/>
        <v>0</v>
      </c>
      <c r="P489" s="123"/>
    </row>
    <row r="490" spans="2:16" x14ac:dyDescent="0.2">
      <c r="B490" s="124"/>
      <c r="C490" s="137"/>
      <c r="D490" s="138">
        <f t="shared" si="42"/>
        <v>0</v>
      </c>
      <c r="E490" s="231"/>
      <c r="F490" s="119"/>
      <c r="G490" s="139">
        <f t="shared" si="43"/>
        <v>0</v>
      </c>
      <c r="H490" s="140">
        <f t="shared" si="44"/>
        <v>0</v>
      </c>
      <c r="I490" s="122">
        <f t="shared" si="45"/>
        <v>0</v>
      </c>
      <c r="K490" s="120"/>
      <c r="L490" s="141" t="e">
        <f t="shared" si="46"/>
        <v>#N/A</v>
      </c>
      <c r="M490" s="142">
        <f>IF(C490="ZZ Group",(SUM(IFERROR(SUM(VLOOKUP(C490,SpeciesLookup,37,FALSE)*E490/L490*20*0.001),0)*(1-G490))),SUM(IFERROR(SUM(VLOOKUP(C490,SpeciesLookup,37,FALSE)/L490*'6. Look Up Tables'!$M$9*0.001),0)*(1-G490)))</f>
        <v>0</v>
      </c>
      <c r="N490" s="120" t="s">
        <v>114</v>
      </c>
      <c r="O490" s="122">
        <f t="shared" si="47"/>
        <v>0</v>
      </c>
      <c r="P490" s="123"/>
    </row>
    <row r="491" spans="2:16" x14ac:dyDescent="0.2">
      <c r="B491" s="124"/>
      <c r="C491" s="137"/>
      <c r="D491" s="138">
        <f t="shared" si="42"/>
        <v>0</v>
      </c>
      <c r="E491" s="231"/>
      <c r="F491" s="119"/>
      <c r="G491" s="139">
        <f t="shared" si="43"/>
        <v>0</v>
      </c>
      <c r="H491" s="140">
        <f t="shared" si="44"/>
        <v>0</v>
      </c>
      <c r="I491" s="122">
        <f t="shared" si="45"/>
        <v>0</v>
      </c>
      <c r="K491" s="120"/>
      <c r="L491" s="141" t="e">
        <f t="shared" si="46"/>
        <v>#N/A</v>
      </c>
      <c r="M491" s="142">
        <f>IF(C491="ZZ Group",(SUM(IFERROR(SUM(VLOOKUP(C491,SpeciesLookup,37,FALSE)*E491/L491*20*0.001),0)*(1-G491))),SUM(IFERROR(SUM(VLOOKUP(C491,SpeciesLookup,37,FALSE)/L491*'6. Look Up Tables'!$M$9*0.001),0)*(1-G491)))</f>
        <v>0</v>
      </c>
      <c r="N491" s="120" t="s">
        <v>114</v>
      </c>
      <c r="O491" s="122">
        <f t="shared" si="47"/>
        <v>0</v>
      </c>
      <c r="P491" s="123"/>
    </row>
    <row r="492" spans="2:16" x14ac:dyDescent="0.2">
      <c r="B492" s="124"/>
      <c r="C492" s="137"/>
      <c r="D492" s="138">
        <f t="shared" si="42"/>
        <v>0</v>
      </c>
      <c r="E492" s="231"/>
      <c r="F492" s="119"/>
      <c r="G492" s="139">
        <f t="shared" si="43"/>
        <v>0</v>
      </c>
      <c r="H492" s="140">
        <f t="shared" si="44"/>
        <v>0</v>
      </c>
      <c r="I492" s="122">
        <f t="shared" si="45"/>
        <v>0</v>
      </c>
      <c r="K492" s="120"/>
      <c r="L492" s="141" t="e">
        <f t="shared" si="46"/>
        <v>#N/A</v>
      </c>
      <c r="M492" s="142">
        <f>IF(C492="ZZ Group",(SUM(IFERROR(SUM(VLOOKUP(C492,SpeciesLookup,37,FALSE)*E492/L492*20*0.001),0)*(1-G492))),SUM(IFERROR(SUM(VLOOKUP(C492,SpeciesLookup,37,FALSE)/L492*'6. Look Up Tables'!$M$9*0.001),0)*(1-G492)))</f>
        <v>0</v>
      </c>
      <c r="N492" s="120" t="s">
        <v>114</v>
      </c>
      <c r="O492" s="122">
        <f t="shared" si="47"/>
        <v>0</v>
      </c>
      <c r="P492" s="123"/>
    </row>
    <row r="493" spans="2:16" x14ac:dyDescent="0.2">
      <c r="B493" s="124"/>
      <c r="C493" s="137"/>
      <c r="D493" s="138">
        <f t="shared" si="42"/>
        <v>0</v>
      </c>
      <c r="E493" s="231"/>
      <c r="F493" s="119"/>
      <c r="G493" s="139">
        <f t="shared" si="43"/>
        <v>0</v>
      </c>
      <c r="H493" s="140">
        <f t="shared" si="44"/>
        <v>0</v>
      </c>
      <c r="I493" s="122">
        <f t="shared" si="45"/>
        <v>0</v>
      </c>
      <c r="K493" s="120"/>
      <c r="L493" s="141" t="e">
        <f t="shared" si="46"/>
        <v>#N/A</v>
      </c>
      <c r="M493" s="142">
        <f>IF(C493="ZZ Group",(SUM(IFERROR(SUM(VLOOKUP(C493,SpeciesLookup,37,FALSE)*E493/L493*20*0.001),0)*(1-G493))),SUM(IFERROR(SUM(VLOOKUP(C493,SpeciesLookup,37,FALSE)/L493*'6. Look Up Tables'!$M$9*0.001),0)*(1-G493)))</f>
        <v>0</v>
      </c>
      <c r="N493" s="120" t="s">
        <v>114</v>
      </c>
      <c r="O493" s="122">
        <f t="shared" si="47"/>
        <v>0</v>
      </c>
      <c r="P493" s="123"/>
    </row>
    <row r="494" spans="2:16" x14ac:dyDescent="0.2">
      <c r="B494" s="124"/>
      <c r="C494" s="137"/>
      <c r="D494" s="138">
        <f t="shared" si="42"/>
        <v>0</v>
      </c>
      <c r="E494" s="231"/>
      <c r="F494" s="119"/>
      <c r="G494" s="139">
        <f t="shared" si="43"/>
        <v>0</v>
      </c>
      <c r="H494" s="140">
        <f t="shared" si="44"/>
        <v>0</v>
      </c>
      <c r="I494" s="122">
        <f t="shared" si="45"/>
        <v>0</v>
      </c>
      <c r="K494" s="120"/>
      <c r="L494" s="141" t="e">
        <f t="shared" si="46"/>
        <v>#N/A</v>
      </c>
      <c r="M494" s="142">
        <f>IF(C494="ZZ Group",(SUM(IFERROR(SUM(VLOOKUP(C494,SpeciesLookup,37,FALSE)*E494/L494*20*0.001),0)*(1-G494))),SUM(IFERROR(SUM(VLOOKUP(C494,SpeciesLookup,37,FALSE)/L494*'6. Look Up Tables'!$M$9*0.001),0)*(1-G494)))</f>
        <v>0</v>
      </c>
      <c r="N494" s="120" t="s">
        <v>114</v>
      </c>
      <c r="O494" s="122">
        <f t="shared" si="47"/>
        <v>0</v>
      </c>
      <c r="P494" s="123"/>
    </row>
    <row r="495" spans="2:16" x14ac:dyDescent="0.2">
      <c r="B495" s="124"/>
      <c r="C495" s="137"/>
      <c r="D495" s="138">
        <f t="shared" si="42"/>
        <v>0</v>
      </c>
      <c r="E495" s="231"/>
      <c r="F495" s="119"/>
      <c r="G495" s="139">
        <f t="shared" si="43"/>
        <v>0</v>
      </c>
      <c r="H495" s="140">
        <f t="shared" si="44"/>
        <v>0</v>
      </c>
      <c r="I495" s="122">
        <f t="shared" si="45"/>
        <v>0</v>
      </c>
      <c r="K495" s="120"/>
      <c r="L495" s="141" t="e">
        <f t="shared" si="46"/>
        <v>#N/A</v>
      </c>
      <c r="M495" s="142">
        <f>IF(C495="ZZ Group",(SUM(IFERROR(SUM(VLOOKUP(C495,SpeciesLookup,37,FALSE)*E495/L495*20*0.001),0)*(1-G495))),SUM(IFERROR(SUM(VLOOKUP(C495,SpeciesLookup,37,FALSE)/L495*'6. Look Up Tables'!$M$9*0.001),0)*(1-G495)))</f>
        <v>0</v>
      </c>
      <c r="N495" s="120" t="s">
        <v>114</v>
      </c>
      <c r="O495" s="122">
        <f t="shared" si="47"/>
        <v>0</v>
      </c>
      <c r="P495" s="123"/>
    </row>
    <row r="496" spans="2:16" x14ac:dyDescent="0.2">
      <c r="B496" s="124"/>
      <c r="C496" s="137"/>
      <c r="D496" s="138">
        <f t="shared" si="42"/>
        <v>0</v>
      </c>
      <c r="E496" s="231"/>
      <c r="F496" s="119"/>
      <c r="G496" s="139">
        <f t="shared" si="43"/>
        <v>0</v>
      </c>
      <c r="H496" s="140">
        <f t="shared" si="44"/>
        <v>0</v>
      </c>
      <c r="I496" s="122">
        <f t="shared" si="45"/>
        <v>0</v>
      </c>
      <c r="K496" s="120"/>
      <c r="L496" s="141" t="e">
        <f t="shared" si="46"/>
        <v>#N/A</v>
      </c>
      <c r="M496" s="142">
        <f>IF(C496="ZZ Group",(SUM(IFERROR(SUM(VLOOKUP(C496,SpeciesLookup,37,FALSE)*E496/L496*20*0.001),0)*(1-G496))),SUM(IFERROR(SUM(VLOOKUP(C496,SpeciesLookup,37,FALSE)/L496*'6. Look Up Tables'!$M$9*0.001),0)*(1-G496)))</f>
        <v>0</v>
      </c>
      <c r="N496" s="120" t="s">
        <v>114</v>
      </c>
      <c r="O496" s="122">
        <f t="shared" si="47"/>
        <v>0</v>
      </c>
      <c r="P496" s="123"/>
    </row>
    <row r="497" spans="2:16" x14ac:dyDescent="0.2">
      <c r="B497" s="124"/>
      <c r="C497" s="137"/>
      <c r="D497" s="138">
        <f t="shared" si="42"/>
        <v>0</v>
      </c>
      <c r="E497" s="231"/>
      <c r="F497" s="119"/>
      <c r="G497" s="139">
        <f t="shared" si="43"/>
        <v>0</v>
      </c>
      <c r="H497" s="140">
        <f t="shared" si="44"/>
        <v>0</v>
      </c>
      <c r="I497" s="122">
        <f t="shared" si="45"/>
        <v>0</v>
      </c>
      <c r="K497" s="120"/>
      <c r="L497" s="141" t="e">
        <f t="shared" si="46"/>
        <v>#N/A</v>
      </c>
      <c r="M497" s="142">
        <f>IF(C497="ZZ Group",(SUM(IFERROR(SUM(VLOOKUP(C497,SpeciesLookup,37,FALSE)*E497/L497*20*0.001),0)*(1-G497))),SUM(IFERROR(SUM(VLOOKUP(C497,SpeciesLookup,37,FALSE)/L497*'6. Look Up Tables'!$M$9*0.001),0)*(1-G497)))</f>
        <v>0</v>
      </c>
      <c r="N497" s="120" t="s">
        <v>114</v>
      </c>
      <c r="O497" s="122">
        <f t="shared" si="47"/>
        <v>0</v>
      </c>
      <c r="P497" s="123"/>
    </row>
    <row r="498" spans="2:16" x14ac:dyDescent="0.2">
      <c r="B498" s="124"/>
      <c r="C498" s="137"/>
      <c r="D498" s="138">
        <f t="shared" si="42"/>
        <v>0</v>
      </c>
      <c r="E498" s="231"/>
      <c r="F498" s="119"/>
      <c r="G498" s="139">
        <f t="shared" si="43"/>
        <v>0</v>
      </c>
      <c r="H498" s="140">
        <f t="shared" si="44"/>
        <v>0</v>
      </c>
      <c r="I498" s="122">
        <f t="shared" si="45"/>
        <v>0</v>
      </c>
      <c r="K498" s="120"/>
      <c r="L498" s="141" t="e">
        <f t="shared" si="46"/>
        <v>#N/A</v>
      </c>
      <c r="M498" s="142">
        <f>IF(C498="ZZ Group",(SUM(IFERROR(SUM(VLOOKUP(C498,SpeciesLookup,37,FALSE)*E498/L498*20*0.001),0)*(1-G498))),SUM(IFERROR(SUM(VLOOKUP(C498,SpeciesLookup,37,FALSE)/L498*'6. Look Up Tables'!$M$9*0.001),0)*(1-G498)))</f>
        <v>0</v>
      </c>
      <c r="N498" s="120" t="s">
        <v>114</v>
      </c>
      <c r="O498" s="122">
        <f t="shared" si="47"/>
        <v>0</v>
      </c>
      <c r="P498" s="123"/>
    </row>
    <row r="499" spans="2:16" x14ac:dyDescent="0.2">
      <c r="B499" s="124"/>
      <c r="C499" s="137"/>
      <c r="D499" s="138">
        <f t="shared" si="42"/>
        <v>0</v>
      </c>
      <c r="E499" s="231"/>
      <c r="F499" s="119"/>
      <c r="G499" s="139">
        <f t="shared" si="43"/>
        <v>0</v>
      </c>
      <c r="H499" s="140">
        <f t="shared" si="44"/>
        <v>0</v>
      </c>
      <c r="I499" s="122">
        <f t="shared" si="45"/>
        <v>0</v>
      </c>
      <c r="K499" s="120"/>
      <c r="L499" s="141" t="e">
        <f t="shared" si="46"/>
        <v>#N/A</v>
      </c>
      <c r="M499" s="142">
        <f>IF(C499="ZZ Group",(SUM(IFERROR(SUM(VLOOKUP(C499,SpeciesLookup,37,FALSE)*E499/L499*20*0.001),0)*(1-G499))),SUM(IFERROR(SUM(VLOOKUP(C499,SpeciesLookup,37,FALSE)/L499*'6. Look Up Tables'!$M$9*0.001),0)*(1-G499)))</f>
        <v>0</v>
      </c>
      <c r="N499" s="120" t="s">
        <v>114</v>
      </c>
      <c r="O499" s="122">
        <f t="shared" si="47"/>
        <v>0</v>
      </c>
      <c r="P499" s="123"/>
    </row>
    <row r="500" spans="2:16" x14ac:dyDescent="0.2">
      <c r="B500" s="124"/>
      <c r="C500" s="137"/>
      <c r="D500" s="138">
        <f t="shared" si="42"/>
        <v>0</v>
      </c>
      <c r="E500" s="231"/>
      <c r="F500" s="119"/>
      <c r="G500" s="139">
        <f t="shared" si="43"/>
        <v>0</v>
      </c>
      <c r="H500" s="140">
        <f t="shared" si="44"/>
        <v>0</v>
      </c>
      <c r="I500" s="122">
        <f t="shared" si="45"/>
        <v>0</v>
      </c>
      <c r="K500" s="120"/>
      <c r="L500" s="141" t="e">
        <f t="shared" si="46"/>
        <v>#N/A</v>
      </c>
      <c r="M500" s="142">
        <f>IF(C500="ZZ Group",(SUM(IFERROR(SUM(VLOOKUP(C500,SpeciesLookup,37,FALSE)*E500/L500*20*0.001),0)*(1-G500))),SUM(IFERROR(SUM(VLOOKUP(C500,SpeciesLookup,37,FALSE)/L500*'6. Look Up Tables'!$M$9*0.001),0)*(1-G500)))</f>
        <v>0</v>
      </c>
      <c r="N500" s="120" t="s">
        <v>114</v>
      </c>
      <c r="O500" s="122">
        <f t="shared" si="47"/>
        <v>0</v>
      </c>
      <c r="P500" s="123"/>
    </row>
    <row r="501" spans="2:16" x14ac:dyDescent="0.2">
      <c r="B501" s="124"/>
      <c r="C501" s="137"/>
      <c r="D501" s="138">
        <f t="shared" si="42"/>
        <v>0</v>
      </c>
      <c r="E501" s="231"/>
      <c r="F501" s="119"/>
      <c r="G501" s="139">
        <f t="shared" si="43"/>
        <v>0</v>
      </c>
      <c r="H501" s="140">
        <f t="shared" si="44"/>
        <v>0</v>
      </c>
      <c r="I501" s="122">
        <f t="shared" si="45"/>
        <v>0</v>
      </c>
      <c r="K501" s="120"/>
      <c r="L501" s="141" t="e">
        <f t="shared" si="46"/>
        <v>#N/A</v>
      </c>
      <c r="M501" s="142">
        <f>IF(C501="ZZ Group",(SUM(IFERROR(SUM(VLOOKUP(C501,SpeciesLookup,37,FALSE)*E501/L501*20*0.001),0)*(1-G501))),SUM(IFERROR(SUM(VLOOKUP(C501,SpeciesLookup,37,FALSE)/L501*'6. Look Up Tables'!$M$9*0.001),0)*(1-G501)))</f>
        <v>0</v>
      </c>
      <c r="N501" s="120" t="s">
        <v>114</v>
      </c>
      <c r="O501" s="122">
        <f t="shared" si="47"/>
        <v>0</v>
      </c>
      <c r="P501" s="123"/>
    </row>
    <row r="502" spans="2:16" x14ac:dyDescent="0.2">
      <c r="B502" s="124"/>
      <c r="C502" s="137"/>
      <c r="D502" s="138">
        <f t="shared" si="42"/>
        <v>0</v>
      </c>
      <c r="E502" s="231"/>
      <c r="F502" s="119"/>
      <c r="G502" s="139">
        <f t="shared" si="43"/>
        <v>0</v>
      </c>
      <c r="H502" s="140">
        <f t="shared" si="44"/>
        <v>0</v>
      </c>
      <c r="I502" s="122">
        <f t="shared" si="45"/>
        <v>0</v>
      </c>
      <c r="K502" s="120"/>
      <c r="L502" s="141" t="e">
        <f t="shared" si="46"/>
        <v>#N/A</v>
      </c>
      <c r="M502" s="142">
        <f>IF(C502="ZZ Group",(SUM(IFERROR(SUM(VLOOKUP(C502,SpeciesLookup,37,FALSE)*E502/L502*20*0.001),0)*(1-G502))),SUM(IFERROR(SUM(VLOOKUP(C502,SpeciesLookup,37,FALSE)/L502*'6. Look Up Tables'!$M$9*0.001),0)*(1-G502)))</f>
        <v>0</v>
      </c>
      <c r="N502" s="120" t="s">
        <v>114</v>
      </c>
      <c r="O502" s="122">
        <f t="shared" si="47"/>
        <v>0</v>
      </c>
      <c r="P502" s="123"/>
    </row>
    <row r="503" spans="2:16" x14ac:dyDescent="0.2">
      <c r="B503" s="124"/>
      <c r="C503" s="137"/>
      <c r="D503" s="138">
        <f t="shared" si="42"/>
        <v>0</v>
      </c>
      <c r="E503" s="231"/>
      <c r="F503" s="119"/>
      <c r="G503" s="139">
        <f t="shared" si="43"/>
        <v>0</v>
      </c>
      <c r="H503" s="140">
        <f t="shared" si="44"/>
        <v>0</v>
      </c>
      <c r="I503" s="122">
        <f t="shared" si="45"/>
        <v>0</v>
      </c>
      <c r="K503" s="120"/>
      <c r="L503" s="141" t="e">
        <f t="shared" si="46"/>
        <v>#N/A</v>
      </c>
      <c r="M503" s="142">
        <f>IF(C503="ZZ Group",(SUM(IFERROR(SUM(VLOOKUP(C503,SpeciesLookup,37,FALSE)*E503/L503*20*0.001),0)*(1-G503))),SUM(IFERROR(SUM(VLOOKUP(C503,SpeciesLookup,37,FALSE)/L503*'6. Look Up Tables'!$M$9*0.001),0)*(1-G503)))</f>
        <v>0</v>
      </c>
      <c r="N503" s="120" t="s">
        <v>114</v>
      </c>
      <c r="O503" s="122">
        <f t="shared" si="47"/>
        <v>0</v>
      </c>
      <c r="P503" s="123"/>
    </row>
    <row r="504" spans="2:16" x14ac:dyDescent="0.2">
      <c r="B504" s="124"/>
      <c r="C504" s="137"/>
      <c r="D504" s="138">
        <f t="shared" si="42"/>
        <v>0</v>
      </c>
      <c r="E504" s="231"/>
      <c r="F504" s="119"/>
      <c r="G504" s="139">
        <f t="shared" si="43"/>
        <v>0</v>
      </c>
      <c r="H504" s="140">
        <f t="shared" si="44"/>
        <v>0</v>
      </c>
      <c r="I504" s="122">
        <f t="shared" si="45"/>
        <v>0</v>
      </c>
      <c r="K504" s="120"/>
      <c r="L504" s="141" t="e">
        <f t="shared" si="46"/>
        <v>#N/A</v>
      </c>
      <c r="M504" s="142">
        <f>IF(C504="ZZ Group",(SUM(IFERROR(SUM(VLOOKUP(C504,SpeciesLookup,37,FALSE)*E504/L504*20*0.001),0)*(1-G504))),SUM(IFERROR(SUM(VLOOKUP(C504,SpeciesLookup,37,FALSE)/L504*'6. Look Up Tables'!$M$9*0.001),0)*(1-G504)))</f>
        <v>0</v>
      </c>
      <c r="N504" s="120" t="s">
        <v>114</v>
      </c>
      <c r="O504" s="122">
        <f t="shared" si="47"/>
        <v>0</v>
      </c>
      <c r="P504" s="123"/>
    </row>
    <row r="505" spans="2:16" x14ac:dyDescent="0.2">
      <c r="B505" s="124"/>
      <c r="C505" s="137"/>
      <c r="D505" s="138">
        <f t="shared" si="42"/>
        <v>0</v>
      </c>
      <c r="E505" s="231"/>
      <c r="F505" s="119"/>
      <c r="G505" s="139">
        <f t="shared" si="43"/>
        <v>0</v>
      </c>
      <c r="H505" s="140">
        <f t="shared" si="44"/>
        <v>0</v>
      </c>
      <c r="I505" s="122">
        <f t="shared" si="45"/>
        <v>0</v>
      </c>
      <c r="K505" s="120"/>
      <c r="L505" s="141" t="e">
        <f t="shared" si="46"/>
        <v>#N/A</v>
      </c>
      <c r="M505" s="142">
        <f>IF(C505="ZZ Group",(SUM(IFERROR(SUM(VLOOKUP(C505,SpeciesLookup,37,FALSE)*E505/L505*20*0.001),0)*(1-G505))),SUM(IFERROR(SUM(VLOOKUP(C505,SpeciesLookup,37,FALSE)/L505*'6. Look Up Tables'!$M$9*0.001),0)*(1-G505)))</f>
        <v>0</v>
      </c>
      <c r="N505" s="120" t="s">
        <v>114</v>
      </c>
      <c r="O505" s="122">
        <f t="shared" si="47"/>
        <v>0</v>
      </c>
      <c r="P505" s="123"/>
    </row>
    <row r="506" spans="2:16" x14ac:dyDescent="0.2">
      <c r="B506" s="124"/>
      <c r="C506" s="137"/>
      <c r="D506" s="138">
        <f t="shared" si="42"/>
        <v>0</v>
      </c>
      <c r="E506" s="231"/>
      <c r="F506" s="119"/>
      <c r="G506" s="139">
        <f t="shared" si="43"/>
        <v>0</v>
      </c>
      <c r="H506" s="140">
        <f t="shared" si="44"/>
        <v>0</v>
      </c>
      <c r="I506" s="122">
        <f t="shared" si="45"/>
        <v>0</v>
      </c>
      <c r="K506" s="120"/>
      <c r="L506" s="141" t="e">
        <f t="shared" si="46"/>
        <v>#N/A</v>
      </c>
      <c r="M506" s="142">
        <f>IF(C506="ZZ Group",(SUM(IFERROR(SUM(VLOOKUP(C506,SpeciesLookup,37,FALSE)*E506/L506*20*0.001),0)*(1-G506))),SUM(IFERROR(SUM(VLOOKUP(C506,SpeciesLookup,37,FALSE)/L506*'6. Look Up Tables'!$M$9*0.001),0)*(1-G506)))</f>
        <v>0</v>
      </c>
      <c r="N506" s="120" t="s">
        <v>114</v>
      </c>
      <c r="O506" s="122">
        <f t="shared" si="47"/>
        <v>0</v>
      </c>
      <c r="P506" s="123"/>
    </row>
    <row r="507" spans="2:16" x14ac:dyDescent="0.2">
      <c r="B507" s="124"/>
      <c r="C507" s="137"/>
      <c r="D507" s="138">
        <f t="shared" si="42"/>
        <v>0</v>
      </c>
      <c r="E507" s="231"/>
      <c r="F507" s="119"/>
      <c r="G507" s="139">
        <f t="shared" si="43"/>
        <v>0</v>
      </c>
      <c r="H507" s="140">
        <f t="shared" si="44"/>
        <v>0</v>
      </c>
      <c r="I507" s="122">
        <f t="shared" si="45"/>
        <v>0</v>
      </c>
      <c r="K507" s="120"/>
      <c r="L507" s="141" t="e">
        <f t="shared" si="46"/>
        <v>#N/A</v>
      </c>
      <c r="M507" s="142">
        <f>IF(C507="ZZ Group",(SUM(IFERROR(SUM(VLOOKUP(C507,SpeciesLookup,37,FALSE)*E507/L507*20*0.001),0)*(1-G507))),SUM(IFERROR(SUM(VLOOKUP(C507,SpeciesLookup,37,FALSE)/L507*'6. Look Up Tables'!$M$9*0.001),0)*(1-G507)))</f>
        <v>0</v>
      </c>
      <c r="N507" s="120" t="s">
        <v>114</v>
      </c>
      <c r="O507" s="122">
        <f t="shared" si="47"/>
        <v>0</v>
      </c>
      <c r="P507" s="123"/>
    </row>
    <row r="508" spans="2:16" x14ac:dyDescent="0.2">
      <c r="B508" s="124"/>
      <c r="C508" s="137"/>
      <c r="D508" s="138">
        <f t="shared" si="42"/>
        <v>0</v>
      </c>
      <c r="E508" s="231"/>
      <c r="F508" s="119"/>
      <c r="G508" s="139">
        <f t="shared" si="43"/>
        <v>0</v>
      </c>
      <c r="H508" s="140">
        <f t="shared" si="44"/>
        <v>0</v>
      </c>
      <c r="I508" s="122">
        <f t="shared" si="45"/>
        <v>0</v>
      </c>
      <c r="K508" s="120"/>
      <c r="L508" s="141" t="e">
        <f t="shared" si="46"/>
        <v>#N/A</v>
      </c>
      <c r="M508" s="142">
        <f>IF(C508="ZZ Group",(SUM(IFERROR(SUM(VLOOKUP(C508,SpeciesLookup,37,FALSE)*E508/L508*20*0.001),0)*(1-G508))),SUM(IFERROR(SUM(VLOOKUP(C508,SpeciesLookup,37,FALSE)/L508*'6. Look Up Tables'!$M$9*0.001),0)*(1-G508)))</f>
        <v>0</v>
      </c>
      <c r="N508" s="120" t="s">
        <v>114</v>
      </c>
      <c r="O508" s="122">
        <f t="shared" si="47"/>
        <v>0</v>
      </c>
      <c r="P508" s="123"/>
    </row>
    <row r="509" spans="2:16" x14ac:dyDescent="0.2">
      <c r="B509" s="124"/>
      <c r="C509" s="137"/>
      <c r="D509" s="138">
        <f t="shared" si="42"/>
        <v>0</v>
      </c>
      <c r="E509" s="231"/>
      <c r="F509" s="119"/>
      <c r="G509" s="139">
        <f t="shared" si="43"/>
        <v>0</v>
      </c>
      <c r="H509" s="140">
        <f t="shared" si="44"/>
        <v>0</v>
      </c>
      <c r="I509" s="122">
        <f t="shared" si="45"/>
        <v>0</v>
      </c>
      <c r="K509" s="120"/>
      <c r="L509" s="141" t="e">
        <f t="shared" si="46"/>
        <v>#N/A</v>
      </c>
      <c r="M509" s="142">
        <f>IF(C509="ZZ Group",(SUM(IFERROR(SUM(VLOOKUP(C509,SpeciesLookup,37,FALSE)*E509/L509*20*0.001),0)*(1-G509))),SUM(IFERROR(SUM(VLOOKUP(C509,SpeciesLookup,37,FALSE)/L509*'6. Look Up Tables'!$M$9*0.001),0)*(1-G509)))</f>
        <v>0</v>
      </c>
      <c r="N509" s="120" t="s">
        <v>114</v>
      </c>
      <c r="O509" s="122">
        <f t="shared" si="47"/>
        <v>0</v>
      </c>
      <c r="P509" s="123"/>
    </row>
    <row r="510" spans="2:16" x14ac:dyDescent="0.2">
      <c r="B510" s="124"/>
      <c r="C510" s="137"/>
      <c r="D510" s="138">
        <f t="shared" si="42"/>
        <v>0</v>
      </c>
      <c r="E510" s="231"/>
      <c r="F510" s="119"/>
      <c r="G510" s="139">
        <f t="shared" si="43"/>
        <v>0</v>
      </c>
      <c r="H510" s="140">
        <f t="shared" si="44"/>
        <v>0</v>
      </c>
      <c r="I510" s="122">
        <f t="shared" si="45"/>
        <v>0</v>
      </c>
      <c r="K510" s="120"/>
      <c r="L510" s="141" t="e">
        <f t="shared" si="46"/>
        <v>#N/A</v>
      </c>
      <c r="M510" s="142">
        <f>IF(C510="ZZ Group",(SUM(IFERROR(SUM(VLOOKUP(C510,SpeciesLookup,37,FALSE)*E510/L510*20*0.001),0)*(1-G510))),SUM(IFERROR(SUM(VLOOKUP(C510,SpeciesLookup,37,FALSE)/L510*'6. Look Up Tables'!$M$9*0.001),0)*(1-G510)))</f>
        <v>0</v>
      </c>
      <c r="N510" s="120" t="s">
        <v>114</v>
      </c>
      <c r="O510" s="122">
        <f t="shared" si="47"/>
        <v>0</v>
      </c>
      <c r="P510" s="123"/>
    </row>
    <row r="511" spans="2:16" x14ac:dyDescent="0.2">
      <c r="B511" s="124"/>
      <c r="C511" s="137"/>
      <c r="D511" s="138">
        <f t="shared" si="42"/>
        <v>0</v>
      </c>
      <c r="E511" s="231"/>
      <c r="F511" s="119"/>
      <c r="G511" s="139">
        <f t="shared" si="43"/>
        <v>0</v>
      </c>
      <c r="H511" s="140">
        <f t="shared" si="44"/>
        <v>0</v>
      </c>
      <c r="I511" s="122">
        <f t="shared" si="45"/>
        <v>0</v>
      </c>
      <c r="K511" s="120"/>
      <c r="L511" s="141" t="e">
        <f t="shared" si="46"/>
        <v>#N/A</v>
      </c>
      <c r="M511" s="142">
        <f>IF(C511="ZZ Group",(SUM(IFERROR(SUM(VLOOKUP(C511,SpeciesLookup,37,FALSE)*E511/L511*20*0.001),0)*(1-G511))),SUM(IFERROR(SUM(VLOOKUP(C511,SpeciesLookup,37,FALSE)/L511*'6. Look Up Tables'!$M$9*0.001),0)*(1-G511)))</f>
        <v>0</v>
      </c>
      <c r="N511" s="120" t="s">
        <v>114</v>
      </c>
      <c r="O511" s="122">
        <f t="shared" si="47"/>
        <v>0</v>
      </c>
      <c r="P511" s="123"/>
    </row>
    <row r="512" spans="2:16" x14ac:dyDescent="0.2">
      <c r="B512" s="124"/>
      <c r="C512" s="137"/>
      <c r="D512" s="138">
        <f t="shared" si="42"/>
        <v>0</v>
      </c>
      <c r="E512" s="231"/>
      <c r="F512" s="119"/>
      <c r="G512" s="139">
        <f t="shared" si="43"/>
        <v>0</v>
      </c>
      <c r="H512" s="140">
        <f t="shared" si="44"/>
        <v>0</v>
      </c>
      <c r="I512" s="122">
        <f t="shared" si="45"/>
        <v>0</v>
      </c>
      <c r="K512" s="120"/>
      <c r="L512" s="141" t="e">
        <f t="shared" si="46"/>
        <v>#N/A</v>
      </c>
      <c r="M512" s="142">
        <f>IF(C512="ZZ Group",(SUM(IFERROR(SUM(VLOOKUP(C512,SpeciesLookup,37,FALSE)*E512/L512*20*0.001),0)*(1-G512))),SUM(IFERROR(SUM(VLOOKUP(C512,SpeciesLookup,37,FALSE)/L512*'6. Look Up Tables'!$M$9*0.001),0)*(1-G512)))</f>
        <v>0</v>
      </c>
      <c r="N512" s="120" t="s">
        <v>114</v>
      </c>
      <c r="O512" s="122">
        <f t="shared" si="47"/>
        <v>0</v>
      </c>
      <c r="P512" s="123"/>
    </row>
    <row r="513" spans="2:16" x14ac:dyDescent="0.2">
      <c r="B513" s="124"/>
      <c r="C513" s="137"/>
      <c r="D513" s="138">
        <f t="shared" ref="D513:D576" si="48">IFERROR(VLOOKUP(C513,SpeciesLookup,25,FALSE),0)</f>
        <v>0</v>
      </c>
      <c r="E513" s="231"/>
      <c r="F513" s="119"/>
      <c r="G513" s="139">
        <f t="shared" si="43"/>
        <v>0</v>
      </c>
      <c r="H513" s="140">
        <f t="shared" ref="H513:H576" si="49">IFERROR(VLOOKUP(C513,SpeciesLookup,26,FALSE),0)</f>
        <v>0</v>
      </c>
      <c r="I513" s="122">
        <f t="shared" si="45"/>
        <v>0</v>
      </c>
      <c r="K513" s="120"/>
      <c r="L513" s="141" t="e">
        <f t="shared" ref="L513:L576" si="50">VLOOKUP(K513,AWHC,2,FALSE)</f>
        <v>#N/A</v>
      </c>
      <c r="M513" s="142">
        <f>IF(C513="ZZ Group",(SUM(IFERROR(SUM(VLOOKUP(C513,SpeciesLookup,37,FALSE)*E513/L513*20*0.001),0)*(1-G513))),SUM(IFERROR(SUM(VLOOKUP(C513,SpeciesLookup,37,FALSE)/L513*'6. Look Up Tables'!$M$9*0.001),0)*(1-G513)))</f>
        <v>0</v>
      </c>
      <c r="N513" s="120" t="s">
        <v>114</v>
      </c>
      <c r="O513" s="122">
        <f t="shared" ref="O513:O576" si="51">IF(N513="Yes",M513*0.8,M513)</f>
        <v>0</v>
      </c>
      <c r="P513" s="123"/>
    </row>
    <row r="514" spans="2:16" x14ac:dyDescent="0.2">
      <c r="B514" s="124"/>
      <c r="C514" s="137"/>
      <c r="D514" s="138">
        <f t="shared" si="48"/>
        <v>0</v>
      </c>
      <c r="E514" s="231"/>
      <c r="F514" s="119"/>
      <c r="G514" s="139">
        <f t="shared" si="43"/>
        <v>0</v>
      </c>
      <c r="H514" s="140">
        <f t="shared" si="49"/>
        <v>0</v>
      </c>
      <c r="I514" s="122">
        <f t="shared" si="45"/>
        <v>0</v>
      </c>
      <c r="K514" s="120"/>
      <c r="L514" s="141" t="e">
        <f t="shared" si="50"/>
        <v>#N/A</v>
      </c>
      <c r="M514" s="142">
        <f>IF(C514="ZZ Group",(SUM(IFERROR(SUM(VLOOKUP(C514,SpeciesLookup,37,FALSE)*E514/L514*20*0.001),0)*(1-G514))),SUM(IFERROR(SUM(VLOOKUP(C514,SpeciesLookup,37,FALSE)/L514*'6. Look Up Tables'!$M$9*0.001),0)*(1-G514)))</f>
        <v>0</v>
      </c>
      <c r="N514" s="120" t="s">
        <v>114</v>
      </c>
      <c r="O514" s="122">
        <f t="shared" si="51"/>
        <v>0</v>
      </c>
      <c r="P514" s="123"/>
    </row>
    <row r="515" spans="2:16" x14ac:dyDescent="0.2">
      <c r="B515" s="124"/>
      <c r="C515" s="137"/>
      <c r="D515" s="138">
        <f t="shared" si="48"/>
        <v>0</v>
      </c>
      <c r="E515" s="231"/>
      <c r="F515" s="119"/>
      <c r="G515" s="139">
        <f t="shared" si="43"/>
        <v>0</v>
      </c>
      <c r="H515" s="140">
        <f t="shared" si="49"/>
        <v>0</v>
      </c>
      <c r="I515" s="122">
        <f t="shared" si="45"/>
        <v>0</v>
      </c>
      <c r="K515" s="120"/>
      <c r="L515" s="141" t="e">
        <f t="shared" si="50"/>
        <v>#N/A</v>
      </c>
      <c r="M515" s="142">
        <f>IF(C515="ZZ Group",(SUM(IFERROR(SUM(VLOOKUP(C515,SpeciesLookup,37,FALSE)*E515/L515*20*0.001),0)*(1-G515))),SUM(IFERROR(SUM(VLOOKUP(C515,SpeciesLookup,37,FALSE)/L515*'6. Look Up Tables'!$M$9*0.001),0)*(1-G515)))</f>
        <v>0</v>
      </c>
      <c r="N515" s="120" t="s">
        <v>114</v>
      </c>
      <c r="O515" s="122">
        <f t="shared" si="51"/>
        <v>0</v>
      </c>
      <c r="P515" s="123"/>
    </row>
    <row r="516" spans="2:16" x14ac:dyDescent="0.2">
      <c r="B516" s="124"/>
      <c r="C516" s="137"/>
      <c r="D516" s="138">
        <f t="shared" si="48"/>
        <v>0</v>
      </c>
      <c r="E516" s="231"/>
      <c r="F516" s="119"/>
      <c r="G516" s="139">
        <f t="shared" si="43"/>
        <v>0</v>
      </c>
      <c r="H516" s="140">
        <f t="shared" si="49"/>
        <v>0</v>
      </c>
      <c r="I516" s="122">
        <f t="shared" si="45"/>
        <v>0</v>
      </c>
      <c r="K516" s="120"/>
      <c r="L516" s="141" t="e">
        <f t="shared" si="50"/>
        <v>#N/A</v>
      </c>
      <c r="M516" s="142">
        <f>IF(C516="ZZ Group",(SUM(IFERROR(SUM(VLOOKUP(C516,SpeciesLookup,37,FALSE)*E516/L516*20*0.001),0)*(1-G516))),SUM(IFERROR(SUM(VLOOKUP(C516,SpeciesLookup,37,FALSE)/L516*'6. Look Up Tables'!$M$9*0.001),0)*(1-G516)))</f>
        <v>0</v>
      </c>
      <c r="N516" s="120" t="s">
        <v>114</v>
      </c>
      <c r="O516" s="122">
        <f t="shared" si="51"/>
        <v>0</v>
      </c>
      <c r="P516" s="123"/>
    </row>
    <row r="517" spans="2:16" x14ac:dyDescent="0.2">
      <c r="B517" s="124"/>
      <c r="C517" s="137"/>
      <c r="D517" s="138">
        <f t="shared" si="48"/>
        <v>0</v>
      </c>
      <c r="E517" s="231"/>
      <c r="F517" s="119"/>
      <c r="G517" s="139">
        <f t="shared" si="43"/>
        <v>0</v>
      </c>
      <c r="H517" s="140">
        <f t="shared" si="49"/>
        <v>0</v>
      </c>
      <c r="I517" s="122">
        <f t="shared" si="45"/>
        <v>0</v>
      </c>
      <c r="K517" s="120"/>
      <c r="L517" s="141" t="e">
        <f t="shared" si="50"/>
        <v>#N/A</v>
      </c>
      <c r="M517" s="142">
        <f>IF(C517="ZZ Group",(SUM(IFERROR(SUM(VLOOKUP(C517,SpeciesLookup,37,FALSE)*E517/L517*20*0.001),0)*(1-G517))),SUM(IFERROR(SUM(VLOOKUP(C517,SpeciesLookup,37,FALSE)/L517*'6. Look Up Tables'!$M$9*0.001),0)*(1-G517)))</f>
        <v>0</v>
      </c>
      <c r="N517" s="120" t="s">
        <v>114</v>
      </c>
      <c r="O517" s="122">
        <f t="shared" si="51"/>
        <v>0</v>
      </c>
      <c r="P517" s="123"/>
    </row>
    <row r="518" spans="2:16" x14ac:dyDescent="0.2">
      <c r="B518" s="124"/>
      <c r="C518" s="137"/>
      <c r="D518" s="138">
        <f t="shared" si="48"/>
        <v>0</v>
      </c>
      <c r="E518" s="231"/>
      <c r="F518" s="119"/>
      <c r="G518" s="139">
        <f t="shared" si="43"/>
        <v>0</v>
      </c>
      <c r="H518" s="140">
        <f t="shared" si="49"/>
        <v>0</v>
      </c>
      <c r="I518" s="122">
        <f t="shared" si="45"/>
        <v>0</v>
      </c>
      <c r="K518" s="120"/>
      <c r="L518" s="141" t="e">
        <f t="shared" si="50"/>
        <v>#N/A</v>
      </c>
      <c r="M518" s="142">
        <f>IF(C518="ZZ Group",(SUM(IFERROR(SUM(VLOOKUP(C518,SpeciesLookup,37,FALSE)*E518/L518*20*0.001),0)*(1-G518))),SUM(IFERROR(SUM(VLOOKUP(C518,SpeciesLookup,37,FALSE)/L518*'6. Look Up Tables'!$M$9*0.001),0)*(1-G518)))</f>
        <v>0</v>
      </c>
      <c r="N518" s="120" t="s">
        <v>114</v>
      </c>
      <c r="O518" s="122">
        <f t="shared" si="51"/>
        <v>0</v>
      </c>
      <c r="P518" s="123"/>
    </row>
    <row r="519" spans="2:16" x14ac:dyDescent="0.2">
      <c r="B519" s="124"/>
      <c r="C519" s="137"/>
      <c r="D519" s="138">
        <f t="shared" si="48"/>
        <v>0</v>
      </c>
      <c r="E519" s="231"/>
      <c r="F519" s="119"/>
      <c r="G519" s="139">
        <f t="shared" si="43"/>
        <v>0</v>
      </c>
      <c r="H519" s="140">
        <f t="shared" si="49"/>
        <v>0</v>
      </c>
      <c r="I519" s="122">
        <f t="shared" si="45"/>
        <v>0</v>
      </c>
      <c r="K519" s="120"/>
      <c r="L519" s="141" t="e">
        <f t="shared" si="50"/>
        <v>#N/A</v>
      </c>
      <c r="M519" s="142">
        <f>IF(C519="ZZ Group",(SUM(IFERROR(SUM(VLOOKUP(C519,SpeciesLookup,37,FALSE)*E519/L519*20*0.001),0)*(1-G519))),SUM(IFERROR(SUM(VLOOKUP(C519,SpeciesLookup,37,FALSE)/L519*'6. Look Up Tables'!$M$9*0.001),0)*(1-G519)))</f>
        <v>0</v>
      </c>
      <c r="N519" s="120" t="s">
        <v>114</v>
      </c>
      <c r="O519" s="122">
        <f t="shared" si="51"/>
        <v>0</v>
      </c>
      <c r="P519" s="123"/>
    </row>
    <row r="520" spans="2:16" x14ac:dyDescent="0.2">
      <c r="B520" s="124"/>
      <c r="C520" s="137"/>
      <c r="D520" s="138">
        <f t="shared" si="48"/>
        <v>0</v>
      </c>
      <c r="E520" s="231"/>
      <c r="F520" s="119"/>
      <c r="G520" s="139">
        <f t="shared" si="43"/>
        <v>0</v>
      </c>
      <c r="H520" s="140">
        <f t="shared" si="49"/>
        <v>0</v>
      </c>
      <c r="I520" s="122">
        <f t="shared" si="45"/>
        <v>0</v>
      </c>
      <c r="K520" s="120"/>
      <c r="L520" s="141" t="e">
        <f t="shared" si="50"/>
        <v>#N/A</v>
      </c>
      <c r="M520" s="142">
        <f>IF(C520="ZZ Group",(SUM(IFERROR(SUM(VLOOKUP(C520,SpeciesLookup,37,FALSE)*E520/L520*20*0.001),0)*(1-G520))),SUM(IFERROR(SUM(VLOOKUP(C520,SpeciesLookup,37,FALSE)/L520*'6. Look Up Tables'!$M$9*0.001),0)*(1-G520)))</f>
        <v>0</v>
      </c>
      <c r="N520" s="120" t="s">
        <v>114</v>
      </c>
      <c r="O520" s="122">
        <f t="shared" si="51"/>
        <v>0</v>
      </c>
      <c r="P520" s="123"/>
    </row>
    <row r="521" spans="2:16" x14ac:dyDescent="0.2">
      <c r="B521" s="124"/>
      <c r="C521" s="137"/>
      <c r="D521" s="138">
        <f t="shared" si="48"/>
        <v>0</v>
      </c>
      <c r="E521" s="231"/>
      <c r="F521" s="119"/>
      <c r="G521" s="139">
        <f t="shared" si="43"/>
        <v>0</v>
      </c>
      <c r="H521" s="140">
        <f t="shared" si="49"/>
        <v>0</v>
      </c>
      <c r="I521" s="122">
        <f t="shared" si="45"/>
        <v>0</v>
      </c>
      <c r="K521" s="120"/>
      <c r="L521" s="141" t="e">
        <f t="shared" si="50"/>
        <v>#N/A</v>
      </c>
      <c r="M521" s="142">
        <f>IF(C521="ZZ Group",(SUM(IFERROR(SUM(VLOOKUP(C521,SpeciesLookup,37,FALSE)*E521/L521*20*0.001),0)*(1-G521))),SUM(IFERROR(SUM(VLOOKUP(C521,SpeciesLookup,37,FALSE)/L521*'6. Look Up Tables'!$M$9*0.001),0)*(1-G521)))</f>
        <v>0</v>
      </c>
      <c r="N521" s="120" t="s">
        <v>114</v>
      </c>
      <c r="O521" s="122">
        <f t="shared" si="51"/>
        <v>0</v>
      </c>
      <c r="P521" s="123"/>
    </row>
    <row r="522" spans="2:16" x14ac:dyDescent="0.2">
      <c r="B522" s="124"/>
      <c r="C522" s="137"/>
      <c r="D522" s="138">
        <f t="shared" si="48"/>
        <v>0</v>
      </c>
      <c r="E522" s="231"/>
      <c r="F522" s="119"/>
      <c r="G522" s="139">
        <f t="shared" si="43"/>
        <v>0</v>
      </c>
      <c r="H522" s="140">
        <f t="shared" si="49"/>
        <v>0</v>
      </c>
      <c r="I522" s="122">
        <f t="shared" si="45"/>
        <v>0</v>
      </c>
      <c r="K522" s="120"/>
      <c r="L522" s="141" t="e">
        <f t="shared" si="50"/>
        <v>#N/A</v>
      </c>
      <c r="M522" s="142">
        <f>IF(C522="ZZ Group",(SUM(IFERROR(SUM(VLOOKUP(C522,SpeciesLookup,37,FALSE)*E522/L522*20*0.001),0)*(1-G522))),SUM(IFERROR(SUM(VLOOKUP(C522,SpeciesLookup,37,FALSE)/L522*'6. Look Up Tables'!$M$9*0.001),0)*(1-G522)))</f>
        <v>0</v>
      </c>
      <c r="N522" s="120" t="s">
        <v>114</v>
      </c>
      <c r="O522" s="122">
        <f t="shared" si="51"/>
        <v>0</v>
      </c>
      <c r="P522" s="123"/>
    </row>
    <row r="523" spans="2:16" x14ac:dyDescent="0.2">
      <c r="B523" s="124"/>
      <c r="C523" s="137"/>
      <c r="D523" s="138">
        <f t="shared" si="48"/>
        <v>0</v>
      </c>
      <c r="E523" s="231"/>
      <c r="F523" s="119"/>
      <c r="G523" s="139">
        <f t="shared" si="43"/>
        <v>0</v>
      </c>
      <c r="H523" s="140">
        <f t="shared" si="49"/>
        <v>0</v>
      </c>
      <c r="I523" s="122">
        <f t="shared" si="45"/>
        <v>0</v>
      </c>
      <c r="K523" s="120"/>
      <c r="L523" s="141" t="e">
        <f t="shared" si="50"/>
        <v>#N/A</v>
      </c>
      <c r="M523" s="142">
        <f>IF(C523="ZZ Group",(SUM(IFERROR(SUM(VLOOKUP(C523,SpeciesLookup,37,FALSE)*E523/L523*20*0.001),0)*(1-G523))),SUM(IFERROR(SUM(VLOOKUP(C523,SpeciesLookup,37,FALSE)/L523*'6. Look Up Tables'!$M$9*0.001),0)*(1-G523)))</f>
        <v>0</v>
      </c>
      <c r="N523" s="120" t="s">
        <v>114</v>
      </c>
      <c r="O523" s="122">
        <f t="shared" si="51"/>
        <v>0</v>
      </c>
      <c r="P523" s="123"/>
    </row>
    <row r="524" spans="2:16" x14ac:dyDescent="0.2">
      <c r="B524" s="124"/>
      <c r="C524" s="137"/>
      <c r="D524" s="138">
        <f t="shared" si="48"/>
        <v>0</v>
      </c>
      <c r="E524" s="231"/>
      <c r="F524" s="119"/>
      <c r="G524" s="139">
        <f t="shared" si="43"/>
        <v>0</v>
      </c>
      <c r="H524" s="140">
        <f t="shared" si="49"/>
        <v>0</v>
      </c>
      <c r="I524" s="122">
        <f t="shared" si="45"/>
        <v>0</v>
      </c>
      <c r="K524" s="120"/>
      <c r="L524" s="141" t="e">
        <f t="shared" si="50"/>
        <v>#N/A</v>
      </c>
      <c r="M524" s="142">
        <f>IF(C524="ZZ Group",(SUM(IFERROR(SUM(VLOOKUP(C524,SpeciesLookup,37,FALSE)*E524/L524*20*0.001),0)*(1-G524))),SUM(IFERROR(SUM(VLOOKUP(C524,SpeciesLookup,37,FALSE)/L524*'6. Look Up Tables'!$M$9*0.001),0)*(1-G524)))</f>
        <v>0</v>
      </c>
      <c r="N524" s="120" t="s">
        <v>114</v>
      </c>
      <c r="O524" s="122">
        <f t="shared" si="51"/>
        <v>0</v>
      </c>
      <c r="P524" s="123"/>
    </row>
    <row r="525" spans="2:16" x14ac:dyDescent="0.2">
      <c r="B525" s="124"/>
      <c r="C525" s="137"/>
      <c r="D525" s="138">
        <f t="shared" si="48"/>
        <v>0</v>
      </c>
      <c r="E525" s="231"/>
      <c r="F525" s="119"/>
      <c r="G525" s="139">
        <f t="shared" ref="G525:G588" si="52">IF(C525="ZZ Group",SUM(F525/E525),(IFERROR(SUM(F525/(PI()*(D525)^2)),0)))</f>
        <v>0</v>
      </c>
      <c r="H525" s="140">
        <f t="shared" si="49"/>
        <v>0</v>
      </c>
      <c r="I525" s="122">
        <f t="shared" ref="I525:I588" si="53">IFERROR(SUM(H525*(1-G525)),(E525*(1-G525)))</f>
        <v>0</v>
      </c>
      <c r="K525" s="120"/>
      <c r="L525" s="141" t="e">
        <f t="shared" si="50"/>
        <v>#N/A</v>
      </c>
      <c r="M525" s="142">
        <f>IF(C525="ZZ Group",(SUM(IFERROR(SUM(VLOOKUP(C525,SpeciesLookup,37,FALSE)*E525/L525*20*0.001),0)*(1-G525))),SUM(IFERROR(SUM(VLOOKUP(C525,SpeciesLookup,37,FALSE)/L525*'6. Look Up Tables'!$M$9*0.001),0)*(1-G525)))</f>
        <v>0</v>
      </c>
      <c r="N525" s="120" t="s">
        <v>114</v>
      </c>
      <c r="O525" s="122">
        <f t="shared" si="51"/>
        <v>0</v>
      </c>
      <c r="P525" s="123"/>
    </row>
    <row r="526" spans="2:16" x14ac:dyDescent="0.2">
      <c r="B526" s="124"/>
      <c r="C526" s="137"/>
      <c r="D526" s="138">
        <f t="shared" si="48"/>
        <v>0</v>
      </c>
      <c r="E526" s="231"/>
      <c r="F526" s="119"/>
      <c r="G526" s="139">
        <f t="shared" si="52"/>
        <v>0</v>
      </c>
      <c r="H526" s="140">
        <f t="shared" si="49"/>
        <v>0</v>
      </c>
      <c r="I526" s="122">
        <f t="shared" si="53"/>
        <v>0</v>
      </c>
      <c r="K526" s="120"/>
      <c r="L526" s="141" t="e">
        <f t="shared" si="50"/>
        <v>#N/A</v>
      </c>
      <c r="M526" s="142">
        <f>IF(C526="ZZ Group",(SUM(IFERROR(SUM(VLOOKUP(C526,SpeciesLookup,37,FALSE)*E526/L526*20*0.001),0)*(1-G526))),SUM(IFERROR(SUM(VLOOKUP(C526,SpeciesLookup,37,FALSE)/L526*'6. Look Up Tables'!$M$9*0.001),0)*(1-G526)))</f>
        <v>0</v>
      </c>
      <c r="N526" s="120" t="s">
        <v>114</v>
      </c>
      <c r="O526" s="122">
        <f t="shared" si="51"/>
        <v>0</v>
      </c>
      <c r="P526" s="123"/>
    </row>
    <row r="527" spans="2:16" x14ac:dyDescent="0.2">
      <c r="B527" s="124"/>
      <c r="C527" s="137"/>
      <c r="D527" s="138">
        <f t="shared" si="48"/>
        <v>0</v>
      </c>
      <c r="E527" s="231"/>
      <c r="F527" s="119"/>
      <c r="G527" s="139">
        <f t="shared" si="52"/>
        <v>0</v>
      </c>
      <c r="H527" s="140">
        <f t="shared" si="49"/>
        <v>0</v>
      </c>
      <c r="I527" s="122">
        <f t="shared" si="53"/>
        <v>0</v>
      </c>
      <c r="K527" s="120"/>
      <c r="L527" s="141" t="e">
        <f t="shared" si="50"/>
        <v>#N/A</v>
      </c>
      <c r="M527" s="142">
        <f>IF(C527="ZZ Group",(SUM(IFERROR(SUM(VLOOKUP(C527,SpeciesLookup,37,FALSE)*E527/L527*20*0.001),0)*(1-G527))),SUM(IFERROR(SUM(VLOOKUP(C527,SpeciesLookup,37,FALSE)/L527*'6. Look Up Tables'!$M$9*0.001),0)*(1-G527)))</f>
        <v>0</v>
      </c>
      <c r="N527" s="120" t="s">
        <v>114</v>
      </c>
      <c r="O527" s="122">
        <f t="shared" si="51"/>
        <v>0</v>
      </c>
      <c r="P527" s="123"/>
    </row>
    <row r="528" spans="2:16" x14ac:dyDescent="0.2">
      <c r="B528" s="124"/>
      <c r="C528" s="137"/>
      <c r="D528" s="138">
        <f t="shared" si="48"/>
        <v>0</v>
      </c>
      <c r="E528" s="231"/>
      <c r="F528" s="119"/>
      <c r="G528" s="139">
        <f t="shared" si="52"/>
        <v>0</v>
      </c>
      <c r="H528" s="140">
        <f t="shared" si="49"/>
        <v>0</v>
      </c>
      <c r="I528" s="122">
        <f t="shared" si="53"/>
        <v>0</v>
      </c>
      <c r="K528" s="120"/>
      <c r="L528" s="141" t="e">
        <f t="shared" si="50"/>
        <v>#N/A</v>
      </c>
      <c r="M528" s="142">
        <f>IF(C528="ZZ Group",(SUM(IFERROR(SUM(VLOOKUP(C528,SpeciesLookup,37,FALSE)*E528/L528*20*0.001),0)*(1-G528))),SUM(IFERROR(SUM(VLOOKUP(C528,SpeciesLookup,37,FALSE)/L528*'6. Look Up Tables'!$M$9*0.001),0)*(1-G528)))</f>
        <v>0</v>
      </c>
      <c r="N528" s="120" t="s">
        <v>114</v>
      </c>
      <c r="O528" s="122">
        <f t="shared" si="51"/>
        <v>0</v>
      </c>
      <c r="P528" s="123"/>
    </row>
    <row r="529" spans="2:16" x14ac:dyDescent="0.2">
      <c r="B529" s="124"/>
      <c r="C529" s="137"/>
      <c r="D529" s="138">
        <f t="shared" si="48"/>
        <v>0</v>
      </c>
      <c r="E529" s="231"/>
      <c r="F529" s="119"/>
      <c r="G529" s="139">
        <f t="shared" si="52"/>
        <v>0</v>
      </c>
      <c r="H529" s="140">
        <f t="shared" si="49"/>
        <v>0</v>
      </c>
      <c r="I529" s="122">
        <f t="shared" si="53"/>
        <v>0</v>
      </c>
      <c r="K529" s="120"/>
      <c r="L529" s="141" t="e">
        <f t="shared" si="50"/>
        <v>#N/A</v>
      </c>
      <c r="M529" s="142">
        <f>IF(C529="ZZ Group",(SUM(IFERROR(SUM(VLOOKUP(C529,SpeciesLookup,37,FALSE)*E529/L529*20*0.001),0)*(1-G529))),SUM(IFERROR(SUM(VLOOKUP(C529,SpeciesLookup,37,FALSE)/L529*'6. Look Up Tables'!$M$9*0.001),0)*(1-G529)))</f>
        <v>0</v>
      </c>
      <c r="N529" s="120" t="s">
        <v>114</v>
      </c>
      <c r="O529" s="122">
        <f t="shared" si="51"/>
        <v>0</v>
      </c>
      <c r="P529" s="123"/>
    </row>
    <row r="530" spans="2:16" x14ac:dyDescent="0.2">
      <c r="B530" s="124"/>
      <c r="C530" s="137"/>
      <c r="D530" s="138">
        <f t="shared" si="48"/>
        <v>0</v>
      </c>
      <c r="E530" s="231"/>
      <c r="F530" s="119"/>
      <c r="G530" s="139">
        <f t="shared" si="52"/>
        <v>0</v>
      </c>
      <c r="H530" s="140">
        <f t="shared" si="49"/>
        <v>0</v>
      </c>
      <c r="I530" s="122">
        <f t="shared" si="53"/>
        <v>0</v>
      </c>
      <c r="K530" s="120"/>
      <c r="L530" s="141" t="e">
        <f t="shared" si="50"/>
        <v>#N/A</v>
      </c>
      <c r="M530" s="142">
        <f>IF(C530="ZZ Group",(SUM(IFERROR(SUM(VLOOKUP(C530,SpeciesLookup,37,FALSE)*E530/L530*20*0.001),0)*(1-G530))),SUM(IFERROR(SUM(VLOOKUP(C530,SpeciesLookup,37,FALSE)/L530*'6. Look Up Tables'!$M$9*0.001),0)*(1-G530)))</f>
        <v>0</v>
      </c>
      <c r="N530" s="120" t="s">
        <v>114</v>
      </c>
      <c r="O530" s="122">
        <f t="shared" si="51"/>
        <v>0</v>
      </c>
      <c r="P530" s="123"/>
    </row>
    <row r="531" spans="2:16" x14ac:dyDescent="0.2">
      <c r="B531" s="124"/>
      <c r="C531" s="137"/>
      <c r="D531" s="138">
        <f t="shared" si="48"/>
        <v>0</v>
      </c>
      <c r="E531" s="231"/>
      <c r="F531" s="119"/>
      <c r="G531" s="139">
        <f t="shared" si="52"/>
        <v>0</v>
      </c>
      <c r="H531" s="140">
        <f t="shared" si="49"/>
        <v>0</v>
      </c>
      <c r="I531" s="122">
        <f t="shared" si="53"/>
        <v>0</v>
      </c>
      <c r="K531" s="120"/>
      <c r="L531" s="141" t="e">
        <f t="shared" si="50"/>
        <v>#N/A</v>
      </c>
      <c r="M531" s="142">
        <f>IF(C531="ZZ Group",(SUM(IFERROR(SUM(VLOOKUP(C531,SpeciesLookup,37,FALSE)*E531/L531*20*0.001),0)*(1-G531))),SUM(IFERROR(SUM(VLOOKUP(C531,SpeciesLookup,37,FALSE)/L531*'6. Look Up Tables'!$M$9*0.001),0)*(1-G531)))</f>
        <v>0</v>
      </c>
      <c r="N531" s="120" t="s">
        <v>114</v>
      </c>
      <c r="O531" s="122">
        <f t="shared" si="51"/>
        <v>0</v>
      </c>
      <c r="P531" s="123"/>
    </row>
    <row r="532" spans="2:16" x14ac:dyDescent="0.2">
      <c r="B532" s="124"/>
      <c r="C532" s="137"/>
      <c r="D532" s="138">
        <f t="shared" si="48"/>
        <v>0</v>
      </c>
      <c r="E532" s="231"/>
      <c r="F532" s="119"/>
      <c r="G532" s="139">
        <f t="shared" si="52"/>
        <v>0</v>
      </c>
      <c r="H532" s="140">
        <f t="shared" si="49"/>
        <v>0</v>
      </c>
      <c r="I532" s="122">
        <f t="shared" si="53"/>
        <v>0</v>
      </c>
      <c r="K532" s="120"/>
      <c r="L532" s="141" t="e">
        <f t="shared" si="50"/>
        <v>#N/A</v>
      </c>
      <c r="M532" s="142">
        <f>IF(C532="ZZ Group",(SUM(IFERROR(SUM(VLOOKUP(C532,SpeciesLookup,37,FALSE)*E532/L532*20*0.001),0)*(1-G532))),SUM(IFERROR(SUM(VLOOKUP(C532,SpeciesLookup,37,FALSE)/L532*'6. Look Up Tables'!$M$9*0.001),0)*(1-G532)))</f>
        <v>0</v>
      </c>
      <c r="N532" s="120" t="s">
        <v>114</v>
      </c>
      <c r="O532" s="122">
        <f t="shared" si="51"/>
        <v>0</v>
      </c>
      <c r="P532" s="123"/>
    </row>
    <row r="533" spans="2:16" x14ac:dyDescent="0.2">
      <c r="B533" s="124"/>
      <c r="C533" s="137"/>
      <c r="D533" s="138">
        <f t="shared" si="48"/>
        <v>0</v>
      </c>
      <c r="E533" s="231"/>
      <c r="F533" s="119"/>
      <c r="G533" s="139">
        <f t="shared" si="52"/>
        <v>0</v>
      </c>
      <c r="H533" s="140">
        <f t="shared" si="49"/>
        <v>0</v>
      </c>
      <c r="I533" s="122">
        <f t="shared" si="53"/>
        <v>0</v>
      </c>
      <c r="K533" s="120"/>
      <c r="L533" s="141" t="e">
        <f t="shared" si="50"/>
        <v>#N/A</v>
      </c>
      <c r="M533" s="142">
        <f>IF(C533="ZZ Group",(SUM(IFERROR(SUM(VLOOKUP(C533,SpeciesLookup,37,FALSE)*E533/L533*20*0.001),0)*(1-G533))),SUM(IFERROR(SUM(VLOOKUP(C533,SpeciesLookup,37,FALSE)/L533*'6. Look Up Tables'!$M$9*0.001),0)*(1-G533)))</f>
        <v>0</v>
      </c>
      <c r="N533" s="120" t="s">
        <v>114</v>
      </c>
      <c r="O533" s="122">
        <f t="shared" si="51"/>
        <v>0</v>
      </c>
      <c r="P533" s="123"/>
    </row>
    <row r="534" spans="2:16" x14ac:dyDescent="0.2">
      <c r="B534" s="124"/>
      <c r="C534" s="137"/>
      <c r="D534" s="138">
        <f t="shared" si="48"/>
        <v>0</v>
      </c>
      <c r="E534" s="231"/>
      <c r="F534" s="119"/>
      <c r="G534" s="139">
        <f t="shared" si="52"/>
        <v>0</v>
      </c>
      <c r="H534" s="140">
        <f t="shared" si="49"/>
        <v>0</v>
      </c>
      <c r="I534" s="122">
        <f t="shared" si="53"/>
        <v>0</v>
      </c>
      <c r="K534" s="120"/>
      <c r="L534" s="141" t="e">
        <f t="shared" si="50"/>
        <v>#N/A</v>
      </c>
      <c r="M534" s="142">
        <f>IF(C534="ZZ Group",(SUM(IFERROR(SUM(VLOOKUP(C534,SpeciesLookup,37,FALSE)*E534/L534*20*0.001),0)*(1-G534))),SUM(IFERROR(SUM(VLOOKUP(C534,SpeciesLookup,37,FALSE)/L534*'6. Look Up Tables'!$M$9*0.001),0)*(1-G534)))</f>
        <v>0</v>
      </c>
      <c r="N534" s="120" t="s">
        <v>114</v>
      </c>
      <c r="O534" s="122">
        <f t="shared" si="51"/>
        <v>0</v>
      </c>
      <c r="P534" s="123"/>
    </row>
    <row r="535" spans="2:16" x14ac:dyDescent="0.2">
      <c r="B535" s="124"/>
      <c r="C535" s="137"/>
      <c r="D535" s="138">
        <f t="shared" si="48"/>
        <v>0</v>
      </c>
      <c r="E535" s="231"/>
      <c r="F535" s="119"/>
      <c r="G535" s="139">
        <f t="shared" si="52"/>
        <v>0</v>
      </c>
      <c r="H535" s="140">
        <f t="shared" si="49"/>
        <v>0</v>
      </c>
      <c r="I535" s="122">
        <f t="shared" si="53"/>
        <v>0</v>
      </c>
      <c r="K535" s="120"/>
      <c r="L535" s="141" t="e">
        <f t="shared" si="50"/>
        <v>#N/A</v>
      </c>
      <c r="M535" s="142">
        <f>IF(C535="ZZ Group",(SUM(IFERROR(SUM(VLOOKUP(C535,SpeciesLookup,37,FALSE)*E535/L535*20*0.001),0)*(1-G535))),SUM(IFERROR(SUM(VLOOKUP(C535,SpeciesLookup,37,FALSE)/L535*'6. Look Up Tables'!$M$9*0.001),0)*(1-G535)))</f>
        <v>0</v>
      </c>
      <c r="N535" s="120" t="s">
        <v>114</v>
      </c>
      <c r="O535" s="122">
        <f t="shared" si="51"/>
        <v>0</v>
      </c>
      <c r="P535" s="123"/>
    </row>
    <row r="536" spans="2:16" x14ac:dyDescent="0.2">
      <c r="B536" s="124"/>
      <c r="C536" s="137"/>
      <c r="D536" s="138">
        <f t="shared" si="48"/>
        <v>0</v>
      </c>
      <c r="E536" s="231"/>
      <c r="F536" s="119"/>
      <c r="G536" s="139">
        <f t="shared" si="52"/>
        <v>0</v>
      </c>
      <c r="H536" s="140">
        <f t="shared" si="49"/>
        <v>0</v>
      </c>
      <c r="I536" s="122">
        <f t="shared" si="53"/>
        <v>0</v>
      </c>
      <c r="K536" s="120"/>
      <c r="L536" s="141" t="e">
        <f t="shared" si="50"/>
        <v>#N/A</v>
      </c>
      <c r="M536" s="142">
        <f>IF(C536="ZZ Group",(SUM(IFERROR(SUM(VLOOKUP(C536,SpeciesLookup,37,FALSE)*E536/L536*20*0.001),0)*(1-G536))),SUM(IFERROR(SUM(VLOOKUP(C536,SpeciesLookup,37,FALSE)/L536*'6. Look Up Tables'!$M$9*0.001),0)*(1-G536)))</f>
        <v>0</v>
      </c>
      <c r="N536" s="120" t="s">
        <v>114</v>
      </c>
      <c r="O536" s="122">
        <f t="shared" si="51"/>
        <v>0</v>
      </c>
      <c r="P536" s="123"/>
    </row>
    <row r="537" spans="2:16" x14ac:dyDescent="0.2">
      <c r="B537" s="124"/>
      <c r="C537" s="137"/>
      <c r="D537" s="138">
        <f t="shared" si="48"/>
        <v>0</v>
      </c>
      <c r="E537" s="231"/>
      <c r="F537" s="119"/>
      <c r="G537" s="139">
        <f t="shared" si="52"/>
        <v>0</v>
      </c>
      <c r="H537" s="140">
        <f t="shared" si="49"/>
        <v>0</v>
      </c>
      <c r="I537" s="122">
        <f t="shared" si="53"/>
        <v>0</v>
      </c>
      <c r="K537" s="120"/>
      <c r="L537" s="141" t="e">
        <f t="shared" si="50"/>
        <v>#N/A</v>
      </c>
      <c r="M537" s="142">
        <f>IF(C537="ZZ Group",(SUM(IFERROR(SUM(VLOOKUP(C537,SpeciesLookup,37,FALSE)*E537/L537*20*0.001),0)*(1-G537))),SUM(IFERROR(SUM(VLOOKUP(C537,SpeciesLookup,37,FALSE)/L537*'6. Look Up Tables'!$M$9*0.001),0)*(1-G537)))</f>
        <v>0</v>
      </c>
      <c r="N537" s="120" t="s">
        <v>114</v>
      </c>
      <c r="O537" s="122">
        <f t="shared" si="51"/>
        <v>0</v>
      </c>
      <c r="P537" s="123"/>
    </row>
    <row r="538" spans="2:16" x14ac:dyDescent="0.2">
      <c r="B538" s="124"/>
      <c r="C538" s="137"/>
      <c r="D538" s="138">
        <f t="shared" si="48"/>
        <v>0</v>
      </c>
      <c r="E538" s="231"/>
      <c r="F538" s="119"/>
      <c r="G538" s="139">
        <f t="shared" si="52"/>
        <v>0</v>
      </c>
      <c r="H538" s="140">
        <f t="shared" si="49"/>
        <v>0</v>
      </c>
      <c r="I538" s="122">
        <f t="shared" si="53"/>
        <v>0</v>
      </c>
      <c r="K538" s="120"/>
      <c r="L538" s="141" t="e">
        <f t="shared" si="50"/>
        <v>#N/A</v>
      </c>
      <c r="M538" s="142">
        <f>IF(C538="ZZ Group",(SUM(IFERROR(SUM(VLOOKUP(C538,SpeciesLookup,37,FALSE)*E538/L538*20*0.001),0)*(1-G538))),SUM(IFERROR(SUM(VLOOKUP(C538,SpeciesLookup,37,FALSE)/L538*'6. Look Up Tables'!$M$9*0.001),0)*(1-G538)))</f>
        <v>0</v>
      </c>
      <c r="N538" s="120" t="s">
        <v>114</v>
      </c>
      <c r="O538" s="122">
        <f t="shared" si="51"/>
        <v>0</v>
      </c>
      <c r="P538" s="123"/>
    </row>
    <row r="539" spans="2:16" x14ac:dyDescent="0.2">
      <c r="B539" s="124"/>
      <c r="C539" s="137"/>
      <c r="D539" s="138">
        <f t="shared" si="48"/>
        <v>0</v>
      </c>
      <c r="E539" s="231"/>
      <c r="F539" s="119"/>
      <c r="G539" s="139">
        <f t="shared" si="52"/>
        <v>0</v>
      </c>
      <c r="H539" s="140">
        <f t="shared" si="49"/>
        <v>0</v>
      </c>
      <c r="I539" s="122">
        <f t="shared" si="53"/>
        <v>0</v>
      </c>
      <c r="K539" s="120"/>
      <c r="L539" s="141" t="e">
        <f t="shared" si="50"/>
        <v>#N/A</v>
      </c>
      <c r="M539" s="142">
        <f>IF(C539="ZZ Group",(SUM(IFERROR(SUM(VLOOKUP(C539,SpeciesLookup,37,FALSE)*E539/L539*20*0.001),0)*(1-G539))),SUM(IFERROR(SUM(VLOOKUP(C539,SpeciesLookup,37,FALSE)/L539*'6. Look Up Tables'!$M$9*0.001),0)*(1-G539)))</f>
        <v>0</v>
      </c>
      <c r="N539" s="120" t="s">
        <v>114</v>
      </c>
      <c r="O539" s="122">
        <f t="shared" si="51"/>
        <v>0</v>
      </c>
      <c r="P539" s="123"/>
    </row>
    <row r="540" spans="2:16" x14ac:dyDescent="0.2">
      <c r="B540" s="124"/>
      <c r="C540" s="137"/>
      <c r="D540" s="138">
        <f t="shared" si="48"/>
        <v>0</v>
      </c>
      <c r="E540" s="231"/>
      <c r="F540" s="119"/>
      <c r="G540" s="139">
        <f t="shared" si="52"/>
        <v>0</v>
      </c>
      <c r="H540" s="140">
        <f t="shared" si="49"/>
        <v>0</v>
      </c>
      <c r="I540" s="122">
        <f t="shared" si="53"/>
        <v>0</v>
      </c>
      <c r="K540" s="120"/>
      <c r="L540" s="141" t="e">
        <f t="shared" si="50"/>
        <v>#N/A</v>
      </c>
      <c r="M540" s="142">
        <f>IF(C540="ZZ Group",(SUM(IFERROR(SUM(VLOOKUP(C540,SpeciesLookup,37,FALSE)*E540/L540*20*0.001),0)*(1-G540))),SUM(IFERROR(SUM(VLOOKUP(C540,SpeciesLookup,37,FALSE)/L540*'6. Look Up Tables'!$M$9*0.001),0)*(1-G540)))</f>
        <v>0</v>
      </c>
      <c r="N540" s="120" t="s">
        <v>114</v>
      </c>
      <c r="O540" s="122">
        <f t="shared" si="51"/>
        <v>0</v>
      </c>
      <c r="P540" s="123"/>
    </row>
    <row r="541" spans="2:16" x14ac:dyDescent="0.2">
      <c r="B541" s="124"/>
      <c r="C541" s="137"/>
      <c r="D541" s="138">
        <f t="shared" si="48"/>
        <v>0</v>
      </c>
      <c r="E541" s="231"/>
      <c r="F541" s="119"/>
      <c r="G541" s="139">
        <f t="shared" si="52"/>
        <v>0</v>
      </c>
      <c r="H541" s="140">
        <f t="shared" si="49"/>
        <v>0</v>
      </c>
      <c r="I541" s="122">
        <f t="shared" si="53"/>
        <v>0</v>
      </c>
      <c r="K541" s="120"/>
      <c r="L541" s="141" t="e">
        <f t="shared" si="50"/>
        <v>#N/A</v>
      </c>
      <c r="M541" s="142">
        <f>IF(C541="ZZ Group",(SUM(IFERROR(SUM(VLOOKUP(C541,SpeciesLookup,37,FALSE)*E541/L541*20*0.001),0)*(1-G541))),SUM(IFERROR(SUM(VLOOKUP(C541,SpeciesLookup,37,FALSE)/L541*'6. Look Up Tables'!$M$9*0.001),0)*(1-G541)))</f>
        <v>0</v>
      </c>
      <c r="N541" s="120" t="s">
        <v>114</v>
      </c>
      <c r="O541" s="122">
        <f t="shared" si="51"/>
        <v>0</v>
      </c>
      <c r="P541" s="123"/>
    </row>
    <row r="542" spans="2:16" x14ac:dyDescent="0.2">
      <c r="B542" s="124"/>
      <c r="C542" s="137"/>
      <c r="D542" s="138">
        <f t="shared" si="48"/>
        <v>0</v>
      </c>
      <c r="E542" s="231"/>
      <c r="F542" s="119"/>
      <c r="G542" s="139">
        <f t="shared" si="52"/>
        <v>0</v>
      </c>
      <c r="H542" s="140">
        <f t="shared" si="49"/>
        <v>0</v>
      </c>
      <c r="I542" s="122">
        <f t="shared" si="53"/>
        <v>0</v>
      </c>
      <c r="K542" s="120"/>
      <c r="L542" s="141" t="e">
        <f t="shared" si="50"/>
        <v>#N/A</v>
      </c>
      <c r="M542" s="142">
        <f>IF(C542="ZZ Group",(SUM(IFERROR(SUM(VLOOKUP(C542,SpeciesLookup,37,FALSE)*E542/L542*20*0.001),0)*(1-G542))),SUM(IFERROR(SUM(VLOOKUP(C542,SpeciesLookup,37,FALSE)/L542*'6. Look Up Tables'!$M$9*0.001),0)*(1-G542)))</f>
        <v>0</v>
      </c>
      <c r="N542" s="120" t="s">
        <v>114</v>
      </c>
      <c r="O542" s="122">
        <f t="shared" si="51"/>
        <v>0</v>
      </c>
      <c r="P542" s="123"/>
    </row>
    <row r="543" spans="2:16" x14ac:dyDescent="0.2">
      <c r="B543" s="124"/>
      <c r="C543" s="137"/>
      <c r="D543" s="138">
        <f t="shared" si="48"/>
        <v>0</v>
      </c>
      <c r="E543" s="231"/>
      <c r="F543" s="119"/>
      <c r="G543" s="139">
        <f t="shared" si="52"/>
        <v>0</v>
      </c>
      <c r="H543" s="140">
        <f t="shared" si="49"/>
        <v>0</v>
      </c>
      <c r="I543" s="122">
        <f t="shared" si="53"/>
        <v>0</v>
      </c>
      <c r="K543" s="120"/>
      <c r="L543" s="141" t="e">
        <f t="shared" si="50"/>
        <v>#N/A</v>
      </c>
      <c r="M543" s="142">
        <f>IF(C543="ZZ Group",(SUM(IFERROR(SUM(VLOOKUP(C543,SpeciesLookup,37,FALSE)*E543/L543*20*0.001),0)*(1-G543))),SUM(IFERROR(SUM(VLOOKUP(C543,SpeciesLookup,37,FALSE)/L543*'6. Look Up Tables'!$M$9*0.001),0)*(1-G543)))</f>
        <v>0</v>
      </c>
      <c r="N543" s="120" t="s">
        <v>114</v>
      </c>
      <c r="O543" s="122">
        <f t="shared" si="51"/>
        <v>0</v>
      </c>
      <c r="P543" s="123"/>
    </row>
    <row r="544" spans="2:16" x14ac:dyDescent="0.2">
      <c r="B544" s="124"/>
      <c r="C544" s="137"/>
      <c r="D544" s="138">
        <f t="shared" si="48"/>
        <v>0</v>
      </c>
      <c r="E544" s="231"/>
      <c r="F544" s="119"/>
      <c r="G544" s="139">
        <f t="shared" si="52"/>
        <v>0</v>
      </c>
      <c r="H544" s="140">
        <f t="shared" si="49"/>
        <v>0</v>
      </c>
      <c r="I544" s="122">
        <f t="shared" si="53"/>
        <v>0</v>
      </c>
      <c r="K544" s="120"/>
      <c r="L544" s="141" t="e">
        <f t="shared" si="50"/>
        <v>#N/A</v>
      </c>
      <c r="M544" s="142">
        <f>IF(C544="ZZ Group",(SUM(IFERROR(SUM(VLOOKUP(C544,SpeciesLookup,37,FALSE)*E544/L544*20*0.001),0)*(1-G544))),SUM(IFERROR(SUM(VLOOKUP(C544,SpeciesLookup,37,FALSE)/L544*'6. Look Up Tables'!$M$9*0.001),0)*(1-G544)))</f>
        <v>0</v>
      </c>
      <c r="N544" s="120" t="s">
        <v>114</v>
      </c>
      <c r="O544" s="122">
        <f t="shared" si="51"/>
        <v>0</v>
      </c>
      <c r="P544" s="123"/>
    </row>
    <row r="545" spans="2:16" x14ac:dyDescent="0.2">
      <c r="B545" s="124"/>
      <c r="C545" s="137"/>
      <c r="D545" s="138">
        <f t="shared" si="48"/>
        <v>0</v>
      </c>
      <c r="E545" s="231"/>
      <c r="F545" s="119"/>
      <c r="G545" s="139">
        <f t="shared" si="52"/>
        <v>0</v>
      </c>
      <c r="H545" s="140">
        <f t="shared" si="49"/>
        <v>0</v>
      </c>
      <c r="I545" s="122">
        <f t="shared" si="53"/>
        <v>0</v>
      </c>
      <c r="K545" s="120"/>
      <c r="L545" s="141" t="e">
        <f t="shared" si="50"/>
        <v>#N/A</v>
      </c>
      <c r="M545" s="142">
        <f>IF(C545="ZZ Group",(SUM(IFERROR(SUM(VLOOKUP(C545,SpeciesLookup,37,FALSE)*E545/L545*20*0.001),0)*(1-G545))),SUM(IFERROR(SUM(VLOOKUP(C545,SpeciesLookup,37,FALSE)/L545*'6. Look Up Tables'!$M$9*0.001),0)*(1-G545)))</f>
        <v>0</v>
      </c>
      <c r="N545" s="120" t="s">
        <v>114</v>
      </c>
      <c r="O545" s="122">
        <f t="shared" si="51"/>
        <v>0</v>
      </c>
      <c r="P545" s="123"/>
    </row>
    <row r="546" spans="2:16" x14ac:dyDescent="0.2">
      <c r="B546" s="124"/>
      <c r="C546" s="137"/>
      <c r="D546" s="138">
        <f t="shared" si="48"/>
        <v>0</v>
      </c>
      <c r="E546" s="231"/>
      <c r="F546" s="119"/>
      <c r="G546" s="139">
        <f t="shared" si="52"/>
        <v>0</v>
      </c>
      <c r="H546" s="140">
        <f t="shared" si="49"/>
        <v>0</v>
      </c>
      <c r="I546" s="122">
        <f t="shared" si="53"/>
        <v>0</v>
      </c>
      <c r="K546" s="120"/>
      <c r="L546" s="141" t="e">
        <f t="shared" si="50"/>
        <v>#N/A</v>
      </c>
      <c r="M546" s="142">
        <f>IF(C546="ZZ Group",(SUM(IFERROR(SUM(VLOOKUP(C546,SpeciesLookup,37,FALSE)*E546/L546*20*0.001),0)*(1-G546))),SUM(IFERROR(SUM(VLOOKUP(C546,SpeciesLookup,37,FALSE)/L546*'6. Look Up Tables'!$M$9*0.001),0)*(1-G546)))</f>
        <v>0</v>
      </c>
      <c r="N546" s="120" t="s">
        <v>114</v>
      </c>
      <c r="O546" s="122">
        <f t="shared" si="51"/>
        <v>0</v>
      </c>
      <c r="P546" s="123"/>
    </row>
    <row r="547" spans="2:16" x14ac:dyDescent="0.2">
      <c r="B547" s="124"/>
      <c r="C547" s="137"/>
      <c r="D547" s="138">
        <f t="shared" si="48"/>
        <v>0</v>
      </c>
      <c r="E547" s="231"/>
      <c r="F547" s="119"/>
      <c r="G547" s="139">
        <f t="shared" si="52"/>
        <v>0</v>
      </c>
      <c r="H547" s="140">
        <f t="shared" si="49"/>
        <v>0</v>
      </c>
      <c r="I547" s="122">
        <f t="shared" si="53"/>
        <v>0</v>
      </c>
      <c r="K547" s="120"/>
      <c r="L547" s="141" t="e">
        <f t="shared" si="50"/>
        <v>#N/A</v>
      </c>
      <c r="M547" s="142">
        <f>IF(C547="ZZ Group",(SUM(IFERROR(SUM(VLOOKUP(C547,SpeciesLookup,37,FALSE)*E547/L547*20*0.001),0)*(1-G547))),SUM(IFERROR(SUM(VLOOKUP(C547,SpeciesLookup,37,FALSE)/L547*'6. Look Up Tables'!$M$9*0.001),0)*(1-G547)))</f>
        <v>0</v>
      </c>
      <c r="N547" s="120" t="s">
        <v>114</v>
      </c>
      <c r="O547" s="122">
        <f t="shared" si="51"/>
        <v>0</v>
      </c>
      <c r="P547" s="123"/>
    </row>
    <row r="548" spans="2:16" x14ac:dyDescent="0.2">
      <c r="B548" s="124"/>
      <c r="C548" s="137"/>
      <c r="D548" s="138">
        <f t="shared" si="48"/>
        <v>0</v>
      </c>
      <c r="E548" s="231"/>
      <c r="F548" s="119"/>
      <c r="G548" s="139">
        <f t="shared" si="52"/>
        <v>0</v>
      </c>
      <c r="H548" s="140">
        <f t="shared" si="49"/>
        <v>0</v>
      </c>
      <c r="I548" s="122">
        <f t="shared" si="53"/>
        <v>0</v>
      </c>
      <c r="K548" s="120"/>
      <c r="L548" s="141" t="e">
        <f t="shared" si="50"/>
        <v>#N/A</v>
      </c>
      <c r="M548" s="142">
        <f>IF(C548="ZZ Group",(SUM(IFERROR(SUM(VLOOKUP(C548,SpeciesLookup,37,FALSE)*E548/L548*20*0.001),0)*(1-G548))),SUM(IFERROR(SUM(VLOOKUP(C548,SpeciesLookup,37,FALSE)/L548*'6. Look Up Tables'!$M$9*0.001),0)*(1-G548)))</f>
        <v>0</v>
      </c>
      <c r="N548" s="120" t="s">
        <v>114</v>
      </c>
      <c r="O548" s="122">
        <f t="shared" si="51"/>
        <v>0</v>
      </c>
      <c r="P548" s="123"/>
    </row>
    <row r="549" spans="2:16" x14ac:dyDescent="0.2">
      <c r="B549" s="124"/>
      <c r="C549" s="137"/>
      <c r="D549" s="138">
        <f t="shared" si="48"/>
        <v>0</v>
      </c>
      <c r="E549" s="231"/>
      <c r="F549" s="119"/>
      <c r="G549" s="139">
        <f t="shared" si="52"/>
        <v>0</v>
      </c>
      <c r="H549" s="140">
        <f t="shared" si="49"/>
        <v>0</v>
      </c>
      <c r="I549" s="122">
        <f t="shared" si="53"/>
        <v>0</v>
      </c>
      <c r="K549" s="120"/>
      <c r="L549" s="141" t="e">
        <f t="shared" si="50"/>
        <v>#N/A</v>
      </c>
      <c r="M549" s="142">
        <f>IF(C549="ZZ Group",(SUM(IFERROR(SUM(VLOOKUP(C549,SpeciesLookup,37,FALSE)*E549/L549*20*0.001),0)*(1-G549))),SUM(IFERROR(SUM(VLOOKUP(C549,SpeciesLookup,37,FALSE)/L549*'6. Look Up Tables'!$M$9*0.001),0)*(1-G549)))</f>
        <v>0</v>
      </c>
      <c r="N549" s="120" t="s">
        <v>114</v>
      </c>
      <c r="O549" s="122">
        <f t="shared" si="51"/>
        <v>0</v>
      </c>
      <c r="P549" s="123"/>
    </row>
    <row r="550" spans="2:16" x14ac:dyDescent="0.2">
      <c r="B550" s="124"/>
      <c r="C550" s="137"/>
      <c r="D550" s="138">
        <f t="shared" si="48"/>
        <v>0</v>
      </c>
      <c r="E550" s="231"/>
      <c r="F550" s="119"/>
      <c r="G550" s="139">
        <f t="shared" si="52"/>
        <v>0</v>
      </c>
      <c r="H550" s="140">
        <f t="shared" si="49"/>
        <v>0</v>
      </c>
      <c r="I550" s="122">
        <f t="shared" si="53"/>
        <v>0</v>
      </c>
      <c r="K550" s="120"/>
      <c r="L550" s="141" t="e">
        <f t="shared" si="50"/>
        <v>#N/A</v>
      </c>
      <c r="M550" s="142">
        <f>IF(C550="ZZ Group",(SUM(IFERROR(SUM(VLOOKUP(C550,SpeciesLookup,37,FALSE)*E550/L550*20*0.001),0)*(1-G550))),SUM(IFERROR(SUM(VLOOKUP(C550,SpeciesLookup,37,FALSE)/L550*'6. Look Up Tables'!$M$9*0.001),0)*(1-G550)))</f>
        <v>0</v>
      </c>
      <c r="N550" s="120" t="s">
        <v>114</v>
      </c>
      <c r="O550" s="122">
        <f t="shared" si="51"/>
        <v>0</v>
      </c>
      <c r="P550" s="123"/>
    </row>
    <row r="551" spans="2:16" x14ac:dyDescent="0.2">
      <c r="B551" s="124"/>
      <c r="C551" s="137"/>
      <c r="D551" s="138">
        <f t="shared" si="48"/>
        <v>0</v>
      </c>
      <c r="E551" s="231"/>
      <c r="F551" s="119"/>
      <c r="G551" s="139">
        <f t="shared" si="52"/>
        <v>0</v>
      </c>
      <c r="H551" s="140">
        <f t="shared" si="49"/>
        <v>0</v>
      </c>
      <c r="I551" s="122">
        <f t="shared" si="53"/>
        <v>0</v>
      </c>
      <c r="K551" s="120"/>
      <c r="L551" s="141" t="e">
        <f t="shared" si="50"/>
        <v>#N/A</v>
      </c>
      <c r="M551" s="142">
        <f>IF(C551="ZZ Group",(SUM(IFERROR(SUM(VLOOKUP(C551,SpeciesLookup,37,FALSE)*E551/L551*20*0.001),0)*(1-G551))),SUM(IFERROR(SUM(VLOOKUP(C551,SpeciesLookup,37,FALSE)/L551*'6. Look Up Tables'!$M$9*0.001),0)*(1-G551)))</f>
        <v>0</v>
      </c>
      <c r="N551" s="120" t="s">
        <v>114</v>
      </c>
      <c r="O551" s="122">
        <f t="shared" si="51"/>
        <v>0</v>
      </c>
      <c r="P551" s="123"/>
    </row>
    <row r="552" spans="2:16" x14ac:dyDescent="0.2">
      <c r="B552" s="124"/>
      <c r="C552" s="137"/>
      <c r="D552" s="138">
        <f t="shared" si="48"/>
        <v>0</v>
      </c>
      <c r="E552" s="231"/>
      <c r="F552" s="119"/>
      <c r="G552" s="139">
        <f t="shared" si="52"/>
        <v>0</v>
      </c>
      <c r="H552" s="140">
        <f t="shared" si="49"/>
        <v>0</v>
      </c>
      <c r="I552" s="122">
        <f t="shared" si="53"/>
        <v>0</v>
      </c>
      <c r="K552" s="120"/>
      <c r="L552" s="141" t="e">
        <f t="shared" si="50"/>
        <v>#N/A</v>
      </c>
      <c r="M552" s="142">
        <f>IF(C552="ZZ Group",(SUM(IFERROR(SUM(VLOOKUP(C552,SpeciesLookup,37,FALSE)*E552/L552*20*0.001),0)*(1-G552))),SUM(IFERROR(SUM(VLOOKUP(C552,SpeciesLookup,37,FALSE)/L552*'6. Look Up Tables'!$M$9*0.001),0)*(1-G552)))</f>
        <v>0</v>
      </c>
      <c r="N552" s="120" t="s">
        <v>114</v>
      </c>
      <c r="O552" s="122">
        <f t="shared" si="51"/>
        <v>0</v>
      </c>
      <c r="P552" s="123"/>
    </row>
    <row r="553" spans="2:16" x14ac:dyDescent="0.2">
      <c r="B553" s="124"/>
      <c r="C553" s="137"/>
      <c r="D553" s="138">
        <f t="shared" si="48"/>
        <v>0</v>
      </c>
      <c r="E553" s="231"/>
      <c r="F553" s="119"/>
      <c r="G553" s="139">
        <f t="shared" si="52"/>
        <v>0</v>
      </c>
      <c r="H553" s="140">
        <f t="shared" si="49"/>
        <v>0</v>
      </c>
      <c r="I553" s="122">
        <f t="shared" si="53"/>
        <v>0</v>
      </c>
      <c r="K553" s="120"/>
      <c r="L553" s="141" t="e">
        <f t="shared" si="50"/>
        <v>#N/A</v>
      </c>
      <c r="M553" s="142">
        <f>IF(C553="ZZ Group",(SUM(IFERROR(SUM(VLOOKUP(C553,SpeciesLookup,37,FALSE)*E553/L553*20*0.001),0)*(1-G553))),SUM(IFERROR(SUM(VLOOKUP(C553,SpeciesLookup,37,FALSE)/L553*'6. Look Up Tables'!$M$9*0.001),0)*(1-G553)))</f>
        <v>0</v>
      </c>
      <c r="N553" s="120" t="s">
        <v>114</v>
      </c>
      <c r="O553" s="122">
        <f t="shared" si="51"/>
        <v>0</v>
      </c>
      <c r="P553" s="123"/>
    </row>
    <row r="554" spans="2:16" x14ac:dyDescent="0.2">
      <c r="B554" s="124"/>
      <c r="C554" s="137"/>
      <c r="D554" s="138">
        <f t="shared" si="48"/>
        <v>0</v>
      </c>
      <c r="E554" s="231"/>
      <c r="F554" s="119"/>
      <c r="G554" s="139">
        <f t="shared" si="52"/>
        <v>0</v>
      </c>
      <c r="H554" s="140">
        <f t="shared" si="49"/>
        <v>0</v>
      </c>
      <c r="I554" s="122">
        <f t="shared" si="53"/>
        <v>0</v>
      </c>
      <c r="K554" s="120"/>
      <c r="L554" s="141" t="e">
        <f t="shared" si="50"/>
        <v>#N/A</v>
      </c>
      <c r="M554" s="142">
        <f>IF(C554="ZZ Group",(SUM(IFERROR(SUM(VLOOKUP(C554,SpeciesLookup,37,FALSE)*E554/L554*20*0.001),0)*(1-G554))),SUM(IFERROR(SUM(VLOOKUP(C554,SpeciesLookup,37,FALSE)/L554*'6. Look Up Tables'!$M$9*0.001),0)*(1-G554)))</f>
        <v>0</v>
      </c>
      <c r="N554" s="120" t="s">
        <v>114</v>
      </c>
      <c r="O554" s="122">
        <f t="shared" si="51"/>
        <v>0</v>
      </c>
      <c r="P554" s="123"/>
    </row>
    <row r="555" spans="2:16" x14ac:dyDescent="0.2">
      <c r="B555" s="124"/>
      <c r="C555" s="137"/>
      <c r="D555" s="138">
        <f t="shared" si="48"/>
        <v>0</v>
      </c>
      <c r="E555" s="231"/>
      <c r="F555" s="119"/>
      <c r="G555" s="139">
        <f t="shared" si="52"/>
        <v>0</v>
      </c>
      <c r="H555" s="140">
        <f t="shared" si="49"/>
        <v>0</v>
      </c>
      <c r="I555" s="122">
        <f t="shared" si="53"/>
        <v>0</v>
      </c>
      <c r="K555" s="120"/>
      <c r="L555" s="141" t="e">
        <f t="shared" si="50"/>
        <v>#N/A</v>
      </c>
      <c r="M555" s="142">
        <f>IF(C555="ZZ Group",(SUM(IFERROR(SUM(VLOOKUP(C555,SpeciesLookup,37,FALSE)*E555/L555*20*0.001),0)*(1-G555))),SUM(IFERROR(SUM(VLOOKUP(C555,SpeciesLookup,37,FALSE)/L555*'6. Look Up Tables'!$M$9*0.001),0)*(1-G555)))</f>
        <v>0</v>
      </c>
      <c r="N555" s="120" t="s">
        <v>114</v>
      </c>
      <c r="O555" s="122">
        <f t="shared" si="51"/>
        <v>0</v>
      </c>
      <c r="P555" s="123"/>
    </row>
    <row r="556" spans="2:16" x14ac:dyDescent="0.2">
      <c r="B556" s="124"/>
      <c r="C556" s="137"/>
      <c r="D556" s="138">
        <f t="shared" si="48"/>
        <v>0</v>
      </c>
      <c r="E556" s="231"/>
      <c r="F556" s="119"/>
      <c r="G556" s="139">
        <f t="shared" si="52"/>
        <v>0</v>
      </c>
      <c r="H556" s="140">
        <f t="shared" si="49"/>
        <v>0</v>
      </c>
      <c r="I556" s="122">
        <f t="shared" si="53"/>
        <v>0</v>
      </c>
      <c r="K556" s="120"/>
      <c r="L556" s="141" t="e">
        <f t="shared" si="50"/>
        <v>#N/A</v>
      </c>
      <c r="M556" s="142">
        <f>IF(C556="ZZ Group",(SUM(IFERROR(SUM(VLOOKUP(C556,SpeciesLookup,37,FALSE)*E556/L556*20*0.001),0)*(1-G556))),SUM(IFERROR(SUM(VLOOKUP(C556,SpeciesLookup,37,FALSE)/L556*'6. Look Up Tables'!$M$9*0.001),0)*(1-G556)))</f>
        <v>0</v>
      </c>
      <c r="N556" s="120" t="s">
        <v>114</v>
      </c>
      <c r="O556" s="122">
        <f t="shared" si="51"/>
        <v>0</v>
      </c>
      <c r="P556" s="123"/>
    </row>
    <row r="557" spans="2:16" x14ac:dyDescent="0.2">
      <c r="B557" s="124"/>
      <c r="C557" s="137"/>
      <c r="D557" s="138">
        <f t="shared" si="48"/>
        <v>0</v>
      </c>
      <c r="E557" s="231"/>
      <c r="F557" s="119"/>
      <c r="G557" s="139">
        <f t="shared" si="52"/>
        <v>0</v>
      </c>
      <c r="H557" s="140">
        <f t="shared" si="49"/>
        <v>0</v>
      </c>
      <c r="I557" s="122">
        <f t="shared" si="53"/>
        <v>0</v>
      </c>
      <c r="K557" s="120"/>
      <c r="L557" s="141" t="e">
        <f t="shared" si="50"/>
        <v>#N/A</v>
      </c>
      <c r="M557" s="142">
        <f>IF(C557="ZZ Group",(SUM(IFERROR(SUM(VLOOKUP(C557,SpeciesLookup,37,FALSE)*E557/L557*20*0.001),0)*(1-G557))),SUM(IFERROR(SUM(VLOOKUP(C557,SpeciesLookup,37,FALSE)/L557*'6. Look Up Tables'!$M$9*0.001),0)*(1-G557)))</f>
        <v>0</v>
      </c>
      <c r="N557" s="120" t="s">
        <v>114</v>
      </c>
      <c r="O557" s="122">
        <f t="shared" si="51"/>
        <v>0</v>
      </c>
      <c r="P557" s="123"/>
    </row>
    <row r="558" spans="2:16" x14ac:dyDescent="0.2">
      <c r="B558" s="124"/>
      <c r="C558" s="137"/>
      <c r="D558" s="138">
        <f t="shared" si="48"/>
        <v>0</v>
      </c>
      <c r="E558" s="231"/>
      <c r="F558" s="119"/>
      <c r="G558" s="139">
        <f t="shared" si="52"/>
        <v>0</v>
      </c>
      <c r="H558" s="140">
        <f t="shared" si="49"/>
        <v>0</v>
      </c>
      <c r="I558" s="122">
        <f t="shared" si="53"/>
        <v>0</v>
      </c>
      <c r="K558" s="120"/>
      <c r="L558" s="141" t="e">
        <f t="shared" si="50"/>
        <v>#N/A</v>
      </c>
      <c r="M558" s="142">
        <f>IF(C558="ZZ Group",(SUM(IFERROR(SUM(VLOOKUP(C558,SpeciesLookup,37,FALSE)*E558/L558*20*0.001),0)*(1-G558))),SUM(IFERROR(SUM(VLOOKUP(C558,SpeciesLookup,37,FALSE)/L558*'6. Look Up Tables'!$M$9*0.001),0)*(1-G558)))</f>
        <v>0</v>
      </c>
      <c r="N558" s="120" t="s">
        <v>114</v>
      </c>
      <c r="O558" s="122">
        <f t="shared" si="51"/>
        <v>0</v>
      </c>
      <c r="P558" s="123"/>
    </row>
    <row r="559" spans="2:16" x14ac:dyDescent="0.2">
      <c r="B559" s="124"/>
      <c r="C559" s="137"/>
      <c r="D559" s="138">
        <f t="shared" si="48"/>
        <v>0</v>
      </c>
      <c r="E559" s="231"/>
      <c r="F559" s="119"/>
      <c r="G559" s="139">
        <f t="shared" si="52"/>
        <v>0</v>
      </c>
      <c r="H559" s="140">
        <f t="shared" si="49"/>
        <v>0</v>
      </c>
      <c r="I559" s="122">
        <f t="shared" si="53"/>
        <v>0</v>
      </c>
      <c r="K559" s="120"/>
      <c r="L559" s="141" t="e">
        <f t="shared" si="50"/>
        <v>#N/A</v>
      </c>
      <c r="M559" s="142">
        <f>IF(C559="ZZ Group",(SUM(IFERROR(SUM(VLOOKUP(C559,SpeciesLookup,37,FALSE)*E559/L559*20*0.001),0)*(1-G559))),SUM(IFERROR(SUM(VLOOKUP(C559,SpeciesLookup,37,FALSE)/L559*'6. Look Up Tables'!$M$9*0.001),0)*(1-G559)))</f>
        <v>0</v>
      </c>
      <c r="N559" s="120" t="s">
        <v>114</v>
      </c>
      <c r="O559" s="122">
        <f t="shared" si="51"/>
        <v>0</v>
      </c>
      <c r="P559" s="123"/>
    </row>
    <row r="560" spans="2:16" x14ac:dyDescent="0.2">
      <c r="B560" s="124"/>
      <c r="C560" s="137"/>
      <c r="D560" s="138">
        <f t="shared" si="48"/>
        <v>0</v>
      </c>
      <c r="E560" s="231"/>
      <c r="F560" s="119"/>
      <c r="G560" s="139">
        <f t="shared" si="52"/>
        <v>0</v>
      </c>
      <c r="H560" s="140">
        <f t="shared" si="49"/>
        <v>0</v>
      </c>
      <c r="I560" s="122">
        <f t="shared" si="53"/>
        <v>0</v>
      </c>
      <c r="K560" s="120"/>
      <c r="L560" s="141" t="e">
        <f t="shared" si="50"/>
        <v>#N/A</v>
      </c>
      <c r="M560" s="142">
        <f>IF(C560="ZZ Group",(SUM(IFERROR(SUM(VLOOKUP(C560,SpeciesLookup,37,FALSE)*E560/L560*20*0.001),0)*(1-G560))),SUM(IFERROR(SUM(VLOOKUP(C560,SpeciesLookup,37,FALSE)/L560*'6. Look Up Tables'!$M$9*0.001),0)*(1-G560)))</f>
        <v>0</v>
      </c>
      <c r="N560" s="120" t="s">
        <v>114</v>
      </c>
      <c r="O560" s="122">
        <f t="shared" si="51"/>
        <v>0</v>
      </c>
      <c r="P560" s="123"/>
    </row>
    <row r="561" spans="2:16" x14ac:dyDescent="0.2">
      <c r="B561" s="124"/>
      <c r="C561" s="137"/>
      <c r="D561" s="138">
        <f t="shared" si="48"/>
        <v>0</v>
      </c>
      <c r="E561" s="231"/>
      <c r="F561" s="119"/>
      <c r="G561" s="139">
        <f t="shared" si="52"/>
        <v>0</v>
      </c>
      <c r="H561" s="140">
        <f t="shared" si="49"/>
        <v>0</v>
      </c>
      <c r="I561" s="122">
        <f t="shared" si="53"/>
        <v>0</v>
      </c>
      <c r="K561" s="120"/>
      <c r="L561" s="141" t="e">
        <f t="shared" si="50"/>
        <v>#N/A</v>
      </c>
      <c r="M561" s="142">
        <f>IF(C561="ZZ Group",(SUM(IFERROR(SUM(VLOOKUP(C561,SpeciesLookup,37,FALSE)*E561/L561*20*0.001),0)*(1-G561))),SUM(IFERROR(SUM(VLOOKUP(C561,SpeciesLookup,37,FALSE)/L561*'6. Look Up Tables'!$M$9*0.001),0)*(1-G561)))</f>
        <v>0</v>
      </c>
      <c r="N561" s="120" t="s">
        <v>114</v>
      </c>
      <c r="O561" s="122">
        <f t="shared" si="51"/>
        <v>0</v>
      </c>
      <c r="P561" s="123"/>
    </row>
    <row r="562" spans="2:16" x14ac:dyDescent="0.2">
      <c r="B562" s="124"/>
      <c r="C562" s="137"/>
      <c r="D562" s="138">
        <f t="shared" si="48"/>
        <v>0</v>
      </c>
      <c r="E562" s="231"/>
      <c r="F562" s="119"/>
      <c r="G562" s="139">
        <f t="shared" si="52"/>
        <v>0</v>
      </c>
      <c r="H562" s="140">
        <f t="shared" si="49"/>
        <v>0</v>
      </c>
      <c r="I562" s="122">
        <f t="shared" si="53"/>
        <v>0</v>
      </c>
      <c r="K562" s="120"/>
      <c r="L562" s="141" t="e">
        <f t="shared" si="50"/>
        <v>#N/A</v>
      </c>
      <c r="M562" s="142">
        <f>IF(C562="ZZ Group",(SUM(IFERROR(SUM(VLOOKUP(C562,SpeciesLookup,37,FALSE)*E562/L562*20*0.001),0)*(1-G562))),SUM(IFERROR(SUM(VLOOKUP(C562,SpeciesLookup,37,FALSE)/L562*'6. Look Up Tables'!$M$9*0.001),0)*(1-G562)))</f>
        <v>0</v>
      </c>
      <c r="N562" s="120" t="s">
        <v>114</v>
      </c>
      <c r="O562" s="122">
        <f t="shared" si="51"/>
        <v>0</v>
      </c>
      <c r="P562" s="123"/>
    </row>
    <row r="563" spans="2:16" x14ac:dyDescent="0.2">
      <c r="B563" s="124"/>
      <c r="C563" s="137"/>
      <c r="D563" s="138">
        <f t="shared" si="48"/>
        <v>0</v>
      </c>
      <c r="E563" s="231"/>
      <c r="F563" s="119"/>
      <c r="G563" s="139">
        <f t="shared" si="52"/>
        <v>0</v>
      </c>
      <c r="H563" s="140">
        <f t="shared" si="49"/>
        <v>0</v>
      </c>
      <c r="I563" s="122">
        <f t="shared" si="53"/>
        <v>0</v>
      </c>
      <c r="K563" s="120"/>
      <c r="L563" s="141" t="e">
        <f t="shared" si="50"/>
        <v>#N/A</v>
      </c>
      <c r="M563" s="142">
        <f>IF(C563="ZZ Group",(SUM(IFERROR(SUM(VLOOKUP(C563,SpeciesLookup,37,FALSE)*E563/L563*20*0.001),0)*(1-G563))),SUM(IFERROR(SUM(VLOOKUP(C563,SpeciesLookup,37,FALSE)/L563*'6. Look Up Tables'!$M$9*0.001),0)*(1-G563)))</f>
        <v>0</v>
      </c>
      <c r="N563" s="120" t="s">
        <v>114</v>
      </c>
      <c r="O563" s="122">
        <f t="shared" si="51"/>
        <v>0</v>
      </c>
      <c r="P563" s="123"/>
    </row>
    <row r="564" spans="2:16" x14ac:dyDescent="0.2">
      <c r="B564" s="124"/>
      <c r="C564" s="137"/>
      <c r="D564" s="138">
        <f t="shared" si="48"/>
        <v>0</v>
      </c>
      <c r="E564" s="231"/>
      <c r="F564" s="119"/>
      <c r="G564" s="139">
        <f t="shared" si="52"/>
        <v>0</v>
      </c>
      <c r="H564" s="140">
        <f t="shared" si="49"/>
        <v>0</v>
      </c>
      <c r="I564" s="122">
        <f t="shared" si="53"/>
        <v>0</v>
      </c>
      <c r="K564" s="120"/>
      <c r="L564" s="141" t="e">
        <f t="shared" si="50"/>
        <v>#N/A</v>
      </c>
      <c r="M564" s="142">
        <f>IF(C564="ZZ Group",(SUM(IFERROR(SUM(VLOOKUP(C564,SpeciesLookup,37,FALSE)*E564/L564*20*0.001),0)*(1-G564))),SUM(IFERROR(SUM(VLOOKUP(C564,SpeciesLookup,37,FALSE)/L564*'6. Look Up Tables'!$M$9*0.001),0)*(1-G564)))</f>
        <v>0</v>
      </c>
      <c r="N564" s="120" t="s">
        <v>114</v>
      </c>
      <c r="O564" s="122">
        <f t="shared" si="51"/>
        <v>0</v>
      </c>
      <c r="P564" s="123"/>
    </row>
    <row r="565" spans="2:16" x14ac:dyDescent="0.2">
      <c r="B565" s="124"/>
      <c r="C565" s="137"/>
      <c r="D565" s="138">
        <f t="shared" si="48"/>
        <v>0</v>
      </c>
      <c r="E565" s="231"/>
      <c r="F565" s="119"/>
      <c r="G565" s="139">
        <f t="shared" si="52"/>
        <v>0</v>
      </c>
      <c r="H565" s="140">
        <f t="shared" si="49"/>
        <v>0</v>
      </c>
      <c r="I565" s="122">
        <f t="shared" si="53"/>
        <v>0</v>
      </c>
      <c r="K565" s="120"/>
      <c r="L565" s="141" t="e">
        <f t="shared" si="50"/>
        <v>#N/A</v>
      </c>
      <c r="M565" s="142">
        <f>IF(C565="ZZ Group",(SUM(IFERROR(SUM(VLOOKUP(C565,SpeciesLookup,37,FALSE)*E565/L565*20*0.001),0)*(1-G565))),SUM(IFERROR(SUM(VLOOKUP(C565,SpeciesLookup,37,FALSE)/L565*'6. Look Up Tables'!$M$9*0.001),0)*(1-G565)))</f>
        <v>0</v>
      </c>
      <c r="N565" s="120" t="s">
        <v>114</v>
      </c>
      <c r="O565" s="122">
        <f t="shared" si="51"/>
        <v>0</v>
      </c>
      <c r="P565" s="123"/>
    </row>
    <row r="566" spans="2:16" x14ac:dyDescent="0.2">
      <c r="B566" s="124"/>
      <c r="C566" s="137"/>
      <c r="D566" s="138">
        <f t="shared" si="48"/>
        <v>0</v>
      </c>
      <c r="E566" s="231"/>
      <c r="F566" s="119"/>
      <c r="G566" s="139">
        <f t="shared" si="52"/>
        <v>0</v>
      </c>
      <c r="H566" s="140">
        <f t="shared" si="49"/>
        <v>0</v>
      </c>
      <c r="I566" s="122">
        <f t="shared" si="53"/>
        <v>0</v>
      </c>
      <c r="K566" s="120"/>
      <c r="L566" s="141" t="e">
        <f t="shared" si="50"/>
        <v>#N/A</v>
      </c>
      <c r="M566" s="142">
        <f>IF(C566="ZZ Group",(SUM(IFERROR(SUM(VLOOKUP(C566,SpeciesLookup,37,FALSE)*E566/L566*20*0.001),0)*(1-G566))),SUM(IFERROR(SUM(VLOOKUP(C566,SpeciesLookup,37,FALSE)/L566*'6. Look Up Tables'!$M$9*0.001),0)*(1-G566)))</f>
        <v>0</v>
      </c>
      <c r="N566" s="120" t="s">
        <v>114</v>
      </c>
      <c r="O566" s="122">
        <f t="shared" si="51"/>
        <v>0</v>
      </c>
      <c r="P566" s="123"/>
    </row>
    <row r="567" spans="2:16" x14ac:dyDescent="0.2">
      <c r="B567" s="124"/>
      <c r="C567" s="137"/>
      <c r="D567" s="138">
        <f t="shared" si="48"/>
        <v>0</v>
      </c>
      <c r="E567" s="231"/>
      <c r="F567" s="119"/>
      <c r="G567" s="139">
        <f t="shared" si="52"/>
        <v>0</v>
      </c>
      <c r="H567" s="140">
        <f t="shared" si="49"/>
        <v>0</v>
      </c>
      <c r="I567" s="122">
        <f t="shared" si="53"/>
        <v>0</v>
      </c>
      <c r="K567" s="120"/>
      <c r="L567" s="141" t="e">
        <f t="shared" si="50"/>
        <v>#N/A</v>
      </c>
      <c r="M567" s="142">
        <f>IF(C567="ZZ Group",(SUM(IFERROR(SUM(VLOOKUP(C567,SpeciesLookup,37,FALSE)*E567/L567*20*0.001),0)*(1-G567))),SUM(IFERROR(SUM(VLOOKUP(C567,SpeciesLookup,37,FALSE)/L567*'6. Look Up Tables'!$M$9*0.001),0)*(1-G567)))</f>
        <v>0</v>
      </c>
      <c r="N567" s="120" t="s">
        <v>114</v>
      </c>
      <c r="O567" s="122">
        <f t="shared" si="51"/>
        <v>0</v>
      </c>
      <c r="P567" s="123"/>
    </row>
    <row r="568" spans="2:16" x14ac:dyDescent="0.2">
      <c r="B568" s="124"/>
      <c r="C568" s="137"/>
      <c r="D568" s="138">
        <f t="shared" si="48"/>
        <v>0</v>
      </c>
      <c r="E568" s="231"/>
      <c r="F568" s="119"/>
      <c r="G568" s="139">
        <f t="shared" si="52"/>
        <v>0</v>
      </c>
      <c r="H568" s="140">
        <f t="shared" si="49"/>
        <v>0</v>
      </c>
      <c r="I568" s="122">
        <f t="shared" si="53"/>
        <v>0</v>
      </c>
      <c r="K568" s="120"/>
      <c r="L568" s="141" t="e">
        <f t="shared" si="50"/>
        <v>#N/A</v>
      </c>
      <c r="M568" s="142">
        <f>IF(C568="ZZ Group",(SUM(IFERROR(SUM(VLOOKUP(C568,SpeciesLookup,37,FALSE)*E568/L568*20*0.001),0)*(1-G568))),SUM(IFERROR(SUM(VLOOKUP(C568,SpeciesLookup,37,FALSE)/L568*'6. Look Up Tables'!$M$9*0.001),0)*(1-G568)))</f>
        <v>0</v>
      </c>
      <c r="N568" s="120" t="s">
        <v>114</v>
      </c>
      <c r="O568" s="122">
        <f t="shared" si="51"/>
        <v>0</v>
      </c>
      <c r="P568" s="123"/>
    </row>
    <row r="569" spans="2:16" x14ac:dyDescent="0.2">
      <c r="B569" s="124"/>
      <c r="C569" s="137"/>
      <c r="D569" s="138">
        <f t="shared" si="48"/>
        <v>0</v>
      </c>
      <c r="E569" s="231"/>
      <c r="F569" s="119"/>
      <c r="G569" s="139">
        <f t="shared" si="52"/>
        <v>0</v>
      </c>
      <c r="H569" s="140">
        <f t="shared" si="49"/>
        <v>0</v>
      </c>
      <c r="I569" s="122">
        <f t="shared" si="53"/>
        <v>0</v>
      </c>
      <c r="K569" s="120"/>
      <c r="L569" s="141" t="e">
        <f t="shared" si="50"/>
        <v>#N/A</v>
      </c>
      <c r="M569" s="142">
        <f>IF(C569="ZZ Group",(SUM(IFERROR(SUM(VLOOKUP(C569,SpeciesLookup,37,FALSE)*E569/L569*20*0.001),0)*(1-G569))),SUM(IFERROR(SUM(VLOOKUP(C569,SpeciesLookup,37,FALSE)/L569*'6. Look Up Tables'!$M$9*0.001),0)*(1-G569)))</f>
        <v>0</v>
      </c>
      <c r="N569" s="120" t="s">
        <v>114</v>
      </c>
      <c r="O569" s="122">
        <f t="shared" si="51"/>
        <v>0</v>
      </c>
      <c r="P569" s="123"/>
    </row>
    <row r="570" spans="2:16" x14ac:dyDescent="0.2">
      <c r="B570" s="124"/>
      <c r="C570" s="137"/>
      <c r="D570" s="138">
        <f t="shared" si="48"/>
        <v>0</v>
      </c>
      <c r="E570" s="231"/>
      <c r="F570" s="119"/>
      <c r="G570" s="139">
        <f t="shared" si="52"/>
        <v>0</v>
      </c>
      <c r="H570" s="140">
        <f t="shared" si="49"/>
        <v>0</v>
      </c>
      <c r="I570" s="122">
        <f t="shared" si="53"/>
        <v>0</v>
      </c>
      <c r="K570" s="120"/>
      <c r="L570" s="141" t="e">
        <f t="shared" si="50"/>
        <v>#N/A</v>
      </c>
      <c r="M570" s="142">
        <f>IF(C570="ZZ Group",(SUM(IFERROR(SUM(VLOOKUP(C570,SpeciesLookup,37,FALSE)*E570/L570*20*0.001),0)*(1-G570))),SUM(IFERROR(SUM(VLOOKUP(C570,SpeciesLookup,37,FALSE)/L570*'6. Look Up Tables'!$M$9*0.001),0)*(1-G570)))</f>
        <v>0</v>
      </c>
      <c r="N570" s="120" t="s">
        <v>114</v>
      </c>
      <c r="O570" s="122">
        <f t="shared" si="51"/>
        <v>0</v>
      </c>
      <c r="P570" s="123"/>
    </row>
    <row r="571" spans="2:16" x14ac:dyDescent="0.2">
      <c r="B571" s="124"/>
      <c r="C571" s="137"/>
      <c r="D571" s="138">
        <f t="shared" si="48"/>
        <v>0</v>
      </c>
      <c r="E571" s="231"/>
      <c r="F571" s="119"/>
      <c r="G571" s="139">
        <f t="shared" si="52"/>
        <v>0</v>
      </c>
      <c r="H571" s="140">
        <f t="shared" si="49"/>
        <v>0</v>
      </c>
      <c r="I571" s="122">
        <f t="shared" si="53"/>
        <v>0</v>
      </c>
      <c r="K571" s="120"/>
      <c r="L571" s="141" t="e">
        <f t="shared" si="50"/>
        <v>#N/A</v>
      </c>
      <c r="M571" s="142">
        <f>IF(C571="ZZ Group",(SUM(IFERROR(SUM(VLOOKUP(C571,SpeciesLookup,37,FALSE)*E571/L571*20*0.001),0)*(1-G571))),SUM(IFERROR(SUM(VLOOKUP(C571,SpeciesLookup,37,FALSE)/L571*'6. Look Up Tables'!$M$9*0.001),0)*(1-G571)))</f>
        <v>0</v>
      </c>
      <c r="N571" s="120" t="s">
        <v>114</v>
      </c>
      <c r="O571" s="122">
        <f t="shared" si="51"/>
        <v>0</v>
      </c>
      <c r="P571" s="123"/>
    </row>
    <row r="572" spans="2:16" x14ac:dyDescent="0.2">
      <c r="B572" s="124"/>
      <c r="C572" s="137"/>
      <c r="D572" s="138">
        <f t="shared" si="48"/>
        <v>0</v>
      </c>
      <c r="E572" s="231"/>
      <c r="F572" s="119"/>
      <c r="G572" s="139">
        <f t="shared" si="52"/>
        <v>0</v>
      </c>
      <c r="H572" s="140">
        <f t="shared" si="49"/>
        <v>0</v>
      </c>
      <c r="I572" s="122">
        <f t="shared" si="53"/>
        <v>0</v>
      </c>
      <c r="K572" s="120"/>
      <c r="L572" s="141" t="e">
        <f t="shared" si="50"/>
        <v>#N/A</v>
      </c>
      <c r="M572" s="142">
        <f>IF(C572="ZZ Group",(SUM(IFERROR(SUM(VLOOKUP(C572,SpeciesLookup,37,FALSE)*E572/L572*20*0.001),0)*(1-G572))),SUM(IFERROR(SUM(VLOOKUP(C572,SpeciesLookup,37,FALSE)/L572*'6. Look Up Tables'!$M$9*0.001),0)*(1-G572)))</f>
        <v>0</v>
      </c>
      <c r="N572" s="120" t="s">
        <v>114</v>
      </c>
      <c r="O572" s="122">
        <f t="shared" si="51"/>
        <v>0</v>
      </c>
      <c r="P572" s="123"/>
    </row>
    <row r="573" spans="2:16" x14ac:dyDescent="0.2">
      <c r="B573" s="124"/>
      <c r="C573" s="137"/>
      <c r="D573" s="138">
        <f t="shared" si="48"/>
        <v>0</v>
      </c>
      <c r="E573" s="231"/>
      <c r="F573" s="119"/>
      <c r="G573" s="139">
        <f t="shared" si="52"/>
        <v>0</v>
      </c>
      <c r="H573" s="140">
        <f t="shared" si="49"/>
        <v>0</v>
      </c>
      <c r="I573" s="122">
        <f t="shared" si="53"/>
        <v>0</v>
      </c>
      <c r="K573" s="120"/>
      <c r="L573" s="141" t="e">
        <f t="shared" si="50"/>
        <v>#N/A</v>
      </c>
      <c r="M573" s="142">
        <f>IF(C573="ZZ Group",(SUM(IFERROR(SUM(VLOOKUP(C573,SpeciesLookup,37,FALSE)*E573/L573*20*0.001),0)*(1-G573))),SUM(IFERROR(SUM(VLOOKUP(C573,SpeciesLookup,37,FALSE)/L573*'6. Look Up Tables'!$M$9*0.001),0)*(1-G573)))</f>
        <v>0</v>
      </c>
      <c r="N573" s="120" t="s">
        <v>114</v>
      </c>
      <c r="O573" s="122">
        <f t="shared" si="51"/>
        <v>0</v>
      </c>
      <c r="P573" s="123"/>
    </row>
    <row r="574" spans="2:16" x14ac:dyDescent="0.2">
      <c r="B574" s="124"/>
      <c r="C574" s="137"/>
      <c r="D574" s="138">
        <f t="shared" si="48"/>
        <v>0</v>
      </c>
      <c r="E574" s="231"/>
      <c r="F574" s="119"/>
      <c r="G574" s="139">
        <f t="shared" si="52"/>
        <v>0</v>
      </c>
      <c r="H574" s="140">
        <f t="shared" si="49"/>
        <v>0</v>
      </c>
      <c r="I574" s="122">
        <f t="shared" si="53"/>
        <v>0</v>
      </c>
      <c r="K574" s="120"/>
      <c r="L574" s="141" t="e">
        <f t="shared" si="50"/>
        <v>#N/A</v>
      </c>
      <c r="M574" s="142">
        <f>IF(C574="ZZ Group",(SUM(IFERROR(SUM(VLOOKUP(C574,SpeciesLookup,37,FALSE)*E574/L574*20*0.001),0)*(1-G574))),SUM(IFERROR(SUM(VLOOKUP(C574,SpeciesLookup,37,FALSE)/L574*'6. Look Up Tables'!$M$9*0.001),0)*(1-G574)))</f>
        <v>0</v>
      </c>
      <c r="N574" s="120" t="s">
        <v>114</v>
      </c>
      <c r="O574" s="122">
        <f t="shared" si="51"/>
        <v>0</v>
      </c>
      <c r="P574" s="123"/>
    </row>
    <row r="575" spans="2:16" x14ac:dyDescent="0.2">
      <c r="B575" s="124"/>
      <c r="C575" s="137"/>
      <c r="D575" s="138">
        <f t="shared" si="48"/>
        <v>0</v>
      </c>
      <c r="E575" s="231"/>
      <c r="F575" s="119"/>
      <c r="G575" s="139">
        <f t="shared" si="52"/>
        <v>0</v>
      </c>
      <c r="H575" s="140">
        <f t="shared" si="49"/>
        <v>0</v>
      </c>
      <c r="I575" s="122">
        <f t="shared" si="53"/>
        <v>0</v>
      </c>
      <c r="K575" s="120"/>
      <c r="L575" s="141" t="e">
        <f t="shared" si="50"/>
        <v>#N/A</v>
      </c>
      <c r="M575" s="142">
        <f>IF(C575="ZZ Group",(SUM(IFERROR(SUM(VLOOKUP(C575,SpeciesLookup,37,FALSE)*E575/L575*20*0.001),0)*(1-G575))),SUM(IFERROR(SUM(VLOOKUP(C575,SpeciesLookup,37,FALSE)/L575*'6. Look Up Tables'!$M$9*0.001),0)*(1-G575)))</f>
        <v>0</v>
      </c>
      <c r="N575" s="120" t="s">
        <v>114</v>
      </c>
      <c r="O575" s="122">
        <f t="shared" si="51"/>
        <v>0</v>
      </c>
      <c r="P575" s="123"/>
    </row>
    <row r="576" spans="2:16" x14ac:dyDescent="0.2">
      <c r="B576" s="124"/>
      <c r="C576" s="137"/>
      <c r="D576" s="138">
        <f t="shared" si="48"/>
        <v>0</v>
      </c>
      <c r="E576" s="231"/>
      <c r="F576" s="119"/>
      <c r="G576" s="139">
        <f t="shared" si="52"/>
        <v>0</v>
      </c>
      <c r="H576" s="140">
        <f t="shared" si="49"/>
        <v>0</v>
      </c>
      <c r="I576" s="122">
        <f t="shared" si="53"/>
        <v>0</v>
      </c>
      <c r="K576" s="120"/>
      <c r="L576" s="141" t="e">
        <f t="shared" si="50"/>
        <v>#N/A</v>
      </c>
      <c r="M576" s="142">
        <f>IF(C576="ZZ Group",(SUM(IFERROR(SUM(VLOOKUP(C576,SpeciesLookup,37,FALSE)*E576/L576*20*0.001),0)*(1-G576))),SUM(IFERROR(SUM(VLOOKUP(C576,SpeciesLookup,37,FALSE)/L576*'6. Look Up Tables'!$M$9*0.001),0)*(1-G576)))</f>
        <v>0</v>
      </c>
      <c r="N576" s="120" t="s">
        <v>114</v>
      </c>
      <c r="O576" s="122">
        <f t="shared" si="51"/>
        <v>0</v>
      </c>
      <c r="P576" s="123"/>
    </row>
    <row r="577" spans="2:16" x14ac:dyDescent="0.2">
      <c r="B577" s="124"/>
      <c r="C577" s="137"/>
      <c r="D577" s="138">
        <f t="shared" ref="D577:D640" si="54">IFERROR(VLOOKUP(C577,SpeciesLookup,25,FALSE),0)</f>
        <v>0</v>
      </c>
      <c r="E577" s="231"/>
      <c r="F577" s="119"/>
      <c r="G577" s="139">
        <f t="shared" si="52"/>
        <v>0</v>
      </c>
      <c r="H577" s="140">
        <f t="shared" ref="H577:H640" si="55">IFERROR(VLOOKUP(C577,SpeciesLookup,26,FALSE),0)</f>
        <v>0</v>
      </c>
      <c r="I577" s="122">
        <f t="shared" si="53"/>
        <v>0</v>
      </c>
      <c r="K577" s="120"/>
      <c r="L577" s="141" t="e">
        <f t="shared" ref="L577:L640" si="56">VLOOKUP(K577,AWHC,2,FALSE)</f>
        <v>#N/A</v>
      </c>
      <c r="M577" s="142">
        <f>IF(C577="ZZ Group",(SUM(IFERROR(SUM(VLOOKUP(C577,SpeciesLookup,37,FALSE)*E577/L577*20*0.001),0)*(1-G577))),SUM(IFERROR(SUM(VLOOKUP(C577,SpeciesLookup,37,FALSE)/L577*'6. Look Up Tables'!$M$9*0.001),0)*(1-G577)))</f>
        <v>0</v>
      </c>
      <c r="N577" s="120" t="s">
        <v>114</v>
      </c>
      <c r="O577" s="122">
        <f t="shared" ref="O577:O640" si="57">IF(N577="Yes",M577*0.8,M577)</f>
        <v>0</v>
      </c>
      <c r="P577" s="123"/>
    </row>
    <row r="578" spans="2:16" x14ac:dyDescent="0.2">
      <c r="B578" s="124"/>
      <c r="C578" s="137"/>
      <c r="D578" s="138">
        <f t="shared" si="54"/>
        <v>0</v>
      </c>
      <c r="E578" s="231"/>
      <c r="F578" s="119"/>
      <c r="G578" s="139">
        <f t="shared" si="52"/>
        <v>0</v>
      </c>
      <c r="H578" s="140">
        <f t="shared" si="55"/>
        <v>0</v>
      </c>
      <c r="I578" s="122">
        <f t="shared" si="53"/>
        <v>0</v>
      </c>
      <c r="K578" s="120"/>
      <c r="L578" s="141" t="e">
        <f t="shared" si="56"/>
        <v>#N/A</v>
      </c>
      <c r="M578" s="142">
        <f>IF(C578="ZZ Group",(SUM(IFERROR(SUM(VLOOKUP(C578,SpeciesLookup,37,FALSE)*E578/L578*20*0.001),0)*(1-G578))),SUM(IFERROR(SUM(VLOOKUP(C578,SpeciesLookup,37,FALSE)/L578*'6. Look Up Tables'!$M$9*0.001),0)*(1-G578)))</f>
        <v>0</v>
      </c>
      <c r="N578" s="120" t="s">
        <v>114</v>
      </c>
      <c r="O578" s="122">
        <f t="shared" si="57"/>
        <v>0</v>
      </c>
      <c r="P578" s="123"/>
    </row>
    <row r="579" spans="2:16" x14ac:dyDescent="0.2">
      <c r="B579" s="124"/>
      <c r="C579" s="137"/>
      <c r="D579" s="138">
        <f t="shared" si="54"/>
        <v>0</v>
      </c>
      <c r="E579" s="231"/>
      <c r="F579" s="119"/>
      <c r="G579" s="139">
        <f t="shared" si="52"/>
        <v>0</v>
      </c>
      <c r="H579" s="140">
        <f t="shared" si="55"/>
        <v>0</v>
      </c>
      <c r="I579" s="122">
        <f t="shared" si="53"/>
        <v>0</v>
      </c>
      <c r="K579" s="120"/>
      <c r="L579" s="141" t="e">
        <f t="shared" si="56"/>
        <v>#N/A</v>
      </c>
      <c r="M579" s="142">
        <f>IF(C579="ZZ Group",(SUM(IFERROR(SUM(VLOOKUP(C579,SpeciesLookup,37,FALSE)*E579/L579*20*0.001),0)*(1-G579))),SUM(IFERROR(SUM(VLOOKUP(C579,SpeciesLookup,37,FALSE)/L579*'6. Look Up Tables'!$M$9*0.001),0)*(1-G579)))</f>
        <v>0</v>
      </c>
      <c r="N579" s="120" t="s">
        <v>114</v>
      </c>
      <c r="O579" s="122">
        <f t="shared" si="57"/>
        <v>0</v>
      </c>
      <c r="P579" s="123"/>
    </row>
    <row r="580" spans="2:16" x14ac:dyDescent="0.2">
      <c r="B580" s="124"/>
      <c r="C580" s="137"/>
      <c r="D580" s="138">
        <f t="shared" si="54"/>
        <v>0</v>
      </c>
      <c r="E580" s="231"/>
      <c r="F580" s="119"/>
      <c r="G580" s="139">
        <f t="shared" si="52"/>
        <v>0</v>
      </c>
      <c r="H580" s="140">
        <f t="shared" si="55"/>
        <v>0</v>
      </c>
      <c r="I580" s="122">
        <f t="shared" si="53"/>
        <v>0</v>
      </c>
      <c r="K580" s="120"/>
      <c r="L580" s="141" t="e">
        <f t="shared" si="56"/>
        <v>#N/A</v>
      </c>
      <c r="M580" s="142">
        <f>IF(C580="ZZ Group",(SUM(IFERROR(SUM(VLOOKUP(C580,SpeciesLookup,37,FALSE)*E580/L580*20*0.001),0)*(1-G580))),SUM(IFERROR(SUM(VLOOKUP(C580,SpeciesLookup,37,FALSE)/L580*'6. Look Up Tables'!$M$9*0.001),0)*(1-G580)))</f>
        <v>0</v>
      </c>
      <c r="N580" s="120" t="s">
        <v>114</v>
      </c>
      <c r="O580" s="122">
        <f t="shared" si="57"/>
        <v>0</v>
      </c>
      <c r="P580" s="123"/>
    </row>
    <row r="581" spans="2:16" x14ac:dyDescent="0.2">
      <c r="B581" s="124"/>
      <c r="C581" s="137"/>
      <c r="D581" s="138">
        <f t="shared" si="54"/>
        <v>0</v>
      </c>
      <c r="E581" s="231"/>
      <c r="F581" s="119"/>
      <c r="G581" s="139">
        <f t="shared" si="52"/>
        <v>0</v>
      </c>
      <c r="H581" s="140">
        <f t="shared" si="55"/>
        <v>0</v>
      </c>
      <c r="I581" s="122">
        <f t="shared" si="53"/>
        <v>0</v>
      </c>
      <c r="K581" s="120"/>
      <c r="L581" s="141" t="e">
        <f t="shared" si="56"/>
        <v>#N/A</v>
      </c>
      <c r="M581" s="142">
        <f>IF(C581="ZZ Group",(SUM(IFERROR(SUM(VLOOKUP(C581,SpeciesLookup,37,FALSE)*E581/L581*20*0.001),0)*(1-G581))),SUM(IFERROR(SUM(VLOOKUP(C581,SpeciesLookup,37,FALSE)/L581*'6. Look Up Tables'!$M$9*0.001),0)*(1-G581)))</f>
        <v>0</v>
      </c>
      <c r="N581" s="120" t="s">
        <v>114</v>
      </c>
      <c r="O581" s="122">
        <f t="shared" si="57"/>
        <v>0</v>
      </c>
      <c r="P581" s="123"/>
    </row>
    <row r="582" spans="2:16" x14ac:dyDescent="0.2">
      <c r="B582" s="124"/>
      <c r="C582" s="137"/>
      <c r="D582" s="138">
        <f t="shared" si="54"/>
        <v>0</v>
      </c>
      <c r="E582" s="231"/>
      <c r="F582" s="119"/>
      <c r="G582" s="139">
        <f t="shared" si="52"/>
        <v>0</v>
      </c>
      <c r="H582" s="140">
        <f t="shared" si="55"/>
        <v>0</v>
      </c>
      <c r="I582" s="122">
        <f t="shared" si="53"/>
        <v>0</v>
      </c>
      <c r="K582" s="120"/>
      <c r="L582" s="141" t="e">
        <f t="shared" si="56"/>
        <v>#N/A</v>
      </c>
      <c r="M582" s="142">
        <f>IF(C582="ZZ Group",(SUM(IFERROR(SUM(VLOOKUP(C582,SpeciesLookup,37,FALSE)*E582/L582*20*0.001),0)*(1-G582))),SUM(IFERROR(SUM(VLOOKUP(C582,SpeciesLookup,37,FALSE)/L582*'6. Look Up Tables'!$M$9*0.001),0)*(1-G582)))</f>
        <v>0</v>
      </c>
      <c r="N582" s="120" t="s">
        <v>114</v>
      </c>
      <c r="O582" s="122">
        <f t="shared" si="57"/>
        <v>0</v>
      </c>
      <c r="P582" s="123"/>
    </row>
    <row r="583" spans="2:16" x14ac:dyDescent="0.2">
      <c r="B583" s="124"/>
      <c r="C583" s="137"/>
      <c r="D583" s="138">
        <f t="shared" si="54"/>
        <v>0</v>
      </c>
      <c r="E583" s="231"/>
      <c r="F583" s="119"/>
      <c r="G583" s="139">
        <f t="shared" si="52"/>
        <v>0</v>
      </c>
      <c r="H583" s="140">
        <f t="shared" si="55"/>
        <v>0</v>
      </c>
      <c r="I583" s="122">
        <f t="shared" si="53"/>
        <v>0</v>
      </c>
      <c r="K583" s="120"/>
      <c r="L583" s="141" t="e">
        <f t="shared" si="56"/>
        <v>#N/A</v>
      </c>
      <c r="M583" s="142">
        <f>IF(C583="ZZ Group",(SUM(IFERROR(SUM(VLOOKUP(C583,SpeciesLookup,37,FALSE)*E583/L583*20*0.001),0)*(1-G583))),SUM(IFERROR(SUM(VLOOKUP(C583,SpeciesLookup,37,FALSE)/L583*'6. Look Up Tables'!$M$9*0.001),0)*(1-G583)))</f>
        <v>0</v>
      </c>
      <c r="N583" s="120" t="s">
        <v>114</v>
      </c>
      <c r="O583" s="122">
        <f t="shared" si="57"/>
        <v>0</v>
      </c>
      <c r="P583" s="123"/>
    </row>
    <row r="584" spans="2:16" x14ac:dyDescent="0.2">
      <c r="B584" s="124"/>
      <c r="C584" s="137"/>
      <c r="D584" s="138">
        <f t="shared" si="54"/>
        <v>0</v>
      </c>
      <c r="E584" s="231"/>
      <c r="F584" s="119"/>
      <c r="G584" s="139">
        <f t="shared" si="52"/>
        <v>0</v>
      </c>
      <c r="H584" s="140">
        <f t="shared" si="55"/>
        <v>0</v>
      </c>
      <c r="I584" s="122">
        <f t="shared" si="53"/>
        <v>0</v>
      </c>
      <c r="K584" s="120"/>
      <c r="L584" s="141" t="e">
        <f t="shared" si="56"/>
        <v>#N/A</v>
      </c>
      <c r="M584" s="142">
        <f>IF(C584="ZZ Group",(SUM(IFERROR(SUM(VLOOKUP(C584,SpeciesLookup,37,FALSE)*E584/L584*20*0.001),0)*(1-G584))),SUM(IFERROR(SUM(VLOOKUP(C584,SpeciesLookup,37,FALSE)/L584*'6. Look Up Tables'!$M$9*0.001),0)*(1-G584)))</f>
        <v>0</v>
      </c>
      <c r="N584" s="120" t="s">
        <v>114</v>
      </c>
      <c r="O584" s="122">
        <f t="shared" si="57"/>
        <v>0</v>
      </c>
      <c r="P584" s="123"/>
    </row>
    <row r="585" spans="2:16" x14ac:dyDescent="0.2">
      <c r="B585" s="124"/>
      <c r="C585" s="137"/>
      <c r="D585" s="138">
        <f t="shared" si="54"/>
        <v>0</v>
      </c>
      <c r="E585" s="231"/>
      <c r="F585" s="119"/>
      <c r="G585" s="139">
        <f t="shared" si="52"/>
        <v>0</v>
      </c>
      <c r="H585" s="140">
        <f t="shared" si="55"/>
        <v>0</v>
      </c>
      <c r="I585" s="122">
        <f t="shared" si="53"/>
        <v>0</v>
      </c>
      <c r="K585" s="120"/>
      <c r="L585" s="141" t="e">
        <f t="shared" si="56"/>
        <v>#N/A</v>
      </c>
      <c r="M585" s="142">
        <f>IF(C585="ZZ Group",(SUM(IFERROR(SUM(VLOOKUP(C585,SpeciesLookup,37,FALSE)*E585/L585*20*0.001),0)*(1-G585))),SUM(IFERROR(SUM(VLOOKUP(C585,SpeciesLookup,37,FALSE)/L585*'6. Look Up Tables'!$M$9*0.001),0)*(1-G585)))</f>
        <v>0</v>
      </c>
      <c r="N585" s="120" t="s">
        <v>114</v>
      </c>
      <c r="O585" s="122">
        <f t="shared" si="57"/>
        <v>0</v>
      </c>
      <c r="P585" s="123"/>
    </row>
    <row r="586" spans="2:16" x14ac:dyDescent="0.2">
      <c r="B586" s="124"/>
      <c r="C586" s="137"/>
      <c r="D586" s="138">
        <f t="shared" si="54"/>
        <v>0</v>
      </c>
      <c r="E586" s="231"/>
      <c r="F586" s="119"/>
      <c r="G586" s="139">
        <f t="shared" si="52"/>
        <v>0</v>
      </c>
      <c r="H586" s="140">
        <f t="shared" si="55"/>
        <v>0</v>
      </c>
      <c r="I586" s="122">
        <f t="shared" si="53"/>
        <v>0</v>
      </c>
      <c r="K586" s="120"/>
      <c r="L586" s="141" t="e">
        <f t="shared" si="56"/>
        <v>#N/A</v>
      </c>
      <c r="M586" s="142">
        <f>IF(C586="ZZ Group",(SUM(IFERROR(SUM(VLOOKUP(C586,SpeciesLookup,37,FALSE)*E586/L586*20*0.001),0)*(1-G586))),SUM(IFERROR(SUM(VLOOKUP(C586,SpeciesLookup,37,FALSE)/L586*'6. Look Up Tables'!$M$9*0.001),0)*(1-G586)))</f>
        <v>0</v>
      </c>
      <c r="N586" s="120" t="s">
        <v>114</v>
      </c>
      <c r="O586" s="122">
        <f t="shared" si="57"/>
        <v>0</v>
      </c>
      <c r="P586" s="123"/>
    </row>
    <row r="587" spans="2:16" x14ac:dyDescent="0.2">
      <c r="B587" s="124"/>
      <c r="C587" s="137"/>
      <c r="D587" s="138">
        <f t="shared" si="54"/>
        <v>0</v>
      </c>
      <c r="E587" s="231"/>
      <c r="F587" s="119"/>
      <c r="G587" s="139">
        <f t="shared" si="52"/>
        <v>0</v>
      </c>
      <c r="H587" s="140">
        <f t="shared" si="55"/>
        <v>0</v>
      </c>
      <c r="I587" s="122">
        <f t="shared" si="53"/>
        <v>0</v>
      </c>
      <c r="K587" s="120"/>
      <c r="L587" s="141" t="e">
        <f t="shared" si="56"/>
        <v>#N/A</v>
      </c>
      <c r="M587" s="142">
        <f>IF(C587="ZZ Group",(SUM(IFERROR(SUM(VLOOKUP(C587,SpeciesLookup,37,FALSE)*E587/L587*20*0.001),0)*(1-G587))),SUM(IFERROR(SUM(VLOOKUP(C587,SpeciesLookup,37,FALSE)/L587*'6. Look Up Tables'!$M$9*0.001),0)*(1-G587)))</f>
        <v>0</v>
      </c>
      <c r="N587" s="120" t="s">
        <v>114</v>
      </c>
      <c r="O587" s="122">
        <f t="shared" si="57"/>
        <v>0</v>
      </c>
      <c r="P587" s="123"/>
    </row>
    <row r="588" spans="2:16" x14ac:dyDescent="0.2">
      <c r="B588" s="124"/>
      <c r="C588" s="137"/>
      <c r="D588" s="138">
        <f t="shared" si="54"/>
        <v>0</v>
      </c>
      <c r="E588" s="231"/>
      <c r="F588" s="119"/>
      <c r="G588" s="139">
        <f t="shared" si="52"/>
        <v>0</v>
      </c>
      <c r="H588" s="140">
        <f t="shared" si="55"/>
        <v>0</v>
      </c>
      <c r="I588" s="122">
        <f t="shared" si="53"/>
        <v>0</v>
      </c>
      <c r="K588" s="120"/>
      <c r="L588" s="141" t="e">
        <f t="shared" si="56"/>
        <v>#N/A</v>
      </c>
      <c r="M588" s="142">
        <f>IF(C588="ZZ Group",(SUM(IFERROR(SUM(VLOOKUP(C588,SpeciesLookup,37,FALSE)*E588/L588*20*0.001),0)*(1-G588))),SUM(IFERROR(SUM(VLOOKUP(C588,SpeciesLookup,37,FALSE)/L588*'6. Look Up Tables'!$M$9*0.001),0)*(1-G588)))</f>
        <v>0</v>
      </c>
      <c r="N588" s="120" t="s">
        <v>114</v>
      </c>
      <c r="O588" s="122">
        <f t="shared" si="57"/>
        <v>0</v>
      </c>
      <c r="P588" s="123"/>
    </row>
    <row r="589" spans="2:16" x14ac:dyDescent="0.2">
      <c r="B589" s="124"/>
      <c r="C589" s="137"/>
      <c r="D589" s="138">
        <f t="shared" si="54"/>
        <v>0</v>
      </c>
      <c r="E589" s="231"/>
      <c r="F589" s="119"/>
      <c r="G589" s="139">
        <f t="shared" ref="G589:G652" si="58">IF(C589="ZZ Group",SUM(F589/E589),(IFERROR(SUM(F589/(PI()*(D589)^2)),0)))</f>
        <v>0</v>
      </c>
      <c r="H589" s="140">
        <f t="shared" si="55"/>
        <v>0</v>
      </c>
      <c r="I589" s="122">
        <f t="shared" ref="I589:I652" si="59">IFERROR(SUM(H589*(1-G589)),(E589*(1-G589)))</f>
        <v>0</v>
      </c>
      <c r="K589" s="120"/>
      <c r="L589" s="141" t="e">
        <f t="shared" si="56"/>
        <v>#N/A</v>
      </c>
      <c r="M589" s="142">
        <f>IF(C589="ZZ Group",(SUM(IFERROR(SUM(VLOOKUP(C589,SpeciesLookup,37,FALSE)*E589/L589*20*0.001),0)*(1-G589))),SUM(IFERROR(SUM(VLOOKUP(C589,SpeciesLookup,37,FALSE)/L589*'6. Look Up Tables'!$M$9*0.001),0)*(1-G589)))</f>
        <v>0</v>
      </c>
      <c r="N589" s="120" t="s">
        <v>114</v>
      </c>
      <c r="O589" s="122">
        <f t="shared" si="57"/>
        <v>0</v>
      </c>
      <c r="P589" s="123"/>
    </row>
    <row r="590" spans="2:16" x14ac:dyDescent="0.2">
      <c r="B590" s="124"/>
      <c r="C590" s="137"/>
      <c r="D590" s="138">
        <f t="shared" si="54"/>
        <v>0</v>
      </c>
      <c r="E590" s="231"/>
      <c r="F590" s="119"/>
      <c r="G590" s="139">
        <f t="shared" si="58"/>
        <v>0</v>
      </c>
      <c r="H590" s="140">
        <f t="shared" si="55"/>
        <v>0</v>
      </c>
      <c r="I590" s="122">
        <f t="shared" si="59"/>
        <v>0</v>
      </c>
      <c r="K590" s="120"/>
      <c r="L590" s="141" t="e">
        <f t="shared" si="56"/>
        <v>#N/A</v>
      </c>
      <c r="M590" s="142">
        <f>IF(C590="ZZ Group",(SUM(IFERROR(SUM(VLOOKUP(C590,SpeciesLookup,37,FALSE)*E590/L590*20*0.001),0)*(1-G590))),SUM(IFERROR(SUM(VLOOKUP(C590,SpeciesLookup,37,FALSE)/L590*'6. Look Up Tables'!$M$9*0.001),0)*(1-G590)))</f>
        <v>0</v>
      </c>
      <c r="N590" s="120" t="s">
        <v>114</v>
      </c>
      <c r="O590" s="122">
        <f t="shared" si="57"/>
        <v>0</v>
      </c>
      <c r="P590" s="123"/>
    </row>
    <row r="591" spans="2:16" x14ac:dyDescent="0.2">
      <c r="B591" s="124"/>
      <c r="C591" s="137"/>
      <c r="D591" s="138">
        <f t="shared" si="54"/>
        <v>0</v>
      </c>
      <c r="E591" s="231"/>
      <c r="F591" s="119"/>
      <c r="G591" s="139">
        <f t="shared" si="58"/>
        <v>0</v>
      </c>
      <c r="H591" s="140">
        <f t="shared" si="55"/>
        <v>0</v>
      </c>
      <c r="I591" s="122">
        <f t="shared" si="59"/>
        <v>0</v>
      </c>
      <c r="K591" s="120"/>
      <c r="L591" s="141" t="e">
        <f t="shared" si="56"/>
        <v>#N/A</v>
      </c>
      <c r="M591" s="142">
        <f>IF(C591="ZZ Group",(SUM(IFERROR(SUM(VLOOKUP(C591,SpeciesLookup,37,FALSE)*E591/L591*20*0.001),0)*(1-G591))),SUM(IFERROR(SUM(VLOOKUP(C591,SpeciesLookup,37,FALSE)/L591*'6. Look Up Tables'!$M$9*0.001),0)*(1-G591)))</f>
        <v>0</v>
      </c>
      <c r="N591" s="120" t="s">
        <v>114</v>
      </c>
      <c r="O591" s="122">
        <f t="shared" si="57"/>
        <v>0</v>
      </c>
      <c r="P591" s="123"/>
    </row>
    <row r="592" spans="2:16" x14ac:dyDescent="0.2">
      <c r="B592" s="124"/>
      <c r="C592" s="137"/>
      <c r="D592" s="138">
        <f t="shared" si="54"/>
        <v>0</v>
      </c>
      <c r="E592" s="231"/>
      <c r="F592" s="119"/>
      <c r="G592" s="139">
        <f t="shared" si="58"/>
        <v>0</v>
      </c>
      <c r="H592" s="140">
        <f t="shared" si="55"/>
        <v>0</v>
      </c>
      <c r="I592" s="122">
        <f t="shared" si="59"/>
        <v>0</v>
      </c>
      <c r="K592" s="120"/>
      <c r="L592" s="141" t="e">
        <f t="shared" si="56"/>
        <v>#N/A</v>
      </c>
      <c r="M592" s="142">
        <f>IF(C592="ZZ Group",(SUM(IFERROR(SUM(VLOOKUP(C592,SpeciesLookup,37,FALSE)*E592/L592*20*0.001),0)*(1-G592))),SUM(IFERROR(SUM(VLOOKUP(C592,SpeciesLookup,37,FALSE)/L592*'6. Look Up Tables'!$M$9*0.001),0)*(1-G592)))</f>
        <v>0</v>
      </c>
      <c r="N592" s="120" t="s">
        <v>114</v>
      </c>
      <c r="O592" s="122">
        <f t="shared" si="57"/>
        <v>0</v>
      </c>
      <c r="P592" s="123"/>
    </row>
    <row r="593" spans="2:16" x14ac:dyDescent="0.2">
      <c r="B593" s="124"/>
      <c r="C593" s="137"/>
      <c r="D593" s="138">
        <f t="shared" si="54"/>
        <v>0</v>
      </c>
      <c r="E593" s="231"/>
      <c r="F593" s="119"/>
      <c r="G593" s="139">
        <f t="shared" si="58"/>
        <v>0</v>
      </c>
      <c r="H593" s="140">
        <f t="shared" si="55"/>
        <v>0</v>
      </c>
      <c r="I593" s="122">
        <f t="shared" si="59"/>
        <v>0</v>
      </c>
      <c r="K593" s="120"/>
      <c r="L593" s="141" t="e">
        <f t="shared" si="56"/>
        <v>#N/A</v>
      </c>
      <c r="M593" s="142">
        <f>IF(C593="ZZ Group",(SUM(IFERROR(SUM(VLOOKUP(C593,SpeciesLookup,37,FALSE)*E593/L593*20*0.001),0)*(1-G593))),SUM(IFERROR(SUM(VLOOKUP(C593,SpeciesLookup,37,FALSE)/L593*'6. Look Up Tables'!$M$9*0.001),0)*(1-G593)))</f>
        <v>0</v>
      </c>
      <c r="N593" s="120" t="s">
        <v>114</v>
      </c>
      <c r="O593" s="122">
        <f t="shared" si="57"/>
        <v>0</v>
      </c>
      <c r="P593" s="123"/>
    </row>
    <row r="594" spans="2:16" x14ac:dyDescent="0.2">
      <c r="B594" s="124"/>
      <c r="C594" s="137"/>
      <c r="D594" s="138">
        <f t="shared" si="54"/>
        <v>0</v>
      </c>
      <c r="E594" s="231"/>
      <c r="F594" s="119"/>
      <c r="G594" s="139">
        <f t="shared" si="58"/>
        <v>0</v>
      </c>
      <c r="H594" s="140">
        <f t="shared" si="55"/>
        <v>0</v>
      </c>
      <c r="I594" s="122">
        <f t="shared" si="59"/>
        <v>0</v>
      </c>
      <c r="K594" s="120"/>
      <c r="L594" s="141" t="e">
        <f t="shared" si="56"/>
        <v>#N/A</v>
      </c>
      <c r="M594" s="142">
        <f>IF(C594="ZZ Group",(SUM(IFERROR(SUM(VLOOKUP(C594,SpeciesLookup,37,FALSE)*E594/L594*20*0.001),0)*(1-G594))),SUM(IFERROR(SUM(VLOOKUP(C594,SpeciesLookup,37,FALSE)/L594*'6. Look Up Tables'!$M$9*0.001),0)*(1-G594)))</f>
        <v>0</v>
      </c>
      <c r="N594" s="120" t="s">
        <v>114</v>
      </c>
      <c r="O594" s="122">
        <f t="shared" si="57"/>
        <v>0</v>
      </c>
      <c r="P594" s="123"/>
    </row>
    <row r="595" spans="2:16" x14ac:dyDescent="0.2">
      <c r="B595" s="124"/>
      <c r="C595" s="137"/>
      <c r="D595" s="138">
        <f t="shared" si="54"/>
        <v>0</v>
      </c>
      <c r="E595" s="231"/>
      <c r="F595" s="119"/>
      <c r="G595" s="139">
        <f t="shared" si="58"/>
        <v>0</v>
      </c>
      <c r="H595" s="140">
        <f t="shared" si="55"/>
        <v>0</v>
      </c>
      <c r="I595" s="122">
        <f t="shared" si="59"/>
        <v>0</v>
      </c>
      <c r="K595" s="120"/>
      <c r="L595" s="141" t="e">
        <f t="shared" si="56"/>
        <v>#N/A</v>
      </c>
      <c r="M595" s="142">
        <f>IF(C595="ZZ Group",(SUM(IFERROR(SUM(VLOOKUP(C595,SpeciesLookup,37,FALSE)*E595/L595*20*0.001),0)*(1-G595))),SUM(IFERROR(SUM(VLOOKUP(C595,SpeciesLookup,37,FALSE)/L595*'6. Look Up Tables'!$M$9*0.001),0)*(1-G595)))</f>
        <v>0</v>
      </c>
      <c r="N595" s="120" t="s">
        <v>114</v>
      </c>
      <c r="O595" s="122">
        <f t="shared" si="57"/>
        <v>0</v>
      </c>
      <c r="P595" s="123"/>
    </row>
    <row r="596" spans="2:16" x14ac:dyDescent="0.2">
      <c r="B596" s="124"/>
      <c r="C596" s="137"/>
      <c r="D596" s="138">
        <f t="shared" si="54"/>
        <v>0</v>
      </c>
      <c r="E596" s="231"/>
      <c r="F596" s="119"/>
      <c r="G596" s="139">
        <f t="shared" si="58"/>
        <v>0</v>
      </c>
      <c r="H596" s="140">
        <f t="shared" si="55"/>
        <v>0</v>
      </c>
      <c r="I596" s="122">
        <f t="shared" si="59"/>
        <v>0</v>
      </c>
      <c r="K596" s="120"/>
      <c r="L596" s="141" t="e">
        <f t="shared" si="56"/>
        <v>#N/A</v>
      </c>
      <c r="M596" s="142">
        <f>IF(C596="ZZ Group",(SUM(IFERROR(SUM(VLOOKUP(C596,SpeciesLookup,37,FALSE)*E596/L596*20*0.001),0)*(1-G596))),SUM(IFERROR(SUM(VLOOKUP(C596,SpeciesLookup,37,FALSE)/L596*'6. Look Up Tables'!$M$9*0.001),0)*(1-G596)))</f>
        <v>0</v>
      </c>
      <c r="N596" s="120" t="s">
        <v>114</v>
      </c>
      <c r="O596" s="122">
        <f t="shared" si="57"/>
        <v>0</v>
      </c>
      <c r="P596" s="123"/>
    </row>
    <row r="597" spans="2:16" x14ac:dyDescent="0.2">
      <c r="B597" s="124"/>
      <c r="C597" s="137"/>
      <c r="D597" s="138">
        <f t="shared" si="54"/>
        <v>0</v>
      </c>
      <c r="E597" s="231"/>
      <c r="F597" s="119"/>
      <c r="G597" s="139">
        <f t="shared" si="58"/>
        <v>0</v>
      </c>
      <c r="H597" s="140">
        <f t="shared" si="55"/>
        <v>0</v>
      </c>
      <c r="I597" s="122">
        <f t="shared" si="59"/>
        <v>0</v>
      </c>
      <c r="K597" s="120"/>
      <c r="L597" s="141" t="e">
        <f t="shared" si="56"/>
        <v>#N/A</v>
      </c>
      <c r="M597" s="142">
        <f>IF(C597="ZZ Group",(SUM(IFERROR(SUM(VLOOKUP(C597,SpeciesLookup,37,FALSE)*E597/L597*20*0.001),0)*(1-G597))),SUM(IFERROR(SUM(VLOOKUP(C597,SpeciesLookup,37,FALSE)/L597*'6. Look Up Tables'!$M$9*0.001),0)*(1-G597)))</f>
        <v>0</v>
      </c>
      <c r="N597" s="120" t="s">
        <v>114</v>
      </c>
      <c r="O597" s="122">
        <f t="shared" si="57"/>
        <v>0</v>
      </c>
      <c r="P597" s="123"/>
    </row>
    <row r="598" spans="2:16" x14ac:dyDescent="0.2">
      <c r="B598" s="124"/>
      <c r="C598" s="137"/>
      <c r="D598" s="138">
        <f t="shared" si="54"/>
        <v>0</v>
      </c>
      <c r="E598" s="231"/>
      <c r="F598" s="119"/>
      <c r="G598" s="139">
        <f t="shared" si="58"/>
        <v>0</v>
      </c>
      <c r="H598" s="140">
        <f t="shared" si="55"/>
        <v>0</v>
      </c>
      <c r="I598" s="122">
        <f t="shared" si="59"/>
        <v>0</v>
      </c>
      <c r="K598" s="120"/>
      <c r="L598" s="141" t="e">
        <f t="shared" si="56"/>
        <v>#N/A</v>
      </c>
      <c r="M598" s="142">
        <f>IF(C598="ZZ Group",(SUM(IFERROR(SUM(VLOOKUP(C598,SpeciesLookup,37,FALSE)*E598/L598*20*0.001),0)*(1-G598))),SUM(IFERROR(SUM(VLOOKUP(C598,SpeciesLookup,37,FALSE)/L598*'6. Look Up Tables'!$M$9*0.001),0)*(1-G598)))</f>
        <v>0</v>
      </c>
      <c r="N598" s="120" t="s">
        <v>114</v>
      </c>
      <c r="O598" s="122">
        <f t="shared" si="57"/>
        <v>0</v>
      </c>
      <c r="P598" s="123"/>
    </row>
    <row r="599" spans="2:16" x14ac:dyDescent="0.2">
      <c r="B599" s="124"/>
      <c r="C599" s="137"/>
      <c r="D599" s="138">
        <f t="shared" si="54"/>
        <v>0</v>
      </c>
      <c r="E599" s="231"/>
      <c r="F599" s="119"/>
      <c r="G599" s="139">
        <f t="shared" si="58"/>
        <v>0</v>
      </c>
      <c r="H599" s="140">
        <f t="shared" si="55"/>
        <v>0</v>
      </c>
      <c r="I599" s="122">
        <f t="shared" si="59"/>
        <v>0</v>
      </c>
      <c r="K599" s="120"/>
      <c r="L599" s="141" t="e">
        <f t="shared" si="56"/>
        <v>#N/A</v>
      </c>
      <c r="M599" s="142">
        <f>IF(C599="ZZ Group",(SUM(IFERROR(SUM(VLOOKUP(C599,SpeciesLookup,37,FALSE)*E599/L599*20*0.001),0)*(1-G599))),SUM(IFERROR(SUM(VLOOKUP(C599,SpeciesLookup,37,FALSE)/L599*'6. Look Up Tables'!$M$9*0.001),0)*(1-G599)))</f>
        <v>0</v>
      </c>
      <c r="N599" s="120" t="s">
        <v>114</v>
      </c>
      <c r="O599" s="122">
        <f t="shared" si="57"/>
        <v>0</v>
      </c>
      <c r="P599" s="123"/>
    </row>
    <row r="600" spans="2:16" x14ac:dyDescent="0.2">
      <c r="B600" s="124"/>
      <c r="C600" s="137"/>
      <c r="D600" s="138">
        <f t="shared" si="54"/>
        <v>0</v>
      </c>
      <c r="E600" s="231"/>
      <c r="F600" s="119"/>
      <c r="G600" s="139">
        <f t="shared" si="58"/>
        <v>0</v>
      </c>
      <c r="H600" s="140">
        <f t="shared" si="55"/>
        <v>0</v>
      </c>
      <c r="I600" s="122">
        <f t="shared" si="59"/>
        <v>0</v>
      </c>
      <c r="K600" s="120"/>
      <c r="L600" s="141" t="e">
        <f t="shared" si="56"/>
        <v>#N/A</v>
      </c>
      <c r="M600" s="142">
        <f>IF(C600="ZZ Group",(SUM(IFERROR(SUM(VLOOKUP(C600,SpeciesLookup,37,FALSE)*E600/L600*20*0.001),0)*(1-G600))),SUM(IFERROR(SUM(VLOOKUP(C600,SpeciesLookup,37,FALSE)/L600*'6. Look Up Tables'!$M$9*0.001),0)*(1-G600)))</f>
        <v>0</v>
      </c>
      <c r="N600" s="120" t="s">
        <v>114</v>
      </c>
      <c r="O600" s="122">
        <f t="shared" si="57"/>
        <v>0</v>
      </c>
      <c r="P600" s="123"/>
    </row>
    <row r="601" spans="2:16" x14ac:dyDescent="0.2">
      <c r="B601" s="124"/>
      <c r="C601" s="137"/>
      <c r="D601" s="138">
        <f t="shared" si="54"/>
        <v>0</v>
      </c>
      <c r="E601" s="231"/>
      <c r="F601" s="119"/>
      <c r="G601" s="139">
        <f t="shared" si="58"/>
        <v>0</v>
      </c>
      <c r="H601" s="140">
        <f t="shared" si="55"/>
        <v>0</v>
      </c>
      <c r="I601" s="122">
        <f t="shared" si="59"/>
        <v>0</v>
      </c>
      <c r="K601" s="120"/>
      <c r="L601" s="141" t="e">
        <f t="shared" si="56"/>
        <v>#N/A</v>
      </c>
      <c r="M601" s="142">
        <f>IF(C601="ZZ Group",(SUM(IFERROR(SUM(VLOOKUP(C601,SpeciesLookup,37,FALSE)*E601/L601*20*0.001),0)*(1-G601))),SUM(IFERROR(SUM(VLOOKUP(C601,SpeciesLookup,37,FALSE)/L601*'6. Look Up Tables'!$M$9*0.001),0)*(1-G601)))</f>
        <v>0</v>
      </c>
      <c r="N601" s="120" t="s">
        <v>114</v>
      </c>
      <c r="O601" s="122">
        <f t="shared" si="57"/>
        <v>0</v>
      </c>
      <c r="P601" s="123"/>
    </row>
    <row r="602" spans="2:16" x14ac:dyDescent="0.2">
      <c r="B602" s="124"/>
      <c r="C602" s="137"/>
      <c r="D602" s="138">
        <f t="shared" si="54"/>
        <v>0</v>
      </c>
      <c r="E602" s="231"/>
      <c r="F602" s="119"/>
      <c r="G602" s="139">
        <f t="shared" si="58"/>
        <v>0</v>
      </c>
      <c r="H602" s="140">
        <f t="shared" si="55"/>
        <v>0</v>
      </c>
      <c r="I602" s="122">
        <f t="shared" si="59"/>
        <v>0</v>
      </c>
      <c r="K602" s="120"/>
      <c r="L602" s="141" t="e">
        <f t="shared" si="56"/>
        <v>#N/A</v>
      </c>
      <c r="M602" s="142">
        <f>IF(C602="ZZ Group",(SUM(IFERROR(SUM(VLOOKUP(C602,SpeciesLookup,37,FALSE)*E602/L602*20*0.001),0)*(1-G602))),SUM(IFERROR(SUM(VLOOKUP(C602,SpeciesLookup,37,FALSE)/L602*'6. Look Up Tables'!$M$9*0.001),0)*(1-G602)))</f>
        <v>0</v>
      </c>
      <c r="N602" s="120" t="s">
        <v>114</v>
      </c>
      <c r="O602" s="122">
        <f t="shared" si="57"/>
        <v>0</v>
      </c>
      <c r="P602" s="123"/>
    </row>
    <row r="603" spans="2:16" x14ac:dyDescent="0.2">
      <c r="B603" s="124"/>
      <c r="C603" s="137"/>
      <c r="D603" s="138">
        <f t="shared" si="54"/>
        <v>0</v>
      </c>
      <c r="E603" s="231"/>
      <c r="F603" s="119"/>
      <c r="G603" s="139">
        <f t="shared" si="58"/>
        <v>0</v>
      </c>
      <c r="H603" s="140">
        <f t="shared" si="55"/>
        <v>0</v>
      </c>
      <c r="I603" s="122">
        <f t="shared" si="59"/>
        <v>0</v>
      </c>
      <c r="K603" s="120"/>
      <c r="L603" s="141" t="e">
        <f t="shared" si="56"/>
        <v>#N/A</v>
      </c>
      <c r="M603" s="142">
        <f>IF(C603="ZZ Group",(SUM(IFERROR(SUM(VLOOKUP(C603,SpeciesLookup,37,FALSE)*E603/L603*20*0.001),0)*(1-G603))),SUM(IFERROR(SUM(VLOOKUP(C603,SpeciesLookup,37,FALSE)/L603*'6. Look Up Tables'!$M$9*0.001),0)*(1-G603)))</f>
        <v>0</v>
      </c>
      <c r="N603" s="120" t="s">
        <v>114</v>
      </c>
      <c r="O603" s="122">
        <f t="shared" si="57"/>
        <v>0</v>
      </c>
      <c r="P603" s="123"/>
    </row>
    <row r="604" spans="2:16" x14ac:dyDescent="0.2">
      <c r="B604" s="124"/>
      <c r="C604" s="137"/>
      <c r="D604" s="138">
        <f t="shared" si="54"/>
        <v>0</v>
      </c>
      <c r="E604" s="231"/>
      <c r="F604" s="119"/>
      <c r="G604" s="139">
        <f t="shared" si="58"/>
        <v>0</v>
      </c>
      <c r="H604" s="140">
        <f t="shared" si="55"/>
        <v>0</v>
      </c>
      <c r="I604" s="122">
        <f t="shared" si="59"/>
        <v>0</v>
      </c>
      <c r="K604" s="120"/>
      <c r="L604" s="141" t="e">
        <f t="shared" si="56"/>
        <v>#N/A</v>
      </c>
      <c r="M604" s="142">
        <f>IF(C604="ZZ Group",(SUM(IFERROR(SUM(VLOOKUP(C604,SpeciesLookup,37,FALSE)*E604/L604*20*0.001),0)*(1-G604))),SUM(IFERROR(SUM(VLOOKUP(C604,SpeciesLookup,37,FALSE)/L604*'6. Look Up Tables'!$M$9*0.001),0)*(1-G604)))</f>
        <v>0</v>
      </c>
      <c r="N604" s="120" t="s">
        <v>114</v>
      </c>
      <c r="O604" s="122">
        <f t="shared" si="57"/>
        <v>0</v>
      </c>
      <c r="P604" s="123"/>
    </row>
    <row r="605" spans="2:16" x14ac:dyDescent="0.2">
      <c r="B605" s="124"/>
      <c r="C605" s="137"/>
      <c r="D605" s="138">
        <f t="shared" si="54"/>
        <v>0</v>
      </c>
      <c r="E605" s="231"/>
      <c r="F605" s="119"/>
      <c r="G605" s="139">
        <f t="shared" si="58"/>
        <v>0</v>
      </c>
      <c r="H605" s="140">
        <f t="shared" si="55"/>
        <v>0</v>
      </c>
      <c r="I605" s="122">
        <f t="shared" si="59"/>
        <v>0</v>
      </c>
      <c r="K605" s="120"/>
      <c r="L605" s="141" t="e">
        <f t="shared" si="56"/>
        <v>#N/A</v>
      </c>
      <c r="M605" s="142">
        <f>IF(C605="ZZ Group",(SUM(IFERROR(SUM(VLOOKUP(C605,SpeciesLookup,37,FALSE)*E605/L605*20*0.001),0)*(1-G605))),SUM(IFERROR(SUM(VLOOKUP(C605,SpeciesLookup,37,FALSE)/L605*'6. Look Up Tables'!$M$9*0.001),0)*(1-G605)))</f>
        <v>0</v>
      </c>
      <c r="N605" s="120" t="s">
        <v>114</v>
      </c>
      <c r="O605" s="122">
        <f t="shared" si="57"/>
        <v>0</v>
      </c>
      <c r="P605" s="123"/>
    </row>
    <row r="606" spans="2:16" x14ac:dyDescent="0.2">
      <c r="B606" s="124"/>
      <c r="C606" s="137"/>
      <c r="D606" s="138">
        <f t="shared" si="54"/>
        <v>0</v>
      </c>
      <c r="E606" s="231"/>
      <c r="F606" s="119"/>
      <c r="G606" s="139">
        <f t="shared" si="58"/>
        <v>0</v>
      </c>
      <c r="H606" s="140">
        <f t="shared" si="55"/>
        <v>0</v>
      </c>
      <c r="I606" s="122">
        <f t="shared" si="59"/>
        <v>0</v>
      </c>
      <c r="K606" s="120"/>
      <c r="L606" s="141" t="e">
        <f t="shared" si="56"/>
        <v>#N/A</v>
      </c>
      <c r="M606" s="142">
        <f>IF(C606="ZZ Group",(SUM(IFERROR(SUM(VLOOKUP(C606,SpeciesLookup,37,FALSE)*E606/L606*20*0.001),0)*(1-G606))),SUM(IFERROR(SUM(VLOOKUP(C606,SpeciesLookup,37,FALSE)/L606*'6. Look Up Tables'!$M$9*0.001),0)*(1-G606)))</f>
        <v>0</v>
      </c>
      <c r="N606" s="120" t="s">
        <v>114</v>
      </c>
      <c r="O606" s="122">
        <f t="shared" si="57"/>
        <v>0</v>
      </c>
      <c r="P606" s="123"/>
    </row>
    <row r="607" spans="2:16" x14ac:dyDescent="0.2">
      <c r="B607" s="124"/>
      <c r="C607" s="137"/>
      <c r="D607" s="138">
        <f t="shared" si="54"/>
        <v>0</v>
      </c>
      <c r="E607" s="231"/>
      <c r="F607" s="119"/>
      <c r="G607" s="139">
        <f t="shared" si="58"/>
        <v>0</v>
      </c>
      <c r="H607" s="140">
        <f t="shared" si="55"/>
        <v>0</v>
      </c>
      <c r="I607" s="122">
        <f t="shared" si="59"/>
        <v>0</v>
      </c>
      <c r="K607" s="120"/>
      <c r="L607" s="141" t="e">
        <f t="shared" si="56"/>
        <v>#N/A</v>
      </c>
      <c r="M607" s="142">
        <f>IF(C607="ZZ Group",(SUM(IFERROR(SUM(VLOOKUP(C607,SpeciesLookup,37,FALSE)*E607/L607*20*0.001),0)*(1-G607))),SUM(IFERROR(SUM(VLOOKUP(C607,SpeciesLookup,37,FALSE)/L607*'6. Look Up Tables'!$M$9*0.001),0)*(1-G607)))</f>
        <v>0</v>
      </c>
      <c r="N607" s="120" t="s">
        <v>114</v>
      </c>
      <c r="O607" s="122">
        <f t="shared" si="57"/>
        <v>0</v>
      </c>
      <c r="P607" s="123"/>
    </row>
    <row r="608" spans="2:16" x14ac:dyDescent="0.2">
      <c r="B608" s="124"/>
      <c r="C608" s="137"/>
      <c r="D608" s="138">
        <f t="shared" si="54"/>
        <v>0</v>
      </c>
      <c r="E608" s="231"/>
      <c r="F608" s="119"/>
      <c r="G608" s="139">
        <f t="shared" si="58"/>
        <v>0</v>
      </c>
      <c r="H608" s="140">
        <f t="shared" si="55"/>
        <v>0</v>
      </c>
      <c r="I608" s="122">
        <f t="shared" si="59"/>
        <v>0</v>
      </c>
      <c r="K608" s="120"/>
      <c r="L608" s="141" t="e">
        <f t="shared" si="56"/>
        <v>#N/A</v>
      </c>
      <c r="M608" s="142">
        <f>IF(C608="ZZ Group",(SUM(IFERROR(SUM(VLOOKUP(C608,SpeciesLookup,37,FALSE)*E608/L608*20*0.001),0)*(1-G608))),SUM(IFERROR(SUM(VLOOKUP(C608,SpeciesLookup,37,FALSE)/L608*'6. Look Up Tables'!$M$9*0.001),0)*(1-G608)))</f>
        <v>0</v>
      </c>
      <c r="N608" s="120" t="s">
        <v>114</v>
      </c>
      <c r="O608" s="122">
        <f t="shared" si="57"/>
        <v>0</v>
      </c>
      <c r="P608" s="123"/>
    </row>
    <row r="609" spans="2:16" x14ac:dyDescent="0.2">
      <c r="B609" s="124"/>
      <c r="C609" s="137"/>
      <c r="D609" s="138">
        <f t="shared" si="54"/>
        <v>0</v>
      </c>
      <c r="E609" s="231"/>
      <c r="F609" s="119"/>
      <c r="G609" s="139">
        <f t="shared" si="58"/>
        <v>0</v>
      </c>
      <c r="H609" s="140">
        <f t="shared" si="55"/>
        <v>0</v>
      </c>
      <c r="I609" s="122">
        <f t="shared" si="59"/>
        <v>0</v>
      </c>
      <c r="K609" s="120"/>
      <c r="L609" s="141" t="e">
        <f t="shared" si="56"/>
        <v>#N/A</v>
      </c>
      <c r="M609" s="142">
        <f>IF(C609="ZZ Group",(SUM(IFERROR(SUM(VLOOKUP(C609,SpeciesLookup,37,FALSE)*E609/L609*20*0.001),0)*(1-G609))),SUM(IFERROR(SUM(VLOOKUP(C609,SpeciesLookup,37,FALSE)/L609*'6. Look Up Tables'!$M$9*0.001),0)*(1-G609)))</f>
        <v>0</v>
      </c>
      <c r="N609" s="120" t="s">
        <v>114</v>
      </c>
      <c r="O609" s="122">
        <f t="shared" si="57"/>
        <v>0</v>
      </c>
      <c r="P609" s="123"/>
    </row>
    <row r="610" spans="2:16" x14ac:dyDescent="0.2">
      <c r="B610" s="124"/>
      <c r="C610" s="137"/>
      <c r="D610" s="138">
        <f t="shared" si="54"/>
        <v>0</v>
      </c>
      <c r="E610" s="231"/>
      <c r="F610" s="119"/>
      <c r="G610" s="139">
        <f t="shared" si="58"/>
        <v>0</v>
      </c>
      <c r="H610" s="140">
        <f t="shared" si="55"/>
        <v>0</v>
      </c>
      <c r="I610" s="122">
        <f t="shared" si="59"/>
        <v>0</v>
      </c>
      <c r="K610" s="120"/>
      <c r="L610" s="141" t="e">
        <f t="shared" si="56"/>
        <v>#N/A</v>
      </c>
      <c r="M610" s="142">
        <f>IF(C610="ZZ Group",(SUM(IFERROR(SUM(VLOOKUP(C610,SpeciesLookup,37,FALSE)*E610/L610*20*0.001),0)*(1-G610))),SUM(IFERROR(SUM(VLOOKUP(C610,SpeciesLookup,37,FALSE)/L610*'6. Look Up Tables'!$M$9*0.001),0)*(1-G610)))</f>
        <v>0</v>
      </c>
      <c r="N610" s="120" t="s">
        <v>114</v>
      </c>
      <c r="O610" s="122">
        <f t="shared" si="57"/>
        <v>0</v>
      </c>
      <c r="P610" s="123"/>
    </row>
    <row r="611" spans="2:16" x14ac:dyDescent="0.2">
      <c r="B611" s="124"/>
      <c r="C611" s="137"/>
      <c r="D611" s="138">
        <f t="shared" si="54"/>
        <v>0</v>
      </c>
      <c r="E611" s="231"/>
      <c r="F611" s="119"/>
      <c r="G611" s="139">
        <f t="shared" si="58"/>
        <v>0</v>
      </c>
      <c r="H611" s="140">
        <f t="shared" si="55"/>
        <v>0</v>
      </c>
      <c r="I611" s="122">
        <f t="shared" si="59"/>
        <v>0</v>
      </c>
      <c r="K611" s="120"/>
      <c r="L611" s="141" t="e">
        <f t="shared" si="56"/>
        <v>#N/A</v>
      </c>
      <c r="M611" s="142">
        <f>IF(C611="ZZ Group",(SUM(IFERROR(SUM(VLOOKUP(C611,SpeciesLookup,37,FALSE)*E611/L611*20*0.001),0)*(1-G611))),SUM(IFERROR(SUM(VLOOKUP(C611,SpeciesLookup,37,FALSE)/L611*'6. Look Up Tables'!$M$9*0.001),0)*(1-G611)))</f>
        <v>0</v>
      </c>
      <c r="N611" s="120" t="s">
        <v>114</v>
      </c>
      <c r="O611" s="122">
        <f t="shared" si="57"/>
        <v>0</v>
      </c>
      <c r="P611" s="123"/>
    </row>
    <row r="612" spans="2:16" x14ac:dyDescent="0.2">
      <c r="B612" s="124"/>
      <c r="C612" s="137"/>
      <c r="D612" s="138">
        <f t="shared" si="54"/>
        <v>0</v>
      </c>
      <c r="E612" s="231"/>
      <c r="F612" s="119"/>
      <c r="G612" s="139">
        <f t="shared" si="58"/>
        <v>0</v>
      </c>
      <c r="H612" s="140">
        <f t="shared" si="55"/>
        <v>0</v>
      </c>
      <c r="I612" s="122">
        <f t="shared" si="59"/>
        <v>0</v>
      </c>
      <c r="K612" s="120"/>
      <c r="L612" s="141" t="e">
        <f t="shared" si="56"/>
        <v>#N/A</v>
      </c>
      <c r="M612" s="142">
        <f>IF(C612="ZZ Group",(SUM(IFERROR(SUM(VLOOKUP(C612,SpeciesLookup,37,FALSE)*E612/L612*20*0.001),0)*(1-G612))),SUM(IFERROR(SUM(VLOOKUP(C612,SpeciesLookup,37,FALSE)/L612*'6. Look Up Tables'!$M$9*0.001),0)*(1-G612)))</f>
        <v>0</v>
      </c>
      <c r="N612" s="120" t="s">
        <v>114</v>
      </c>
      <c r="O612" s="122">
        <f t="shared" si="57"/>
        <v>0</v>
      </c>
      <c r="P612" s="123"/>
    </row>
    <row r="613" spans="2:16" x14ac:dyDescent="0.2">
      <c r="B613" s="124"/>
      <c r="C613" s="137"/>
      <c r="D613" s="138">
        <f t="shared" si="54"/>
        <v>0</v>
      </c>
      <c r="E613" s="231"/>
      <c r="F613" s="119"/>
      <c r="G613" s="139">
        <f t="shared" si="58"/>
        <v>0</v>
      </c>
      <c r="H613" s="140">
        <f t="shared" si="55"/>
        <v>0</v>
      </c>
      <c r="I613" s="122">
        <f t="shared" si="59"/>
        <v>0</v>
      </c>
      <c r="K613" s="120"/>
      <c r="L613" s="141" t="e">
        <f t="shared" si="56"/>
        <v>#N/A</v>
      </c>
      <c r="M613" s="142">
        <f>IF(C613="ZZ Group",(SUM(IFERROR(SUM(VLOOKUP(C613,SpeciesLookup,37,FALSE)*E613/L613*20*0.001),0)*(1-G613))),SUM(IFERROR(SUM(VLOOKUP(C613,SpeciesLookup,37,FALSE)/L613*'6. Look Up Tables'!$M$9*0.001),0)*(1-G613)))</f>
        <v>0</v>
      </c>
      <c r="N613" s="120" t="s">
        <v>114</v>
      </c>
      <c r="O613" s="122">
        <f t="shared" si="57"/>
        <v>0</v>
      </c>
      <c r="P613" s="123"/>
    </row>
    <row r="614" spans="2:16" x14ac:dyDescent="0.2">
      <c r="B614" s="124"/>
      <c r="C614" s="137"/>
      <c r="D614" s="138">
        <f t="shared" si="54"/>
        <v>0</v>
      </c>
      <c r="E614" s="231"/>
      <c r="F614" s="119"/>
      <c r="G614" s="139">
        <f t="shared" si="58"/>
        <v>0</v>
      </c>
      <c r="H614" s="140">
        <f t="shared" si="55"/>
        <v>0</v>
      </c>
      <c r="I614" s="122">
        <f t="shared" si="59"/>
        <v>0</v>
      </c>
      <c r="K614" s="120"/>
      <c r="L614" s="141" t="e">
        <f t="shared" si="56"/>
        <v>#N/A</v>
      </c>
      <c r="M614" s="142">
        <f>IF(C614="ZZ Group",(SUM(IFERROR(SUM(VLOOKUP(C614,SpeciesLookup,37,FALSE)*E614/L614*20*0.001),0)*(1-G614))),SUM(IFERROR(SUM(VLOOKUP(C614,SpeciesLookup,37,FALSE)/L614*'6. Look Up Tables'!$M$9*0.001),0)*(1-G614)))</f>
        <v>0</v>
      </c>
      <c r="N614" s="120" t="s">
        <v>114</v>
      </c>
      <c r="O614" s="122">
        <f t="shared" si="57"/>
        <v>0</v>
      </c>
      <c r="P614" s="123"/>
    </row>
    <row r="615" spans="2:16" x14ac:dyDescent="0.2">
      <c r="B615" s="124"/>
      <c r="C615" s="137"/>
      <c r="D615" s="138">
        <f t="shared" si="54"/>
        <v>0</v>
      </c>
      <c r="E615" s="231"/>
      <c r="F615" s="119"/>
      <c r="G615" s="139">
        <f t="shared" si="58"/>
        <v>0</v>
      </c>
      <c r="H615" s="140">
        <f t="shared" si="55"/>
        <v>0</v>
      </c>
      <c r="I615" s="122">
        <f t="shared" si="59"/>
        <v>0</v>
      </c>
      <c r="K615" s="120"/>
      <c r="L615" s="141" t="e">
        <f t="shared" si="56"/>
        <v>#N/A</v>
      </c>
      <c r="M615" s="142">
        <f>IF(C615="ZZ Group",(SUM(IFERROR(SUM(VLOOKUP(C615,SpeciesLookup,37,FALSE)*E615/L615*20*0.001),0)*(1-G615))),SUM(IFERROR(SUM(VLOOKUP(C615,SpeciesLookup,37,FALSE)/L615*'6. Look Up Tables'!$M$9*0.001),0)*(1-G615)))</f>
        <v>0</v>
      </c>
      <c r="N615" s="120" t="s">
        <v>114</v>
      </c>
      <c r="O615" s="122">
        <f t="shared" si="57"/>
        <v>0</v>
      </c>
      <c r="P615" s="123"/>
    </row>
    <row r="616" spans="2:16" x14ac:dyDescent="0.2">
      <c r="B616" s="124"/>
      <c r="C616" s="137"/>
      <c r="D616" s="138">
        <f t="shared" si="54"/>
        <v>0</v>
      </c>
      <c r="E616" s="231"/>
      <c r="F616" s="119"/>
      <c r="G616" s="139">
        <f t="shared" si="58"/>
        <v>0</v>
      </c>
      <c r="H616" s="140">
        <f t="shared" si="55"/>
        <v>0</v>
      </c>
      <c r="I616" s="122">
        <f t="shared" si="59"/>
        <v>0</v>
      </c>
      <c r="K616" s="120"/>
      <c r="L616" s="141" t="e">
        <f t="shared" si="56"/>
        <v>#N/A</v>
      </c>
      <c r="M616" s="142">
        <f>IF(C616="ZZ Group",(SUM(IFERROR(SUM(VLOOKUP(C616,SpeciesLookup,37,FALSE)*E616/L616*20*0.001),0)*(1-G616))),SUM(IFERROR(SUM(VLOOKUP(C616,SpeciesLookup,37,FALSE)/L616*'6. Look Up Tables'!$M$9*0.001),0)*(1-G616)))</f>
        <v>0</v>
      </c>
      <c r="N616" s="120" t="s">
        <v>114</v>
      </c>
      <c r="O616" s="122">
        <f t="shared" si="57"/>
        <v>0</v>
      </c>
      <c r="P616" s="123"/>
    </row>
    <row r="617" spans="2:16" x14ac:dyDescent="0.2">
      <c r="B617" s="124"/>
      <c r="C617" s="137"/>
      <c r="D617" s="138">
        <f t="shared" si="54"/>
        <v>0</v>
      </c>
      <c r="E617" s="231"/>
      <c r="F617" s="119"/>
      <c r="G617" s="139">
        <f t="shared" si="58"/>
        <v>0</v>
      </c>
      <c r="H617" s="140">
        <f t="shared" si="55"/>
        <v>0</v>
      </c>
      <c r="I617" s="122">
        <f t="shared" si="59"/>
        <v>0</v>
      </c>
      <c r="K617" s="120"/>
      <c r="L617" s="141" t="e">
        <f t="shared" si="56"/>
        <v>#N/A</v>
      </c>
      <c r="M617" s="142">
        <f>IF(C617="ZZ Group",(SUM(IFERROR(SUM(VLOOKUP(C617,SpeciesLookup,37,FALSE)*E617/L617*20*0.001),0)*(1-G617))),SUM(IFERROR(SUM(VLOOKUP(C617,SpeciesLookup,37,FALSE)/L617*'6. Look Up Tables'!$M$9*0.001),0)*(1-G617)))</f>
        <v>0</v>
      </c>
      <c r="N617" s="120" t="s">
        <v>114</v>
      </c>
      <c r="O617" s="122">
        <f t="shared" si="57"/>
        <v>0</v>
      </c>
      <c r="P617" s="123"/>
    </row>
    <row r="618" spans="2:16" x14ac:dyDescent="0.2">
      <c r="B618" s="124"/>
      <c r="C618" s="137"/>
      <c r="D618" s="138">
        <f t="shared" si="54"/>
        <v>0</v>
      </c>
      <c r="E618" s="231"/>
      <c r="F618" s="119"/>
      <c r="G618" s="139">
        <f t="shared" si="58"/>
        <v>0</v>
      </c>
      <c r="H618" s="140">
        <f t="shared" si="55"/>
        <v>0</v>
      </c>
      <c r="I618" s="122">
        <f t="shared" si="59"/>
        <v>0</v>
      </c>
      <c r="K618" s="120"/>
      <c r="L618" s="141" t="e">
        <f t="shared" si="56"/>
        <v>#N/A</v>
      </c>
      <c r="M618" s="142">
        <f>IF(C618="ZZ Group",(SUM(IFERROR(SUM(VLOOKUP(C618,SpeciesLookup,37,FALSE)*E618/L618*20*0.001),0)*(1-G618))),SUM(IFERROR(SUM(VLOOKUP(C618,SpeciesLookup,37,FALSE)/L618*'6. Look Up Tables'!$M$9*0.001),0)*(1-G618)))</f>
        <v>0</v>
      </c>
      <c r="N618" s="120" t="s">
        <v>114</v>
      </c>
      <c r="O618" s="122">
        <f t="shared" si="57"/>
        <v>0</v>
      </c>
      <c r="P618" s="123"/>
    </row>
    <row r="619" spans="2:16" x14ac:dyDescent="0.2">
      <c r="B619" s="124"/>
      <c r="C619" s="137"/>
      <c r="D619" s="138">
        <f t="shared" si="54"/>
        <v>0</v>
      </c>
      <c r="E619" s="231"/>
      <c r="F619" s="119"/>
      <c r="G619" s="139">
        <f t="shared" si="58"/>
        <v>0</v>
      </c>
      <c r="H619" s="140">
        <f t="shared" si="55"/>
        <v>0</v>
      </c>
      <c r="I619" s="122">
        <f t="shared" si="59"/>
        <v>0</v>
      </c>
      <c r="K619" s="120"/>
      <c r="L619" s="141" t="e">
        <f t="shared" si="56"/>
        <v>#N/A</v>
      </c>
      <c r="M619" s="142">
        <f>IF(C619="ZZ Group",(SUM(IFERROR(SUM(VLOOKUP(C619,SpeciesLookup,37,FALSE)*E619/L619*20*0.001),0)*(1-G619))),SUM(IFERROR(SUM(VLOOKUP(C619,SpeciesLookup,37,FALSE)/L619*'6. Look Up Tables'!$M$9*0.001),0)*(1-G619)))</f>
        <v>0</v>
      </c>
      <c r="N619" s="120" t="s">
        <v>114</v>
      </c>
      <c r="O619" s="122">
        <f t="shared" si="57"/>
        <v>0</v>
      </c>
      <c r="P619" s="123"/>
    </row>
    <row r="620" spans="2:16" x14ac:dyDescent="0.2">
      <c r="B620" s="124"/>
      <c r="C620" s="137"/>
      <c r="D620" s="138">
        <f t="shared" si="54"/>
        <v>0</v>
      </c>
      <c r="E620" s="231"/>
      <c r="F620" s="119"/>
      <c r="G620" s="139">
        <f t="shared" si="58"/>
        <v>0</v>
      </c>
      <c r="H620" s="140">
        <f t="shared" si="55"/>
        <v>0</v>
      </c>
      <c r="I620" s="122">
        <f t="shared" si="59"/>
        <v>0</v>
      </c>
      <c r="K620" s="120"/>
      <c r="L620" s="141" t="e">
        <f t="shared" si="56"/>
        <v>#N/A</v>
      </c>
      <c r="M620" s="142">
        <f>IF(C620="ZZ Group",(SUM(IFERROR(SUM(VLOOKUP(C620,SpeciesLookup,37,FALSE)*E620/L620*20*0.001),0)*(1-G620))),SUM(IFERROR(SUM(VLOOKUP(C620,SpeciesLookup,37,FALSE)/L620*'6. Look Up Tables'!$M$9*0.001),0)*(1-G620)))</f>
        <v>0</v>
      </c>
      <c r="N620" s="120" t="s">
        <v>114</v>
      </c>
      <c r="O620" s="122">
        <f t="shared" si="57"/>
        <v>0</v>
      </c>
      <c r="P620" s="123"/>
    </row>
    <row r="621" spans="2:16" x14ac:dyDescent="0.2">
      <c r="B621" s="124"/>
      <c r="C621" s="137"/>
      <c r="D621" s="138">
        <f t="shared" si="54"/>
        <v>0</v>
      </c>
      <c r="E621" s="231"/>
      <c r="F621" s="119"/>
      <c r="G621" s="139">
        <f t="shared" si="58"/>
        <v>0</v>
      </c>
      <c r="H621" s="140">
        <f t="shared" si="55"/>
        <v>0</v>
      </c>
      <c r="I621" s="122">
        <f t="shared" si="59"/>
        <v>0</v>
      </c>
      <c r="K621" s="120"/>
      <c r="L621" s="141" t="e">
        <f t="shared" si="56"/>
        <v>#N/A</v>
      </c>
      <c r="M621" s="142">
        <f>IF(C621="ZZ Group",(SUM(IFERROR(SUM(VLOOKUP(C621,SpeciesLookup,37,FALSE)*E621/L621*20*0.001),0)*(1-G621))),SUM(IFERROR(SUM(VLOOKUP(C621,SpeciesLookup,37,FALSE)/L621*'6. Look Up Tables'!$M$9*0.001),0)*(1-G621)))</f>
        <v>0</v>
      </c>
      <c r="N621" s="120" t="s">
        <v>114</v>
      </c>
      <c r="O621" s="122">
        <f t="shared" si="57"/>
        <v>0</v>
      </c>
      <c r="P621" s="123"/>
    </row>
    <row r="622" spans="2:16" x14ac:dyDescent="0.2">
      <c r="B622" s="124"/>
      <c r="C622" s="137"/>
      <c r="D622" s="138">
        <f t="shared" si="54"/>
        <v>0</v>
      </c>
      <c r="E622" s="231"/>
      <c r="F622" s="119"/>
      <c r="G622" s="139">
        <f t="shared" si="58"/>
        <v>0</v>
      </c>
      <c r="H622" s="140">
        <f t="shared" si="55"/>
        <v>0</v>
      </c>
      <c r="I622" s="122">
        <f t="shared" si="59"/>
        <v>0</v>
      </c>
      <c r="K622" s="120"/>
      <c r="L622" s="141" t="e">
        <f t="shared" si="56"/>
        <v>#N/A</v>
      </c>
      <c r="M622" s="142">
        <f>IF(C622="ZZ Group",(SUM(IFERROR(SUM(VLOOKUP(C622,SpeciesLookup,37,FALSE)*E622/L622*20*0.001),0)*(1-G622))),SUM(IFERROR(SUM(VLOOKUP(C622,SpeciesLookup,37,FALSE)/L622*'6. Look Up Tables'!$M$9*0.001),0)*(1-G622)))</f>
        <v>0</v>
      </c>
      <c r="N622" s="120" t="s">
        <v>114</v>
      </c>
      <c r="O622" s="122">
        <f t="shared" si="57"/>
        <v>0</v>
      </c>
      <c r="P622" s="123"/>
    </row>
    <row r="623" spans="2:16" x14ac:dyDescent="0.2">
      <c r="B623" s="124"/>
      <c r="C623" s="137"/>
      <c r="D623" s="138">
        <f t="shared" si="54"/>
        <v>0</v>
      </c>
      <c r="E623" s="231"/>
      <c r="F623" s="119"/>
      <c r="G623" s="139">
        <f t="shared" si="58"/>
        <v>0</v>
      </c>
      <c r="H623" s="140">
        <f t="shared" si="55"/>
        <v>0</v>
      </c>
      <c r="I623" s="122">
        <f t="shared" si="59"/>
        <v>0</v>
      </c>
      <c r="K623" s="120"/>
      <c r="L623" s="141" t="e">
        <f t="shared" si="56"/>
        <v>#N/A</v>
      </c>
      <c r="M623" s="142">
        <f>IF(C623="ZZ Group",(SUM(IFERROR(SUM(VLOOKUP(C623,SpeciesLookup,37,FALSE)*E623/L623*20*0.001),0)*(1-G623))),SUM(IFERROR(SUM(VLOOKUP(C623,SpeciesLookup,37,FALSE)/L623*'6. Look Up Tables'!$M$9*0.001),0)*(1-G623)))</f>
        <v>0</v>
      </c>
      <c r="N623" s="120" t="s">
        <v>114</v>
      </c>
      <c r="O623" s="122">
        <f t="shared" si="57"/>
        <v>0</v>
      </c>
      <c r="P623" s="123"/>
    </row>
    <row r="624" spans="2:16" x14ac:dyDescent="0.2">
      <c r="B624" s="124"/>
      <c r="C624" s="137"/>
      <c r="D624" s="138">
        <f t="shared" si="54"/>
        <v>0</v>
      </c>
      <c r="E624" s="231"/>
      <c r="F624" s="119"/>
      <c r="G624" s="139">
        <f t="shared" si="58"/>
        <v>0</v>
      </c>
      <c r="H624" s="140">
        <f t="shared" si="55"/>
        <v>0</v>
      </c>
      <c r="I624" s="122">
        <f t="shared" si="59"/>
        <v>0</v>
      </c>
      <c r="K624" s="120"/>
      <c r="L624" s="141" t="e">
        <f t="shared" si="56"/>
        <v>#N/A</v>
      </c>
      <c r="M624" s="142">
        <f>IF(C624="ZZ Group",(SUM(IFERROR(SUM(VLOOKUP(C624,SpeciesLookup,37,FALSE)*E624/L624*20*0.001),0)*(1-G624))),SUM(IFERROR(SUM(VLOOKUP(C624,SpeciesLookup,37,FALSE)/L624*'6. Look Up Tables'!$M$9*0.001),0)*(1-G624)))</f>
        <v>0</v>
      </c>
      <c r="N624" s="120" t="s">
        <v>114</v>
      </c>
      <c r="O624" s="122">
        <f t="shared" si="57"/>
        <v>0</v>
      </c>
      <c r="P624" s="123"/>
    </row>
    <row r="625" spans="2:16" x14ac:dyDescent="0.2">
      <c r="B625" s="124"/>
      <c r="C625" s="137"/>
      <c r="D625" s="138">
        <f t="shared" si="54"/>
        <v>0</v>
      </c>
      <c r="E625" s="231"/>
      <c r="F625" s="119"/>
      <c r="G625" s="139">
        <f t="shared" si="58"/>
        <v>0</v>
      </c>
      <c r="H625" s="140">
        <f t="shared" si="55"/>
        <v>0</v>
      </c>
      <c r="I625" s="122">
        <f t="shared" si="59"/>
        <v>0</v>
      </c>
      <c r="K625" s="120"/>
      <c r="L625" s="141" t="e">
        <f t="shared" si="56"/>
        <v>#N/A</v>
      </c>
      <c r="M625" s="142">
        <f>IF(C625="ZZ Group",(SUM(IFERROR(SUM(VLOOKUP(C625,SpeciesLookup,37,FALSE)*E625/L625*20*0.001),0)*(1-G625))),SUM(IFERROR(SUM(VLOOKUP(C625,SpeciesLookup,37,FALSE)/L625*'6. Look Up Tables'!$M$9*0.001),0)*(1-G625)))</f>
        <v>0</v>
      </c>
      <c r="N625" s="120" t="s">
        <v>114</v>
      </c>
      <c r="O625" s="122">
        <f t="shared" si="57"/>
        <v>0</v>
      </c>
      <c r="P625" s="123"/>
    </row>
    <row r="626" spans="2:16" x14ac:dyDescent="0.2">
      <c r="B626" s="124"/>
      <c r="C626" s="137"/>
      <c r="D626" s="138">
        <f t="shared" si="54"/>
        <v>0</v>
      </c>
      <c r="E626" s="231"/>
      <c r="F626" s="119"/>
      <c r="G626" s="139">
        <f t="shared" si="58"/>
        <v>0</v>
      </c>
      <c r="H626" s="140">
        <f t="shared" si="55"/>
        <v>0</v>
      </c>
      <c r="I626" s="122">
        <f t="shared" si="59"/>
        <v>0</v>
      </c>
      <c r="K626" s="120"/>
      <c r="L626" s="141" t="e">
        <f t="shared" si="56"/>
        <v>#N/A</v>
      </c>
      <c r="M626" s="142">
        <f>IF(C626="ZZ Group",(SUM(IFERROR(SUM(VLOOKUP(C626,SpeciesLookup,37,FALSE)*E626/L626*20*0.001),0)*(1-G626))),SUM(IFERROR(SUM(VLOOKUP(C626,SpeciesLookup,37,FALSE)/L626*'6. Look Up Tables'!$M$9*0.001),0)*(1-G626)))</f>
        <v>0</v>
      </c>
      <c r="N626" s="120" t="s">
        <v>114</v>
      </c>
      <c r="O626" s="122">
        <f t="shared" si="57"/>
        <v>0</v>
      </c>
      <c r="P626" s="123"/>
    </row>
    <row r="627" spans="2:16" x14ac:dyDescent="0.2">
      <c r="B627" s="124"/>
      <c r="C627" s="137"/>
      <c r="D627" s="138">
        <f t="shared" si="54"/>
        <v>0</v>
      </c>
      <c r="E627" s="231"/>
      <c r="F627" s="119"/>
      <c r="G627" s="139">
        <f t="shared" si="58"/>
        <v>0</v>
      </c>
      <c r="H627" s="140">
        <f t="shared" si="55"/>
        <v>0</v>
      </c>
      <c r="I627" s="122">
        <f t="shared" si="59"/>
        <v>0</v>
      </c>
      <c r="K627" s="120"/>
      <c r="L627" s="141" t="e">
        <f t="shared" si="56"/>
        <v>#N/A</v>
      </c>
      <c r="M627" s="142">
        <f>IF(C627="ZZ Group",(SUM(IFERROR(SUM(VLOOKUP(C627,SpeciesLookup,37,FALSE)*E627/L627*20*0.001),0)*(1-G627))),SUM(IFERROR(SUM(VLOOKUP(C627,SpeciesLookup,37,FALSE)/L627*'6. Look Up Tables'!$M$9*0.001),0)*(1-G627)))</f>
        <v>0</v>
      </c>
      <c r="N627" s="120" t="s">
        <v>114</v>
      </c>
      <c r="O627" s="122">
        <f t="shared" si="57"/>
        <v>0</v>
      </c>
      <c r="P627" s="123"/>
    </row>
    <row r="628" spans="2:16" x14ac:dyDescent="0.2">
      <c r="B628" s="124"/>
      <c r="C628" s="137"/>
      <c r="D628" s="138">
        <f t="shared" si="54"/>
        <v>0</v>
      </c>
      <c r="E628" s="231"/>
      <c r="F628" s="119"/>
      <c r="G628" s="139">
        <f t="shared" si="58"/>
        <v>0</v>
      </c>
      <c r="H628" s="140">
        <f t="shared" si="55"/>
        <v>0</v>
      </c>
      <c r="I628" s="122">
        <f t="shared" si="59"/>
        <v>0</v>
      </c>
      <c r="K628" s="120"/>
      <c r="L628" s="141" t="e">
        <f t="shared" si="56"/>
        <v>#N/A</v>
      </c>
      <c r="M628" s="142">
        <f>IF(C628="ZZ Group",(SUM(IFERROR(SUM(VLOOKUP(C628,SpeciesLookup,37,FALSE)*E628/L628*20*0.001),0)*(1-G628))),SUM(IFERROR(SUM(VLOOKUP(C628,SpeciesLookup,37,FALSE)/L628*'6. Look Up Tables'!$M$9*0.001),0)*(1-G628)))</f>
        <v>0</v>
      </c>
      <c r="N628" s="120" t="s">
        <v>114</v>
      </c>
      <c r="O628" s="122">
        <f t="shared" si="57"/>
        <v>0</v>
      </c>
      <c r="P628" s="123"/>
    </row>
    <row r="629" spans="2:16" x14ac:dyDescent="0.2">
      <c r="B629" s="124"/>
      <c r="C629" s="137"/>
      <c r="D629" s="138">
        <f t="shared" si="54"/>
        <v>0</v>
      </c>
      <c r="E629" s="231"/>
      <c r="F629" s="119"/>
      <c r="G629" s="139">
        <f t="shared" si="58"/>
        <v>0</v>
      </c>
      <c r="H629" s="140">
        <f t="shared" si="55"/>
        <v>0</v>
      </c>
      <c r="I629" s="122">
        <f t="shared" si="59"/>
        <v>0</v>
      </c>
      <c r="K629" s="120"/>
      <c r="L629" s="141" t="e">
        <f t="shared" si="56"/>
        <v>#N/A</v>
      </c>
      <c r="M629" s="142">
        <f>IF(C629="ZZ Group",(SUM(IFERROR(SUM(VLOOKUP(C629,SpeciesLookup,37,FALSE)*E629/L629*20*0.001),0)*(1-G629))),SUM(IFERROR(SUM(VLOOKUP(C629,SpeciesLookup,37,FALSE)/L629*'6. Look Up Tables'!$M$9*0.001),0)*(1-G629)))</f>
        <v>0</v>
      </c>
      <c r="N629" s="120" t="s">
        <v>114</v>
      </c>
      <c r="O629" s="122">
        <f t="shared" si="57"/>
        <v>0</v>
      </c>
      <c r="P629" s="123"/>
    </row>
    <row r="630" spans="2:16" x14ac:dyDescent="0.2">
      <c r="B630" s="124"/>
      <c r="C630" s="137"/>
      <c r="D630" s="138">
        <f t="shared" si="54"/>
        <v>0</v>
      </c>
      <c r="E630" s="231"/>
      <c r="F630" s="119"/>
      <c r="G630" s="139">
        <f t="shared" si="58"/>
        <v>0</v>
      </c>
      <c r="H630" s="140">
        <f t="shared" si="55"/>
        <v>0</v>
      </c>
      <c r="I630" s="122">
        <f t="shared" si="59"/>
        <v>0</v>
      </c>
      <c r="K630" s="120"/>
      <c r="L630" s="141" t="e">
        <f t="shared" si="56"/>
        <v>#N/A</v>
      </c>
      <c r="M630" s="142">
        <f>IF(C630="ZZ Group",(SUM(IFERROR(SUM(VLOOKUP(C630,SpeciesLookup,37,FALSE)*E630/L630*20*0.001),0)*(1-G630))),SUM(IFERROR(SUM(VLOOKUP(C630,SpeciesLookup,37,FALSE)/L630*'6. Look Up Tables'!$M$9*0.001),0)*(1-G630)))</f>
        <v>0</v>
      </c>
      <c r="N630" s="120" t="s">
        <v>114</v>
      </c>
      <c r="O630" s="122">
        <f t="shared" si="57"/>
        <v>0</v>
      </c>
      <c r="P630" s="123"/>
    </row>
    <row r="631" spans="2:16" x14ac:dyDescent="0.2">
      <c r="B631" s="124"/>
      <c r="C631" s="137"/>
      <c r="D631" s="138">
        <f t="shared" si="54"/>
        <v>0</v>
      </c>
      <c r="E631" s="231"/>
      <c r="F631" s="119"/>
      <c r="G631" s="139">
        <f t="shared" si="58"/>
        <v>0</v>
      </c>
      <c r="H631" s="140">
        <f t="shared" si="55"/>
        <v>0</v>
      </c>
      <c r="I631" s="122">
        <f t="shared" si="59"/>
        <v>0</v>
      </c>
      <c r="K631" s="120"/>
      <c r="L631" s="141" t="e">
        <f t="shared" si="56"/>
        <v>#N/A</v>
      </c>
      <c r="M631" s="142">
        <f>IF(C631="ZZ Group",(SUM(IFERROR(SUM(VLOOKUP(C631,SpeciesLookup,37,FALSE)*E631/L631*20*0.001),0)*(1-G631))),SUM(IFERROR(SUM(VLOOKUP(C631,SpeciesLookup,37,FALSE)/L631*'6. Look Up Tables'!$M$9*0.001),0)*(1-G631)))</f>
        <v>0</v>
      </c>
      <c r="N631" s="120" t="s">
        <v>114</v>
      </c>
      <c r="O631" s="122">
        <f t="shared" si="57"/>
        <v>0</v>
      </c>
      <c r="P631" s="123"/>
    </row>
    <row r="632" spans="2:16" x14ac:dyDescent="0.2">
      <c r="B632" s="124"/>
      <c r="C632" s="137"/>
      <c r="D632" s="138">
        <f t="shared" si="54"/>
        <v>0</v>
      </c>
      <c r="E632" s="231"/>
      <c r="F632" s="119"/>
      <c r="G632" s="139">
        <f t="shared" si="58"/>
        <v>0</v>
      </c>
      <c r="H632" s="140">
        <f t="shared" si="55"/>
        <v>0</v>
      </c>
      <c r="I632" s="122">
        <f t="shared" si="59"/>
        <v>0</v>
      </c>
      <c r="K632" s="120"/>
      <c r="L632" s="141" t="e">
        <f t="shared" si="56"/>
        <v>#N/A</v>
      </c>
      <c r="M632" s="142">
        <f>IF(C632="ZZ Group",(SUM(IFERROR(SUM(VLOOKUP(C632,SpeciesLookup,37,FALSE)*E632/L632*20*0.001),0)*(1-G632))),SUM(IFERROR(SUM(VLOOKUP(C632,SpeciesLookup,37,FALSE)/L632*'6. Look Up Tables'!$M$9*0.001),0)*(1-G632)))</f>
        <v>0</v>
      </c>
      <c r="N632" s="120" t="s">
        <v>114</v>
      </c>
      <c r="O632" s="122">
        <f t="shared" si="57"/>
        <v>0</v>
      </c>
      <c r="P632" s="123"/>
    </row>
    <row r="633" spans="2:16" x14ac:dyDescent="0.2">
      <c r="B633" s="124"/>
      <c r="C633" s="137"/>
      <c r="D633" s="138">
        <f t="shared" si="54"/>
        <v>0</v>
      </c>
      <c r="E633" s="231"/>
      <c r="F633" s="119"/>
      <c r="G633" s="139">
        <f t="shared" si="58"/>
        <v>0</v>
      </c>
      <c r="H633" s="140">
        <f t="shared" si="55"/>
        <v>0</v>
      </c>
      <c r="I633" s="122">
        <f t="shared" si="59"/>
        <v>0</v>
      </c>
      <c r="K633" s="120"/>
      <c r="L633" s="141" t="e">
        <f t="shared" si="56"/>
        <v>#N/A</v>
      </c>
      <c r="M633" s="142">
        <f>IF(C633="ZZ Group",(SUM(IFERROR(SUM(VLOOKUP(C633,SpeciesLookup,37,FALSE)*E633/L633*20*0.001),0)*(1-G633))),SUM(IFERROR(SUM(VLOOKUP(C633,SpeciesLookup,37,FALSE)/L633*'6. Look Up Tables'!$M$9*0.001),0)*(1-G633)))</f>
        <v>0</v>
      </c>
      <c r="N633" s="120" t="s">
        <v>114</v>
      </c>
      <c r="O633" s="122">
        <f t="shared" si="57"/>
        <v>0</v>
      </c>
      <c r="P633" s="123"/>
    </row>
    <row r="634" spans="2:16" x14ac:dyDescent="0.2">
      <c r="B634" s="124"/>
      <c r="C634" s="137"/>
      <c r="D634" s="138">
        <f t="shared" si="54"/>
        <v>0</v>
      </c>
      <c r="E634" s="231"/>
      <c r="F634" s="119"/>
      <c r="G634" s="139">
        <f t="shared" si="58"/>
        <v>0</v>
      </c>
      <c r="H634" s="140">
        <f t="shared" si="55"/>
        <v>0</v>
      </c>
      <c r="I634" s="122">
        <f t="shared" si="59"/>
        <v>0</v>
      </c>
      <c r="K634" s="120"/>
      <c r="L634" s="141" t="e">
        <f t="shared" si="56"/>
        <v>#N/A</v>
      </c>
      <c r="M634" s="142">
        <f>IF(C634="ZZ Group",(SUM(IFERROR(SUM(VLOOKUP(C634,SpeciesLookup,37,FALSE)*E634/L634*20*0.001),0)*(1-G634))),SUM(IFERROR(SUM(VLOOKUP(C634,SpeciesLookup,37,FALSE)/L634*'6. Look Up Tables'!$M$9*0.001),0)*(1-G634)))</f>
        <v>0</v>
      </c>
      <c r="N634" s="120" t="s">
        <v>114</v>
      </c>
      <c r="O634" s="122">
        <f t="shared" si="57"/>
        <v>0</v>
      </c>
      <c r="P634" s="123"/>
    </row>
    <row r="635" spans="2:16" x14ac:dyDescent="0.2">
      <c r="B635" s="124"/>
      <c r="C635" s="137"/>
      <c r="D635" s="138">
        <f t="shared" si="54"/>
        <v>0</v>
      </c>
      <c r="E635" s="231"/>
      <c r="F635" s="119"/>
      <c r="G635" s="139">
        <f t="shared" si="58"/>
        <v>0</v>
      </c>
      <c r="H635" s="140">
        <f t="shared" si="55"/>
        <v>0</v>
      </c>
      <c r="I635" s="122">
        <f t="shared" si="59"/>
        <v>0</v>
      </c>
      <c r="K635" s="120"/>
      <c r="L635" s="141" t="e">
        <f t="shared" si="56"/>
        <v>#N/A</v>
      </c>
      <c r="M635" s="142">
        <f>IF(C635="ZZ Group",(SUM(IFERROR(SUM(VLOOKUP(C635,SpeciesLookup,37,FALSE)*E635/L635*20*0.001),0)*(1-G635))),SUM(IFERROR(SUM(VLOOKUP(C635,SpeciesLookup,37,FALSE)/L635*'6. Look Up Tables'!$M$9*0.001),0)*(1-G635)))</f>
        <v>0</v>
      </c>
      <c r="N635" s="120" t="s">
        <v>114</v>
      </c>
      <c r="O635" s="122">
        <f t="shared" si="57"/>
        <v>0</v>
      </c>
      <c r="P635" s="123"/>
    </row>
    <row r="636" spans="2:16" x14ac:dyDescent="0.2">
      <c r="B636" s="124"/>
      <c r="C636" s="137"/>
      <c r="D636" s="138">
        <f t="shared" si="54"/>
        <v>0</v>
      </c>
      <c r="E636" s="231"/>
      <c r="F636" s="119"/>
      <c r="G636" s="139">
        <f t="shared" si="58"/>
        <v>0</v>
      </c>
      <c r="H636" s="140">
        <f t="shared" si="55"/>
        <v>0</v>
      </c>
      <c r="I636" s="122">
        <f t="shared" si="59"/>
        <v>0</v>
      </c>
      <c r="K636" s="120"/>
      <c r="L636" s="141" t="e">
        <f t="shared" si="56"/>
        <v>#N/A</v>
      </c>
      <c r="M636" s="142">
        <f>IF(C636="ZZ Group",(SUM(IFERROR(SUM(VLOOKUP(C636,SpeciesLookup,37,FALSE)*E636/L636*20*0.001),0)*(1-G636))),SUM(IFERROR(SUM(VLOOKUP(C636,SpeciesLookup,37,FALSE)/L636*'6. Look Up Tables'!$M$9*0.001),0)*(1-G636)))</f>
        <v>0</v>
      </c>
      <c r="N636" s="120" t="s">
        <v>114</v>
      </c>
      <c r="O636" s="122">
        <f t="shared" si="57"/>
        <v>0</v>
      </c>
      <c r="P636" s="123"/>
    </row>
    <row r="637" spans="2:16" x14ac:dyDescent="0.2">
      <c r="B637" s="124"/>
      <c r="C637" s="137"/>
      <c r="D637" s="138">
        <f t="shared" si="54"/>
        <v>0</v>
      </c>
      <c r="E637" s="231"/>
      <c r="F637" s="119"/>
      <c r="G637" s="139">
        <f t="shared" si="58"/>
        <v>0</v>
      </c>
      <c r="H637" s="140">
        <f t="shared" si="55"/>
        <v>0</v>
      </c>
      <c r="I637" s="122">
        <f t="shared" si="59"/>
        <v>0</v>
      </c>
      <c r="K637" s="120"/>
      <c r="L637" s="141" t="e">
        <f t="shared" si="56"/>
        <v>#N/A</v>
      </c>
      <c r="M637" s="142">
        <f>IF(C637="ZZ Group",(SUM(IFERROR(SUM(VLOOKUP(C637,SpeciesLookup,37,FALSE)*E637/L637*20*0.001),0)*(1-G637))),SUM(IFERROR(SUM(VLOOKUP(C637,SpeciesLookup,37,FALSE)/L637*'6. Look Up Tables'!$M$9*0.001),0)*(1-G637)))</f>
        <v>0</v>
      </c>
      <c r="N637" s="120" t="s">
        <v>114</v>
      </c>
      <c r="O637" s="122">
        <f t="shared" si="57"/>
        <v>0</v>
      </c>
      <c r="P637" s="123"/>
    </row>
    <row r="638" spans="2:16" x14ac:dyDescent="0.2">
      <c r="B638" s="124"/>
      <c r="C638" s="137"/>
      <c r="D638" s="138">
        <f t="shared" si="54"/>
        <v>0</v>
      </c>
      <c r="E638" s="231"/>
      <c r="F638" s="119"/>
      <c r="G638" s="139">
        <f t="shared" si="58"/>
        <v>0</v>
      </c>
      <c r="H638" s="140">
        <f t="shared" si="55"/>
        <v>0</v>
      </c>
      <c r="I638" s="122">
        <f t="shared" si="59"/>
        <v>0</v>
      </c>
      <c r="K638" s="120"/>
      <c r="L638" s="141" t="e">
        <f t="shared" si="56"/>
        <v>#N/A</v>
      </c>
      <c r="M638" s="142">
        <f>IF(C638="ZZ Group",(SUM(IFERROR(SUM(VLOOKUP(C638,SpeciesLookup,37,FALSE)*E638/L638*20*0.001),0)*(1-G638))),SUM(IFERROR(SUM(VLOOKUP(C638,SpeciesLookup,37,FALSE)/L638*'6. Look Up Tables'!$M$9*0.001),0)*(1-G638)))</f>
        <v>0</v>
      </c>
      <c r="N638" s="120" t="s">
        <v>114</v>
      </c>
      <c r="O638" s="122">
        <f t="shared" si="57"/>
        <v>0</v>
      </c>
      <c r="P638" s="123"/>
    </row>
    <row r="639" spans="2:16" x14ac:dyDescent="0.2">
      <c r="B639" s="124"/>
      <c r="C639" s="137"/>
      <c r="D639" s="138">
        <f t="shared" si="54"/>
        <v>0</v>
      </c>
      <c r="E639" s="231"/>
      <c r="F639" s="119"/>
      <c r="G639" s="139">
        <f t="shared" si="58"/>
        <v>0</v>
      </c>
      <c r="H639" s="140">
        <f t="shared" si="55"/>
        <v>0</v>
      </c>
      <c r="I639" s="122">
        <f t="shared" si="59"/>
        <v>0</v>
      </c>
      <c r="K639" s="120"/>
      <c r="L639" s="141" t="e">
        <f t="shared" si="56"/>
        <v>#N/A</v>
      </c>
      <c r="M639" s="142">
        <f>IF(C639="ZZ Group",(SUM(IFERROR(SUM(VLOOKUP(C639,SpeciesLookup,37,FALSE)*E639/L639*20*0.001),0)*(1-G639))),SUM(IFERROR(SUM(VLOOKUP(C639,SpeciesLookup,37,FALSE)/L639*'6. Look Up Tables'!$M$9*0.001),0)*(1-G639)))</f>
        <v>0</v>
      </c>
      <c r="N639" s="120" t="s">
        <v>114</v>
      </c>
      <c r="O639" s="122">
        <f t="shared" si="57"/>
        <v>0</v>
      </c>
      <c r="P639" s="123"/>
    </row>
    <row r="640" spans="2:16" x14ac:dyDescent="0.2">
      <c r="B640" s="124"/>
      <c r="C640" s="137"/>
      <c r="D640" s="138">
        <f t="shared" si="54"/>
        <v>0</v>
      </c>
      <c r="E640" s="231"/>
      <c r="F640" s="119"/>
      <c r="G640" s="139">
        <f t="shared" si="58"/>
        <v>0</v>
      </c>
      <c r="H640" s="140">
        <f t="shared" si="55"/>
        <v>0</v>
      </c>
      <c r="I640" s="122">
        <f t="shared" si="59"/>
        <v>0</v>
      </c>
      <c r="K640" s="120"/>
      <c r="L640" s="141" t="e">
        <f t="shared" si="56"/>
        <v>#N/A</v>
      </c>
      <c r="M640" s="142">
        <f>IF(C640="ZZ Group",(SUM(IFERROR(SUM(VLOOKUP(C640,SpeciesLookup,37,FALSE)*E640/L640*20*0.001),0)*(1-G640))),SUM(IFERROR(SUM(VLOOKUP(C640,SpeciesLookup,37,FALSE)/L640*'6. Look Up Tables'!$M$9*0.001),0)*(1-G640)))</f>
        <v>0</v>
      </c>
      <c r="N640" s="120" t="s">
        <v>114</v>
      </c>
      <c r="O640" s="122">
        <f t="shared" si="57"/>
        <v>0</v>
      </c>
      <c r="P640" s="123"/>
    </row>
    <row r="641" spans="2:16" x14ac:dyDescent="0.2">
      <c r="B641" s="124"/>
      <c r="C641" s="137"/>
      <c r="D641" s="138">
        <f t="shared" ref="D641:D704" si="60">IFERROR(VLOOKUP(C641,SpeciesLookup,25,FALSE),0)</f>
        <v>0</v>
      </c>
      <c r="E641" s="231"/>
      <c r="F641" s="119"/>
      <c r="G641" s="139">
        <f t="shared" si="58"/>
        <v>0</v>
      </c>
      <c r="H641" s="140">
        <f t="shared" ref="H641:H704" si="61">IFERROR(VLOOKUP(C641,SpeciesLookup,26,FALSE),0)</f>
        <v>0</v>
      </c>
      <c r="I641" s="122">
        <f t="shared" si="59"/>
        <v>0</v>
      </c>
      <c r="K641" s="120"/>
      <c r="L641" s="141" t="e">
        <f t="shared" ref="L641:L704" si="62">VLOOKUP(K641,AWHC,2,FALSE)</f>
        <v>#N/A</v>
      </c>
      <c r="M641" s="142">
        <f>IF(C641="ZZ Group",(SUM(IFERROR(SUM(VLOOKUP(C641,SpeciesLookup,37,FALSE)*E641/L641*20*0.001),0)*(1-G641))),SUM(IFERROR(SUM(VLOOKUP(C641,SpeciesLookup,37,FALSE)/L641*'6. Look Up Tables'!$M$9*0.001),0)*(1-G641)))</f>
        <v>0</v>
      </c>
      <c r="N641" s="120" t="s">
        <v>114</v>
      </c>
      <c r="O641" s="122">
        <f t="shared" ref="O641:O704" si="63">IF(N641="Yes",M641*0.8,M641)</f>
        <v>0</v>
      </c>
      <c r="P641" s="123"/>
    </row>
    <row r="642" spans="2:16" x14ac:dyDescent="0.2">
      <c r="B642" s="124"/>
      <c r="C642" s="137"/>
      <c r="D642" s="138">
        <f t="shared" si="60"/>
        <v>0</v>
      </c>
      <c r="E642" s="231"/>
      <c r="F642" s="119"/>
      <c r="G642" s="139">
        <f t="shared" si="58"/>
        <v>0</v>
      </c>
      <c r="H642" s="140">
        <f t="shared" si="61"/>
        <v>0</v>
      </c>
      <c r="I642" s="122">
        <f t="shared" si="59"/>
        <v>0</v>
      </c>
      <c r="K642" s="120"/>
      <c r="L642" s="141" t="e">
        <f t="shared" si="62"/>
        <v>#N/A</v>
      </c>
      <c r="M642" s="142">
        <f>IF(C642="ZZ Group",(SUM(IFERROR(SUM(VLOOKUP(C642,SpeciesLookup,37,FALSE)*E642/L642*20*0.001),0)*(1-G642))),SUM(IFERROR(SUM(VLOOKUP(C642,SpeciesLookup,37,FALSE)/L642*'6. Look Up Tables'!$M$9*0.001),0)*(1-G642)))</f>
        <v>0</v>
      </c>
      <c r="N642" s="120" t="s">
        <v>114</v>
      </c>
      <c r="O642" s="122">
        <f t="shared" si="63"/>
        <v>0</v>
      </c>
      <c r="P642" s="123"/>
    </row>
    <row r="643" spans="2:16" x14ac:dyDescent="0.2">
      <c r="B643" s="124"/>
      <c r="C643" s="137"/>
      <c r="D643" s="138">
        <f t="shared" si="60"/>
        <v>0</v>
      </c>
      <c r="E643" s="231"/>
      <c r="F643" s="119"/>
      <c r="G643" s="139">
        <f t="shared" si="58"/>
        <v>0</v>
      </c>
      <c r="H643" s="140">
        <f t="shared" si="61"/>
        <v>0</v>
      </c>
      <c r="I643" s="122">
        <f t="shared" si="59"/>
        <v>0</v>
      </c>
      <c r="K643" s="120"/>
      <c r="L643" s="141" t="e">
        <f t="shared" si="62"/>
        <v>#N/A</v>
      </c>
      <c r="M643" s="142">
        <f>IF(C643="ZZ Group",(SUM(IFERROR(SUM(VLOOKUP(C643,SpeciesLookup,37,FALSE)*E643/L643*20*0.001),0)*(1-G643))),SUM(IFERROR(SUM(VLOOKUP(C643,SpeciesLookup,37,FALSE)/L643*'6. Look Up Tables'!$M$9*0.001),0)*(1-G643)))</f>
        <v>0</v>
      </c>
      <c r="N643" s="120" t="s">
        <v>114</v>
      </c>
      <c r="O643" s="122">
        <f t="shared" si="63"/>
        <v>0</v>
      </c>
      <c r="P643" s="123"/>
    </row>
    <row r="644" spans="2:16" x14ac:dyDescent="0.2">
      <c r="B644" s="124"/>
      <c r="C644" s="137"/>
      <c r="D644" s="138">
        <f t="shared" si="60"/>
        <v>0</v>
      </c>
      <c r="E644" s="231"/>
      <c r="F644" s="119"/>
      <c r="G644" s="139">
        <f t="shared" si="58"/>
        <v>0</v>
      </c>
      <c r="H644" s="140">
        <f t="shared" si="61"/>
        <v>0</v>
      </c>
      <c r="I644" s="122">
        <f t="shared" si="59"/>
        <v>0</v>
      </c>
      <c r="K644" s="120"/>
      <c r="L644" s="141" t="e">
        <f t="shared" si="62"/>
        <v>#N/A</v>
      </c>
      <c r="M644" s="142">
        <f>IF(C644="ZZ Group",(SUM(IFERROR(SUM(VLOOKUP(C644,SpeciesLookup,37,FALSE)*E644/L644*20*0.001),0)*(1-G644))),SUM(IFERROR(SUM(VLOOKUP(C644,SpeciesLookup,37,FALSE)/L644*'6. Look Up Tables'!$M$9*0.001),0)*(1-G644)))</f>
        <v>0</v>
      </c>
      <c r="N644" s="120" t="s">
        <v>114</v>
      </c>
      <c r="O644" s="122">
        <f t="shared" si="63"/>
        <v>0</v>
      </c>
      <c r="P644" s="123"/>
    </row>
    <row r="645" spans="2:16" x14ac:dyDescent="0.2">
      <c r="B645" s="124"/>
      <c r="C645" s="137"/>
      <c r="D645" s="138">
        <f t="shared" si="60"/>
        <v>0</v>
      </c>
      <c r="E645" s="231"/>
      <c r="F645" s="119"/>
      <c r="G645" s="139">
        <f t="shared" si="58"/>
        <v>0</v>
      </c>
      <c r="H645" s="140">
        <f t="shared" si="61"/>
        <v>0</v>
      </c>
      <c r="I645" s="122">
        <f t="shared" si="59"/>
        <v>0</v>
      </c>
      <c r="K645" s="120"/>
      <c r="L645" s="141" t="e">
        <f t="shared" si="62"/>
        <v>#N/A</v>
      </c>
      <c r="M645" s="142">
        <f>IF(C645="ZZ Group",(SUM(IFERROR(SUM(VLOOKUP(C645,SpeciesLookup,37,FALSE)*E645/L645*20*0.001),0)*(1-G645))),SUM(IFERROR(SUM(VLOOKUP(C645,SpeciesLookup,37,FALSE)/L645*'6. Look Up Tables'!$M$9*0.001),0)*(1-G645)))</f>
        <v>0</v>
      </c>
      <c r="N645" s="120" t="s">
        <v>114</v>
      </c>
      <c r="O645" s="122">
        <f t="shared" si="63"/>
        <v>0</v>
      </c>
      <c r="P645" s="123"/>
    </row>
    <row r="646" spans="2:16" x14ac:dyDescent="0.2">
      <c r="B646" s="124"/>
      <c r="C646" s="137"/>
      <c r="D646" s="138">
        <f t="shared" si="60"/>
        <v>0</v>
      </c>
      <c r="E646" s="231"/>
      <c r="F646" s="119"/>
      <c r="G646" s="139">
        <f t="shared" si="58"/>
        <v>0</v>
      </c>
      <c r="H646" s="140">
        <f t="shared" si="61"/>
        <v>0</v>
      </c>
      <c r="I646" s="122">
        <f t="shared" si="59"/>
        <v>0</v>
      </c>
      <c r="K646" s="120"/>
      <c r="L646" s="141" t="e">
        <f t="shared" si="62"/>
        <v>#N/A</v>
      </c>
      <c r="M646" s="142">
        <f>IF(C646="ZZ Group",(SUM(IFERROR(SUM(VLOOKUP(C646,SpeciesLookup,37,FALSE)*E646/L646*20*0.001),0)*(1-G646))),SUM(IFERROR(SUM(VLOOKUP(C646,SpeciesLookup,37,FALSE)/L646*'6. Look Up Tables'!$M$9*0.001),0)*(1-G646)))</f>
        <v>0</v>
      </c>
      <c r="N646" s="120" t="s">
        <v>114</v>
      </c>
      <c r="O646" s="122">
        <f t="shared" si="63"/>
        <v>0</v>
      </c>
      <c r="P646" s="123"/>
    </row>
    <row r="647" spans="2:16" x14ac:dyDescent="0.2">
      <c r="B647" s="124"/>
      <c r="C647" s="137"/>
      <c r="D647" s="138">
        <f t="shared" si="60"/>
        <v>0</v>
      </c>
      <c r="E647" s="231"/>
      <c r="F647" s="119"/>
      <c r="G647" s="139">
        <f t="shared" si="58"/>
        <v>0</v>
      </c>
      <c r="H647" s="140">
        <f t="shared" si="61"/>
        <v>0</v>
      </c>
      <c r="I647" s="122">
        <f t="shared" si="59"/>
        <v>0</v>
      </c>
      <c r="K647" s="120"/>
      <c r="L647" s="141" t="e">
        <f t="shared" si="62"/>
        <v>#N/A</v>
      </c>
      <c r="M647" s="142">
        <f>IF(C647="ZZ Group",(SUM(IFERROR(SUM(VLOOKUP(C647,SpeciesLookup,37,FALSE)*E647/L647*20*0.001),0)*(1-G647))),SUM(IFERROR(SUM(VLOOKUP(C647,SpeciesLookup,37,FALSE)/L647*'6. Look Up Tables'!$M$9*0.001),0)*(1-G647)))</f>
        <v>0</v>
      </c>
      <c r="N647" s="120" t="s">
        <v>114</v>
      </c>
      <c r="O647" s="122">
        <f t="shared" si="63"/>
        <v>0</v>
      </c>
      <c r="P647" s="123"/>
    </row>
    <row r="648" spans="2:16" x14ac:dyDescent="0.2">
      <c r="B648" s="124"/>
      <c r="C648" s="137"/>
      <c r="D648" s="138">
        <f t="shared" si="60"/>
        <v>0</v>
      </c>
      <c r="E648" s="231"/>
      <c r="F648" s="119"/>
      <c r="G648" s="139">
        <f t="shared" si="58"/>
        <v>0</v>
      </c>
      <c r="H648" s="140">
        <f t="shared" si="61"/>
        <v>0</v>
      </c>
      <c r="I648" s="122">
        <f t="shared" si="59"/>
        <v>0</v>
      </c>
      <c r="K648" s="120"/>
      <c r="L648" s="141" t="e">
        <f t="shared" si="62"/>
        <v>#N/A</v>
      </c>
      <c r="M648" s="142">
        <f>IF(C648="ZZ Group",(SUM(IFERROR(SUM(VLOOKUP(C648,SpeciesLookup,37,FALSE)*E648/L648*20*0.001),0)*(1-G648))),SUM(IFERROR(SUM(VLOOKUP(C648,SpeciesLookup,37,FALSE)/L648*'6. Look Up Tables'!$M$9*0.001),0)*(1-G648)))</f>
        <v>0</v>
      </c>
      <c r="N648" s="120" t="s">
        <v>114</v>
      </c>
      <c r="O648" s="122">
        <f t="shared" si="63"/>
        <v>0</v>
      </c>
      <c r="P648" s="123"/>
    </row>
    <row r="649" spans="2:16" x14ac:dyDescent="0.2">
      <c r="B649" s="124"/>
      <c r="C649" s="137"/>
      <c r="D649" s="138">
        <f t="shared" si="60"/>
        <v>0</v>
      </c>
      <c r="E649" s="231"/>
      <c r="F649" s="119"/>
      <c r="G649" s="139">
        <f t="shared" si="58"/>
        <v>0</v>
      </c>
      <c r="H649" s="140">
        <f t="shared" si="61"/>
        <v>0</v>
      </c>
      <c r="I649" s="122">
        <f t="shared" si="59"/>
        <v>0</v>
      </c>
      <c r="K649" s="120"/>
      <c r="L649" s="141" t="e">
        <f t="shared" si="62"/>
        <v>#N/A</v>
      </c>
      <c r="M649" s="142">
        <f>IF(C649="ZZ Group",(SUM(IFERROR(SUM(VLOOKUP(C649,SpeciesLookup,37,FALSE)*E649/L649*20*0.001),0)*(1-G649))),SUM(IFERROR(SUM(VLOOKUP(C649,SpeciesLookup,37,FALSE)/L649*'6. Look Up Tables'!$M$9*0.001),0)*(1-G649)))</f>
        <v>0</v>
      </c>
      <c r="N649" s="120" t="s">
        <v>114</v>
      </c>
      <c r="O649" s="122">
        <f t="shared" si="63"/>
        <v>0</v>
      </c>
      <c r="P649" s="123"/>
    </row>
    <row r="650" spans="2:16" x14ac:dyDescent="0.2">
      <c r="B650" s="124"/>
      <c r="C650" s="137"/>
      <c r="D650" s="138">
        <f t="shared" si="60"/>
        <v>0</v>
      </c>
      <c r="E650" s="231"/>
      <c r="F650" s="119"/>
      <c r="G650" s="139">
        <f t="shared" si="58"/>
        <v>0</v>
      </c>
      <c r="H650" s="140">
        <f t="shared" si="61"/>
        <v>0</v>
      </c>
      <c r="I650" s="122">
        <f t="shared" si="59"/>
        <v>0</v>
      </c>
      <c r="K650" s="120"/>
      <c r="L650" s="141" t="e">
        <f t="shared" si="62"/>
        <v>#N/A</v>
      </c>
      <c r="M650" s="142">
        <f>IF(C650="ZZ Group",(SUM(IFERROR(SUM(VLOOKUP(C650,SpeciesLookup,37,FALSE)*E650/L650*20*0.001),0)*(1-G650))),SUM(IFERROR(SUM(VLOOKUP(C650,SpeciesLookup,37,FALSE)/L650*'6. Look Up Tables'!$M$9*0.001),0)*(1-G650)))</f>
        <v>0</v>
      </c>
      <c r="N650" s="120" t="s">
        <v>114</v>
      </c>
      <c r="O650" s="122">
        <f t="shared" si="63"/>
        <v>0</v>
      </c>
      <c r="P650" s="123"/>
    </row>
    <row r="651" spans="2:16" x14ac:dyDescent="0.2">
      <c r="B651" s="124"/>
      <c r="C651" s="137"/>
      <c r="D651" s="138">
        <f t="shared" si="60"/>
        <v>0</v>
      </c>
      <c r="E651" s="231"/>
      <c r="F651" s="119"/>
      <c r="G651" s="139">
        <f t="shared" si="58"/>
        <v>0</v>
      </c>
      <c r="H651" s="140">
        <f t="shared" si="61"/>
        <v>0</v>
      </c>
      <c r="I651" s="122">
        <f t="shared" si="59"/>
        <v>0</v>
      </c>
      <c r="K651" s="120"/>
      <c r="L651" s="141" t="e">
        <f t="shared" si="62"/>
        <v>#N/A</v>
      </c>
      <c r="M651" s="142">
        <f>IF(C651="ZZ Group",(SUM(IFERROR(SUM(VLOOKUP(C651,SpeciesLookup,37,FALSE)*E651/L651*20*0.001),0)*(1-G651))),SUM(IFERROR(SUM(VLOOKUP(C651,SpeciesLookup,37,FALSE)/L651*'6. Look Up Tables'!$M$9*0.001),0)*(1-G651)))</f>
        <v>0</v>
      </c>
      <c r="N651" s="120" t="s">
        <v>114</v>
      </c>
      <c r="O651" s="122">
        <f t="shared" si="63"/>
        <v>0</v>
      </c>
      <c r="P651" s="123"/>
    </row>
    <row r="652" spans="2:16" x14ac:dyDescent="0.2">
      <c r="B652" s="124"/>
      <c r="C652" s="137"/>
      <c r="D652" s="138">
        <f t="shared" si="60"/>
        <v>0</v>
      </c>
      <c r="E652" s="231"/>
      <c r="F652" s="119"/>
      <c r="G652" s="139">
        <f t="shared" si="58"/>
        <v>0</v>
      </c>
      <c r="H652" s="140">
        <f t="shared" si="61"/>
        <v>0</v>
      </c>
      <c r="I652" s="122">
        <f t="shared" si="59"/>
        <v>0</v>
      </c>
      <c r="K652" s="120"/>
      <c r="L652" s="141" t="e">
        <f t="shared" si="62"/>
        <v>#N/A</v>
      </c>
      <c r="M652" s="142">
        <f>IF(C652="ZZ Group",(SUM(IFERROR(SUM(VLOOKUP(C652,SpeciesLookup,37,FALSE)*E652/L652*20*0.001),0)*(1-G652))),SUM(IFERROR(SUM(VLOOKUP(C652,SpeciesLookup,37,FALSE)/L652*'6. Look Up Tables'!$M$9*0.001),0)*(1-G652)))</f>
        <v>0</v>
      </c>
      <c r="N652" s="120" t="s">
        <v>114</v>
      </c>
      <c r="O652" s="122">
        <f t="shared" si="63"/>
        <v>0</v>
      </c>
      <c r="P652" s="123"/>
    </row>
    <row r="653" spans="2:16" x14ac:dyDescent="0.2">
      <c r="B653" s="124"/>
      <c r="C653" s="137"/>
      <c r="D653" s="138">
        <f t="shared" si="60"/>
        <v>0</v>
      </c>
      <c r="E653" s="231"/>
      <c r="F653" s="119"/>
      <c r="G653" s="139">
        <f t="shared" ref="G653:G716" si="64">IF(C653="ZZ Group",SUM(F653/E653),(IFERROR(SUM(F653/(PI()*(D653)^2)),0)))</f>
        <v>0</v>
      </c>
      <c r="H653" s="140">
        <f t="shared" si="61"/>
        <v>0</v>
      </c>
      <c r="I653" s="122">
        <f t="shared" ref="I653:I716" si="65">IFERROR(SUM(H653*(1-G653)),(E653*(1-G653)))</f>
        <v>0</v>
      </c>
      <c r="K653" s="120"/>
      <c r="L653" s="141" t="e">
        <f t="shared" si="62"/>
        <v>#N/A</v>
      </c>
      <c r="M653" s="142">
        <f>IF(C653="ZZ Group",(SUM(IFERROR(SUM(VLOOKUP(C653,SpeciesLookup,37,FALSE)*E653/L653*20*0.001),0)*(1-G653))),SUM(IFERROR(SUM(VLOOKUP(C653,SpeciesLookup,37,FALSE)/L653*'6. Look Up Tables'!$M$9*0.001),0)*(1-G653)))</f>
        <v>0</v>
      </c>
      <c r="N653" s="120" t="s">
        <v>114</v>
      </c>
      <c r="O653" s="122">
        <f t="shared" si="63"/>
        <v>0</v>
      </c>
      <c r="P653" s="123"/>
    </row>
    <row r="654" spans="2:16" x14ac:dyDescent="0.2">
      <c r="B654" s="124"/>
      <c r="C654" s="137"/>
      <c r="D654" s="138">
        <f t="shared" si="60"/>
        <v>0</v>
      </c>
      <c r="E654" s="231"/>
      <c r="F654" s="119"/>
      <c r="G654" s="139">
        <f t="shared" si="64"/>
        <v>0</v>
      </c>
      <c r="H654" s="140">
        <f t="shared" si="61"/>
        <v>0</v>
      </c>
      <c r="I654" s="122">
        <f t="shared" si="65"/>
        <v>0</v>
      </c>
      <c r="K654" s="120"/>
      <c r="L654" s="141" t="e">
        <f t="shared" si="62"/>
        <v>#N/A</v>
      </c>
      <c r="M654" s="142">
        <f>IF(C654="ZZ Group",(SUM(IFERROR(SUM(VLOOKUP(C654,SpeciesLookup,37,FALSE)*E654/L654*20*0.001),0)*(1-G654))),SUM(IFERROR(SUM(VLOOKUP(C654,SpeciesLookup,37,FALSE)/L654*'6. Look Up Tables'!$M$9*0.001),0)*(1-G654)))</f>
        <v>0</v>
      </c>
      <c r="N654" s="120" t="s">
        <v>114</v>
      </c>
      <c r="O654" s="122">
        <f t="shared" si="63"/>
        <v>0</v>
      </c>
      <c r="P654" s="123"/>
    </row>
    <row r="655" spans="2:16" x14ac:dyDescent="0.2">
      <c r="B655" s="124"/>
      <c r="C655" s="137"/>
      <c r="D655" s="138">
        <f t="shared" si="60"/>
        <v>0</v>
      </c>
      <c r="E655" s="231"/>
      <c r="F655" s="119"/>
      <c r="G655" s="139">
        <f t="shared" si="64"/>
        <v>0</v>
      </c>
      <c r="H655" s="140">
        <f t="shared" si="61"/>
        <v>0</v>
      </c>
      <c r="I655" s="122">
        <f t="shared" si="65"/>
        <v>0</v>
      </c>
      <c r="K655" s="120"/>
      <c r="L655" s="141" t="e">
        <f t="shared" si="62"/>
        <v>#N/A</v>
      </c>
      <c r="M655" s="142">
        <f>IF(C655="ZZ Group",(SUM(IFERROR(SUM(VLOOKUP(C655,SpeciesLookup,37,FALSE)*E655/L655*20*0.001),0)*(1-G655))),SUM(IFERROR(SUM(VLOOKUP(C655,SpeciesLookup,37,FALSE)/L655*'6. Look Up Tables'!$M$9*0.001),0)*(1-G655)))</f>
        <v>0</v>
      </c>
      <c r="N655" s="120" t="s">
        <v>114</v>
      </c>
      <c r="O655" s="122">
        <f t="shared" si="63"/>
        <v>0</v>
      </c>
      <c r="P655" s="123"/>
    </row>
    <row r="656" spans="2:16" x14ac:dyDescent="0.2">
      <c r="B656" s="124"/>
      <c r="C656" s="137"/>
      <c r="D656" s="138">
        <f t="shared" si="60"/>
        <v>0</v>
      </c>
      <c r="E656" s="231"/>
      <c r="F656" s="119"/>
      <c r="G656" s="139">
        <f t="shared" si="64"/>
        <v>0</v>
      </c>
      <c r="H656" s="140">
        <f t="shared" si="61"/>
        <v>0</v>
      </c>
      <c r="I656" s="122">
        <f t="shared" si="65"/>
        <v>0</v>
      </c>
      <c r="K656" s="120"/>
      <c r="L656" s="141" t="e">
        <f t="shared" si="62"/>
        <v>#N/A</v>
      </c>
      <c r="M656" s="142">
        <f>IF(C656="ZZ Group",(SUM(IFERROR(SUM(VLOOKUP(C656,SpeciesLookup,37,FALSE)*E656/L656*20*0.001),0)*(1-G656))),SUM(IFERROR(SUM(VLOOKUP(C656,SpeciesLookup,37,FALSE)/L656*'6. Look Up Tables'!$M$9*0.001),0)*(1-G656)))</f>
        <v>0</v>
      </c>
      <c r="N656" s="120" t="s">
        <v>114</v>
      </c>
      <c r="O656" s="122">
        <f t="shared" si="63"/>
        <v>0</v>
      </c>
      <c r="P656" s="123"/>
    </row>
    <row r="657" spans="2:16" x14ac:dyDescent="0.2">
      <c r="B657" s="124"/>
      <c r="C657" s="137"/>
      <c r="D657" s="138">
        <f t="shared" si="60"/>
        <v>0</v>
      </c>
      <c r="E657" s="231"/>
      <c r="F657" s="119"/>
      <c r="G657" s="139">
        <f t="shared" si="64"/>
        <v>0</v>
      </c>
      <c r="H657" s="140">
        <f t="shared" si="61"/>
        <v>0</v>
      </c>
      <c r="I657" s="122">
        <f t="shared" si="65"/>
        <v>0</v>
      </c>
      <c r="K657" s="120"/>
      <c r="L657" s="141" t="e">
        <f t="shared" si="62"/>
        <v>#N/A</v>
      </c>
      <c r="M657" s="142">
        <f>IF(C657="ZZ Group",(SUM(IFERROR(SUM(VLOOKUP(C657,SpeciesLookup,37,FALSE)*E657/L657*20*0.001),0)*(1-G657))),SUM(IFERROR(SUM(VLOOKUP(C657,SpeciesLookup,37,FALSE)/L657*'6. Look Up Tables'!$M$9*0.001),0)*(1-G657)))</f>
        <v>0</v>
      </c>
      <c r="N657" s="120" t="s">
        <v>114</v>
      </c>
      <c r="O657" s="122">
        <f t="shared" si="63"/>
        <v>0</v>
      </c>
      <c r="P657" s="123"/>
    </row>
    <row r="658" spans="2:16" x14ac:dyDescent="0.2">
      <c r="B658" s="124"/>
      <c r="C658" s="137"/>
      <c r="D658" s="138">
        <f t="shared" si="60"/>
        <v>0</v>
      </c>
      <c r="E658" s="231"/>
      <c r="F658" s="119"/>
      <c r="G658" s="139">
        <f t="shared" si="64"/>
        <v>0</v>
      </c>
      <c r="H658" s="140">
        <f t="shared" si="61"/>
        <v>0</v>
      </c>
      <c r="I658" s="122">
        <f t="shared" si="65"/>
        <v>0</v>
      </c>
      <c r="K658" s="120"/>
      <c r="L658" s="141" t="e">
        <f t="shared" si="62"/>
        <v>#N/A</v>
      </c>
      <c r="M658" s="142">
        <f>IF(C658="ZZ Group",(SUM(IFERROR(SUM(VLOOKUP(C658,SpeciesLookup,37,FALSE)*E658/L658*20*0.001),0)*(1-G658))),SUM(IFERROR(SUM(VLOOKUP(C658,SpeciesLookup,37,FALSE)/L658*'6. Look Up Tables'!$M$9*0.001),0)*(1-G658)))</f>
        <v>0</v>
      </c>
      <c r="N658" s="120" t="s">
        <v>114</v>
      </c>
      <c r="O658" s="122">
        <f t="shared" si="63"/>
        <v>0</v>
      </c>
      <c r="P658" s="123"/>
    </row>
    <row r="659" spans="2:16" x14ac:dyDescent="0.2">
      <c r="B659" s="124"/>
      <c r="C659" s="137"/>
      <c r="D659" s="138">
        <f t="shared" si="60"/>
        <v>0</v>
      </c>
      <c r="E659" s="231"/>
      <c r="F659" s="119"/>
      <c r="G659" s="139">
        <f t="shared" si="64"/>
        <v>0</v>
      </c>
      <c r="H659" s="140">
        <f t="shared" si="61"/>
        <v>0</v>
      </c>
      <c r="I659" s="122">
        <f t="shared" si="65"/>
        <v>0</v>
      </c>
      <c r="K659" s="120"/>
      <c r="L659" s="141" t="e">
        <f t="shared" si="62"/>
        <v>#N/A</v>
      </c>
      <c r="M659" s="142">
        <f>IF(C659="ZZ Group",(SUM(IFERROR(SUM(VLOOKUP(C659,SpeciesLookup,37,FALSE)*E659/L659*20*0.001),0)*(1-G659))),SUM(IFERROR(SUM(VLOOKUP(C659,SpeciesLookup,37,FALSE)/L659*'6. Look Up Tables'!$M$9*0.001),0)*(1-G659)))</f>
        <v>0</v>
      </c>
      <c r="N659" s="120" t="s">
        <v>114</v>
      </c>
      <c r="O659" s="122">
        <f t="shared" si="63"/>
        <v>0</v>
      </c>
      <c r="P659" s="123"/>
    </row>
    <row r="660" spans="2:16" x14ac:dyDescent="0.2">
      <c r="B660" s="124"/>
      <c r="C660" s="137"/>
      <c r="D660" s="138">
        <f t="shared" si="60"/>
        <v>0</v>
      </c>
      <c r="E660" s="231"/>
      <c r="F660" s="119"/>
      <c r="G660" s="139">
        <f t="shared" si="64"/>
        <v>0</v>
      </c>
      <c r="H660" s="140">
        <f t="shared" si="61"/>
        <v>0</v>
      </c>
      <c r="I660" s="122">
        <f t="shared" si="65"/>
        <v>0</v>
      </c>
      <c r="K660" s="120"/>
      <c r="L660" s="141" t="e">
        <f t="shared" si="62"/>
        <v>#N/A</v>
      </c>
      <c r="M660" s="142">
        <f>IF(C660="ZZ Group",(SUM(IFERROR(SUM(VLOOKUP(C660,SpeciesLookup,37,FALSE)*E660/L660*20*0.001),0)*(1-G660))),SUM(IFERROR(SUM(VLOOKUP(C660,SpeciesLookup,37,FALSE)/L660*'6. Look Up Tables'!$M$9*0.001),0)*(1-G660)))</f>
        <v>0</v>
      </c>
      <c r="N660" s="120" t="s">
        <v>114</v>
      </c>
      <c r="O660" s="122">
        <f t="shared" si="63"/>
        <v>0</v>
      </c>
      <c r="P660" s="123"/>
    </row>
    <row r="661" spans="2:16" x14ac:dyDescent="0.2">
      <c r="B661" s="124"/>
      <c r="C661" s="137"/>
      <c r="D661" s="138">
        <f t="shared" si="60"/>
        <v>0</v>
      </c>
      <c r="E661" s="231"/>
      <c r="F661" s="119"/>
      <c r="G661" s="139">
        <f t="shared" si="64"/>
        <v>0</v>
      </c>
      <c r="H661" s="140">
        <f t="shared" si="61"/>
        <v>0</v>
      </c>
      <c r="I661" s="122">
        <f t="shared" si="65"/>
        <v>0</v>
      </c>
      <c r="K661" s="120"/>
      <c r="L661" s="141" t="e">
        <f t="shared" si="62"/>
        <v>#N/A</v>
      </c>
      <c r="M661" s="142">
        <f>IF(C661="ZZ Group",(SUM(IFERROR(SUM(VLOOKUP(C661,SpeciesLookup,37,FALSE)*E661/L661*20*0.001),0)*(1-G661))),SUM(IFERROR(SUM(VLOOKUP(C661,SpeciesLookup,37,FALSE)/L661*'6. Look Up Tables'!$M$9*0.001),0)*(1-G661)))</f>
        <v>0</v>
      </c>
      <c r="N661" s="120" t="s">
        <v>114</v>
      </c>
      <c r="O661" s="122">
        <f t="shared" si="63"/>
        <v>0</v>
      </c>
      <c r="P661" s="123"/>
    </row>
    <row r="662" spans="2:16" x14ac:dyDescent="0.2">
      <c r="B662" s="124"/>
      <c r="C662" s="137"/>
      <c r="D662" s="138">
        <f t="shared" si="60"/>
        <v>0</v>
      </c>
      <c r="E662" s="231"/>
      <c r="F662" s="119"/>
      <c r="G662" s="139">
        <f t="shared" si="64"/>
        <v>0</v>
      </c>
      <c r="H662" s="140">
        <f t="shared" si="61"/>
        <v>0</v>
      </c>
      <c r="I662" s="122">
        <f t="shared" si="65"/>
        <v>0</v>
      </c>
      <c r="K662" s="120"/>
      <c r="L662" s="141" t="e">
        <f t="shared" si="62"/>
        <v>#N/A</v>
      </c>
      <c r="M662" s="142">
        <f>IF(C662="ZZ Group",(SUM(IFERROR(SUM(VLOOKUP(C662,SpeciesLookup,37,FALSE)*E662/L662*20*0.001),0)*(1-G662))),SUM(IFERROR(SUM(VLOOKUP(C662,SpeciesLookup,37,FALSE)/L662*'6. Look Up Tables'!$M$9*0.001),0)*(1-G662)))</f>
        <v>0</v>
      </c>
      <c r="N662" s="120" t="s">
        <v>114</v>
      </c>
      <c r="O662" s="122">
        <f t="shared" si="63"/>
        <v>0</v>
      </c>
      <c r="P662" s="123"/>
    </row>
    <row r="663" spans="2:16" x14ac:dyDescent="0.2">
      <c r="B663" s="124"/>
      <c r="C663" s="137"/>
      <c r="D663" s="138">
        <f t="shared" si="60"/>
        <v>0</v>
      </c>
      <c r="E663" s="231"/>
      <c r="F663" s="119"/>
      <c r="G663" s="139">
        <f t="shared" si="64"/>
        <v>0</v>
      </c>
      <c r="H663" s="140">
        <f t="shared" si="61"/>
        <v>0</v>
      </c>
      <c r="I663" s="122">
        <f t="shared" si="65"/>
        <v>0</v>
      </c>
      <c r="K663" s="120"/>
      <c r="L663" s="141" t="e">
        <f t="shared" si="62"/>
        <v>#N/A</v>
      </c>
      <c r="M663" s="142">
        <f>IF(C663="ZZ Group",(SUM(IFERROR(SUM(VLOOKUP(C663,SpeciesLookup,37,FALSE)*E663/L663*20*0.001),0)*(1-G663))),SUM(IFERROR(SUM(VLOOKUP(C663,SpeciesLookup,37,FALSE)/L663*'6. Look Up Tables'!$M$9*0.001),0)*(1-G663)))</f>
        <v>0</v>
      </c>
      <c r="N663" s="120" t="s">
        <v>114</v>
      </c>
      <c r="O663" s="122">
        <f t="shared" si="63"/>
        <v>0</v>
      </c>
      <c r="P663" s="123"/>
    </row>
    <row r="664" spans="2:16" x14ac:dyDescent="0.2">
      <c r="B664" s="124"/>
      <c r="C664" s="137"/>
      <c r="D664" s="138">
        <f t="shared" si="60"/>
        <v>0</v>
      </c>
      <c r="E664" s="231"/>
      <c r="F664" s="119"/>
      <c r="G664" s="139">
        <f t="shared" si="64"/>
        <v>0</v>
      </c>
      <c r="H664" s="140">
        <f t="shared" si="61"/>
        <v>0</v>
      </c>
      <c r="I664" s="122">
        <f t="shared" si="65"/>
        <v>0</v>
      </c>
      <c r="K664" s="120"/>
      <c r="L664" s="141" t="e">
        <f t="shared" si="62"/>
        <v>#N/A</v>
      </c>
      <c r="M664" s="142">
        <f>IF(C664="ZZ Group",(SUM(IFERROR(SUM(VLOOKUP(C664,SpeciesLookup,37,FALSE)*E664/L664*20*0.001),0)*(1-G664))),SUM(IFERROR(SUM(VLOOKUP(C664,SpeciesLookup,37,FALSE)/L664*'6. Look Up Tables'!$M$9*0.001),0)*(1-G664)))</f>
        <v>0</v>
      </c>
      <c r="N664" s="120" t="s">
        <v>114</v>
      </c>
      <c r="O664" s="122">
        <f t="shared" si="63"/>
        <v>0</v>
      </c>
      <c r="P664" s="123"/>
    </row>
    <row r="665" spans="2:16" x14ac:dyDescent="0.2">
      <c r="B665" s="124"/>
      <c r="C665" s="137"/>
      <c r="D665" s="138">
        <f t="shared" si="60"/>
        <v>0</v>
      </c>
      <c r="E665" s="231"/>
      <c r="F665" s="119"/>
      <c r="G665" s="139">
        <f t="shared" si="64"/>
        <v>0</v>
      </c>
      <c r="H665" s="140">
        <f t="shared" si="61"/>
        <v>0</v>
      </c>
      <c r="I665" s="122">
        <f t="shared" si="65"/>
        <v>0</v>
      </c>
      <c r="K665" s="120"/>
      <c r="L665" s="141" t="e">
        <f t="shared" si="62"/>
        <v>#N/A</v>
      </c>
      <c r="M665" s="142">
        <f>IF(C665="ZZ Group",(SUM(IFERROR(SUM(VLOOKUP(C665,SpeciesLookup,37,FALSE)*E665/L665*20*0.001),0)*(1-G665))),SUM(IFERROR(SUM(VLOOKUP(C665,SpeciesLookup,37,FALSE)/L665*'6. Look Up Tables'!$M$9*0.001),0)*(1-G665)))</f>
        <v>0</v>
      </c>
      <c r="N665" s="120" t="s">
        <v>114</v>
      </c>
      <c r="O665" s="122">
        <f t="shared" si="63"/>
        <v>0</v>
      </c>
      <c r="P665" s="123"/>
    </row>
    <row r="666" spans="2:16" x14ac:dyDescent="0.2">
      <c r="B666" s="124"/>
      <c r="C666" s="137"/>
      <c r="D666" s="138">
        <f t="shared" si="60"/>
        <v>0</v>
      </c>
      <c r="E666" s="231"/>
      <c r="F666" s="119"/>
      <c r="G666" s="139">
        <f t="shared" si="64"/>
        <v>0</v>
      </c>
      <c r="H666" s="140">
        <f t="shared" si="61"/>
        <v>0</v>
      </c>
      <c r="I666" s="122">
        <f t="shared" si="65"/>
        <v>0</v>
      </c>
      <c r="K666" s="120"/>
      <c r="L666" s="141" t="e">
        <f t="shared" si="62"/>
        <v>#N/A</v>
      </c>
      <c r="M666" s="142">
        <f>IF(C666="ZZ Group",(SUM(IFERROR(SUM(VLOOKUP(C666,SpeciesLookup,37,FALSE)*E666/L666*20*0.001),0)*(1-G666))),SUM(IFERROR(SUM(VLOOKUP(C666,SpeciesLookup,37,FALSE)/L666*'6. Look Up Tables'!$M$9*0.001),0)*(1-G666)))</f>
        <v>0</v>
      </c>
      <c r="N666" s="120" t="s">
        <v>114</v>
      </c>
      <c r="O666" s="122">
        <f t="shared" si="63"/>
        <v>0</v>
      </c>
      <c r="P666" s="123"/>
    </row>
    <row r="667" spans="2:16" x14ac:dyDescent="0.2">
      <c r="B667" s="124"/>
      <c r="C667" s="137"/>
      <c r="D667" s="138">
        <f t="shared" si="60"/>
        <v>0</v>
      </c>
      <c r="E667" s="231"/>
      <c r="F667" s="119"/>
      <c r="G667" s="139">
        <f t="shared" si="64"/>
        <v>0</v>
      </c>
      <c r="H667" s="140">
        <f t="shared" si="61"/>
        <v>0</v>
      </c>
      <c r="I667" s="122">
        <f t="shared" si="65"/>
        <v>0</v>
      </c>
      <c r="K667" s="120"/>
      <c r="L667" s="141" t="e">
        <f t="shared" si="62"/>
        <v>#N/A</v>
      </c>
      <c r="M667" s="142">
        <f>IF(C667="ZZ Group",(SUM(IFERROR(SUM(VLOOKUP(C667,SpeciesLookup,37,FALSE)*E667/L667*20*0.001),0)*(1-G667))),SUM(IFERROR(SUM(VLOOKUP(C667,SpeciesLookup,37,FALSE)/L667*'6. Look Up Tables'!$M$9*0.001),0)*(1-G667)))</f>
        <v>0</v>
      </c>
      <c r="N667" s="120" t="s">
        <v>114</v>
      </c>
      <c r="O667" s="122">
        <f t="shared" si="63"/>
        <v>0</v>
      </c>
      <c r="P667" s="123"/>
    </row>
    <row r="668" spans="2:16" x14ac:dyDescent="0.2">
      <c r="B668" s="124"/>
      <c r="C668" s="137"/>
      <c r="D668" s="138">
        <f t="shared" si="60"/>
        <v>0</v>
      </c>
      <c r="E668" s="231"/>
      <c r="F668" s="119"/>
      <c r="G668" s="139">
        <f t="shared" si="64"/>
        <v>0</v>
      </c>
      <c r="H668" s="140">
        <f t="shared" si="61"/>
        <v>0</v>
      </c>
      <c r="I668" s="122">
        <f t="shared" si="65"/>
        <v>0</v>
      </c>
      <c r="K668" s="120"/>
      <c r="L668" s="141" t="e">
        <f t="shared" si="62"/>
        <v>#N/A</v>
      </c>
      <c r="M668" s="142">
        <f>IF(C668="ZZ Group",(SUM(IFERROR(SUM(VLOOKUP(C668,SpeciesLookup,37,FALSE)*E668/L668*20*0.001),0)*(1-G668))),SUM(IFERROR(SUM(VLOOKUP(C668,SpeciesLookup,37,FALSE)/L668*'6. Look Up Tables'!$M$9*0.001),0)*(1-G668)))</f>
        <v>0</v>
      </c>
      <c r="N668" s="120" t="s">
        <v>114</v>
      </c>
      <c r="O668" s="122">
        <f t="shared" si="63"/>
        <v>0</v>
      </c>
      <c r="P668" s="123"/>
    </row>
    <row r="669" spans="2:16" x14ac:dyDescent="0.2">
      <c r="B669" s="124"/>
      <c r="C669" s="137"/>
      <c r="D669" s="138">
        <f t="shared" si="60"/>
        <v>0</v>
      </c>
      <c r="E669" s="231"/>
      <c r="F669" s="119"/>
      <c r="G669" s="139">
        <f t="shared" si="64"/>
        <v>0</v>
      </c>
      <c r="H669" s="140">
        <f t="shared" si="61"/>
        <v>0</v>
      </c>
      <c r="I669" s="122">
        <f t="shared" si="65"/>
        <v>0</v>
      </c>
      <c r="K669" s="120"/>
      <c r="L669" s="141" t="e">
        <f t="shared" si="62"/>
        <v>#N/A</v>
      </c>
      <c r="M669" s="142">
        <f>IF(C669="ZZ Group",(SUM(IFERROR(SUM(VLOOKUP(C669,SpeciesLookup,37,FALSE)*E669/L669*20*0.001),0)*(1-G669))),SUM(IFERROR(SUM(VLOOKUP(C669,SpeciesLookup,37,FALSE)/L669*'6. Look Up Tables'!$M$9*0.001),0)*(1-G669)))</f>
        <v>0</v>
      </c>
      <c r="N669" s="120" t="s">
        <v>114</v>
      </c>
      <c r="O669" s="122">
        <f t="shared" si="63"/>
        <v>0</v>
      </c>
      <c r="P669" s="123"/>
    </row>
    <row r="670" spans="2:16" x14ac:dyDescent="0.2">
      <c r="B670" s="124"/>
      <c r="C670" s="137"/>
      <c r="D670" s="138">
        <f t="shared" si="60"/>
        <v>0</v>
      </c>
      <c r="E670" s="231"/>
      <c r="F670" s="119"/>
      <c r="G670" s="139">
        <f t="shared" si="64"/>
        <v>0</v>
      </c>
      <c r="H670" s="140">
        <f t="shared" si="61"/>
        <v>0</v>
      </c>
      <c r="I670" s="122">
        <f t="shared" si="65"/>
        <v>0</v>
      </c>
      <c r="K670" s="120"/>
      <c r="L670" s="141" t="e">
        <f t="shared" si="62"/>
        <v>#N/A</v>
      </c>
      <c r="M670" s="142">
        <f>IF(C670="ZZ Group",(SUM(IFERROR(SUM(VLOOKUP(C670,SpeciesLookup,37,FALSE)*E670/L670*20*0.001),0)*(1-G670))),SUM(IFERROR(SUM(VLOOKUP(C670,SpeciesLookup,37,FALSE)/L670*'6. Look Up Tables'!$M$9*0.001),0)*(1-G670)))</f>
        <v>0</v>
      </c>
      <c r="N670" s="120" t="s">
        <v>114</v>
      </c>
      <c r="O670" s="122">
        <f t="shared" si="63"/>
        <v>0</v>
      </c>
      <c r="P670" s="123"/>
    </row>
    <row r="671" spans="2:16" x14ac:dyDescent="0.2">
      <c r="B671" s="124"/>
      <c r="C671" s="137"/>
      <c r="D671" s="138">
        <f t="shared" si="60"/>
        <v>0</v>
      </c>
      <c r="E671" s="231"/>
      <c r="F671" s="119"/>
      <c r="G671" s="139">
        <f t="shared" si="64"/>
        <v>0</v>
      </c>
      <c r="H671" s="140">
        <f t="shared" si="61"/>
        <v>0</v>
      </c>
      <c r="I671" s="122">
        <f t="shared" si="65"/>
        <v>0</v>
      </c>
      <c r="K671" s="120"/>
      <c r="L671" s="141" t="e">
        <f t="shared" si="62"/>
        <v>#N/A</v>
      </c>
      <c r="M671" s="142">
        <f>IF(C671="ZZ Group",(SUM(IFERROR(SUM(VLOOKUP(C671,SpeciesLookup,37,FALSE)*E671/L671*20*0.001),0)*(1-G671))),SUM(IFERROR(SUM(VLOOKUP(C671,SpeciesLookup,37,FALSE)/L671*'6. Look Up Tables'!$M$9*0.001),0)*(1-G671)))</f>
        <v>0</v>
      </c>
      <c r="N671" s="120" t="s">
        <v>114</v>
      </c>
      <c r="O671" s="122">
        <f t="shared" si="63"/>
        <v>0</v>
      </c>
      <c r="P671" s="123"/>
    </row>
    <row r="672" spans="2:16" x14ac:dyDescent="0.2">
      <c r="B672" s="124"/>
      <c r="C672" s="137"/>
      <c r="D672" s="138">
        <f t="shared" si="60"/>
        <v>0</v>
      </c>
      <c r="E672" s="231"/>
      <c r="F672" s="119"/>
      <c r="G672" s="139">
        <f t="shared" si="64"/>
        <v>0</v>
      </c>
      <c r="H672" s="140">
        <f t="shared" si="61"/>
        <v>0</v>
      </c>
      <c r="I672" s="122">
        <f t="shared" si="65"/>
        <v>0</v>
      </c>
      <c r="K672" s="120"/>
      <c r="L672" s="141" t="e">
        <f t="shared" si="62"/>
        <v>#N/A</v>
      </c>
      <c r="M672" s="142">
        <f>IF(C672="ZZ Group",(SUM(IFERROR(SUM(VLOOKUP(C672,SpeciesLookup,37,FALSE)*E672/L672*20*0.001),0)*(1-G672))),SUM(IFERROR(SUM(VLOOKUP(C672,SpeciesLookup,37,FALSE)/L672*'6. Look Up Tables'!$M$9*0.001),0)*(1-G672)))</f>
        <v>0</v>
      </c>
      <c r="N672" s="120" t="s">
        <v>114</v>
      </c>
      <c r="O672" s="122">
        <f t="shared" si="63"/>
        <v>0</v>
      </c>
      <c r="P672" s="123"/>
    </row>
    <row r="673" spans="2:16" x14ac:dyDescent="0.2">
      <c r="B673" s="124"/>
      <c r="C673" s="137"/>
      <c r="D673" s="138">
        <f t="shared" si="60"/>
        <v>0</v>
      </c>
      <c r="E673" s="231"/>
      <c r="F673" s="119"/>
      <c r="G673" s="139">
        <f t="shared" si="64"/>
        <v>0</v>
      </c>
      <c r="H673" s="140">
        <f t="shared" si="61"/>
        <v>0</v>
      </c>
      <c r="I673" s="122">
        <f t="shared" si="65"/>
        <v>0</v>
      </c>
      <c r="K673" s="120"/>
      <c r="L673" s="141" t="e">
        <f t="shared" si="62"/>
        <v>#N/A</v>
      </c>
      <c r="M673" s="142">
        <f>IF(C673="ZZ Group",(SUM(IFERROR(SUM(VLOOKUP(C673,SpeciesLookup,37,FALSE)*E673/L673*20*0.001),0)*(1-G673))),SUM(IFERROR(SUM(VLOOKUP(C673,SpeciesLookup,37,FALSE)/L673*'6. Look Up Tables'!$M$9*0.001),0)*(1-G673)))</f>
        <v>0</v>
      </c>
      <c r="N673" s="120" t="s">
        <v>114</v>
      </c>
      <c r="O673" s="122">
        <f t="shared" si="63"/>
        <v>0</v>
      </c>
      <c r="P673" s="123"/>
    </row>
    <row r="674" spans="2:16" x14ac:dyDescent="0.2">
      <c r="B674" s="124"/>
      <c r="C674" s="137"/>
      <c r="D674" s="138">
        <f t="shared" si="60"/>
        <v>0</v>
      </c>
      <c r="E674" s="231"/>
      <c r="F674" s="119"/>
      <c r="G674" s="139">
        <f t="shared" si="64"/>
        <v>0</v>
      </c>
      <c r="H674" s="140">
        <f t="shared" si="61"/>
        <v>0</v>
      </c>
      <c r="I674" s="122">
        <f t="shared" si="65"/>
        <v>0</v>
      </c>
      <c r="K674" s="120"/>
      <c r="L674" s="141" t="e">
        <f t="shared" si="62"/>
        <v>#N/A</v>
      </c>
      <c r="M674" s="142">
        <f>IF(C674="ZZ Group",(SUM(IFERROR(SUM(VLOOKUP(C674,SpeciesLookup,37,FALSE)*E674/L674*20*0.001),0)*(1-G674))),SUM(IFERROR(SUM(VLOOKUP(C674,SpeciesLookup,37,FALSE)/L674*'6. Look Up Tables'!$M$9*0.001),0)*(1-G674)))</f>
        <v>0</v>
      </c>
      <c r="N674" s="120" t="s">
        <v>114</v>
      </c>
      <c r="O674" s="122">
        <f t="shared" si="63"/>
        <v>0</v>
      </c>
      <c r="P674" s="123"/>
    </row>
    <row r="675" spans="2:16" x14ac:dyDescent="0.2">
      <c r="B675" s="124"/>
      <c r="C675" s="137"/>
      <c r="D675" s="138">
        <f t="shared" si="60"/>
        <v>0</v>
      </c>
      <c r="E675" s="231"/>
      <c r="F675" s="119"/>
      <c r="G675" s="139">
        <f t="shared" si="64"/>
        <v>0</v>
      </c>
      <c r="H675" s="140">
        <f t="shared" si="61"/>
        <v>0</v>
      </c>
      <c r="I675" s="122">
        <f t="shared" si="65"/>
        <v>0</v>
      </c>
      <c r="K675" s="120"/>
      <c r="L675" s="141" t="e">
        <f t="shared" si="62"/>
        <v>#N/A</v>
      </c>
      <c r="M675" s="142">
        <f>IF(C675="ZZ Group",(SUM(IFERROR(SUM(VLOOKUP(C675,SpeciesLookup,37,FALSE)*E675/L675*20*0.001),0)*(1-G675))),SUM(IFERROR(SUM(VLOOKUP(C675,SpeciesLookup,37,FALSE)/L675*'6. Look Up Tables'!$M$9*0.001),0)*(1-G675)))</f>
        <v>0</v>
      </c>
      <c r="N675" s="120" t="s">
        <v>114</v>
      </c>
      <c r="O675" s="122">
        <f t="shared" si="63"/>
        <v>0</v>
      </c>
      <c r="P675" s="123"/>
    </row>
    <row r="676" spans="2:16" x14ac:dyDescent="0.2">
      <c r="B676" s="124"/>
      <c r="C676" s="137"/>
      <c r="D676" s="138">
        <f t="shared" si="60"/>
        <v>0</v>
      </c>
      <c r="E676" s="231"/>
      <c r="F676" s="119"/>
      <c r="G676" s="139">
        <f t="shared" si="64"/>
        <v>0</v>
      </c>
      <c r="H676" s="140">
        <f t="shared" si="61"/>
        <v>0</v>
      </c>
      <c r="I676" s="122">
        <f t="shared" si="65"/>
        <v>0</v>
      </c>
      <c r="K676" s="120"/>
      <c r="L676" s="141" t="e">
        <f t="shared" si="62"/>
        <v>#N/A</v>
      </c>
      <c r="M676" s="142">
        <f>IF(C676="ZZ Group",(SUM(IFERROR(SUM(VLOOKUP(C676,SpeciesLookup,37,FALSE)*E676/L676*20*0.001),0)*(1-G676))),SUM(IFERROR(SUM(VLOOKUP(C676,SpeciesLookup,37,FALSE)/L676*'6. Look Up Tables'!$M$9*0.001),0)*(1-G676)))</f>
        <v>0</v>
      </c>
      <c r="N676" s="120" t="s">
        <v>114</v>
      </c>
      <c r="O676" s="122">
        <f t="shared" si="63"/>
        <v>0</v>
      </c>
      <c r="P676" s="123"/>
    </row>
    <row r="677" spans="2:16" x14ac:dyDescent="0.2">
      <c r="B677" s="124"/>
      <c r="C677" s="137"/>
      <c r="D677" s="138">
        <f t="shared" si="60"/>
        <v>0</v>
      </c>
      <c r="E677" s="231"/>
      <c r="F677" s="119"/>
      <c r="G677" s="139">
        <f t="shared" si="64"/>
        <v>0</v>
      </c>
      <c r="H677" s="140">
        <f t="shared" si="61"/>
        <v>0</v>
      </c>
      <c r="I677" s="122">
        <f t="shared" si="65"/>
        <v>0</v>
      </c>
      <c r="K677" s="120"/>
      <c r="L677" s="141" t="e">
        <f t="shared" si="62"/>
        <v>#N/A</v>
      </c>
      <c r="M677" s="142">
        <f>IF(C677="ZZ Group",(SUM(IFERROR(SUM(VLOOKUP(C677,SpeciesLookup,37,FALSE)*E677/L677*20*0.001),0)*(1-G677))),SUM(IFERROR(SUM(VLOOKUP(C677,SpeciesLookup,37,FALSE)/L677*'6. Look Up Tables'!$M$9*0.001),0)*(1-G677)))</f>
        <v>0</v>
      </c>
      <c r="N677" s="120" t="s">
        <v>114</v>
      </c>
      <c r="O677" s="122">
        <f t="shared" si="63"/>
        <v>0</v>
      </c>
      <c r="P677" s="123"/>
    </row>
    <row r="678" spans="2:16" x14ac:dyDescent="0.2">
      <c r="B678" s="124"/>
      <c r="C678" s="137"/>
      <c r="D678" s="138">
        <f t="shared" si="60"/>
        <v>0</v>
      </c>
      <c r="E678" s="231"/>
      <c r="F678" s="119"/>
      <c r="G678" s="139">
        <f t="shared" si="64"/>
        <v>0</v>
      </c>
      <c r="H678" s="140">
        <f t="shared" si="61"/>
        <v>0</v>
      </c>
      <c r="I678" s="122">
        <f t="shared" si="65"/>
        <v>0</v>
      </c>
      <c r="K678" s="120"/>
      <c r="L678" s="141" t="e">
        <f t="shared" si="62"/>
        <v>#N/A</v>
      </c>
      <c r="M678" s="142">
        <f>IF(C678="ZZ Group",(SUM(IFERROR(SUM(VLOOKUP(C678,SpeciesLookup,37,FALSE)*E678/L678*20*0.001),0)*(1-G678))),SUM(IFERROR(SUM(VLOOKUP(C678,SpeciesLookup,37,FALSE)/L678*'6. Look Up Tables'!$M$9*0.001),0)*(1-G678)))</f>
        <v>0</v>
      </c>
      <c r="N678" s="120" t="s">
        <v>114</v>
      </c>
      <c r="O678" s="122">
        <f t="shared" si="63"/>
        <v>0</v>
      </c>
      <c r="P678" s="123"/>
    </row>
    <row r="679" spans="2:16" x14ac:dyDescent="0.2">
      <c r="B679" s="124"/>
      <c r="C679" s="137"/>
      <c r="D679" s="138">
        <f t="shared" si="60"/>
        <v>0</v>
      </c>
      <c r="E679" s="231"/>
      <c r="F679" s="119"/>
      <c r="G679" s="139">
        <f t="shared" si="64"/>
        <v>0</v>
      </c>
      <c r="H679" s="140">
        <f t="shared" si="61"/>
        <v>0</v>
      </c>
      <c r="I679" s="122">
        <f t="shared" si="65"/>
        <v>0</v>
      </c>
      <c r="K679" s="120"/>
      <c r="L679" s="141" t="e">
        <f t="shared" si="62"/>
        <v>#N/A</v>
      </c>
      <c r="M679" s="142">
        <f>IF(C679="ZZ Group",(SUM(IFERROR(SUM(VLOOKUP(C679,SpeciesLookup,37,FALSE)*E679/L679*20*0.001),0)*(1-G679))),SUM(IFERROR(SUM(VLOOKUP(C679,SpeciesLookup,37,FALSE)/L679*'6. Look Up Tables'!$M$9*0.001),0)*(1-G679)))</f>
        <v>0</v>
      </c>
      <c r="N679" s="120" t="s">
        <v>114</v>
      </c>
      <c r="O679" s="122">
        <f t="shared" si="63"/>
        <v>0</v>
      </c>
      <c r="P679" s="123"/>
    </row>
    <row r="680" spans="2:16" x14ac:dyDescent="0.2">
      <c r="B680" s="124"/>
      <c r="C680" s="137"/>
      <c r="D680" s="138">
        <f t="shared" si="60"/>
        <v>0</v>
      </c>
      <c r="E680" s="231"/>
      <c r="F680" s="119"/>
      <c r="G680" s="139">
        <f t="shared" si="64"/>
        <v>0</v>
      </c>
      <c r="H680" s="140">
        <f t="shared" si="61"/>
        <v>0</v>
      </c>
      <c r="I680" s="122">
        <f t="shared" si="65"/>
        <v>0</v>
      </c>
      <c r="K680" s="120"/>
      <c r="L680" s="141" t="e">
        <f t="shared" si="62"/>
        <v>#N/A</v>
      </c>
      <c r="M680" s="142">
        <f>IF(C680="ZZ Group",(SUM(IFERROR(SUM(VLOOKUP(C680,SpeciesLookup,37,FALSE)*E680/L680*20*0.001),0)*(1-G680))),SUM(IFERROR(SUM(VLOOKUP(C680,SpeciesLookup,37,FALSE)/L680*'6. Look Up Tables'!$M$9*0.001),0)*(1-G680)))</f>
        <v>0</v>
      </c>
      <c r="N680" s="120" t="s">
        <v>114</v>
      </c>
      <c r="O680" s="122">
        <f t="shared" si="63"/>
        <v>0</v>
      </c>
      <c r="P680" s="123"/>
    </row>
    <row r="681" spans="2:16" x14ac:dyDescent="0.2">
      <c r="B681" s="124"/>
      <c r="C681" s="137"/>
      <c r="D681" s="138">
        <f t="shared" si="60"/>
        <v>0</v>
      </c>
      <c r="E681" s="231"/>
      <c r="F681" s="119"/>
      <c r="G681" s="139">
        <f t="shared" si="64"/>
        <v>0</v>
      </c>
      <c r="H681" s="140">
        <f t="shared" si="61"/>
        <v>0</v>
      </c>
      <c r="I681" s="122">
        <f t="shared" si="65"/>
        <v>0</v>
      </c>
      <c r="K681" s="120"/>
      <c r="L681" s="141" t="e">
        <f t="shared" si="62"/>
        <v>#N/A</v>
      </c>
      <c r="M681" s="142">
        <f>IF(C681="ZZ Group",(SUM(IFERROR(SUM(VLOOKUP(C681,SpeciesLookup,37,FALSE)*E681/L681*20*0.001),0)*(1-G681))),SUM(IFERROR(SUM(VLOOKUP(C681,SpeciesLookup,37,FALSE)/L681*'6. Look Up Tables'!$M$9*0.001),0)*(1-G681)))</f>
        <v>0</v>
      </c>
      <c r="N681" s="120" t="s">
        <v>114</v>
      </c>
      <c r="O681" s="122">
        <f t="shared" si="63"/>
        <v>0</v>
      </c>
      <c r="P681" s="123"/>
    </row>
    <row r="682" spans="2:16" x14ac:dyDescent="0.2">
      <c r="B682" s="124"/>
      <c r="C682" s="137"/>
      <c r="D682" s="138">
        <f t="shared" si="60"/>
        <v>0</v>
      </c>
      <c r="E682" s="231"/>
      <c r="F682" s="119"/>
      <c r="G682" s="139">
        <f t="shared" si="64"/>
        <v>0</v>
      </c>
      <c r="H682" s="140">
        <f t="shared" si="61"/>
        <v>0</v>
      </c>
      <c r="I682" s="122">
        <f t="shared" si="65"/>
        <v>0</v>
      </c>
      <c r="K682" s="120"/>
      <c r="L682" s="141" t="e">
        <f t="shared" si="62"/>
        <v>#N/A</v>
      </c>
      <c r="M682" s="142">
        <f>IF(C682="ZZ Group",(SUM(IFERROR(SUM(VLOOKUP(C682,SpeciesLookup,37,FALSE)*E682/L682*20*0.001),0)*(1-G682))),SUM(IFERROR(SUM(VLOOKUP(C682,SpeciesLookup,37,FALSE)/L682*'6. Look Up Tables'!$M$9*0.001),0)*(1-G682)))</f>
        <v>0</v>
      </c>
      <c r="N682" s="120" t="s">
        <v>114</v>
      </c>
      <c r="O682" s="122">
        <f t="shared" si="63"/>
        <v>0</v>
      </c>
      <c r="P682" s="123"/>
    </row>
    <row r="683" spans="2:16" x14ac:dyDescent="0.2">
      <c r="B683" s="124"/>
      <c r="C683" s="137"/>
      <c r="D683" s="138">
        <f t="shared" si="60"/>
        <v>0</v>
      </c>
      <c r="E683" s="231"/>
      <c r="F683" s="119"/>
      <c r="G683" s="139">
        <f t="shared" si="64"/>
        <v>0</v>
      </c>
      <c r="H683" s="140">
        <f t="shared" si="61"/>
        <v>0</v>
      </c>
      <c r="I683" s="122">
        <f t="shared" si="65"/>
        <v>0</v>
      </c>
      <c r="K683" s="120"/>
      <c r="L683" s="141" t="e">
        <f t="shared" si="62"/>
        <v>#N/A</v>
      </c>
      <c r="M683" s="142">
        <f>IF(C683="ZZ Group",(SUM(IFERROR(SUM(VLOOKUP(C683,SpeciesLookup,37,FALSE)*E683/L683*20*0.001),0)*(1-G683))),SUM(IFERROR(SUM(VLOOKUP(C683,SpeciesLookup,37,FALSE)/L683*'6. Look Up Tables'!$M$9*0.001),0)*(1-G683)))</f>
        <v>0</v>
      </c>
      <c r="N683" s="120" t="s">
        <v>114</v>
      </c>
      <c r="O683" s="122">
        <f t="shared" si="63"/>
        <v>0</v>
      </c>
      <c r="P683" s="123"/>
    </row>
    <row r="684" spans="2:16" x14ac:dyDescent="0.2">
      <c r="B684" s="124"/>
      <c r="C684" s="137"/>
      <c r="D684" s="138">
        <f t="shared" si="60"/>
        <v>0</v>
      </c>
      <c r="E684" s="231"/>
      <c r="F684" s="119"/>
      <c r="G684" s="139">
        <f t="shared" si="64"/>
        <v>0</v>
      </c>
      <c r="H684" s="140">
        <f t="shared" si="61"/>
        <v>0</v>
      </c>
      <c r="I684" s="122">
        <f t="shared" si="65"/>
        <v>0</v>
      </c>
      <c r="K684" s="120"/>
      <c r="L684" s="141" t="e">
        <f t="shared" si="62"/>
        <v>#N/A</v>
      </c>
      <c r="M684" s="142">
        <f>IF(C684="ZZ Group",(SUM(IFERROR(SUM(VLOOKUP(C684,SpeciesLookup,37,FALSE)*E684/L684*20*0.001),0)*(1-G684))),SUM(IFERROR(SUM(VLOOKUP(C684,SpeciesLookup,37,FALSE)/L684*'6. Look Up Tables'!$M$9*0.001),0)*(1-G684)))</f>
        <v>0</v>
      </c>
      <c r="N684" s="120" t="s">
        <v>114</v>
      </c>
      <c r="O684" s="122">
        <f t="shared" si="63"/>
        <v>0</v>
      </c>
      <c r="P684" s="123"/>
    </row>
    <row r="685" spans="2:16" x14ac:dyDescent="0.2">
      <c r="B685" s="124"/>
      <c r="C685" s="137"/>
      <c r="D685" s="138">
        <f t="shared" si="60"/>
        <v>0</v>
      </c>
      <c r="E685" s="231"/>
      <c r="F685" s="119"/>
      <c r="G685" s="139">
        <f t="shared" si="64"/>
        <v>0</v>
      </c>
      <c r="H685" s="140">
        <f t="shared" si="61"/>
        <v>0</v>
      </c>
      <c r="I685" s="122">
        <f t="shared" si="65"/>
        <v>0</v>
      </c>
      <c r="K685" s="120"/>
      <c r="L685" s="141" t="e">
        <f t="shared" si="62"/>
        <v>#N/A</v>
      </c>
      <c r="M685" s="142">
        <f>IF(C685="ZZ Group",(SUM(IFERROR(SUM(VLOOKUP(C685,SpeciesLookup,37,FALSE)*E685/L685*20*0.001),0)*(1-G685))),SUM(IFERROR(SUM(VLOOKUP(C685,SpeciesLookup,37,FALSE)/L685*'6. Look Up Tables'!$M$9*0.001),0)*(1-G685)))</f>
        <v>0</v>
      </c>
      <c r="N685" s="120" t="s">
        <v>114</v>
      </c>
      <c r="O685" s="122">
        <f t="shared" si="63"/>
        <v>0</v>
      </c>
      <c r="P685" s="123"/>
    </row>
    <row r="686" spans="2:16" x14ac:dyDescent="0.2">
      <c r="B686" s="124"/>
      <c r="C686" s="137"/>
      <c r="D686" s="138">
        <f t="shared" si="60"/>
        <v>0</v>
      </c>
      <c r="E686" s="231"/>
      <c r="F686" s="119"/>
      <c r="G686" s="139">
        <f t="shared" si="64"/>
        <v>0</v>
      </c>
      <c r="H686" s="140">
        <f t="shared" si="61"/>
        <v>0</v>
      </c>
      <c r="I686" s="122">
        <f t="shared" si="65"/>
        <v>0</v>
      </c>
      <c r="K686" s="120"/>
      <c r="L686" s="141" t="e">
        <f t="shared" si="62"/>
        <v>#N/A</v>
      </c>
      <c r="M686" s="142">
        <f>IF(C686="ZZ Group",(SUM(IFERROR(SUM(VLOOKUP(C686,SpeciesLookup,37,FALSE)*E686/L686*20*0.001),0)*(1-G686))),SUM(IFERROR(SUM(VLOOKUP(C686,SpeciesLookup,37,FALSE)/L686*'6. Look Up Tables'!$M$9*0.001),0)*(1-G686)))</f>
        <v>0</v>
      </c>
      <c r="N686" s="120" t="s">
        <v>114</v>
      </c>
      <c r="O686" s="122">
        <f t="shared" si="63"/>
        <v>0</v>
      </c>
      <c r="P686" s="123"/>
    </row>
    <row r="687" spans="2:16" x14ac:dyDescent="0.2">
      <c r="B687" s="124"/>
      <c r="C687" s="137"/>
      <c r="D687" s="138">
        <f t="shared" si="60"/>
        <v>0</v>
      </c>
      <c r="E687" s="231"/>
      <c r="F687" s="119"/>
      <c r="G687" s="139">
        <f t="shared" si="64"/>
        <v>0</v>
      </c>
      <c r="H687" s="140">
        <f t="shared" si="61"/>
        <v>0</v>
      </c>
      <c r="I687" s="122">
        <f t="shared" si="65"/>
        <v>0</v>
      </c>
      <c r="K687" s="120"/>
      <c r="L687" s="141" t="e">
        <f t="shared" si="62"/>
        <v>#N/A</v>
      </c>
      <c r="M687" s="142">
        <f>IF(C687="ZZ Group",(SUM(IFERROR(SUM(VLOOKUP(C687,SpeciesLookup,37,FALSE)*E687/L687*20*0.001),0)*(1-G687))),SUM(IFERROR(SUM(VLOOKUP(C687,SpeciesLookup,37,FALSE)/L687*'6. Look Up Tables'!$M$9*0.001),0)*(1-G687)))</f>
        <v>0</v>
      </c>
      <c r="N687" s="120" t="s">
        <v>114</v>
      </c>
      <c r="O687" s="122">
        <f t="shared" si="63"/>
        <v>0</v>
      </c>
      <c r="P687" s="123"/>
    </row>
    <row r="688" spans="2:16" x14ac:dyDescent="0.2">
      <c r="B688" s="124"/>
      <c r="C688" s="137"/>
      <c r="D688" s="138">
        <f t="shared" si="60"/>
        <v>0</v>
      </c>
      <c r="E688" s="231"/>
      <c r="F688" s="119"/>
      <c r="G688" s="139">
        <f t="shared" si="64"/>
        <v>0</v>
      </c>
      <c r="H688" s="140">
        <f t="shared" si="61"/>
        <v>0</v>
      </c>
      <c r="I688" s="122">
        <f t="shared" si="65"/>
        <v>0</v>
      </c>
      <c r="K688" s="120"/>
      <c r="L688" s="141" t="e">
        <f t="shared" si="62"/>
        <v>#N/A</v>
      </c>
      <c r="M688" s="142">
        <f>IF(C688="ZZ Group",(SUM(IFERROR(SUM(VLOOKUP(C688,SpeciesLookup,37,FALSE)*E688/L688*20*0.001),0)*(1-G688))),SUM(IFERROR(SUM(VLOOKUP(C688,SpeciesLookup,37,FALSE)/L688*'6. Look Up Tables'!$M$9*0.001),0)*(1-G688)))</f>
        <v>0</v>
      </c>
      <c r="N688" s="120" t="s">
        <v>114</v>
      </c>
      <c r="O688" s="122">
        <f t="shared" si="63"/>
        <v>0</v>
      </c>
      <c r="P688" s="123"/>
    </row>
    <row r="689" spans="2:16" x14ac:dyDescent="0.2">
      <c r="B689" s="124"/>
      <c r="C689" s="137"/>
      <c r="D689" s="138">
        <f t="shared" si="60"/>
        <v>0</v>
      </c>
      <c r="E689" s="231"/>
      <c r="F689" s="119"/>
      <c r="G689" s="139">
        <f t="shared" si="64"/>
        <v>0</v>
      </c>
      <c r="H689" s="140">
        <f t="shared" si="61"/>
        <v>0</v>
      </c>
      <c r="I689" s="122">
        <f t="shared" si="65"/>
        <v>0</v>
      </c>
      <c r="K689" s="120"/>
      <c r="L689" s="141" t="e">
        <f t="shared" si="62"/>
        <v>#N/A</v>
      </c>
      <c r="M689" s="142">
        <f>IF(C689="ZZ Group",(SUM(IFERROR(SUM(VLOOKUP(C689,SpeciesLookup,37,FALSE)*E689/L689*20*0.001),0)*(1-G689))),SUM(IFERROR(SUM(VLOOKUP(C689,SpeciesLookup,37,FALSE)/L689*'6. Look Up Tables'!$M$9*0.001),0)*(1-G689)))</f>
        <v>0</v>
      </c>
      <c r="N689" s="120" t="s">
        <v>114</v>
      </c>
      <c r="O689" s="122">
        <f t="shared" si="63"/>
        <v>0</v>
      </c>
      <c r="P689" s="123"/>
    </row>
    <row r="690" spans="2:16" x14ac:dyDescent="0.2">
      <c r="B690" s="124"/>
      <c r="C690" s="137"/>
      <c r="D690" s="138">
        <f t="shared" si="60"/>
        <v>0</v>
      </c>
      <c r="E690" s="231"/>
      <c r="F690" s="119"/>
      <c r="G690" s="139">
        <f t="shared" si="64"/>
        <v>0</v>
      </c>
      <c r="H690" s="140">
        <f t="shared" si="61"/>
        <v>0</v>
      </c>
      <c r="I690" s="122">
        <f t="shared" si="65"/>
        <v>0</v>
      </c>
      <c r="K690" s="120"/>
      <c r="L690" s="141" t="e">
        <f t="shared" si="62"/>
        <v>#N/A</v>
      </c>
      <c r="M690" s="142">
        <f>IF(C690="ZZ Group",(SUM(IFERROR(SUM(VLOOKUP(C690,SpeciesLookup,37,FALSE)*E690/L690*20*0.001),0)*(1-G690))),SUM(IFERROR(SUM(VLOOKUP(C690,SpeciesLookup,37,FALSE)/L690*'6. Look Up Tables'!$M$9*0.001),0)*(1-G690)))</f>
        <v>0</v>
      </c>
      <c r="N690" s="120" t="s">
        <v>114</v>
      </c>
      <c r="O690" s="122">
        <f t="shared" si="63"/>
        <v>0</v>
      </c>
      <c r="P690" s="123"/>
    </row>
    <row r="691" spans="2:16" x14ac:dyDescent="0.2">
      <c r="B691" s="124"/>
      <c r="C691" s="137"/>
      <c r="D691" s="138">
        <f t="shared" si="60"/>
        <v>0</v>
      </c>
      <c r="E691" s="231"/>
      <c r="F691" s="119"/>
      <c r="G691" s="139">
        <f t="shared" si="64"/>
        <v>0</v>
      </c>
      <c r="H691" s="140">
        <f t="shared" si="61"/>
        <v>0</v>
      </c>
      <c r="I691" s="122">
        <f t="shared" si="65"/>
        <v>0</v>
      </c>
      <c r="K691" s="120"/>
      <c r="L691" s="141" t="e">
        <f t="shared" si="62"/>
        <v>#N/A</v>
      </c>
      <c r="M691" s="142">
        <f>IF(C691="ZZ Group",(SUM(IFERROR(SUM(VLOOKUP(C691,SpeciesLookup,37,FALSE)*E691/L691*20*0.001),0)*(1-G691))),SUM(IFERROR(SUM(VLOOKUP(C691,SpeciesLookup,37,FALSE)/L691*'6. Look Up Tables'!$M$9*0.001),0)*(1-G691)))</f>
        <v>0</v>
      </c>
      <c r="N691" s="120" t="s">
        <v>114</v>
      </c>
      <c r="O691" s="122">
        <f t="shared" si="63"/>
        <v>0</v>
      </c>
      <c r="P691" s="123"/>
    </row>
    <row r="692" spans="2:16" x14ac:dyDescent="0.2">
      <c r="B692" s="124"/>
      <c r="C692" s="137"/>
      <c r="D692" s="138">
        <f t="shared" si="60"/>
        <v>0</v>
      </c>
      <c r="E692" s="231"/>
      <c r="F692" s="119"/>
      <c r="G692" s="139">
        <f t="shared" si="64"/>
        <v>0</v>
      </c>
      <c r="H692" s="140">
        <f t="shared" si="61"/>
        <v>0</v>
      </c>
      <c r="I692" s="122">
        <f t="shared" si="65"/>
        <v>0</v>
      </c>
      <c r="K692" s="120"/>
      <c r="L692" s="141" t="e">
        <f t="shared" si="62"/>
        <v>#N/A</v>
      </c>
      <c r="M692" s="142">
        <f>IF(C692="ZZ Group",(SUM(IFERROR(SUM(VLOOKUP(C692,SpeciesLookup,37,FALSE)*E692/L692*20*0.001),0)*(1-G692))),SUM(IFERROR(SUM(VLOOKUP(C692,SpeciesLookup,37,FALSE)/L692*'6. Look Up Tables'!$M$9*0.001),0)*(1-G692)))</f>
        <v>0</v>
      </c>
      <c r="N692" s="120" t="s">
        <v>114</v>
      </c>
      <c r="O692" s="122">
        <f t="shared" si="63"/>
        <v>0</v>
      </c>
      <c r="P692" s="123"/>
    </row>
    <row r="693" spans="2:16" x14ac:dyDescent="0.2">
      <c r="B693" s="124"/>
      <c r="C693" s="137"/>
      <c r="D693" s="138">
        <f t="shared" si="60"/>
        <v>0</v>
      </c>
      <c r="E693" s="231"/>
      <c r="F693" s="119"/>
      <c r="G693" s="139">
        <f t="shared" si="64"/>
        <v>0</v>
      </c>
      <c r="H693" s="140">
        <f t="shared" si="61"/>
        <v>0</v>
      </c>
      <c r="I693" s="122">
        <f t="shared" si="65"/>
        <v>0</v>
      </c>
      <c r="K693" s="120"/>
      <c r="L693" s="141" t="e">
        <f t="shared" si="62"/>
        <v>#N/A</v>
      </c>
      <c r="M693" s="142">
        <f>IF(C693="ZZ Group",(SUM(IFERROR(SUM(VLOOKUP(C693,SpeciesLookup,37,FALSE)*E693/L693*20*0.001),0)*(1-G693))),SUM(IFERROR(SUM(VLOOKUP(C693,SpeciesLookup,37,FALSE)/L693*'6. Look Up Tables'!$M$9*0.001),0)*(1-G693)))</f>
        <v>0</v>
      </c>
      <c r="N693" s="120" t="s">
        <v>114</v>
      </c>
      <c r="O693" s="122">
        <f t="shared" si="63"/>
        <v>0</v>
      </c>
      <c r="P693" s="123"/>
    </row>
    <row r="694" spans="2:16" x14ac:dyDescent="0.2">
      <c r="B694" s="124"/>
      <c r="C694" s="137"/>
      <c r="D694" s="138">
        <f t="shared" si="60"/>
        <v>0</v>
      </c>
      <c r="E694" s="231"/>
      <c r="F694" s="119"/>
      <c r="G694" s="139">
        <f t="shared" si="64"/>
        <v>0</v>
      </c>
      <c r="H694" s="140">
        <f t="shared" si="61"/>
        <v>0</v>
      </c>
      <c r="I694" s="122">
        <f t="shared" si="65"/>
        <v>0</v>
      </c>
      <c r="K694" s="120"/>
      <c r="L694" s="141" t="e">
        <f t="shared" si="62"/>
        <v>#N/A</v>
      </c>
      <c r="M694" s="142">
        <f>IF(C694="ZZ Group",(SUM(IFERROR(SUM(VLOOKUP(C694,SpeciesLookup,37,FALSE)*E694/L694*20*0.001),0)*(1-G694))),SUM(IFERROR(SUM(VLOOKUP(C694,SpeciesLookup,37,FALSE)/L694*'6. Look Up Tables'!$M$9*0.001),0)*(1-G694)))</f>
        <v>0</v>
      </c>
      <c r="N694" s="120" t="s">
        <v>114</v>
      </c>
      <c r="O694" s="122">
        <f t="shared" si="63"/>
        <v>0</v>
      </c>
      <c r="P694" s="123"/>
    </row>
    <row r="695" spans="2:16" x14ac:dyDescent="0.2">
      <c r="B695" s="124"/>
      <c r="C695" s="137"/>
      <c r="D695" s="138">
        <f t="shared" si="60"/>
        <v>0</v>
      </c>
      <c r="E695" s="231"/>
      <c r="F695" s="119"/>
      <c r="G695" s="139">
        <f t="shared" si="64"/>
        <v>0</v>
      </c>
      <c r="H695" s="140">
        <f t="shared" si="61"/>
        <v>0</v>
      </c>
      <c r="I695" s="122">
        <f t="shared" si="65"/>
        <v>0</v>
      </c>
      <c r="K695" s="120"/>
      <c r="L695" s="141" t="e">
        <f t="shared" si="62"/>
        <v>#N/A</v>
      </c>
      <c r="M695" s="142">
        <f>IF(C695="ZZ Group",(SUM(IFERROR(SUM(VLOOKUP(C695,SpeciesLookup,37,FALSE)*E695/L695*20*0.001),0)*(1-G695))),SUM(IFERROR(SUM(VLOOKUP(C695,SpeciesLookup,37,FALSE)/L695*'6. Look Up Tables'!$M$9*0.001),0)*(1-G695)))</f>
        <v>0</v>
      </c>
      <c r="N695" s="120" t="s">
        <v>114</v>
      </c>
      <c r="O695" s="122">
        <f t="shared" si="63"/>
        <v>0</v>
      </c>
      <c r="P695" s="123"/>
    </row>
    <row r="696" spans="2:16" x14ac:dyDescent="0.2">
      <c r="B696" s="124"/>
      <c r="C696" s="137"/>
      <c r="D696" s="138">
        <f t="shared" si="60"/>
        <v>0</v>
      </c>
      <c r="E696" s="231"/>
      <c r="F696" s="119"/>
      <c r="G696" s="139">
        <f t="shared" si="64"/>
        <v>0</v>
      </c>
      <c r="H696" s="140">
        <f t="shared" si="61"/>
        <v>0</v>
      </c>
      <c r="I696" s="122">
        <f t="shared" si="65"/>
        <v>0</v>
      </c>
      <c r="K696" s="120"/>
      <c r="L696" s="141" t="e">
        <f t="shared" si="62"/>
        <v>#N/A</v>
      </c>
      <c r="M696" s="142">
        <f>IF(C696="ZZ Group",(SUM(IFERROR(SUM(VLOOKUP(C696,SpeciesLookup,37,FALSE)*E696/L696*20*0.001),0)*(1-G696))),SUM(IFERROR(SUM(VLOOKUP(C696,SpeciesLookup,37,FALSE)/L696*'6. Look Up Tables'!$M$9*0.001),0)*(1-G696)))</f>
        <v>0</v>
      </c>
      <c r="N696" s="120" t="s">
        <v>114</v>
      </c>
      <c r="O696" s="122">
        <f t="shared" si="63"/>
        <v>0</v>
      </c>
      <c r="P696" s="123"/>
    </row>
    <row r="697" spans="2:16" x14ac:dyDescent="0.2">
      <c r="B697" s="124"/>
      <c r="C697" s="137"/>
      <c r="D697" s="138">
        <f t="shared" si="60"/>
        <v>0</v>
      </c>
      <c r="E697" s="231"/>
      <c r="F697" s="119"/>
      <c r="G697" s="139">
        <f t="shared" si="64"/>
        <v>0</v>
      </c>
      <c r="H697" s="140">
        <f t="shared" si="61"/>
        <v>0</v>
      </c>
      <c r="I697" s="122">
        <f t="shared" si="65"/>
        <v>0</v>
      </c>
      <c r="K697" s="120"/>
      <c r="L697" s="141" t="e">
        <f t="shared" si="62"/>
        <v>#N/A</v>
      </c>
      <c r="M697" s="142">
        <f>IF(C697="ZZ Group",(SUM(IFERROR(SUM(VLOOKUP(C697,SpeciesLookup,37,FALSE)*E697/L697*20*0.001),0)*(1-G697))),SUM(IFERROR(SUM(VLOOKUP(C697,SpeciesLookup,37,FALSE)/L697*'6. Look Up Tables'!$M$9*0.001),0)*(1-G697)))</f>
        <v>0</v>
      </c>
      <c r="N697" s="120" t="s">
        <v>114</v>
      </c>
      <c r="O697" s="122">
        <f t="shared" si="63"/>
        <v>0</v>
      </c>
      <c r="P697" s="123"/>
    </row>
    <row r="698" spans="2:16" x14ac:dyDescent="0.2">
      <c r="B698" s="124"/>
      <c r="C698" s="137"/>
      <c r="D698" s="138">
        <f t="shared" si="60"/>
        <v>0</v>
      </c>
      <c r="E698" s="231"/>
      <c r="F698" s="119"/>
      <c r="G698" s="139">
        <f t="shared" si="64"/>
        <v>0</v>
      </c>
      <c r="H698" s="140">
        <f t="shared" si="61"/>
        <v>0</v>
      </c>
      <c r="I698" s="122">
        <f t="shared" si="65"/>
        <v>0</v>
      </c>
      <c r="K698" s="120"/>
      <c r="L698" s="141" t="e">
        <f t="shared" si="62"/>
        <v>#N/A</v>
      </c>
      <c r="M698" s="142">
        <f>IF(C698="ZZ Group",(SUM(IFERROR(SUM(VLOOKUP(C698,SpeciesLookup,37,FALSE)*E698/L698*20*0.001),0)*(1-G698))),SUM(IFERROR(SUM(VLOOKUP(C698,SpeciesLookup,37,FALSE)/L698*'6. Look Up Tables'!$M$9*0.001),0)*(1-G698)))</f>
        <v>0</v>
      </c>
      <c r="N698" s="120" t="s">
        <v>114</v>
      </c>
      <c r="O698" s="122">
        <f t="shared" si="63"/>
        <v>0</v>
      </c>
      <c r="P698" s="123"/>
    </row>
    <row r="699" spans="2:16" x14ac:dyDescent="0.2">
      <c r="B699" s="124"/>
      <c r="C699" s="137"/>
      <c r="D699" s="138">
        <f t="shared" si="60"/>
        <v>0</v>
      </c>
      <c r="E699" s="231"/>
      <c r="F699" s="119"/>
      <c r="G699" s="139">
        <f t="shared" si="64"/>
        <v>0</v>
      </c>
      <c r="H699" s="140">
        <f t="shared" si="61"/>
        <v>0</v>
      </c>
      <c r="I699" s="122">
        <f t="shared" si="65"/>
        <v>0</v>
      </c>
      <c r="K699" s="120"/>
      <c r="L699" s="141" t="e">
        <f t="shared" si="62"/>
        <v>#N/A</v>
      </c>
      <c r="M699" s="142">
        <f>IF(C699="ZZ Group",(SUM(IFERROR(SUM(VLOOKUP(C699,SpeciesLookup,37,FALSE)*E699/L699*20*0.001),0)*(1-G699))),SUM(IFERROR(SUM(VLOOKUP(C699,SpeciesLookup,37,FALSE)/L699*'6. Look Up Tables'!$M$9*0.001),0)*(1-G699)))</f>
        <v>0</v>
      </c>
      <c r="N699" s="120" t="s">
        <v>114</v>
      </c>
      <c r="O699" s="122">
        <f t="shared" si="63"/>
        <v>0</v>
      </c>
      <c r="P699" s="123"/>
    </row>
    <row r="700" spans="2:16" x14ac:dyDescent="0.2">
      <c r="B700" s="124"/>
      <c r="C700" s="137"/>
      <c r="D700" s="138">
        <f t="shared" si="60"/>
        <v>0</v>
      </c>
      <c r="E700" s="231"/>
      <c r="F700" s="119"/>
      <c r="G700" s="139">
        <f t="shared" si="64"/>
        <v>0</v>
      </c>
      <c r="H700" s="140">
        <f t="shared" si="61"/>
        <v>0</v>
      </c>
      <c r="I700" s="122">
        <f t="shared" si="65"/>
        <v>0</v>
      </c>
      <c r="K700" s="120"/>
      <c r="L700" s="141" t="e">
        <f t="shared" si="62"/>
        <v>#N/A</v>
      </c>
      <c r="M700" s="142">
        <f>IF(C700="ZZ Group",(SUM(IFERROR(SUM(VLOOKUP(C700,SpeciesLookup,37,FALSE)*E700/L700*20*0.001),0)*(1-G700))),SUM(IFERROR(SUM(VLOOKUP(C700,SpeciesLookup,37,FALSE)/L700*'6. Look Up Tables'!$M$9*0.001),0)*(1-G700)))</f>
        <v>0</v>
      </c>
      <c r="N700" s="120" t="s">
        <v>114</v>
      </c>
      <c r="O700" s="122">
        <f t="shared" si="63"/>
        <v>0</v>
      </c>
      <c r="P700" s="123"/>
    </row>
    <row r="701" spans="2:16" x14ac:dyDescent="0.2">
      <c r="B701" s="124"/>
      <c r="C701" s="137"/>
      <c r="D701" s="138">
        <f t="shared" si="60"/>
        <v>0</v>
      </c>
      <c r="E701" s="231"/>
      <c r="F701" s="119"/>
      <c r="G701" s="139">
        <f t="shared" si="64"/>
        <v>0</v>
      </c>
      <c r="H701" s="140">
        <f t="shared" si="61"/>
        <v>0</v>
      </c>
      <c r="I701" s="122">
        <f t="shared" si="65"/>
        <v>0</v>
      </c>
      <c r="K701" s="120"/>
      <c r="L701" s="141" t="e">
        <f t="shared" si="62"/>
        <v>#N/A</v>
      </c>
      <c r="M701" s="142">
        <f>IF(C701="ZZ Group",(SUM(IFERROR(SUM(VLOOKUP(C701,SpeciesLookup,37,FALSE)*E701/L701*20*0.001),0)*(1-G701))),SUM(IFERROR(SUM(VLOOKUP(C701,SpeciesLookup,37,FALSE)/L701*'6. Look Up Tables'!$M$9*0.001),0)*(1-G701)))</f>
        <v>0</v>
      </c>
      <c r="N701" s="120" t="s">
        <v>114</v>
      </c>
      <c r="O701" s="122">
        <f t="shared" si="63"/>
        <v>0</v>
      </c>
      <c r="P701" s="123"/>
    </row>
    <row r="702" spans="2:16" x14ac:dyDescent="0.2">
      <c r="B702" s="124"/>
      <c r="C702" s="137"/>
      <c r="D702" s="138">
        <f t="shared" si="60"/>
        <v>0</v>
      </c>
      <c r="E702" s="231"/>
      <c r="F702" s="119"/>
      <c r="G702" s="139">
        <f t="shared" si="64"/>
        <v>0</v>
      </c>
      <c r="H702" s="140">
        <f t="shared" si="61"/>
        <v>0</v>
      </c>
      <c r="I702" s="122">
        <f t="shared" si="65"/>
        <v>0</v>
      </c>
      <c r="K702" s="120"/>
      <c r="L702" s="141" t="e">
        <f t="shared" si="62"/>
        <v>#N/A</v>
      </c>
      <c r="M702" s="142">
        <f>IF(C702="ZZ Group",(SUM(IFERROR(SUM(VLOOKUP(C702,SpeciesLookup,37,FALSE)*E702/L702*20*0.001),0)*(1-G702))),SUM(IFERROR(SUM(VLOOKUP(C702,SpeciesLookup,37,FALSE)/L702*'6. Look Up Tables'!$M$9*0.001),0)*(1-G702)))</f>
        <v>0</v>
      </c>
      <c r="N702" s="120" t="s">
        <v>114</v>
      </c>
      <c r="O702" s="122">
        <f t="shared" si="63"/>
        <v>0</v>
      </c>
      <c r="P702" s="123"/>
    </row>
    <row r="703" spans="2:16" x14ac:dyDescent="0.2">
      <c r="B703" s="124"/>
      <c r="C703" s="137"/>
      <c r="D703" s="138">
        <f t="shared" si="60"/>
        <v>0</v>
      </c>
      <c r="E703" s="231"/>
      <c r="F703" s="119"/>
      <c r="G703" s="139">
        <f t="shared" si="64"/>
        <v>0</v>
      </c>
      <c r="H703" s="140">
        <f t="shared" si="61"/>
        <v>0</v>
      </c>
      <c r="I703" s="122">
        <f t="shared" si="65"/>
        <v>0</v>
      </c>
      <c r="K703" s="120"/>
      <c r="L703" s="141" t="e">
        <f t="shared" si="62"/>
        <v>#N/A</v>
      </c>
      <c r="M703" s="142">
        <f>IF(C703="ZZ Group",(SUM(IFERROR(SUM(VLOOKUP(C703,SpeciesLookup,37,FALSE)*E703/L703*20*0.001),0)*(1-G703))),SUM(IFERROR(SUM(VLOOKUP(C703,SpeciesLookup,37,FALSE)/L703*'6. Look Up Tables'!$M$9*0.001),0)*(1-G703)))</f>
        <v>0</v>
      </c>
      <c r="N703" s="120" t="s">
        <v>114</v>
      </c>
      <c r="O703" s="122">
        <f t="shared" si="63"/>
        <v>0</v>
      </c>
      <c r="P703" s="123"/>
    </row>
    <row r="704" spans="2:16" x14ac:dyDescent="0.2">
      <c r="B704" s="124"/>
      <c r="C704" s="137"/>
      <c r="D704" s="138">
        <f t="shared" si="60"/>
        <v>0</v>
      </c>
      <c r="E704" s="231"/>
      <c r="F704" s="119"/>
      <c r="G704" s="139">
        <f t="shared" si="64"/>
        <v>0</v>
      </c>
      <c r="H704" s="140">
        <f t="shared" si="61"/>
        <v>0</v>
      </c>
      <c r="I704" s="122">
        <f t="shared" si="65"/>
        <v>0</v>
      </c>
      <c r="K704" s="120"/>
      <c r="L704" s="141" t="e">
        <f t="shared" si="62"/>
        <v>#N/A</v>
      </c>
      <c r="M704" s="142">
        <f>IF(C704="ZZ Group",(SUM(IFERROR(SUM(VLOOKUP(C704,SpeciesLookup,37,FALSE)*E704/L704*20*0.001),0)*(1-G704))),SUM(IFERROR(SUM(VLOOKUP(C704,SpeciesLookup,37,FALSE)/L704*'6. Look Up Tables'!$M$9*0.001),0)*(1-G704)))</f>
        <v>0</v>
      </c>
      <c r="N704" s="120" t="s">
        <v>114</v>
      </c>
      <c r="O704" s="122">
        <f t="shared" si="63"/>
        <v>0</v>
      </c>
      <c r="P704" s="123"/>
    </row>
    <row r="705" spans="2:16" x14ac:dyDescent="0.2">
      <c r="B705" s="124"/>
      <c r="C705" s="137"/>
      <c r="D705" s="138">
        <f t="shared" ref="D705:D768" si="66">IFERROR(VLOOKUP(C705,SpeciesLookup,25,FALSE),0)</f>
        <v>0</v>
      </c>
      <c r="E705" s="231"/>
      <c r="F705" s="119"/>
      <c r="G705" s="139">
        <f t="shared" si="64"/>
        <v>0</v>
      </c>
      <c r="H705" s="140">
        <f t="shared" ref="H705:H768" si="67">IFERROR(VLOOKUP(C705,SpeciesLookup,26,FALSE),0)</f>
        <v>0</v>
      </c>
      <c r="I705" s="122">
        <f t="shared" si="65"/>
        <v>0</v>
      </c>
      <c r="K705" s="120"/>
      <c r="L705" s="141" t="e">
        <f t="shared" ref="L705:L768" si="68">VLOOKUP(K705,AWHC,2,FALSE)</f>
        <v>#N/A</v>
      </c>
      <c r="M705" s="142">
        <f>IF(C705="ZZ Group",(SUM(IFERROR(SUM(VLOOKUP(C705,SpeciesLookup,37,FALSE)*E705/L705*20*0.001),0)*(1-G705))),SUM(IFERROR(SUM(VLOOKUP(C705,SpeciesLookup,37,FALSE)/L705*'6. Look Up Tables'!$M$9*0.001),0)*(1-G705)))</f>
        <v>0</v>
      </c>
      <c r="N705" s="120" t="s">
        <v>114</v>
      </c>
      <c r="O705" s="122">
        <f t="shared" ref="O705:O768" si="69">IF(N705="Yes",M705*0.8,M705)</f>
        <v>0</v>
      </c>
      <c r="P705" s="123"/>
    </row>
    <row r="706" spans="2:16" x14ac:dyDescent="0.2">
      <c r="B706" s="124"/>
      <c r="C706" s="137"/>
      <c r="D706" s="138">
        <f t="shared" si="66"/>
        <v>0</v>
      </c>
      <c r="E706" s="231"/>
      <c r="F706" s="119"/>
      <c r="G706" s="139">
        <f t="shared" si="64"/>
        <v>0</v>
      </c>
      <c r="H706" s="140">
        <f t="shared" si="67"/>
        <v>0</v>
      </c>
      <c r="I706" s="122">
        <f t="shared" si="65"/>
        <v>0</v>
      </c>
      <c r="K706" s="120"/>
      <c r="L706" s="141" t="e">
        <f t="shared" si="68"/>
        <v>#N/A</v>
      </c>
      <c r="M706" s="142">
        <f>IF(C706="ZZ Group",(SUM(IFERROR(SUM(VLOOKUP(C706,SpeciesLookup,37,FALSE)*E706/L706*20*0.001),0)*(1-G706))),SUM(IFERROR(SUM(VLOOKUP(C706,SpeciesLookup,37,FALSE)/L706*'6. Look Up Tables'!$M$9*0.001),0)*(1-G706)))</f>
        <v>0</v>
      </c>
      <c r="N706" s="120" t="s">
        <v>114</v>
      </c>
      <c r="O706" s="122">
        <f t="shared" si="69"/>
        <v>0</v>
      </c>
      <c r="P706" s="123"/>
    </row>
    <row r="707" spans="2:16" x14ac:dyDescent="0.2">
      <c r="B707" s="124"/>
      <c r="C707" s="137"/>
      <c r="D707" s="138">
        <f t="shared" si="66"/>
        <v>0</v>
      </c>
      <c r="E707" s="231"/>
      <c r="F707" s="119"/>
      <c r="G707" s="139">
        <f t="shared" si="64"/>
        <v>0</v>
      </c>
      <c r="H707" s="140">
        <f t="shared" si="67"/>
        <v>0</v>
      </c>
      <c r="I707" s="122">
        <f t="shared" si="65"/>
        <v>0</v>
      </c>
      <c r="K707" s="120"/>
      <c r="L707" s="141" t="e">
        <f t="shared" si="68"/>
        <v>#N/A</v>
      </c>
      <c r="M707" s="142">
        <f>IF(C707="ZZ Group",(SUM(IFERROR(SUM(VLOOKUP(C707,SpeciesLookup,37,FALSE)*E707/L707*20*0.001),0)*(1-G707))),SUM(IFERROR(SUM(VLOOKUP(C707,SpeciesLookup,37,FALSE)/L707*'6. Look Up Tables'!$M$9*0.001),0)*(1-G707)))</f>
        <v>0</v>
      </c>
      <c r="N707" s="120" t="s">
        <v>114</v>
      </c>
      <c r="O707" s="122">
        <f t="shared" si="69"/>
        <v>0</v>
      </c>
      <c r="P707" s="123"/>
    </row>
    <row r="708" spans="2:16" x14ac:dyDescent="0.2">
      <c r="B708" s="124"/>
      <c r="C708" s="137"/>
      <c r="D708" s="138">
        <f t="shared" si="66"/>
        <v>0</v>
      </c>
      <c r="E708" s="231"/>
      <c r="F708" s="119"/>
      <c r="G708" s="139">
        <f t="shared" si="64"/>
        <v>0</v>
      </c>
      <c r="H708" s="140">
        <f t="shared" si="67"/>
        <v>0</v>
      </c>
      <c r="I708" s="122">
        <f t="shared" si="65"/>
        <v>0</v>
      </c>
      <c r="K708" s="120"/>
      <c r="L708" s="141" t="e">
        <f t="shared" si="68"/>
        <v>#N/A</v>
      </c>
      <c r="M708" s="142">
        <f>IF(C708="ZZ Group",(SUM(IFERROR(SUM(VLOOKUP(C708,SpeciesLookup,37,FALSE)*E708/L708*20*0.001),0)*(1-G708))),SUM(IFERROR(SUM(VLOOKUP(C708,SpeciesLookup,37,FALSE)/L708*'6. Look Up Tables'!$M$9*0.001),0)*(1-G708)))</f>
        <v>0</v>
      </c>
      <c r="N708" s="120" t="s">
        <v>114</v>
      </c>
      <c r="O708" s="122">
        <f t="shared" si="69"/>
        <v>0</v>
      </c>
      <c r="P708" s="123"/>
    </row>
    <row r="709" spans="2:16" x14ac:dyDescent="0.2">
      <c r="B709" s="124"/>
      <c r="C709" s="137"/>
      <c r="D709" s="138">
        <f t="shared" si="66"/>
        <v>0</v>
      </c>
      <c r="E709" s="231"/>
      <c r="F709" s="119"/>
      <c r="G709" s="139">
        <f t="shared" si="64"/>
        <v>0</v>
      </c>
      <c r="H709" s="140">
        <f t="shared" si="67"/>
        <v>0</v>
      </c>
      <c r="I709" s="122">
        <f t="shared" si="65"/>
        <v>0</v>
      </c>
      <c r="K709" s="120"/>
      <c r="L709" s="141" t="e">
        <f t="shared" si="68"/>
        <v>#N/A</v>
      </c>
      <c r="M709" s="142">
        <f>IF(C709="ZZ Group",(SUM(IFERROR(SUM(VLOOKUP(C709,SpeciesLookup,37,FALSE)*E709/L709*20*0.001),0)*(1-G709))),SUM(IFERROR(SUM(VLOOKUP(C709,SpeciesLookup,37,FALSE)/L709*'6. Look Up Tables'!$M$9*0.001),0)*(1-G709)))</f>
        <v>0</v>
      </c>
      <c r="N709" s="120" t="s">
        <v>114</v>
      </c>
      <c r="O709" s="122">
        <f t="shared" si="69"/>
        <v>0</v>
      </c>
      <c r="P709" s="123"/>
    </row>
    <row r="710" spans="2:16" x14ac:dyDescent="0.2">
      <c r="B710" s="124"/>
      <c r="C710" s="137"/>
      <c r="D710" s="138">
        <f t="shared" si="66"/>
        <v>0</v>
      </c>
      <c r="E710" s="231"/>
      <c r="F710" s="119"/>
      <c r="G710" s="139">
        <f t="shared" si="64"/>
        <v>0</v>
      </c>
      <c r="H710" s="140">
        <f t="shared" si="67"/>
        <v>0</v>
      </c>
      <c r="I710" s="122">
        <f t="shared" si="65"/>
        <v>0</v>
      </c>
      <c r="K710" s="120"/>
      <c r="L710" s="141" t="e">
        <f t="shared" si="68"/>
        <v>#N/A</v>
      </c>
      <c r="M710" s="142">
        <f>IF(C710="ZZ Group",(SUM(IFERROR(SUM(VLOOKUP(C710,SpeciesLookup,37,FALSE)*E710/L710*20*0.001),0)*(1-G710))),SUM(IFERROR(SUM(VLOOKUP(C710,SpeciesLookup,37,FALSE)/L710*'6. Look Up Tables'!$M$9*0.001),0)*(1-G710)))</f>
        <v>0</v>
      </c>
      <c r="N710" s="120" t="s">
        <v>114</v>
      </c>
      <c r="O710" s="122">
        <f t="shared" si="69"/>
        <v>0</v>
      </c>
      <c r="P710" s="123"/>
    </row>
    <row r="711" spans="2:16" x14ac:dyDescent="0.2">
      <c r="B711" s="124"/>
      <c r="C711" s="137"/>
      <c r="D711" s="138">
        <f t="shared" si="66"/>
        <v>0</v>
      </c>
      <c r="E711" s="231"/>
      <c r="F711" s="119"/>
      <c r="G711" s="139">
        <f t="shared" si="64"/>
        <v>0</v>
      </c>
      <c r="H711" s="140">
        <f t="shared" si="67"/>
        <v>0</v>
      </c>
      <c r="I711" s="122">
        <f t="shared" si="65"/>
        <v>0</v>
      </c>
      <c r="K711" s="120"/>
      <c r="L711" s="141" t="e">
        <f t="shared" si="68"/>
        <v>#N/A</v>
      </c>
      <c r="M711" s="142">
        <f>IF(C711="ZZ Group",(SUM(IFERROR(SUM(VLOOKUP(C711,SpeciesLookup,37,FALSE)*E711/L711*20*0.001),0)*(1-G711))),SUM(IFERROR(SUM(VLOOKUP(C711,SpeciesLookup,37,FALSE)/L711*'6. Look Up Tables'!$M$9*0.001),0)*(1-G711)))</f>
        <v>0</v>
      </c>
      <c r="N711" s="120" t="s">
        <v>114</v>
      </c>
      <c r="O711" s="122">
        <f t="shared" si="69"/>
        <v>0</v>
      </c>
      <c r="P711" s="123"/>
    </row>
    <row r="712" spans="2:16" x14ac:dyDescent="0.2">
      <c r="B712" s="124"/>
      <c r="C712" s="137"/>
      <c r="D712" s="138">
        <f t="shared" si="66"/>
        <v>0</v>
      </c>
      <c r="E712" s="231"/>
      <c r="F712" s="119"/>
      <c r="G712" s="139">
        <f t="shared" si="64"/>
        <v>0</v>
      </c>
      <c r="H712" s="140">
        <f t="shared" si="67"/>
        <v>0</v>
      </c>
      <c r="I712" s="122">
        <f t="shared" si="65"/>
        <v>0</v>
      </c>
      <c r="K712" s="120"/>
      <c r="L712" s="141" t="e">
        <f t="shared" si="68"/>
        <v>#N/A</v>
      </c>
      <c r="M712" s="142">
        <f>IF(C712="ZZ Group",(SUM(IFERROR(SUM(VLOOKUP(C712,SpeciesLookup,37,FALSE)*E712/L712*20*0.001),0)*(1-G712))),SUM(IFERROR(SUM(VLOOKUP(C712,SpeciesLookup,37,FALSE)/L712*'6. Look Up Tables'!$M$9*0.001),0)*(1-G712)))</f>
        <v>0</v>
      </c>
      <c r="N712" s="120" t="s">
        <v>114</v>
      </c>
      <c r="O712" s="122">
        <f t="shared" si="69"/>
        <v>0</v>
      </c>
      <c r="P712" s="123"/>
    </row>
    <row r="713" spans="2:16" x14ac:dyDescent="0.2">
      <c r="B713" s="124"/>
      <c r="C713" s="137"/>
      <c r="D713" s="138">
        <f t="shared" si="66"/>
        <v>0</v>
      </c>
      <c r="E713" s="231"/>
      <c r="F713" s="119"/>
      <c r="G713" s="139">
        <f t="shared" si="64"/>
        <v>0</v>
      </c>
      <c r="H713" s="140">
        <f t="shared" si="67"/>
        <v>0</v>
      </c>
      <c r="I713" s="122">
        <f t="shared" si="65"/>
        <v>0</v>
      </c>
      <c r="K713" s="120"/>
      <c r="L713" s="141" t="e">
        <f t="shared" si="68"/>
        <v>#N/A</v>
      </c>
      <c r="M713" s="142">
        <f>IF(C713="ZZ Group",(SUM(IFERROR(SUM(VLOOKUP(C713,SpeciesLookup,37,FALSE)*E713/L713*20*0.001),0)*(1-G713))),SUM(IFERROR(SUM(VLOOKUP(C713,SpeciesLookup,37,FALSE)/L713*'6. Look Up Tables'!$M$9*0.001),0)*(1-G713)))</f>
        <v>0</v>
      </c>
      <c r="N713" s="120" t="s">
        <v>114</v>
      </c>
      <c r="O713" s="122">
        <f t="shared" si="69"/>
        <v>0</v>
      </c>
      <c r="P713" s="123"/>
    </row>
    <row r="714" spans="2:16" x14ac:dyDescent="0.2">
      <c r="B714" s="124"/>
      <c r="C714" s="137"/>
      <c r="D714" s="138">
        <f t="shared" si="66"/>
        <v>0</v>
      </c>
      <c r="E714" s="231"/>
      <c r="F714" s="119"/>
      <c r="G714" s="139">
        <f t="shared" si="64"/>
        <v>0</v>
      </c>
      <c r="H714" s="140">
        <f t="shared" si="67"/>
        <v>0</v>
      </c>
      <c r="I714" s="122">
        <f t="shared" si="65"/>
        <v>0</v>
      </c>
      <c r="K714" s="120"/>
      <c r="L714" s="141" t="e">
        <f t="shared" si="68"/>
        <v>#N/A</v>
      </c>
      <c r="M714" s="142">
        <f>IF(C714="ZZ Group",(SUM(IFERROR(SUM(VLOOKUP(C714,SpeciesLookup,37,FALSE)*E714/L714*20*0.001),0)*(1-G714))),SUM(IFERROR(SUM(VLOOKUP(C714,SpeciesLookup,37,FALSE)/L714*'6. Look Up Tables'!$M$9*0.001),0)*(1-G714)))</f>
        <v>0</v>
      </c>
      <c r="N714" s="120" t="s">
        <v>114</v>
      </c>
      <c r="O714" s="122">
        <f t="shared" si="69"/>
        <v>0</v>
      </c>
      <c r="P714" s="123"/>
    </row>
    <row r="715" spans="2:16" x14ac:dyDescent="0.2">
      <c r="B715" s="124"/>
      <c r="C715" s="137"/>
      <c r="D715" s="138">
        <f t="shared" si="66"/>
        <v>0</v>
      </c>
      <c r="E715" s="231"/>
      <c r="F715" s="119"/>
      <c r="G715" s="139">
        <f t="shared" si="64"/>
        <v>0</v>
      </c>
      <c r="H715" s="140">
        <f t="shared" si="67"/>
        <v>0</v>
      </c>
      <c r="I715" s="122">
        <f t="shared" si="65"/>
        <v>0</v>
      </c>
      <c r="K715" s="120"/>
      <c r="L715" s="141" t="e">
        <f t="shared" si="68"/>
        <v>#N/A</v>
      </c>
      <c r="M715" s="142">
        <f>IF(C715="ZZ Group",(SUM(IFERROR(SUM(VLOOKUP(C715,SpeciesLookup,37,FALSE)*E715/L715*20*0.001),0)*(1-G715))),SUM(IFERROR(SUM(VLOOKUP(C715,SpeciesLookup,37,FALSE)/L715*'6. Look Up Tables'!$M$9*0.001),0)*(1-G715)))</f>
        <v>0</v>
      </c>
      <c r="N715" s="120" t="s">
        <v>114</v>
      </c>
      <c r="O715" s="122">
        <f t="shared" si="69"/>
        <v>0</v>
      </c>
      <c r="P715" s="123"/>
    </row>
    <row r="716" spans="2:16" x14ac:dyDescent="0.2">
      <c r="B716" s="124"/>
      <c r="C716" s="137"/>
      <c r="D716" s="138">
        <f t="shared" si="66"/>
        <v>0</v>
      </c>
      <c r="E716" s="231"/>
      <c r="F716" s="119"/>
      <c r="G716" s="139">
        <f t="shared" si="64"/>
        <v>0</v>
      </c>
      <c r="H716" s="140">
        <f t="shared" si="67"/>
        <v>0</v>
      </c>
      <c r="I716" s="122">
        <f t="shared" si="65"/>
        <v>0</v>
      </c>
      <c r="K716" s="120"/>
      <c r="L716" s="141" t="e">
        <f t="shared" si="68"/>
        <v>#N/A</v>
      </c>
      <c r="M716" s="142">
        <f>IF(C716="ZZ Group",(SUM(IFERROR(SUM(VLOOKUP(C716,SpeciesLookup,37,FALSE)*E716/L716*20*0.001),0)*(1-G716))),SUM(IFERROR(SUM(VLOOKUP(C716,SpeciesLookup,37,FALSE)/L716*'6. Look Up Tables'!$M$9*0.001),0)*(1-G716)))</f>
        <v>0</v>
      </c>
      <c r="N716" s="120" t="s">
        <v>114</v>
      </c>
      <c r="O716" s="122">
        <f t="shared" si="69"/>
        <v>0</v>
      </c>
      <c r="P716" s="123"/>
    </row>
    <row r="717" spans="2:16" x14ac:dyDescent="0.2">
      <c r="B717" s="124"/>
      <c r="C717" s="137"/>
      <c r="D717" s="138">
        <f t="shared" si="66"/>
        <v>0</v>
      </c>
      <c r="E717" s="231"/>
      <c r="F717" s="119"/>
      <c r="G717" s="139">
        <f t="shared" ref="G717:G780" si="70">IF(C717="ZZ Group",SUM(F717/E717),(IFERROR(SUM(F717/(PI()*(D717)^2)),0)))</f>
        <v>0</v>
      </c>
      <c r="H717" s="140">
        <f t="shared" si="67"/>
        <v>0</v>
      </c>
      <c r="I717" s="122">
        <f t="shared" ref="I717:I780" si="71">IFERROR(SUM(H717*(1-G717)),(E717*(1-G717)))</f>
        <v>0</v>
      </c>
      <c r="K717" s="120"/>
      <c r="L717" s="141" t="e">
        <f t="shared" si="68"/>
        <v>#N/A</v>
      </c>
      <c r="M717" s="142">
        <f>IF(C717="ZZ Group",(SUM(IFERROR(SUM(VLOOKUP(C717,SpeciesLookup,37,FALSE)*E717/L717*20*0.001),0)*(1-G717))),SUM(IFERROR(SUM(VLOOKUP(C717,SpeciesLookup,37,FALSE)/L717*'6. Look Up Tables'!$M$9*0.001),0)*(1-G717)))</f>
        <v>0</v>
      </c>
      <c r="N717" s="120" t="s">
        <v>114</v>
      </c>
      <c r="O717" s="122">
        <f t="shared" si="69"/>
        <v>0</v>
      </c>
      <c r="P717" s="123"/>
    </row>
    <row r="718" spans="2:16" x14ac:dyDescent="0.2">
      <c r="B718" s="124"/>
      <c r="C718" s="137"/>
      <c r="D718" s="138">
        <f t="shared" si="66"/>
        <v>0</v>
      </c>
      <c r="E718" s="231"/>
      <c r="F718" s="119"/>
      <c r="G718" s="139">
        <f t="shared" si="70"/>
        <v>0</v>
      </c>
      <c r="H718" s="140">
        <f t="shared" si="67"/>
        <v>0</v>
      </c>
      <c r="I718" s="122">
        <f t="shared" si="71"/>
        <v>0</v>
      </c>
      <c r="K718" s="120"/>
      <c r="L718" s="141" t="e">
        <f t="shared" si="68"/>
        <v>#N/A</v>
      </c>
      <c r="M718" s="142">
        <f>IF(C718="ZZ Group",(SUM(IFERROR(SUM(VLOOKUP(C718,SpeciesLookup,37,FALSE)*E718/L718*20*0.001),0)*(1-G718))),SUM(IFERROR(SUM(VLOOKUP(C718,SpeciesLookup,37,FALSE)/L718*'6. Look Up Tables'!$M$9*0.001),0)*(1-G718)))</f>
        <v>0</v>
      </c>
      <c r="N718" s="120" t="s">
        <v>114</v>
      </c>
      <c r="O718" s="122">
        <f t="shared" si="69"/>
        <v>0</v>
      </c>
      <c r="P718" s="123"/>
    </row>
    <row r="719" spans="2:16" x14ac:dyDescent="0.2">
      <c r="B719" s="124"/>
      <c r="C719" s="137"/>
      <c r="D719" s="138">
        <f t="shared" si="66"/>
        <v>0</v>
      </c>
      <c r="E719" s="231"/>
      <c r="F719" s="119"/>
      <c r="G719" s="139">
        <f t="shared" si="70"/>
        <v>0</v>
      </c>
      <c r="H719" s="140">
        <f t="shared" si="67"/>
        <v>0</v>
      </c>
      <c r="I719" s="122">
        <f t="shared" si="71"/>
        <v>0</v>
      </c>
      <c r="K719" s="120"/>
      <c r="L719" s="141" t="e">
        <f t="shared" si="68"/>
        <v>#N/A</v>
      </c>
      <c r="M719" s="142">
        <f>IF(C719="ZZ Group",(SUM(IFERROR(SUM(VLOOKUP(C719,SpeciesLookup,37,FALSE)*E719/L719*20*0.001),0)*(1-G719))),SUM(IFERROR(SUM(VLOOKUP(C719,SpeciesLookup,37,FALSE)/L719*'6. Look Up Tables'!$M$9*0.001),0)*(1-G719)))</f>
        <v>0</v>
      </c>
      <c r="N719" s="120" t="s">
        <v>114</v>
      </c>
      <c r="O719" s="122">
        <f t="shared" si="69"/>
        <v>0</v>
      </c>
      <c r="P719" s="123"/>
    </row>
    <row r="720" spans="2:16" x14ac:dyDescent="0.2">
      <c r="B720" s="124"/>
      <c r="C720" s="137"/>
      <c r="D720" s="138">
        <f t="shared" si="66"/>
        <v>0</v>
      </c>
      <c r="E720" s="231"/>
      <c r="F720" s="119"/>
      <c r="G720" s="139">
        <f t="shared" si="70"/>
        <v>0</v>
      </c>
      <c r="H720" s="140">
        <f t="shared" si="67"/>
        <v>0</v>
      </c>
      <c r="I720" s="122">
        <f t="shared" si="71"/>
        <v>0</v>
      </c>
      <c r="K720" s="120"/>
      <c r="L720" s="141" t="e">
        <f t="shared" si="68"/>
        <v>#N/A</v>
      </c>
      <c r="M720" s="142">
        <f>IF(C720="ZZ Group",(SUM(IFERROR(SUM(VLOOKUP(C720,SpeciesLookup,37,FALSE)*E720/L720*20*0.001),0)*(1-G720))),SUM(IFERROR(SUM(VLOOKUP(C720,SpeciesLookup,37,FALSE)/L720*'6. Look Up Tables'!$M$9*0.001),0)*(1-G720)))</f>
        <v>0</v>
      </c>
      <c r="N720" s="120" t="s">
        <v>114</v>
      </c>
      <c r="O720" s="122">
        <f t="shared" si="69"/>
        <v>0</v>
      </c>
      <c r="P720" s="123"/>
    </row>
    <row r="721" spans="2:16" x14ac:dyDescent="0.2">
      <c r="B721" s="124"/>
      <c r="C721" s="137"/>
      <c r="D721" s="138">
        <f t="shared" si="66"/>
        <v>0</v>
      </c>
      <c r="E721" s="231"/>
      <c r="F721" s="119"/>
      <c r="G721" s="139">
        <f t="shared" si="70"/>
        <v>0</v>
      </c>
      <c r="H721" s="140">
        <f t="shared" si="67"/>
        <v>0</v>
      </c>
      <c r="I721" s="122">
        <f t="shared" si="71"/>
        <v>0</v>
      </c>
      <c r="K721" s="120"/>
      <c r="L721" s="141" t="e">
        <f t="shared" si="68"/>
        <v>#N/A</v>
      </c>
      <c r="M721" s="142">
        <f>IF(C721="ZZ Group",(SUM(IFERROR(SUM(VLOOKUP(C721,SpeciesLookup,37,FALSE)*E721/L721*20*0.001),0)*(1-G721))),SUM(IFERROR(SUM(VLOOKUP(C721,SpeciesLookup,37,FALSE)/L721*'6. Look Up Tables'!$M$9*0.001),0)*(1-G721)))</f>
        <v>0</v>
      </c>
      <c r="N721" s="120" t="s">
        <v>114</v>
      </c>
      <c r="O721" s="122">
        <f t="shared" si="69"/>
        <v>0</v>
      </c>
      <c r="P721" s="123"/>
    </row>
    <row r="722" spans="2:16" x14ac:dyDescent="0.2">
      <c r="B722" s="124"/>
      <c r="C722" s="137"/>
      <c r="D722" s="138">
        <f t="shared" si="66"/>
        <v>0</v>
      </c>
      <c r="E722" s="231"/>
      <c r="F722" s="119"/>
      <c r="G722" s="139">
        <f t="shared" si="70"/>
        <v>0</v>
      </c>
      <c r="H722" s="140">
        <f t="shared" si="67"/>
        <v>0</v>
      </c>
      <c r="I722" s="122">
        <f t="shared" si="71"/>
        <v>0</v>
      </c>
      <c r="K722" s="120"/>
      <c r="L722" s="141" t="e">
        <f t="shared" si="68"/>
        <v>#N/A</v>
      </c>
      <c r="M722" s="142">
        <f>IF(C722="ZZ Group",(SUM(IFERROR(SUM(VLOOKUP(C722,SpeciesLookup,37,FALSE)*E722/L722*20*0.001),0)*(1-G722))),SUM(IFERROR(SUM(VLOOKUP(C722,SpeciesLookup,37,FALSE)/L722*'6. Look Up Tables'!$M$9*0.001),0)*(1-G722)))</f>
        <v>0</v>
      </c>
      <c r="N722" s="120" t="s">
        <v>114</v>
      </c>
      <c r="O722" s="122">
        <f t="shared" si="69"/>
        <v>0</v>
      </c>
      <c r="P722" s="123"/>
    </row>
    <row r="723" spans="2:16" x14ac:dyDescent="0.2">
      <c r="B723" s="124"/>
      <c r="C723" s="137"/>
      <c r="D723" s="138">
        <f t="shared" si="66"/>
        <v>0</v>
      </c>
      <c r="E723" s="231"/>
      <c r="F723" s="119"/>
      <c r="G723" s="139">
        <f t="shared" si="70"/>
        <v>0</v>
      </c>
      <c r="H723" s="140">
        <f t="shared" si="67"/>
        <v>0</v>
      </c>
      <c r="I723" s="122">
        <f t="shared" si="71"/>
        <v>0</v>
      </c>
      <c r="K723" s="120"/>
      <c r="L723" s="141" t="e">
        <f t="shared" si="68"/>
        <v>#N/A</v>
      </c>
      <c r="M723" s="142">
        <f>IF(C723="ZZ Group",(SUM(IFERROR(SUM(VLOOKUP(C723,SpeciesLookup,37,FALSE)*E723/L723*20*0.001),0)*(1-G723))),SUM(IFERROR(SUM(VLOOKUP(C723,SpeciesLookup,37,FALSE)/L723*'6. Look Up Tables'!$M$9*0.001),0)*(1-G723)))</f>
        <v>0</v>
      </c>
      <c r="N723" s="120" t="s">
        <v>114</v>
      </c>
      <c r="O723" s="122">
        <f t="shared" si="69"/>
        <v>0</v>
      </c>
      <c r="P723" s="123"/>
    </row>
    <row r="724" spans="2:16" x14ac:dyDescent="0.2">
      <c r="B724" s="124"/>
      <c r="C724" s="137"/>
      <c r="D724" s="138">
        <f t="shared" si="66"/>
        <v>0</v>
      </c>
      <c r="E724" s="231"/>
      <c r="F724" s="119"/>
      <c r="G724" s="139">
        <f t="shared" si="70"/>
        <v>0</v>
      </c>
      <c r="H724" s="140">
        <f t="shared" si="67"/>
        <v>0</v>
      </c>
      <c r="I724" s="122">
        <f t="shared" si="71"/>
        <v>0</v>
      </c>
      <c r="K724" s="120"/>
      <c r="L724" s="141" t="e">
        <f t="shared" si="68"/>
        <v>#N/A</v>
      </c>
      <c r="M724" s="142">
        <f>IF(C724="ZZ Group",(SUM(IFERROR(SUM(VLOOKUP(C724,SpeciesLookup,37,FALSE)*E724/L724*20*0.001),0)*(1-G724))),SUM(IFERROR(SUM(VLOOKUP(C724,SpeciesLookup,37,FALSE)/L724*'6. Look Up Tables'!$M$9*0.001),0)*(1-G724)))</f>
        <v>0</v>
      </c>
      <c r="N724" s="120" t="s">
        <v>114</v>
      </c>
      <c r="O724" s="122">
        <f t="shared" si="69"/>
        <v>0</v>
      </c>
      <c r="P724" s="123"/>
    </row>
    <row r="725" spans="2:16" x14ac:dyDescent="0.2">
      <c r="B725" s="124"/>
      <c r="C725" s="137"/>
      <c r="D725" s="138">
        <f t="shared" si="66"/>
        <v>0</v>
      </c>
      <c r="E725" s="231"/>
      <c r="F725" s="119"/>
      <c r="G725" s="139">
        <f t="shared" si="70"/>
        <v>0</v>
      </c>
      <c r="H725" s="140">
        <f t="shared" si="67"/>
        <v>0</v>
      </c>
      <c r="I725" s="122">
        <f t="shared" si="71"/>
        <v>0</v>
      </c>
      <c r="K725" s="120"/>
      <c r="L725" s="141" t="e">
        <f t="shared" si="68"/>
        <v>#N/A</v>
      </c>
      <c r="M725" s="142">
        <f>IF(C725="ZZ Group",(SUM(IFERROR(SUM(VLOOKUP(C725,SpeciesLookup,37,FALSE)*E725/L725*20*0.001),0)*(1-G725))),SUM(IFERROR(SUM(VLOOKUP(C725,SpeciesLookup,37,FALSE)/L725*'6. Look Up Tables'!$M$9*0.001),0)*(1-G725)))</f>
        <v>0</v>
      </c>
      <c r="N725" s="120" t="s">
        <v>114</v>
      </c>
      <c r="O725" s="122">
        <f t="shared" si="69"/>
        <v>0</v>
      </c>
      <c r="P725" s="123"/>
    </row>
    <row r="726" spans="2:16" x14ac:dyDescent="0.2">
      <c r="B726" s="124"/>
      <c r="C726" s="137"/>
      <c r="D726" s="138">
        <f t="shared" si="66"/>
        <v>0</v>
      </c>
      <c r="E726" s="231"/>
      <c r="F726" s="119"/>
      <c r="G726" s="139">
        <f t="shared" si="70"/>
        <v>0</v>
      </c>
      <c r="H726" s="140">
        <f t="shared" si="67"/>
        <v>0</v>
      </c>
      <c r="I726" s="122">
        <f t="shared" si="71"/>
        <v>0</v>
      </c>
      <c r="K726" s="120"/>
      <c r="L726" s="141" t="e">
        <f t="shared" si="68"/>
        <v>#N/A</v>
      </c>
      <c r="M726" s="142">
        <f>IF(C726="ZZ Group",(SUM(IFERROR(SUM(VLOOKUP(C726,SpeciesLookup,37,FALSE)*E726/L726*20*0.001),0)*(1-G726))),SUM(IFERROR(SUM(VLOOKUP(C726,SpeciesLookup,37,FALSE)/L726*'6. Look Up Tables'!$M$9*0.001),0)*(1-G726)))</f>
        <v>0</v>
      </c>
      <c r="N726" s="120" t="s">
        <v>114</v>
      </c>
      <c r="O726" s="122">
        <f t="shared" si="69"/>
        <v>0</v>
      </c>
      <c r="P726" s="123"/>
    </row>
    <row r="727" spans="2:16" x14ac:dyDescent="0.2">
      <c r="B727" s="124"/>
      <c r="C727" s="137"/>
      <c r="D727" s="138">
        <f t="shared" si="66"/>
        <v>0</v>
      </c>
      <c r="E727" s="231"/>
      <c r="F727" s="119"/>
      <c r="G727" s="139">
        <f t="shared" si="70"/>
        <v>0</v>
      </c>
      <c r="H727" s="140">
        <f t="shared" si="67"/>
        <v>0</v>
      </c>
      <c r="I727" s="122">
        <f t="shared" si="71"/>
        <v>0</v>
      </c>
      <c r="K727" s="120"/>
      <c r="L727" s="141" t="e">
        <f t="shared" si="68"/>
        <v>#N/A</v>
      </c>
      <c r="M727" s="142">
        <f>IF(C727="ZZ Group",(SUM(IFERROR(SUM(VLOOKUP(C727,SpeciesLookup,37,FALSE)*E727/L727*20*0.001),0)*(1-G727))),SUM(IFERROR(SUM(VLOOKUP(C727,SpeciesLookup,37,FALSE)/L727*'6. Look Up Tables'!$M$9*0.001),0)*(1-G727)))</f>
        <v>0</v>
      </c>
      <c r="N727" s="120" t="s">
        <v>114</v>
      </c>
      <c r="O727" s="122">
        <f t="shared" si="69"/>
        <v>0</v>
      </c>
      <c r="P727" s="123"/>
    </row>
    <row r="728" spans="2:16" x14ac:dyDescent="0.2">
      <c r="B728" s="124"/>
      <c r="C728" s="137"/>
      <c r="D728" s="138">
        <f t="shared" si="66"/>
        <v>0</v>
      </c>
      <c r="E728" s="231"/>
      <c r="F728" s="119"/>
      <c r="G728" s="139">
        <f t="shared" si="70"/>
        <v>0</v>
      </c>
      <c r="H728" s="140">
        <f t="shared" si="67"/>
        <v>0</v>
      </c>
      <c r="I728" s="122">
        <f t="shared" si="71"/>
        <v>0</v>
      </c>
      <c r="K728" s="120"/>
      <c r="L728" s="141" t="e">
        <f t="shared" si="68"/>
        <v>#N/A</v>
      </c>
      <c r="M728" s="142">
        <f>IF(C728="ZZ Group",(SUM(IFERROR(SUM(VLOOKUP(C728,SpeciesLookup,37,FALSE)*E728/L728*20*0.001),0)*(1-G728))),SUM(IFERROR(SUM(VLOOKUP(C728,SpeciesLookup,37,FALSE)/L728*'6. Look Up Tables'!$M$9*0.001),0)*(1-G728)))</f>
        <v>0</v>
      </c>
      <c r="N728" s="120" t="s">
        <v>114</v>
      </c>
      <c r="O728" s="122">
        <f t="shared" si="69"/>
        <v>0</v>
      </c>
      <c r="P728" s="123"/>
    </row>
    <row r="729" spans="2:16" x14ac:dyDescent="0.2">
      <c r="B729" s="124"/>
      <c r="C729" s="137"/>
      <c r="D729" s="138">
        <f t="shared" si="66"/>
        <v>0</v>
      </c>
      <c r="E729" s="231"/>
      <c r="F729" s="119"/>
      <c r="G729" s="139">
        <f t="shared" si="70"/>
        <v>0</v>
      </c>
      <c r="H729" s="140">
        <f t="shared" si="67"/>
        <v>0</v>
      </c>
      <c r="I729" s="122">
        <f t="shared" si="71"/>
        <v>0</v>
      </c>
      <c r="K729" s="120"/>
      <c r="L729" s="141" t="e">
        <f t="shared" si="68"/>
        <v>#N/A</v>
      </c>
      <c r="M729" s="142">
        <f>IF(C729="ZZ Group",(SUM(IFERROR(SUM(VLOOKUP(C729,SpeciesLookup,37,FALSE)*E729/L729*20*0.001),0)*(1-G729))),SUM(IFERROR(SUM(VLOOKUP(C729,SpeciesLookup,37,FALSE)/L729*'6. Look Up Tables'!$M$9*0.001),0)*(1-G729)))</f>
        <v>0</v>
      </c>
      <c r="N729" s="120" t="s">
        <v>114</v>
      </c>
      <c r="O729" s="122">
        <f t="shared" si="69"/>
        <v>0</v>
      </c>
      <c r="P729" s="123"/>
    </row>
    <row r="730" spans="2:16" x14ac:dyDescent="0.2">
      <c r="B730" s="124"/>
      <c r="C730" s="137"/>
      <c r="D730" s="138">
        <f t="shared" si="66"/>
        <v>0</v>
      </c>
      <c r="E730" s="231"/>
      <c r="F730" s="119"/>
      <c r="G730" s="139">
        <f t="shared" si="70"/>
        <v>0</v>
      </c>
      <c r="H730" s="140">
        <f t="shared" si="67"/>
        <v>0</v>
      </c>
      <c r="I730" s="122">
        <f t="shared" si="71"/>
        <v>0</v>
      </c>
      <c r="K730" s="120"/>
      <c r="L730" s="141" t="e">
        <f t="shared" si="68"/>
        <v>#N/A</v>
      </c>
      <c r="M730" s="142">
        <f>IF(C730="ZZ Group",(SUM(IFERROR(SUM(VLOOKUP(C730,SpeciesLookup,37,FALSE)*E730/L730*20*0.001),0)*(1-G730))),SUM(IFERROR(SUM(VLOOKUP(C730,SpeciesLookup,37,FALSE)/L730*'6. Look Up Tables'!$M$9*0.001),0)*(1-G730)))</f>
        <v>0</v>
      </c>
      <c r="N730" s="120" t="s">
        <v>114</v>
      </c>
      <c r="O730" s="122">
        <f t="shared" si="69"/>
        <v>0</v>
      </c>
      <c r="P730" s="123"/>
    </row>
    <row r="731" spans="2:16" x14ac:dyDescent="0.2">
      <c r="B731" s="124"/>
      <c r="C731" s="137"/>
      <c r="D731" s="138">
        <f t="shared" si="66"/>
        <v>0</v>
      </c>
      <c r="E731" s="231"/>
      <c r="F731" s="119"/>
      <c r="G731" s="139">
        <f t="shared" si="70"/>
        <v>0</v>
      </c>
      <c r="H731" s="140">
        <f t="shared" si="67"/>
        <v>0</v>
      </c>
      <c r="I731" s="122">
        <f t="shared" si="71"/>
        <v>0</v>
      </c>
      <c r="K731" s="120"/>
      <c r="L731" s="141" t="e">
        <f t="shared" si="68"/>
        <v>#N/A</v>
      </c>
      <c r="M731" s="142">
        <f>IF(C731="ZZ Group",(SUM(IFERROR(SUM(VLOOKUP(C731,SpeciesLookup,37,FALSE)*E731/L731*20*0.001),0)*(1-G731))),SUM(IFERROR(SUM(VLOOKUP(C731,SpeciesLookup,37,FALSE)/L731*'6. Look Up Tables'!$M$9*0.001),0)*(1-G731)))</f>
        <v>0</v>
      </c>
      <c r="N731" s="120" t="s">
        <v>114</v>
      </c>
      <c r="O731" s="122">
        <f t="shared" si="69"/>
        <v>0</v>
      </c>
      <c r="P731" s="123"/>
    </row>
    <row r="732" spans="2:16" x14ac:dyDescent="0.2">
      <c r="B732" s="124"/>
      <c r="C732" s="137"/>
      <c r="D732" s="138">
        <f t="shared" si="66"/>
        <v>0</v>
      </c>
      <c r="E732" s="231"/>
      <c r="F732" s="119"/>
      <c r="G732" s="139">
        <f t="shared" si="70"/>
        <v>0</v>
      </c>
      <c r="H732" s="140">
        <f t="shared" si="67"/>
        <v>0</v>
      </c>
      <c r="I732" s="122">
        <f t="shared" si="71"/>
        <v>0</v>
      </c>
      <c r="K732" s="120"/>
      <c r="L732" s="141" t="e">
        <f t="shared" si="68"/>
        <v>#N/A</v>
      </c>
      <c r="M732" s="142">
        <f>IF(C732="ZZ Group",(SUM(IFERROR(SUM(VLOOKUP(C732,SpeciesLookup,37,FALSE)*E732/L732*20*0.001),0)*(1-G732))),SUM(IFERROR(SUM(VLOOKUP(C732,SpeciesLookup,37,FALSE)/L732*'6. Look Up Tables'!$M$9*0.001),0)*(1-G732)))</f>
        <v>0</v>
      </c>
      <c r="N732" s="120" t="s">
        <v>114</v>
      </c>
      <c r="O732" s="122">
        <f t="shared" si="69"/>
        <v>0</v>
      </c>
      <c r="P732" s="123"/>
    </row>
    <row r="733" spans="2:16" x14ac:dyDescent="0.2">
      <c r="B733" s="124"/>
      <c r="C733" s="137"/>
      <c r="D733" s="138">
        <f t="shared" si="66"/>
        <v>0</v>
      </c>
      <c r="E733" s="231"/>
      <c r="F733" s="119"/>
      <c r="G733" s="139">
        <f t="shared" si="70"/>
        <v>0</v>
      </c>
      <c r="H733" s="140">
        <f t="shared" si="67"/>
        <v>0</v>
      </c>
      <c r="I733" s="122">
        <f t="shared" si="71"/>
        <v>0</v>
      </c>
      <c r="K733" s="120"/>
      <c r="L733" s="141" t="e">
        <f t="shared" si="68"/>
        <v>#N/A</v>
      </c>
      <c r="M733" s="142">
        <f>IF(C733="ZZ Group",(SUM(IFERROR(SUM(VLOOKUP(C733,SpeciesLookup,37,FALSE)*E733/L733*20*0.001),0)*(1-G733))),SUM(IFERROR(SUM(VLOOKUP(C733,SpeciesLookup,37,FALSE)/L733*'6. Look Up Tables'!$M$9*0.001),0)*(1-G733)))</f>
        <v>0</v>
      </c>
      <c r="N733" s="120" t="s">
        <v>114</v>
      </c>
      <c r="O733" s="122">
        <f t="shared" si="69"/>
        <v>0</v>
      </c>
      <c r="P733" s="123"/>
    </row>
    <row r="734" spans="2:16" x14ac:dyDescent="0.2">
      <c r="B734" s="124"/>
      <c r="C734" s="137"/>
      <c r="D734" s="138">
        <f t="shared" si="66"/>
        <v>0</v>
      </c>
      <c r="E734" s="231"/>
      <c r="F734" s="119"/>
      <c r="G734" s="139">
        <f t="shared" si="70"/>
        <v>0</v>
      </c>
      <c r="H734" s="140">
        <f t="shared" si="67"/>
        <v>0</v>
      </c>
      <c r="I734" s="122">
        <f t="shared" si="71"/>
        <v>0</v>
      </c>
      <c r="K734" s="120"/>
      <c r="L734" s="141" t="e">
        <f t="shared" si="68"/>
        <v>#N/A</v>
      </c>
      <c r="M734" s="142">
        <f>IF(C734="ZZ Group",(SUM(IFERROR(SUM(VLOOKUP(C734,SpeciesLookup,37,FALSE)*E734/L734*20*0.001),0)*(1-G734))),SUM(IFERROR(SUM(VLOOKUP(C734,SpeciesLookup,37,FALSE)/L734*'6. Look Up Tables'!$M$9*0.001),0)*(1-G734)))</f>
        <v>0</v>
      </c>
      <c r="N734" s="120" t="s">
        <v>114</v>
      </c>
      <c r="O734" s="122">
        <f t="shared" si="69"/>
        <v>0</v>
      </c>
      <c r="P734" s="123"/>
    </row>
    <row r="735" spans="2:16" x14ac:dyDescent="0.2">
      <c r="B735" s="124"/>
      <c r="C735" s="137"/>
      <c r="D735" s="138">
        <f t="shared" si="66"/>
        <v>0</v>
      </c>
      <c r="E735" s="231"/>
      <c r="F735" s="119"/>
      <c r="G735" s="139">
        <f t="shared" si="70"/>
        <v>0</v>
      </c>
      <c r="H735" s="140">
        <f t="shared" si="67"/>
        <v>0</v>
      </c>
      <c r="I735" s="122">
        <f t="shared" si="71"/>
        <v>0</v>
      </c>
      <c r="K735" s="120"/>
      <c r="L735" s="141" t="e">
        <f t="shared" si="68"/>
        <v>#N/A</v>
      </c>
      <c r="M735" s="142">
        <f>IF(C735="ZZ Group",(SUM(IFERROR(SUM(VLOOKUP(C735,SpeciesLookup,37,FALSE)*E735/L735*20*0.001),0)*(1-G735))),SUM(IFERROR(SUM(VLOOKUP(C735,SpeciesLookup,37,FALSE)/L735*'6. Look Up Tables'!$M$9*0.001),0)*(1-G735)))</f>
        <v>0</v>
      </c>
      <c r="N735" s="120" t="s">
        <v>114</v>
      </c>
      <c r="O735" s="122">
        <f t="shared" si="69"/>
        <v>0</v>
      </c>
      <c r="P735" s="123"/>
    </row>
    <row r="736" spans="2:16" x14ac:dyDescent="0.2">
      <c r="B736" s="124"/>
      <c r="C736" s="137"/>
      <c r="D736" s="138">
        <f t="shared" si="66"/>
        <v>0</v>
      </c>
      <c r="E736" s="231"/>
      <c r="F736" s="119"/>
      <c r="G736" s="139">
        <f t="shared" si="70"/>
        <v>0</v>
      </c>
      <c r="H736" s="140">
        <f t="shared" si="67"/>
        <v>0</v>
      </c>
      <c r="I736" s="122">
        <f t="shared" si="71"/>
        <v>0</v>
      </c>
      <c r="K736" s="120"/>
      <c r="L736" s="141" t="e">
        <f t="shared" si="68"/>
        <v>#N/A</v>
      </c>
      <c r="M736" s="142">
        <f>IF(C736="ZZ Group",(SUM(IFERROR(SUM(VLOOKUP(C736,SpeciesLookup,37,FALSE)*E736/L736*20*0.001),0)*(1-G736))),SUM(IFERROR(SUM(VLOOKUP(C736,SpeciesLookup,37,FALSE)/L736*'6. Look Up Tables'!$M$9*0.001),0)*(1-G736)))</f>
        <v>0</v>
      </c>
      <c r="N736" s="120" t="s">
        <v>114</v>
      </c>
      <c r="O736" s="122">
        <f t="shared" si="69"/>
        <v>0</v>
      </c>
      <c r="P736" s="123"/>
    </row>
    <row r="737" spans="2:16" x14ac:dyDescent="0.2">
      <c r="B737" s="124"/>
      <c r="C737" s="137"/>
      <c r="D737" s="138">
        <f t="shared" si="66"/>
        <v>0</v>
      </c>
      <c r="E737" s="231"/>
      <c r="F737" s="119"/>
      <c r="G737" s="139">
        <f t="shared" si="70"/>
        <v>0</v>
      </c>
      <c r="H737" s="140">
        <f t="shared" si="67"/>
        <v>0</v>
      </c>
      <c r="I737" s="122">
        <f t="shared" si="71"/>
        <v>0</v>
      </c>
      <c r="K737" s="120"/>
      <c r="L737" s="141" t="e">
        <f t="shared" si="68"/>
        <v>#N/A</v>
      </c>
      <c r="M737" s="142">
        <f>IF(C737="ZZ Group",(SUM(IFERROR(SUM(VLOOKUP(C737,SpeciesLookup,37,FALSE)*E737/L737*20*0.001),0)*(1-G737))),SUM(IFERROR(SUM(VLOOKUP(C737,SpeciesLookup,37,FALSE)/L737*'6. Look Up Tables'!$M$9*0.001),0)*(1-G737)))</f>
        <v>0</v>
      </c>
      <c r="N737" s="120" t="s">
        <v>114</v>
      </c>
      <c r="O737" s="122">
        <f t="shared" si="69"/>
        <v>0</v>
      </c>
      <c r="P737" s="123"/>
    </row>
    <row r="738" spans="2:16" x14ac:dyDescent="0.2">
      <c r="B738" s="124"/>
      <c r="C738" s="137"/>
      <c r="D738" s="138">
        <f t="shared" si="66"/>
        <v>0</v>
      </c>
      <c r="E738" s="231"/>
      <c r="F738" s="119"/>
      <c r="G738" s="139">
        <f t="shared" si="70"/>
        <v>0</v>
      </c>
      <c r="H738" s="140">
        <f t="shared" si="67"/>
        <v>0</v>
      </c>
      <c r="I738" s="122">
        <f t="shared" si="71"/>
        <v>0</v>
      </c>
      <c r="K738" s="120"/>
      <c r="L738" s="141" t="e">
        <f t="shared" si="68"/>
        <v>#N/A</v>
      </c>
      <c r="M738" s="142">
        <f>IF(C738="ZZ Group",(SUM(IFERROR(SUM(VLOOKUP(C738,SpeciesLookup,37,FALSE)*E738/L738*20*0.001),0)*(1-G738))),SUM(IFERROR(SUM(VLOOKUP(C738,SpeciesLookup,37,FALSE)/L738*'6. Look Up Tables'!$M$9*0.001),0)*(1-G738)))</f>
        <v>0</v>
      </c>
      <c r="N738" s="120" t="s">
        <v>114</v>
      </c>
      <c r="O738" s="122">
        <f t="shared" si="69"/>
        <v>0</v>
      </c>
      <c r="P738" s="123"/>
    </row>
    <row r="739" spans="2:16" x14ac:dyDescent="0.2">
      <c r="B739" s="124"/>
      <c r="C739" s="137"/>
      <c r="D739" s="138">
        <f t="shared" si="66"/>
        <v>0</v>
      </c>
      <c r="E739" s="231"/>
      <c r="F739" s="119"/>
      <c r="G739" s="139">
        <f t="shared" si="70"/>
        <v>0</v>
      </c>
      <c r="H739" s="140">
        <f t="shared" si="67"/>
        <v>0</v>
      </c>
      <c r="I739" s="122">
        <f t="shared" si="71"/>
        <v>0</v>
      </c>
      <c r="K739" s="120"/>
      <c r="L739" s="141" t="e">
        <f t="shared" si="68"/>
        <v>#N/A</v>
      </c>
      <c r="M739" s="142">
        <f>IF(C739="ZZ Group",(SUM(IFERROR(SUM(VLOOKUP(C739,SpeciesLookup,37,FALSE)*E739/L739*20*0.001),0)*(1-G739))),SUM(IFERROR(SUM(VLOOKUP(C739,SpeciesLookup,37,FALSE)/L739*'6. Look Up Tables'!$M$9*0.001),0)*(1-G739)))</f>
        <v>0</v>
      </c>
      <c r="N739" s="120" t="s">
        <v>114</v>
      </c>
      <c r="O739" s="122">
        <f t="shared" si="69"/>
        <v>0</v>
      </c>
      <c r="P739" s="123"/>
    </row>
    <row r="740" spans="2:16" x14ac:dyDescent="0.2">
      <c r="B740" s="124"/>
      <c r="C740" s="137"/>
      <c r="D740" s="138">
        <f t="shared" si="66"/>
        <v>0</v>
      </c>
      <c r="E740" s="231"/>
      <c r="F740" s="119"/>
      <c r="G740" s="139">
        <f t="shared" si="70"/>
        <v>0</v>
      </c>
      <c r="H740" s="140">
        <f t="shared" si="67"/>
        <v>0</v>
      </c>
      <c r="I740" s="122">
        <f t="shared" si="71"/>
        <v>0</v>
      </c>
      <c r="K740" s="120"/>
      <c r="L740" s="141" t="e">
        <f t="shared" si="68"/>
        <v>#N/A</v>
      </c>
      <c r="M740" s="142">
        <f>IF(C740="ZZ Group",(SUM(IFERROR(SUM(VLOOKUP(C740,SpeciesLookup,37,FALSE)*E740/L740*20*0.001),0)*(1-G740))),SUM(IFERROR(SUM(VLOOKUP(C740,SpeciesLookup,37,FALSE)/L740*'6. Look Up Tables'!$M$9*0.001),0)*(1-G740)))</f>
        <v>0</v>
      </c>
      <c r="N740" s="120" t="s">
        <v>114</v>
      </c>
      <c r="O740" s="122">
        <f t="shared" si="69"/>
        <v>0</v>
      </c>
      <c r="P740" s="123"/>
    </row>
    <row r="741" spans="2:16" x14ac:dyDescent="0.2">
      <c r="B741" s="124"/>
      <c r="C741" s="137"/>
      <c r="D741" s="138">
        <f t="shared" si="66"/>
        <v>0</v>
      </c>
      <c r="E741" s="231"/>
      <c r="F741" s="119"/>
      <c r="G741" s="139">
        <f t="shared" si="70"/>
        <v>0</v>
      </c>
      <c r="H741" s="140">
        <f t="shared" si="67"/>
        <v>0</v>
      </c>
      <c r="I741" s="122">
        <f t="shared" si="71"/>
        <v>0</v>
      </c>
      <c r="K741" s="120"/>
      <c r="L741" s="141" t="e">
        <f t="shared" si="68"/>
        <v>#N/A</v>
      </c>
      <c r="M741" s="142">
        <f>IF(C741="ZZ Group",(SUM(IFERROR(SUM(VLOOKUP(C741,SpeciesLookup,37,FALSE)*E741/L741*20*0.001),0)*(1-G741))),SUM(IFERROR(SUM(VLOOKUP(C741,SpeciesLookup,37,FALSE)/L741*'6. Look Up Tables'!$M$9*0.001),0)*(1-G741)))</f>
        <v>0</v>
      </c>
      <c r="N741" s="120" t="s">
        <v>114</v>
      </c>
      <c r="O741" s="122">
        <f t="shared" si="69"/>
        <v>0</v>
      </c>
      <c r="P741" s="123"/>
    </row>
    <row r="742" spans="2:16" x14ac:dyDescent="0.2">
      <c r="B742" s="124"/>
      <c r="C742" s="137"/>
      <c r="D742" s="138">
        <f t="shared" si="66"/>
        <v>0</v>
      </c>
      <c r="E742" s="231"/>
      <c r="F742" s="119"/>
      <c r="G742" s="139">
        <f t="shared" si="70"/>
        <v>0</v>
      </c>
      <c r="H742" s="140">
        <f t="shared" si="67"/>
        <v>0</v>
      </c>
      <c r="I742" s="122">
        <f t="shared" si="71"/>
        <v>0</v>
      </c>
      <c r="K742" s="120"/>
      <c r="L742" s="141" t="e">
        <f t="shared" si="68"/>
        <v>#N/A</v>
      </c>
      <c r="M742" s="142">
        <f>IF(C742="ZZ Group",(SUM(IFERROR(SUM(VLOOKUP(C742,SpeciesLookup,37,FALSE)*E742/L742*20*0.001),0)*(1-G742))),SUM(IFERROR(SUM(VLOOKUP(C742,SpeciesLookup,37,FALSE)/L742*'6. Look Up Tables'!$M$9*0.001),0)*(1-G742)))</f>
        <v>0</v>
      </c>
      <c r="N742" s="120" t="s">
        <v>114</v>
      </c>
      <c r="O742" s="122">
        <f t="shared" si="69"/>
        <v>0</v>
      </c>
      <c r="P742" s="123"/>
    </row>
    <row r="743" spans="2:16" x14ac:dyDescent="0.2">
      <c r="B743" s="124"/>
      <c r="C743" s="137"/>
      <c r="D743" s="138">
        <f t="shared" si="66"/>
        <v>0</v>
      </c>
      <c r="E743" s="231"/>
      <c r="F743" s="119"/>
      <c r="G743" s="139">
        <f t="shared" si="70"/>
        <v>0</v>
      </c>
      <c r="H743" s="140">
        <f t="shared" si="67"/>
        <v>0</v>
      </c>
      <c r="I743" s="122">
        <f t="shared" si="71"/>
        <v>0</v>
      </c>
      <c r="K743" s="120"/>
      <c r="L743" s="141" t="e">
        <f t="shared" si="68"/>
        <v>#N/A</v>
      </c>
      <c r="M743" s="142">
        <f>IF(C743="ZZ Group",(SUM(IFERROR(SUM(VLOOKUP(C743,SpeciesLookup,37,FALSE)*E743/L743*20*0.001),0)*(1-G743))),SUM(IFERROR(SUM(VLOOKUP(C743,SpeciesLookup,37,FALSE)/L743*'6. Look Up Tables'!$M$9*0.001),0)*(1-G743)))</f>
        <v>0</v>
      </c>
      <c r="N743" s="120" t="s">
        <v>114</v>
      </c>
      <c r="O743" s="122">
        <f t="shared" si="69"/>
        <v>0</v>
      </c>
      <c r="P743" s="123"/>
    </row>
    <row r="744" spans="2:16" x14ac:dyDescent="0.2">
      <c r="B744" s="124"/>
      <c r="C744" s="137"/>
      <c r="D744" s="138">
        <f t="shared" si="66"/>
        <v>0</v>
      </c>
      <c r="E744" s="231"/>
      <c r="F744" s="119"/>
      <c r="G744" s="139">
        <f t="shared" si="70"/>
        <v>0</v>
      </c>
      <c r="H744" s="140">
        <f t="shared" si="67"/>
        <v>0</v>
      </c>
      <c r="I744" s="122">
        <f t="shared" si="71"/>
        <v>0</v>
      </c>
      <c r="K744" s="120"/>
      <c r="L744" s="141" t="e">
        <f t="shared" si="68"/>
        <v>#N/A</v>
      </c>
      <c r="M744" s="142">
        <f>IF(C744="ZZ Group",(SUM(IFERROR(SUM(VLOOKUP(C744,SpeciesLookup,37,FALSE)*E744/L744*20*0.001),0)*(1-G744))),SUM(IFERROR(SUM(VLOOKUP(C744,SpeciesLookup,37,FALSE)/L744*'6. Look Up Tables'!$M$9*0.001),0)*(1-G744)))</f>
        <v>0</v>
      </c>
      <c r="N744" s="120" t="s">
        <v>114</v>
      </c>
      <c r="O744" s="122">
        <f t="shared" si="69"/>
        <v>0</v>
      </c>
      <c r="P744" s="123"/>
    </row>
    <row r="745" spans="2:16" x14ac:dyDescent="0.2">
      <c r="B745" s="124"/>
      <c r="C745" s="137"/>
      <c r="D745" s="138">
        <f t="shared" si="66"/>
        <v>0</v>
      </c>
      <c r="E745" s="231"/>
      <c r="F745" s="119"/>
      <c r="G745" s="139">
        <f t="shared" si="70"/>
        <v>0</v>
      </c>
      <c r="H745" s="140">
        <f t="shared" si="67"/>
        <v>0</v>
      </c>
      <c r="I745" s="122">
        <f t="shared" si="71"/>
        <v>0</v>
      </c>
      <c r="K745" s="120"/>
      <c r="L745" s="141" t="e">
        <f t="shared" si="68"/>
        <v>#N/A</v>
      </c>
      <c r="M745" s="142">
        <f>IF(C745="ZZ Group",(SUM(IFERROR(SUM(VLOOKUP(C745,SpeciesLookup,37,FALSE)*E745/L745*20*0.001),0)*(1-G745))),SUM(IFERROR(SUM(VLOOKUP(C745,SpeciesLookup,37,FALSE)/L745*'6. Look Up Tables'!$M$9*0.001),0)*(1-G745)))</f>
        <v>0</v>
      </c>
      <c r="N745" s="120" t="s">
        <v>114</v>
      </c>
      <c r="O745" s="122">
        <f t="shared" si="69"/>
        <v>0</v>
      </c>
      <c r="P745" s="123"/>
    </row>
    <row r="746" spans="2:16" x14ac:dyDescent="0.2">
      <c r="B746" s="124"/>
      <c r="C746" s="137"/>
      <c r="D746" s="138">
        <f t="shared" si="66"/>
        <v>0</v>
      </c>
      <c r="E746" s="231"/>
      <c r="F746" s="119"/>
      <c r="G746" s="139">
        <f t="shared" si="70"/>
        <v>0</v>
      </c>
      <c r="H746" s="140">
        <f t="shared" si="67"/>
        <v>0</v>
      </c>
      <c r="I746" s="122">
        <f t="shared" si="71"/>
        <v>0</v>
      </c>
      <c r="K746" s="120"/>
      <c r="L746" s="141" t="e">
        <f t="shared" si="68"/>
        <v>#N/A</v>
      </c>
      <c r="M746" s="142">
        <f>IF(C746="ZZ Group",(SUM(IFERROR(SUM(VLOOKUP(C746,SpeciesLookup,37,FALSE)*E746/L746*20*0.001),0)*(1-G746))),SUM(IFERROR(SUM(VLOOKUP(C746,SpeciesLookup,37,FALSE)/L746*'6. Look Up Tables'!$M$9*0.001),0)*(1-G746)))</f>
        <v>0</v>
      </c>
      <c r="N746" s="120" t="s">
        <v>114</v>
      </c>
      <c r="O746" s="122">
        <f t="shared" si="69"/>
        <v>0</v>
      </c>
      <c r="P746" s="123"/>
    </row>
    <row r="747" spans="2:16" x14ac:dyDescent="0.2">
      <c r="B747" s="124"/>
      <c r="C747" s="137"/>
      <c r="D747" s="138">
        <f t="shared" si="66"/>
        <v>0</v>
      </c>
      <c r="E747" s="231"/>
      <c r="F747" s="119"/>
      <c r="G747" s="139">
        <f t="shared" si="70"/>
        <v>0</v>
      </c>
      <c r="H747" s="140">
        <f t="shared" si="67"/>
        <v>0</v>
      </c>
      <c r="I747" s="122">
        <f t="shared" si="71"/>
        <v>0</v>
      </c>
      <c r="K747" s="120"/>
      <c r="L747" s="141" t="e">
        <f t="shared" si="68"/>
        <v>#N/A</v>
      </c>
      <c r="M747" s="142">
        <f>IF(C747="ZZ Group",(SUM(IFERROR(SUM(VLOOKUP(C747,SpeciesLookup,37,FALSE)*E747/L747*20*0.001),0)*(1-G747))),SUM(IFERROR(SUM(VLOOKUP(C747,SpeciesLookup,37,FALSE)/L747*'6. Look Up Tables'!$M$9*0.001),0)*(1-G747)))</f>
        <v>0</v>
      </c>
      <c r="N747" s="120" t="s">
        <v>114</v>
      </c>
      <c r="O747" s="122">
        <f t="shared" si="69"/>
        <v>0</v>
      </c>
      <c r="P747" s="123"/>
    </row>
    <row r="748" spans="2:16" x14ac:dyDescent="0.2">
      <c r="B748" s="124"/>
      <c r="C748" s="137"/>
      <c r="D748" s="138">
        <f t="shared" si="66"/>
        <v>0</v>
      </c>
      <c r="E748" s="231"/>
      <c r="F748" s="119"/>
      <c r="G748" s="139">
        <f t="shared" si="70"/>
        <v>0</v>
      </c>
      <c r="H748" s="140">
        <f t="shared" si="67"/>
        <v>0</v>
      </c>
      <c r="I748" s="122">
        <f t="shared" si="71"/>
        <v>0</v>
      </c>
      <c r="K748" s="120"/>
      <c r="L748" s="141" t="e">
        <f t="shared" si="68"/>
        <v>#N/A</v>
      </c>
      <c r="M748" s="142">
        <f>IF(C748="ZZ Group",(SUM(IFERROR(SUM(VLOOKUP(C748,SpeciesLookup,37,FALSE)*E748/L748*20*0.001),0)*(1-G748))),SUM(IFERROR(SUM(VLOOKUP(C748,SpeciesLookup,37,FALSE)/L748*'6. Look Up Tables'!$M$9*0.001),0)*(1-G748)))</f>
        <v>0</v>
      </c>
      <c r="N748" s="120" t="s">
        <v>114</v>
      </c>
      <c r="O748" s="122">
        <f t="shared" si="69"/>
        <v>0</v>
      </c>
      <c r="P748" s="123"/>
    </row>
    <row r="749" spans="2:16" x14ac:dyDescent="0.2">
      <c r="B749" s="124"/>
      <c r="C749" s="137"/>
      <c r="D749" s="138">
        <f t="shared" si="66"/>
        <v>0</v>
      </c>
      <c r="E749" s="231"/>
      <c r="F749" s="119"/>
      <c r="G749" s="139">
        <f t="shared" si="70"/>
        <v>0</v>
      </c>
      <c r="H749" s="140">
        <f t="shared" si="67"/>
        <v>0</v>
      </c>
      <c r="I749" s="122">
        <f t="shared" si="71"/>
        <v>0</v>
      </c>
      <c r="K749" s="120"/>
      <c r="L749" s="141" t="e">
        <f t="shared" si="68"/>
        <v>#N/A</v>
      </c>
      <c r="M749" s="142">
        <f>IF(C749="ZZ Group",(SUM(IFERROR(SUM(VLOOKUP(C749,SpeciesLookup,37,FALSE)*E749/L749*20*0.001),0)*(1-G749))),SUM(IFERROR(SUM(VLOOKUP(C749,SpeciesLookup,37,FALSE)/L749*'6. Look Up Tables'!$M$9*0.001),0)*(1-G749)))</f>
        <v>0</v>
      </c>
      <c r="N749" s="120" t="s">
        <v>114</v>
      </c>
      <c r="O749" s="122">
        <f t="shared" si="69"/>
        <v>0</v>
      </c>
      <c r="P749" s="123"/>
    </row>
    <row r="750" spans="2:16" x14ac:dyDescent="0.2">
      <c r="B750" s="124"/>
      <c r="C750" s="137"/>
      <c r="D750" s="138">
        <f t="shared" si="66"/>
        <v>0</v>
      </c>
      <c r="E750" s="231"/>
      <c r="F750" s="119"/>
      <c r="G750" s="139">
        <f t="shared" si="70"/>
        <v>0</v>
      </c>
      <c r="H750" s="140">
        <f t="shared" si="67"/>
        <v>0</v>
      </c>
      <c r="I750" s="122">
        <f t="shared" si="71"/>
        <v>0</v>
      </c>
      <c r="K750" s="120"/>
      <c r="L750" s="141" t="e">
        <f t="shared" si="68"/>
        <v>#N/A</v>
      </c>
      <c r="M750" s="142">
        <f>IF(C750="ZZ Group",(SUM(IFERROR(SUM(VLOOKUP(C750,SpeciesLookup,37,FALSE)*E750/L750*20*0.001),0)*(1-G750))),SUM(IFERROR(SUM(VLOOKUP(C750,SpeciesLookup,37,FALSE)/L750*'6. Look Up Tables'!$M$9*0.001),0)*(1-G750)))</f>
        <v>0</v>
      </c>
      <c r="N750" s="120" t="s">
        <v>114</v>
      </c>
      <c r="O750" s="122">
        <f t="shared" si="69"/>
        <v>0</v>
      </c>
      <c r="P750" s="123"/>
    </row>
    <row r="751" spans="2:16" x14ac:dyDescent="0.2">
      <c r="B751" s="124"/>
      <c r="C751" s="137"/>
      <c r="D751" s="138">
        <f t="shared" si="66"/>
        <v>0</v>
      </c>
      <c r="E751" s="231"/>
      <c r="F751" s="119"/>
      <c r="G751" s="139">
        <f t="shared" si="70"/>
        <v>0</v>
      </c>
      <c r="H751" s="140">
        <f t="shared" si="67"/>
        <v>0</v>
      </c>
      <c r="I751" s="122">
        <f t="shared" si="71"/>
        <v>0</v>
      </c>
      <c r="K751" s="120"/>
      <c r="L751" s="141" t="e">
        <f t="shared" si="68"/>
        <v>#N/A</v>
      </c>
      <c r="M751" s="142">
        <f>IF(C751="ZZ Group",(SUM(IFERROR(SUM(VLOOKUP(C751,SpeciesLookup,37,FALSE)*E751/L751*20*0.001),0)*(1-G751))),SUM(IFERROR(SUM(VLOOKUP(C751,SpeciesLookup,37,FALSE)/L751*'6. Look Up Tables'!$M$9*0.001),0)*(1-G751)))</f>
        <v>0</v>
      </c>
      <c r="N751" s="120" t="s">
        <v>114</v>
      </c>
      <c r="O751" s="122">
        <f t="shared" si="69"/>
        <v>0</v>
      </c>
      <c r="P751" s="123"/>
    </row>
    <row r="752" spans="2:16" x14ac:dyDescent="0.2">
      <c r="B752" s="124"/>
      <c r="C752" s="137"/>
      <c r="D752" s="138">
        <f t="shared" si="66"/>
        <v>0</v>
      </c>
      <c r="E752" s="231"/>
      <c r="F752" s="119"/>
      <c r="G752" s="139">
        <f t="shared" si="70"/>
        <v>0</v>
      </c>
      <c r="H752" s="140">
        <f t="shared" si="67"/>
        <v>0</v>
      </c>
      <c r="I752" s="122">
        <f t="shared" si="71"/>
        <v>0</v>
      </c>
      <c r="K752" s="120"/>
      <c r="L752" s="141" t="e">
        <f t="shared" si="68"/>
        <v>#N/A</v>
      </c>
      <c r="M752" s="142">
        <f>IF(C752="ZZ Group",(SUM(IFERROR(SUM(VLOOKUP(C752,SpeciesLookup,37,FALSE)*E752/L752*20*0.001),0)*(1-G752))),SUM(IFERROR(SUM(VLOOKUP(C752,SpeciesLookup,37,FALSE)/L752*'6. Look Up Tables'!$M$9*0.001),0)*(1-G752)))</f>
        <v>0</v>
      </c>
      <c r="N752" s="120" t="s">
        <v>114</v>
      </c>
      <c r="O752" s="122">
        <f t="shared" si="69"/>
        <v>0</v>
      </c>
      <c r="P752" s="123"/>
    </row>
    <row r="753" spans="2:16" x14ac:dyDescent="0.2">
      <c r="B753" s="124"/>
      <c r="C753" s="137"/>
      <c r="D753" s="138">
        <f t="shared" si="66"/>
        <v>0</v>
      </c>
      <c r="E753" s="231"/>
      <c r="F753" s="119"/>
      <c r="G753" s="139">
        <f t="shared" si="70"/>
        <v>0</v>
      </c>
      <c r="H753" s="140">
        <f t="shared" si="67"/>
        <v>0</v>
      </c>
      <c r="I753" s="122">
        <f t="shared" si="71"/>
        <v>0</v>
      </c>
      <c r="K753" s="120"/>
      <c r="L753" s="141" t="e">
        <f t="shared" si="68"/>
        <v>#N/A</v>
      </c>
      <c r="M753" s="142">
        <f>IF(C753="ZZ Group",(SUM(IFERROR(SUM(VLOOKUP(C753,SpeciesLookup,37,FALSE)*E753/L753*20*0.001),0)*(1-G753))),SUM(IFERROR(SUM(VLOOKUP(C753,SpeciesLookup,37,FALSE)/L753*'6. Look Up Tables'!$M$9*0.001),0)*(1-G753)))</f>
        <v>0</v>
      </c>
      <c r="N753" s="120" t="s">
        <v>114</v>
      </c>
      <c r="O753" s="122">
        <f t="shared" si="69"/>
        <v>0</v>
      </c>
      <c r="P753" s="123"/>
    </row>
    <row r="754" spans="2:16" x14ac:dyDescent="0.2">
      <c r="B754" s="124"/>
      <c r="C754" s="137"/>
      <c r="D754" s="138">
        <f t="shared" si="66"/>
        <v>0</v>
      </c>
      <c r="E754" s="231"/>
      <c r="F754" s="119"/>
      <c r="G754" s="139">
        <f t="shared" si="70"/>
        <v>0</v>
      </c>
      <c r="H754" s="140">
        <f t="shared" si="67"/>
        <v>0</v>
      </c>
      <c r="I754" s="122">
        <f t="shared" si="71"/>
        <v>0</v>
      </c>
      <c r="K754" s="120"/>
      <c r="L754" s="141" t="e">
        <f t="shared" si="68"/>
        <v>#N/A</v>
      </c>
      <c r="M754" s="142">
        <f>IF(C754="ZZ Group",(SUM(IFERROR(SUM(VLOOKUP(C754,SpeciesLookup,37,FALSE)*E754/L754*20*0.001),0)*(1-G754))),SUM(IFERROR(SUM(VLOOKUP(C754,SpeciesLookup,37,FALSE)/L754*'6. Look Up Tables'!$M$9*0.001),0)*(1-G754)))</f>
        <v>0</v>
      </c>
      <c r="N754" s="120" t="s">
        <v>114</v>
      </c>
      <c r="O754" s="122">
        <f t="shared" si="69"/>
        <v>0</v>
      </c>
      <c r="P754" s="123"/>
    </row>
    <row r="755" spans="2:16" x14ac:dyDescent="0.2">
      <c r="B755" s="124"/>
      <c r="C755" s="137"/>
      <c r="D755" s="138">
        <f t="shared" si="66"/>
        <v>0</v>
      </c>
      <c r="E755" s="231"/>
      <c r="F755" s="119"/>
      <c r="G755" s="139">
        <f t="shared" si="70"/>
        <v>0</v>
      </c>
      <c r="H755" s="140">
        <f t="shared" si="67"/>
        <v>0</v>
      </c>
      <c r="I755" s="122">
        <f t="shared" si="71"/>
        <v>0</v>
      </c>
      <c r="K755" s="120"/>
      <c r="L755" s="141" t="e">
        <f t="shared" si="68"/>
        <v>#N/A</v>
      </c>
      <c r="M755" s="142">
        <f>IF(C755="ZZ Group",(SUM(IFERROR(SUM(VLOOKUP(C755,SpeciesLookup,37,FALSE)*E755/L755*20*0.001),0)*(1-G755))),SUM(IFERROR(SUM(VLOOKUP(C755,SpeciesLookup,37,FALSE)/L755*'6. Look Up Tables'!$M$9*0.001),0)*(1-G755)))</f>
        <v>0</v>
      </c>
      <c r="N755" s="120" t="s">
        <v>114</v>
      </c>
      <c r="O755" s="122">
        <f t="shared" si="69"/>
        <v>0</v>
      </c>
      <c r="P755" s="123"/>
    </row>
    <row r="756" spans="2:16" x14ac:dyDescent="0.2">
      <c r="B756" s="124"/>
      <c r="C756" s="137"/>
      <c r="D756" s="138">
        <f t="shared" si="66"/>
        <v>0</v>
      </c>
      <c r="E756" s="231"/>
      <c r="F756" s="119"/>
      <c r="G756" s="139">
        <f t="shared" si="70"/>
        <v>0</v>
      </c>
      <c r="H756" s="140">
        <f t="shared" si="67"/>
        <v>0</v>
      </c>
      <c r="I756" s="122">
        <f t="shared" si="71"/>
        <v>0</v>
      </c>
      <c r="K756" s="120"/>
      <c r="L756" s="141" t="e">
        <f t="shared" si="68"/>
        <v>#N/A</v>
      </c>
      <c r="M756" s="142">
        <f>IF(C756="ZZ Group",(SUM(IFERROR(SUM(VLOOKUP(C756,SpeciesLookup,37,FALSE)*E756/L756*20*0.001),0)*(1-G756))),SUM(IFERROR(SUM(VLOOKUP(C756,SpeciesLookup,37,FALSE)/L756*'6. Look Up Tables'!$M$9*0.001),0)*(1-G756)))</f>
        <v>0</v>
      </c>
      <c r="N756" s="120" t="s">
        <v>114</v>
      </c>
      <c r="O756" s="122">
        <f t="shared" si="69"/>
        <v>0</v>
      </c>
      <c r="P756" s="123"/>
    </row>
    <row r="757" spans="2:16" x14ac:dyDescent="0.2">
      <c r="B757" s="124"/>
      <c r="C757" s="137"/>
      <c r="D757" s="138">
        <f t="shared" si="66"/>
        <v>0</v>
      </c>
      <c r="E757" s="231"/>
      <c r="F757" s="119"/>
      <c r="G757" s="139">
        <f t="shared" si="70"/>
        <v>0</v>
      </c>
      <c r="H757" s="140">
        <f t="shared" si="67"/>
        <v>0</v>
      </c>
      <c r="I757" s="122">
        <f t="shared" si="71"/>
        <v>0</v>
      </c>
      <c r="K757" s="120"/>
      <c r="L757" s="141" t="e">
        <f t="shared" si="68"/>
        <v>#N/A</v>
      </c>
      <c r="M757" s="142">
        <f>IF(C757="ZZ Group",(SUM(IFERROR(SUM(VLOOKUP(C757,SpeciesLookup,37,FALSE)*E757/L757*20*0.001),0)*(1-G757))),SUM(IFERROR(SUM(VLOOKUP(C757,SpeciesLookup,37,FALSE)/L757*'6. Look Up Tables'!$M$9*0.001),0)*(1-G757)))</f>
        <v>0</v>
      </c>
      <c r="N757" s="120" t="s">
        <v>114</v>
      </c>
      <c r="O757" s="122">
        <f t="shared" si="69"/>
        <v>0</v>
      </c>
      <c r="P757" s="123"/>
    </row>
    <row r="758" spans="2:16" x14ac:dyDescent="0.2">
      <c r="B758" s="124"/>
      <c r="C758" s="137"/>
      <c r="D758" s="138">
        <f t="shared" si="66"/>
        <v>0</v>
      </c>
      <c r="E758" s="231"/>
      <c r="F758" s="119"/>
      <c r="G758" s="139">
        <f t="shared" si="70"/>
        <v>0</v>
      </c>
      <c r="H758" s="140">
        <f t="shared" si="67"/>
        <v>0</v>
      </c>
      <c r="I758" s="122">
        <f t="shared" si="71"/>
        <v>0</v>
      </c>
      <c r="K758" s="120"/>
      <c r="L758" s="141" t="e">
        <f t="shared" si="68"/>
        <v>#N/A</v>
      </c>
      <c r="M758" s="142">
        <f>IF(C758="ZZ Group",(SUM(IFERROR(SUM(VLOOKUP(C758,SpeciesLookup,37,FALSE)*E758/L758*20*0.001),0)*(1-G758))),SUM(IFERROR(SUM(VLOOKUP(C758,SpeciesLookup,37,FALSE)/L758*'6. Look Up Tables'!$M$9*0.001),0)*(1-G758)))</f>
        <v>0</v>
      </c>
      <c r="N758" s="120" t="s">
        <v>114</v>
      </c>
      <c r="O758" s="122">
        <f t="shared" si="69"/>
        <v>0</v>
      </c>
      <c r="P758" s="123"/>
    </row>
    <row r="759" spans="2:16" x14ac:dyDescent="0.2">
      <c r="B759" s="124"/>
      <c r="C759" s="137"/>
      <c r="D759" s="138">
        <f t="shared" si="66"/>
        <v>0</v>
      </c>
      <c r="E759" s="231"/>
      <c r="F759" s="119"/>
      <c r="G759" s="139">
        <f t="shared" si="70"/>
        <v>0</v>
      </c>
      <c r="H759" s="140">
        <f t="shared" si="67"/>
        <v>0</v>
      </c>
      <c r="I759" s="122">
        <f t="shared" si="71"/>
        <v>0</v>
      </c>
      <c r="K759" s="120"/>
      <c r="L759" s="141" t="e">
        <f t="shared" si="68"/>
        <v>#N/A</v>
      </c>
      <c r="M759" s="142">
        <f>IF(C759="ZZ Group",(SUM(IFERROR(SUM(VLOOKUP(C759,SpeciesLookup,37,FALSE)*E759/L759*20*0.001),0)*(1-G759))),SUM(IFERROR(SUM(VLOOKUP(C759,SpeciesLookup,37,FALSE)/L759*'6. Look Up Tables'!$M$9*0.001),0)*(1-G759)))</f>
        <v>0</v>
      </c>
      <c r="N759" s="120" t="s">
        <v>114</v>
      </c>
      <c r="O759" s="122">
        <f t="shared" si="69"/>
        <v>0</v>
      </c>
      <c r="P759" s="123"/>
    </row>
    <row r="760" spans="2:16" x14ac:dyDescent="0.2">
      <c r="B760" s="124"/>
      <c r="C760" s="137"/>
      <c r="D760" s="138">
        <f t="shared" si="66"/>
        <v>0</v>
      </c>
      <c r="E760" s="231"/>
      <c r="F760" s="119"/>
      <c r="G760" s="139">
        <f t="shared" si="70"/>
        <v>0</v>
      </c>
      <c r="H760" s="140">
        <f t="shared" si="67"/>
        <v>0</v>
      </c>
      <c r="I760" s="122">
        <f t="shared" si="71"/>
        <v>0</v>
      </c>
      <c r="K760" s="120"/>
      <c r="L760" s="141" t="e">
        <f t="shared" si="68"/>
        <v>#N/A</v>
      </c>
      <c r="M760" s="142">
        <f>IF(C760="ZZ Group",(SUM(IFERROR(SUM(VLOOKUP(C760,SpeciesLookup,37,FALSE)*E760/L760*20*0.001),0)*(1-G760))),SUM(IFERROR(SUM(VLOOKUP(C760,SpeciesLookup,37,FALSE)/L760*'6. Look Up Tables'!$M$9*0.001),0)*(1-G760)))</f>
        <v>0</v>
      </c>
      <c r="N760" s="120" t="s">
        <v>114</v>
      </c>
      <c r="O760" s="122">
        <f t="shared" si="69"/>
        <v>0</v>
      </c>
      <c r="P760" s="123"/>
    </row>
    <row r="761" spans="2:16" x14ac:dyDescent="0.2">
      <c r="B761" s="124"/>
      <c r="C761" s="137"/>
      <c r="D761" s="138">
        <f t="shared" si="66"/>
        <v>0</v>
      </c>
      <c r="E761" s="231"/>
      <c r="F761" s="119"/>
      <c r="G761" s="139">
        <f t="shared" si="70"/>
        <v>0</v>
      </c>
      <c r="H761" s="140">
        <f t="shared" si="67"/>
        <v>0</v>
      </c>
      <c r="I761" s="122">
        <f t="shared" si="71"/>
        <v>0</v>
      </c>
      <c r="K761" s="120"/>
      <c r="L761" s="141" t="e">
        <f t="shared" si="68"/>
        <v>#N/A</v>
      </c>
      <c r="M761" s="142">
        <f>IF(C761="ZZ Group",(SUM(IFERROR(SUM(VLOOKUP(C761,SpeciesLookup,37,FALSE)*E761/L761*20*0.001),0)*(1-G761))),SUM(IFERROR(SUM(VLOOKUP(C761,SpeciesLookup,37,FALSE)/L761*'6. Look Up Tables'!$M$9*0.001),0)*(1-G761)))</f>
        <v>0</v>
      </c>
      <c r="N761" s="120" t="s">
        <v>114</v>
      </c>
      <c r="O761" s="122">
        <f t="shared" si="69"/>
        <v>0</v>
      </c>
      <c r="P761" s="123"/>
    </row>
    <row r="762" spans="2:16" x14ac:dyDescent="0.2">
      <c r="B762" s="124"/>
      <c r="C762" s="137"/>
      <c r="D762" s="138">
        <f t="shared" si="66"/>
        <v>0</v>
      </c>
      <c r="E762" s="231"/>
      <c r="F762" s="119"/>
      <c r="G762" s="139">
        <f t="shared" si="70"/>
        <v>0</v>
      </c>
      <c r="H762" s="140">
        <f t="shared" si="67"/>
        <v>0</v>
      </c>
      <c r="I762" s="122">
        <f t="shared" si="71"/>
        <v>0</v>
      </c>
      <c r="K762" s="120"/>
      <c r="L762" s="141" t="e">
        <f t="shared" si="68"/>
        <v>#N/A</v>
      </c>
      <c r="M762" s="142">
        <f>IF(C762="ZZ Group",(SUM(IFERROR(SUM(VLOOKUP(C762,SpeciesLookup,37,FALSE)*E762/L762*20*0.001),0)*(1-G762))),SUM(IFERROR(SUM(VLOOKUP(C762,SpeciesLookup,37,FALSE)/L762*'6. Look Up Tables'!$M$9*0.001),0)*(1-G762)))</f>
        <v>0</v>
      </c>
      <c r="N762" s="120" t="s">
        <v>114</v>
      </c>
      <c r="O762" s="122">
        <f t="shared" si="69"/>
        <v>0</v>
      </c>
      <c r="P762" s="123"/>
    </row>
    <row r="763" spans="2:16" x14ac:dyDescent="0.2">
      <c r="B763" s="124"/>
      <c r="C763" s="137"/>
      <c r="D763" s="138">
        <f t="shared" si="66"/>
        <v>0</v>
      </c>
      <c r="E763" s="231"/>
      <c r="F763" s="119"/>
      <c r="G763" s="139">
        <f t="shared" si="70"/>
        <v>0</v>
      </c>
      <c r="H763" s="140">
        <f t="shared" si="67"/>
        <v>0</v>
      </c>
      <c r="I763" s="122">
        <f t="shared" si="71"/>
        <v>0</v>
      </c>
      <c r="K763" s="120"/>
      <c r="L763" s="141" t="e">
        <f t="shared" si="68"/>
        <v>#N/A</v>
      </c>
      <c r="M763" s="142">
        <f>IF(C763="ZZ Group",(SUM(IFERROR(SUM(VLOOKUP(C763,SpeciesLookup,37,FALSE)*E763/L763*20*0.001),0)*(1-G763))),SUM(IFERROR(SUM(VLOOKUP(C763,SpeciesLookup,37,FALSE)/L763*'6. Look Up Tables'!$M$9*0.001),0)*(1-G763)))</f>
        <v>0</v>
      </c>
      <c r="N763" s="120" t="s">
        <v>114</v>
      </c>
      <c r="O763" s="122">
        <f t="shared" si="69"/>
        <v>0</v>
      </c>
      <c r="P763" s="123"/>
    </row>
    <row r="764" spans="2:16" x14ac:dyDescent="0.2">
      <c r="B764" s="124"/>
      <c r="C764" s="137"/>
      <c r="D764" s="138">
        <f t="shared" si="66"/>
        <v>0</v>
      </c>
      <c r="E764" s="231"/>
      <c r="F764" s="119"/>
      <c r="G764" s="139">
        <f t="shared" si="70"/>
        <v>0</v>
      </c>
      <c r="H764" s="140">
        <f t="shared" si="67"/>
        <v>0</v>
      </c>
      <c r="I764" s="122">
        <f t="shared" si="71"/>
        <v>0</v>
      </c>
      <c r="K764" s="120"/>
      <c r="L764" s="141" t="e">
        <f t="shared" si="68"/>
        <v>#N/A</v>
      </c>
      <c r="M764" s="142">
        <f>IF(C764="ZZ Group",(SUM(IFERROR(SUM(VLOOKUP(C764,SpeciesLookup,37,FALSE)*E764/L764*20*0.001),0)*(1-G764))),SUM(IFERROR(SUM(VLOOKUP(C764,SpeciesLookup,37,FALSE)/L764*'6. Look Up Tables'!$M$9*0.001),0)*(1-G764)))</f>
        <v>0</v>
      </c>
      <c r="N764" s="120" t="s">
        <v>114</v>
      </c>
      <c r="O764" s="122">
        <f t="shared" si="69"/>
        <v>0</v>
      </c>
      <c r="P764" s="123"/>
    </row>
    <row r="765" spans="2:16" x14ac:dyDescent="0.2">
      <c r="B765" s="124"/>
      <c r="C765" s="137"/>
      <c r="D765" s="138">
        <f t="shared" si="66"/>
        <v>0</v>
      </c>
      <c r="E765" s="231"/>
      <c r="F765" s="119"/>
      <c r="G765" s="139">
        <f t="shared" si="70"/>
        <v>0</v>
      </c>
      <c r="H765" s="140">
        <f t="shared" si="67"/>
        <v>0</v>
      </c>
      <c r="I765" s="122">
        <f t="shared" si="71"/>
        <v>0</v>
      </c>
      <c r="K765" s="120"/>
      <c r="L765" s="141" t="e">
        <f t="shared" si="68"/>
        <v>#N/A</v>
      </c>
      <c r="M765" s="142">
        <f>IF(C765="ZZ Group",(SUM(IFERROR(SUM(VLOOKUP(C765,SpeciesLookup,37,FALSE)*E765/L765*20*0.001),0)*(1-G765))),SUM(IFERROR(SUM(VLOOKUP(C765,SpeciesLookup,37,FALSE)/L765*'6. Look Up Tables'!$M$9*0.001),0)*(1-G765)))</f>
        <v>0</v>
      </c>
      <c r="N765" s="120" t="s">
        <v>114</v>
      </c>
      <c r="O765" s="122">
        <f t="shared" si="69"/>
        <v>0</v>
      </c>
      <c r="P765" s="123"/>
    </row>
    <row r="766" spans="2:16" x14ac:dyDescent="0.2">
      <c r="B766" s="124"/>
      <c r="C766" s="137"/>
      <c r="D766" s="138">
        <f t="shared" si="66"/>
        <v>0</v>
      </c>
      <c r="E766" s="231"/>
      <c r="F766" s="119"/>
      <c r="G766" s="139">
        <f t="shared" si="70"/>
        <v>0</v>
      </c>
      <c r="H766" s="140">
        <f t="shared" si="67"/>
        <v>0</v>
      </c>
      <c r="I766" s="122">
        <f t="shared" si="71"/>
        <v>0</v>
      </c>
      <c r="K766" s="120"/>
      <c r="L766" s="141" t="e">
        <f t="shared" si="68"/>
        <v>#N/A</v>
      </c>
      <c r="M766" s="142">
        <f>IF(C766="ZZ Group",(SUM(IFERROR(SUM(VLOOKUP(C766,SpeciesLookup,37,FALSE)*E766/L766*20*0.001),0)*(1-G766))),SUM(IFERROR(SUM(VLOOKUP(C766,SpeciesLookup,37,FALSE)/L766*'6. Look Up Tables'!$M$9*0.001),0)*(1-G766)))</f>
        <v>0</v>
      </c>
      <c r="N766" s="120" t="s">
        <v>114</v>
      </c>
      <c r="O766" s="122">
        <f t="shared" si="69"/>
        <v>0</v>
      </c>
      <c r="P766" s="123"/>
    </row>
    <row r="767" spans="2:16" x14ac:dyDescent="0.2">
      <c r="B767" s="124"/>
      <c r="C767" s="137"/>
      <c r="D767" s="138">
        <f t="shared" si="66"/>
        <v>0</v>
      </c>
      <c r="E767" s="231"/>
      <c r="F767" s="119"/>
      <c r="G767" s="139">
        <f t="shared" si="70"/>
        <v>0</v>
      </c>
      <c r="H767" s="140">
        <f t="shared" si="67"/>
        <v>0</v>
      </c>
      <c r="I767" s="122">
        <f t="shared" si="71"/>
        <v>0</v>
      </c>
      <c r="K767" s="120"/>
      <c r="L767" s="141" t="e">
        <f t="shared" si="68"/>
        <v>#N/A</v>
      </c>
      <c r="M767" s="142">
        <f>IF(C767="ZZ Group",(SUM(IFERROR(SUM(VLOOKUP(C767,SpeciesLookup,37,FALSE)*E767/L767*20*0.001),0)*(1-G767))),SUM(IFERROR(SUM(VLOOKUP(C767,SpeciesLookup,37,FALSE)/L767*'6. Look Up Tables'!$M$9*0.001),0)*(1-G767)))</f>
        <v>0</v>
      </c>
      <c r="N767" s="120" t="s">
        <v>114</v>
      </c>
      <c r="O767" s="122">
        <f t="shared" si="69"/>
        <v>0</v>
      </c>
      <c r="P767" s="123"/>
    </row>
    <row r="768" spans="2:16" x14ac:dyDescent="0.2">
      <c r="B768" s="124"/>
      <c r="C768" s="137"/>
      <c r="D768" s="138">
        <f t="shared" si="66"/>
        <v>0</v>
      </c>
      <c r="E768" s="231"/>
      <c r="F768" s="119"/>
      <c r="G768" s="139">
        <f t="shared" si="70"/>
        <v>0</v>
      </c>
      <c r="H768" s="140">
        <f t="shared" si="67"/>
        <v>0</v>
      </c>
      <c r="I768" s="122">
        <f t="shared" si="71"/>
        <v>0</v>
      </c>
      <c r="K768" s="120"/>
      <c r="L768" s="141" t="e">
        <f t="shared" si="68"/>
        <v>#N/A</v>
      </c>
      <c r="M768" s="142">
        <f>IF(C768="ZZ Group",(SUM(IFERROR(SUM(VLOOKUP(C768,SpeciesLookup,37,FALSE)*E768/L768*20*0.001),0)*(1-G768))),SUM(IFERROR(SUM(VLOOKUP(C768,SpeciesLookup,37,FALSE)/L768*'6. Look Up Tables'!$M$9*0.001),0)*(1-G768)))</f>
        <v>0</v>
      </c>
      <c r="N768" s="120" t="s">
        <v>114</v>
      </c>
      <c r="O768" s="122">
        <f t="shared" si="69"/>
        <v>0</v>
      </c>
      <c r="P768" s="123"/>
    </row>
    <row r="769" spans="2:16" x14ac:dyDescent="0.2">
      <c r="B769" s="124"/>
      <c r="C769" s="137"/>
      <c r="D769" s="138">
        <f t="shared" ref="D769:D832" si="72">IFERROR(VLOOKUP(C769,SpeciesLookup,25,FALSE),0)</f>
        <v>0</v>
      </c>
      <c r="E769" s="231"/>
      <c r="F769" s="119"/>
      <c r="G769" s="139">
        <f t="shared" si="70"/>
        <v>0</v>
      </c>
      <c r="H769" s="140">
        <f t="shared" ref="H769:H832" si="73">IFERROR(VLOOKUP(C769,SpeciesLookup,26,FALSE),0)</f>
        <v>0</v>
      </c>
      <c r="I769" s="122">
        <f t="shared" si="71"/>
        <v>0</v>
      </c>
      <c r="K769" s="120"/>
      <c r="L769" s="141" t="e">
        <f t="shared" ref="L769:L832" si="74">VLOOKUP(K769,AWHC,2,FALSE)</f>
        <v>#N/A</v>
      </c>
      <c r="M769" s="142">
        <f>IF(C769="ZZ Group",(SUM(IFERROR(SUM(VLOOKUP(C769,SpeciesLookup,37,FALSE)*E769/L769*20*0.001),0)*(1-G769))),SUM(IFERROR(SUM(VLOOKUP(C769,SpeciesLookup,37,FALSE)/L769*'6. Look Up Tables'!$M$9*0.001),0)*(1-G769)))</f>
        <v>0</v>
      </c>
      <c r="N769" s="120" t="s">
        <v>114</v>
      </c>
      <c r="O769" s="122">
        <f t="shared" ref="O769:O832" si="75">IF(N769="Yes",M769*0.8,M769)</f>
        <v>0</v>
      </c>
      <c r="P769" s="123"/>
    </row>
    <row r="770" spans="2:16" x14ac:dyDescent="0.2">
      <c r="B770" s="124"/>
      <c r="C770" s="137"/>
      <c r="D770" s="138">
        <f t="shared" si="72"/>
        <v>0</v>
      </c>
      <c r="E770" s="231"/>
      <c r="F770" s="119"/>
      <c r="G770" s="139">
        <f t="shared" si="70"/>
        <v>0</v>
      </c>
      <c r="H770" s="140">
        <f t="shared" si="73"/>
        <v>0</v>
      </c>
      <c r="I770" s="122">
        <f t="shared" si="71"/>
        <v>0</v>
      </c>
      <c r="K770" s="120"/>
      <c r="L770" s="141" t="e">
        <f t="shared" si="74"/>
        <v>#N/A</v>
      </c>
      <c r="M770" s="142">
        <f>IF(C770="ZZ Group",(SUM(IFERROR(SUM(VLOOKUP(C770,SpeciesLookup,37,FALSE)*E770/L770*20*0.001),0)*(1-G770))),SUM(IFERROR(SUM(VLOOKUP(C770,SpeciesLookup,37,FALSE)/L770*'6. Look Up Tables'!$M$9*0.001),0)*(1-G770)))</f>
        <v>0</v>
      </c>
      <c r="N770" s="120" t="s">
        <v>114</v>
      </c>
      <c r="O770" s="122">
        <f t="shared" si="75"/>
        <v>0</v>
      </c>
      <c r="P770" s="123"/>
    </row>
    <row r="771" spans="2:16" x14ac:dyDescent="0.2">
      <c r="B771" s="124"/>
      <c r="C771" s="137"/>
      <c r="D771" s="138">
        <f t="shared" si="72"/>
        <v>0</v>
      </c>
      <c r="E771" s="231"/>
      <c r="F771" s="119"/>
      <c r="G771" s="139">
        <f t="shared" si="70"/>
        <v>0</v>
      </c>
      <c r="H771" s="140">
        <f t="shared" si="73"/>
        <v>0</v>
      </c>
      <c r="I771" s="122">
        <f t="shared" si="71"/>
        <v>0</v>
      </c>
      <c r="K771" s="120"/>
      <c r="L771" s="141" t="e">
        <f t="shared" si="74"/>
        <v>#N/A</v>
      </c>
      <c r="M771" s="142">
        <f>IF(C771="ZZ Group",(SUM(IFERROR(SUM(VLOOKUP(C771,SpeciesLookup,37,FALSE)*E771/L771*20*0.001),0)*(1-G771))),SUM(IFERROR(SUM(VLOOKUP(C771,SpeciesLookup,37,FALSE)/L771*'6. Look Up Tables'!$M$9*0.001),0)*(1-G771)))</f>
        <v>0</v>
      </c>
      <c r="N771" s="120" t="s">
        <v>114</v>
      </c>
      <c r="O771" s="122">
        <f t="shared" si="75"/>
        <v>0</v>
      </c>
      <c r="P771" s="123"/>
    </row>
    <row r="772" spans="2:16" x14ac:dyDescent="0.2">
      <c r="B772" s="124"/>
      <c r="C772" s="137"/>
      <c r="D772" s="138">
        <f t="shared" si="72"/>
        <v>0</v>
      </c>
      <c r="E772" s="231"/>
      <c r="F772" s="119"/>
      <c r="G772" s="139">
        <f t="shared" si="70"/>
        <v>0</v>
      </c>
      <c r="H772" s="140">
        <f t="shared" si="73"/>
        <v>0</v>
      </c>
      <c r="I772" s="122">
        <f t="shared" si="71"/>
        <v>0</v>
      </c>
      <c r="K772" s="120"/>
      <c r="L772" s="141" t="e">
        <f t="shared" si="74"/>
        <v>#N/A</v>
      </c>
      <c r="M772" s="142">
        <f>IF(C772="ZZ Group",(SUM(IFERROR(SUM(VLOOKUP(C772,SpeciesLookup,37,FALSE)*E772/L772*20*0.001),0)*(1-G772))),SUM(IFERROR(SUM(VLOOKUP(C772,SpeciesLookup,37,FALSE)/L772*'6. Look Up Tables'!$M$9*0.001),0)*(1-G772)))</f>
        <v>0</v>
      </c>
      <c r="N772" s="120" t="s">
        <v>114</v>
      </c>
      <c r="O772" s="122">
        <f t="shared" si="75"/>
        <v>0</v>
      </c>
      <c r="P772" s="123"/>
    </row>
    <row r="773" spans="2:16" x14ac:dyDescent="0.2">
      <c r="B773" s="124"/>
      <c r="C773" s="137"/>
      <c r="D773" s="138">
        <f t="shared" si="72"/>
        <v>0</v>
      </c>
      <c r="E773" s="231"/>
      <c r="F773" s="119"/>
      <c r="G773" s="139">
        <f t="shared" si="70"/>
        <v>0</v>
      </c>
      <c r="H773" s="140">
        <f t="shared" si="73"/>
        <v>0</v>
      </c>
      <c r="I773" s="122">
        <f t="shared" si="71"/>
        <v>0</v>
      </c>
      <c r="K773" s="120"/>
      <c r="L773" s="141" t="e">
        <f t="shared" si="74"/>
        <v>#N/A</v>
      </c>
      <c r="M773" s="142">
        <f>IF(C773="ZZ Group",(SUM(IFERROR(SUM(VLOOKUP(C773,SpeciesLookup,37,FALSE)*E773/L773*20*0.001),0)*(1-G773))),SUM(IFERROR(SUM(VLOOKUP(C773,SpeciesLookup,37,FALSE)/L773*'6. Look Up Tables'!$M$9*0.001),0)*(1-G773)))</f>
        <v>0</v>
      </c>
      <c r="N773" s="120" t="s">
        <v>114</v>
      </c>
      <c r="O773" s="122">
        <f t="shared" si="75"/>
        <v>0</v>
      </c>
      <c r="P773" s="123"/>
    </row>
    <row r="774" spans="2:16" x14ac:dyDescent="0.2">
      <c r="B774" s="124"/>
      <c r="C774" s="137"/>
      <c r="D774" s="138">
        <f t="shared" si="72"/>
        <v>0</v>
      </c>
      <c r="E774" s="231"/>
      <c r="F774" s="119"/>
      <c r="G774" s="139">
        <f t="shared" si="70"/>
        <v>0</v>
      </c>
      <c r="H774" s="140">
        <f t="shared" si="73"/>
        <v>0</v>
      </c>
      <c r="I774" s="122">
        <f t="shared" si="71"/>
        <v>0</v>
      </c>
      <c r="K774" s="120"/>
      <c r="L774" s="141" t="e">
        <f t="shared" si="74"/>
        <v>#N/A</v>
      </c>
      <c r="M774" s="142">
        <f>IF(C774="ZZ Group",(SUM(IFERROR(SUM(VLOOKUP(C774,SpeciesLookup,37,FALSE)*E774/L774*20*0.001),0)*(1-G774))),SUM(IFERROR(SUM(VLOOKUP(C774,SpeciesLookup,37,FALSE)/L774*'6. Look Up Tables'!$M$9*0.001),0)*(1-G774)))</f>
        <v>0</v>
      </c>
      <c r="N774" s="120" t="s">
        <v>114</v>
      </c>
      <c r="O774" s="122">
        <f t="shared" si="75"/>
        <v>0</v>
      </c>
      <c r="P774" s="123"/>
    </row>
    <row r="775" spans="2:16" x14ac:dyDescent="0.2">
      <c r="B775" s="124"/>
      <c r="C775" s="137"/>
      <c r="D775" s="138">
        <f t="shared" si="72"/>
        <v>0</v>
      </c>
      <c r="E775" s="231"/>
      <c r="F775" s="119"/>
      <c r="G775" s="139">
        <f t="shared" si="70"/>
        <v>0</v>
      </c>
      <c r="H775" s="140">
        <f t="shared" si="73"/>
        <v>0</v>
      </c>
      <c r="I775" s="122">
        <f t="shared" si="71"/>
        <v>0</v>
      </c>
      <c r="K775" s="120"/>
      <c r="L775" s="141" t="e">
        <f t="shared" si="74"/>
        <v>#N/A</v>
      </c>
      <c r="M775" s="142">
        <f>IF(C775="ZZ Group",(SUM(IFERROR(SUM(VLOOKUP(C775,SpeciesLookup,37,FALSE)*E775/L775*20*0.001),0)*(1-G775))),SUM(IFERROR(SUM(VLOOKUP(C775,SpeciesLookup,37,FALSE)/L775*'6. Look Up Tables'!$M$9*0.001),0)*(1-G775)))</f>
        <v>0</v>
      </c>
      <c r="N775" s="120" t="s">
        <v>114</v>
      </c>
      <c r="O775" s="122">
        <f t="shared" si="75"/>
        <v>0</v>
      </c>
      <c r="P775" s="123"/>
    </row>
    <row r="776" spans="2:16" x14ac:dyDescent="0.2">
      <c r="B776" s="124"/>
      <c r="C776" s="137"/>
      <c r="D776" s="138">
        <f t="shared" si="72"/>
        <v>0</v>
      </c>
      <c r="E776" s="231"/>
      <c r="F776" s="119"/>
      <c r="G776" s="139">
        <f t="shared" si="70"/>
        <v>0</v>
      </c>
      <c r="H776" s="140">
        <f t="shared" si="73"/>
        <v>0</v>
      </c>
      <c r="I776" s="122">
        <f t="shared" si="71"/>
        <v>0</v>
      </c>
      <c r="K776" s="120"/>
      <c r="L776" s="141" t="e">
        <f t="shared" si="74"/>
        <v>#N/A</v>
      </c>
      <c r="M776" s="142">
        <f>IF(C776="ZZ Group",(SUM(IFERROR(SUM(VLOOKUP(C776,SpeciesLookup,37,FALSE)*E776/L776*20*0.001),0)*(1-G776))),SUM(IFERROR(SUM(VLOOKUP(C776,SpeciesLookup,37,FALSE)/L776*'6. Look Up Tables'!$M$9*0.001),0)*(1-G776)))</f>
        <v>0</v>
      </c>
      <c r="N776" s="120" t="s">
        <v>114</v>
      </c>
      <c r="O776" s="122">
        <f t="shared" si="75"/>
        <v>0</v>
      </c>
      <c r="P776" s="123"/>
    </row>
    <row r="777" spans="2:16" x14ac:dyDescent="0.2">
      <c r="B777" s="124"/>
      <c r="C777" s="137"/>
      <c r="D777" s="138">
        <f t="shared" si="72"/>
        <v>0</v>
      </c>
      <c r="E777" s="231"/>
      <c r="F777" s="119"/>
      <c r="G777" s="139">
        <f t="shared" si="70"/>
        <v>0</v>
      </c>
      <c r="H777" s="140">
        <f t="shared" si="73"/>
        <v>0</v>
      </c>
      <c r="I777" s="122">
        <f t="shared" si="71"/>
        <v>0</v>
      </c>
      <c r="K777" s="120"/>
      <c r="L777" s="141" t="e">
        <f t="shared" si="74"/>
        <v>#N/A</v>
      </c>
      <c r="M777" s="142">
        <f>IF(C777="ZZ Group",(SUM(IFERROR(SUM(VLOOKUP(C777,SpeciesLookup,37,FALSE)*E777/L777*20*0.001),0)*(1-G777))),SUM(IFERROR(SUM(VLOOKUP(C777,SpeciesLookup,37,FALSE)/L777*'6. Look Up Tables'!$M$9*0.001),0)*(1-G777)))</f>
        <v>0</v>
      </c>
      <c r="N777" s="120" t="s">
        <v>114</v>
      </c>
      <c r="O777" s="122">
        <f t="shared" si="75"/>
        <v>0</v>
      </c>
      <c r="P777" s="123"/>
    </row>
    <row r="778" spans="2:16" x14ac:dyDescent="0.2">
      <c r="B778" s="124"/>
      <c r="C778" s="137"/>
      <c r="D778" s="138">
        <f t="shared" si="72"/>
        <v>0</v>
      </c>
      <c r="E778" s="231"/>
      <c r="F778" s="119"/>
      <c r="G778" s="139">
        <f t="shared" si="70"/>
        <v>0</v>
      </c>
      <c r="H778" s="140">
        <f t="shared" si="73"/>
        <v>0</v>
      </c>
      <c r="I778" s="122">
        <f t="shared" si="71"/>
        <v>0</v>
      </c>
      <c r="K778" s="120"/>
      <c r="L778" s="141" t="e">
        <f t="shared" si="74"/>
        <v>#N/A</v>
      </c>
      <c r="M778" s="142">
        <f>IF(C778="ZZ Group",(SUM(IFERROR(SUM(VLOOKUP(C778,SpeciesLookup,37,FALSE)*E778/L778*20*0.001),0)*(1-G778))),SUM(IFERROR(SUM(VLOOKUP(C778,SpeciesLookup,37,FALSE)/L778*'6. Look Up Tables'!$M$9*0.001),0)*(1-G778)))</f>
        <v>0</v>
      </c>
      <c r="N778" s="120" t="s">
        <v>114</v>
      </c>
      <c r="O778" s="122">
        <f t="shared" si="75"/>
        <v>0</v>
      </c>
      <c r="P778" s="123"/>
    </row>
    <row r="779" spans="2:16" x14ac:dyDescent="0.2">
      <c r="B779" s="124"/>
      <c r="C779" s="137"/>
      <c r="D779" s="138">
        <f t="shared" si="72"/>
        <v>0</v>
      </c>
      <c r="E779" s="231"/>
      <c r="F779" s="119"/>
      <c r="G779" s="139">
        <f t="shared" si="70"/>
        <v>0</v>
      </c>
      <c r="H779" s="140">
        <f t="shared" si="73"/>
        <v>0</v>
      </c>
      <c r="I779" s="122">
        <f t="shared" si="71"/>
        <v>0</v>
      </c>
      <c r="K779" s="120"/>
      <c r="L779" s="141" t="e">
        <f t="shared" si="74"/>
        <v>#N/A</v>
      </c>
      <c r="M779" s="142">
        <f>IF(C779="ZZ Group",(SUM(IFERROR(SUM(VLOOKUP(C779,SpeciesLookup,37,FALSE)*E779/L779*20*0.001),0)*(1-G779))),SUM(IFERROR(SUM(VLOOKUP(C779,SpeciesLookup,37,FALSE)/L779*'6. Look Up Tables'!$M$9*0.001),0)*(1-G779)))</f>
        <v>0</v>
      </c>
      <c r="N779" s="120" t="s">
        <v>114</v>
      </c>
      <c r="O779" s="122">
        <f t="shared" si="75"/>
        <v>0</v>
      </c>
      <c r="P779" s="123"/>
    </row>
    <row r="780" spans="2:16" x14ac:dyDescent="0.2">
      <c r="B780" s="124"/>
      <c r="C780" s="137"/>
      <c r="D780" s="138">
        <f t="shared" si="72"/>
        <v>0</v>
      </c>
      <c r="E780" s="231"/>
      <c r="F780" s="119"/>
      <c r="G780" s="139">
        <f t="shared" si="70"/>
        <v>0</v>
      </c>
      <c r="H780" s="140">
        <f t="shared" si="73"/>
        <v>0</v>
      </c>
      <c r="I780" s="122">
        <f t="shared" si="71"/>
        <v>0</v>
      </c>
      <c r="K780" s="120"/>
      <c r="L780" s="141" t="e">
        <f t="shared" si="74"/>
        <v>#N/A</v>
      </c>
      <c r="M780" s="142">
        <f>IF(C780="ZZ Group",(SUM(IFERROR(SUM(VLOOKUP(C780,SpeciesLookup,37,FALSE)*E780/L780*20*0.001),0)*(1-G780))),SUM(IFERROR(SUM(VLOOKUP(C780,SpeciesLookup,37,FALSE)/L780*'6. Look Up Tables'!$M$9*0.001),0)*(1-G780)))</f>
        <v>0</v>
      </c>
      <c r="N780" s="120" t="s">
        <v>114</v>
      </c>
      <c r="O780" s="122">
        <f t="shared" si="75"/>
        <v>0</v>
      </c>
      <c r="P780" s="123"/>
    </row>
    <row r="781" spans="2:16" x14ac:dyDescent="0.2">
      <c r="B781" s="124"/>
      <c r="C781" s="137"/>
      <c r="D781" s="138">
        <f t="shared" si="72"/>
        <v>0</v>
      </c>
      <c r="E781" s="231"/>
      <c r="F781" s="119"/>
      <c r="G781" s="139">
        <f t="shared" ref="G781:G844" si="76">IF(C781="ZZ Group",SUM(F781/E781),(IFERROR(SUM(F781/(PI()*(D781)^2)),0)))</f>
        <v>0</v>
      </c>
      <c r="H781" s="140">
        <f t="shared" si="73"/>
        <v>0</v>
      </c>
      <c r="I781" s="122">
        <f t="shared" ref="I781:I844" si="77">IFERROR(SUM(H781*(1-G781)),(E781*(1-G781)))</f>
        <v>0</v>
      </c>
      <c r="K781" s="120"/>
      <c r="L781" s="141" t="e">
        <f t="shared" si="74"/>
        <v>#N/A</v>
      </c>
      <c r="M781" s="142">
        <f>IF(C781="ZZ Group",(SUM(IFERROR(SUM(VLOOKUP(C781,SpeciesLookup,37,FALSE)*E781/L781*20*0.001),0)*(1-G781))),SUM(IFERROR(SUM(VLOOKUP(C781,SpeciesLookup,37,FALSE)/L781*'6. Look Up Tables'!$M$9*0.001),0)*(1-G781)))</f>
        <v>0</v>
      </c>
      <c r="N781" s="120" t="s">
        <v>114</v>
      </c>
      <c r="O781" s="122">
        <f t="shared" si="75"/>
        <v>0</v>
      </c>
      <c r="P781" s="123"/>
    </row>
    <row r="782" spans="2:16" x14ac:dyDescent="0.2">
      <c r="B782" s="124"/>
      <c r="C782" s="137"/>
      <c r="D782" s="138">
        <f t="shared" si="72"/>
        <v>0</v>
      </c>
      <c r="E782" s="231"/>
      <c r="F782" s="119"/>
      <c r="G782" s="139">
        <f t="shared" si="76"/>
        <v>0</v>
      </c>
      <c r="H782" s="140">
        <f t="shared" si="73"/>
        <v>0</v>
      </c>
      <c r="I782" s="122">
        <f t="shared" si="77"/>
        <v>0</v>
      </c>
      <c r="K782" s="120"/>
      <c r="L782" s="141" t="e">
        <f t="shared" si="74"/>
        <v>#N/A</v>
      </c>
      <c r="M782" s="142">
        <f>IF(C782="ZZ Group",(SUM(IFERROR(SUM(VLOOKUP(C782,SpeciesLookup,37,FALSE)*E782/L782*20*0.001),0)*(1-G782))),SUM(IFERROR(SUM(VLOOKUP(C782,SpeciesLookup,37,FALSE)/L782*'6. Look Up Tables'!$M$9*0.001),0)*(1-G782)))</f>
        <v>0</v>
      </c>
      <c r="N782" s="120" t="s">
        <v>114</v>
      </c>
      <c r="O782" s="122">
        <f t="shared" si="75"/>
        <v>0</v>
      </c>
      <c r="P782" s="123"/>
    </row>
    <row r="783" spans="2:16" x14ac:dyDescent="0.2">
      <c r="B783" s="124"/>
      <c r="C783" s="137"/>
      <c r="D783" s="138">
        <f t="shared" si="72"/>
        <v>0</v>
      </c>
      <c r="E783" s="231"/>
      <c r="F783" s="119"/>
      <c r="G783" s="139">
        <f t="shared" si="76"/>
        <v>0</v>
      </c>
      <c r="H783" s="140">
        <f t="shared" si="73"/>
        <v>0</v>
      </c>
      <c r="I783" s="122">
        <f t="shared" si="77"/>
        <v>0</v>
      </c>
      <c r="K783" s="120"/>
      <c r="L783" s="141" t="e">
        <f t="shared" si="74"/>
        <v>#N/A</v>
      </c>
      <c r="M783" s="142">
        <f>IF(C783="ZZ Group",(SUM(IFERROR(SUM(VLOOKUP(C783,SpeciesLookup,37,FALSE)*E783/L783*20*0.001),0)*(1-G783))),SUM(IFERROR(SUM(VLOOKUP(C783,SpeciesLookup,37,FALSE)/L783*'6. Look Up Tables'!$M$9*0.001),0)*(1-G783)))</f>
        <v>0</v>
      </c>
      <c r="N783" s="120" t="s">
        <v>114</v>
      </c>
      <c r="O783" s="122">
        <f t="shared" si="75"/>
        <v>0</v>
      </c>
      <c r="P783" s="123"/>
    </row>
    <row r="784" spans="2:16" x14ac:dyDescent="0.2">
      <c r="B784" s="124"/>
      <c r="C784" s="137"/>
      <c r="D784" s="138">
        <f t="shared" si="72"/>
        <v>0</v>
      </c>
      <c r="E784" s="231"/>
      <c r="F784" s="119"/>
      <c r="G784" s="139">
        <f t="shared" si="76"/>
        <v>0</v>
      </c>
      <c r="H784" s="140">
        <f t="shared" si="73"/>
        <v>0</v>
      </c>
      <c r="I784" s="122">
        <f t="shared" si="77"/>
        <v>0</v>
      </c>
      <c r="K784" s="120"/>
      <c r="L784" s="141" t="e">
        <f t="shared" si="74"/>
        <v>#N/A</v>
      </c>
      <c r="M784" s="142">
        <f>IF(C784="ZZ Group",(SUM(IFERROR(SUM(VLOOKUP(C784,SpeciesLookup,37,FALSE)*E784/L784*20*0.001),0)*(1-G784))),SUM(IFERROR(SUM(VLOOKUP(C784,SpeciesLookup,37,FALSE)/L784*'6. Look Up Tables'!$M$9*0.001),0)*(1-G784)))</f>
        <v>0</v>
      </c>
      <c r="N784" s="120" t="s">
        <v>114</v>
      </c>
      <c r="O784" s="122">
        <f t="shared" si="75"/>
        <v>0</v>
      </c>
      <c r="P784" s="123"/>
    </row>
    <row r="785" spans="2:16" x14ac:dyDescent="0.2">
      <c r="B785" s="124"/>
      <c r="C785" s="137"/>
      <c r="D785" s="138">
        <f t="shared" si="72"/>
        <v>0</v>
      </c>
      <c r="E785" s="231"/>
      <c r="F785" s="119"/>
      <c r="G785" s="139">
        <f t="shared" si="76"/>
        <v>0</v>
      </c>
      <c r="H785" s="140">
        <f t="shared" si="73"/>
        <v>0</v>
      </c>
      <c r="I785" s="122">
        <f t="shared" si="77"/>
        <v>0</v>
      </c>
      <c r="K785" s="120"/>
      <c r="L785" s="141" t="e">
        <f t="shared" si="74"/>
        <v>#N/A</v>
      </c>
      <c r="M785" s="142">
        <f>IF(C785="ZZ Group",(SUM(IFERROR(SUM(VLOOKUP(C785,SpeciesLookup,37,FALSE)*E785/L785*20*0.001),0)*(1-G785))),SUM(IFERROR(SUM(VLOOKUP(C785,SpeciesLookup,37,FALSE)/L785*'6. Look Up Tables'!$M$9*0.001),0)*(1-G785)))</f>
        <v>0</v>
      </c>
      <c r="N785" s="120" t="s">
        <v>114</v>
      </c>
      <c r="O785" s="122">
        <f t="shared" si="75"/>
        <v>0</v>
      </c>
      <c r="P785" s="123"/>
    </row>
    <row r="786" spans="2:16" x14ac:dyDescent="0.2">
      <c r="B786" s="124"/>
      <c r="C786" s="137"/>
      <c r="D786" s="138">
        <f t="shared" si="72"/>
        <v>0</v>
      </c>
      <c r="E786" s="231"/>
      <c r="F786" s="119"/>
      <c r="G786" s="139">
        <f t="shared" si="76"/>
        <v>0</v>
      </c>
      <c r="H786" s="140">
        <f t="shared" si="73"/>
        <v>0</v>
      </c>
      <c r="I786" s="122">
        <f t="shared" si="77"/>
        <v>0</v>
      </c>
      <c r="K786" s="120"/>
      <c r="L786" s="141" t="e">
        <f t="shared" si="74"/>
        <v>#N/A</v>
      </c>
      <c r="M786" s="142">
        <f>IF(C786="ZZ Group",(SUM(IFERROR(SUM(VLOOKUP(C786,SpeciesLookup,37,FALSE)*E786/L786*20*0.001),0)*(1-G786))),SUM(IFERROR(SUM(VLOOKUP(C786,SpeciesLookup,37,FALSE)/L786*'6. Look Up Tables'!$M$9*0.001),0)*(1-G786)))</f>
        <v>0</v>
      </c>
      <c r="N786" s="120" t="s">
        <v>114</v>
      </c>
      <c r="O786" s="122">
        <f t="shared" si="75"/>
        <v>0</v>
      </c>
      <c r="P786" s="123"/>
    </row>
    <row r="787" spans="2:16" x14ac:dyDescent="0.2">
      <c r="B787" s="124"/>
      <c r="C787" s="137"/>
      <c r="D787" s="138">
        <f t="shared" si="72"/>
        <v>0</v>
      </c>
      <c r="E787" s="231"/>
      <c r="F787" s="119"/>
      <c r="G787" s="139">
        <f t="shared" si="76"/>
        <v>0</v>
      </c>
      <c r="H787" s="140">
        <f t="shared" si="73"/>
        <v>0</v>
      </c>
      <c r="I787" s="122">
        <f t="shared" si="77"/>
        <v>0</v>
      </c>
      <c r="K787" s="120"/>
      <c r="L787" s="141" t="e">
        <f t="shared" si="74"/>
        <v>#N/A</v>
      </c>
      <c r="M787" s="142">
        <f>IF(C787="ZZ Group",(SUM(IFERROR(SUM(VLOOKUP(C787,SpeciesLookup,37,FALSE)*E787/L787*20*0.001),0)*(1-G787))),SUM(IFERROR(SUM(VLOOKUP(C787,SpeciesLookup,37,FALSE)/L787*'6. Look Up Tables'!$M$9*0.001),0)*(1-G787)))</f>
        <v>0</v>
      </c>
      <c r="N787" s="120" t="s">
        <v>114</v>
      </c>
      <c r="O787" s="122">
        <f t="shared" si="75"/>
        <v>0</v>
      </c>
      <c r="P787" s="123"/>
    </row>
    <row r="788" spans="2:16" x14ac:dyDescent="0.2">
      <c r="B788" s="124"/>
      <c r="C788" s="137"/>
      <c r="D788" s="138">
        <f t="shared" si="72"/>
        <v>0</v>
      </c>
      <c r="E788" s="231"/>
      <c r="F788" s="119"/>
      <c r="G788" s="139">
        <f t="shared" si="76"/>
        <v>0</v>
      </c>
      <c r="H788" s="140">
        <f t="shared" si="73"/>
        <v>0</v>
      </c>
      <c r="I788" s="122">
        <f t="shared" si="77"/>
        <v>0</v>
      </c>
      <c r="K788" s="120"/>
      <c r="L788" s="141" t="e">
        <f t="shared" si="74"/>
        <v>#N/A</v>
      </c>
      <c r="M788" s="142">
        <f>IF(C788="ZZ Group",(SUM(IFERROR(SUM(VLOOKUP(C788,SpeciesLookup,37,FALSE)*E788/L788*20*0.001),0)*(1-G788))),SUM(IFERROR(SUM(VLOOKUP(C788,SpeciesLookup,37,FALSE)/L788*'6. Look Up Tables'!$M$9*0.001),0)*(1-G788)))</f>
        <v>0</v>
      </c>
      <c r="N788" s="120" t="s">
        <v>114</v>
      </c>
      <c r="O788" s="122">
        <f t="shared" si="75"/>
        <v>0</v>
      </c>
      <c r="P788" s="123"/>
    </row>
    <row r="789" spans="2:16" x14ac:dyDescent="0.2">
      <c r="B789" s="124"/>
      <c r="C789" s="137"/>
      <c r="D789" s="138">
        <f t="shared" si="72"/>
        <v>0</v>
      </c>
      <c r="E789" s="231"/>
      <c r="F789" s="119"/>
      <c r="G789" s="139">
        <f t="shared" si="76"/>
        <v>0</v>
      </c>
      <c r="H789" s="140">
        <f t="shared" si="73"/>
        <v>0</v>
      </c>
      <c r="I789" s="122">
        <f t="shared" si="77"/>
        <v>0</v>
      </c>
      <c r="K789" s="120"/>
      <c r="L789" s="141" t="e">
        <f t="shared" si="74"/>
        <v>#N/A</v>
      </c>
      <c r="M789" s="142">
        <f>IF(C789="ZZ Group",(SUM(IFERROR(SUM(VLOOKUP(C789,SpeciesLookup,37,FALSE)*E789/L789*20*0.001),0)*(1-G789))),SUM(IFERROR(SUM(VLOOKUP(C789,SpeciesLookup,37,FALSE)/L789*'6. Look Up Tables'!$M$9*0.001),0)*(1-G789)))</f>
        <v>0</v>
      </c>
      <c r="N789" s="120" t="s">
        <v>114</v>
      </c>
      <c r="O789" s="122">
        <f t="shared" si="75"/>
        <v>0</v>
      </c>
      <c r="P789" s="123"/>
    </row>
    <row r="790" spans="2:16" x14ac:dyDescent="0.2">
      <c r="B790" s="124"/>
      <c r="C790" s="137"/>
      <c r="D790" s="138">
        <f t="shared" si="72"/>
        <v>0</v>
      </c>
      <c r="E790" s="231"/>
      <c r="F790" s="119"/>
      <c r="G790" s="139">
        <f t="shared" si="76"/>
        <v>0</v>
      </c>
      <c r="H790" s="140">
        <f t="shared" si="73"/>
        <v>0</v>
      </c>
      <c r="I790" s="122">
        <f t="shared" si="77"/>
        <v>0</v>
      </c>
      <c r="K790" s="120"/>
      <c r="L790" s="141" t="e">
        <f t="shared" si="74"/>
        <v>#N/A</v>
      </c>
      <c r="M790" s="142">
        <f>IF(C790="ZZ Group",(SUM(IFERROR(SUM(VLOOKUP(C790,SpeciesLookup,37,FALSE)*E790/L790*20*0.001),0)*(1-G790))),SUM(IFERROR(SUM(VLOOKUP(C790,SpeciesLookup,37,FALSE)/L790*'6. Look Up Tables'!$M$9*0.001),0)*(1-G790)))</f>
        <v>0</v>
      </c>
      <c r="N790" s="120" t="s">
        <v>114</v>
      </c>
      <c r="O790" s="122">
        <f t="shared" si="75"/>
        <v>0</v>
      </c>
      <c r="P790" s="123"/>
    </row>
    <row r="791" spans="2:16" x14ac:dyDescent="0.2">
      <c r="B791" s="124"/>
      <c r="C791" s="137"/>
      <c r="D791" s="138">
        <f t="shared" si="72"/>
        <v>0</v>
      </c>
      <c r="E791" s="231"/>
      <c r="F791" s="119"/>
      <c r="G791" s="139">
        <f t="shared" si="76"/>
        <v>0</v>
      </c>
      <c r="H791" s="140">
        <f t="shared" si="73"/>
        <v>0</v>
      </c>
      <c r="I791" s="122">
        <f t="shared" si="77"/>
        <v>0</v>
      </c>
      <c r="K791" s="120"/>
      <c r="L791" s="141" t="e">
        <f t="shared" si="74"/>
        <v>#N/A</v>
      </c>
      <c r="M791" s="142">
        <f>IF(C791="ZZ Group",(SUM(IFERROR(SUM(VLOOKUP(C791,SpeciesLookup,37,FALSE)*E791/L791*20*0.001),0)*(1-G791))),SUM(IFERROR(SUM(VLOOKUP(C791,SpeciesLookup,37,FALSE)/L791*'6. Look Up Tables'!$M$9*0.001),0)*(1-G791)))</f>
        <v>0</v>
      </c>
      <c r="N791" s="120" t="s">
        <v>114</v>
      </c>
      <c r="O791" s="122">
        <f t="shared" si="75"/>
        <v>0</v>
      </c>
      <c r="P791" s="123"/>
    </row>
    <row r="792" spans="2:16" x14ac:dyDescent="0.2">
      <c r="B792" s="124"/>
      <c r="C792" s="137"/>
      <c r="D792" s="138">
        <f t="shared" si="72"/>
        <v>0</v>
      </c>
      <c r="E792" s="231"/>
      <c r="F792" s="119"/>
      <c r="G792" s="139">
        <f t="shared" si="76"/>
        <v>0</v>
      </c>
      <c r="H792" s="140">
        <f t="shared" si="73"/>
        <v>0</v>
      </c>
      <c r="I792" s="122">
        <f t="shared" si="77"/>
        <v>0</v>
      </c>
      <c r="K792" s="120"/>
      <c r="L792" s="141" t="e">
        <f t="shared" si="74"/>
        <v>#N/A</v>
      </c>
      <c r="M792" s="142">
        <f>IF(C792="ZZ Group",(SUM(IFERROR(SUM(VLOOKUP(C792,SpeciesLookup,37,FALSE)*E792/L792*20*0.001),0)*(1-G792))),SUM(IFERROR(SUM(VLOOKUP(C792,SpeciesLookup,37,FALSE)/L792*'6. Look Up Tables'!$M$9*0.001),0)*(1-G792)))</f>
        <v>0</v>
      </c>
      <c r="N792" s="120" t="s">
        <v>114</v>
      </c>
      <c r="O792" s="122">
        <f t="shared" si="75"/>
        <v>0</v>
      </c>
      <c r="P792" s="123"/>
    </row>
    <row r="793" spans="2:16" x14ac:dyDescent="0.2">
      <c r="B793" s="124"/>
      <c r="C793" s="137"/>
      <c r="D793" s="138">
        <f t="shared" si="72"/>
        <v>0</v>
      </c>
      <c r="E793" s="231"/>
      <c r="F793" s="119"/>
      <c r="G793" s="139">
        <f t="shared" si="76"/>
        <v>0</v>
      </c>
      <c r="H793" s="140">
        <f t="shared" si="73"/>
        <v>0</v>
      </c>
      <c r="I793" s="122">
        <f t="shared" si="77"/>
        <v>0</v>
      </c>
      <c r="K793" s="120"/>
      <c r="L793" s="141" t="e">
        <f t="shared" si="74"/>
        <v>#N/A</v>
      </c>
      <c r="M793" s="142">
        <f>IF(C793="ZZ Group",(SUM(IFERROR(SUM(VLOOKUP(C793,SpeciesLookup,37,FALSE)*E793/L793*20*0.001),0)*(1-G793))),SUM(IFERROR(SUM(VLOOKUP(C793,SpeciesLookup,37,FALSE)/L793*'6. Look Up Tables'!$M$9*0.001),0)*(1-G793)))</f>
        <v>0</v>
      </c>
      <c r="N793" s="120" t="s">
        <v>114</v>
      </c>
      <c r="O793" s="122">
        <f t="shared" si="75"/>
        <v>0</v>
      </c>
      <c r="P793" s="123"/>
    </row>
    <row r="794" spans="2:16" x14ac:dyDescent="0.2">
      <c r="B794" s="124"/>
      <c r="C794" s="137"/>
      <c r="D794" s="138">
        <f t="shared" si="72"/>
        <v>0</v>
      </c>
      <c r="E794" s="231"/>
      <c r="F794" s="119"/>
      <c r="G794" s="139">
        <f t="shared" si="76"/>
        <v>0</v>
      </c>
      <c r="H794" s="140">
        <f t="shared" si="73"/>
        <v>0</v>
      </c>
      <c r="I794" s="122">
        <f t="shared" si="77"/>
        <v>0</v>
      </c>
      <c r="K794" s="120"/>
      <c r="L794" s="141" t="e">
        <f t="shared" si="74"/>
        <v>#N/A</v>
      </c>
      <c r="M794" s="142">
        <f>IF(C794="ZZ Group",(SUM(IFERROR(SUM(VLOOKUP(C794,SpeciesLookup,37,FALSE)*E794/L794*20*0.001),0)*(1-G794))),SUM(IFERROR(SUM(VLOOKUP(C794,SpeciesLookup,37,FALSE)/L794*'6. Look Up Tables'!$M$9*0.001),0)*(1-G794)))</f>
        <v>0</v>
      </c>
      <c r="N794" s="120" t="s">
        <v>114</v>
      </c>
      <c r="O794" s="122">
        <f t="shared" si="75"/>
        <v>0</v>
      </c>
      <c r="P794" s="123"/>
    </row>
    <row r="795" spans="2:16" x14ac:dyDescent="0.2">
      <c r="B795" s="124"/>
      <c r="C795" s="137"/>
      <c r="D795" s="138">
        <f t="shared" si="72"/>
        <v>0</v>
      </c>
      <c r="E795" s="231"/>
      <c r="F795" s="119"/>
      <c r="G795" s="139">
        <f t="shared" si="76"/>
        <v>0</v>
      </c>
      <c r="H795" s="140">
        <f t="shared" si="73"/>
        <v>0</v>
      </c>
      <c r="I795" s="122">
        <f t="shared" si="77"/>
        <v>0</v>
      </c>
      <c r="K795" s="120"/>
      <c r="L795" s="141" t="e">
        <f t="shared" si="74"/>
        <v>#N/A</v>
      </c>
      <c r="M795" s="142">
        <f>IF(C795="ZZ Group",(SUM(IFERROR(SUM(VLOOKUP(C795,SpeciesLookup,37,FALSE)*E795/L795*20*0.001),0)*(1-G795))),SUM(IFERROR(SUM(VLOOKUP(C795,SpeciesLookup,37,FALSE)/L795*'6. Look Up Tables'!$M$9*0.001),0)*(1-G795)))</f>
        <v>0</v>
      </c>
      <c r="N795" s="120" t="s">
        <v>114</v>
      </c>
      <c r="O795" s="122">
        <f t="shared" si="75"/>
        <v>0</v>
      </c>
      <c r="P795" s="123"/>
    </row>
    <row r="796" spans="2:16" x14ac:dyDescent="0.2">
      <c r="B796" s="124"/>
      <c r="C796" s="137"/>
      <c r="D796" s="138">
        <f t="shared" si="72"/>
        <v>0</v>
      </c>
      <c r="E796" s="231"/>
      <c r="F796" s="119"/>
      <c r="G796" s="139">
        <f t="shared" si="76"/>
        <v>0</v>
      </c>
      <c r="H796" s="140">
        <f t="shared" si="73"/>
        <v>0</v>
      </c>
      <c r="I796" s="122">
        <f t="shared" si="77"/>
        <v>0</v>
      </c>
      <c r="K796" s="120"/>
      <c r="L796" s="141" t="e">
        <f t="shared" si="74"/>
        <v>#N/A</v>
      </c>
      <c r="M796" s="142">
        <f>IF(C796="ZZ Group",(SUM(IFERROR(SUM(VLOOKUP(C796,SpeciesLookup,37,FALSE)*E796/L796*20*0.001),0)*(1-G796))),SUM(IFERROR(SUM(VLOOKUP(C796,SpeciesLookup,37,FALSE)/L796*'6. Look Up Tables'!$M$9*0.001),0)*(1-G796)))</f>
        <v>0</v>
      </c>
      <c r="N796" s="120" t="s">
        <v>114</v>
      </c>
      <c r="O796" s="122">
        <f t="shared" si="75"/>
        <v>0</v>
      </c>
      <c r="P796" s="123"/>
    </row>
    <row r="797" spans="2:16" x14ac:dyDescent="0.2">
      <c r="B797" s="124"/>
      <c r="C797" s="137"/>
      <c r="D797" s="138">
        <f t="shared" si="72"/>
        <v>0</v>
      </c>
      <c r="E797" s="231"/>
      <c r="F797" s="119"/>
      <c r="G797" s="139">
        <f t="shared" si="76"/>
        <v>0</v>
      </c>
      <c r="H797" s="140">
        <f t="shared" si="73"/>
        <v>0</v>
      </c>
      <c r="I797" s="122">
        <f t="shared" si="77"/>
        <v>0</v>
      </c>
      <c r="K797" s="120"/>
      <c r="L797" s="141" t="e">
        <f t="shared" si="74"/>
        <v>#N/A</v>
      </c>
      <c r="M797" s="142">
        <f>IF(C797="ZZ Group",(SUM(IFERROR(SUM(VLOOKUP(C797,SpeciesLookup,37,FALSE)*E797/L797*20*0.001),0)*(1-G797))),SUM(IFERROR(SUM(VLOOKUP(C797,SpeciesLookup,37,FALSE)/L797*'6. Look Up Tables'!$M$9*0.001),0)*(1-G797)))</f>
        <v>0</v>
      </c>
      <c r="N797" s="120" t="s">
        <v>114</v>
      </c>
      <c r="O797" s="122">
        <f t="shared" si="75"/>
        <v>0</v>
      </c>
      <c r="P797" s="123"/>
    </row>
    <row r="798" spans="2:16" x14ac:dyDescent="0.2">
      <c r="B798" s="124"/>
      <c r="C798" s="137"/>
      <c r="D798" s="138">
        <f t="shared" si="72"/>
        <v>0</v>
      </c>
      <c r="E798" s="231"/>
      <c r="F798" s="119"/>
      <c r="G798" s="139">
        <f t="shared" si="76"/>
        <v>0</v>
      </c>
      <c r="H798" s="140">
        <f t="shared" si="73"/>
        <v>0</v>
      </c>
      <c r="I798" s="122">
        <f t="shared" si="77"/>
        <v>0</v>
      </c>
      <c r="K798" s="120"/>
      <c r="L798" s="141" t="e">
        <f t="shared" si="74"/>
        <v>#N/A</v>
      </c>
      <c r="M798" s="142">
        <f>IF(C798="ZZ Group",(SUM(IFERROR(SUM(VLOOKUP(C798,SpeciesLookup,37,FALSE)*E798/L798*20*0.001),0)*(1-G798))),SUM(IFERROR(SUM(VLOOKUP(C798,SpeciesLookup,37,FALSE)/L798*'6. Look Up Tables'!$M$9*0.001),0)*(1-G798)))</f>
        <v>0</v>
      </c>
      <c r="N798" s="120" t="s">
        <v>114</v>
      </c>
      <c r="O798" s="122">
        <f t="shared" si="75"/>
        <v>0</v>
      </c>
      <c r="P798" s="123"/>
    </row>
    <row r="799" spans="2:16" x14ac:dyDescent="0.2">
      <c r="B799" s="124"/>
      <c r="C799" s="137"/>
      <c r="D799" s="138">
        <f t="shared" si="72"/>
        <v>0</v>
      </c>
      <c r="E799" s="231"/>
      <c r="F799" s="119"/>
      <c r="G799" s="139">
        <f t="shared" si="76"/>
        <v>0</v>
      </c>
      <c r="H799" s="140">
        <f t="shared" si="73"/>
        <v>0</v>
      </c>
      <c r="I799" s="122">
        <f t="shared" si="77"/>
        <v>0</v>
      </c>
      <c r="K799" s="120"/>
      <c r="L799" s="141" t="e">
        <f t="shared" si="74"/>
        <v>#N/A</v>
      </c>
      <c r="M799" s="142">
        <f>IF(C799="ZZ Group",(SUM(IFERROR(SUM(VLOOKUP(C799,SpeciesLookup,37,FALSE)*E799/L799*20*0.001),0)*(1-G799))),SUM(IFERROR(SUM(VLOOKUP(C799,SpeciesLookup,37,FALSE)/L799*'6. Look Up Tables'!$M$9*0.001),0)*(1-G799)))</f>
        <v>0</v>
      </c>
      <c r="N799" s="120" t="s">
        <v>114</v>
      </c>
      <c r="O799" s="122">
        <f t="shared" si="75"/>
        <v>0</v>
      </c>
      <c r="P799" s="123"/>
    </row>
    <row r="800" spans="2:16" x14ac:dyDescent="0.2">
      <c r="B800" s="124"/>
      <c r="C800" s="137"/>
      <c r="D800" s="138">
        <f t="shared" si="72"/>
        <v>0</v>
      </c>
      <c r="E800" s="231"/>
      <c r="F800" s="119"/>
      <c r="G800" s="139">
        <f t="shared" si="76"/>
        <v>0</v>
      </c>
      <c r="H800" s="140">
        <f t="shared" si="73"/>
        <v>0</v>
      </c>
      <c r="I800" s="122">
        <f t="shared" si="77"/>
        <v>0</v>
      </c>
      <c r="K800" s="120"/>
      <c r="L800" s="141" t="e">
        <f t="shared" si="74"/>
        <v>#N/A</v>
      </c>
      <c r="M800" s="142">
        <f>IF(C800="ZZ Group",(SUM(IFERROR(SUM(VLOOKUP(C800,SpeciesLookup,37,FALSE)*E800/L800*20*0.001),0)*(1-G800))),SUM(IFERROR(SUM(VLOOKUP(C800,SpeciesLookup,37,FALSE)/L800*'6. Look Up Tables'!$M$9*0.001),0)*(1-G800)))</f>
        <v>0</v>
      </c>
      <c r="N800" s="120" t="s">
        <v>114</v>
      </c>
      <c r="O800" s="122">
        <f t="shared" si="75"/>
        <v>0</v>
      </c>
      <c r="P800" s="123"/>
    </row>
    <row r="801" spans="2:16" x14ac:dyDescent="0.2">
      <c r="B801" s="124"/>
      <c r="C801" s="137"/>
      <c r="D801" s="138">
        <f t="shared" si="72"/>
        <v>0</v>
      </c>
      <c r="E801" s="231"/>
      <c r="F801" s="119"/>
      <c r="G801" s="139">
        <f t="shared" si="76"/>
        <v>0</v>
      </c>
      <c r="H801" s="140">
        <f t="shared" si="73"/>
        <v>0</v>
      </c>
      <c r="I801" s="122">
        <f t="shared" si="77"/>
        <v>0</v>
      </c>
      <c r="K801" s="120"/>
      <c r="L801" s="141" t="e">
        <f t="shared" si="74"/>
        <v>#N/A</v>
      </c>
      <c r="M801" s="142">
        <f>IF(C801="ZZ Group",(SUM(IFERROR(SUM(VLOOKUP(C801,SpeciesLookup,37,FALSE)*E801/L801*20*0.001),0)*(1-G801))),SUM(IFERROR(SUM(VLOOKUP(C801,SpeciesLookup,37,FALSE)/L801*'6. Look Up Tables'!$M$9*0.001),0)*(1-G801)))</f>
        <v>0</v>
      </c>
      <c r="N801" s="120" t="s">
        <v>114</v>
      </c>
      <c r="O801" s="122">
        <f t="shared" si="75"/>
        <v>0</v>
      </c>
      <c r="P801" s="123"/>
    </row>
    <row r="802" spans="2:16" x14ac:dyDescent="0.2">
      <c r="B802" s="124"/>
      <c r="C802" s="137"/>
      <c r="D802" s="138">
        <f t="shared" si="72"/>
        <v>0</v>
      </c>
      <c r="E802" s="231"/>
      <c r="F802" s="119"/>
      <c r="G802" s="139">
        <f t="shared" si="76"/>
        <v>0</v>
      </c>
      <c r="H802" s="140">
        <f t="shared" si="73"/>
        <v>0</v>
      </c>
      <c r="I802" s="122">
        <f t="shared" si="77"/>
        <v>0</v>
      </c>
      <c r="K802" s="120"/>
      <c r="L802" s="141" t="e">
        <f t="shared" si="74"/>
        <v>#N/A</v>
      </c>
      <c r="M802" s="142">
        <f>IF(C802="ZZ Group",(SUM(IFERROR(SUM(VLOOKUP(C802,SpeciesLookup,37,FALSE)*E802/L802*20*0.001),0)*(1-G802))),SUM(IFERROR(SUM(VLOOKUP(C802,SpeciesLookup,37,FALSE)/L802*'6. Look Up Tables'!$M$9*0.001),0)*(1-G802)))</f>
        <v>0</v>
      </c>
      <c r="N802" s="120" t="s">
        <v>114</v>
      </c>
      <c r="O802" s="122">
        <f t="shared" si="75"/>
        <v>0</v>
      </c>
      <c r="P802" s="123"/>
    </row>
    <row r="803" spans="2:16" x14ac:dyDescent="0.2">
      <c r="B803" s="124"/>
      <c r="C803" s="137"/>
      <c r="D803" s="138">
        <f t="shared" si="72"/>
        <v>0</v>
      </c>
      <c r="E803" s="231"/>
      <c r="F803" s="119"/>
      <c r="G803" s="139">
        <f t="shared" si="76"/>
        <v>0</v>
      </c>
      <c r="H803" s="140">
        <f t="shared" si="73"/>
        <v>0</v>
      </c>
      <c r="I803" s="122">
        <f t="shared" si="77"/>
        <v>0</v>
      </c>
      <c r="K803" s="120"/>
      <c r="L803" s="141" t="e">
        <f t="shared" si="74"/>
        <v>#N/A</v>
      </c>
      <c r="M803" s="142">
        <f>IF(C803="ZZ Group",(SUM(IFERROR(SUM(VLOOKUP(C803,SpeciesLookup,37,FALSE)*E803/L803*20*0.001),0)*(1-G803))),SUM(IFERROR(SUM(VLOOKUP(C803,SpeciesLookup,37,FALSE)/L803*'6. Look Up Tables'!$M$9*0.001),0)*(1-G803)))</f>
        <v>0</v>
      </c>
      <c r="N803" s="120" t="s">
        <v>114</v>
      </c>
      <c r="O803" s="122">
        <f t="shared" si="75"/>
        <v>0</v>
      </c>
      <c r="P803" s="123"/>
    </row>
    <row r="804" spans="2:16" x14ac:dyDescent="0.2">
      <c r="B804" s="124"/>
      <c r="C804" s="137"/>
      <c r="D804" s="138">
        <f t="shared" si="72"/>
        <v>0</v>
      </c>
      <c r="E804" s="231"/>
      <c r="F804" s="119"/>
      <c r="G804" s="139">
        <f t="shared" si="76"/>
        <v>0</v>
      </c>
      <c r="H804" s="140">
        <f t="shared" si="73"/>
        <v>0</v>
      </c>
      <c r="I804" s="122">
        <f t="shared" si="77"/>
        <v>0</v>
      </c>
      <c r="K804" s="120"/>
      <c r="L804" s="141" t="e">
        <f t="shared" si="74"/>
        <v>#N/A</v>
      </c>
      <c r="M804" s="142">
        <f>IF(C804="ZZ Group",(SUM(IFERROR(SUM(VLOOKUP(C804,SpeciesLookup,37,FALSE)*E804/L804*20*0.001),0)*(1-G804))),SUM(IFERROR(SUM(VLOOKUP(C804,SpeciesLookup,37,FALSE)/L804*'6. Look Up Tables'!$M$9*0.001),0)*(1-G804)))</f>
        <v>0</v>
      </c>
      <c r="N804" s="120" t="s">
        <v>114</v>
      </c>
      <c r="O804" s="122">
        <f t="shared" si="75"/>
        <v>0</v>
      </c>
      <c r="P804" s="123"/>
    </row>
    <row r="805" spans="2:16" x14ac:dyDescent="0.2">
      <c r="B805" s="124"/>
      <c r="C805" s="137"/>
      <c r="D805" s="138">
        <f t="shared" si="72"/>
        <v>0</v>
      </c>
      <c r="E805" s="231"/>
      <c r="F805" s="119"/>
      <c r="G805" s="139">
        <f t="shared" si="76"/>
        <v>0</v>
      </c>
      <c r="H805" s="140">
        <f t="shared" si="73"/>
        <v>0</v>
      </c>
      <c r="I805" s="122">
        <f t="shared" si="77"/>
        <v>0</v>
      </c>
      <c r="K805" s="120"/>
      <c r="L805" s="141" t="e">
        <f t="shared" si="74"/>
        <v>#N/A</v>
      </c>
      <c r="M805" s="142">
        <f>IF(C805="ZZ Group",(SUM(IFERROR(SUM(VLOOKUP(C805,SpeciesLookup,37,FALSE)*E805/L805*20*0.001),0)*(1-G805))),SUM(IFERROR(SUM(VLOOKUP(C805,SpeciesLookup,37,FALSE)/L805*'6. Look Up Tables'!$M$9*0.001),0)*(1-G805)))</f>
        <v>0</v>
      </c>
      <c r="N805" s="120" t="s">
        <v>114</v>
      </c>
      <c r="O805" s="122">
        <f t="shared" si="75"/>
        <v>0</v>
      </c>
      <c r="P805" s="123"/>
    </row>
    <row r="806" spans="2:16" x14ac:dyDescent="0.2">
      <c r="B806" s="124"/>
      <c r="C806" s="137"/>
      <c r="D806" s="138">
        <f t="shared" si="72"/>
        <v>0</v>
      </c>
      <c r="E806" s="231"/>
      <c r="F806" s="119"/>
      <c r="G806" s="139">
        <f t="shared" si="76"/>
        <v>0</v>
      </c>
      <c r="H806" s="140">
        <f t="shared" si="73"/>
        <v>0</v>
      </c>
      <c r="I806" s="122">
        <f t="shared" si="77"/>
        <v>0</v>
      </c>
      <c r="K806" s="120"/>
      <c r="L806" s="141" t="e">
        <f t="shared" si="74"/>
        <v>#N/A</v>
      </c>
      <c r="M806" s="142">
        <f>IF(C806="ZZ Group",(SUM(IFERROR(SUM(VLOOKUP(C806,SpeciesLookup,37,FALSE)*E806/L806*20*0.001),0)*(1-G806))),SUM(IFERROR(SUM(VLOOKUP(C806,SpeciesLookup,37,FALSE)/L806*'6. Look Up Tables'!$M$9*0.001),0)*(1-G806)))</f>
        <v>0</v>
      </c>
      <c r="N806" s="120" t="s">
        <v>114</v>
      </c>
      <c r="O806" s="122">
        <f t="shared" si="75"/>
        <v>0</v>
      </c>
      <c r="P806" s="123"/>
    </row>
    <row r="807" spans="2:16" x14ac:dyDescent="0.2">
      <c r="B807" s="124"/>
      <c r="C807" s="137"/>
      <c r="D807" s="138">
        <f t="shared" si="72"/>
        <v>0</v>
      </c>
      <c r="E807" s="231"/>
      <c r="F807" s="119"/>
      <c r="G807" s="139">
        <f t="shared" si="76"/>
        <v>0</v>
      </c>
      <c r="H807" s="140">
        <f t="shared" si="73"/>
        <v>0</v>
      </c>
      <c r="I807" s="122">
        <f t="shared" si="77"/>
        <v>0</v>
      </c>
      <c r="K807" s="120"/>
      <c r="L807" s="141" t="e">
        <f t="shared" si="74"/>
        <v>#N/A</v>
      </c>
      <c r="M807" s="142">
        <f>IF(C807="ZZ Group",(SUM(IFERROR(SUM(VLOOKUP(C807,SpeciesLookup,37,FALSE)*E807/L807*20*0.001),0)*(1-G807))),SUM(IFERROR(SUM(VLOOKUP(C807,SpeciesLookup,37,FALSE)/L807*'6. Look Up Tables'!$M$9*0.001),0)*(1-G807)))</f>
        <v>0</v>
      </c>
      <c r="N807" s="120" t="s">
        <v>114</v>
      </c>
      <c r="O807" s="122">
        <f t="shared" si="75"/>
        <v>0</v>
      </c>
      <c r="P807" s="123"/>
    </row>
    <row r="808" spans="2:16" x14ac:dyDescent="0.2">
      <c r="B808" s="124"/>
      <c r="C808" s="137"/>
      <c r="D808" s="138">
        <f t="shared" si="72"/>
        <v>0</v>
      </c>
      <c r="E808" s="231"/>
      <c r="F808" s="119"/>
      <c r="G808" s="139">
        <f t="shared" si="76"/>
        <v>0</v>
      </c>
      <c r="H808" s="140">
        <f t="shared" si="73"/>
        <v>0</v>
      </c>
      <c r="I808" s="122">
        <f t="shared" si="77"/>
        <v>0</v>
      </c>
      <c r="K808" s="120"/>
      <c r="L808" s="141" t="e">
        <f t="shared" si="74"/>
        <v>#N/A</v>
      </c>
      <c r="M808" s="142">
        <f>IF(C808="ZZ Group",(SUM(IFERROR(SUM(VLOOKUP(C808,SpeciesLookup,37,FALSE)*E808/L808*20*0.001),0)*(1-G808))),SUM(IFERROR(SUM(VLOOKUP(C808,SpeciesLookup,37,FALSE)/L808*'6. Look Up Tables'!$M$9*0.001),0)*(1-G808)))</f>
        <v>0</v>
      </c>
      <c r="N808" s="120" t="s">
        <v>114</v>
      </c>
      <c r="O808" s="122">
        <f t="shared" si="75"/>
        <v>0</v>
      </c>
      <c r="P808" s="123"/>
    </row>
    <row r="809" spans="2:16" x14ac:dyDescent="0.2">
      <c r="B809" s="124"/>
      <c r="C809" s="137"/>
      <c r="D809" s="138">
        <f t="shared" si="72"/>
        <v>0</v>
      </c>
      <c r="E809" s="231"/>
      <c r="F809" s="119"/>
      <c r="G809" s="139">
        <f t="shared" si="76"/>
        <v>0</v>
      </c>
      <c r="H809" s="140">
        <f t="shared" si="73"/>
        <v>0</v>
      </c>
      <c r="I809" s="122">
        <f t="shared" si="77"/>
        <v>0</v>
      </c>
      <c r="K809" s="120"/>
      <c r="L809" s="141" t="e">
        <f t="shared" si="74"/>
        <v>#N/A</v>
      </c>
      <c r="M809" s="142">
        <f>IF(C809="ZZ Group",(SUM(IFERROR(SUM(VLOOKUP(C809,SpeciesLookup,37,FALSE)*E809/L809*20*0.001),0)*(1-G809))),SUM(IFERROR(SUM(VLOOKUP(C809,SpeciesLookup,37,FALSE)/L809*'6. Look Up Tables'!$M$9*0.001),0)*(1-G809)))</f>
        <v>0</v>
      </c>
      <c r="N809" s="120" t="s">
        <v>114</v>
      </c>
      <c r="O809" s="122">
        <f t="shared" si="75"/>
        <v>0</v>
      </c>
      <c r="P809" s="123"/>
    </row>
    <row r="810" spans="2:16" x14ac:dyDescent="0.2">
      <c r="B810" s="124"/>
      <c r="C810" s="137"/>
      <c r="D810" s="138">
        <f t="shared" si="72"/>
        <v>0</v>
      </c>
      <c r="E810" s="231"/>
      <c r="F810" s="119"/>
      <c r="G810" s="139">
        <f t="shared" si="76"/>
        <v>0</v>
      </c>
      <c r="H810" s="140">
        <f t="shared" si="73"/>
        <v>0</v>
      </c>
      <c r="I810" s="122">
        <f t="shared" si="77"/>
        <v>0</v>
      </c>
      <c r="K810" s="120"/>
      <c r="L810" s="141" t="e">
        <f t="shared" si="74"/>
        <v>#N/A</v>
      </c>
      <c r="M810" s="142">
        <f>IF(C810="ZZ Group",(SUM(IFERROR(SUM(VLOOKUP(C810,SpeciesLookup,37,FALSE)*E810/L810*20*0.001),0)*(1-G810))),SUM(IFERROR(SUM(VLOOKUP(C810,SpeciesLookup,37,FALSE)/L810*'6. Look Up Tables'!$M$9*0.001),0)*(1-G810)))</f>
        <v>0</v>
      </c>
      <c r="N810" s="120" t="s">
        <v>114</v>
      </c>
      <c r="O810" s="122">
        <f t="shared" si="75"/>
        <v>0</v>
      </c>
      <c r="P810" s="123"/>
    </row>
    <row r="811" spans="2:16" x14ac:dyDescent="0.2">
      <c r="B811" s="124"/>
      <c r="C811" s="137"/>
      <c r="D811" s="138">
        <f t="shared" si="72"/>
        <v>0</v>
      </c>
      <c r="E811" s="231"/>
      <c r="F811" s="119"/>
      <c r="G811" s="139">
        <f t="shared" si="76"/>
        <v>0</v>
      </c>
      <c r="H811" s="140">
        <f t="shared" si="73"/>
        <v>0</v>
      </c>
      <c r="I811" s="122">
        <f t="shared" si="77"/>
        <v>0</v>
      </c>
      <c r="K811" s="120"/>
      <c r="L811" s="141" t="e">
        <f t="shared" si="74"/>
        <v>#N/A</v>
      </c>
      <c r="M811" s="142">
        <f>IF(C811="ZZ Group",(SUM(IFERROR(SUM(VLOOKUP(C811,SpeciesLookup,37,FALSE)*E811/L811*20*0.001),0)*(1-G811))),SUM(IFERROR(SUM(VLOOKUP(C811,SpeciesLookup,37,FALSE)/L811*'6. Look Up Tables'!$M$9*0.001),0)*(1-G811)))</f>
        <v>0</v>
      </c>
      <c r="N811" s="120" t="s">
        <v>114</v>
      </c>
      <c r="O811" s="122">
        <f t="shared" si="75"/>
        <v>0</v>
      </c>
      <c r="P811" s="123"/>
    </row>
    <row r="812" spans="2:16" x14ac:dyDescent="0.2">
      <c r="B812" s="124"/>
      <c r="C812" s="137"/>
      <c r="D812" s="138">
        <f t="shared" si="72"/>
        <v>0</v>
      </c>
      <c r="E812" s="231"/>
      <c r="F812" s="119"/>
      <c r="G812" s="139">
        <f t="shared" si="76"/>
        <v>0</v>
      </c>
      <c r="H812" s="140">
        <f t="shared" si="73"/>
        <v>0</v>
      </c>
      <c r="I812" s="122">
        <f t="shared" si="77"/>
        <v>0</v>
      </c>
      <c r="K812" s="120"/>
      <c r="L812" s="141" t="e">
        <f t="shared" si="74"/>
        <v>#N/A</v>
      </c>
      <c r="M812" s="142">
        <f>IF(C812="ZZ Group",(SUM(IFERROR(SUM(VLOOKUP(C812,SpeciesLookup,37,FALSE)*E812/L812*20*0.001),0)*(1-G812))),SUM(IFERROR(SUM(VLOOKUP(C812,SpeciesLookup,37,FALSE)/L812*'6. Look Up Tables'!$M$9*0.001),0)*(1-G812)))</f>
        <v>0</v>
      </c>
      <c r="N812" s="120" t="s">
        <v>114</v>
      </c>
      <c r="O812" s="122">
        <f t="shared" si="75"/>
        <v>0</v>
      </c>
      <c r="P812" s="123"/>
    </row>
    <row r="813" spans="2:16" x14ac:dyDescent="0.2">
      <c r="B813" s="124"/>
      <c r="C813" s="137"/>
      <c r="D813" s="138">
        <f t="shared" si="72"/>
        <v>0</v>
      </c>
      <c r="E813" s="231"/>
      <c r="F813" s="119"/>
      <c r="G813" s="139">
        <f t="shared" si="76"/>
        <v>0</v>
      </c>
      <c r="H813" s="140">
        <f t="shared" si="73"/>
        <v>0</v>
      </c>
      <c r="I813" s="122">
        <f t="shared" si="77"/>
        <v>0</v>
      </c>
      <c r="K813" s="120"/>
      <c r="L813" s="141" t="e">
        <f t="shared" si="74"/>
        <v>#N/A</v>
      </c>
      <c r="M813" s="142">
        <f>IF(C813="ZZ Group",(SUM(IFERROR(SUM(VLOOKUP(C813,SpeciesLookup,37,FALSE)*E813/L813*20*0.001),0)*(1-G813))),SUM(IFERROR(SUM(VLOOKUP(C813,SpeciesLookup,37,FALSE)/L813*'6. Look Up Tables'!$M$9*0.001),0)*(1-G813)))</f>
        <v>0</v>
      </c>
      <c r="N813" s="120" t="s">
        <v>114</v>
      </c>
      <c r="O813" s="122">
        <f t="shared" si="75"/>
        <v>0</v>
      </c>
      <c r="P813" s="123"/>
    </row>
    <row r="814" spans="2:16" x14ac:dyDescent="0.2">
      <c r="B814" s="124"/>
      <c r="C814" s="137"/>
      <c r="D814" s="138">
        <f t="shared" si="72"/>
        <v>0</v>
      </c>
      <c r="E814" s="231"/>
      <c r="F814" s="119"/>
      <c r="G814" s="139">
        <f t="shared" si="76"/>
        <v>0</v>
      </c>
      <c r="H814" s="140">
        <f t="shared" si="73"/>
        <v>0</v>
      </c>
      <c r="I814" s="122">
        <f t="shared" si="77"/>
        <v>0</v>
      </c>
      <c r="K814" s="120"/>
      <c r="L814" s="141" t="e">
        <f t="shared" si="74"/>
        <v>#N/A</v>
      </c>
      <c r="M814" s="142">
        <f>IF(C814="ZZ Group",(SUM(IFERROR(SUM(VLOOKUP(C814,SpeciesLookup,37,FALSE)*E814/L814*20*0.001),0)*(1-G814))),SUM(IFERROR(SUM(VLOOKUP(C814,SpeciesLookup,37,FALSE)/L814*'6. Look Up Tables'!$M$9*0.001),0)*(1-G814)))</f>
        <v>0</v>
      </c>
      <c r="N814" s="120" t="s">
        <v>114</v>
      </c>
      <c r="O814" s="122">
        <f t="shared" si="75"/>
        <v>0</v>
      </c>
      <c r="P814" s="123"/>
    </row>
    <row r="815" spans="2:16" x14ac:dyDescent="0.2">
      <c r="B815" s="124"/>
      <c r="C815" s="137"/>
      <c r="D815" s="138">
        <f t="shared" si="72"/>
        <v>0</v>
      </c>
      <c r="E815" s="231"/>
      <c r="F815" s="119"/>
      <c r="G815" s="139">
        <f t="shared" si="76"/>
        <v>0</v>
      </c>
      <c r="H815" s="140">
        <f t="shared" si="73"/>
        <v>0</v>
      </c>
      <c r="I815" s="122">
        <f t="shared" si="77"/>
        <v>0</v>
      </c>
      <c r="K815" s="120"/>
      <c r="L815" s="141" t="e">
        <f t="shared" si="74"/>
        <v>#N/A</v>
      </c>
      <c r="M815" s="142">
        <f>IF(C815="ZZ Group",(SUM(IFERROR(SUM(VLOOKUP(C815,SpeciesLookup,37,FALSE)*E815/L815*20*0.001),0)*(1-G815))),SUM(IFERROR(SUM(VLOOKUP(C815,SpeciesLookup,37,FALSE)/L815*'6. Look Up Tables'!$M$9*0.001),0)*(1-G815)))</f>
        <v>0</v>
      </c>
      <c r="N815" s="120" t="s">
        <v>114</v>
      </c>
      <c r="O815" s="122">
        <f t="shared" si="75"/>
        <v>0</v>
      </c>
      <c r="P815" s="123"/>
    </row>
    <row r="816" spans="2:16" x14ac:dyDescent="0.2">
      <c r="B816" s="124"/>
      <c r="C816" s="137"/>
      <c r="D816" s="138">
        <f t="shared" si="72"/>
        <v>0</v>
      </c>
      <c r="E816" s="231"/>
      <c r="F816" s="119"/>
      <c r="G816" s="139">
        <f t="shared" si="76"/>
        <v>0</v>
      </c>
      <c r="H816" s="140">
        <f t="shared" si="73"/>
        <v>0</v>
      </c>
      <c r="I816" s="122">
        <f t="shared" si="77"/>
        <v>0</v>
      </c>
      <c r="K816" s="120"/>
      <c r="L816" s="141" t="e">
        <f t="shared" si="74"/>
        <v>#N/A</v>
      </c>
      <c r="M816" s="142">
        <f>IF(C816="ZZ Group",(SUM(IFERROR(SUM(VLOOKUP(C816,SpeciesLookup,37,FALSE)*E816/L816*20*0.001),0)*(1-G816))),SUM(IFERROR(SUM(VLOOKUP(C816,SpeciesLookup,37,FALSE)/L816*'6. Look Up Tables'!$M$9*0.001),0)*(1-G816)))</f>
        <v>0</v>
      </c>
      <c r="N816" s="120" t="s">
        <v>114</v>
      </c>
      <c r="O816" s="122">
        <f t="shared" si="75"/>
        <v>0</v>
      </c>
      <c r="P816" s="123"/>
    </row>
    <row r="817" spans="2:16" x14ac:dyDescent="0.2">
      <c r="B817" s="124"/>
      <c r="C817" s="137"/>
      <c r="D817" s="138">
        <f t="shared" si="72"/>
        <v>0</v>
      </c>
      <c r="E817" s="231"/>
      <c r="F817" s="119"/>
      <c r="G817" s="139">
        <f t="shared" si="76"/>
        <v>0</v>
      </c>
      <c r="H817" s="140">
        <f t="shared" si="73"/>
        <v>0</v>
      </c>
      <c r="I817" s="122">
        <f t="shared" si="77"/>
        <v>0</v>
      </c>
      <c r="K817" s="120"/>
      <c r="L817" s="141" t="e">
        <f t="shared" si="74"/>
        <v>#N/A</v>
      </c>
      <c r="M817" s="142">
        <f>IF(C817="ZZ Group",(SUM(IFERROR(SUM(VLOOKUP(C817,SpeciesLookup,37,FALSE)*E817/L817*20*0.001),0)*(1-G817))),SUM(IFERROR(SUM(VLOOKUP(C817,SpeciesLookup,37,FALSE)/L817*'6. Look Up Tables'!$M$9*0.001),0)*(1-G817)))</f>
        <v>0</v>
      </c>
      <c r="N817" s="120" t="s">
        <v>114</v>
      </c>
      <c r="O817" s="122">
        <f t="shared" si="75"/>
        <v>0</v>
      </c>
      <c r="P817" s="123"/>
    </row>
    <row r="818" spans="2:16" x14ac:dyDescent="0.2">
      <c r="B818" s="124"/>
      <c r="C818" s="137"/>
      <c r="D818" s="138">
        <f t="shared" si="72"/>
        <v>0</v>
      </c>
      <c r="E818" s="231"/>
      <c r="F818" s="119"/>
      <c r="G818" s="139">
        <f t="shared" si="76"/>
        <v>0</v>
      </c>
      <c r="H818" s="140">
        <f t="shared" si="73"/>
        <v>0</v>
      </c>
      <c r="I818" s="122">
        <f t="shared" si="77"/>
        <v>0</v>
      </c>
      <c r="K818" s="120"/>
      <c r="L818" s="141" t="e">
        <f t="shared" si="74"/>
        <v>#N/A</v>
      </c>
      <c r="M818" s="142">
        <f>IF(C818="ZZ Group",(SUM(IFERROR(SUM(VLOOKUP(C818,SpeciesLookup,37,FALSE)*E818/L818*20*0.001),0)*(1-G818))),SUM(IFERROR(SUM(VLOOKUP(C818,SpeciesLookup,37,FALSE)/L818*'6. Look Up Tables'!$M$9*0.001),0)*(1-G818)))</f>
        <v>0</v>
      </c>
      <c r="N818" s="120" t="s">
        <v>114</v>
      </c>
      <c r="O818" s="122">
        <f t="shared" si="75"/>
        <v>0</v>
      </c>
      <c r="P818" s="123"/>
    </row>
    <row r="819" spans="2:16" x14ac:dyDescent="0.2">
      <c r="B819" s="124"/>
      <c r="C819" s="137"/>
      <c r="D819" s="138">
        <f t="shared" si="72"/>
        <v>0</v>
      </c>
      <c r="E819" s="231"/>
      <c r="F819" s="119"/>
      <c r="G819" s="139">
        <f t="shared" si="76"/>
        <v>0</v>
      </c>
      <c r="H819" s="140">
        <f t="shared" si="73"/>
        <v>0</v>
      </c>
      <c r="I819" s="122">
        <f t="shared" si="77"/>
        <v>0</v>
      </c>
      <c r="K819" s="120"/>
      <c r="L819" s="141" t="e">
        <f t="shared" si="74"/>
        <v>#N/A</v>
      </c>
      <c r="M819" s="142">
        <f>IF(C819="ZZ Group",(SUM(IFERROR(SUM(VLOOKUP(C819,SpeciesLookup,37,FALSE)*E819/L819*20*0.001),0)*(1-G819))),SUM(IFERROR(SUM(VLOOKUP(C819,SpeciesLookup,37,FALSE)/L819*'6. Look Up Tables'!$M$9*0.001),0)*(1-G819)))</f>
        <v>0</v>
      </c>
      <c r="N819" s="120" t="s">
        <v>114</v>
      </c>
      <c r="O819" s="122">
        <f t="shared" si="75"/>
        <v>0</v>
      </c>
      <c r="P819" s="123"/>
    </row>
    <row r="820" spans="2:16" x14ac:dyDescent="0.2">
      <c r="B820" s="124"/>
      <c r="C820" s="137"/>
      <c r="D820" s="138">
        <f t="shared" si="72"/>
        <v>0</v>
      </c>
      <c r="E820" s="231"/>
      <c r="F820" s="119"/>
      <c r="G820" s="139">
        <f t="shared" si="76"/>
        <v>0</v>
      </c>
      <c r="H820" s="140">
        <f t="shared" si="73"/>
        <v>0</v>
      </c>
      <c r="I820" s="122">
        <f t="shared" si="77"/>
        <v>0</v>
      </c>
      <c r="K820" s="120"/>
      <c r="L820" s="141" t="e">
        <f t="shared" si="74"/>
        <v>#N/A</v>
      </c>
      <c r="M820" s="142">
        <f>IF(C820="ZZ Group",(SUM(IFERROR(SUM(VLOOKUP(C820,SpeciesLookup,37,FALSE)*E820/L820*20*0.001),0)*(1-G820))),SUM(IFERROR(SUM(VLOOKUP(C820,SpeciesLookup,37,FALSE)/L820*'6. Look Up Tables'!$M$9*0.001),0)*(1-G820)))</f>
        <v>0</v>
      </c>
      <c r="N820" s="120" t="s">
        <v>114</v>
      </c>
      <c r="O820" s="122">
        <f t="shared" si="75"/>
        <v>0</v>
      </c>
      <c r="P820" s="123"/>
    </row>
    <row r="821" spans="2:16" x14ac:dyDescent="0.2">
      <c r="B821" s="124"/>
      <c r="C821" s="137"/>
      <c r="D821" s="138">
        <f t="shared" si="72"/>
        <v>0</v>
      </c>
      <c r="E821" s="231"/>
      <c r="F821" s="119"/>
      <c r="G821" s="139">
        <f t="shared" si="76"/>
        <v>0</v>
      </c>
      <c r="H821" s="140">
        <f t="shared" si="73"/>
        <v>0</v>
      </c>
      <c r="I821" s="122">
        <f t="shared" si="77"/>
        <v>0</v>
      </c>
      <c r="K821" s="120"/>
      <c r="L821" s="141" t="e">
        <f t="shared" si="74"/>
        <v>#N/A</v>
      </c>
      <c r="M821" s="142">
        <f>IF(C821="ZZ Group",(SUM(IFERROR(SUM(VLOOKUP(C821,SpeciesLookup,37,FALSE)*E821/L821*20*0.001),0)*(1-G821))),SUM(IFERROR(SUM(VLOOKUP(C821,SpeciesLookup,37,FALSE)/L821*'6. Look Up Tables'!$M$9*0.001),0)*(1-G821)))</f>
        <v>0</v>
      </c>
      <c r="N821" s="120" t="s">
        <v>114</v>
      </c>
      <c r="O821" s="122">
        <f t="shared" si="75"/>
        <v>0</v>
      </c>
      <c r="P821" s="123"/>
    </row>
    <row r="822" spans="2:16" x14ac:dyDescent="0.2">
      <c r="B822" s="124"/>
      <c r="C822" s="137"/>
      <c r="D822" s="138">
        <f t="shared" si="72"/>
        <v>0</v>
      </c>
      <c r="E822" s="231"/>
      <c r="F822" s="119"/>
      <c r="G822" s="139">
        <f t="shared" si="76"/>
        <v>0</v>
      </c>
      <c r="H822" s="140">
        <f t="shared" si="73"/>
        <v>0</v>
      </c>
      <c r="I822" s="122">
        <f t="shared" si="77"/>
        <v>0</v>
      </c>
      <c r="K822" s="120"/>
      <c r="L822" s="141" t="e">
        <f t="shared" si="74"/>
        <v>#N/A</v>
      </c>
      <c r="M822" s="142">
        <f>IF(C822="ZZ Group",(SUM(IFERROR(SUM(VLOOKUP(C822,SpeciesLookup,37,FALSE)*E822/L822*20*0.001),0)*(1-G822))),SUM(IFERROR(SUM(VLOOKUP(C822,SpeciesLookup,37,FALSE)/L822*'6. Look Up Tables'!$M$9*0.001),0)*(1-G822)))</f>
        <v>0</v>
      </c>
      <c r="N822" s="120" t="s">
        <v>114</v>
      </c>
      <c r="O822" s="122">
        <f t="shared" si="75"/>
        <v>0</v>
      </c>
      <c r="P822" s="123"/>
    </row>
    <row r="823" spans="2:16" x14ac:dyDescent="0.2">
      <c r="B823" s="124"/>
      <c r="C823" s="137"/>
      <c r="D823" s="138">
        <f t="shared" si="72"/>
        <v>0</v>
      </c>
      <c r="E823" s="231"/>
      <c r="F823" s="119"/>
      <c r="G823" s="139">
        <f t="shared" si="76"/>
        <v>0</v>
      </c>
      <c r="H823" s="140">
        <f t="shared" si="73"/>
        <v>0</v>
      </c>
      <c r="I823" s="122">
        <f t="shared" si="77"/>
        <v>0</v>
      </c>
      <c r="K823" s="120"/>
      <c r="L823" s="141" t="e">
        <f t="shared" si="74"/>
        <v>#N/A</v>
      </c>
      <c r="M823" s="142">
        <f>IF(C823="ZZ Group",(SUM(IFERROR(SUM(VLOOKUP(C823,SpeciesLookup,37,FALSE)*E823/L823*20*0.001),0)*(1-G823))),SUM(IFERROR(SUM(VLOOKUP(C823,SpeciesLookup,37,FALSE)/L823*'6. Look Up Tables'!$M$9*0.001),0)*(1-G823)))</f>
        <v>0</v>
      </c>
      <c r="N823" s="120" t="s">
        <v>114</v>
      </c>
      <c r="O823" s="122">
        <f t="shared" si="75"/>
        <v>0</v>
      </c>
      <c r="P823" s="123"/>
    </row>
    <row r="824" spans="2:16" x14ac:dyDescent="0.2">
      <c r="B824" s="124"/>
      <c r="C824" s="137"/>
      <c r="D824" s="138">
        <f t="shared" si="72"/>
        <v>0</v>
      </c>
      <c r="E824" s="231"/>
      <c r="F824" s="119"/>
      <c r="G824" s="139">
        <f t="shared" si="76"/>
        <v>0</v>
      </c>
      <c r="H824" s="140">
        <f t="shared" si="73"/>
        <v>0</v>
      </c>
      <c r="I824" s="122">
        <f t="shared" si="77"/>
        <v>0</v>
      </c>
      <c r="K824" s="120"/>
      <c r="L824" s="141" t="e">
        <f t="shared" si="74"/>
        <v>#N/A</v>
      </c>
      <c r="M824" s="142">
        <f>IF(C824="ZZ Group",(SUM(IFERROR(SUM(VLOOKUP(C824,SpeciesLookup,37,FALSE)*E824/L824*20*0.001),0)*(1-G824))),SUM(IFERROR(SUM(VLOOKUP(C824,SpeciesLookup,37,FALSE)/L824*'6. Look Up Tables'!$M$9*0.001),0)*(1-G824)))</f>
        <v>0</v>
      </c>
      <c r="N824" s="120" t="s">
        <v>114</v>
      </c>
      <c r="O824" s="122">
        <f t="shared" si="75"/>
        <v>0</v>
      </c>
      <c r="P824" s="123"/>
    </row>
    <row r="825" spans="2:16" x14ac:dyDescent="0.2">
      <c r="B825" s="124"/>
      <c r="C825" s="137"/>
      <c r="D825" s="138">
        <f t="shared" si="72"/>
        <v>0</v>
      </c>
      <c r="E825" s="231"/>
      <c r="F825" s="119"/>
      <c r="G825" s="139">
        <f t="shared" si="76"/>
        <v>0</v>
      </c>
      <c r="H825" s="140">
        <f t="shared" si="73"/>
        <v>0</v>
      </c>
      <c r="I825" s="122">
        <f t="shared" si="77"/>
        <v>0</v>
      </c>
      <c r="K825" s="120"/>
      <c r="L825" s="141" t="e">
        <f t="shared" si="74"/>
        <v>#N/A</v>
      </c>
      <c r="M825" s="142">
        <f>IF(C825="ZZ Group",(SUM(IFERROR(SUM(VLOOKUP(C825,SpeciesLookup,37,FALSE)*E825/L825*20*0.001),0)*(1-G825))),SUM(IFERROR(SUM(VLOOKUP(C825,SpeciesLookup,37,FALSE)/L825*'6. Look Up Tables'!$M$9*0.001),0)*(1-G825)))</f>
        <v>0</v>
      </c>
      <c r="N825" s="120" t="s">
        <v>114</v>
      </c>
      <c r="O825" s="122">
        <f t="shared" si="75"/>
        <v>0</v>
      </c>
      <c r="P825" s="123"/>
    </row>
    <row r="826" spans="2:16" x14ac:dyDescent="0.2">
      <c r="B826" s="124"/>
      <c r="C826" s="137"/>
      <c r="D826" s="138">
        <f t="shared" si="72"/>
        <v>0</v>
      </c>
      <c r="E826" s="231"/>
      <c r="F826" s="119"/>
      <c r="G826" s="139">
        <f t="shared" si="76"/>
        <v>0</v>
      </c>
      <c r="H826" s="140">
        <f t="shared" si="73"/>
        <v>0</v>
      </c>
      <c r="I826" s="122">
        <f t="shared" si="77"/>
        <v>0</v>
      </c>
      <c r="K826" s="120"/>
      <c r="L826" s="141" t="e">
        <f t="shared" si="74"/>
        <v>#N/A</v>
      </c>
      <c r="M826" s="142">
        <f>IF(C826="ZZ Group",(SUM(IFERROR(SUM(VLOOKUP(C826,SpeciesLookup,37,FALSE)*E826/L826*20*0.001),0)*(1-G826))),SUM(IFERROR(SUM(VLOOKUP(C826,SpeciesLookup,37,FALSE)/L826*'6. Look Up Tables'!$M$9*0.001),0)*(1-G826)))</f>
        <v>0</v>
      </c>
      <c r="N826" s="120" t="s">
        <v>114</v>
      </c>
      <c r="O826" s="122">
        <f t="shared" si="75"/>
        <v>0</v>
      </c>
      <c r="P826" s="123"/>
    </row>
    <row r="827" spans="2:16" x14ac:dyDescent="0.2">
      <c r="B827" s="124"/>
      <c r="C827" s="137"/>
      <c r="D827" s="138">
        <f t="shared" si="72"/>
        <v>0</v>
      </c>
      <c r="E827" s="231"/>
      <c r="F827" s="119"/>
      <c r="G827" s="139">
        <f t="shared" si="76"/>
        <v>0</v>
      </c>
      <c r="H827" s="140">
        <f t="shared" si="73"/>
        <v>0</v>
      </c>
      <c r="I827" s="122">
        <f t="shared" si="77"/>
        <v>0</v>
      </c>
      <c r="K827" s="120"/>
      <c r="L827" s="141" t="e">
        <f t="shared" si="74"/>
        <v>#N/A</v>
      </c>
      <c r="M827" s="142">
        <f>IF(C827="ZZ Group",(SUM(IFERROR(SUM(VLOOKUP(C827,SpeciesLookup,37,FALSE)*E827/L827*20*0.001),0)*(1-G827))),SUM(IFERROR(SUM(VLOOKUP(C827,SpeciesLookup,37,FALSE)/L827*'6. Look Up Tables'!$M$9*0.001),0)*(1-G827)))</f>
        <v>0</v>
      </c>
      <c r="N827" s="120" t="s">
        <v>114</v>
      </c>
      <c r="O827" s="122">
        <f t="shared" si="75"/>
        <v>0</v>
      </c>
      <c r="P827" s="123"/>
    </row>
    <row r="828" spans="2:16" x14ac:dyDescent="0.2">
      <c r="B828" s="124"/>
      <c r="C828" s="137"/>
      <c r="D828" s="138">
        <f t="shared" si="72"/>
        <v>0</v>
      </c>
      <c r="E828" s="231"/>
      <c r="F828" s="119"/>
      <c r="G828" s="139">
        <f t="shared" si="76"/>
        <v>0</v>
      </c>
      <c r="H828" s="140">
        <f t="shared" si="73"/>
        <v>0</v>
      </c>
      <c r="I828" s="122">
        <f t="shared" si="77"/>
        <v>0</v>
      </c>
      <c r="K828" s="120"/>
      <c r="L828" s="141" t="e">
        <f t="shared" si="74"/>
        <v>#N/A</v>
      </c>
      <c r="M828" s="142">
        <f>IF(C828="ZZ Group",(SUM(IFERROR(SUM(VLOOKUP(C828,SpeciesLookup,37,FALSE)*E828/L828*20*0.001),0)*(1-G828))),SUM(IFERROR(SUM(VLOOKUP(C828,SpeciesLookup,37,FALSE)/L828*'6. Look Up Tables'!$M$9*0.001),0)*(1-G828)))</f>
        <v>0</v>
      </c>
      <c r="N828" s="120" t="s">
        <v>114</v>
      </c>
      <c r="O828" s="122">
        <f t="shared" si="75"/>
        <v>0</v>
      </c>
      <c r="P828" s="123"/>
    </row>
    <row r="829" spans="2:16" x14ac:dyDescent="0.2">
      <c r="B829" s="124"/>
      <c r="C829" s="137"/>
      <c r="D829" s="138">
        <f t="shared" si="72"/>
        <v>0</v>
      </c>
      <c r="E829" s="231"/>
      <c r="F829" s="119"/>
      <c r="G829" s="139">
        <f t="shared" si="76"/>
        <v>0</v>
      </c>
      <c r="H829" s="140">
        <f t="shared" si="73"/>
        <v>0</v>
      </c>
      <c r="I829" s="122">
        <f t="shared" si="77"/>
        <v>0</v>
      </c>
      <c r="K829" s="120"/>
      <c r="L829" s="141" t="e">
        <f t="shared" si="74"/>
        <v>#N/A</v>
      </c>
      <c r="M829" s="142">
        <f>IF(C829="ZZ Group",(SUM(IFERROR(SUM(VLOOKUP(C829,SpeciesLookup,37,FALSE)*E829/L829*20*0.001),0)*(1-G829))),SUM(IFERROR(SUM(VLOOKUP(C829,SpeciesLookup,37,FALSE)/L829*'6. Look Up Tables'!$M$9*0.001),0)*(1-G829)))</f>
        <v>0</v>
      </c>
      <c r="N829" s="120" t="s">
        <v>114</v>
      </c>
      <c r="O829" s="122">
        <f t="shared" si="75"/>
        <v>0</v>
      </c>
      <c r="P829" s="123"/>
    </row>
    <row r="830" spans="2:16" x14ac:dyDescent="0.2">
      <c r="B830" s="124"/>
      <c r="C830" s="137"/>
      <c r="D830" s="138">
        <f t="shared" si="72"/>
        <v>0</v>
      </c>
      <c r="E830" s="231"/>
      <c r="F830" s="119"/>
      <c r="G830" s="139">
        <f t="shared" si="76"/>
        <v>0</v>
      </c>
      <c r="H830" s="140">
        <f t="shared" si="73"/>
        <v>0</v>
      </c>
      <c r="I830" s="122">
        <f t="shared" si="77"/>
        <v>0</v>
      </c>
      <c r="K830" s="120"/>
      <c r="L830" s="141" t="e">
        <f t="shared" si="74"/>
        <v>#N/A</v>
      </c>
      <c r="M830" s="142">
        <f>IF(C830="ZZ Group",(SUM(IFERROR(SUM(VLOOKUP(C830,SpeciesLookup,37,FALSE)*E830/L830*20*0.001),0)*(1-G830))),SUM(IFERROR(SUM(VLOOKUP(C830,SpeciesLookup,37,FALSE)/L830*'6. Look Up Tables'!$M$9*0.001),0)*(1-G830)))</f>
        <v>0</v>
      </c>
      <c r="N830" s="120" t="s">
        <v>114</v>
      </c>
      <c r="O830" s="122">
        <f t="shared" si="75"/>
        <v>0</v>
      </c>
      <c r="P830" s="123"/>
    </row>
    <row r="831" spans="2:16" x14ac:dyDescent="0.2">
      <c r="B831" s="124"/>
      <c r="C831" s="137"/>
      <c r="D831" s="138">
        <f t="shared" si="72"/>
        <v>0</v>
      </c>
      <c r="E831" s="231"/>
      <c r="F831" s="119"/>
      <c r="G831" s="139">
        <f t="shared" si="76"/>
        <v>0</v>
      </c>
      <c r="H831" s="140">
        <f t="shared" si="73"/>
        <v>0</v>
      </c>
      <c r="I831" s="122">
        <f t="shared" si="77"/>
        <v>0</v>
      </c>
      <c r="K831" s="120"/>
      <c r="L831" s="141" t="e">
        <f t="shared" si="74"/>
        <v>#N/A</v>
      </c>
      <c r="M831" s="142">
        <f>IF(C831="ZZ Group",(SUM(IFERROR(SUM(VLOOKUP(C831,SpeciesLookup,37,FALSE)*E831/L831*20*0.001),0)*(1-G831))),SUM(IFERROR(SUM(VLOOKUP(C831,SpeciesLookup,37,FALSE)/L831*'6. Look Up Tables'!$M$9*0.001),0)*(1-G831)))</f>
        <v>0</v>
      </c>
      <c r="N831" s="120" t="s">
        <v>114</v>
      </c>
      <c r="O831" s="122">
        <f t="shared" si="75"/>
        <v>0</v>
      </c>
      <c r="P831" s="123"/>
    </row>
    <row r="832" spans="2:16" x14ac:dyDescent="0.2">
      <c r="B832" s="124"/>
      <c r="C832" s="137"/>
      <c r="D832" s="138">
        <f t="shared" si="72"/>
        <v>0</v>
      </c>
      <c r="E832" s="231"/>
      <c r="F832" s="119"/>
      <c r="G832" s="139">
        <f t="shared" si="76"/>
        <v>0</v>
      </c>
      <c r="H832" s="140">
        <f t="shared" si="73"/>
        <v>0</v>
      </c>
      <c r="I832" s="122">
        <f t="shared" si="77"/>
        <v>0</v>
      </c>
      <c r="K832" s="120"/>
      <c r="L832" s="141" t="e">
        <f t="shared" si="74"/>
        <v>#N/A</v>
      </c>
      <c r="M832" s="142">
        <f>IF(C832="ZZ Group",(SUM(IFERROR(SUM(VLOOKUP(C832,SpeciesLookup,37,FALSE)*E832/L832*20*0.001),0)*(1-G832))),SUM(IFERROR(SUM(VLOOKUP(C832,SpeciesLookup,37,FALSE)/L832*'6. Look Up Tables'!$M$9*0.001),0)*(1-G832)))</f>
        <v>0</v>
      </c>
      <c r="N832" s="120" t="s">
        <v>114</v>
      </c>
      <c r="O832" s="122">
        <f t="shared" si="75"/>
        <v>0</v>
      </c>
      <c r="P832" s="123"/>
    </row>
    <row r="833" spans="2:16" x14ac:dyDescent="0.2">
      <c r="B833" s="124"/>
      <c r="C833" s="137"/>
      <c r="D833" s="138">
        <f t="shared" ref="D833:D896" si="78">IFERROR(VLOOKUP(C833,SpeciesLookup,25,FALSE),0)</f>
        <v>0</v>
      </c>
      <c r="E833" s="231"/>
      <c r="F833" s="119"/>
      <c r="G833" s="139">
        <f t="shared" si="76"/>
        <v>0</v>
      </c>
      <c r="H833" s="140">
        <f t="shared" ref="H833:H896" si="79">IFERROR(VLOOKUP(C833,SpeciesLookup,26,FALSE),0)</f>
        <v>0</v>
      </c>
      <c r="I833" s="122">
        <f t="shared" si="77"/>
        <v>0</v>
      </c>
      <c r="K833" s="120"/>
      <c r="L833" s="141" t="e">
        <f t="shared" ref="L833:L896" si="80">VLOOKUP(K833,AWHC,2,FALSE)</f>
        <v>#N/A</v>
      </c>
      <c r="M833" s="142">
        <f>IF(C833="ZZ Group",(SUM(IFERROR(SUM(VLOOKUP(C833,SpeciesLookup,37,FALSE)*E833/L833*20*0.001),0)*(1-G833))),SUM(IFERROR(SUM(VLOOKUP(C833,SpeciesLookup,37,FALSE)/L833*'6. Look Up Tables'!$M$9*0.001),0)*(1-G833)))</f>
        <v>0</v>
      </c>
      <c r="N833" s="120" t="s">
        <v>114</v>
      </c>
      <c r="O833" s="122">
        <f t="shared" ref="O833:O896" si="81">IF(N833="Yes",M833*0.8,M833)</f>
        <v>0</v>
      </c>
      <c r="P833" s="123"/>
    </row>
    <row r="834" spans="2:16" x14ac:dyDescent="0.2">
      <c r="B834" s="124"/>
      <c r="C834" s="137"/>
      <c r="D834" s="138">
        <f t="shared" si="78"/>
        <v>0</v>
      </c>
      <c r="E834" s="231"/>
      <c r="F834" s="119"/>
      <c r="G834" s="139">
        <f t="shared" si="76"/>
        <v>0</v>
      </c>
      <c r="H834" s="140">
        <f t="shared" si="79"/>
        <v>0</v>
      </c>
      <c r="I834" s="122">
        <f t="shared" si="77"/>
        <v>0</v>
      </c>
      <c r="K834" s="120"/>
      <c r="L834" s="141" t="e">
        <f t="shared" si="80"/>
        <v>#N/A</v>
      </c>
      <c r="M834" s="142">
        <f>IF(C834="ZZ Group",(SUM(IFERROR(SUM(VLOOKUP(C834,SpeciesLookup,37,FALSE)*E834/L834*20*0.001),0)*(1-G834))),SUM(IFERROR(SUM(VLOOKUP(C834,SpeciesLookup,37,FALSE)/L834*'6. Look Up Tables'!$M$9*0.001),0)*(1-G834)))</f>
        <v>0</v>
      </c>
      <c r="N834" s="120" t="s">
        <v>114</v>
      </c>
      <c r="O834" s="122">
        <f t="shared" si="81"/>
        <v>0</v>
      </c>
      <c r="P834" s="123"/>
    </row>
    <row r="835" spans="2:16" x14ac:dyDescent="0.2">
      <c r="B835" s="124"/>
      <c r="C835" s="137"/>
      <c r="D835" s="138">
        <f t="shared" si="78"/>
        <v>0</v>
      </c>
      <c r="E835" s="231"/>
      <c r="F835" s="119"/>
      <c r="G835" s="139">
        <f t="shared" si="76"/>
        <v>0</v>
      </c>
      <c r="H835" s="140">
        <f t="shared" si="79"/>
        <v>0</v>
      </c>
      <c r="I835" s="122">
        <f t="shared" si="77"/>
        <v>0</v>
      </c>
      <c r="K835" s="120"/>
      <c r="L835" s="141" t="e">
        <f t="shared" si="80"/>
        <v>#N/A</v>
      </c>
      <c r="M835" s="142">
        <f>IF(C835="ZZ Group",(SUM(IFERROR(SUM(VLOOKUP(C835,SpeciesLookup,37,FALSE)*E835/L835*20*0.001),0)*(1-G835))),SUM(IFERROR(SUM(VLOOKUP(C835,SpeciesLookup,37,FALSE)/L835*'6. Look Up Tables'!$M$9*0.001),0)*(1-G835)))</f>
        <v>0</v>
      </c>
      <c r="N835" s="120" t="s">
        <v>114</v>
      </c>
      <c r="O835" s="122">
        <f t="shared" si="81"/>
        <v>0</v>
      </c>
      <c r="P835" s="123"/>
    </row>
    <row r="836" spans="2:16" x14ac:dyDescent="0.2">
      <c r="B836" s="124"/>
      <c r="C836" s="137"/>
      <c r="D836" s="138">
        <f t="shared" si="78"/>
        <v>0</v>
      </c>
      <c r="E836" s="231"/>
      <c r="F836" s="119"/>
      <c r="G836" s="139">
        <f t="shared" si="76"/>
        <v>0</v>
      </c>
      <c r="H836" s="140">
        <f t="shared" si="79"/>
        <v>0</v>
      </c>
      <c r="I836" s="122">
        <f t="shared" si="77"/>
        <v>0</v>
      </c>
      <c r="K836" s="120"/>
      <c r="L836" s="141" t="e">
        <f t="shared" si="80"/>
        <v>#N/A</v>
      </c>
      <c r="M836" s="142">
        <f>IF(C836="ZZ Group",(SUM(IFERROR(SUM(VLOOKUP(C836,SpeciesLookup,37,FALSE)*E836/L836*20*0.001),0)*(1-G836))),SUM(IFERROR(SUM(VLOOKUP(C836,SpeciesLookup,37,FALSE)/L836*'6. Look Up Tables'!$M$9*0.001),0)*(1-G836)))</f>
        <v>0</v>
      </c>
      <c r="N836" s="120" t="s">
        <v>114</v>
      </c>
      <c r="O836" s="122">
        <f t="shared" si="81"/>
        <v>0</v>
      </c>
      <c r="P836" s="123"/>
    </row>
    <row r="837" spans="2:16" x14ac:dyDescent="0.2">
      <c r="B837" s="124"/>
      <c r="C837" s="137"/>
      <c r="D837" s="138">
        <f t="shared" si="78"/>
        <v>0</v>
      </c>
      <c r="E837" s="231"/>
      <c r="F837" s="119"/>
      <c r="G837" s="139">
        <f t="shared" si="76"/>
        <v>0</v>
      </c>
      <c r="H837" s="140">
        <f t="shared" si="79"/>
        <v>0</v>
      </c>
      <c r="I837" s="122">
        <f t="shared" si="77"/>
        <v>0</v>
      </c>
      <c r="K837" s="120"/>
      <c r="L837" s="141" t="e">
        <f t="shared" si="80"/>
        <v>#N/A</v>
      </c>
      <c r="M837" s="142">
        <f>IF(C837="ZZ Group",(SUM(IFERROR(SUM(VLOOKUP(C837,SpeciesLookup,37,FALSE)*E837/L837*20*0.001),0)*(1-G837))),SUM(IFERROR(SUM(VLOOKUP(C837,SpeciesLookup,37,FALSE)/L837*'6. Look Up Tables'!$M$9*0.001),0)*(1-G837)))</f>
        <v>0</v>
      </c>
      <c r="N837" s="120" t="s">
        <v>114</v>
      </c>
      <c r="O837" s="122">
        <f t="shared" si="81"/>
        <v>0</v>
      </c>
      <c r="P837" s="123"/>
    </row>
    <row r="838" spans="2:16" x14ac:dyDescent="0.2">
      <c r="B838" s="124"/>
      <c r="C838" s="137"/>
      <c r="D838" s="138">
        <f t="shared" si="78"/>
        <v>0</v>
      </c>
      <c r="E838" s="231"/>
      <c r="F838" s="119"/>
      <c r="G838" s="139">
        <f t="shared" si="76"/>
        <v>0</v>
      </c>
      <c r="H838" s="140">
        <f t="shared" si="79"/>
        <v>0</v>
      </c>
      <c r="I838" s="122">
        <f t="shared" si="77"/>
        <v>0</v>
      </c>
      <c r="K838" s="120"/>
      <c r="L838" s="141" t="e">
        <f t="shared" si="80"/>
        <v>#N/A</v>
      </c>
      <c r="M838" s="142">
        <f>IF(C838="ZZ Group",(SUM(IFERROR(SUM(VLOOKUP(C838,SpeciesLookup,37,FALSE)*E838/L838*20*0.001),0)*(1-G838))),SUM(IFERROR(SUM(VLOOKUP(C838,SpeciesLookup,37,FALSE)/L838*'6. Look Up Tables'!$M$9*0.001),0)*(1-G838)))</f>
        <v>0</v>
      </c>
      <c r="N838" s="120" t="s">
        <v>114</v>
      </c>
      <c r="O838" s="122">
        <f t="shared" si="81"/>
        <v>0</v>
      </c>
      <c r="P838" s="123"/>
    </row>
    <row r="839" spans="2:16" x14ac:dyDescent="0.2">
      <c r="B839" s="124"/>
      <c r="C839" s="137"/>
      <c r="D839" s="138">
        <f t="shared" si="78"/>
        <v>0</v>
      </c>
      <c r="E839" s="231"/>
      <c r="F839" s="119"/>
      <c r="G839" s="139">
        <f t="shared" si="76"/>
        <v>0</v>
      </c>
      <c r="H839" s="140">
        <f t="shared" si="79"/>
        <v>0</v>
      </c>
      <c r="I839" s="122">
        <f t="shared" si="77"/>
        <v>0</v>
      </c>
      <c r="K839" s="120"/>
      <c r="L839" s="141" t="e">
        <f t="shared" si="80"/>
        <v>#N/A</v>
      </c>
      <c r="M839" s="142">
        <f>IF(C839="ZZ Group",(SUM(IFERROR(SUM(VLOOKUP(C839,SpeciesLookup,37,FALSE)*E839/L839*20*0.001),0)*(1-G839))),SUM(IFERROR(SUM(VLOOKUP(C839,SpeciesLookup,37,FALSE)/L839*'6. Look Up Tables'!$M$9*0.001),0)*(1-G839)))</f>
        <v>0</v>
      </c>
      <c r="N839" s="120" t="s">
        <v>114</v>
      </c>
      <c r="O839" s="122">
        <f t="shared" si="81"/>
        <v>0</v>
      </c>
      <c r="P839" s="123"/>
    </row>
    <row r="840" spans="2:16" x14ac:dyDescent="0.2">
      <c r="B840" s="124"/>
      <c r="C840" s="137"/>
      <c r="D840" s="138">
        <f t="shared" si="78"/>
        <v>0</v>
      </c>
      <c r="E840" s="231"/>
      <c r="F840" s="119"/>
      <c r="G840" s="139">
        <f t="shared" si="76"/>
        <v>0</v>
      </c>
      <c r="H840" s="140">
        <f t="shared" si="79"/>
        <v>0</v>
      </c>
      <c r="I840" s="122">
        <f t="shared" si="77"/>
        <v>0</v>
      </c>
      <c r="K840" s="120"/>
      <c r="L840" s="141" t="e">
        <f t="shared" si="80"/>
        <v>#N/A</v>
      </c>
      <c r="M840" s="142">
        <f>IF(C840="ZZ Group",(SUM(IFERROR(SUM(VLOOKUP(C840,SpeciesLookup,37,FALSE)*E840/L840*20*0.001),0)*(1-G840))),SUM(IFERROR(SUM(VLOOKUP(C840,SpeciesLookup,37,FALSE)/L840*'6. Look Up Tables'!$M$9*0.001),0)*(1-G840)))</f>
        <v>0</v>
      </c>
      <c r="N840" s="120" t="s">
        <v>114</v>
      </c>
      <c r="O840" s="122">
        <f t="shared" si="81"/>
        <v>0</v>
      </c>
      <c r="P840" s="123"/>
    </row>
    <row r="841" spans="2:16" x14ac:dyDescent="0.2">
      <c r="B841" s="124"/>
      <c r="C841" s="137"/>
      <c r="D841" s="138">
        <f t="shared" si="78"/>
        <v>0</v>
      </c>
      <c r="E841" s="231"/>
      <c r="F841" s="119"/>
      <c r="G841" s="139">
        <f t="shared" si="76"/>
        <v>0</v>
      </c>
      <c r="H841" s="140">
        <f t="shared" si="79"/>
        <v>0</v>
      </c>
      <c r="I841" s="122">
        <f t="shared" si="77"/>
        <v>0</v>
      </c>
      <c r="K841" s="120"/>
      <c r="L841" s="141" t="e">
        <f t="shared" si="80"/>
        <v>#N/A</v>
      </c>
      <c r="M841" s="142">
        <f>IF(C841="ZZ Group",(SUM(IFERROR(SUM(VLOOKUP(C841,SpeciesLookup,37,FALSE)*E841/L841*20*0.001),0)*(1-G841))),SUM(IFERROR(SUM(VLOOKUP(C841,SpeciesLookup,37,FALSE)/L841*'6. Look Up Tables'!$M$9*0.001),0)*(1-G841)))</f>
        <v>0</v>
      </c>
      <c r="N841" s="120" t="s">
        <v>114</v>
      </c>
      <c r="O841" s="122">
        <f t="shared" si="81"/>
        <v>0</v>
      </c>
      <c r="P841" s="123"/>
    </row>
    <row r="842" spans="2:16" x14ac:dyDescent="0.2">
      <c r="B842" s="124"/>
      <c r="C842" s="137"/>
      <c r="D842" s="138">
        <f t="shared" si="78"/>
        <v>0</v>
      </c>
      <c r="E842" s="231"/>
      <c r="F842" s="119"/>
      <c r="G842" s="139">
        <f t="shared" si="76"/>
        <v>0</v>
      </c>
      <c r="H842" s="140">
        <f t="shared" si="79"/>
        <v>0</v>
      </c>
      <c r="I842" s="122">
        <f t="shared" si="77"/>
        <v>0</v>
      </c>
      <c r="K842" s="120"/>
      <c r="L842" s="141" t="e">
        <f t="shared" si="80"/>
        <v>#N/A</v>
      </c>
      <c r="M842" s="142">
        <f>IF(C842="ZZ Group",(SUM(IFERROR(SUM(VLOOKUP(C842,SpeciesLookup,37,FALSE)*E842/L842*20*0.001),0)*(1-G842))),SUM(IFERROR(SUM(VLOOKUP(C842,SpeciesLookup,37,FALSE)/L842*'6. Look Up Tables'!$M$9*0.001),0)*(1-G842)))</f>
        <v>0</v>
      </c>
      <c r="N842" s="120" t="s">
        <v>114</v>
      </c>
      <c r="O842" s="122">
        <f t="shared" si="81"/>
        <v>0</v>
      </c>
      <c r="P842" s="123"/>
    </row>
    <row r="843" spans="2:16" x14ac:dyDescent="0.2">
      <c r="B843" s="124"/>
      <c r="C843" s="137"/>
      <c r="D843" s="138">
        <f t="shared" si="78"/>
        <v>0</v>
      </c>
      <c r="E843" s="231"/>
      <c r="F843" s="119"/>
      <c r="G843" s="139">
        <f t="shared" si="76"/>
        <v>0</v>
      </c>
      <c r="H843" s="140">
        <f t="shared" si="79"/>
        <v>0</v>
      </c>
      <c r="I843" s="122">
        <f t="shared" si="77"/>
        <v>0</v>
      </c>
      <c r="K843" s="120"/>
      <c r="L843" s="141" t="e">
        <f t="shared" si="80"/>
        <v>#N/A</v>
      </c>
      <c r="M843" s="142">
        <f>IF(C843="ZZ Group",(SUM(IFERROR(SUM(VLOOKUP(C843,SpeciesLookup,37,FALSE)*E843/L843*20*0.001),0)*(1-G843))),SUM(IFERROR(SUM(VLOOKUP(C843,SpeciesLookup,37,FALSE)/L843*'6. Look Up Tables'!$M$9*0.001),0)*(1-G843)))</f>
        <v>0</v>
      </c>
      <c r="N843" s="120" t="s">
        <v>114</v>
      </c>
      <c r="O843" s="122">
        <f t="shared" si="81"/>
        <v>0</v>
      </c>
      <c r="P843" s="123"/>
    </row>
    <row r="844" spans="2:16" x14ac:dyDescent="0.2">
      <c r="B844" s="124"/>
      <c r="C844" s="137"/>
      <c r="D844" s="138">
        <f t="shared" si="78"/>
        <v>0</v>
      </c>
      <c r="E844" s="231"/>
      <c r="F844" s="119"/>
      <c r="G844" s="139">
        <f t="shared" si="76"/>
        <v>0</v>
      </c>
      <c r="H844" s="140">
        <f t="shared" si="79"/>
        <v>0</v>
      </c>
      <c r="I844" s="122">
        <f t="shared" si="77"/>
        <v>0</v>
      </c>
      <c r="K844" s="120"/>
      <c r="L844" s="141" t="e">
        <f t="shared" si="80"/>
        <v>#N/A</v>
      </c>
      <c r="M844" s="142">
        <f>IF(C844="ZZ Group",(SUM(IFERROR(SUM(VLOOKUP(C844,SpeciesLookup,37,FALSE)*E844/L844*20*0.001),0)*(1-G844))),SUM(IFERROR(SUM(VLOOKUP(C844,SpeciesLookup,37,FALSE)/L844*'6. Look Up Tables'!$M$9*0.001),0)*(1-G844)))</f>
        <v>0</v>
      </c>
      <c r="N844" s="120" t="s">
        <v>114</v>
      </c>
      <c r="O844" s="122">
        <f t="shared" si="81"/>
        <v>0</v>
      </c>
      <c r="P844" s="123"/>
    </row>
    <row r="845" spans="2:16" x14ac:dyDescent="0.2">
      <c r="B845" s="124"/>
      <c r="C845" s="137"/>
      <c r="D845" s="138">
        <f t="shared" si="78"/>
        <v>0</v>
      </c>
      <c r="E845" s="231"/>
      <c r="F845" s="119"/>
      <c r="G845" s="139">
        <f t="shared" ref="G845:G908" si="82">IF(C845="ZZ Group",SUM(F845/E845),(IFERROR(SUM(F845/(PI()*(D845)^2)),0)))</f>
        <v>0</v>
      </c>
      <c r="H845" s="140">
        <f t="shared" si="79"/>
        <v>0</v>
      </c>
      <c r="I845" s="122">
        <f t="shared" ref="I845:I908" si="83">IFERROR(SUM(H845*(1-G845)),(E845*(1-G845)))</f>
        <v>0</v>
      </c>
      <c r="K845" s="120"/>
      <c r="L845" s="141" t="e">
        <f t="shared" si="80"/>
        <v>#N/A</v>
      </c>
      <c r="M845" s="142">
        <f>IF(C845="ZZ Group",(SUM(IFERROR(SUM(VLOOKUP(C845,SpeciesLookup,37,FALSE)*E845/L845*20*0.001),0)*(1-G845))),SUM(IFERROR(SUM(VLOOKUP(C845,SpeciesLookup,37,FALSE)/L845*'6. Look Up Tables'!$M$9*0.001),0)*(1-G845)))</f>
        <v>0</v>
      </c>
      <c r="N845" s="120" t="s">
        <v>114</v>
      </c>
      <c r="O845" s="122">
        <f t="shared" si="81"/>
        <v>0</v>
      </c>
      <c r="P845" s="123"/>
    </row>
    <row r="846" spans="2:16" x14ac:dyDescent="0.2">
      <c r="B846" s="124"/>
      <c r="C846" s="137"/>
      <c r="D846" s="138">
        <f t="shared" si="78"/>
        <v>0</v>
      </c>
      <c r="E846" s="231"/>
      <c r="F846" s="119"/>
      <c r="G846" s="139">
        <f t="shared" si="82"/>
        <v>0</v>
      </c>
      <c r="H846" s="140">
        <f t="shared" si="79"/>
        <v>0</v>
      </c>
      <c r="I846" s="122">
        <f t="shared" si="83"/>
        <v>0</v>
      </c>
      <c r="K846" s="120"/>
      <c r="L846" s="141" t="e">
        <f t="shared" si="80"/>
        <v>#N/A</v>
      </c>
      <c r="M846" s="142">
        <f>IF(C846="ZZ Group",(SUM(IFERROR(SUM(VLOOKUP(C846,SpeciesLookup,37,FALSE)*E846/L846*20*0.001),0)*(1-G846))),SUM(IFERROR(SUM(VLOOKUP(C846,SpeciesLookup,37,FALSE)/L846*'6. Look Up Tables'!$M$9*0.001),0)*(1-G846)))</f>
        <v>0</v>
      </c>
      <c r="N846" s="120" t="s">
        <v>114</v>
      </c>
      <c r="O846" s="122">
        <f t="shared" si="81"/>
        <v>0</v>
      </c>
      <c r="P846" s="123"/>
    </row>
    <row r="847" spans="2:16" x14ac:dyDescent="0.2">
      <c r="B847" s="124"/>
      <c r="C847" s="137"/>
      <c r="D847" s="138">
        <f t="shared" si="78"/>
        <v>0</v>
      </c>
      <c r="E847" s="231"/>
      <c r="F847" s="119"/>
      <c r="G847" s="139">
        <f t="shared" si="82"/>
        <v>0</v>
      </c>
      <c r="H847" s="140">
        <f t="shared" si="79"/>
        <v>0</v>
      </c>
      <c r="I847" s="122">
        <f t="shared" si="83"/>
        <v>0</v>
      </c>
      <c r="K847" s="120"/>
      <c r="L847" s="141" t="e">
        <f t="shared" si="80"/>
        <v>#N/A</v>
      </c>
      <c r="M847" s="142">
        <f>IF(C847="ZZ Group",(SUM(IFERROR(SUM(VLOOKUP(C847,SpeciesLookup,37,FALSE)*E847/L847*20*0.001),0)*(1-G847))),SUM(IFERROR(SUM(VLOOKUP(C847,SpeciesLookup,37,FALSE)/L847*'6. Look Up Tables'!$M$9*0.001),0)*(1-G847)))</f>
        <v>0</v>
      </c>
      <c r="N847" s="120" t="s">
        <v>114</v>
      </c>
      <c r="O847" s="122">
        <f t="shared" si="81"/>
        <v>0</v>
      </c>
      <c r="P847" s="123"/>
    </row>
    <row r="848" spans="2:16" x14ac:dyDescent="0.2">
      <c r="B848" s="124"/>
      <c r="C848" s="137"/>
      <c r="D848" s="138">
        <f t="shared" si="78"/>
        <v>0</v>
      </c>
      <c r="E848" s="231"/>
      <c r="F848" s="119"/>
      <c r="G848" s="139">
        <f t="shared" si="82"/>
        <v>0</v>
      </c>
      <c r="H848" s="140">
        <f t="shared" si="79"/>
        <v>0</v>
      </c>
      <c r="I848" s="122">
        <f t="shared" si="83"/>
        <v>0</v>
      </c>
      <c r="K848" s="120"/>
      <c r="L848" s="141" t="e">
        <f t="shared" si="80"/>
        <v>#N/A</v>
      </c>
      <c r="M848" s="142">
        <f>IF(C848="ZZ Group",(SUM(IFERROR(SUM(VLOOKUP(C848,SpeciesLookup,37,FALSE)*E848/L848*20*0.001),0)*(1-G848))),SUM(IFERROR(SUM(VLOOKUP(C848,SpeciesLookup,37,FALSE)/L848*'6. Look Up Tables'!$M$9*0.001),0)*(1-G848)))</f>
        <v>0</v>
      </c>
      <c r="N848" s="120" t="s">
        <v>114</v>
      </c>
      <c r="O848" s="122">
        <f t="shared" si="81"/>
        <v>0</v>
      </c>
      <c r="P848" s="123"/>
    </row>
    <row r="849" spans="2:16" x14ac:dyDescent="0.2">
      <c r="B849" s="124"/>
      <c r="C849" s="137"/>
      <c r="D849" s="138">
        <f t="shared" si="78"/>
        <v>0</v>
      </c>
      <c r="E849" s="231"/>
      <c r="F849" s="119"/>
      <c r="G849" s="139">
        <f t="shared" si="82"/>
        <v>0</v>
      </c>
      <c r="H849" s="140">
        <f t="shared" si="79"/>
        <v>0</v>
      </c>
      <c r="I849" s="122">
        <f t="shared" si="83"/>
        <v>0</v>
      </c>
      <c r="K849" s="120"/>
      <c r="L849" s="141" t="e">
        <f t="shared" si="80"/>
        <v>#N/A</v>
      </c>
      <c r="M849" s="142">
        <f>IF(C849="ZZ Group",(SUM(IFERROR(SUM(VLOOKUP(C849,SpeciesLookup,37,FALSE)*E849/L849*20*0.001),0)*(1-G849))),SUM(IFERROR(SUM(VLOOKUP(C849,SpeciesLookup,37,FALSE)/L849*'6. Look Up Tables'!$M$9*0.001),0)*(1-G849)))</f>
        <v>0</v>
      </c>
      <c r="N849" s="120" t="s">
        <v>114</v>
      </c>
      <c r="O849" s="122">
        <f t="shared" si="81"/>
        <v>0</v>
      </c>
      <c r="P849" s="123"/>
    </row>
    <row r="850" spans="2:16" x14ac:dyDescent="0.2">
      <c r="B850" s="124"/>
      <c r="C850" s="137"/>
      <c r="D850" s="138">
        <f t="shared" si="78"/>
        <v>0</v>
      </c>
      <c r="E850" s="231"/>
      <c r="F850" s="119"/>
      <c r="G850" s="139">
        <f t="shared" si="82"/>
        <v>0</v>
      </c>
      <c r="H850" s="140">
        <f t="shared" si="79"/>
        <v>0</v>
      </c>
      <c r="I850" s="122">
        <f t="shared" si="83"/>
        <v>0</v>
      </c>
      <c r="K850" s="120"/>
      <c r="L850" s="141" t="e">
        <f t="shared" si="80"/>
        <v>#N/A</v>
      </c>
      <c r="M850" s="142">
        <f>IF(C850="ZZ Group",(SUM(IFERROR(SUM(VLOOKUP(C850,SpeciesLookup,37,FALSE)*E850/L850*20*0.001),0)*(1-G850))),SUM(IFERROR(SUM(VLOOKUP(C850,SpeciesLookup,37,FALSE)/L850*'6. Look Up Tables'!$M$9*0.001),0)*(1-G850)))</f>
        <v>0</v>
      </c>
      <c r="N850" s="120" t="s">
        <v>114</v>
      </c>
      <c r="O850" s="122">
        <f t="shared" si="81"/>
        <v>0</v>
      </c>
      <c r="P850" s="123"/>
    </row>
    <row r="851" spans="2:16" x14ac:dyDescent="0.2">
      <c r="B851" s="124"/>
      <c r="C851" s="137"/>
      <c r="D851" s="138">
        <f t="shared" si="78"/>
        <v>0</v>
      </c>
      <c r="E851" s="231"/>
      <c r="F851" s="119"/>
      <c r="G851" s="139">
        <f t="shared" si="82"/>
        <v>0</v>
      </c>
      <c r="H851" s="140">
        <f t="shared" si="79"/>
        <v>0</v>
      </c>
      <c r="I851" s="122">
        <f t="shared" si="83"/>
        <v>0</v>
      </c>
      <c r="K851" s="120"/>
      <c r="L851" s="141" t="e">
        <f t="shared" si="80"/>
        <v>#N/A</v>
      </c>
      <c r="M851" s="142">
        <f>IF(C851="ZZ Group",(SUM(IFERROR(SUM(VLOOKUP(C851,SpeciesLookup,37,FALSE)*E851/L851*20*0.001),0)*(1-G851))),SUM(IFERROR(SUM(VLOOKUP(C851,SpeciesLookup,37,FALSE)/L851*'6. Look Up Tables'!$M$9*0.001),0)*(1-G851)))</f>
        <v>0</v>
      </c>
      <c r="N851" s="120" t="s">
        <v>114</v>
      </c>
      <c r="O851" s="122">
        <f t="shared" si="81"/>
        <v>0</v>
      </c>
      <c r="P851" s="123"/>
    </row>
    <row r="852" spans="2:16" x14ac:dyDescent="0.2">
      <c r="B852" s="124"/>
      <c r="C852" s="137"/>
      <c r="D852" s="138">
        <f t="shared" si="78"/>
        <v>0</v>
      </c>
      <c r="E852" s="231"/>
      <c r="F852" s="119"/>
      <c r="G852" s="139">
        <f t="shared" si="82"/>
        <v>0</v>
      </c>
      <c r="H852" s="140">
        <f t="shared" si="79"/>
        <v>0</v>
      </c>
      <c r="I852" s="122">
        <f t="shared" si="83"/>
        <v>0</v>
      </c>
      <c r="K852" s="120"/>
      <c r="L852" s="141" t="e">
        <f t="shared" si="80"/>
        <v>#N/A</v>
      </c>
      <c r="M852" s="142">
        <f>IF(C852="ZZ Group",(SUM(IFERROR(SUM(VLOOKUP(C852,SpeciesLookup,37,FALSE)*E852/L852*20*0.001),0)*(1-G852))),SUM(IFERROR(SUM(VLOOKUP(C852,SpeciesLookup,37,FALSE)/L852*'6. Look Up Tables'!$M$9*0.001),0)*(1-G852)))</f>
        <v>0</v>
      </c>
      <c r="N852" s="120" t="s">
        <v>114</v>
      </c>
      <c r="O852" s="122">
        <f t="shared" si="81"/>
        <v>0</v>
      </c>
      <c r="P852" s="123"/>
    </row>
    <row r="853" spans="2:16" x14ac:dyDescent="0.2">
      <c r="B853" s="124"/>
      <c r="C853" s="137"/>
      <c r="D853" s="138">
        <f t="shared" si="78"/>
        <v>0</v>
      </c>
      <c r="E853" s="231"/>
      <c r="F853" s="119"/>
      <c r="G853" s="139">
        <f t="shared" si="82"/>
        <v>0</v>
      </c>
      <c r="H853" s="140">
        <f t="shared" si="79"/>
        <v>0</v>
      </c>
      <c r="I853" s="122">
        <f t="shared" si="83"/>
        <v>0</v>
      </c>
      <c r="K853" s="120"/>
      <c r="L853" s="141" t="e">
        <f t="shared" si="80"/>
        <v>#N/A</v>
      </c>
      <c r="M853" s="142">
        <f>IF(C853="ZZ Group",(SUM(IFERROR(SUM(VLOOKUP(C853,SpeciesLookup,37,FALSE)*E853/L853*20*0.001),0)*(1-G853))),SUM(IFERROR(SUM(VLOOKUP(C853,SpeciesLookup,37,FALSE)/L853*'6. Look Up Tables'!$M$9*0.001),0)*(1-G853)))</f>
        <v>0</v>
      </c>
      <c r="N853" s="120" t="s">
        <v>114</v>
      </c>
      <c r="O853" s="122">
        <f t="shared" si="81"/>
        <v>0</v>
      </c>
      <c r="P853" s="123"/>
    </row>
    <row r="854" spans="2:16" x14ac:dyDescent="0.2">
      <c r="B854" s="124"/>
      <c r="C854" s="137"/>
      <c r="D854" s="138">
        <f t="shared" si="78"/>
        <v>0</v>
      </c>
      <c r="E854" s="231"/>
      <c r="F854" s="119"/>
      <c r="G854" s="139">
        <f t="shared" si="82"/>
        <v>0</v>
      </c>
      <c r="H854" s="140">
        <f t="shared" si="79"/>
        <v>0</v>
      </c>
      <c r="I854" s="122">
        <f t="shared" si="83"/>
        <v>0</v>
      </c>
      <c r="K854" s="120"/>
      <c r="L854" s="141" t="e">
        <f t="shared" si="80"/>
        <v>#N/A</v>
      </c>
      <c r="M854" s="142">
        <f>IF(C854="ZZ Group",(SUM(IFERROR(SUM(VLOOKUP(C854,SpeciesLookup,37,FALSE)*E854/L854*20*0.001),0)*(1-G854))),SUM(IFERROR(SUM(VLOOKUP(C854,SpeciesLookup,37,FALSE)/L854*'6. Look Up Tables'!$M$9*0.001),0)*(1-G854)))</f>
        <v>0</v>
      </c>
      <c r="N854" s="120" t="s">
        <v>114</v>
      </c>
      <c r="O854" s="122">
        <f t="shared" si="81"/>
        <v>0</v>
      </c>
      <c r="P854" s="123"/>
    </row>
    <row r="855" spans="2:16" x14ac:dyDescent="0.2">
      <c r="B855" s="124"/>
      <c r="C855" s="137"/>
      <c r="D855" s="138">
        <f t="shared" si="78"/>
        <v>0</v>
      </c>
      <c r="E855" s="231"/>
      <c r="F855" s="119"/>
      <c r="G855" s="139">
        <f t="shared" si="82"/>
        <v>0</v>
      </c>
      <c r="H855" s="140">
        <f t="shared" si="79"/>
        <v>0</v>
      </c>
      <c r="I855" s="122">
        <f t="shared" si="83"/>
        <v>0</v>
      </c>
      <c r="K855" s="120"/>
      <c r="L855" s="141" t="e">
        <f t="shared" si="80"/>
        <v>#N/A</v>
      </c>
      <c r="M855" s="142">
        <f>IF(C855="ZZ Group",(SUM(IFERROR(SUM(VLOOKUP(C855,SpeciesLookup,37,FALSE)*E855/L855*20*0.001),0)*(1-G855))),SUM(IFERROR(SUM(VLOOKUP(C855,SpeciesLookup,37,FALSE)/L855*'6. Look Up Tables'!$M$9*0.001),0)*(1-G855)))</f>
        <v>0</v>
      </c>
      <c r="N855" s="120" t="s">
        <v>114</v>
      </c>
      <c r="O855" s="122">
        <f t="shared" si="81"/>
        <v>0</v>
      </c>
      <c r="P855" s="123"/>
    </row>
    <row r="856" spans="2:16" x14ac:dyDescent="0.2">
      <c r="B856" s="124"/>
      <c r="C856" s="137"/>
      <c r="D856" s="138">
        <f t="shared" si="78"/>
        <v>0</v>
      </c>
      <c r="E856" s="231"/>
      <c r="F856" s="119"/>
      <c r="G856" s="139">
        <f t="shared" si="82"/>
        <v>0</v>
      </c>
      <c r="H856" s="140">
        <f t="shared" si="79"/>
        <v>0</v>
      </c>
      <c r="I856" s="122">
        <f t="shared" si="83"/>
        <v>0</v>
      </c>
      <c r="K856" s="120"/>
      <c r="L856" s="141" t="e">
        <f t="shared" si="80"/>
        <v>#N/A</v>
      </c>
      <c r="M856" s="142">
        <f>IF(C856="ZZ Group",(SUM(IFERROR(SUM(VLOOKUP(C856,SpeciesLookup,37,FALSE)*E856/L856*20*0.001),0)*(1-G856))),SUM(IFERROR(SUM(VLOOKUP(C856,SpeciesLookup,37,FALSE)/L856*'6. Look Up Tables'!$M$9*0.001),0)*(1-G856)))</f>
        <v>0</v>
      </c>
      <c r="N856" s="120" t="s">
        <v>114</v>
      </c>
      <c r="O856" s="122">
        <f t="shared" si="81"/>
        <v>0</v>
      </c>
      <c r="P856" s="123"/>
    </row>
    <row r="857" spans="2:16" x14ac:dyDescent="0.2">
      <c r="B857" s="124"/>
      <c r="C857" s="137"/>
      <c r="D857" s="138">
        <f t="shared" si="78"/>
        <v>0</v>
      </c>
      <c r="E857" s="231"/>
      <c r="F857" s="119"/>
      <c r="G857" s="139">
        <f t="shared" si="82"/>
        <v>0</v>
      </c>
      <c r="H857" s="140">
        <f t="shared" si="79"/>
        <v>0</v>
      </c>
      <c r="I857" s="122">
        <f t="shared" si="83"/>
        <v>0</v>
      </c>
      <c r="K857" s="120"/>
      <c r="L857" s="141" t="e">
        <f t="shared" si="80"/>
        <v>#N/A</v>
      </c>
      <c r="M857" s="142">
        <f>IF(C857="ZZ Group",(SUM(IFERROR(SUM(VLOOKUP(C857,SpeciesLookup,37,FALSE)*E857/L857*20*0.001),0)*(1-G857))),SUM(IFERROR(SUM(VLOOKUP(C857,SpeciesLookup,37,FALSE)/L857*'6. Look Up Tables'!$M$9*0.001),0)*(1-G857)))</f>
        <v>0</v>
      </c>
      <c r="N857" s="120" t="s">
        <v>114</v>
      </c>
      <c r="O857" s="122">
        <f t="shared" si="81"/>
        <v>0</v>
      </c>
      <c r="P857" s="123"/>
    </row>
    <row r="858" spans="2:16" x14ac:dyDescent="0.2">
      <c r="B858" s="124"/>
      <c r="C858" s="137"/>
      <c r="D858" s="138">
        <f t="shared" si="78"/>
        <v>0</v>
      </c>
      <c r="E858" s="231"/>
      <c r="F858" s="119"/>
      <c r="G858" s="139">
        <f t="shared" si="82"/>
        <v>0</v>
      </c>
      <c r="H858" s="140">
        <f t="shared" si="79"/>
        <v>0</v>
      </c>
      <c r="I858" s="122">
        <f t="shared" si="83"/>
        <v>0</v>
      </c>
      <c r="K858" s="120"/>
      <c r="L858" s="141" t="e">
        <f t="shared" si="80"/>
        <v>#N/A</v>
      </c>
      <c r="M858" s="142">
        <f>IF(C858="ZZ Group",(SUM(IFERROR(SUM(VLOOKUP(C858,SpeciesLookup,37,FALSE)*E858/L858*20*0.001),0)*(1-G858))),SUM(IFERROR(SUM(VLOOKUP(C858,SpeciesLookup,37,FALSE)/L858*'6. Look Up Tables'!$M$9*0.001),0)*(1-G858)))</f>
        <v>0</v>
      </c>
      <c r="N858" s="120" t="s">
        <v>114</v>
      </c>
      <c r="O858" s="122">
        <f t="shared" si="81"/>
        <v>0</v>
      </c>
      <c r="P858" s="123"/>
    </row>
    <row r="859" spans="2:16" x14ac:dyDescent="0.2">
      <c r="B859" s="124"/>
      <c r="C859" s="137"/>
      <c r="D859" s="138">
        <f t="shared" si="78"/>
        <v>0</v>
      </c>
      <c r="E859" s="231"/>
      <c r="F859" s="119"/>
      <c r="G859" s="139">
        <f t="shared" si="82"/>
        <v>0</v>
      </c>
      <c r="H859" s="140">
        <f t="shared" si="79"/>
        <v>0</v>
      </c>
      <c r="I859" s="122">
        <f t="shared" si="83"/>
        <v>0</v>
      </c>
      <c r="K859" s="120"/>
      <c r="L859" s="141" t="e">
        <f t="shared" si="80"/>
        <v>#N/A</v>
      </c>
      <c r="M859" s="142">
        <f>IF(C859="ZZ Group",(SUM(IFERROR(SUM(VLOOKUP(C859,SpeciesLookup,37,FALSE)*E859/L859*20*0.001),0)*(1-G859))),SUM(IFERROR(SUM(VLOOKUP(C859,SpeciesLookup,37,FALSE)/L859*'6. Look Up Tables'!$M$9*0.001),0)*(1-G859)))</f>
        <v>0</v>
      </c>
      <c r="N859" s="120" t="s">
        <v>114</v>
      </c>
      <c r="O859" s="122">
        <f t="shared" si="81"/>
        <v>0</v>
      </c>
      <c r="P859" s="123"/>
    </row>
    <row r="860" spans="2:16" x14ac:dyDescent="0.2">
      <c r="B860" s="124"/>
      <c r="C860" s="137"/>
      <c r="D860" s="138">
        <f t="shared" si="78"/>
        <v>0</v>
      </c>
      <c r="E860" s="231"/>
      <c r="F860" s="119"/>
      <c r="G860" s="139">
        <f t="shared" si="82"/>
        <v>0</v>
      </c>
      <c r="H860" s="140">
        <f t="shared" si="79"/>
        <v>0</v>
      </c>
      <c r="I860" s="122">
        <f t="shared" si="83"/>
        <v>0</v>
      </c>
      <c r="K860" s="120"/>
      <c r="L860" s="141" t="e">
        <f t="shared" si="80"/>
        <v>#N/A</v>
      </c>
      <c r="M860" s="142">
        <f>IF(C860="ZZ Group",(SUM(IFERROR(SUM(VLOOKUP(C860,SpeciesLookup,37,FALSE)*E860/L860*20*0.001),0)*(1-G860))),SUM(IFERROR(SUM(VLOOKUP(C860,SpeciesLookup,37,FALSE)/L860*'6. Look Up Tables'!$M$9*0.001),0)*(1-G860)))</f>
        <v>0</v>
      </c>
      <c r="N860" s="120" t="s">
        <v>114</v>
      </c>
      <c r="O860" s="122">
        <f t="shared" si="81"/>
        <v>0</v>
      </c>
      <c r="P860" s="123"/>
    </row>
    <row r="861" spans="2:16" x14ac:dyDescent="0.2">
      <c r="B861" s="124"/>
      <c r="C861" s="137"/>
      <c r="D861" s="138">
        <f t="shared" si="78"/>
        <v>0</v>
      </c>
      <c r="E861" s="231"/>
      <c r="F861" s="119"/>
      <c r="G861" s="139">
        <f t="shared" si="82"/>
        <v>0</v>
      </c>
      <c r="H861" s="140">
        <f t="shared" si="79"/>
        <v>0</v>
      </c>
      <c r="I861" s="122">
        <f t="shared" si="83"/>
        <v>0</v>
      </c>
      <c r="K861" s="120"/>
      <c r="L861" s="141" t="e">
        <f t="shared" si="80"/>
        <v>#N/A</v>
      </c>
      <c r="M861" s="142">
        <f>IF(C861="ZZ Group",(SUM(IFERROR(SUM(VLOOKUP(C861,SpeciesLookup,37,FALSE)*E861/L861*20*0.001),0)*(1-G861))),SUM(IFERROR(SUM(VLOOKUP(C861,SpeciesLookup,37,FALSE)/L861*'6. Look Up Tables'!$M$9*0.001),0)*(1-G861)))</f>
        <v>0</v>
      </c>
      <c r="N861" s="120" t="s">
        <v>114</v>
      </c>
      <c r="O861" s="122">
        <f t="shared" si="81"/>
        <v>0</v>
      </c>
      <c r="P861" s="123"/>
    </row>
    <row r="862" spans="2:16" x14ac:dyDescent="0.2">
      <c r="B862" s="124"/>
      <c r="C862" s="137"/>
      <c r="D862" s="138">
        <f t="shared" si="78"/>
        <v>0</v>
      </c>
      <c r="E862" s="231"/>
      <c r="F862" s="119"/>
      <c r="G862" s="139">
        <f t="shared" si="82"/>
        <v>0</v>
      </c>
      <c r="H862" s="140">
        <f t="shared" si="79"/>
        <v>0</v>
      </c>
      <c r="I862" s="122">
        <f t="shared" si="83"/>
        <v>0</v>
      </c>
      <c r="K862" s="120"/>
      <c r="L862" s="141" t="e">
        <f t="shared" si="80"/>
        <v>#N/A</v>
      </c>
      <c r="M862" s="142">
        <f>IF(C862="ZZ Group",(SUM(IFERROR(SUM(VLOOKUP(C862,SpeciesLookup,37,FALSE)*E862/L862*20*0.001),0)*(1-G862))),SUM(IFERROR(SUM(VLOOKUP(C862,SpeciesLookup,37,FALSE)/L862*'6. Look Up Tables'!$M$9*0.001),0)*(1-G862)))</f>
        <v>0</v>
      </c>
      <c r="N862" s="120" t="s">
        <v>114</v>
      </c>
      <c r="O862" s="122">
        <f t="shared" si="81"/>
        <v>0</v>
      </c>
      <c r="P862" s="123"/>
    </row>
    <row r="863" spans="2:16" x14ac:dyDescent="0.2">
      <c r="B863" s="124"/>
      <c r="C863" s="137"/>
      <c r="D863" s="138">
        <f t="shared" si="78"/>
        <v>0</v>
      </c>
      <c r="E863" s="231"/>
      <c r="F863" s="119"/>
      <c r="G863" s="139">
        <f t="shared" si="82"/>
        <v>0</v>
      </c>
      <c r="H863" s="140">
        <f t="shared" si="79"/>
        <v>0</v>
      </c>
      <c r="I863" s="122">
        <f t="shared" si="83"/>
        <v>0</v>
      </c>
      <c r="K863" s="120"/>
      <c r="L863" s="141" t="e">
        <f t="shared" si="80"/>
        <v>#N/A</v>
      </c>
      <c r="M863" s="142">
        <f>IF(C863="ZZ Group",(SUM(IFERROR(SUM(VLOOKUP(C863,SpeciesLookup,37,FALSE)*E863/L863*20*0.001),0)*(1-G863))),SUM(IFERROR(SUM(VLOOKUP(C863,SpeciesLookup,37,FALSE)/L863*'6. Look Up Tables'!$M$9*0.001),0)*(1-G863)))</f>
        <v>0</v>
      </c>
      <c r="N863" s="120" t="s">
        <v>114</v>
      </c>
      <c r="O863" s="122">
        <f t="shared" si="81"/>
        <v>0</v>
      </c>
      <c r="P863" s="123"/>
    </row>
    <row r="864" spans="2:16" x14ac:dyDescent="0.2">
      <c r="B864" s="124"/>
      <c r="C864" s="137"/>
      <c r="D864" s="138">
        <f t="shared" si="78"/>
        <v>0</v>
      </c>
      <c r="E864" s="231"/>
      <c r="F864" s="119"/>
      <c r="G864" s="139">
        <f t="shared" si="82"/>
        <v>0</v>
      </c>
      <c r="H864" s="140">
        <f t="shared" si="79"/>
        <v>0</v>
      </c>
      <c r="I864" s="122">
        <f t="shared" si="83"/>
        <v>0</v>
      </c>
      <c r="K864" s="120"/>
      <c r="L864" s="141" t="e">
        <f t="shared" si="80"/>
        <v>#N/A</v>
      </c>
      <c r="M864" s="142">
        <f>IF(C864="ZZ Group",(SUM(IFERROR(SUM(VLOOKUP(C864,SpeciesLookup,37,FALSE)*E864/L864*20*0.001),0)*(1-G864))),SUM(IFERROR(SUM(VLOOKUP(C864,SpeciesLookup,37,FALSE)/L864*'6. Look Up Tables'!$M$9*0.001),0)*(1-G864)))</f>
        <v>0</v>
      </c>
      <c r="N864" s="120" t="s">
        <v>114</v>
      </c>
      <c r="O864" s="122">
        <f t="shared" si="81"/>
        <v>0</v>
      </c>
      <c r="P864" s="123"/>
    </row>
    <row r="865" spans="2:16" x14ac:dyDescent="0.2">
      <c r="B865" s="124"/>
      <c r="C865" s="137"/>
      <c r="D865" s="138">
        <f t="shared" si="78"/>
        <v>0</v>
      </c>
      <c r="E865" s="231"/>
      <c r="F865" s="119"/>
      <c r="G865" s="139">
        <f t="shared" si="82"/>
        <v>0</v>
      </c>
      <c r="H865" s="140">
        <f t="shared" si="79"/>
        <v>0</v>
      </c>
      <c r="I865" s="122">
        <f t="shared" si="83"/>
        <v>0</v>
      </c>
      <c r="K865" s="120"/>
      <c r="L865" s="141" t="e">
        <f t="shared" si="80"/>
        <v>#N/A</v>
      </c>
      <c r="M865" s="142">
        <f>IF(C865="ZZ Group",(SUM(IFERROR(SUM(VLOOKUP(C865,SpeciesLookup,37,FALSE)*E865/L865*20*0.001),0)*(1-G865))),SUM(IFERROR(SUM(VLOOKUP(C865,SpeciesLookup,37,FALSE)/L865*'6. Look Up Tables'!$M$9*0.001),0)*(1-G865)))</f>
        <v>0</v>
      </c>
      <c r="N865" s="120" t="s">
        <v>114</v>
      </c>
      <c r="O865" s="122">
        <f t="shared" si="81"/>
        <v>0</v>
      </c>
      <c r="P865" s="123"/>
    </row>
    <row r="866" spans="2:16" x14ac:dyDescent="0.2">
      <c r="B866" s="124"/>
      <c r="C866" s="137"/>
      <c r="D866" s="138">
        <f t="shared" si="78"/>
        <v>0</v>
      </c>
      <c r="E866" s="231"/>
      <c r="F866" s="119"/>
      <c r="G866" s="139">
        <f t="shared" si="82"/>
        <v>0</v>
      </c>
      <c r="H866" s="140">
        <f t="shared" si="79"/>
        <v>0</v>
      </c>
      <c r="I866" s="122">
        <f t="shared" si="83"/>
        <v>0</v>
      </c>
      <c r="K866" s="120"/>
      <c r="L866" s="141" t="e">
        <f t="shared" si="80"/>
        <v>#N/A</v>
      </c>
      <c r="M866" s="142">
        <f>IF(C866="ZZ Group",(SUM(IFERROR(SUM(VLOOKUP(C866,SpeciesLookup,37,FALSE)*E866/L866*20*0.001),0)*(1-G866))),SUM(IFERROR(SUM(VLOOKUP(C866,SpeciesLookup,37,FALSE)/L866*'6. Look Up Tables'!$M$9*0.001),0)*(1-G866)))</f>
        <v>0</v>
      </c>
      <c r="N866" s="120" t="s">
        <v>114</v>
      </c>
      <c r="O866" s="122">
        <f t="shared" si="81"/>
        <v>0</v>
      </c>
      <c r="P866" s="123"/>
    </row>
    <row r="867" spans="2:16" x14ac:dyDescent="0.2">
      <c r="B867" s="124"/>
      <c r="C867" s="137"/>
      <c r="D867" s="138">
        <f t="shared" si="78"/>
        <v>0</v>
      </c>
      <c r="E867" s="231"/>
      <c r="F867" s="119"/>
      <c r="G867" s="139">
        <f t="shared" si="82"/>
        <v>0</v>
      </c>
      <c r="H867" s="140">
        <f t="shared" si="79"/>
        <v>0</v>
      </c>
      <c r="I867" s="122">
        <f t="shared" si="83"/>
        <v>0</v>
      </c>
      <c r="K867" s="120"/>
      <c r="L867" s="141" t="e">
        <f t="shared" si="80"/>
        <v>#N/A</v>
      </c>
      <c r="M867" s="142">
        <f>IF(C867="ZZ Group",(SUM(IFERROR(SUM(VLOOKUP(C867,SpeciesLookup,37,FALSE)*E867/L867*20*0.001),0)*(1-G867))),SUM(IFERROR(SUM(VLOOKUP(C867,SpeciesLookup,37,FALSE)/L867*'6. Look Up Tables'!$M$9*0.001),0)*(1-G867)))</f>
        <v>0</v>
      </c>
      <c r="N867" s="120" t="s">
        <v>114</v>
      </c>
      <c r="O867" s="122">
        <f t="shared" si="81"/>
        <v>0</v>
      </c>
      <c r="P867" s="123"/>
    </row>
    <row r="868" spans="2:16" x14ac:dyDescent="0.2">
      <c r="B868" s="124"/>
      <c r="C868" s="137"/>
      <c r="D868" s="138">
        <f t="shared" si="78"/>
        <v>0</v>
      </c>
      <c r="E868" s="231"/>
      <c r="F868" s="119"/>
      <c r="G868" s="139">
        <f t="shared" si="82"/>
        <v>0</v>
      </c>
      <c r="H868" s="140">
        <f t="shared" si="79"/>
        <v>0</v>
      </c>
      <c r="I868" s="122">
        <f t="shared" si="83"/>
        <v>0</v>
      </c>
      <c r="K868" s="120"/>
      <c r="L868" s="141" t="e">
        <f t="shared" si="80"/>
        <v>#N/A</v>
      </c>
      <c r="M868" s="142">
        <f>IF(C868="ZZ Group",(SUM(IFERROR(SUM(VLOOKUP(C868,SpeciesLookup,37,FALSE)*E868/L868*20*0.001),0)*(1-G868))),SUM(IFERROR(SUM(VLOOKUP(C868,SpeciesLookup,37,FALSE)/L868*'6. Look Up Tables'!$M$9*0.001),0)*(1-G868)))</f>
        <v>0</v>
      </c>
      <c r="N868" s="120" t="s">
        <v>114</v>
      </c>
      <c r="O868" s="122">
        <f t="shared" si="81"/>
        <v>0</v>
      </c>
      <c r="P868" s="123"/>
    </row>
    <row r="869" spans="2:16" x14ac:dyDescent="0.2">
      <c r="B869" s="124"/>
      <c r="C869" s="137"/>
      <c r="D869" s="138">
        <f t="shared" si="78"/>
        <v>0</v>
      </c>
      <c r="E869" s="231"/>
      <c r="F869" s="119"/>
      <c r="G869" s="139">
        <f t="shared" si="82"/>
        <v>0</v>
      </c>
      <c r="H869" s="140">
        <f t="shared" si="79"/>
        <v>0</v>
      </c>
      <c r="I869" s="122">
        <f t="shared" si="83"/>
        <v>0</v>
      </c>
      <c r="K869" s="120"/>
      <c r="L869" s="141" t="e">
        <f t="shared" si="80"/>
        <v>#N/A</v>
      </c>
      <c r="M869" s="142">
        <f>IF(C869="ZZ Group",(SUM(IFERROR(SUM(VLOOKUP(C869,SpeciesLookup,37,FALSE)*E869/L869*20*0.001),0)*(1-G869))),SUM(IFERROR(SUM(VLOOKUP(C869,SpeciesLookup,37,FALSE)/L869*'6. Look Up Tables'!$M$9*0.001),0)*(1-G869)))</f>
        <v>0</v>
      </c>
      <c r="N869" s="120" t="s">
        <v>114</v>
      </c>
      <c r="O869" s="122">
        <f t="shared" si="81"/>
        <v>0</v>
      </c>
      <c r="P869" s="123"/>
    </row>
    <row r="870" spans="2:16" x14ac:dyDescent="0.2">
      <c r="B870" s="124"/>
      <c r="C870" s="137"/>
      <c r="D870" s="138">
        <f t="shared" si="78"/>
        <v>0</v>
      </c>
      <c r="E870" s="231"/>
      <c r="F870" s="119"/>
      <c r="G870" s="139">
        <f t="shared" si="82"/>
        <v>0</v>
      </c>
      <c r="H870" s="140">
        <f t="shared" si="79"/>
        <v>0</v>
      </c>
      <c r="I870" s="122">
        <f t="shared" si="83"/>
        <v>0</v>
      </c>
      <c r="K870" s="120"/>
      <c r="L870" s="141" t="e">
        <f t="shared" si="80"/>
        <v>#N/A</v>
      </c>
      <c r="M870" s="142">
        <f>IF(C870="ZZ Group",(SUM(IFERROR(SUM(VLOOKUP(C870,SpeciesLookup,37,FALSE)*E870/L870*20*0.001),0)*(1-G870))),SUM(IFERROR(SUM(VLOOKUP(C870,SpeciesLookup,37,FALSE)/L870*'6. Look Up Tables'!$M$9*0.001),0)*(1-G870)))</f>
        <v>0</v>
      </c>
      <c r="N870" s="120" t="s">
        <v>114</v>
      </c>
      <c r="O870" s="122">
        <f t="shared" si="81"/>
        <v>0</v>
      </c>
      <c r="P870" s="123"/>
    </row>
    <row r="871" spans="2:16" x14ac:dyDescent="0.2">
      <c r="B871" s="124"/>
      <c r="C871" s="137"/>
      <c r="D871" s="138">
        <f t="shared" si="78"/>
        <v>0</v>
      </c>
      <c r="E871" s="231"/>
      <c r="F871" s="119"/>
      <c r="G871" s="139">
        <f t="shared" si="82"/>
        <v>0</v>
      </c>
      <c r="H871" s="140">
        <f t="shared" si="79"/>
        <v>0</v>
      </c>
      <c r="I871" s="122">
        <f t="shared" si="83"/>
        <v>0</v>
      </c>
      <c r="K871" s="120"/>
      <c r="L871" s="141" t="e">
        <f t="shared" si="80"/>
        <v>#N/A</v>
      </c>
      <c r="M871" s="142">
        <f>IF(C871="ZZ Group",(SUM(IFERROR(SUM(VLOOKUP(C871,SpeciesLookup,37,FALSE)*E871/L871*20*0.001),0)*(1-G871))),SUM(IFERROR(SUM(VLOOKUP(C871,SpeciesLookup,37,FALSE)/L871*'6. Look Up Tables'!$M$9*0.001),0)*(1-G871)))</f>
        <v>0</v>
      </c>
      <c r="N871" s="120" t="s">
        <v>114</v>
      </c>
      <c r="O871" s="122">
        <f t="shared" si="81"/>
        <v>0</v>
      </c>
      <c r="P871" s="123"/>
    </row>
    <row r="872" spans="2:16" x14ac:dyDescent="0.2">
      <c r="B872" s="124"/>
      <c r="C872" s="137"/>
      <c r="D872" s="138">
        <f t="shared" si="78"/>
        <v>0</v>
      </c>
      <c r="E872" s="231"/>
      <c r="F872" s="119"/>
      <c r="G872" s="139">
        <f t="shared" si="82"/>
        <v>0</v>
      </c>
      <c r="H872" s="140">
        <f t="shared" si="79"/>
        <v>0</v>
      </c>
      <c r="I872" s="122">
        <f t="shared" si="83"/>
        <v>0</v>
      </c>
      <c r="K872" s="120"/>
      <c r="L872" s="141" t="e">
        <f t="shared" si="80"/>
        <v>#N/A</v>
      </c>
      <c r="M872" s="142">
        <f>IF(C872="ZZ Group",(SUM(IFERROR(SUM(VLOOKUP(C872,SpeciesLookup,37,FALSE)*E872/L872*20*0.001),0)*(1-G872))),SUM(IFERROR(SUM(VLOOKUP(C872,SpeciesLookup,37,FALSE)/L872*'6. Look Up Tables'!$M$9*0.001),0)*(1-G872)))</f>
        <v>0</v>
      </c>
      <c r="N872" s="120" t="s">
        <v>114</v>
      </c>
      <c r="O872" s="122">
        <f t="shared" si="81"/>
        <v>0</v>
      </c>
      <c r="P872" s="123"/>
    </row>
    <row r="873" spans="2:16" x14ac:dyDescent="0.2">
      <c r="B873" s="124"/>
      <c r="C873" s="137"/>
      <c r="D873" s="138">
        <f t="shared" si="78"/>
        <v>0</v>
      </c>
      <c r="E873" s="231"/>
      <c r="F873" s="119"/>
      <c r="G873" s="139">
        <f t="shared" si="82"/>
        <v>0</v>
      </c>
      <c r="H873" s="140">
        <f t="shared" si="79"/>
        <v>0</v>
      </c>
      <c r="I873" s="122">
        <f t="shared" si="83"/>
        <v>0</v>
      </c>
      <c r="K873" s="120"/>
      <c r="L873" s="141" t="e">
        <f t="shared" si="80"/>
        <v>#N/A</v>
      </c>
      <c r="M873" s="142">
        <f>IF(C873="ZZ Group",(SUM(IFERROR(SUM(VLOOKUP(C873,SpeciesLookup,37,FALSE)*E873/L873*20*0.001),0)*(1-G873))),SUM(IFERROR(SUM(VLOOKUP(C873,SpeciesLookup,37,FALSE)/L873*'6. Look Up Tables'!$M$9*0.001),0)*(1-G873)))</f>
        <v>0</v>
      </c>
      <c r="N873" s="120" t="s">
        <v>114</v>
      </c>
      <c r="O873" s="122">
        <f t="shared" si="81"/>
        <v>0</v>
      </c>
      <c r="P873" s="123"/>
    </row>
    <row r="874" spans="2:16" x14ac:dyDescent="0.2">
      <c r="B874" s="124"/>
      <c r="C874" s="137"/>
      <c r="D874" s="138">
        <f t="shared" si="78"/>
        <v>0</v>
      </c>
      <c r="E874" s="231"/>
      <c r="F874" s="119"/>
      <c r="G874" s="139">
        <f t="shared" si="82"/>
        <v>0</v>
      </c>
      <c r="H874" s="140">
        <f t="shared" si="79"/>
        <v>0</v>
      </c>
      <c r="I874" s="122">
        <f t="shared" si="83"/>
        <v>0</v>
      </c>
      <c r="K874" s="120"/>
      <c r="L874" s="141" t="e">
        <f t="shared" si="80"/>
        <v>#N/A</v>
      </c>
      <c r="M874" s="142">
        <f>IF(C874="ZZ Group",(SUM(IFERROR(SUM(VLOOKUP(C874,SpeciesLookup,37,FALSE)*E874/L874*20*0.001),0)*(1-G874))),SUM(IFERROR(SUM(VLOOKUP(C874,SpeciesLookup,37,FALSE)/L874*'6. Look Up Tables'!$M$9*0.001),0)*(1-G874)))</f>
        <v>0</v>
      </c>
      <c r="N874" s="120" t="s">
        <v>114</v>
      </c>
      <c r="O874" s="122">
        <f t="shared" si="81"/>
        <v>0</v>
      </c>
      <c r="P874" s="123"/>
    </row>
    <row r="875" spans="2:16" x14ac:dyDescent="0.2">
      <c r="B875" s="124"/>
      <c r="C875" s="137"/>
      <c r="D875" s="138">
        <f t="shared" si="78"/>
        <v>0</v>
      </c>
      <c r="E875" s="231"/>
      <c r="F875" s="119"/>
      <c r="G875" s="139">
        <f t="shared" si="82"/>
        <v>0</v>
      </c>
      <c r="H875" s="140">
        <f t="shared" si="79"/>
        <v>0</v>
      </c>
      <c r="I875" s="122">
        <f t="shared" si="83"/>
        <v>0</v>
      </c>
      <c r="K875" s="120"/>
      <c r="L875" s="141" t="e">
        <f t="shared" si="80"/>
        <v>#N/A</v>
      </c>
      <c r="M875" s="142">
        <f>IF(C875="ZZ Group",(SUM(IFERROR(SUM(VLOOKUP(C875,SpeciesLookup,37,FALSE)*E875/L875*20*0.001),0)*(1-G875))),SUM(IFERROR(SUM(VLOOKUP(C875,SpeciesLookup,37,FALSE)/L875*'6. Look Up Tables'!$M$9*0.001),0)*(1-G875)))</f>
        <v>0</v>
      </c>
      <c r="N875" s="120" t="s">
        <v>114</v>
      </c>
      <c r="O875" s="122">
        <f t="shared" si="81"/>
        <v>0</v>
      </c>
      <c r="P875" s="123"/>
    </row>
    <row r="876" spans="2:16" x14ac:dyDescent="0.2">
      <c r="B876" s="124"/>
      <c r="C876" s="137"/>
      <c r="D876" s="138">
        <f t="shared" si="78"/>
        <v>0</v>
      </c>
      <c r="E876" s="231"/>
      <c r="F876" s="119"/>
      <c r="G876" s="139">
        <f t="shared" si="82"/>
        <v>0</v>
      </c>
      <c r="H876" s="140">
        <f t="shared" si="79"/>
        <v>0</v>
      </c>
      <c r="I876" s="122">
        <f t="shared" si="83"/>
        <v>0</v>
      </c>
      <c r="K876" s="120"/>
      <c r="L876" s="141" t="e">
        <f t="shared" si="80"/>
        <v>#N/A</v>
      </c>
      <c r="M876" s="142">
        <f>IF(C876="ZZ Group",(SUM(IFERROR(SUM(VLOOKUP(C876,SpeciesLookup,37,FALSE)*E876/L876*20*0.001),0)*(1-G876))),SUM(IFERROR(SUM(VLOOKUP(C876,SpeciesLookup,37,FALSE)/L876*'6. Look Up Tables'!$M$9*0.001),0)*(1-G876)))</f>
        <v>0</v>
      </c>
      <c r="N876" s="120" t="s">
        <v>114</v>
      </c>
      <c r="O876" s="122">
        <f t="shared" si="81"/>
        <v>0</v>
      </c>
      <c r="P876" s="123"/>
    </row>
    <row r="877" spans="2:16" x14ac:dyDescent="0.2">
      <c r="B877" s="124"/>
      <c r="C877" s="137"/>
      <c r="D877" s="138">
        <f t="shared" si="78"/>
        <v>0</v>
      </c>
      <c r="E877" s="231"/>
      <c r="F877" s="119"/>
      <c r="G877" s="139">
        <f t="shared" si="82"/>
        <v>0</v>
      </c>
      <c r="H877" s="140">
        <f t="shared" si="79"/>
        <v>0</v>
      </c>
      <c r="I877" s="122">
        <f t="shared" si="83"/>
        <v>0</v>
      </c>
      <c r="K877" s="120"/>
      <c r="L877" s="141" t="e">
        <f t="shared" si="80"/>
        <v>#N/A</v>
      </c>
      <c r="M877" s="142">
        <f>IF(C877="ZZ Group",(SUM(IFERROR(SUM(VLOOKUP(C877,SpeciesLookup,37,FALSE)*E877/L877*20*0.001),0)*(1-G877))),SUM(IFERROR(SUM(VLOOKUP(C877,SpeciesLookup,37,FALSE)/L877*'6. Look Up Tables'!$M$9*0.001),0)*(1-G877)))</f>
        <v>0</v>
      </c>
      <c r="N877" s="120" t="s">
        <v>114</v>
      </c>
      <c r="O877" s="122">
        <f t="shared" si="81"/>
        <v>0</v>
      </c>
      <c r="P877" s="123"/>
    </row>
    <row r="878" spans="2:16" x14ac:dyDescent="0.2">
      <c r="B878" s="124"/>
      <c r="C878" s="137"/>
      <c r="D878" s="138">
        <f t="shared" si="78"/>
        <v>0</v>
      </c>
      <c r="E878" s="231"/>
      <c r="F878" s="119"/>
      <c r="G878" s="139">
        <f t="shared" si="82"/>
        <v>0</v>
      </c>
      <c r="H878" s="140">
        <f t="shared" si="79"/>
        <v>0</v>
      </c>
      <c r="I878" s="122">
        <f t="shared" si="83"/>
        <v>0</v>
      </c>
      <c r="K878" s="120"/>
      <c r="L878" s="141" t="e">
        <f t="shared" si="80"/>
        <v>#N/A</v>
      </c>
      <c r="M878" s="142">
        <f>IF(C878="ZZ Group",(SUM(IFERROR(SUM(VLOOKUP(C878,SpeciesLookup,37,FALSE)*E878/L878*20*0.001),0)*(1-G878))),SUM(IFERROR(SUM(VLOOKUP(C878,SpeciesLookup,37,FALSE)/L878*'6. Look Up Tables'!$M$9*0.001),0)*(1-G878)))</f>
        <v>0</v>
      </c>
      <c r="N878" s="120" t="s">
        <v>114</v>
      </c>
      <c r="O878" s="122">
        <f t="shared" si="81"/>
        <v>0</v>
      </c>
      <c r="P878" s="123"/>
    </row>
    <row r="879" spans="2:16" x14ac:dyDescent="0.2">
      <c r="B879" s="124"/>
      <c r="C879" s="137"/>
      <c r="D879" s="138">
        <f t="shared" si="78"/>
        <v>0</v>
      </c>
      <c r="E879" s="231"/>
      <c r="F879" s="119"/>
      <c r="G879" s="139">
        <f t="shared" si="82"/>
        <v>0</v>
      </c>
      <c r="H879" s="140">
        <f t="shared" si="79"/>
        <v>0</v>
      </c>
      <c r="I879" s="122">
        <f t="shared" si="83"/>
        <v>0</v>
      </c>
      <c r="K879" s="120"/>
      <c r="L879" s="141" t="e">
        <f t="shared" si="80"/>
        <v>#N/A</v>
      </c>
      <c r="M879" s="142">
        <f>IF(C879="ZZ Group",(SUM(IFERROR(SUM(VLOOKUP(C879,SpeciesLookup,37,FALSE)*E879/L879*20*0.001),0)*(1-G879))),SUM(IFERROR(SUM(VLOOKUP(C879,SpeciesLookup,37,FALSE)/L879*'6. Look Up Tables'!$M$9*0.001),0)*(1-G879)))</f>
        <v>0</v>
      </c>
      <c r="N879" s="120" t="s">
        <v>114</v>
      </c>
      <c r="O879" s="122">
        <f t="shared" si="81"/>
        <v>0</v>
      </c>
      <c r="P879" s="123"/>
    </row>
    <row r="880" spans="2:16" x14ac:dyDescent="0.2">
      <c r="B880" s="124"/>
      <c r="C880" s="137"/>
      <c r="D880" s="138">
        <f t="shared" si="78"/>
        <v>0</v>
      </c>
      <c r="E880" s="231"/>
      <c r="F880" s="119"/>
      <c r="G880" s="139">
        <f t="shared" si="82"/>
        <v>0</v>
      </c>
      <c r="H880" s="140">
        <f t="shared" si="79"/>
        <v>0</v>
      </c>
      <c r="I880" s="122">
        <f t="shared" si="83"/>
        <v>0</v>
      </c>
      <c r="K880" s="120"/>
      <c r="L880" s="141" t="e">
        <f t="shared" si="80"/>
        <v>#N/A</v>
      </c>
      <c r="M880" s="142">
        <f>IF(C880="ZZ Group",(SUM(IFERROR(SUM(VLOOKUP(C880,SpeciesLookup,37,FALSE)*E880/L880*20*0.001),0)*(1-G880))),SUM(IFERROR(SUM(VLOOKUP(C880,SpeciesLookup,37,FALSE)/L880*'6. Look Up Tables'!$M$9*0.001),0)*(1-G880)))</f>
        <v>0</v>
      </c>
      <c r="N880" s="120" t="s">
        <v>114</v>
      </c>
      <c r="O880" s="122">
        <f t="shared" si="81"/>
        <v>0</v>
      </c>
      <c r="P880" s="123"/>
    </row>
    <row r="881" spans="2:16" x14ac:dyDescent="0.2">
      <c r="B881" s="124"/>
      <c r="C881" s="137"/>
      <c r="D881" s="138">
        <f t="shared" si="78"/>
        <v>0</v>
      </c>
      <c r="E881" s="231"/>
      <c r="F881" s="119"/>
      <c r="G881" s="139">
        <f t="shared" si="82"/>
        <v>0</v>
      </c>
      <c r="H881" s="140">
        <f t="shared" si="79"/>
        <v>0</v>
      </c>
      <c r="I881" s="122">
        <f t="shared" si="83"/>
        <v>0</v>
      </c>
      <c r="K881" s="120"/>
      <c r="L881" s="141" t="e">
        <f t="shared" si="80"/>
        <v>#N/A</v>
      </c>
      <c r="M881" s="142">
        <f>IF(C881="ZZ Group",(SUM(IFERROR(SUM(VLOOKUP(C881,SpeciesLookup,37,FALSE)*E881/L881*20*0.001),0)*(1-G881))),SUM(IFERROR(SUM(VLOOKUP(C881,SpeciesLookup,37,FALSE)/L881*'6. Look Up Tables'!$M$9*0.001),0)*(1-G881)))</f>
        <v>0</v>
      </c>
      <c r="N881" s="120" t="s">
        <v>114</v>
      </c>
      <c r="O881" s="122">
        <f t="shared" si="81"/>
        <v>0</v>
      </c>
      <c r="P881" s="123"/>
    </row>
    <row r="882" spans="2:16" x14ac:dyDescent="0.2">
      <c r="B882" s="124"/>
      <c r="C882" s="137"/>
      <c r="D882" s="138">
        <f t="shared" si="78"/>
        <v>0</v>
      </c>
      <c r="E882" s="231"/>
      <c r="F882" s="119"/>
      <c r="G882" s="139">
        <f t="shared" si="82"/>
        <v>0</v>
      </c>
      <c r="H882" s="140">
        <f t="shared" si="79"/>
        <v>0</v>
      </c>
      <c r="I882" s="122">
        <f t="shared" si="83"/>
        <v>0</v>
      </c>
      <c r="K882" s="120"/>
      <c r="L882" s="141" t="e">
        <f t="shared" si="80"/>
        <v>#N/A</v>
      </c>
      <c r="M882" s="142">
        <f>IF(C882="ZZ Group",(SUM(IFERROR(SUM(VLOOKUP(C882,SpeciesLookup,37,FALSE)*E882/L882*20*0.001),0)*(1-G882))),SUM(IFERROR(SUM(VLOOKUP(C882,SpeciesLookup,37,FALSE)/L882*'6. Look Up Tables'!$M$9*0.001),0)*(1-G882)))</f>
        <v>0</v>
      </c>
      <c r="N882" s="120" t="s">
        <v>114</v>
      </c>
      <c r="O882" s="122">
        <f t="shared" si="81"/>
        <v>0</v>
      </c>
      <c r="P882" s="123"/>
    </row>
    <row r="883" spans="2:16" x14ac:dyDescent="0.2">
      <c r="B883" s="124"/>
      <c r="C883" s="137"/>
      <c r="D883" s="138">
        <f t="shared" si="78"/>
        <v>0</v>
      </c>
      <c r="E883" s="231"/>
      <c r="F883" s="119"/>
      <c r="G883" s="139">
        <f t="shared" si="82"/>
        <v>0</v>
      </c>
      <c r="H883" s="140">
        <f t="shared" si="79"/>
        <v>0</v>
      </c>
      <c r="I883" s="122">
        <f t="shared" si="83"/>
        <v>0</v>
      </c>
      <c r="K883" s="120"/>
      <c r="L883" s="141" t="e">
        <f t="shared" si="80"/>
        <v>#N/A</v>
      </c>
      <c r="M883" s="142">
        <f>IF(C883="ZZ Group",(SUM(IFERROR(SUM(VLOOKUP(C883,SpeciesLookup,37,FALSE)*E883/L883*20*0.001),0)*(1-G883))),SUM(IFERROR(SUM(VLOOKUP(C883,SpeciesLookup,37,FALSE)/L883*'6. Look Up Tables'!$M$9*0.001),0)*(1-G883)))</f>
        <v>0</v>
      </c>
      <c r="N883" s="120" t="s">
        <v>114</v>
      </c>
      <c r="O883" s="122">
        <f t="shared" si="81"/>
        <v>0</v>
      </c>
      <c r="P883" s="123"/>
    </row>
    <row r="884" spans="2:16" x14ac:dyDescent="0.2">
      <c r="B884" s="124"/>
      <c r="C884" s="137"/>
      <c r="D884" s="138">
        <f t="shared" si="78"/>
        <v>0</v>
      </c>
      <c r="E884" s="231"/>
      <c r="F884" s="119"/>
      <c r="G884" s="139">
        <f t="shared" si="82"/>
        <v>0</v>
      </c>
      <c r="H884" s="140">
        <f t="shared" si="79"/>
        <v>0</v>
      </c>
      <c r="I884" s="122">
        <f t="shared" si="83"/>
        <v>0</v>
      </c>
      <c r="K884" s="120"/>
      <c r="L884" s="141" t="e">
        <f t="shared" si="80"/>
        <v>#N/A</v>
      </c>
      <c r="M884" s="142">
        <f>IF(C884="ZZ Group",(SUM(IFERROR(SUM(VLOOKUP(C884,SpeciesLookup,37,FALSE)*E884/L884*20*0.001),0)*(1-G884))),SUM(IFERROR(SUM(VLOOKUP(C884,SpeciesLookup,37,FALSE)/L884*'6. Look Up Tables'!$M$9*0.001),0)*(1-G884)))</f>
        <v>0</v>
      </c>
      <c r="N884" s="120" t="s">
        <v>114</v>
      </c>
      <c r="O884" s="122">
        <f t="shared" si="81"/>
        <v>0</v>
      </c>
      <c r="P884" s="123"/>
    </row>
    <row r="885" spans="2:16" x14ac:dyDescent="0.2">
      <c r="B885" s="124"/>
      <c r="C885" s="137"/>
      <c r="D885" s="138">
        <f t="shared" si="78"/>
        <v>0</v>
      </c>
      <c r="E885" s="231"/>
      <c r="F885" s="119"/>
      <c r="G885" s="139">
        <f t="shared" si="82"/>
        <v>0</v>
      </c>
      <c r="H885" s="140">
        <f t="shared" si="79"/>
        <v>0</v>
      </c>
      <c r="I885" s="122">
        <f t="shared" si="83"/>
        <v>0</v>
      </c>
      <c r="K885" s="120"/>
      <c r="L885" s="141" t="e">
        <f t="shared" si="80"/>
        <v>#N/A</v>
      </c>
      <c r="M885" s="142">
        <f>IF(C885="ZZ Group",(SUM(IFERROR(SUM(VLOOKUP(C885,SpeciesLookup,37,FALSE)*E885/L885*20*0.001),0)*(1-G885))),SUM(IFERROR(SUM(VLOOKUP(C885,SpeciesLookup,37,FALSE)/L885*'6. Look Up Tables'!$M$9*0.001),0)*(1-G885)))</f>
        <v>0</v>
      </c>
      <c r="N885" s="120" t="s">
        <v>114</v>
      </c>
      <c r="O885" s="122">
        <f t="shared" si="81"/>
        <v>0</v>
      </c>
      <c r="P885" s="123"/>
    </row>
    <row r="886" spans="2:16" x14ac:dyDescent="0.2">
      <c r="B886" s="124"/>
      <c r="C886" s="137"/>
      <c r="D886" s="138">
        <f t="shared" si="78"/>
        <v>0</v>
      </c>
      <c r="E886" s="231"/>
      <c r="F886" s="119"/>
      <c r="G886" s="139">
        <f t="shared" si="82"/>
        <v>0</v>
      </c>
      <c r="H886" s="140">
        <f t="shared" si="79"/>
        <v>0</v>
      </c>
      <c r="I886" s="122">
        <f t="shared" si="83"/>
        <v>0</v>
      </c>
      <c r="K886" s="120"/>
      <c r="L886" s="141" t="e">
        <f t="shared" si="80"/>
        <v>#N/A</v>
      </c>
      <c r="M886" s="142">
        <f>IF(C886="ZZ Group",(SUM(IFERROR(SUM(VLOOKUP(C886,SpeciesLookup,37,FALSE)*E886/L886*20*0.001),0)*(1-G886))),SUM(IFERROR(SUM(VLOOKUP(C886,SpeciesLookup,37,FALSE)/L886*'6. Look Up Tables'!$M$9*0.001),0)*(1-G886)))</f>
        <v>0</v>
      </c>
      <c r="N886" s="120" t="s">
        <v>114</v>
      </c>
      <c r="O886" s="122">
        <f t="shared" si="81"/>
        <v>0</v>
      </c>
      <c r="P886" s="123"/>
    </row>
    <row r="887" spans="2:16" x14ac:dyDescent="0.2">
      <c r="B887" s="124"/>
      <c r="C887" s="137"/>
      <c r="D887" s="138">
        <f t="shared" si="78"/>
        <v>0</v>
      </c>
      <c r="E887" s="231"/>
      <c r="F887" s="119"/>
      <c r="G887" s="139">
        <f t="shared" si="82"/>
        <v>0</v>
      </c>
      <c r="H887" s="140">
        <f t="shared" si="79"/>
        <v>0</v>
      </c>
      <c r="I887" s="122">
        <f t="shared" si="83"/>
        <v>0</v>
      </c>
      <c r="K887" s="120"/>
      <c r="L887" s="141" t="e">
        <f t="shared" si="80"/>
        <v>#N/A</v>
      </c>
      <c r="M887" s="142">
        <f>IF(C887="ZZ Group",(SUM(IFERROR(SUM(VLOOKUP(C887,SpeciesLookup,37,FALSE)*E887/L887*20*0.001),0)*(1-G887))),SUM(IFERROR(SUM(VLOOKUP(C887,SpeciesLookup,37,FALSE)/L887*'6. Look Up Tables'!$M$9*0.001),0)*(1-G887)))</f>
        <v>0</v>
      </c>
      <c r="N887" s="120" t="s">
        <v>114</v>
      </c>
      <c r="O887" s="122">
        <f t="shared" si="81"/>
        <v>0</v>
      </c>
      <c r="P887" s="123"/>
    </row>
    <row r="888" spans="2:16" x14ac:dyDescent="0.2">
      <c r="B888" s="124"/>
      <c r="C888" s="137"/>
      <c r="D888" s="138">
        <f t="shared" si="78"/>
        <v>0</v>
      </c>
      <c r="E888" s="231"/>
      <c r="F888" s="119"/>
      <c r="G888" s="139">
        <f t="shared" si="82"/>
        <v>0</v>
      </c>
      <c r="H888" s="140">
        <f t="shared" si="79"/>
        <v>0</v>
      </c>
      <c r="I888" s="122">
        <f t="shared" si="83"/>
        <v>0</v>
      </c>
      <c r="K888" s="120"/>
      <c r="L888" s="141" t="e">
        <f t="shared" si="80"/>
        <v>#N/A</v>
      </c>
      <c r="M888" s="142">
        <f>IF(C888="ZZ Group",(SUM(IFERROR(SUM(VLOOKUP(C888,SpeciesLookup,37,FALSE)*E888/L888*20*0.001),0)*(1-G888))),SUM(IFERROR(SUM(VLOOKUP(C888,SpeciesLookup,37,FALSE)/L888*'6. Look Up Tables'!$M$9*0.001),0)*(1-G888)))</f>
        <v>0</v>
      </c>
      <c r="N888" s="120" t="s">
        <v>114</v>
      </c>
      <c r="O888" s="122">
        <f t="shared" si="81"/>
        <v>0</v>
      </c>
      <c r="P888" s="123"/>
    </row>
    <row r="889" spans="2:16" x14ac:dyDescent="0.2">
      <c r="B889" s="124"/>
      <c r="C889" s="137"/>
      <c r="D889" s="138">
        <f t="shared" si="78"/>
        <v>0</v>
      </c>
      <c r="E889" s="231"/>
      <c r="F889" s="119"/>
      <c r="G889" s="139">
        <f t="shared" si="82"/>
        <v>0</v>
      </c>
      <c r="H889" s="140">
        <f t="shared" si="79"/>
        <v>0</v>
      </c>
      <c r="I889" s="122">
        <f t="shared" si="83"/>
        <v>0</v>
      </c>
      <c r="K889" s="120"/>
      <c r="L889" s="141" t="e">
        <f t="shared" si="80"/>
        <v>#N/A</v>
      </c>
      <c r="M889" s="142">
        <f>IF(C889="ZZ Group",(SUM(IFERROR(SUM(VLOOKUP(C889,SpeciesLookup,37,FALSE)*E889/L889*20*0.001),0)*(1-G889))),SUM(IFERROR(SUM(VLOOKUP(C889,SpeciesLookup,37,FALSE)/L889*'6. Look Up Tables'!$M$9*0.001),0)*(1-G889)))</f>
        <v>0</v>
      </c>
      <c r="N889" s="120" t="s">
        <v>114</v>
      </c>
      <c r="O889" s="122">
        <f t="shared" si="81"/>
        <v>0</v>
      </c>
      <c r="P889" s="123"/>
    </row>
    <row r="890" spans="2:16" x14ac:dyDescent="0.2">
      <c r="B890" s="124"/>
      <c r="C890" s="137"/>
      <c r="D890" s="138">
        <f t="shared" si="78"/>
        <v>0</v>
      </c>
      <c r="E890" s="231"/>
      <c r="F890" s="119"/>
      <c r="G890" s="139">
        <f t="shared" si="82"/>
        <v>0</v>
      </c>
      <c r="H890" s="140">
        <f t="shared" si="79"/>
        <v>0</v>
      </c>
      <c r="I890" s="122">
        <f t="shared" si="83"/>
        <v>0</v>
      </c>
      <c r="K890" s="120"/>
      <c r="L890" s="141" t="e">
        <f t="shared" si="80"/>
        <v>#N/A</v>
      </c>
      <c r="M890" s="142">
        <f>IF(C890="ZZ Group",(SUM(IFERROR(SUM(VLOOKUP(C890,SpeciesLookup,37,FALSE)*E890/L890*20*0.001),0)*(1-G890))),SUM(IFERROR(SUM(VLOOKUP(C890,SpeciesLookup,37,FALSE)/L890*'6. Look Up Tables'!$M$9*0.001),0)*(1-G890)))</f>
        <v>0</v>
      </c>
      <c r="N890" s="120" t="s">
        <v>114</v>
      </c>
      <c r="O890" s="122">
        <f t="shared" si="81"/>
        <v>0</v>
      </c>
      <c r="P890" s="123"/>
    </row>
    <row r="891" spans="2:16" x14ac:dyDescent="0.2">
      <c r="B891" s="124"/>
      <c r="C891" s="137"/>
      <c r="D891" s="138">
        <f t="shared" si="78"/>
        <v>0</v>
      </c>
      <c r="E891" s="231"/>
      <c r="F891" s="119"/>
      <c r="G891" s="139">
        <f t="shared" si="82"/>
        <v>0</v>
      </c>
      <c r="H891" s="140">
        <f t="shared" si="79"/>
        <v>0</v>
      </c>
      <c r="I891" s="122">
        <f t="shared" si="83"/>
        <v>0</v>
      </c>
      <c r="K891" s="120"/>
      <c r="L891" s="141" t="e">
        <f t="shared" si="80"/>
        <v>#N/A</v>
      </c>
      <c r="M891" s="142">
        <f>IF(C891="ZZ Group",(SUM(IFERROR(SUM(VLOOKUP(C891,SpeciesLookup,37,FALSE)*E891/L891*20*0.001),0)*(1-G891))),SUM(IFERROR(SUM(VLOOKUP(C891,SpeciesLookup,37,FALSE)/L891*'6. Look Up Tables'!$M$9*0.001),0)*(1-G891)))</f>
        <v>0</v>
      </c>
      <c r="N891" s="120" t="s">
        <v>114</v>
      </c>
      <c r="O891" s="122">
        <f t="shared" si="81"/>
        <v>0</v>
      </c>
      <c r="P891" s="123"/>
    </row>
    <row r="892" spans="2:16" x14ac:dyDescent="0.2">
      <c r="B892" s="124"/>
      <c r="C892" s="137"/>
      <c r="D892" s="138">
        <f t="shared" si="78"/>
        <v>0</v>
      </c>
      <c r="E892" s="231"/>
      <c r="F892" s="119"/>
      <c r="G892" s="139">
        <f t="shared" si="82"/>
        <v>0</v>
      </c>
      <c r="H892" s="140">
        <f t="shared" si="79"/>
        <v>0</v>
      </c>
      <c r="I892" s="122">
        <f t="shared" si="83"/>
        <v>0</v>
      </c>
      <c r="K892" s="120"/>
      <c r="L892" s="141" t="e">
        <f t="shared" si="80"/>
        <v>#N/A</v>
      </c>
      <c r="M892" s="142">
        <f>IF(C892="ZZ Group",(SUM(IFERROR(SUM(VLOOKUP(C892,SpeciesLookup,37,FALSE)*E892/L892*20*0.001),0)*(1-G892))),SUM(IFERROR(SUM(VLOOKUP(C892,SpeciesLookup,37,FALSE)/L892*'6. Look Up Tables'!$M$9*0.001),0)*(1-G892)))</f>
        <v>0</v>
      </c>
      <c r="N892" s="120" t="s">
        <v>114</v>
      </c>
      <c r="O892" s="122">
        <f t="shared" si="81"/>
        <v>0</v>
      </c>
      <c r="P892" s="123"/>
    </row>
    <row r="893" spans="2:16" x14ac:dyDescent="0.2">
      <c r="B893" s="124"/>
      <c r="C893" s="137"/>
      <c r="D893" s="138">
        <f t="shared" si="78"/>
        <v>0</v>
      </c>
      <c r="E893" s="231"/>
      <c r="F893" s="119"/>
      <c r="G893" s="139">
        <f t="shared" si="82"/>
        <v>0</v>
      </c>
      <c r="H893" s="140">
        <f t="shared" si="79"/>
        <v>0</v>
      </c>
      <c r="I893" s="122">
        <f t="shared" si="83"/>
        <v>0</v>
      </c>
      <c r="K893" s="120"/>
      <c r="L893" s="141" t="e">
        <f t="shared" si="80"/>
        <v>#N/A</v>
      </c>
      <c r="M893" s="142">
        <f>IF(C893="ZZ Group",(SUM(IFERROR(SUM(VLOOKUP(C893,SpeciesLookup,37,FALSE)*E893/L893*20*0.001),0)*(1-G893))),SUM(IFERROR(SUM(VLOOKUP(C893,SpeciesLookup,37,FALSE)/L893*'6. Look Up Tables'!$M$9*0.001),0)*(1-G893)))</f>
        <v>0</v>
      </c>
      <c r="N893" s="120" t="s">
        <v>114</v>
      </c>
      <c r="O893" s="122">
        <f t="shared" si="81"/>
        <v>0</v>
      </c>
      <c r="P893" s="123"/>
    </row>
    <row r="894" spans="2:16" x14ac:dyDescent="0.2">
      <c r="B894" s="124"/>
      <c r="C894" s="137"/>
      <c r="D894" s="138">
        <f t="shared" si="78"/>
        <v>0</v>
      </c>
      <c r="E894" s="231"/>
      <c r="F894" s="119"/>
      <c r="G894" s="139">
        <f t="shared" si="82"/>
        <v>0</v>
      </c>
      <c r="H894" s="140">
        <f t="shared" si="79"/>
        <v>0</v>
      </c>
      <c r="I894" s="122">
        <f t="shared" si="83"/>
        <v>0</v>
      </c>
      <c r="K894" s="120"/>
      <c r="L894" s="141" t="e">
        <f t="shared" si="80"/>
        <v>#N/A</v>
      </c>
      <c r="M894" s="142">
        <f>IF(C894="ZZ Group",(SUM(IFERROR(SUM(VLOOKUP(C894,SpeciesLookup,37,FALSE)*E894/L894*20*0.001),0)*(1-G894))),SUM(IFERROR(SUM(VLOOKUP(C894,SpeciesLookup,37,FALSE)/L894*'6. Look Up Tables'!$M$9*0.001),0)*(1-G894)))</f>
        <v>0</v>
      </c>
      <c r="N894" s="120" t="s">
        <v>114</v>
      </c>
      <c r="O894" s="122">
        <f t="shared" si="81"/>
        <v>0</v>
      </c>
      <c r="P894" s="123"/>
    </row>
    <row r="895" spans="2:16" x14ac:dyDescent="0.2">
      <c r="B895" s="124"/>
      <c r="C895" s="137"/>
      <c r="D895" s="138">
        <f t="shared" si="78"/>
        <v>0</v>
      </c>
      <c r="E895" s="231"/>
      <c r="F895" s="119"/>
      <c r="G895" s="139">
        <f t="shared" si="82"/>
        <v>0</v>
      </c>
      <c r="H895" s="140">
        <f t="shared" si="79"/>
        <v>0</v>
      </c>
      <c r="I895" s="122">
        <f t="shared" si="83"/>
        <v>0</v>
      </c>
      <c r="K895" s="120"/>
      <c r="L895" s="141" t="e">
        <f t="shared" si="80"/>
        <v>#N/A</v>
      </c>
      <c r="M895" s="142">
        <f>IF(C895="ZZ Group",(SUM(IFERROR(SUM(VLOOKUP(C895,SpeciesLookup,37,FALSE)*E895/L895*20*0.001),0)*(1-G895))),SUM(IFERROR(SUM(VLOOKUP(C895,SpeciesLookup,37,FALSE)/L895*'6. Look Up Tables'!$M$9*0.001),0)*(1-G895)))</f>
        <v>0</v>
      </c>
      <c r="N895" s="120" t="s">
        <v>114</v>
      </c>
      <c r="O895" s="122">
        <f t="shared" si="81"/>
        <v>0</v>
      </c>
      <c r="P895" s="123"/>
    </row>
    <row r="896" spans="2:16" x14ac:dyDescent="0.2">
      <c r="B896" s="124"/>
      <c r="C896" s="137"/>
      <c r="D896" s="138">
        <f t="shared" si="78"/>
        <v>0</v>
      </c>
      <c r="E896" s="231"/>
      <c r="F896" s="119"/>
      <c r="G896" s="139">
        <f t="shared" si="82"/>
        <v>0</v>
      </c>
      <c r="H896" s="140">
        <f t="shared" si="79"/>
        <v>0</v>
      </c>
      <c r="I896" s="122">
        <f t="shared" si="83"/>
        <v>0</v>
      </c>
      <c r="K896" s="120"/>
      <c r="L896" s="141" t="e">
        <f t="shared" si="80"/>
        <v>#N/A</v>
      </c>
      <c r="M896" s="142">
        <f>IF(C896="ZZ Group",(SUM(IFERROR(SUM(VLOOKUP(C896,SpeciesLookup,37,FALSE)*E896/L896*20*0.001),0)*(1-G896))),SUM(IFERROR(SUM(VLOOKUP(C896,SpeciesLookup,37,FALSE)/L896*'6. Look Up Tables'!$M$9*0.001),0)*(1-G896)))</f>
        <v>0</v>
      </c>
      <c r="N896" s="120" t="s">
        <v>114</v>
      </c>
      <c r="O896" s="122">
        <f t="shared" si="81"/>
        <v>0</v>
      </c>
      <c r="P896" s="123"/>
    </row>
    <row r="897" spans="2:16" x14ac:dyDescent="0.2">
      <c r="B897" s="124"/>
      <c r="C897" s="137"/>
      <c r="D897" s="138">
        <f t="shared" ref="D897:D960" si="84">IFERROR(VLOOKUP(C897,SpeciesLookup,25,FALSE),0)</f>
        <v>0</v>
      </c>
      <c r="E897" s="231"/>
      <c r="F897" s="119"/>
      <c r="G897" s="139">
        <f t="shared" si="82"/>
        <v>0</v>
      </c>
      <c r="H897" s="140">
        <f t="shared" ref="H897:H960" si="85">IFERROR(VLOOKUP(C897,SpeciesLookup,26,FALSE),0)</f>
        <v>0</v>
      </c>
      <c r="I897" s="122">
        <f t="shared" si="83"/>
        <v>0</v>
      </c>
      <c r="K897" s="120"/>
      <c r="L897" s="141" t="e">
        <f t="shared" ref="L897:L960" si="86">VLOOKUP(K897,AWHC,2,FALSE)</f>
        <v>#N/A</v>
      </c>
      <c r="M897" s="142">
        <f>IF(C897="ZZ Group",(SUM(IFERROR(SUM(VLOOKUP(C897,SpeciesLookup,37,FALSE)*E897/L897*20*0.001),0)*(1-G897))),SUM(IFERROR(SUM(VLOOKUP(C897,SpeciesLookup,37,FALSE)/L897*'6. Look Up Tables'!$M$9*0.001),0)*(1-G897)))</f>
        <v>0</v>
      </c>
      <c r="N897" s="120" t="s">
        <v>114</v>
      </c>
      <c r="O897" s="122">
        <f t="shared" ref="O897:O960" si="87">IF(N897="Yes",M897*0.8,M897)</f>
        <v>0</v>
      </c>
      <c r="P897" s="123"/>
    </row>
    <row r="898" spans="2:16" x14ac:dyDescent="0.2">
      <c r="B898" s="124"/>
      <c r="C898" s="137"/>
      <c r="D898" s="138">
        <f t="shared" si="84"/>
        <v>0</v>
      </c>
      <c r="E898" s="231"/>
      <c r="F898" s="119"/>
      <c r="G898" s="139">
        <f t="shared" si="82"/>
        <v>0</v>
      </c>
      <c r="H898" s="140">
        <f t="shared" si="85"/>
        <v>0</v>
      </c>
      <c r="I898" s="122">
        <f t="shared" si="83"/>
        <v>0</v>
      </c>
      <c r="K898" s="120"/>
      <c r="L898" s="141" t="e">
        <f t="shared" si="86"/>
        <v>#N/A</v>
      </c>
      <c r="M898" s="142">
        <f>IF(C898="ZZ Group",(SUM(IFERROR(SUM(VLOOKUP(C898,SpeciesLookup,37,FALSE)*E898/L898*20*0.001),0)*(1-G898))),SUM(IFERROR(SUM(VLOOKUP(C898,SpeciesLookup,37,FALSE)/L898*'6. Look Up Tables'!$M$9*0.001),0)*(1-G898)))</f>
        <v>0</v>
      </c>
      <c r="N898" s="120" t="s">
        <v>114</v>
      </c>
      <c r="O898" s="122">
        <f t="shared" si="87"/>
        <v>0</v>
      </c>
      <c r="P898" s="123"/>
    </row>
    <row r="899" spans="2:16" x14ac:dyDescent="0.2">
      <c r="B899" s="124"/>
      <c r="C899" s="137"/>
      <c r="D899" s="138">
        <f t="shared" si="84"/>
        <v>0</v>
      </c>
      <c r="E899" s="231"/>
      <c r="F899" s="119"/>
      <c r="G899" s="139">
        <f t="shared" si="82"/>
        <v>0</v>
      </c>
      <c r="H899" s="140">
        <f t="shared" si="85"/>
        <v>0</v>
      </c>
      <c r="I899" s="122">
        <f t="shared" si="83"/>
        <v>0</v>
      </c>
      <c r="K899" s="120"/>
      <c r="L899" s="141" t="e">
        <f t="shared" si="86"/>
        <v>#N/A</v>
      </c>
      <c r="M899" s="142">
        <f>IF(C899="ZZ Group",(SUM(IFERROR(SUM(VLOOKUP(C899,SpeciesLookup,37,FALSE)*E899/L899*20*0.001),0)*(1-G899))),SUM(IFERROR(SUM(VLOOKUP(C899,SpeciesLookup,37,FALSE)/L899*'6. Look Up Tables'!$M$9*0.001),0)*(1-G899)))</f>
        <v>0</v>
      </c>
      <c r="N899" s="120" t="s">
        <v>114</v>
      </c>
      <c r="O899" s="122">
        <f t="shared" si="87"/>
        <v>0</v>
      </c>
      <c r="P899" s="123"/>
    </row>
    <row r="900" spans="2:16" x14ac:dyDescent="0.2">
      <c r="B900" s="124"/>
      <c r="C900" s="137"/>
      <c r="D900" s="138">
        <f t="shared" si="84"/>
        <v>0</v>
      </c>
      <c r="E900" s="231"/>
      <c r="F900" s="119"/>
      <c r="G900" s="139">
        <f t="shared" si="82"/>
        <v>0</v>
      </c>
      <c r="H900" s="140">
        <f t="shared" si="85"/>
        <v>0</v>
      </c>
      <c r="I900" s="122">
        <f t="shared" si="83"/>
        <v>0</v>
      </c>
      <c r="K900" s="120"/>
      <c r="L900" s="141" t="e">
        <f t="shared" si="86"/>
        <v>#N/A</v>
      </c>
      <c r="M900" s="142">
        <f>IF(C900="ZZ Group",(SUM(IFERROR(SUM(VLOOKUP(C900,SpeciesLookup,37,FALSE)*E900/L900*20*0.001),0)*(1-G900))),SUM(IFERROR(SUM(VLOOKUP(C900,SpeciesLookup,37,FALSE)/L900*'6. Look Up Tables'!$M$9*0.001),0)*(1-G900)))</f>
        <v>0</v>
      </c>
      <c r="N900" s="120" t="s">
        <v>114</v>
      </c>
      <c r="O900" s="122">
        <f t="shared" si="87"/>
        <v>0</v>
      </c>
      <c r="P900" s="123"/>
    </row>
    <row r="901" spans="2:16" x14ac:dyDescent="0.2">
      <c r="B901" s="124"/>
      <c r="C901" s="137"/>
      <c r="D901" s="138">
        <f t="shared" si="84"/>
        <v>0</v>
      </c>
      <c r="E901" s="231"/>
      <c r="F901" s="119"/>
      <c r="G901" s="139">
        <f t="shared" si="82"/>
        <v>0</v>
      </c>
      <c r="H901" s="140">
        <f t="shared" si="85"/>
        <v>0</v>
      </c>
      <c r="I901" s="122">
        <f t="shared" si="83"/>
        <v>0</v>
      </c>
      <c r="K901" s="120"/>
      <c r="L901" s="141" t="e">
        <f t="shared" si="86"/>
        <v>#N/A</v>
      </c>
      <c r="M901" s="142">
        <f>IF(C901="ZZ Group",(SUM(IFERROR(SUM(VLOOKUP(C901,SpeciesLookup,37,FALSE)*E901/L901*20*0.001),0)*(1-G901))),SUM(IFERROR(SUM(VLOOKUP(C901,SpeciesLookup,37,FALSE)/L901*'6. Look Up Tables'!$M$9*0.001),0)*(1-G901)))</f>
        <v>0</v>
      </c>
      <c r="N901" s="120" t="s">
        <v>114</v>
      </c>
      <c r="O901" s="122">
        <f t="shared" si="87"/>
        <v>0</v>
      </c>
      <c r="P901" s="123"/>
    </row>
    <row r="902" spans="2:16" x14ac:dyDescent="0.2">
      <c r="B902" s="124"/>
      <c r="C902" s="137"/>
      <c r="D902" s="138">
        <f t="shared" si="84"/>
        <v>0</v>
      </c>
      <c r="E902" s="231"/>
      <c r="F902" s="119"/>
      <c r="G902" s="139">
        <f t="shared" si="82"/>
        <v>0</v>
      </c>
      <c r="H902" s="140">
        <f t="shared" si="85"/>
        <v>0</v>
      </c>
      <c r="I902" s="122">
        <f t="shared" si="83"/>
        <v>0</v>
      </c>
      <c r="K902" s="120"/>
      <c r="L902" s="141" t="e">
        <f t="shared" si="86"/>
        <v>#N/A</v>
      </c>
      <c r="M902" s="142">
        <f>IF(C902="ZZ Group",(SUM(IFERROR(SUM(VLOOKUP(C902,SpeciesLookup,37,FALSE)*E902/L902*20*0.001),0)*(1-G902))),SUM(IFERROR(SUM(VLOOKUP(C902,SpeciesLookup,37,FALSE)/L902*'6. Look Up Tables'!$M$9*0.001),0)*(1-G902)))</f>
        <v>0</v>
      </c>
      <c r="N902" s="120" t="s">
        <v>114</v>
      </c>
      <c r="O902" s="122">
        <f t="shared" si="87"/>
        <v>0</v>
      </c>
      <c r="P902" s="123"/>
    </row>
    <row r="903" spans="2:16" x14ac:dyDescent="0.2">
      <c r="B903" s="124"/>
      <c r="C903" s="137"/>
      <c r="D903" s="138">
        <f t="shared" si="84"/>
        <v>0</v>
      </c>
      <c r="E903" s="231"/>
      <c r="F903" s="119"/>
      <c r="G903" s="139">
        <f t="shared" si="82"/>
        <v>0</v>
      </c>
      <c r="H903" s="140">
        <f t="shared" si="85"/>
        <v>0</v>
      </c>
      <c r="I903" s="122">
        <f t="shared" si="83"/>
        <v>0</v>
      </c>
      <c r="K903" s="120"/>
      <c r="L903" s="141" t="e">
        <f t="shared" si="86"/>
        <v>#N/A</v>
      </c>
      <c r="M903" s="142">
        <f>IF(C903="ZZ Group",(SUM(IFERROR(SUM(VLOOKUP(C903,SpeciesLookup,37,FALSE)*E903/L903*20*0.001),0)*(1-G903))),SUM(IFERROR(SUM(VLOOKUP(C903,SpeciesLookup,37,FALSE)/L903*'6. Look Up Tables'!$M$9*0.001),0)*(1-G903)))</f>
        <v>0</v>
      </c>
      <c r="N903" s="120" t="s">
        <v>114</v>
      </c>
      <c r="O903" s="122">
        <f t="shared" si="87"/>
        <v>0</v>
      </c>
      <c r="P903" s="123"/>
    </row>
    <row r="904" spans="2:16" x14ac:dyDescent="0.2">
      <c r="B904" s="124"/>
      <c r="C904" s="137"/>
      <c r="D904" s="138">
        <f t="shared" si="84"/>
        <v>0</v>
      </c>
      <c r="E904" s="231"/>
      <c r="F904" s="119"/>
      <c r="G904" s="139">
        <f t="shared" si="82"/>
        <v>0</v>
      </c>
      <c r="H904" s="140">
        <f t="shared" si="85"/>
        <v>0</v>
      </c>
      <c r="I904" s="122">
        <f t="shared" si="83"/>
        <v>0</v>
      </c>
      <c r="K904" s="120"/>
      <c r="L904" s="141" t="e">
        <f t="shared" si="86"/>
        <v>#N/A</v>
      </c>
      <c r="M904" s="142">
        <f>IF(C904="ZZ Group",(SUM(IFERROR(SUM(VLOOKUP(C904,SpeciesLookup,37,FALSE)*E904/L904*20*0.001),0)*(1-G904))),SUM(IFERROR(SUM(VLOOKUP(C904,SpeciesLookup,37,FALSE)/L904*'6. Look Up Tables'!$M$9*0.001),0)*(1-G904)))</f>
        <v>0</v>
      </c>
      <c r="N904" s="120" t="s">
        <v>114</v>
      </c>
      <c r="O904" s="122">
        <f t="shared" si="87"/>
        <v>0</v>
      </c>
      <c r="P904" s="123"/>
    </row>
    <row r="905" spans="2:16" x14ac:dyDescent="0.2">
      <c r="B905" s="124"/>
      <c r="C905" s="137"/>
      <c r="D905" s="138">
        <f t="shared" si="84"/>
        <v>0</v>
      </c>
      <c r="E905" s="231"/>
      <c r="F905" s="119"/>
      <c r="G905" s="139">
        <f t="shared" si="82"/>
        <v>0</v>
      </c>
      <c r="H905" s="140">
        <f t="shared" si="85"/>
        <v>0</v>
      </c>
      <c r="I905" s="122">
        <f t="shared" si="83"/>
        <v>0</v>
      </c>
      <c r="K905" s="120"/>
      <c r="L905" s="141" t="e">
        <f t="shared" si="86"/>
        <v>#N/A</v>
      </c>
      <c r="M905" s="142">
        <f>IF(C905="ZZ Group",(SUM(IFERROR(SUM(VLOOKUP(C905,SpeciesLookup,37,FALSE)*E905/L905*20*0.001),0)*(1-G905))),SUM(IFERROR(SUM(VLOOKUP(C905,SpeciesLookup,37,FALSE)/L905*'6. Look Up Tables'!$M$9*0.001),0)*(1-G905)))</f>
        <v>0</v>
      </c>
      <c r="N905" s="120" t="s">
        <v>114</v>
      </c>
      <c r="O905" s="122">
        <f t="shared" si="87"/>
        <v>0</v>
      </c>
      <c r="P905" s="123"/>
    </row>
    <row r="906" spans="2:16" x14ac:dyDescent="0.2">
      <c r="B906" s="124"/>
      <c r="C906" s="137"/>
      <c r="D906" s="138">
        <f t="shared" si="84"/>
        <v>0</v>
      </c>
      <c r="E906" s="231"/>
      <c r="F906" s="119"/>
      <c r="G906" s="139">
        <f t="shared" si="82"/>
        <v>0</v>
      </c>
      <c r="H906" s="140">
        <f t="shared" si="85"/>
        <v>0</v>
      </c>
      <c r="I906" s="122">
        <f t="shared" si="83"/>
        <v>0</v>
      </c>
      <c r="K906" s="120"/>
      <c r="L906" s="141" t="e">
        <f t="shared" si="86"/>
        <v>#N/A</v>
      </c>
      <c r="M906" s="142">
        <f>IF(C906="ZZ Group",(SUM(IFERROR(SUM(VLOOKUP(C906,SpeciesLookup,37,FALSE)*E906/L906*20*0.001),0)*(1-G906))),SUM(IFERROR(SUM(VLOOKUP(C906,SpeciesLookup,37,FALSE)/L906*'6. Look Up Tables'!$M$9*0.001),0)*(1-G906)))</f>
        <v>0</v>
      </c>
      <c r="N906" s="120" t="s">
        <v>114</v>
      </c>
      <c r="O906" s="122">
        <f t="shared" si="87"/>
        <v>0</v>
      </c>
      <c r="P906" s="123"/>
    </row>
    <row r="907" spans="2:16" x14ac:dyDescent="0.2">
      <c r="B907" s="124"/>
      <c r="C907" s="137"/>
      <c r="D907" s="138">
        <f t="shared" si="84"/>
        <v>0</v>
      </c>
      <c r="E907" s="231"/>
      <c r="F907" s="119"/>
      <c r="G907" s="139">
        <f t="shared" si="82"/>
        <v>0</v>
      </c>
      <c r="H907" s="140">
        <f t="shared" si="85"/>
        <v>0</v>
      </c>
      <c r="I907" s="122">
        <f t="shared" si="83"/>
        <v>0</v>
      </c>
      <c r="K907" s="120"/>
      <c r="L907" s="141" t="e">
        <f t="shared" si="86"/>
        <v>#N/A</v>
      </c>
      <c r="M907" s="142">
        <f>IF(C907="ZZ Group",(SUM(IFERROR(SUM(VLOOKUP(C907,SpeciesLookup,37,FALSE)*E907/L907*20*0.001),0)*(1-G907))),SUM(IFERROR(SUM(VLOOKUP(C907,SpeciesLookup,37,FALSE)/L907*'6. Look Up Tables'!$M$9*0.001),0)*(1-G907)))</f>
        <v>0</v>
      </c>
      <c r="N907" s="120" t="s">
        <v>114</v>
      </c>
      <c r="O907" s="122">
        <f t="shared" si="87"/>
        <v>0</v>
      </c>
      <c r="P907" s="123"/>
    </row>
    <row r="908" spans="2:16" x14ac:dyDescent="0.2">
      <c r="B908" s="124"/>
      <c r="C908" s="137"/>
      <c r="D908" s="138">
        <f t="shared" si="84"/>
        <v>0</v>
      </c>
      <c r="E908" s="231"/>
      <c r="F908" s="119"/>
      <c r="G908" s="139">
        <f t="shared" si="82"/>
        <v>0</v>
      </c>
      <c r="H908" s="140">
        <f t="shared" si="85"/>
        <v>0</v>
      </c>
      <c r="I908" s="122">
        <f t="shared" si="83"/>
        <v>0</v>
      </c>
      <c r="K908" s="120"/>
      <c r="L908" s="141" t="e">
        <f t="shared" si="86"/>
        <v>#N/A</v>
      </c>
      <c r="M908" s="142">
        <f>IF(C908="ZZ Group",(SUM(IFERROR(SUM(VLOOKUP(C908,SpeciesLookup,37,FALSE)*E908/L908*20*0.001),0)*(1-G908))),SUM(IFERROR(SUM(VLOOKUP(C908,SpeciesLookup,37,FALSE)/L908*'6. Look Up Tables'!$M$9*0.001),0)*(1-G908)))</f>
        <v>0</v>
      </c>
      <c r="N908" s="120" t="s">
        <v>114</v>
      </c>
      <c r="O908" s="122">
        <f t="shared" si="87"/>
        <v>0</v>
      </c>
      <c r="P908" s="123"/>
    </row>
    <row r="909" spans="2:16" x14ac:dyDescent="0.2">
      <c r="B909" s="124"/>
      <c r="C909" s="137"/>
      <c r="D909" s="138">
        <f t="shared" si="84"/>
        <v>0</v>
      </c>
      <c r="E909" s="231"/>
      <c r="F909" s="119"/>
      <c r="G909" s="139">
        <f t="shared" ref="G909:G972" si="88">IF(C909="ZZ Group",SUM(F909/E909),(IFERROR(SUM(F909/(PI()*(D909)^2)),0)))</f>
        <v>0</v>
      </c>
      <c r="H909" s="140">
        <f t="shared" si="85"/>
        <v>0</v>
      </c>
      <c r="I909" s="122">
        <f t="shared" ref="I909:I972" si="89">IFERROR(SUM(H909*(1-G909)),(E909*(1-G909)))</f>
        <v>0</v>
      </c>
      <c r="K909" s="120"/>
      <c r="L909" s="141" t="e">
        <f t="shared" si="86"/>
        <v>#N/A</v>
      </c>
      <c r="M909" s="142">
        <f>IF(C909="ZZ Group",(SUM(IFERROR(SUM(VLOOKUP(C909,SpeciesLookup,37,FALSE)*E909/L909*20*0.001),0)*(1-G909))),SUM(IFERROR(SUM(VLOOKUP(C909,SpeciesLookup,37,FALSE)/L909*'6. Look Up Tables'!$M$9*0.001),0)*(1-G909)))</f>
        <v>0</v>
      </c>
      <c r="N909" s="120" t="s">
        <v>114</v>
      </c>
      <c r="O909" s="122">
        <f t="shared" si="87"/>
        <v>0</v>
      </c>
      <c r="P909" s="123"/>
    </row>
    <row r="910" spans="2:16" x14ac:dyDescent="0.2">
      <c r="B910" s="124"/>
      <c r="C910" s="137"/>
      <c r="D910" s="138">
        <f t="shared" si="84"/>
        <v>0</v>
      </c>
      <c r="E910" s="231"/>
      <c r="F910" s="119"/>
      <c r="G910" s="139">
        <f t="shared" si="88"/>
        <v>0</v>
      </c>
      <c r="H910" s="140">
        <f t="shared" si="85"/>
        <v>0</v>
      </c>
      <c r="I910" s="122">
        <f t="shared" si="89"/>
        <v>0</v>
      </c>
      <c r="K910" s="120"/>
      <c r="L910" s="141" t="e">
        <f t="shared" si="86"/>
        <v>#N/A</v>
      </c>
      <c r="M910" s="142">
        <f>IF(C910="ZZ Group",(SUM(IFERROR(SUM(VLOOKUP(C910,SpeciesLookup,37,FALSE)*E910/L910*20*0.001),0)*(1-G910))),SUM(IFERROR(SUM(VLOOKUP(C910,SpeciesLookup,37,FALSE)/L910*'6. Look Up Tables'!$M$9*0.001),0)*(1-G910)))</f>
        <v>0</v>
      </c>
      <c r="N910" s="120" t="s">
        <v>114</v>
      </c>
      <c r="O910" s="122">
        <f t="shared" si="87"/>
        <v>0</v>
      </c>
      <c r="P910" s="123"/>
    </row>
    <row r="911" spans="2:16" x14ac:dyDescent="0.2">
      <c r="B911" s="124"/>
      <c r="C911" s="137"/>
      <c r="D911" s="138">
        <f t="shared" si="84"/>
        <v>0</v>
      </c>
      <c r="E911" s="231"/>
      <c r="F911" s="119"/>
      <c r="G911" s="139">
        <f t="shared" si="88"/>
        <v>0</v>
      </c>
      <c r="H911" s="140">
        <f t="shared" si="85"/>
        <v>0</v>
      </c>
      <c r="I911" s="122">
        <f t="shared" si="89"/>
        <v>0</v>
      </c>
      <c r="K911" s="120"/>
      <c r="L911" s="141" t="e">
        <f t="shared" si="86"/>
        <v>#N/A</v>
      </c>
      <c r="M911" s="142">
        <f>IF(C911="ZZ Group",(SUM(IFERROR(SUM(VLOOKUP(C911,SpeciesLookup,37,FALSE)*E911/L911*20*0.001),0)*(1-G911))),SUM(IFERROR(SUM(VLOOKUP(C911,SpeciesLookup,37,FALSE)/L911*'6. Look Up Tables'!$M$9*0.001),0)*(1-G911)))</f>
        <v>0</v>
      </c>
      <c r="N911" s="120" t="s">
        <v>114</v>
      </c>
      <c r="O911" s="122">
        <f t="shared" si="87"/>
        <v>0</v>
      </c>
      <c r="P911" s="123"/>
    </row>
    <row r="912" spans="2:16" x14ac:dyDescent="0.2">
      <c r="B912" s="124"/>
      <c r="C912" s="137"/>
      <c r="D912" s="138">
        <f t="shared" si="84"/>
        <v>0</v>
      </c>
      <c r="E912" s="231"/>
      <c r="F912" s="119"/>
      <c r="G912" s="139">
        <f t="shared" si="88"/>
        <v>0</v>
      </c>
      <c r="H912" s="140">
        <f t="shared" si="85"/>
        <v>0</v>
      </c>
      <c r="I912" s="122">
        <f t="shared" si="89"/>
        <v>0</v>
      </c>
      <c r="K912" s="120"/>
      <c r="L912" s="141" t="e">
        <f t="shared" si="86"/>
        <v>#N/A</v>
      </c>
      <c r="M912" s="142">
        <f>IF(C912="ZZ Group",(SUM(IFERROR(SUM(VLOOKUP(C912,SpeciesLookup,37,FALSE)*E912/L912*20*0.001),0)*(1-G912))),SUM(IFERROR(SUM(VLOOKUP(C912,SpeciesLookup,37,FALSE)/L912*'6. Look Up Tables'!$M$9*0.001),0)*(1-G912)))</f>
        <v>0</v>
      </c>
      <c r="N912" s="120" t="s">
        <v>114</v>
      </c>
      <c r="O912" s="122">
        <f t="shared" si="87"/>
        <v>0</v>
      </c>
      <c r="P912" s="123"/>
    </row>
    <row r="913" spans="2:16" x14ac:dyDescent="0.2">
      <c r="B913" s="124"/>
      <c r="C913" s="137"/>
      <c r="D913" s="138">
        <f t="shared" si="84"/>
        <v>0</v>
      </c>
      <c r="E913" s="231"/>
      <c r="F913" s="119"/>
      <c r="G913" s="139">
        <f t="shared" si="88"/>
        <v>0</v>
      </c>
      <c r="H913" s="140">
        <f t="shared" si="85"/>
        <v>0</v>
      </c>
      <c r="I913" s="122">
        <f t="shared" si="89"/>
        <v>0</v>
      </c>
      <c r="K913" s="120"/>
      <c r="L913" s="141" t="e">
        <f t="shared" si="86"/>
        <v>#N/A</v>
      </c>
      <c r="M913" s="142">
        <f>IF(C913="ZZ Group",(SUM(IFERROR(SUM(VLOOKUP(C913,SpeciesLookup,37,FALSE)*E913/L913*20*0.001),0)*(1-G913))),SUM(IFERROR(SUM(VLOOKUP(C913,SpeciesLookup,37,FALSE)/L913*'6. Look Up Tables'!$M$9*0.001),0)*(1-G913)))</f>
        <v>0</v>
      </c>
      <c r="N913" s="120" t="s">
        <v>114</v>
      </c>
      <c r="O913" s="122">
        <f t="shared" si="87"/>
        <v>0</v>
      </c>
      <c r="P913" s="123"/>
    </row>
    <row r="914" spans="2:16" x14ac:dyDescent="0.2">
      <c r="B914" s="124"/>
      <c r="C914" s="137"/>
      <c r="D914" s="138">
        <f t="shared" si="84"/>
        <v>0</v>
      </c>
      <c r="E914" s="231"/>
      <c r="F914" s="119"/>
      <c r="G914" s="139">
        <f t="shared" si="88"/>
        <v>0</v>
      </c>
      <c r="H914" s="140">
        <f t="shared" si="85"/>
        <v>0</v>
      </c>
      <c r="I914" s="122">
        <f t="shared" si="89"/>
        <v>0</v>
      </c>
      <c r="K914" s="120"/>
      <c r="L914" s="141" t="e">
        <f t="shared" si="86"/>
        <v>#N/A</v>
      </c>
      <c r="M914" s="142">
        <f>IF(C914="ZZ Group",(SUM(IFERROR(SUM(VLOOKUP(C914,SpeciesLookup,37,FALSE)*E914/L914*20*0.001),0)*(1-G914))),SUM(IFERROR(SUM(VLOOKUP(C914,SpeciesLookup,37,FALSE)/L914*'6. Look Up Tables'!$M$9*0.001),0)*(1-G914)))</f>
        <v>0</v>
      </c>
      <c r="N914" s="120" t="s">
        <v>114</v>
      </c>
      <c r="O914" s="122">
        <f t="shared" si="87"/>
        <v>0</v>
      </c>
      <c r="P914" s="123"/>
    </row>
    <row r="915" spans="2:16" x14ac:dyDescent="0.2">
      <c r="B915" s="124"/>
      <c r="C915" s="137"/>
      <c r="D915" s="138">
        <f t="shared" si="84"/>
        <v>0</v>
      </c>
      <c r="E915" s="231"/>
      <c r="F915" s="119"/>
      <c r="G915" s="139">
        <f t="shared" si="88"/>
        <v>0</v>
      </c>
      <c r="H915" s="140">
        <f t="shared" si="85"/>
        <v>0</v>
      </c>
      <c r="I915" s="122">
        <f t="shared" si="89"/>
        <v>0</v>
      </c>
      <c r="K915" s="120"/>
      <c r="L915" s="141" t="e">
        <f t="shared" si="86"/>
        <v>#N/A</v>
      </c>
      <c r="M915" s="142">
        <f>IF(C915="ZZ Group",(SUM(IFERROR(SUM(VLOOKUP(C915,SpeciesLookup,37,FALSE)*E915/L915*20*0.001),0)*(1-G915))),SUM(IFERROR(SUM(VLOOKUP(C915,SpeciesLookup,37,FALSE)/L915*'6. Look Up Tables'!$M$9*0.001),0)*(1-G915)))</f>
        <v>0</v>
      </c>
      <c r="N915" s="120" t="s">
        <v>114</v>
      </c>
      <c r="O915" s="122">
        <f t="shared" si="87"/>
        <v>0</v>
      </c>
      <c r="P915" s="123"/>
    </row>
    <row r="916" spans="2:16" x14ac:dyDescent="0.2">
      <c r="B916" s="124"/>
      <c r="C916" s="137"/>
      <c r="D916" s="138">
        <f t="shared" si="84"/>
        <v>0</v>
      </c>
      <c r="E916" s="231"/>
      <c r="F916" s="119"/>
      <c r="G916" s="139">
        <f t="shared" si="88"/>
        <v>0</v>
      </c>
      <c r="H916" s="140">
        <f t="shared" si="85"/>
        <v>0</v>
      </c>
      <c r="I916" s="122">
        <f t="shared" si="89"/>
        <v>0</v>
      </c>
      <c r="K916" s="120"/>
      <c r="L916" s="141" t="e">
        <f t="shared" si="86"/>
        <v>#N/A</v>
      </c>
      <c r="M916" s="142">
        <f>IF(C916="ZZ Group",(SUM(IFERROR(SUM(VLOOKUP(C916,SpeciesLookup,37,FALSE)*E916/L916*20*0.001),0)*(1-G916))),SUM(IFERROR(SUM(VLOOKUP(C916,SpeciesLookup,37,FALSE)/L916*'6. Look Up Tables'!$M$9*0.001),0)*(1-G916)))</f>
        <v>0</v>
      </c>
      <c r="N916" s="120" t="s">
        <v>114</v>
      </c>
      <c r="O916" s="122">
        <f t="shared" si="87"/>
        <v>0</v>
      </c>
      <c r="P916" s="123"/>
    </row>
    <row r="917" spans="2:16" x14ac:dyDescent="0.2">
      <c r="B917" s="124"/>
      <c r="C917" s="137"/>
      <c r="D917" s="138">
        <f t="shared" si="84"/>
        <v>0</v>
      </c>
      <c r="E917" s="231"/>
      <c r="F917" s="119"/>
      <c r="G917" s="139">
        <f t="shared" si="88"/>
        <v>0</v>
      </c>
      <c r="H917" s="140">
        <f t="shared" si="85"/>
        <v>0</v>
      </c>
      <c r="I917" s="122">
        <f t="shared" si="89"/>
        <v>0</v>
      </c>
      <c r="K917" s="120"/>
      <c r="L917" s="141" t="e">
        <f t="shared" si="86"/>
        <v>#N/A</v>
      </c>
      <c r="M917" s="142">
        <f>IF(C917="ZZ Group",(SUM(IFERROR(SUM(VLOOKUP(C917,SpeciesLookup,37,FALSE)*E917/L917*20*0.001),0)*(1-G917))),SUM(IFERROR(SUM(VLOOKUP(C917,SpeciesLookup,37,FALSE)/L917*'6. Look Up Tables'!$M$9*0.001),0)*(1-G917)))</f>
        <v>0</v>
      </c>
      <c r="N917" s="120" t="s">
        <v>114</v>
      </c>
      <c r="O917" s="122">
        <f t="shared" si="87"/>
        <v>0</v>
      </c>
      <c r="P917" s="123"/>
    </row>
    <row r="918" spans="2:16" x14ac:dyDescent="0.2">
      <c r="B918" s="124"/>
      <c r="C918" s="137"/>
      <c r="D918" s="138">
        <f t="shared" si="84"/>
        <v>0</v>
      </c>
      <c r="E918" s="231"/>
      <c r="F918" s="119"/>
      <c r="G918" s="139">
        <f t="shared" si="88"/>
        <v>0</v>
      </c>
      <c r="H918" s="140">
        <f t="shared" si="85"/>
        <v>0</v>
      </c>
      <c r="I918" s="122">
        <f t="shared" si="89"/>
        <v>0</v>
      </c>
      <c r="K918" s="120"/>
      <c r="L918" s="141" t="e">
        <f t="shared" si="86"/>
        <v>#N/A</v>
      </c>
      <c r="M918" s="142">
        <f>IF(C918="ZZ Group",(SUM(IFERROR(SUM(VLOOKUP(C918,SpeciesLookup,37,FALSE)*E918/L918*20*0.001),0)*(1-G918))),SUM(IFERROR(SUM(VLOOKUP(C918,SpeciesLookup,37,FALSE)/L918*'6. Look Up Tables'!$M$9*0.001),0)*(1-G918)))</f>
        <v>0</v>
      </c>
      <c r="N918" s="120" t="s">
        <v>114</v>
      </c>
      <c r="O918" s="122">
        <f t="shared" si="87"/>
        <v>0</v>
      </c>
      <c r="P918" s="123"/>
    </row>
    <row r="919" spans="2:16" x14ac:dyDescent="0.2">
      <c r="B919" s="124"/>
      <c r="C919" s="137"/>
      <c r="D919" s="138">
        <f t="shared" si="84"/>
        <v>0</v>
      </c>
      <c r="E919" s="231"/>
      <c r="F919" s="119"/>
      <c r="G919" s="139">
        <f t="shared" si="88"/>
        <v>0</v>
      </c>
      <c r="H919" s="140">
        <f t="shared" si="85"/>
        <v>0</v>
      </c>
      <c r="I919" s="122">
        <f t="shared" si="89"/>
        <v>0</v>
      </c>
      <c r="K919" s="120"/>
      <c r="L919" s="141" t="e">
        <f t="shared" si="86"/>
        <v>#N/A</v>
      </c>
      <c r="M919" s="142">
        <f>IF(C919="ZZ Group",(SUM(IFERROR(SUM(VLOOKUP(C919,SpeciesLookup,37,FALSE)*E919/L919*20*0.001),0)*(1-G919))),SUM(IFERROR(SUM(VLOOKUP(C919,SpeciesLookup,37,FALSE)/L919*'6. Look Up Tables'!$M$9*0.001),0)*(1-G919)))</f>
        <v>0</v>
      </c>
      <c r="N919" s="120" t="s">
        <v>114</v>
      </c>
      <c r="O919" s="122">
        <f t="shared" si="87"/>
        <v>0</v>
      </c>
      <c r="P919" s="123"/>
    </row>
    <row r="920" spans="2:16" x14ac:dyDescent="0.2">
      <c r="B920" s="124"/>
      <c r="C920" s="137"/>
      <c r="D920" s="138">
        <f t="shared" si="84"/>
        <v>0</v>
      </c>
      <c r="E920" s="231"/>
      <c r="F920" s="119"/>
      <c r="G920" s="139">
        <f t="shared" si="88"/>
        <v>0</v>
      </c>
      <c r="H920" s="140">
        <f t="shared" si="85"/>
        <v>0</v>
      </c>
      <c r="I920" s="122">
        <f t="shared" si="89"/>
        <v>0</v>
      </c>
      <c r="K920" s="120"/>
      <c r="L920" s="141" t="e">
        <f t="shared" si="86"/>
        <v>#N/A</v>
      </c>
      <c r="M920" s="142">
        <f>IF(C920="ZZ Group",(SUM(IFERROR(SUM(VLOOKUP(C920,SpeciesLookup,37,FALSE)*E920/L920*20*0.001),0)*(1-G920))),SUM(IFERROR(SUM(VLOOKUP(C920,SpeciesLookup,37,FALSE)/L920*'6. Look Up Tables'!$M$9*0.001),0)*(1-G920)))</f>
        <v>0</v>
      </c>
      <c r="N920" s="120" t="s">
        <v>114</v>
      </c>
      <c r="O920" s="122">
        <f t="shared" si="87"/>
        <v>0</v>
      </c>
      <c r="P920" s="123"/>
    </row>
    <row r="921" spans="2:16" x14ac:dyDescent="0.2">
      <c r="B921" s="124"/>
      <c r="C921" s="137"/>
      <c r="D921" s="138">
        <f t="shared" si="84"/>
        <v>0</v>
      </c>
      <c r="E921" s="231"/>
      <c r="F921" s="119"/>
      <c r="G921" s="139">
        <f t="shared" si="88"/>
        <v>0</v>
      </c>
      <c r="H921" s="140">
        <f t="shared" si="85"/>
        <v>0</v>
      </c>
      <c r="I921" s="122">
        <f t="shared" si="89"/>
        <v>0</v>
      </c>
      <c r="K921" s="120"/>
      <c r="L921" s="141" t="e">
        <f t="shared" si="86"/>
        <v>#N/A</v>
      </c>
      <c r="M921" s="142">
        <f>IF(C921="ZZ Group",(SUM(IFERROR(SUM(VLOOKUP(C921,SpeciesLookup,37,FALSE)*E921/L921*20*0.001),0)*(1-G921))),SUM(IFERROR(SUM(VLOOKUP(C921,SpeciesLookup,37,FALSE)/L921*'6. Look Up Tables'!$M$9*0.001),0)*(1-G921)))</f>
        <v>0</v>
      </c>
      <c r="N921" s="120" t="s">
        <v>114</v>
      </c>
      <c r="O921" s="122">
        <f t="shared" si="87"/>
        <v>0</v>
      </c>
      <c r="P921" s="123"/>
    </row>
    <row r="922" spans="2:16" x14ac:dyDescent="0.2">
      <c r="B922" s="124"/>
      <c r="C922" s="137"/>
      <c r="D922" s="138">
        <f t="shared" si="84"/>
        <v>0</v>
      </c>
      <c r="E922" s="231"/>
      <c r="F922" s="119"/>
      <c r="G922" s="139">
        <f t="shared" si="88"/>
        <v>0</v>
      </c>
      <c r="H922" s="140">
        <f t="shared" si="85"/>
        <v>0</v>
      </c>
      <c r="I922" s="122">
        <f t="shared" si="89"/>
        <v>0</v>
      </c>
      <c r="K922" s="120"/>
      <c r="L922" s="141" t="e">
        <f t="shared" si="86"/>
        <v>#N/A</v>
      </c>
      <c r="M922" s="142">
        <f>IF(C922="ZZ Group",(SUM(IFERROR(SUM(VLOOKUP(C922,SpeciesLookup,37,FALSE)*E922/L922*20*0.001),0)*(1-G922))),SUM(IFERROR(SUM(VLOOKUP(C922,SpeciesLookup,37,FALSE)/L922*'6. Look Up Tables'!$M$9*0.001),0)*(1-G922)))</f>
        <v>0</v>
      </c>
      <c r="N922" s="120" t="s">
        <v>114</v>
      </c>
      <c r="O922" s="122">
        <f t="shared" si="87"/>
        <v>0</v>
      </c>
      <c r="P922" s="123"/>
    </row>
    <row r="923" spans="2:16" x14ac:dyDescent="0.2">
      <c r="B923" s="124"/>
      <c r="C923" s="137"/>
      <c r="D923" s="138">
        <f t="shared" si="84"/>
        <v>0</v>
      </c>
      <c r="E923" s="231"/>
      <c r="F923" s="119"/>
      <c r="G923" s="139">
        <f t="shared" si="88"/>
        <v>0</v>
      </c>
      <c r="H923" s="140">
        <f t="shared" si="85"/>
        <v>0</v>
      </c>
      <c r="I923" s="122">
        <f t="shared" si="89"/>
        <v>0</v>
      </c>
      <c r="K923" s="120"/>
      <c r="L923" s="141" t="e">
        <f t="shared" si="86"/>
        <v>#N/A</v>
      </c>
      <c r="M923" s="142">
        <f>IF(C923="ZZ Group",(SUM(IFERROR(SUM(VLOOKUP(C923,SpeciesLookup,37,FALSE)*E923/L923*20*0.001),0)*(1-G923))),SUM(IFERROR(SUM(VLOOKUP(C923,SpeciesLookup,37,FALSE)/L923*'6. Look Up Tables'!$M$9*0.001),0)*(1-G923)))</f>
        <v>0</v>
      </c>
      <c r="N923" s="120" t="s">
        <v>114</v>
      </c>
      <c r="O923" s="122">
        <f t="shared" si="87"/>
        <v>0</v>
      </c>
      <c r="P923" s="123"/>
    </row>
    <row r="924" spans="2:16" x14ac:dyDescent="0.2">
      <c r="B924" s="124"/>
      <c r="C924" s="137"/>
      <c r="D924" s="138">
        <f t="shared" si="84"/>
        <v>0</v>
      </c>
      <c r="E924" s="231"/>
      <c r="F924" s="119"/>
      <c r="G924" s="139">
        <f t="shared" si="88"/>
        <v>0</v>
      </c>
      <c r="H924" s="140">
        <f t="shared" si="85"/>
        <v>0</v>
      </c>
      <c r="I924" s="122">
        <f t="shared" si="89"/>
        <v>0</v>
      </c>
      <c r="K924" s="120"/>
      <c r="L924" s="141" t="e">
        <f t="shared" si="86"/>
        <v>#N/A</v>
      </c>
      <c r="M924" s="142">
        <f>IF(C924="ZZ Group",(SUM(IFERROR(SUM(VLOOKUP(C924,SpeciesLookup,37,FALSE)*E924/L924*20*0.001),0)*(1-G924))),SUM(IFERROR(SUM(VLOOKUP(C924,SpeciesLookup,37,FALSE)/L924*'6. Look Up Tables'!$M$9*0.001),0)*(1-G924)))</f>
        <v>0</v>
      </c>
      <c r="N924" s="120" t="s">
        <v>114</v>
      </c>
      <c r="O924" s="122">
        <f t="shared" si="87"/>
        <v>0</v>
      </c>
      <c r="P924" s="123"/>
    </row>
    <row r="925" spans="2:16" x14ac:dyDescent="0.2">
      <c r="B925" s="124"/>
      <c r="C925" s="137"/>
      <c r="D925" s="138">
        <f t="shared" si="84"/>
        <v>0</v>
      </c>
      <c r="E925" s="231"/>
      <c r="F925" s="119"/>
      <c r="G925" s="139">
        <f t="shared" si="88"/>
        <v>0</v>
      </c>
      <c r="H925" s="140">
        <f t="shared" si="85"/>
        <v>0</v>
      </c>
      <c r="I925" s="122">
        <f t="shared" si="89"/>
        <v>0</v>
      </c>
      <c r="K925" s="120"/>
      <c r="L925" s="141" t="e">
        <f t="shared" si="86"/>
        <v>#N/A</v>
      </c>
      <c r="M925" s="142">
        <f>IF(C925="ZZ Group",(SUM(IFERROR(SUM(VLOOKUP(C925,SpeciesLookup,37,FALSE)*E925/L925*20*0.001),0)*(1-G925))),SUM(IFERROR(SUM(VLOOKUP(C925,SpeciesLookup,37,FALSE)/L925*'6. Look Up Tables'!$M$9*0.001),0)*(1-G925)))</f>
        <v>0</v>
      </c>
      <c r="N925" s="120" t="s">
        <v>114</v>
      </c>
      <c r="O925" s="122">
        <f t="shared" si="87"/>
        <v>0</v>
      </c>
      <c r="P925" s="123"/>
    </row>
    <row r="926" spans="2:16" x14ac:dyDescent="0.2">
      <c r="B926" s="124"/>
      <c r="C926" s="137"/>
      <c r="D926" s="138">
        <f t="shared" si="84"/>
        <v>0</v>
      </c>
      <c r="E926" s="231"/>
      <c r="F926" s="119"/>
      <c r="G926" s="139">
        <f t="shared" si="88"/>
        <v>0</v>
      </c>
      <c r="H926" s="140">
        <f t="shared" si="85"/>
        <v>0</v>
      </c>
      <c r="I926" s="122">
        <f t="shared" si="89"/>
        <v>0</v>
      </c>
      <c r="K926" s="120"/>
      <c r="L926" s="141" t="e">
        <f t="shared" si="86"/>
        <v>#N/A</v>
      </c>
      <c r="M926" s="142">
        <f>IF(C926="ZZ Group",(SUM(IFERROR(SUM(VLOOKUP(C926,SpeciesLookup,37,FALSE)*E926/L926*20*0.001),0)*(1-G926))),SUM(IFERROR(SUM(VLOOKUP(C926,SpeciesLookup,37,FALSE)/L926*'6. Look Up Tables'!$M$9*0.001),0)*(1-G926)))</f>
        <v>0</v>
      </c>
      <c r="N926" s="120" t="s">
        <v>114</v>
      </c>
      <c r="O926" s="122">
        <f t="shared" si="87"/>
        <v>0</v>
      </c>
      <c r="P926" s="123"/>
    </row>
    <row r="927" spans="2:16" x14ac:dyDescent="0.2">
      <c r="B927" s="124"/>
      <c r="C927" s="137"/>
      <c r="D927" s="138">
        <f t="shared" si="84"/>
        <v>0</v>
      </c>
      <c r="E927" s="231"/>
      <c r="F927" s="119"/>
      <c r="G927" s="139">
        <f t="shared" si="88"/>
        <v>0</v>
      </c>
      <c r="H927" s="140">
        <f t="shared" si="85"/>
        <v>0</v>
      </c>
      <c r="I927" s="122">
        <f t="shared" si="89"/>
        <v>0</v>
      </c>
      <c r="K927" s="120"/>
      <c r="L927" s="141" t="e">
        <f t="shared" si="86"/>
        <v>#N/A</v>
      </c>
      <c r="M927" s="142">
        <f>IF(C927="ZZ Group",(SUM(IFERROR(SUM(VLOOKUP(C927,SpeciesLookup,37,FALSE)*E927/L927*20*0.001),0)*(1-G927))),SUM(IFERROR(SUM(VLOOKUP(C927,SpeciesLookup,37,FALSE)/L927*'6. Look Up Tables'!$M$9*0.001),0)*(1-G927)))</f>
        <v>0</v>
      </c>
      <c r="N927" s="120" t="s">
        <v>114</v>
      </c>
      <c r="O927" s="122">
        <f t="shared" si="87"/>
        <v>0</v>
      </c>
      <c r="P927" s="123"/>
    </row>
    <row r="928" spans="2:16" x14ac:dyDescent="0.2">
      <c r="B928" s="124"/>
      <c r="C928" s="137"/>
      <c r="D928" s="138">
        <f t="shared" si="84"/>
        <v>0</v>
      </c>
      <c r="E928" s="231"/>
      <c r="F928" s="119"/>
      <c r="G928" s="139">
        <f t="shared" si="88"/>
        <v>0</v>
      </c>
      <c r="H928" s="140">
        <f t="shared" si="85"/>
        <v>0</v>
      </c>
      <c r="I928" s="122">
        <f t="shared" si="89"/>
        <v>0</v>
      </c>
      <c r="K928" s="120"/>
      <c r="L928" s="141" t="e">
        <f t="shared" si="86"/>
        <v>#N/A</v>
      </c>
      <c r="M928" s="142">
        <f>IF(C928="ZZ Group",(SUM(IFERROR(SUM(VLOOKUP(C928,SpeciesLookup,37,FALSE)*E928/L928*20*0.001),0)*(1-G928))),SUM(IFERROR(SUM(VLOOKUP(C928,SpeciesLookup,37,FALSE)/L928*'6. Look Up Tables'!$M$9*0.001),0)*(1-G928)))</f>
        <v>0</v>
      </c>
      <c r="N928" s="120" t="s">
        <v>114</v>
      </c>
      <c r="O928" s="122">
        <f t="shared" si="87"/>
        <v>0</v>
      </c>
      <c r="P928" s="123"/>
    </row>
    <row r="929" spans="2:16" x14ac:dyDescent="0.2">
      <c r="B929" s="124"/>
      <c r="C929" s="137"/>
      <c r="D929" s="138">
        <f t="shared" si="84"/>
        <v>0</v>
      </c>
      <c r="E929" s="231"/>
      <c r="F929" s="119"/>
      <c r="G929" s="139">
        <f t="shared" si="88"/>
        <v>0</v>
      </c>
      <c r="H929" s="140">
        <f t="shared" si="85"/>
        <v>0</v>
      </c>
      <c r="I929" s="122">
        <f t="shared" si="89"/>
        <v>0</v>
      </c>
      <c r="K929" s="120"/>
      <c r="L929" s="141" t="e">
        <f t="shared" si="86"/>
        <v>#N/A</v>
      </c>
      <c r="M929" s="142">
        <f>IF(C929="ZZ Group",(SUM(IFERROR(SUM(VLOOKUP(C929,SpeciesLookup,37,FALSE)*E929/L929*20*0.001),0)*(1-G929))),SUM(IFERROR(SUM(VLOOKUP(C929,SpeciesLookup,37,FALSE)/L929*'6. Look Up Tables'!$M$9*0.001),0)*(1-G929)))</f>
        <v>0</v>
      </c>
      <c r="N929" s="120" t="s">
        <v>114</v>
      </c>
      <c r="O929" s="122">
        <f t="shared" si="87"/>
        <v>0</v>
      </c>
      <c r="P929" s="123"/>
    </row>
    <row r="930" spans="2:16" x14ac:dyDescent="0.2">
      <c r="B930" s="124"/>
      <c r="C930" s="137"/>
      <c r="D930" s="138">
        <f t="shared" si="84"/>
        <v>0</v>
      </c>
      <c r="E930" s="231"/>
      <c r="F930" s="119"/>
      <c r="G930" s="139">
        <f t="shared" si="88"/>
        <v>0</v>
      </c>
      <c r="H930" s="140">
        <f t="shared" si="85"/>
        <v>0</v>
      </c>
      <c r="I930" s="122">
        <f t="shared" si="89"/>
        <v>0</v>
      </c>
      <c r="K930" s="120"/>
      <c r="L930" s="141" t="e">
        <f t="shared" si="86"/>
        <v>#N/A</v>
      </c>
      <c r="M930" s="142">
        <f>IF(C930="ZZ Group",(SUM(IFERROR(SUM(VLOOKUP(C930,SpeciesLookup,37,FALSE)*E930/L930*20*0.001),0)*(1-G930))),SUM(IFERROR(SUM(VLOOKUP(C930,SpeciesLookup,37,FALSE)/L930*'6. Look Up Tables'!$M$9*0.001),0)*(1-G930)))</f>
        <v>0</v>
      </c>
      <c r="N930" s="120" t="s">
        <v>114</v>
      </c>
      <c r="O930" s="122">
        <f t="shared" si="87"/>
        <v>0</v>
      </c>
      <c r="P930" s="123"/>
    </row>
    <row r="931" spans="2:16" x14ac:dyDescent="0.2">
      <c r="B931" s="124"/>
      <c r="C931" s="137"/>
      <c r="D931" s="138">
        <f t="shared" si="84"/>
        <v>0</v>
      </c>
      <c r="E931" s="231"/>
      <c r="F931" s="119"/>
      <c r="G931" s="139">
        <f t="shared" si="88"/>
        <v>0</v>
      </c>
      <c r="H931" s="140">
        <f t="shared" si="85"/>
        <v>0</v>
      </c>
      <c r="I931" s="122">
        <f t="shared" si="89"/>
        <v>0</v>
      </c>
      <c r="K931" s="120"/>
      <c r="L931" s="141" t="e">
        <f t="shared" si="86"/>
        <v>#N/A</v>
      </c>
      <c r="M931" s="142">
        <f>IF(C931="ZZ Group",(SUM(IFERROR(SUM(VLOOKUP(C931,SpeciesLookup,37,FALSE)*E931/L931*20*0.001),0)*(1-G931))),SUM(IFERROR(SUM(VLOOKUP(C931,SpeciesLookup,37,FALSE)/L931*'6. Look Up Tables'!$M$9*0.001),0)*(1-G931)))</f>
        <v>0</v>
      </c>
      <c r="N931" s="120" t="s">
        <v>114</v>
      </c>
      <c r="O931" s="122">
        <f t="shared" si="87"/>
        <v>0</v>
      </c>
      <c r="P931" s="123"/>
    </row>
    <row r="932" spans="2:16" x14ac:dyDescent="0.2">
      <c r="B932" s="124"/>
      <c r="C932" s="137"/>
      <c r="D932" s="138">
        <f t="shared" si="84"/>
        <v>0</v>
      </c>
      <c r="E932" s="231"/>
      <c r="F932" s="119"/>
      <c r="G932" s="139">
        <f t="shared" si="88"/>
        <v>0</v>
      </c>
      <c r="H932" s="140">
        <f t="shared" si="85"/>
        <v>0</v>
      </c>
      <c r="I932" s="122">
        <f t="shared" si="89"/>
        <v>0</v>
      </c>
      <c r="K932" s="120"/>
      <c r="L932" s="141" t="e">
        <f t="shared" si="86"/>
        <v>#N/A</v>
      </c>
      <c r="M932" s="142">
        <f>IF(C932="ZZ Group",(SUM(IFERROR(SUM(VLOOKUP(C932,SpeciesLookup,37,FALSE)*E932/L932*20*0.001),0)*(1-G932))),SUM(IFERROR(SUM(VLOOKUP(C932,SpeciesLookup,37,FALSE)/L932*'6. Look Up Tables'!$M$9*0.001),0)*(1-G932)))</f>
        <v>0</v>
      </c>
      <c r="N932" s="120" t="s">
        <v>114</v>
      </c>
      <c r="O932" s="122">
        <f t="shared" si="87"/>
        <v>0</v>
      </c>
      <c r="P932" s="123"/>
    </row>
    <row r="933" spans="2:16" x14ac:dyDescent="0.2">
      <c r="B933" s="124"/>
      <c r="C933" s="137"/>
      <c r="D933" s="138">
        <f t="shared" si="84"/>
        <v>0</v>
      </c>
      <c r="E933" s="231"/>
      <c r="F933" s="119"/>
      <c r="G933" s="139">
        <f t="shared" si="88"/>
        <v>0</v>
      </c>
      <c r="H933" s="140">
        <f t="shared" si="85"/>
        <v>0</v>
      </c>
      <c r="I933" s="122">
        <f t="shared" si="89"/>
        <v>0</v>
      </c>
      <c r="K933" s="120"/>
      <c r="L933" s="141" t="e">
        <f t="shared" si="86"/>
        <v>#N/A</v>
      </c>
      <c r="M933" s="142">
        <f>IF(C933="ZZ Group",(SUM(IFERROR(SUM(VLOOKUP(C933,SpeciesLookup,37,FALSE)*E933/L933*20*0.001),0)*(1-G933))),SUM(IFERROR(SUM(VLOOKUP(C933,SpeciesLookup,37,FALSE)/L933*'6. Look Up Tables'!$M$9*0.001),0)*(1-G933)))</f>
        <v>0</v>
      </c>
      <c r="N933" s="120" t="s">
        <v>114</v>
      </c>
      <c r="O933" s="122">
        <f t="shared" si="87"/>
        <v>0</v>
      </c>
      <c r="P933" s="123"/>
    </row>
    <row r="934" spans="2:16" x14ac:dyDescent="0.2">
      <c r="B934" s="124"/>
      <c r="C934" s="137"/>
      <c r="D934" s="138">
        <f t="shared" si="84"/>
        <v>0</v>
      </c>
      <c r="E934" s="231"/>
      <c r="F934" s="119"/>
      <c r="G934" s="139">
        <f t="shared" si="88"/>
        <v>0</v>
      </c>
      <c r="H934" s="140">
        <f t="shared" si="85"/>
        <v>0</v>
      </c>
      <c r="I934" s="122">
        <f t="shared" si="89"/>
        <v>0</v>
      </c>
      <c r="K934" s="120"/>
      <c r="L934" s="141" t="e">
        <f t="shared" si="86"/>
        <v>#N/A</v>
      </c>
      <c r="M934" s="142">
        <f>IF(C934="ZZ Group",(SUM(IFERROR(SUM(VLOOKUP(C934,SpeciesLookup,37,FALSE)*E934/L934*20*0.001),0)*(1-G934))),SUM(IFERROR(SUM(VLOOKUP(C934,SpeciesLookup,37,FALSE)/L934*'6. Look Up Tables'!$M$9*0.001),0)*(1-G934)))</f>
        <v>0</v>
      </c>
      <c r="N934" s="120" t="s">
        <v>114</v>
      </c>
      <c r="O934" s="122">
        <f t="shared" si="87"/>
        <v>0</v>
      </c>
      <c r="P934" s="123"/>
    </row>
    <row r="935" spans="2:16" x14ac:dyDescent="0.2">
      <c r="B935" s="124"/>
      <c r="C935" s="137"/>
      <c r="D935" s="138">
        <f t="shared" si="84"/>
        <v>0</v>
      </c>
      <c r="E935" s="231"/>
      <c r="F935" s="119"/>
      <c r="G935" s="139">
        <f t="shared" si="88"/>
        <v>0</v>
      </c>
      <c r="H935" s="140">
        <f t="shared" si="85"/>
        <v>0</v>
      </c>
      <c r="I935" s="122">
        <f t="shared" si="89"/>
        <v>0</v>
      </c>
      <c r="K935" s="120"/>
      <c r="L935" s="141" t="e">
        <f t="shared" si="86"/>
        <v>#N/A</v>
      </c>
      <c r="M935" s="142">
        <f>IF(C935="ZZ Group",(SUM(IFERROR(SUM(VLOOKUP(C935,SpeciesLookup,37,FALSE)*E935/L935*20*0.001),0)*(1-G935))),SUM(IFERROR(SUM(VLOOKUP(C935,SpeciesLookup,37,FALSE)/L935*'6. Look Up Tables'!$M$9*0.001),0)*(1-G935)))</f>
        <v>0</v>
      </c>
      <c r="N935" s="120" t="s">
        <v>114</v>
      </c>
      <c r="O935" s="122">
        <f t="shared" si="87"/>
        <v>0</v>
      </c>
      <c r="P935" s="123"/>
    </row>
    <row r="936" spans="2:16" x14ac:dyDescent="0.2">
      <c r="B936" s="124"/>
      <c r="C936" s="137"/>
      <c r="D936" s="138">
        <f t="shared" si="84"/>
        <v>0</v>
      </c>
      <c r="E936" s="231"/>
      <c r="F936" s="119"/>
      <c r="G936" s="139">
        <f t="shared" si="88"/>
        <v>0</v>
      </c>
      <c r="H936" s="140">
        <f t="shared" si="85"/>
        <v>0</v>
      </c>
      <c r="I936" s="122">
        <f t="shared" si="89"/>
        <v>0</v>
      </c>
      <c r="K936" s="120"/>
      <c r="L936" s="141" t="e">
        <f t="shared" si="86"/>
        <v>#N/A</v>
      </c>
      <c r="M936" s="142">
        <f>IF(C936="ZZ Group",(SUM(IFERROR(SUM(VLOOKUP(C936,SpeciesLookup,37,FALSE)*E936/L936*20*0.001),0)*(1-G936))),SUM(IFERROR(SUM(VLOOKUP(C936,SpeciesLookup,37,FALSE)/L936*'6. Look Up Tables'!$M$9*0.001),0)*(1-G936)))</f>
        <v>0</v>
      </c>
      <c r="N936" s="120" t="s">
        <v>114</v>
      </c>
      <c r="O936" s="122">
        <f t="shared" si="87"/>
        <v>0</v>
      </c>
      <c r="P936" s="123"/>
    </row>
    <row r="937" spans="2:16" x14ac:dyDescent="0.2">
      <c r="B937" s="124"/>
      <c r="C937" s="137"/>
      <c r="D937" s="138">
        <f t="shared" si="84"/>
        <v>0</v>
      </c>
      <c r="E937" s="231"/>
      <c r="F937" s="119"/>
      <c r="G937" s="139">
        <f t="shared" si="88"/>
        <v>0</v>
      </c>
      <c r="H937" s="140">
        <f t="shared" si="85"/>
        <v>0</v>
      </c>
      <c r="I937" s="122">
        <f t="shared" si="89"/>
        <v>0</v>
      </c>
      <c r="K937" s="120"/>
      <c r="L937" s="141" t="e">
        <f t="shared" si="86"/>
        <v>#N/A</v>
      </c>
      <c r="M937" s="142">
        <f>IF(C937="ZZ Group",(SUM(IFERROR(SUM(VLOOKUP(C937,SpeciesLookup,37,FALSE)*E937/L937*20*0.001),0)*(1-G937))),SUM(IFERROR(SUM(VLOOKUP(C937,SpeciesLookup,37,FALSE)/L937*'6. Look Up Tables'!$M$9*0.001),0)*(1-G937)))</f>
        <v>0</v>
      </c>
      <c r="N937" s="120" t="s">
        <v>114</v>
      </c>
      <c r="O937" s="122">
        <f t="shared" si="87"/>
        <v>0</v>
      </c>
      <c r="P937" s="123"/>
    </row>
    <row r="938" spans="2:16" x14ac:dyDescent="0.2">
      <c r="B938" s="124"/>
      <c r="C938" s="137"/>
      <c r="D938" s="138">
        <f t="shared" si="84"/>
        <v>0</v>
      </c>
      <c r="E938" s="231"/>
      <c r="F938" s="119"/>
      <c r="G938" s="139">
        <f t="shared" si="88"/>
        <v>0</v>
      </c>
      <c r="H938" s="140">
        <f t="shared" si="85"/>
        <v>0</v>
      </c>
      <c r="I938" s="122">
        <f t="shared" si="89"/>
        <v>0</v>
      </c>
      <c r="K938" s="120"/>
      <c r="L938" s="141" t="e">
        <f t="shared" si="86"/>
        <v>#N/A</v>
      </c>
      <c r="M938" s="142">
        <f>IF(C938="ZZ Group",(SUM(IFERROR(SUM(VLOOKUP(C938,SpeciesLookup,37,FALSE)*E938/L938*20*0.001),0)*(1-G938))),SUM(IFERROR(SUM(VLOOKUP(C938,SpeciesLookup,37,FALSE)/L938*'6. Look Up Tables'!$M$9*0.001),0)*(1-G938)))</f>
        <v>0</v>
      </c>
      <c r="N938" s="120" t="s">
        <v>114</v>
      </c>
      <c r="O938" s="122">
        <f t="shared" si="87"/>
        <v>0</v>
      </c>
      <c r="P938" s="123"/>
    </row>
    <row r="939" spans="2:16" x14ac:dyDescent="0.2">
      <c r="B939" s="124"/>
      <c r="C939" s="137"/>
      <c r="D939" s="138">
        <f t="shared" si="84"/>
        <v>0</v>
      </c>
      <c r="E939" s="231"/>
      <c r="F939" s="119"/>
      <c r="G939" s="139">
        <f t="shared" si="88"/>
        <v>0</v>
      </c>
      <c r="H939" s="140">
        <f t="shared" si="85"/>
        <v>0</v>
      </c>
      <c r="I939" s="122">
        <f t="shared" si="89"/>
        <v>0</v>
      </c>
      <c r="K939" s="120"/>
      <c r="L939" s="141" t="e">
        <f t="shared" si="86"/>
        <v>#N/A</v>
      </c>
      <c r="M939" s="142">
        <f>IF(C939="ZZ Group",(SUM(IFERROR(SUM(VLOOKUP(C939,SpeciesLookup,37,FALSE)*E939/L939*20*0.001),0)*(1-G939))),SUM(IFERROR(SUM(VLOOKUP(C939,SpeciesLookup,37,FALSE)/L939*'6. Look Up Tables'!$M$9*0.001),0)*(1-G939)))</f>
        <v>0</v>
      </c>
      <c r="N939" s="120" t="s">
        <v>114</v>
      </c>
      <c r="O939" s="122">
        <f t="shared" si="87"/>
        <v>0</v>
      </c>
      <c r="P939" s="123"/>
    </row>
    <row r="940" spans="2:16" x14ac:dyDescent="0.2">
      <c r="B940" s="124"/>
      <c r="C940" s="137"/>
      <c r="D940" s="138">
        <f t="shared" si="84"/>
        <v>0</v>
      </c>
      <c r="E940" s="231"/>
      <c r="F940" s="119"/>
      <c r="G940" s="139">
        <f t="shared" si="88"/>
        <v>0</v>
      </c>
      <c r="H940" s="140">
        <f t="shared" si="85"/>
        <v>0</v>
      </c>
      <c r="I940" s="122">
        <f t="shared" si="89"/>
        <v>0</v>
      </c>
      <c r="K940" s="120"/>
      <c r="L940" s="141" t="e">
        <f t="shared" si="86"/>
        <v>#N/A</v>
      </c>
      <c r="M940" s="142">
        <f>IF(C940="ZZ Group",(SUM(IFERROR(SUM(VLOOKUP(C940,SpeciesLookup,37,FALSE)*E940/L940*20*0.001),0)*(1-G940))),SUM(IFERROR(SUM(VLOOKUP(C940,SpeciesLookup,37,FALSE)/L940*'6. Look Up Tables'!$M$9*0.001),0)*(1-G940)))</f>
        <v>0</v>
      </c>
      <c r="N940" s="120" t="s">
        <v>114</v>
      </c>
      <c r="O940" s="122">
        <f t="shared" si="87"/>
        <v>0</v>
      </c>
      <c r="P940" s="123"/>
    </row>
    <row r="941" spans="2:16" x14ac:dyDescent="0.2">
      <c r="B941" s="124"/>
      <c r="C941" s="137"/>
      <c r="D941" s="138">
        <f t="shared" si="84"/>
        <v>0</v>
      </c>
      <c r="E941" s="231"/>
      <c r="F941" s="119"/>
      <c r="G941" s="139">
        <f t="shared" si="88"/>
        <v>0</v>
      </c>
      <c r="H941" s="140">
        <f t="shared" si="85"/>
        <v>0</v>
      </c>
      <c r="I941" s="122">
        <f t="shared" si="89"/>
        <v>0</v>
      </c>
      <c r="K941" s="120"/>
      <c r="L941" s="141" t="e">
        <f t="shared" si="86"/>
        <v>#N/A</v>
      </c>
      <c r="M941" s="142">
        <f>IF(C941="ZZ Group",(SUM(IFERROR(SUM(VLOOKUP(C941,SpeciesLookup,37,FALSE)*E941/L941*20*0.001),0)*(1-G941))),SUM(IFERROR(SUM(VLOOKUP(C941,SpeciesLookup,37,FALSE)/L941*'6. Look Up Tables'!$M$9*0.001),0)*(1-G941)))</f>
        <v>0</v>
      </c>
      <c r="N941" s="120" t="s">
        <v>114</v>
      </c>
      <c r="O941" s="122">
        <f t="shared" si="87"/>
        <v>0</v>
      </c>
      <c r="P941" s="123"/>
    </row>
    <row r="942" spans="2:16" x14ac:dyDescent="0.2">
      <c r="B942" s="124"/>
      <c r="C942" s="137"/>
      <c r="D942" s="138">
        <f t="shared" si="84"/>
        <v>0</v>
      </c>
      <c r="E942" s="231"/>
      <c r="F942" s="119"/>
      <c r="G942" s="139">
        <f t="shared" si="88"/>
        <v>0</v>
      </c>
      <c r="H942" s="140">
        <f t="shared" si="85"/>
        <v>0</v>
      </c>
      <c r="I942" s="122">
        <f t="shared" si="89"/>
        <v>0</v>
      </c>
      <c r="K942" s="120"/>
      <c r="L942" s="141" t="e">
        <f t="shared" si="86"/>
        <v>#N/A</v>
      </c>
      <c r="M942" s="142">
        <f>IF(C942="ZZ Group",(SUM(IFERROR(SUM(VLOOKUP(C942,SpeciesLookup,37,FALSE)*E942/L942*20*0.001),0)*(1-G942))),SUM(IFERROR(SUM(VLOOKUP(C942,SpeciesLookup,37,FALSE)/L942*'6. Look Up Tables'!$M$9*0.001),0)*(1-G942)))</f>
        <v>0</v>
      </c>
      <c r="N942" s="120" t="s">
        <v>114</v>
      </c>
      <c r="O942" s="122">
        <f t="shared" si="87"/>
        <v>0</v>
      </c>
      <c r="P942" s="123"/>
    </row>
    <row r="943" spans="2:16" x14ac:dyDescent="0.2">
      <c r="B943" s="124"/>
      <c r="C943" s="137"/>
      <c r="D943" s="138">
        <f t="shared" si="84"/>
        <v>0</v>
      </c>
      <c r="E943" s="231"/>
      <c r="F943" s="119"/>
      <c r="G943" s="139">
        <f t="shared" si="88"/>
        <v>0</v>
      </c>
      <c r="H943" s="140">
        <f t="shared" si="85"/>
        <v>0</v>
      </c>
      <c r="I943" s="122">
        <f t="shared" si="89"/>
        <v>0</v>
      </c>
      <c r="K943" s="120"/>
      <c r="L943" s="141" t="e">
        <f t="shared" si="86"/>
        <v>#N/A</v>
      </c>
      <c r="M943" s="142">
        <f>IF(C943="ZZ Group",(SUM(IFERROR(SUM(VLOOKUP(C943,SpeciesLookup,37,FALSE)*E943/L943*20*0.001),0)*(1-G943))),SUM(IFERROR(SUM(VLOOKUP(C943,SpeciesLookup,37,FALSE)/L943*'6. Look Up Tables'!$M$9*0.001),0)*(1-G943)))</f>
        <v>0</v>
      </c>
      <c r="N943" s="120" t="s">
        <v>114</v>
      </c>
      <c r="O943" s="122">
        <f t="shared" si="87"/>
        <v>0</v>
      </c>
      <c r="P943" s="123"/>
    </row>
    <row r="944" spans="2:16" x14ac:dyDescent="0.2">
      <c r="B944" s="124"/>
      <c r="C944" s="137"/>
      <c r="D944" s="138">
        <f t="shared" si="84"/>
        <v>0</v>
      </c>
      <c r="E944" s="231"/>
      <c r="F944" s="119"/>
      <c r="G944" s="139">
        <f t="shared" si="88"/>
        <v>0</v>
      </c>
      <c r="H944" s="140">
        <f t="shared" si="85"/>
        <v>0</v>
      </c>
      <c r="I944" s="122">
        <f t="shared" si="89"/>
        <v>0</v>
      </c>
      <c r="K944" s="120"/>
      <c r="L944" s="141" t="e">
        <f t="shared" si="86"/>
        <v>#N/A</v>
      </c>
      <c r="M944" s="142">
        <f>IF(C944="ZZ Group",(SUM(IFERROR(SUM(VLOOKUP(C944,SpeciesLookup,37,FALSE)*E944/L944*20*0.001),0)*(1-G944))),SUM(IFERROR(SUM(VLOOKUP(C944,SpeciesLookup,37,FALSE)/L944*'6. Look Up Tables'!$M$9*0.001),0)*(1-G944)))</f>
        <v>0</v>
      </c>
      <c r="N944" s="120" t="s">
        <v>114</v>
      </c>
      <c r="O944" s="122">
        <f t="shared" si="87"/>
        <v>0</v>
      </c>
      <c r="P944" s="123"/>
    </row>
    <row r="945" spans="2:16" x14ac:dyDescent="0.2">
      <c r="B945" s="124"/>
      <c r="C945" s="137"/>
      <c r="D945" s="138">
        <f t="shared" si="84"/>
        <v>0</v>
      </c>
      <c r="E945" s="231"/>
      <c r="F945" s="119"/>
      <c r="G945" s="139">
        <f t="shared" si="88"/>
        <v>0</v>
      </c>
      <c r="H945" s="140">
        <f t="shared" si="85"/>
        <v>0</v>
      </c>
      <c r="I945" s="122">
        <f t="shared" si="89"/>
        <v>0</v>
      </c>
      <c r="K945" s="120"/>
      <c r="L945" s="141" t="e">
        <f t="shared" si="86"/>
        <v>#N/A</v>
      </c>
      <c r="M945" s="142">
        <f>IF(C945="ZZ Group",(SUM(IFERROR(SUM(VLOOKUP(C945,SpeciesLookup,37,FALSE)*E945/L945*20*0.001),0)*(1-G945))),SUM(IFERROR(SUM(VLOOKUP(C945,SpeciesLookup,37,FALSE)/L945*'6. Look Up Tables'!$M$9*0.001),0)*(1-G945)))</f>
        <v>0</v>
      </c>
      <c r="N945" s="120" t="s">
        <v>114</v>
      </c>
      <c r="O945" s="122">
        <f t="shared" si="87"/>
        <v>0</v>
      </c>
      <c r="P945" s="123"/>
    </row>
    <row r="946" spans="2:16" x14ac:dyDescent="0.2">
      <c r="B946" s="124"/>
      <c r="C946" s="137"/>
      <c r="D946" s="138">
        <f t="shared" si="84"/>
        <v>0</v>
      </c>
      <c r="E946" s="231"/>
      <c r="F946" s="119"/>
      <c r="G946" s="139">
        <f t="shared" si="88"/>
        <v>0</v>
      </c>
      <c r="H946" s="140">
        <f t="shared" si="85"/>
        <v>0</v>
      </c>
      <c r="I946" s="122">
        <f t="shared" si="89"/>
        <v>0</v>
      </c>
      <c r="K946" s="120"/>
      <c r="L946" s="141" t="e">
        <f t="shared" si="86"/>
        <v>#N/A</v>
      </c>
      <c r="M946" s="142">
        <f>IF(C946="ZZ Group",(SUM(IFERROR(SUM(VLOOKUP(C946,SpeciesLookup,37,FALSE)*E946/L946*20*0.001),0)*(1-G946))),SUM(IFERROR(SUM(VLOOKUP(C946,SpeciesLookup,37,FALSE)/L946*'6. Look Up Tables'!$M$9*0.001),0)*(1-G946)))</f>
        <v>0</v>
      </c>
      <c r="N946" s="120" t="s">
        <v>114</v>
      </c>
      <c r="O946" s="122">
        <f t="shared" si="87"/>
        <v>0</v>
      </c>
      <c r="P946" s="123"/>
    </row>
    <row r="947" spans="2:16" x14ac:dyDescent="0.2">
      <c r="B947" s="124"/>
      <c r="C947" s="137"/>
      <c r="D947" s="138">
        <f t="shared" si="84"/>
        <v>0</v>
      </c>
      <c r="E947" s="231"/>
      <c r="F947" s="119"/>
      <c r="G947" s="139">
        <f t="shared" si="88"/>
        <v>0</v>
      </c>
      <c r="H947" s="140">
        <f t="shared" si="85"/>
        <v>0</v>
      </c>
      <c r="I947" s="122">
        <f t="shared" si="89"/>
        <v>0</v>
      </c>
      <c r="K947" s="120"/>
      <c r="L947" s="141" t="e">
        <f t="shared" si="86"/>
        <v>#N/A</v>
      </c>
      <c r="M947" s="142">
        <f>IF(C947="ZZ Group",(SUM(IFERROR(SUM(VLOOKUP(C947,SpeciesLookup,37,FALSE)*E947/L947*20*0.001),0)*(1-G947))),SUM(IFERROR(SUM(VLOOKUP(C947,SpeciesLookup,37,FALSE)/L947*'6. Look Up Tables'!$M$9*0.001),0)*(1-G947)))</f>
        <v>0</v>
      </c>
      <c r="N947" s="120" t="s">
        <v>114</v>
      </c>
      <c r="O947" s="122">
        <f t="shared" si="87"/>
        <v>0</v>
      </c>
      <c r="P947" s="123"/>
    </row>
    <row r="948" spans="2:16" x14ac:dyDescent="0.2">
      <c r="B948" s="124"/>
      <c r="C948" s="137"/>
      <c r="D948" s="138">
        <f t="shared" si="84"/>
        <v>0</v>
      </c>
      <c r="E948" s="231"/>
      <c r="F948" s="119"/>
      <c r="G948" s="139">
        <f t="shared" si="88"/>
        <v>0</v>
      </c>
      <c r="H948" s="140">
        <f t="shared" si="85"/>
        <v>0</v>
      </c>
      <c r="I948" s="122">
        <f t="shared" si="89"/>
        <v>0</v>
      </c>
      <c r="K948" s="120"/>
      <c r="L948" s="141" t="e">
        <f t="shared" si="86"/>
        <v>#N/A</v>
      </c>
      <c r="M948" s="142">
        <f>IF(C948="ZZ Group",(SUM(IFERROR(SUM(VLOOKUP(C948,SpeciesLookup,37,FALSE)*E948/L948*20*0.001),0)*(1-G948))),SUM(IFERROR(SUM(VLOOKUP(C948,SpeciesLookup,37,FALSE)/L948*'6. Look Up Tables'!$M$9*0.001),0)*(1-G948)))</f>
        <v>0</v>
      </c>
      <c r="N948" s="120" t="s">
        <v>114</v>
      </c>
      <c r="O948" s="122">
        <f t="shared" si="87"/>
        <v>0</v>
      </c>
      <c r="P948" s="123"/>
    </row>
    <row r="949" spans="2:16" x14ac:dyDescent="0.2">
      <c r="B949" s="124"/>
      <c r="C949" s="137"/>
      <c r="D949" s="138">
        <f t="shared" si="84"/>
        <v>0</v>
      </c>
      <c r="E949" s="231"/>
      <c r="F949" s="119"/>
      <c r="G949" s="139">
        <f t="shared" si="88"/>
        <v>0</v>
      </c>
      <c r="H949" s="140">
        <f t="shared" si="85"/>
        <v>0</v>
      </c>
      <c r="I949" s="122">
        <f t="shared" si="89"/>
        <v>0</v>
      </c>
      <c r="K949" s="120"/>
      <c r="L949" s="141" t="e">
        <f t="shared" si="86"/>
        <v>#N/A</v>
      </c>
      <c r="M949" s="142">
        <f>IF(C949="ZZ Group",(SUM(IFERROR(SUM(VLOOKUP(C949,SpeciesLookup,37,FALSE)*E949/L949*20*0.001),0)*(1-G949))),SUM(IFERROR(SUM(VLOOKUP(C949,SpeciesLookup,37,FALSE)/L949*'6. Look Up Tables'!$M$9*0.001),0)*(1-G949)))</f>
        <v>0</v>
      </c>
      <c r="N949" s="120" t="s">
        <v>114</v>
      </c>
      <c r="O949" s="122">
        <f t="shared" si="87"/>
        <v>0</v>
      </c>
      <c r="P949" s="123"/>
    </row>
    <row r="950" spans="2:16" x14ac:dyDescent="0.2">
      <c r="B950" s="124"/>
      <c r="C950" s="137"/>
      <c r="D950" s="138">
        <f t="shared" si="84"/>
        <v>0</v>
      </c>
      <c r="E950" s="231"/>
      <c r="F950" s="119"/>
      <c r="G950" s="139">
        <f t="shared" si="88"/>
        <v>0</v>
      </c>
      <c r="H950" s="140">
        <f t="shared" si="85"/>
        <v>0</v>
      </c>
      <c r="I950" s="122">
        <f t="shared" si="89"/>
        <v>0</v>
      </c>
      <c r="K950" s="120"/>
      <c r="L950" s="141" t="e">
        <f t="shared" si="86"/>
        <v>#N/A</v>
      </c>
      <c r="M950" s="142">
        <f>IF(C950="ZZ Group",(SUM(IFERROR(SUM(VLOOKUP(C950,SpeciesLookup,37,FALSE)*E950/L950*20*0.001),0)*(1-G950))),SUM(IFERROR(SUM(VLOOKUP(C950,SpeciesLookup,37,FALSE)/L950*'6. Look Up Tables'!$M$9*0.001),0)*(1-G950)))</f>
        <v>0</v>
      </c>
      <c r="N950" s="120" t="s">
        <v>114</v>
      </c>
      <c r="O950" s="122">
        <f t="shared" si="87"/>
        <v>0</v>
      </c>
      <c r="P950" s="123"/>
    </row>
    <row r="951" spans="2:16" x14ac:dyDescent="0.2">
      <c r="B951" s="124"/>
      <c r="C951" s="137"/>
      <c r="D951" s="138">
        <f t="shared" si="84"/>
        <v>0</v>
      </c>
      <c r="E951" s="231"/>
      <c r="F951" s="119"/>
      <c r="G951" s="139">
        <f t="shared" si="88"/>
        <v>0</v>
      </c>
      <c r="H951" s="140">
        <f t="shared" si="85"/>
        <v>0</v>
      </c>
      <c r="I951" s="122">
        <f t="shared" si="89"/>
        <v>0</v>
      </c>
      <c r="K951" s="120"/>
      <c r="L951" s="141" t="e">
        <f t="shared" si="86"/>
        <v>#N/A</v>
      </c>
      <c r="M951" s="142">
        <f>IF(C951="ZZ Group",(SUM(IFERROR(SUM(VLOOKUP(C951,SpeciesLookup,37,FALSE)*E951/L951*20*0.001),0)*(1-G951))),SUM(IFERROR(SUM(VLOOKUP(C951,SpeciesLookup,37,FALSE)/L951*'6. Look Up Tables'!$M$9*0.001),0)*(1-G951)))</f>
        <v>0</v>
      </c>
      <c r="N951" s="120" t="s">
        <v>114</v>
      </c>
      <c r="O951" s="122">
        <f t="shared" si="87"/>
        <v>0</v>
      </c>
      <c r="P951" s="123"/>
    </row>
    <row r="952" spans="2:16" x14ac:dyDescent="0.2">
      <c r="B952" s="124"/>
      <c r="C952" s="137"/>
      <c r="D952" s="138">
        <f t="shared" si="84"/>
        <v>0</v>
      </c>
      <c r="E952" s="231"/>
      <c r="F952" s="119"/>
      <c r="G952" s="139">
        <f t="shared" si="88"/>
        <v>0</v>
      </c>
      <c r="H952" s="140">
        <f t="shared" si="85"/>
        <v>0</v>
      </c>
      <c r="I952" s="122">
        <f t="shared" si="89"/>
        <v>0</v>
      </c>
      <c r="K952" s="120"/>
      <c r="L952" s="141" t="e">
        <f t="shared" si="86"/>
        <v>#N/A</v>
      </c>
      <c r="M952" s="142">
        <f>IF(C952="ZZ Group",(SUM(IFERROR(SUM(VLOOKUP(C952,SpeciesLookup,37,FALSE)*E952/L952*20*0.001),0)*(1-G952))),SUM(IFERROR(SUM(VLOOKUP(C952,SpeciesLookup,37,FALSE)/L952*'6. Look Up Tables'!$M$9*0.001),0)*(1-G952)))</f>
        <v>0</v>
      </c>
      <c r="N952" s="120" t="s">
        <v>114</v>
      </c>
      <c r="O952" s="122">
        <f t="shared" si="87"/>
        <v>0</v>
      </c>
      <c r="P952" s="123"/>
    </row>
    <row r="953" spans="2:16" x14ac:dyDescent="0.2">
      <c r="B953" s="124"/>
      <c r="C953" s="137"/>
      <c r="D953" s="138">
        <f t="shared" si="84"/>
        <v>0</v>
      </c>
      <c r="E953" s="231"/>
      <c r="F953" s="119"/>
      <c r="G953" s="139">
        <f t="shared" si="88"/>
        <v>0</v>
      </c>
      <c r="H953" s="140">
        <f t="shared" si="85"/>
        <v>0</v>
      </c>
      <c r="I953" s="122">
        <f t="shared" si="89"/>
        <v>0</v>
      </c>
      <c r="K953" s="120"/>
      <c r="L953" s="141" t="e">
        <f t="shared" si="86"/>
        <v>#N/A</v>
      </c>
      <c r="M953" s="142">
        <f>IF(C953="ZZ Group",(SUM(IFERROR(SUM(VLOOKUP(C953,SpeciesLookup,37,FALSE)*E953/L953*20*0.001),0)*(1-G953))),SUM(IFERROR(SUM(VLOOKUP(C953,SpeciesLookup,37,FALSE)/L953*'6. Look Up Tables'!$M$9*0.001),0)*(1-G953)))</f>
        <v>0</v>
      </c>
      <c r="N953" s="120" t="s">
        <v>114</v>
      </c>
      <c r="O953" s="122">
        <f t="shared" si="87"/>
        <v>0</v>
      </c>
      <c r="P953" s="123"/>
    </row>
    <row r="954" spans="2:16" x14ac:dyDescent="0.2">
      <c r="B954" s="124"/>
      <c r="C954" s="137"/>
      <c r="D954" s="138">
        <f t="shared" si="84"/>
        <v>0</v>
      </c>
      <c r="E954" s="231"/>
      <c r="F954" s="119"/>
      <c r="G954" s="139">
        <f t="shared" si="88"/>
        <v>0</v>
      </c>
      <c r="H954" s="140">
        <f t="shared" si="85"/>
        <v>0</v>
      </c>
      <c r="I954" s="122">
        <f t="shared" si="89"/>
        <v>0</v>
      </c>
      <c r="K954" s="120"/>
      <c r="L954" s="141" t="e">
        <f t="shared" si="86"/>
        <v>#N/A</v>
      </c>
      <c r="M954" s="142">
        <f>IF(C954="ZZ Group",(SUM(IFERROR(SUM(VLOOKUP(C954,SpeciesLookup,37,FALSE)*E954/L954*20*0.001),0)*(1-G954))),SUM(IFERROR(SUM(VLOOKUP(C954,SpeciesLookup,37,FALSE)/L954*'6. Look Up Tables'!$M$9*0.001),0)*(1-G954)))</f>
        <v>0</v>
      </c>
      <c r="N954" s="120" t="s">
        <v>114</v>
      </c>
      <c r="O954" s="122">
        <f t="shared" si="87"/>
        <v>0</v>
      </c>
      <c r="P954" s="123"/>
    </row>
    <row r="955" spans="2:16" x14ac:dyDescent="0.2">
      <c r="B955" s="124"/>
      <c r="C955" s="137"/>
      <c r="D955" s="138">
        <f t="shared" si="84"/>
        <v>0</v>
      </c>
      <c r="E955" s="231"/>
      <c r="F955" s="119"/>
      <c r="G955" s="139">
        <f t="shared" si="88"/>
        <v>0</v>
      </c>
      <c r="H955" s="140">
        <f t="shared" si="85"/>
        <v>0</v>
      </c>
      <c r="I955" s="122">
        <f t="shared" si="89"/>
        <v>0</v>
      </c>
      <c r="K955" s="120"/>
      <c r="L955" s="141" t="e">
        <f t="shared" si="86"/>
        <v>#N/A</v>
      </c>
      <c r="M955" s="142">
        <f>IF(C955="ZZ Group",(SUM(IFERROR(SUM(VLOOKUP(C955,SpeciesLookup,37,FALSE)*E955/L955*20*0.001),0)*(1-G955))),SUM(IFERROR(SUM(VLOOKUP(C955,SpeciesLookup,37,FALSE)/L955*'6. Look Up Tables'!$M$9*0.001),0)*(1-G955)))</f>
        <v>0</v>
      </c>
      <c r="N955" s="120" t="s">
        <v>114</v>
      </c>
      <c r="O955" s="122">
        <f t="shared" si="87"/>
        <v>0</v>
      </c>
      <c r="P955" s="123"/>
    </row>
    <row r="956" spans="2:16" x14ac:dyDescent="0.2">
      <c r="B956" s="124"/>
      <c r="C956" s="137"/>
      <c r="D956" s="138">
        <f t="shared" si="84"/>
        <v>0</v>
      </c>
      <c r="E956" s="231"/>
      <c r="F956" s="119"/>
      <c r="G956" s="139">
        <f t="shared" si="88"/>
        <v>0</v>
      </c>
      <c r="H956" s="140">
        <f t="shared" si="85"/>
        <v>0</v>
      </c>
      <c r="I956" s="122">
        <f t="shared" si="89"/>
        <v>0</v>
      </c>
      <c r="K956" s="120"/>
      <c r="L956" s="141" t="e">
        <f t="shared" si="86"/>
        <v>#N/A</v>
      </c>
      <c r="M956" s="142">
        <f>IF(C956="ZZ Group",(SUM(IFERROR(SUM(VLOOKUP(C956,SpeciesLookup,37,FALSE)*E956/L956*20*0.001),0)*(1-G956))),SUM(IFERROR(SUM(VLOOKUP(C956,SpeciesLookup,37,FALSE)/L956*'6. Look Up Tables'!$M$9*0.001),0)*(1-G956)))</f>
        <v>0</v>
      </c>
      <c r="N956" s="120" t="s">
        <v>114</v>
      </c>
      <c r="O956" s="122">
        <f t="shared" si="87"/>
        <v>0</v>
      </c>
      <c r="P956" s="123"/>
    </row>
    <row r="957" spans="2:16" x14ac:dyDescent="0.2">
      <c r="B957" s="124"/>
      <c r="C957" s="137"/>
      <c r="D957" s="138">
        <f t="shared" si="84"/>
        <v>0</v>
      </c>
      <c r="E957" s="231"/>
      <c r="F957" s="119"/>
      <c r="G957" s="139">
        <f t="shared" si="88"/>
        <v>0</v>
      </c>
      <c r="H957" s="140">
        <f t="shared" si="85"/>
        <v>0</v>
      </c>
      <c r="I957" s="122">
        <f t="shared" si="89"/>
        <v>0</v>
      </c>
      <c r="K957" s="120"/>
      <c r="L957" s="141" t="e">
        <f t="shared" si="86"/>
        <v>#N/A</v>
      </c>
      <c r="M957" s="142">
        <f>IF(C957="ZZ Group",(SUM(IFERROR(SUM(VLOOKUP(C957,SpeciesLookup,37,FALSE)*E957/L957*20*0.001),0)*(1-G957))),SUM(IFERROR(SUM(VLOOKUP(C957,SpeciesLookup,37,FALSE)/L957*'6. Look Up Tables'!$M$9*0.001),0)*(1-G957)))</f>
        <v>0</v>
      </c>
      <c r="N957" s="120" t="s">
        <v>114</v>
      </c>
      <c r="O957" s="122">
        <f t="shared" si="87"/>
        <v>0</v>
      </c>
      <c r="P957" s="123"/>
    </row>
    <row r="958" spans="2:16" x14ac:dyDescent="0.2">
      <c r="B958" s="124"/>
      <c r="C958" s="137"/>
      <c r="D958" s="138">
        <f t="shared" si="84"/>
        <v>0</v>
      </c>
      <c r="E958" s="231"/>
      <c r="F958" s="119"/>
      <c r="G958" s="139">
        <f t="shared" si="88"/>
        <v>0</v>
      </c>
      <c r="H958" s="140">
        <f t="shared" si="85"/>
        <v>0</v>
      </c>
      <c r="I958" s="122">
        <f t="shared" si="89"/>
        <v>0</v>
      </c>
      <c r="K958" s="120"/>
      <c r="L958" s="141" t="e">
        <f t="shared" si="86"/>
        <v>#N/A</v>
      </c>
      <c r="M958" s="142">
        <f>IF(C958="ZZ Group",(SUM(IFERROR(SUM(VLOOKUP(C958,SpeciesLookup,37,FALSE)*E958/L958*20*0.001),0)*(1-G958))),SUM(IFERROR(SUM(VLOOKUP(C958,SpeciesLookup,37,FALSE)/L958*'6. Look Up Tables'!$M$9*0.001),0)*(1-G958)))</f>
        <v>0</v>
      </c>
      <c r="N958" s="120" t="s">
        <v>114</v>
      </c>
      <c r="O958" s="122">
        <f t="shared" si="87"/>
        <v>0</v>
      </c>
      <c r="P958" s="123"/>
    </row>
    <row r="959" spans="2:16" x14ac:dyDescent="0.2">
      <c r="B959" s="124"/>
      <c r="C959" s="137"/>
      <c r="D959" s="138">
        <f t="shared" si="84"/>
        <v>0</v>
      </c>
      <c r="E959" s="231"/>
      <c r="F959" s="119"/>
      <c r="G959" s="139">
        <f t="shared" si="88"/>
        <v>0</v>
      </c>
      <c r="H959" s="140">
        <f t="shared" si="85"/>
        <v>0</v>
      </c>
      <c r="I959" s="122">
        <f t="shared" si="89"/>
        <v>0</v>
      </c>
      <c r="K959" s="120"/>
      <c r="L959" s="141" t="e">
        <f t="shared" si="86"/>
        <v>#N/A</v>
      </c>
      <c r="M959" s="142">
        <f>IF(C959="ZZ Group",(SUM(IFERROR(SUM(VLOOKUP(C959,SpeciesLookup,37,FALSE)*E959/L959*20*0.001),0)*(1-G959))),SUM(IFERROR(SUM(VLOOKUP(C959,SpeciesLookup,37,FALSE)/L959*'6. Look Up Tables'!$M$9*0.001),0)*(1-G959)))</f>
        <v>0</v>
      </c>
      <c r="N959" s="120" t="s">
        <v>114</v>
      </c>
      <c r="O959" s="122">
        <f t="shared" si="87"/>
        <v>0</v>
      </c>
      <c r="P959" s="123"/>
    </row>
    <row r="960" spans="2:16" x14ac:dyDescent="0.2">
      <c r="B960" s="124"/>
      <c r="C960" s="137"/>
      <c r="D960" s="138">
        <f t="shared" si="84"/>
        <v>0</v>
      </c>
      <c r="E960" s="231"/>
      <c r="F960" s="119"/>
      <c r="G960" s="139">
        <f t="shared" si="88"/>
        <v>0</v>
      </c>
      <c r="H960" s="140">
        <f t="shared" si="85"/>
        <v>0</v>
      </c>
      <c r="I960" s="122">
        <f t="shared" si="89"/>
        <v>0</v>
      </c>
      <c r="K960" s="120"/>
      <c r="L960" s="141" t="e">
        <f t="shared" si="86"/>
        <v>#N/A</v>
      </c>
      <c r="M960" s="142">
        <f>IF(C960="ZZ Group",(SUM(IFERROR(SUM(VLOOKUP(C960,SpeciesLookup,37,FALSE)*E960/L960*20*0.001),0)*(1-G960))),SUM(IFERROR(SUM(VLOOKUP(C960,SpeciesLookup,37,FALSE)/L960*'6. Look Up Tables'!$M$9*0.001),0)*(1-G960)))</f>
        <v>0</v>
      </c>
      <c r="N960" s="120" t="s">
        <v>114</v>
      </c>
      <c r="O960" s="122">
        <f t="shared" si="87"/>
        <v>0</v>
      </c>
      <c r="P960" s="123"/>
    </row>
    <row r="961" spans="2:16" x14ac:dyDescent="0.2">
      <c r="B961" s="124"/>
      <c r="C961" s="137"/>
      <c r="D961" s="138">
        <f t="shared" ref="D961:D1024" si="90">IFERROR(VLOOKUP(C961,SpeciesLookup,25,FALSE),0)</f>
        <v>0</v>
      </c>
      <c r="E961" s="231"/>
      <c r="F961" s="119"/>
      <c r="G961" s="139">
        <f t="shared" si="88"/>
        <v>0</v>
      </c>
      <c r="H961" s="140">
        <f t="shared" ref="H961:H1024" si="91">IFERROR(VLOOKUP(C961,SpeciesLookup,26,FALSE),0)</f>
        <v>0</v>
      </c>
      <c r="I961" s="122">
        <f t="shared" si="89"/>
        <v>0</v>
      </c>
      <c r="K961" s="120"/>
      <c r="L961" s="141" t="e">
        <f t="shared" ref="L961:L1024" si="92">VLOOKUP(K961,AWHC,2,FALSE)</f>
        <v>#N/A</v>
      </c>
      <c r="M961" s="142">
        <f>IF(C961="ZZ Group",(SUM(IFERROR(SUM(VLOOKUP(C961,SpeciesLookup,37,FALSE)*E961/L961*20*0.001),0)*(1-G961))),SUM(IFERROR(SUM(VLOOKUP(C961,SpeciesLookup,37,FALSE)/L961*'6. Look Up Tables'!$M$9*0.001),0)*(1-G961)))</f>
        <v>0</v>
      </c>
      <c r="N961" s="120" t="s">
        <v>114</v>
      </c>
      <c r="O961" s="122">
        <f t="shared" ref="O961:O1024" si="93">IF(N961="Yes",M961*0.8,M961)</f>
        <v>0</v>
      </c>
      <c r="P961" s="123"/>
    </row>
    <row r="962" spans="2:16" x14ac:dyDescent="0.2">
      <c r="B962" s="124"/>
      <c r="C962" s="137"/>
      <c r="D962" s="138">
        <f t="shared" si="90"/>
        <v>0</v>
      </c>
      <c r="E962" s="231"/>
      <c r="F962" s="119"/>
      <c r="G962" s="139">
        <f t="shared" si="88"/>
        <v>0</v>
      </c>
      <c r="H962" s="140">
        <f t="shared" si="91"/>
        <v>0</v>
      </c>
      <c r="I962" s="122">
        <f t="shared" si="89"/>
        <v>0</v>
      </c>
      <c r="K962" s="120"/>
      <c r="L962" s="141" t="e">
        <f t="shared" si="92"/>
        <v>#N/A</v>
      </c>
      <c r="M962" s="142">
        <f>IF(C962="ZZ Group",(SUM(IFERROR(SUM(VLOOKUP(C962,SpeciesLookup,37,FALSE)*E962/L962*20*0.001),0)*(1-G962))),SUM(IFERROR(SUM(VLOOKUP(C962,SpeciesLookup,37,FALSE)/L962*'6. Look Up Tables'!$M$9*0.001),0)*(1-G962)))</f>
        <v>0</v>
      </c>
      <c r="N962" s="120" t="s">
        <v>114</v>
      </c>
      <c r="O962" s="122">
        <f t="shared" si="93"/>
        <v>0</v>
      </c>
      <c r="P962" s="123"/>
    </row>
    <row r="963" spans="2:16" x14ac:dyDescent="0.2">
      <c r="B963" s="124"/>
      <c r="C963" s="137"/>
      <c r="D963" s="138">
        <f t="shared" si="90"/>
        <v>0</v>
      </c>
      <c r="E963" s="231"/>
      <c r="F963" s="119"/>
      <c r="G963" s="139">
        <f t="shared" si="88"/>
        <v>0</v>
      </c>
      <c r="H963" s="140">
        <f t="shared" si="91"/>
        <v>0</v>
      </c>
      <c r="I963" s="122">
        <f t="shared" si="89"/>
        <v>0</v>
      </c>
      <c r="K963" s="120"/>
      <c r="L963" s="141" t="e">
        <f t="shared" si="92"/>
        <v>#N/A</v>
      </c>
      <c r="M963" s="142">
        <f>IF(C963="ZZ Group",(SUM(IFERROR(SUM(VLOOKUP(C963,SpeciesLookup,37,FALSE)*E963/L963*20*0.001),0)*(1-G963))),SUM(IFERROR(SUM(VLOOKUP(C963,SpeciesLookup,37,FALSE)/L963*'6. Look Up Tables'!$M$9*0.001),0)*(1-G963)))</f>
        <v>0</v>
      </c>
      <c r="N963" s="120" t="s">
        <v>114</v>
      </c>
      <c r="O963" s="122">
        <f t="shared" si="93"/>
        <v>0</v>
      </c>
      <c r="P963" s="123"/>
    </row>
    <row r="964" spans="2:16" x14ac:dyDescent="0.2">
      <c r="B964" s="124"/>
      <c r="C964" s="137"/>
      <c r="D964" s="138">
        <f t="shared" si="90"/>
        <v>0</v>
      </c>
      <c r="E964" s="231"/>
      <c r="F964" s="119"/>
      <c r="G964" s="139">
        <f t="shared" si="88"/>
        <v>0</v>
      </c>
      <c r="H964" s="140">
        <f t="shared" si="91"/>
        <v>0</v>
      </c>
      <c r="I964" s="122">
        <f t="shared" si="89"/>
        <v>0</v>
      </c>
      <c r="K964" s="120"/>
      <c r="L964" s="141" t="e">
        <f t="shared" si="92"/>
        <v>#N/A</v>
      </c>
      <c r="M964" s="142">
        <f>IF(C964="ZZ Group",(SUM(IFERROR(SUM(VLOOKUP(C964,SpeciesLookup,37,FALSE)*E964/L964*20*0.001),0)*(1-G964))),SUM(IFERROR(SUM(VLOOKUP(C964,SpeciesLookup,37,FALSE)/L964*'6. Look Up Tables'!$M$9*0.001),0)*(1-G964)))</f>
        <v>0</v>
      </c>
      <c r="N964" s="120" t="s">
        <v>114</v>
      </c>
      <c r="O964" s="122">
        <f t="shared" si="93"/>
        <v>0</v>
      </c>
      <c r="P964" s="123"/>
    </row>
    <row r="965" spans="2:16" x14ac:dyDescent="0.2">
      <c r="B965" s="124"/>
      <c r="C965" s="137"/>
      <c r="D965" s="138">
        <f t="shared" si="90"/>
        <v>0</v>
      </c>
      <c r="E965" s="231"/>
      <c r="F965" s="119"/>
      <c r="G965" s="139">
        <f t="shared" si="88"/>
        <v>0</v>
      </c>
      <c r="H965" s="140">
        <f t="shared" si="91"/>
        <v>0</v>
      </c>
      <c r="I965" s="122">
        <f t="shared" si="89"/>
        <v>0</v>
      </c>
      <c r="K965" s="120"/>
      <c r="L965" s="141" t="e">
        <f t="shared" si="92"/>
        <v>#N/A</v>
      </c>
      <c r="M965" s="142">
        <f>IF(C965="ZZ Group",(SUM(IFERROR(SUM(VLOOKUP(C965,SpeciesLookup,37,FALSE)*E965/L965*20*0.001),0)*(1-G965))),SUM(IFERROR(SUM(VLOOKUP(C965,SpeciesLookup,37,FALSE)/L965*'6. Look Up Tables'!$M$9*0.001),0)*(1-G965)))</f>
        <v>0</v>
      </c>
      <c r="N965" s="120" t="s">
        <v>114</v>
      </c>
      <c r="O965" s="122">
        <f t="shared" si="93"/>
        <v>0</v>
      </c>
      <c r="P965" s="123"/>
    </row>
    <row r="966" spans="2:16" x14ac:dyDescent="0.2">
      <c r="B966" s="124"/>
      <c r="C966" s="137"/>
      <c r="D966" s="138">
        <f t="shared" si="90"/>
        <v>0</v>
      </c>
      <c r="E966" s="231"/>
      <c r="F966" s="119"/>
      <c r="G966" s="139">
        <f t="shared" si="88"/>
        <v>0</v>
      </c>
      <c r="H966" s="140">
        <f t="shared" si="91"/>
        <v>0</v>
      </c>
      <c r="I966" s="122">
        <f t="shared" si="89"/>
        <v>0</v>
      </c>
      <c r="K966" s="120"/>
      <c r="L966" s="141" t="e">
        <f t="shared" si="92"/>
        <v>#N/A</v>
      </c>
      <c r="M966" s="142">
        <f>IF(C966="ZZ Group",(SUM(IFERROR(SUM(VLOOKUP(C966,SpeciesLookup,37,FALSE)*E966/L966*20*0.001),0)*(1-G966))),SUM(IFERROR(SUM(VLOOKUP(C966,SpeciesLookup,37,FALSE)/L966*'6. Look Up Tables'!$M$9*0.001),0)*(1-G966)))</f>
        <v>0</v>
      </c>
      <c r="N966" s="120" t="s">
        <v>114</v>
      </c>
      <c r="O966" s="122">
        <f t="shared" si="93"/>
        <v>0</v>
      </c>
      <c r="P966" s="123"/>
    </row>
    <row r="967" spans="2:16" x14ac:dyDescent="0.2">
      <c r="B967" s="124"/>
      <c r="C967" s="137"/>
      <c r="D967" s="138">
        <f t="shared" si="90"/>
        <v>0</v>
      </c>
      <c r="E967" s="231"/>
      <c r="F967" s="119"/>
      <c r="G967" s="139">
        <f t="shared" si="88"/>
        <v>0</v>
      </c>
      <c r="H967" s="140">
        <f t="shared" si="91"/>
        <v>0</v>
      </c>
      <c r="I967" s="122">
        <f t="shared" si="89"/>
        <v>0</v>
      </c>
      <c r="K967" s="120"/>
      <c r="L967" s="141" t="e">
        <f t="shared" si="92"/>
        <v>#N/A</v>
      </c>
      <c r="M967" s="142">
        <f>IF(C967="ZZ Group",(SUM(IFERROR(SUM(VLOOKUP(C967,SpeciesLookup,37,FALSE)*E967/L967*20*0.001),0)*(1-G967))),SUM(IFERROR(SUM(VLOOKUP(C967,SpeciesLookup,37,FALSE)/L967*'6. Look Up Tables'!$M$9*0.001),0)*(1-G967)))</f>
        <v>0</v>
      </c>
      <c r="N967" s="120" t="s">
        <v>114</v>
      </c>
      <c r="O967" s="122">
        <f t="shared" si="93"/>
        <v>0</v>
      </c>
      <c r="P967" s="123"/>
    </row>
    <row r="968" spans="2:16" x14ac:dyDescent="0.2">
      <c r="B968" s="124"/>
      <c r="C968" s="137"/>
      <c r="D968" s="138">
        <f t="shared" si="90"/>
        <v>0</v>
      </c>
      <c r="E968" s="231"/>
      <c r="F968" s="119"/>
      <c r="G968" s="139">
        <f t="shared" si="88"/>
        <v>0</v>
      </c>
      <c r="H968" s="140">
        <f t="shared" si="91"/>
        <v>0</v>
      </c>
      <c r="I968" s="122">
        <f t="shared" si="89"/>
        <v>0</v>
      </c>
      <c r="K968" s="120"/>
      <c r="L968" s="141" t="e">
        <f t="shared" si="92"/>
        <v>#N/A</v>
      </c>
      <c r="M968" s="142">
        <f>IF(C968="ZZ Group",(SUM(IFERROR(SUM(VLOOKUP(C968,SpeciesLookup,37,FALSE)*E968/L968*20*0.001),0)*(1-G968))),SUM(IFERROR(SUM(VLOOKUP(C968,SpeciesLookup,37,FALSE)/L968*'6. Look Up Tables'!$M$9*0.001),0)*(1-G968)))</f>
        <v>0</v>
      </c>
      <c r="N968" s="120" t="s">
        <v>114</v>
      </c>
      <c r="O968" s="122">
        <f t="shared" si="93"/>
        <v>0</v>
      </c>
      <c r="P968" s="123"/>
    </row>
    <row r="969" spans="2:16" x14ac:dyDescent="0.2">
      <c r="B969" s="124"/>
      <c r="C969" s="137"/>
      <c r="D969" s="138">
        <f t="shared" si="90"/>
        <v>0</v>
      </c>
      <c r="E969" s="231"/>
      <c r="F969" s="119"/>
      <c r="G969" s="139">
        <f t="shared" si="88"/>
        <v>0</v>
      </c>
      <c r="H969" s="140">
        <f t="shared" si="91"/>
        <v>0</v>
      </c>
      <c r="I969" s="122">
        <f t="shared" si="89"/>
        <v>0</v>
      </c>
      <c r="K969" s="120"/>
      <c r="L969" s="141" t="e">
        <f t="shared" si="92"/>
        <v>#N/A</v>
      </c>
      <c r="M969" s="142">
        <f>IF(C969="ZZ Group",(SUM(IFERROR(SUM(VLOOKUP(C969,SpeciesLookup,37,FALSE)*E969/L969*20*0.001),0)*(1-G969))),SUM(IFERROR(SUM(VLOOKUP(C969,SpeciesLookup,37,FALSE)/L969*'6. Look Up Tables'!$M$9*0.001),0)*(1-G969)))</f>
        <v>0</v>
      </c>
      <c r="N969" s="120" t="s">
        <v>114</v>
      </c>
      <c r="O969" s="122">
        <f t="shared" si="93"/>
        <v>0</v>
      </c>
      <c r="P969" s="123"/>
    </row>
    <row r="970" spans="2:16" x14ac:dyDescent="0.2">
      <c r="B970" s="124"/>
      <c r="C970" s="137"/>
      <c r="D970" s="138">
        <f t="shared" si="90"/>
        <v>0</v>
      </c>
      <c r="E970" s="231"/>
      <c r="F970" s="119"/>
      <c r="G970" s="139">
        <f t="shared" si="88"/>
        <v>0</v>
      </c>
      <c r="H970" s="140">
        <f t="shared" si="91"/>
        <v>0</v>
      </c>
      <c r="I970" s="122">
        <f t="shared" si="89"/>
        <v>0</v>
      </c>
      <c r="K970" s="120"/>
      <c r="L970" s="141" t="e">
        <f t="shared" si="92"/>
        <v>#N/A</v>
      </c>
      <c r="M970" s="142">
        <f>IF(C970="ZZ Group",(SUM(IFERROR(SUM(VLOOKUP(C970,SpeciesLookup,37,FALSE)*E970/L970*20*0.001),0)*(1-G970))),SUM(IFERROR(SUM(VLOOKUP(C970,SpeciesLookup,37,FALSE)/L970*'6. Look Up Tables'!$M$9*0.001),0)*(1-G970)))</f>
        <v>0</v>
      </c>
      <c r="N970" s="120" t="s">
        <v>114</v>
      </c>
      <c r="O970" s="122">
        <f t="shared" si="93"/>
        <v>0</v>
      </c>
      <c r="P970" s="123"/>
    </row>
    <row r="971" spans="2:16" x14ac:dyDescent="0.2">
      <c r="B971" s="124"/>
      <c r="C971" s="137"/>
      <c r="D971" s="138">
        <f t="shared" si="90"/>
        <v>0</v>
      </c>
      <c r="E971" s="231"/>
      <c r="F971" s="119"/>
      <c r="G971" s="139">
        <f t="shared" si="88"/>
        <v>0</v>
      </c>
      <c r="H971" s="140">
        <f t="shared" si="91"/>
        <v>0</v>
      </c>
      <c r="I971" s="122">
        <f t="shared" si="89"/>
        <v>0</v>
      </c>
      <c r="K971" s="120"/>
      <c r="L971" s="141" t="e">
        <f t="shared" si="92"/>
        <v>#N/A</v>
      </c>
      <c r="M971" s="142">
        <f>IF(C971="ZZ Group",(SUM(IFERROR(SUM(VLOOKUP(C971,SpeciesLookup,37,FALSE)*E971/L971*20*0.001),0)*(1-G971))),SUM(IFERROR(SUM(VLOOKUP(C971,SpeciesLookup,37,FALSE)/L971*'6. Look Up Tables'!$M$9*0.001),0)*(1-G971)))</f>
        <v>0</v>
      </c>
      <c r="N971" s="120" t="s">
        <v>114</v>
      </c>
      <c r="O971" s="122">
        <f t="shared" si="93"/>
        <v>0</v>
      </c>
      <c r="P971" s="123"/>
    </row>
    <row r="972" spans="2:16" x14ac:dyDescent="0.2">
      <c r="B972" s="124"/>
      <c r="C972" s="137"/>
      <c r="D972" s="138">
        <f t="shared" si="90"/>
        <v>0</v>
      </c>
      <c r="E972" s="231"/>
      <c r="F972" s="119"/>
      <c r="G972" s="139">
        <f t="shared" si="88"/>
        <v>0</v>
      </c>
      <c r="H972" s="140">
        <f t="shared" si="91"/>
        <v>0</v>
      </c>
      <c r="I972" s="122">
        <f t="shared" si="89"/>
        <v>0</v>
      </c>
      <c r="K972" s="120"/>
      <c r="L972" s="141" t="e">
        <f t="shared" si="92"/>
        <v>#N/A</v>
      </c>
      <c r="M972" s="142">
        <f>IF(C972="ZZ Group",(SUM(IFERROR(SUM(VLOOKUP(C972,SpeciesLookup,37,FALSE)*E972/L972*20*0.001),0)*(1-G972))),SUM(IFERROR(SUM(VLOOKUP(C972,SpeciesLookup,37,FALSE)/L972*'6. Look Up Tables'!$M$9*0.001),0)*(1-G972)))</f>
        <v>0</v>
      </c>
      <c r="N972" s="120" t="s">
        <v>114</v>
      </c>
      <c r="O972" s="122">
        <f t="shared" si="93"/>
        <v>0</v>
      </c>
      <c r="P972" s="123"/>
    </row>
    <row r="973" spans="2:16" x14ac:dyDescent="0.2">
      <c r="B973" s="124"/>
      <c r="C973" s="137"/>
      <c r="D973" s="138">
        <f t="shared" si="90"/>
        <v>0</v>
      </c>
      <c r="E973" s="231"/>
      <c r="F973" s="119"/>
      <c r="G973" s="139">
        <f t="shared" ref="G973:G1036" si="94">IF(C973="ZZ Group",SUM(F973/E973),(IFERROR(SUM(F973/(PI()*(D973)^2)),0)))</f>
        <v>0</v>
      </c>
      <c r="H973" s="140">
        <f t="shared" si="91"/>
        <v>0</v>
      </c>
      <c r="I973" s="122">
        <f t="shared" ref="I973:I1036" si="95">IFERROR(SUM(H973*(1-G973)),(E973*(1-G973)))</f>
        <v>0</v>
      </c>
      <c r="K973" s="120"/>
      <c r="L973" s="141" t="e">
        <f t="shared" si="92"/>
        <v>#N/A</v>
      </c>
      <c r="M973" s="142">
        <f>IF(C973="ZZ Group",(SUM(IFERROR(SUM(VLOOKUP(C973,SpeciesLookup,37,FALSE)*E973/L973*20*0.001),0)*(1-G973))),SUM(IFERROR(SUM(VLOOKUP(C973,SpeciesLookup,37,FALSE)/L973*'6. Look Up Tables'!$M$9*0.001),0)*(1-G973)))</f>
        <v>0</v>
      </c>
      <c r="N973" s="120" t="s">
        <v>114</v>
      </c>
      <c r="O973" s="122">
        <f t="shared" si="93"/>
        <v>0</v>
      </c>
      <c r="P973" s="123"/>
    </row>
    <row r="974" spans="2:16" x14ac:dyDescent="0.2">
      <c r="B974" s="124"/>
      <c r="C974" s="137"/>
      <c r="D974" s="138">
        <f t="shared" si="90"/>
        <v>0</v>
      </c>
      <c r="E974" s="231"/>
      <c r="F974" s="119"/>
      <c r="G974" s="139">
        <f t="shared" si="94"/>
        <v>0</v>
      </c>
      <c r="H974" s="140">
        <f t="shared" si="91"/>
        <v>0</v>
      </c>
      <c r="I974" s="122">
        <f t="shared" si="95"/>
        <v>0</v>
      </c>
      <c r="K974" s="120"/>
      <c r="L974" s="141" t="e">
        <f t="shared" si="92"/>
        <v>#N/A</v>
      </c>
      <c r="M974" s="142">
        <f>IF(C974="ZZ Group",(SUM(IFERROR(SUM(VLOOKUP(C974,SpeciesLookup,37,FALSE)*E974/L974*20*0.001),0)*(1-G974))),SUM(IFERROR(SUM(VLOOKUP(C974,SpeciesLookup,37,FALSE)/L974*'6. Look Up Tables'!$M$9*0.001),0)*(1-G974)))</f>
        <v>0</v>
      </c>
      <c r="N974" s="120" t="s">
        <v>114</v>
      </c>
      <c r="O974" s="122">
        <f t="shared" si="93"/>
        <v>0</v>
      </c>
      <c r="P974" s="123"/>
    </row>
    <row r="975" spans="2:16" x14ac:dyDescent="0.2">
      <c r="B975" s="124"/>
      <c r="C975" s="137"/>
      <c r="D975" s="138">
        <f t="shared" si="90"/>
        <v>0</v>
      </c>
      <c r="E975" s="231"/>
      <c r="F975" s="119"/>
      <c r="G975" s="139">
        <f t="shared" si="94"/>
        <v>0</v>
      </c>
      <c r="H975" s="140">
        <f t="shared" si="91"/>
        <v>0</v>
      </c>
      <c r="I975" s="122">
        <f t="shared" si="95"/>
        <v>0</v>
      </c>
      <c r="K975" s="120"/>
      <c r="L975" s="141" t="e">
        <f t="shared" si="92"/>
        <v>#N/A</v>
      </c>
      <c r="M975" s="142">
        <f>IF(C975="ZZ Group",(SUM(IFERROR(SUM(VLOOKUP(C975,SpeciesLookup,37,FALSE)*E975/L975*20*0.001),0)*(1-G975))),SUM(IFERROR(SUM(VLOOKUP(C975,SpeciesLookup,37,FALSE)/L975*'6. Look Up Tables'!$M$9*0.001),0)*(1-G975)))</f>
        <v>0</v>
      </c>
      <c r="N975" s="120" t="s">
        <v>114</v>
      </c>
      <c r="O975" s="122">
        <f t="shared" si="93"/>
        <v>0</v>
      </c>
      <c r="P975" s="123"/>
    </row>
    <row r="976" spans="2:16" x14ac:dyDescent="0.2">
      <c r="B976" s="124"/>
      <c r="C976" s="137"/>
      <c r="D976" s="138">
        <f t="shared" si="90"/>
        <v>0</v>
      </c>
      <c r="E976" s="231"/>
      <c r="F976" s="119"/>
      <c r="G976" s="139">
        <f t="shared" si="94"/>
        <v>0</v>
      </c>
      <c r="H976" s="140">
        <f t="shared" si="91"/>
        <v>0</v>
      </c>
      <c r="I976" s="122">
        <f t="shared" si="95"/>
        <v>0</v>
      </c>
      <c r="K976" s="120"/>
      <c r="L976" s="141" t="e">
        <f t="shared" si="92"/>
        <v>#N/A</v>
      </c>
      <c r="M976" s="142">
        <f>IF(C976="ZZ Group",(SUM(IFERROR(SUM(VLOOKUP(C976,SpeciesLookup,37,FALSE)*E976/L976*20*0.001),0)*(1-G976))),SUM(IFERROR(SUM(VLOOKUP(C976,SpeciesLookup,37,FALSE)/L976*'6. Look Up Tables'!$M$9*0.001),0)*(1-G976)))</f>
        <v>0</v>
      </c>
      <c r="N976" s="120" t="s">
        <v>114</v>
      </c>
      <c r="O976" s="122">
        <f t="shared" si="93"/>
        <v>0</v>
      </c>
      <c r="P976" s="123"/>
    </row>
    <row r="977" spans="2:16" x14ac:dyDescent="0.2">
      <c r="B977" s="124"/>
      <c r="C977" s="137"/>
      <c r="D977" s="138">
        <f t="shared" si="90"/>
        <v>0</v>
      </c>
      <c r="E977" s="231"/>
      <c r="F977" s="119"/>
      <c r="G977" s="139">
        <f t="shared" si="94"/>
        <v>0</v>
      </c>
      <c r="H977" s="140">
        <f t="shared" si="91"/>
        <v>0</v>
      </c>
      <c r="I977" s="122">
        <f t="shared" si="95"/>
        <v>0</v>
      </c>
      <c r="K977" s="120"/>
      <c r="L977" s="141" t="e">
        <f t="shared" si="92"/>
        <v>#N/A</v>
      </c>
      <c r="M977" s="142">
        <f>IF(C977="ZZ Group",(SUM(IFERROR(SUM(VLOOKUP(C977,SpeciesLookup,37,FALSE)*E977/L977*20*0.001),0)*(1-G977))),SUM(IFERROR(SUM(VLOOKUP(C977,SpeciesLookup,37,FALSE)/L977*'6. Look Up Tables'!$M$9*0.001),0)*(1-G977)))</f>
        <v>0</v>
      </c>
      <c r="N977" s="120" t="s">
        <v>114</v>
      </c>
      <c r="O977" s="122">
        <f t="shared" si="93"/>
        <v>0</v>
      </c>
      <c r="P977" s="123"/>
    </row>
    <row r="978" spans="2:16" x14ac:dyDescent="0.2">
      <c r="B978" s="124"/>
      <c r="C978" s="137"/>
      <c r="D978" s="138">
        <f t="shared" si="90"/>
        <v>0</v>
      </c>
      <c r="E978" s="231"/>
      <c r="F978" s="119"/>
      <c r="G978" s="139">
        <f t="shared" si="94"/>
        <v>0</v>
      </c>
      <c r="H978" s="140">
        <f t="shared" si="91"/>
        <v>0</v>
      </c>
      <c r="I978" s="122">
        <f t="shared" si="95"/>
        <v>0</v>
      </c>
      <c r="K978" s="120"/>
      <c r="L978" s="141" t="e">
        <f t="shared" si="92"/>
        <v>#N/A</v>
      </c>
      <c r="M978" s="142">
        <f>IF(C978="ZZ Group",(SUM(IFERROR(SUM(VLOOKUP(C978,SpeciesLookup,37,FALSE)*E978/L978*20*0.001),0)*(1-G978))),SUM(IFERROR(SUM(VLOOKUP(C978,SpeciesLookup,37,FALSE)/L978*'6. Look Up Tables'!$M$9*0.001),0)*(1-G978)))</f>
        <v>0</v>
      </c>
      <c r="N978" s="120" t="s">
        <v>114</v>
      </c>
      <c r="O978" s="122">
        <f t="shared" si="93"/>
        <v>0</v>
      </c>
      <c r="P978" s="123"/>
    </row>
    <row r="979" spans="2:16" x14ac:dyDescent="0.2">
      <c r="B979" s="124"/>
      <c r="C979" s="137"/>
      <c r="D979" s="138">
        <f t="shared" si="90"/>
        <v>0</v>
      </c>
      <c r="E979" s="231"/>
      <c r="F979" s="119"/>
      <c r="G979" s="139">
        <f t="shared" si="94"/>
        <v>0</v>
      </c>
      <c r="H979" s="140">
        <f t="shared" si="91"/>
        <v>0</v>
      </c>
      <c r="I979" s="122">
        <f t="shared" si="95"/>
        <v>0</v>
      </c>
      <c r="K979" s="120"/>
      <c r="L979" s="141" t="e">
        <f t="shared" si="92"/>
        <v>#N/A</v>
      </c>
      <c r="M979" s="142">
        <f>IF(C979="ZZ Group",(SUM(IFERROR(SUM(VLOOKUP(C979,SpeciesLookup,37,FALSE)*E979/L979*20*0.001),0)*(1-G979))),SUM(IFERROR(SUM(VLOOKUP(C979,SpeciesLookup,37,FALSE)/L979*'6. Look Up Tables'!$M$9*0.001),0)*(1-G979)))</f>
        <v>0</v>
      </c>
      <c r="N979" s="120" t="s">
        <v>114</v>
      </c>
      <c r="O979" s="122">
        <f t="shared" si="93"/>
        <v>0</v>
      </c>
      <c r="P979" s="123"/>
    </row>
    <row r="980" spans="2:16" x14ac:dyDescent="0.2">
      <c r="B980" s="124"/>
      <c r="C980" s="137"/>
      <c r="D980" s="138">
        <f t="shared" si="90"/>
        <v>0</v>
      </c>
      <c r="E980" s="231"/>
      <c r="F980" s="119"/>
      <c r="G980" s="139">
        <f t="shared" si="94"/>
        <v>0</v>
      </c>
      <c r="H980" s="140">
        <f t="shared" si="91"/>
        <v>0</v>
      </c>
      <c r="I980" s="122">
        <f t="shared" si="95"/>
        <v>0</v>
      </c>
      <c r="K980" s="120"/>
      <c r="L980" s="141" t="e">
        <f t="shared" si="92"/>
        <v>#N/A</v>
      </c>
      <c r="M980" s="142">
        <f>IF(C980="ZZ Group",(SUM(IFERROR(SUM(VLOOKUP(C980,SpeciesLookup,37,FALSE)*E980/L980*20*0.001),0)*(1-G980))),SUM(IFERROR(SUM(VLOOKUP(C980,SpeciesLookup,37,FALSE)/L980*'6. Look Up Tables'!$M$9*0.001),0)*(1-G980)))</f>
        <v>0</v>
      </c>
      <c r="N980" s="120" t="s">
        <v>114</v>
      </c>
      <c r="O980" s="122">
        <f t="shared" si="93"/>
        <v>0</v>
      </c>
      <c r="P980" s="123"/>
    </row>
    <row r="981" spans="2:16" x14ac:dyDescent="0.2">
      <c r="B981" s="124"/>
      <c r="C981" s="137"/>
      <c r="D981" s="138">
        <f t="shared" si="90"/>
        <v>0</v>
      </c>
      <c r="E981" s="231"/>
      <c r="F981" s="119"/>
      <c r="G981" s="139">
        <f t="shared" si="94"/>
        <v>0</v>
      </c>
      <c r="H981" s="140">
        <f t="shared" si="91"/>
        <v>0</v>
      </c>
      <c r="I981" s="122">
        <f t="shared" si="95"/>
        <v>0</v>
      </c>
      <c r="K981" s="120"/>
      <c r="L981" s="141" t="e">
        <f t="shared" si="92"/>
        <v>#N/A</v>
      </c>
      <c r="M981" s="142">
        <f>IF(C981="ZZ Group",(SUM(IFERROR(SUM(VLOOKUP(C981,SpeciesLookup,37,FALSE)*E981/L981*20*0.001),0)*(1-G981))),SUM(IFERROR(SUM(VLOOKUP(C981,SpeciesLookup,37,FALSE)/L981*'6. Look Up Tables'!$M$9*0.001),0)*(1-G981)))</f>
        <v>0</v>
      </c>
      <c r="N981" s="120" t="s">
        <v>114</v>
      </c>
      <c r="O981" s="122">
        <f t="shared" si="93"/>
        <v>0</v>
      </c>
      <c r="P981" s="123"/>
    </row>
    <row r="982" spans="2:16" x14ac:dyDescent="0.2">
      <c r="B982" s="124"/>
      <c r="C982" s="137"/>
      <c r="D982" s="138">
        <f t="shared" si="90"/>
        <v>0</v>
      </c>
      <c r="E982" s="231"/>
      <c r="F982" s="119"/>
      <c r="G982" s="139">
        <f t="shared" si="94"/>
        <v>0</v>
      </c>
      <c r="H982" s="140">
        <f t="shared" si="91"/>
        <v>0</v>
      </c>
      <c r="I982" s="122">
        <f t="shared" si="95"/>
        <v>0</v>
      </c>
      <c r="K982" s="120"/>
      <c r="L982" s="141" t="e">
        <f t="shared" si="92"/>
        <v>#N/A</v>
      </c>
      <c r="M982" s="142">
        <f>IF(C982="ZZ Group",(SUM(IFERROR(SUM(VLOOKUP(C982,SpeciesLookup,37,FALSE)*E982/L982*20*0.001),0)*(1-G982))),SUM(IFERROR(SUM(VLOOKUP(C982,SpeciesLookup,37,FALSE)/L982*'6. Look Up Tables'!$M$9*0.001),0)*(1-G982)))</f>
        <v>0</v>
      </c>
      <c r="N982" s="120" t="s">
        <v>114</v>
      </c>
      <c r="O982" s="122">
        <f t="shared" si="93"/>
        <v>0</v>
      </c>
      <c r="P982" s="123"/>
    </row>
    <row r="983" spans="2:16" x14ac:dyDescent="0.2">
      <c r="B983" s="124"/>
      <c r="C983" s="137"/>
      <c r="D983" s="138">
        <f t="shared" si="90"/>
        <v>0</v>
      </c>
      <c r="E983" s="231"/>
      <c r="F983" s="119"/>
      <c r="G983" s="139">
        <f t="shared" si="94"/>
        <v>0</v>
      </c>
      <c r="H983" s="140">
        <f t="shared" si="91"/>
        <v>0</v>
      </c>
      <c r="I983" s="122">
        <f t="shared" si="95"/>
        <v>0</v>
      </c>
      <c r="K983" s="120"/>
      <c r="L983" s="141" t="e">
        <f t="shared" si="92"/>
        <v>#N/A</v>
      </c>
      <c r="M983" s="142">
        <f>IF(C983="ZZ Group",(SUM(IFERROR(SUM(VLOOKUP(C983,SpeciesLookup,37,FALSE)*E983/L983*20*0.001),0)*(1-G983))),SUM(IFERROR(SUM(VLOOKUP(C983,SpeciesLookup,37,FALSE)/L983*'6. Look Up Tables'!$M$9*0.001),0)*(1-G983)))</f>
        <v>0</v>
      </c>
      <c r="N983" s="120" t="s">
        <v>114</v>
      </c>
      <c r="O983" s="122">
        <f t="shared" si="93"/>
        <v>0</v>
      </c>
      <c r="P983" s="123"/>
    </row>
    <row r="984" spans="2:16" x14ac:dyDescent="0.2">
      <c r="B984" s="124"/>
      <c r="C984" s="137"/>
      <c r="D984" s="138">
        <f t="shared" si="90"/>
        <v>0</v>
      </c>
      <c r="E984" s="231"/>
      <c r="F984" s="119"/>
      <c r="G984" s="139">
        <f t="shared" si="94"/>
        <v>0</v>
      </c>
      <c r="H984" s="140">
        <f t="shared" si="91"/>
        <v>0</v>
      </c>
      <c r="I984" s="122">
        <f t="shared" si="95"/>
        <v>0</v>
      </c>
      <c r="K984" s="120"/>
      <c r="L984" s="141" t="e">
        <f t="shared" si="92"/>
        <v>#N/A</v>
      </c>
      <c r="M984" s="142">
        <f>IF(C984="ZZ Group",(SUM(IFERROR(SUM(VLOOKUP(C984,SpeciesLookup,37,FALSE)*E984/L984*20*0.001),0)*(1-G984))),SUM(IFERROR(SUM(VLOOKUP(C984,SpeciesLookup,37,FALSE)/L984*'6. Look Up Tables'!$M$9*0.001),0)*(1-G984)))</f>
        <v>0</v>
      </c>
      <c r="N984" s="120" t="s">
        <v>114</v>
      </c>
      <c r="O984" s="122">
        <f t="shared" si="93"/>
        <v>0</v>
      </c>
      <c r="P984" s="123"/>
    </row>
    <row r="985" spans="2:16" x14ac:dyDescent="0.2">
      <c r="B985" s="124"/>
      <c r="C985" s="137"/>
      <c r="D985" s="138">
        <f t="shared" si="90"/>
        <v>0</v>
      </c>
      <c r="E985" s="231"/>
      <c r="F985" s="119"/>
      <c r="G985" s="139">
        <f t="shared" si="94"/>
        <v>0</v>
      </c>
      <c r="H985" s="140">
        <f t="shared" si="91"/>
        <v>0</v>
      </c>
      <c r="I985" s="122">
        <f t="shared" si="95"/>
        <v>0</v>
      </c>
      <c r="K985" s="120"/>
      <c r="L985" s="141" t="e">
        <f t="shared" si="92"/>
        <v>#N/A</v>
      </c>
      <c r="M985" s="142">
        <f>IF(C985="ZZ Group",(SUM(IFERROR(SUM(VLOOKUP(C985,SpeciesLookup,37,FALSE)*E985/L985*20*0.001),0)*(1-G985))),SUM(IFERROR(SUM(VLOOKUP(C985,SpeciesLookup,37,FALSE)/L985*'6. Look Up Tables'!$M$9*0.001),0)*(1-G985)))</f>
        <v>0</v>
      </c>
      <c r="N985" s="120" t="s">
        <v>114</v>
      </c>
      <c r="O985" s="122">
        <f t="shared" si="93"/>
        <v>0</v>
      </c>
      <c r="P985" s="123"/>
    </row>
    <row r="986" spans="2:16" x14ac:dyDescent="0.2">
      <c r="B986" s="124"/>
      <c r="C986" s="137"/>
      <c r="D986" s="138">
        <f t="shared" si="90"/>
        <v>0</v>
      </c>
      <c r="E986" s="231"/>
      <c r="F986" s="119"/>
      <c r="G986" s="139">
        <f t="shared" si="94"/>
        <v>0</v>
      </c>
      <c r="H986" s="140">
        <f t="shared" si="91"/>
        <v>0</v>
      </c>
      <c r="I986" s="122">
        <f t="shared" si="95"/>
        <v>0</v>
      </c>
      <c r="K986" s="120"/>
      <c r="L986" s="141" t="e">
        <f t="shared" si="92"/>
        <v>#N/A</v>
      </c>
      <c r="M986" s="142">
        <f>IF(C986="ZZ Group",(SUM(IFERROR(SUM(VLOOKUP(C986,SpeciesLookup,37,FALSE)*E986/L986*20*0.001),0)*(1-G986))),SUM(IFERROR(SUM(VLOOKUP(C986,SpeciesLookup,37,FALSE)/L986*'6. Look Up Tables'!$M$9*0.001),0)*(1-G986)))</f>
        <v>0</v>
      </c>
      <c r="N986" s="120" t="s">
        <v>114</v>
      </c>
      <c r="O986" s="122">
        <f t="shared" si="93"/>
        <v>0</v>
      </c>
      <c r="P986" s="123"/>
    </row>
    <row r="987" spans="2:16" x14ac:dyDescent="0.2">
      <c r="B987" s="124"/>
      <c r="C987" s="137"/>
      <c r="D987" s="138">
        <f t="shared" si="90"/>
        <v>0</v>
      </c>
      <c r="E987" s="231"/>
      <c r="F987" s="119"/>
      <c r="G987" s="139">
        <f t="shared" si="94"/>
        <v>0</v>
      </c>
      <c r="H987" s="140">
        <f t="shared" si="91"/>
        <v>0</v>
      </c>
      <c r="I987" s="122">
        <f t="shared" si="95"/>
        <v>0</v>
      </c>
      <c r="K987" s="120"/>
      <c r="L987" s="141" t="e">
        <f t="shared" si="92"/>
        <v>#N/A</v>
      </c>
      <c r="M987" s="142">
        <f>IF(C987="ZZ Group",(SUM(IFERROR(SUM(VLOOKUP(C987,SpeciesLookup,37,FALSE)*E987/L987*20*0.001),0)*(1-G987))),SUM(IFERROR(SUM(VLOOKUP(C987,SpeciesLookup,37,FALSE)/L987*'6. Look Up Tables'!$M$9*0.001),0)*(1-G987)))</f>
        <v>0</v>
      </c>
      <c r="N987" s="120" t="s">
        <v>114</v>
      </c>
      <c r="O987" s="122">
        <f t="shared" si="93"/>
        <v>0</v>
      </c>
      <c r="P987" s="123"/>
    </row>
    <row r="988" spans="2:16" x14ac:dyDescent="0.2">
      <c r="B988" s="124"/>
      <c r="C988" s="137"/>
      <c r="D988" s="138">
        <f t="shared" si="90"/>
        <v>0</v>
      </c>
      <c r="E988" s="231"/>
      <c r="F988" s="119"/>
      <c r="G988" s="139">
        <f t="shared" si="94"/>
        <v>0</v>
      </c>
      <c r="H988" s="140">
        <f t="shared" si="91"/>
        <v>0</v>
      </c>
      <c r="I988" s="122">
        <f t="shared" si="95"/>
        <v>0</v>
      </c>
      <c r="K988" s="120"/>
      <c r="L988" s="141" t="e">
        <f t="shared" si="92"/>
        <v>#N/A</v>
      </c>
      <c r="M988" s="142">
        <f>IF(C988="ZZ Group",(SUM(IFERROR(SUM(VLOOKUP(C988,SpeciesLookup,37,FALSE)*E988/L988*20*0.001),0)*(1-G988))),SUM(IFERROR(SUM(VLOOKUP(C988,SpeciesLookup,37,FALSE)/L988*'6. Look Up Tables'!$M$9*0.001),0)*(1-G988)))</f>
        <v>0</v>
      </c>
      <c r="N988" s="120" t="s">
        <v>114</v>
      </c>
      <c r="O988" s="122">
        <f t="shared" si="93"/>
        <v>0</v>
      </c>
      <c r="P988" s="123"/>
    </row>
    <row r="989" spans="2:16" x14ac:dyDescent="0.2">
      <c r="B989" s="124"/>
      <c r="C989" s="137"/>
      <c r="D989" s="138">
        <f t="shared" si="90"/>
        <v>0</v>
      </c>
      <c r="E989" s="231"/>
      <c r="F989" s="119"/>
      <c r="G989" s="139">
        <f t="shared" si="94"/>
        <v>0</v>
      </c>
      <c r="H989" s="140">
        <f t="shared" si="91"/>
        <v>0</v>
      </c>
      <c r="I989" s="122">
        <f t="shared" si="95"/>
        <v>0</v>
      </c>
      <c r="K989" s="120"/>
      <c r="L989" s="141" t="e">
        <f t="shared" si="92"/>
        <v>#N/A</v>
      </c>
      <c r="M989" s="142">
        <f>IF(C989="ZZ Group",(SUM(IFERROR(SUM(VLOOKUP(C989,SpeciesLookup,37,FALSE)*E989/L989*20*0.001),0)*(1-G989))),SUM(IFERROR(SUM(VLOOKUP(C989,SpeciesLookup,37,FALSE)/L989*'6. Look Up Tables'!$M$9*0.001),0)*(1-G989)))</f>
        <v>0</v>
      </c>
      <c r="N989" s="120" t="s">
        <v>114</v>
      </c>
      <c r="O989" s="122">
        <f t="shared" si="93"/>
        <v>0</v>
      </c>
      <c r="P989" s="123"/>
    </row>
    <row r="990" spans="2:16" x14ac:dyDescent="0.2">
      <c r="B990" s="124"/>
      <c r="C990" s="137"/>
      <c r="D990" s="138">
        <f t="shared" si="90"/>
        <v>0</v>
      </c>
      <c r="E990" s="231"/>
      <c r="F990" s="119"/>
      <c r="G990" s="139">
        <f t="shared" si="94"/>
        <v>0</v>
      </c>
      <c r="H990" s="140">
        <f t="shared" si="91"/>
        <v>0</v>
      </c>
      <c r="I990" s="122">
        <f t="shared" si="95"/>
        <v>0</v>
      </c>
      <c r="K990" s="120"/>
      <c r="L990" s="141" t="e">
        <f t="shared" si="92"/>
        <v>#N/A</v>
      </c>
      <c r="M990" s="142">
        <f>IF(C990="ZZ Group",(SUM(IFERROR(SUM(VLOOKUP(C990,SpeciesLookup,37,FALSE)*E990/L990*20*0.001),0)*(1-G990))),SUM(IFERROR(SUM(VLOOKUP(C990,SpeciesLookup,37,FALSE)/L990*'6. Look Up Tables'!$M$9*0.001),0)*(1-G990)))</f>
        <v>0</v>
      </c>
      <c r="N990" s="120" t="s">
        <v>114</v>
      </c>
      <c r="O990" s="122">
        <f t="shared" si="93"/>
        <v>0</v>
      </c>
      <c r="P990" s="123"/>
    </row>
    <row r="991" spans="2:16" x14ac:dyDescent="0.2">
      <c r="B991" s="124"/>
      <c r="C991" s="137"/>
      <c r="D991" s="138">
        <f t="shared" si="90"/>
        <v>0</v>
      </c>
      <c r="E991" s="231"/>
      <c r="F991" s="119"/>
      <c r="G991" s="139">
        <f t="shared" si="94"/>
        <v>0</v>
      </c>
      <c r="H991" s="140">
        <f t="shared" si="91"/>
        <v>0</v>
      </c>
      <c r="I991" s="122">
        <f t="shared" si="95"/>
        <v>0</v>
      </c>
      <c r="K991" s="120"/>
      <c r="L991" s="141" t="e">
        <f t="shared" si="92"/>
        <v>#N/A</v>
      </c>
      <c r="M991" s="142">
        <f>IF(C991="ZZ Group",(SUM(IFERROR(SUM(VLOOKUP(C991,SpeciesLookup,37,FALSE)*E991/L991*20*0.001),0)*(1-G991))),SUM(IFERROR(SUM(VLOOKUP(C991,SpeciesLookup,37,FALSE)/L991*'6. Look Up Tables'!$M$9*0.001),0)*(1-G991)))</f>
        <v>0</v>
      </c>
      <c r="N991" s="120" t="s">
        <v>114</v>
      </c>
      <c r="O991" s="122">
        <f t="shared" si="93"/>
        <v>0</v>
      </c>
      <c r="P991" s="123"/>
    </row>
    <row r="992" spans="2:16" x14ac:dyDescent="0.2">
      <c r="B992" s="124"/>
      <c r="C992" s="137"/>
      <c r="D992" s="138">
        <f t="shared" si="90"/>
        <v>0</v>
      </c>
      <c r="E992" s="231"/>
      <c r="F992" s="119"/>
      <c r="G992" s="139">
        <f t="shared" si="94"/>
        <v>0</v>
      </c>
      <c r="H992" s="140">
        <f t="shared" si="91"/>
        <v>0</v>
      </c>
      <c r="I992" s="122">
        <f t="shared" si="95"/>
        <v>0</v>
      </c>
      <c r="K992" s="120"/>
      <c r="L992" s="141" t="e">
        <f t="shared" si="92"/>
        <v>#N/A</v>
      </c>
      <c r="M992" s="142">
        <f>IF(C992="ZZ Group",(SUM(IFERROR(SUM(VLOOKUP(C992,SpeciesLookup,37,FALSE)*E992/L992*20*0.001),0)*(1-G992))),SUM(IFERROR(SUM(VLOOKUP(C992,SpeciesLookup,37,FALSE)/L992*'6. Look Up Tables'!$M$9*0.001),0)*(1-G992)))</f>
        <v>0</v>
      </c>
      <c r="N992" s="120" t="s">
        <v>114</v>
      </c>
      <c r="O992" s="122">
        <f t="shared" si="93"/>
        <v>0</v>
      </c>
      <c r="P992" s="123"/>
    </row>
    <row r="993" spans="2:16" x14ac:dyDescent="0.2">
      <c r="B993" s="124"/>
      <c r="C993" s="137"/>
      <c r="D993" s="138">
        <f t="shared" si="90"/>
        <v>0</v>
      </c>
      <c r="E993" s="231"/>
      <c r="F993" s="119"/>
      <c r="G993" s="139">
        <f t="shared" si="94"/>
        <v>0</v>
      </c>
      <c r="H993" s="140">
        <f t="shared" si="91"/>
        <v>0</v>
      </c>
      <c r="I993" s="122">
        <f t="shared" si="95"/>
        <v>0</v>
      </c>
      <c r="K993" s="120"/>
      <c r="L993" s="141" t="e">
        <f t="shared" si="92"/>
        <v>#N/A</v>
      </c>
      <c r="M993" s="142">
        <f>IF(C993="ZZ Group",(SUM(IFERROR(SUM(VLOOKUP(C993,SpeciesLookup,37,FALSE)*E993/L993*20*0.001),0)*(1-G993))),SUM(IFERROR(SUM(VLOOKUP(C993,SpeciesLookup,37,FALSE)/L993*'6. Look Up Tables'!$M$9*0.001),0)*(1-G993)))</f>
        <v>0</v>
      </c>
      <c r="N993" s="120" t="s">
        <v>114</v>
      </c>
      <c r="O993" s="122">
        <f t="shared" si="93"/>
        <v>0</v>
      </c>
      <c r="P993" s="123"/>
    </row>
    <row r="994" spans="2:16" x14ac:dyDescent="0.2">
      <c r="B994" s="124"/>
      <c r="C994" s="137"/>
      <c r="D994" s="138">
        <f t="shared" si="90"/>
        <v>0</v>
      </c>
      <c r="E994" s="231"/>
      <c r="F994" s="119"/>
      <c r="G994" s="139">
        <f t="shared" si="94"/>
        <v>0</v>
      </c>
      <c r="H994" s="140">
        <f t="shared" si="91"/>
        <v>0</v>
      </c>
      <c r="I994" s="122">
        <f t="shared" si="95"/>
        <v>0</v>
      </c>
      <c r="K994" s="120"/>
      <c r="L994" s="141" t="e">
        <f t="shared" si="92"/>
        <v>#N/A</v>
      </c>
      <c r="M994" s="142">
        <f>IF(C994="ZZ Group",(SUM(IFERROR(SUM(VLOOKUP(C994,SpeciesLookup,37,FALSE)*E994/L994*20*0.001),0)*(1-G994))),SUM(IFERROR(SUM(VLOOKUP(C994,SpeciesLookup,37,FALSE)/L994*'6. Look Up Tables'!$M$9*0.001),0)*(1-G994)))</f>
        <v>0</v>
      </c>
      <c r="N994" s="120" t="s">
        <v>114</v>
      </c>
      <c r="O994" s="122">
        <f t="shared" si="93"/>
        <v>0</v>
      </c>
      <c r="P994" s="123"/>
    </row>
    <row r="995" spans="2:16" x14ac:dyDescent="0.2">
      <c r="B995" s="124"/>
      <c r="C995" s="137"/>
      <c r="D995" s="138">
        <f t="shared" si="90"/>
        <v>0</v>
      </c>
      <c r="E995" s="231"/>
      <c r="F995" s="119"/>
      <c r="G995" s="139">
        <f t="shared" si="94"/>
        <v>0</v>
      </c>
      <c r="H995" s="140">
        <f t="shared" si="91"/>
        <v>0</v>
      </c>
      <c r="I995" s="122">
        <f t="shared" si="95"/>
        <v>0</v>
      </c>
      <c r="K995" s="120"/>
      <c r="L995" s="141" t="e">
        <f t="shared" si="92"/>
        <v>#N/A</v>
      </c>
      <c r="M995" s="142">
        <f>IF(C995="ZZ Group",(SUM(IFERROR(SUM(VLOOKUP(C995,SpeciesLookup,37,FALSE)*E995/L995*20*0.001),0)*(1-G995))),SUM(IFERROR(SUM(VLOOKUP(C995,SpeciesLookup,37,FALSE)/L995*'6. Look Up Tables'!$M$9*0.001),0)*(1-G995)))</f>
        <v>0</v>
      </c>
      <c r="N995" s="120" t="s">
        <v>114</v>
      </c>
      <c r="O995" s="122">
        <f t="shared" si="93"/>
        <v>0</v>
      </c>
      <c r="P995" s="123"/>
    </row>
    <row r="996" spans="2:16" x14ac:dyDescent="0.2">
      <c r="B996" s="124"/>
      <c r="C996" s="137"/>
      <c r="D996" s="138">
        <f t="shared" si="90"/>
        <v>0</v>
      </c>
      <c r="E996" s="231"/>
      <c r="F996" s="119"/>
      <c r="G996" s="139">
        <f t="shared" si="94"/>
        <v>0</v>
      </c>
      <c r="H996" s="140">
        <f t="shared" si="91"/>
        <v>0</v>
      </c>
      <c r="I996" s="122">
        <f t="shared" si="95"/>
        <v>0</v>
      </c>
      <c r="K996" s="120"/>
      <c r="L996" s="141" t="e">
        <f t="shared" si="92"/>
        <v>#N/A</v>
      </c>
      <c r="M996" s="142">
        <f>IF(C996="ZZ Group",(SUM(IFERROR(SUM(VLOOKUP(C996,SpeciesLookup,37,FALSE)*E996/L996*20*0.001),0)*(1-G996))),SUM(IFERROR(SUM(VLOOKUP(C996,SpeciesLookup,37,FALSE)/L996*'6. Look Up Tables'!$M$9*0.001),0)*(1-G996)))</f>
        <v>0</v>
      </c>
      <c r="N996" s="120" t="s">
        <v>114</v>
      </c>
      <c r="O996" s="122">
        <f t="shared" si="93"/>
        <v>0</v>
      </c>
      <c r="P996" s="123"/>
    </row>
    <row r="997" spans="2:16" x14ac:dyDescent="0.2">
      <c r="B997" s="124"/>
      <c r="C997" s="137"/>
      <c r="D997" s="138">
        <f t="shared" si="90"/>
        <v>0</v>
      </c>
      <c r="E997" s="231"/>
      <c r="F997" s="119"/>
      <c r="G997" s="139">
        <f t="shared" si="94"/>
        <v>0</v>
      </c>
      <c r="H997" s="140">
        <f t="shared" si="91"/>
        <v>0</v>
      </c>
      <c r="I997" s="122">
        <f t="shared" si="95"/>
        <v>0</v>
      </c>
      <c r="K997" s="120"/>
      <c r="L997" s="141" t="e">
        <f t="shared" si="92"/>
        <v>#N/A</v>
      </c>
      <c r="M997" s="142">
        <f>IF(C997="ZZ Group",(SUM(IFERROR(SUM(VLOOKUP(C997,SpeciesLookup,37,FALSE)*E997/L997*20*0.001),0)*(1-G997))),SUM(IFERROR(SUM(VLOOKUP(C997,SpeciesLookup,37,FALSE)/L997*'6. Look Up Tables'!$M$9*0.001),0)*(1-G997)))</f>
        <v>0</v>
      </c>
      <c r="N997" s="120" t="s">
        <v>114</v>
      </c>
      <c r="O997" s="122">
        <f t="shared" si="93"/>
        <v>0</v>
      </c>
      <c r="P997" s="123"/>
    </row>
    <row r="998" spans="2:16" x14ac:dyDescent="0.2">
      <c r="B998" s="124"/>
      <c r="C998" s="137"/>
      <c r="D998" s="138">
        <f t="shared" si="90"/>
        <v>0</v>
      </c>
      <c r="E998" s="231"/>
      <c r="F998" s="119"/>
      <c r="G998" s="139">
        <f t="shared" si="94"/>
        <v>0</v>
      </c>
      <c r="H998" s="140">
        <f t="shared" si="91"/>
        <v>0</v>
      </c>
      <c r="I998" s="122">
        <f t="shared" si="95"/>
        <v>0</v>
      </c>
      <c r="K998" s="120"/>
      <c r="L998" s="141" t="e">
        <f t="shared" si="92"/>
        <v>#N/A</v>
      </c>
      <c r="M998" s="142">
        <f>IF(C998="ZZ Group",(SUM(IFERROR(SUM(VLOOKUP(C998,SpeciesLookup,37,FALSE)*E998/L998*20*0.001),0)*(1-G998))),SUM(IFERROR(SUM(VLOOKUP(C998,SpeciesLookup,37,FALSE)/L998*'6. Look Up Tables'!$M$9*0.001),0)*(1-G998)))</f>
        <v>0</v>
      </c>
      <c r="N998" s="120" t="s">
        <v>114</v>
      </c>
      <c r="O998" s="122">
        <f t="shared" si="93"/>
        <v>0</v>
      </c>
      <c r="P998" s="123"/>
    </row>
    <row r="999" spans="2:16" x14ac:dyDescent="0.2">
      <c r="B999" s="124"/>
      <c r="C999" s="137"/>
      <c r="D999" s="138">
        <f t="shared" si="90"/>
        <v>0</v>
      </c>
      <c r="E999" s="231"/>
      <c r="F999" s="119"/>
      <c r="G999" s="139">
        <f t="shared" si="94"/>
        <v>0</v>
      </c>
      <c r="H999" s="140">
        <f t="shared" si="91"/>
        <v>0</v>
      </c>
      <c r="I999" s="122">
        <f t="shared" si="95"/>
        <v>0</v>
      </c>
      <c r="K999" s="120"/>
      <c r="L999" s="141" t="e">
        <f t="shared" si="92"/>
        <v>#N/A</v>
      </c>
      <c r="M999" s="142">
        <f>IF(C999="ZZ Group",(SUM(IFERROR(SUM(VLOOKUP(C999,SpeciesLookup,37,FALSE)*E999/L999*20*0.001),0)*(1-G999))),SUM(IFERROR(SUM(VLOOKUP(C999,SpeciesLookup,37,FALSE)/L999*'6. Look Up Tables'!$M$9*0.001),0)*(1-G999)))</f>
        <v>0</v>
      </c>
      <c r="N999" s="120" t="s">
        <v>114</v>
      </c>
      <c r="O999" s="122">
        <f t="shared" si="93"/>
        <v>0</v>
      </c>
      <c r="P999" s="123"/>
    </row>
    <row r="1000" spans="2:16" x14ac:dyDescent="0.2">
      <c r="B1000" s="124"/>
      <c r="C1000" s="137"/>
      <c r="D1000" s="138">
        <f t="shared" si="90"/>
        <v>0</v>
      </c>
      <c r="E1000" s="231"/>
      <c r="F1000" s="119"/>
      <c r="G1000" s="139">
        <f t="shared" si="94"/>
        <v>0</v>
      </c>
      <c r="H1000" s="140">
        <f t="shared" si="91"/>
        <v>0</v>
      </c>
      <c r="I1000" s="122">
        <f t="shared" si="95"/>
        <v>0</v>
      </c>
      <c r="K1000" s="120"/>
      <c r="L1000" s="141" t="e">
        <f t="shared" si="92"/>
        <v>#N/A</v>
      </c>
      <c r="M1000" s="142">
        <f>IF(C1000="ZZ Group",(SUM(IFERROR(SUM(VLOOKUP(C1000,SpeciesLookup,37,FALSE)*E1000/L1000*20*0.001),0)*(1-G1000))),SUM(IFERROR(SUM(VLOOKUP(C1000,SpeciesLookup,37,FALSE)/L1000*'6. Look Up Tables'!$M$9*0.001),0)*(1-G1000)))</f>
        <v>0</v>
      </c>
      <c r="N1000" s="120" t="s">
        <v>114</v>
      </c>
      <c r="O1000" s="122">
        <f t="shared" si="93"/>
        <v>0</v>
      </c>
      <c r="P1000" s="123"/>
    </row>
    <row r="1001" spans="2:16" x14ac:dyDescent="0.2">
      <c r="B1001" s="124"/>
      <c r="C1001" s="137"/>
      <c r="D1001" s="138">
        <f t="shared" si="90"/>
        <v>0</v>
      </c>
      <c r="E1001" s="231"/>
      <c r="F1001" s="119"/>
      <c r="G1001" s="139">
        <f t="shared" si="94"/>
        <v>0</v>
      </c>
      <c r="H1001" s="140">
        <f t="shared" si="91"/>
        <v>0</v>
      </c>
      <c r="I1001" s="122">
        <f t="shared" si="95"/>
        <v>0</v>
      </c>
      <c r="K1001" s="120"/>
      <c r="L1001" s="141" t="e">
        <f t="shared" si="92"/>
        <v>#N/A</v>
      </c>
      <c r="M1001" s="142">
        <f>IF(C1001="ZZ Group",(SUM(IFERROR(SUM(VLOOKUP(C1001,SpeciesLookup,37,FALSE)*E1001/L1001*20*0.001),0)*(1-G1001))),SUM(IFERROR(SUM(VLOOKUP(C1001,SpeciesLookup,37,FALSE)/L1001*'6. Look Up Tables'!$M$9*0.001),0)*(1-G1001)))</f>
        <v>0</v>
      </c>
      <c r="N1001" s="120" t="s">
        <v>114</v>
      </c>
      <c r="O1001" s="122">
        <f t="shared" si="93"/>
        <v>0</v>
      </c>
      <c r="P1001" s="123"/>
    </row>
    <row r="1002" spans="2:16" x14ac:dyDescent="0.2">
      <c r="B1002" s="124"/>
      <c r="C1002" s="137"/>
      <c r="D1002" s="138">
        <f t="shared" si="90"/>
        <v>0</v>
      </c>
      <c r="E1002" s="231"/>
      <c r="F1002" s="119"/>
      <c r="G1002" s="139">
        <f t="shared" si="94"/>
        <v>0</v>
      </c>
      <c r="H1002" s="140">
        <f t="shared" si="91"/>
        <v>0</v>
      </c>
      <c r="I1002" s="122">
        <f t="shared" si="95"/>
        <v>0</v>
      </c>
      <c r="K1002" s="120"/>
      <c r="L1002" s="141" t="e">
        <f t="shared" si="92"/>
        <v>#N/A</v>
      </c>
      <c r="M1002" s="142">
        <f>IF(C1002="ZZ Group",(SUM(IFERROR(SUM(VLOOKUP(C1002,SpeciesLookup,37,FALSE)*E1002/L1002*20*0.001),0)*(1-G1002))),SUM(IFERROR(SUM(VLOOKUP(C1002,SpeciesLookup,37,FALSE)/L1002*'6. Look Up Tables'!$M$9*0.001),0)*(1-G1002)))</f>
        <v>0</v>
      </c>
      <c r="N1002" s="120" t="s">
        <v>114</v>
      </c>
      <c r="O1002" s="122">
        <f t="shared" si="93"/>
        <v>0</v>
      </c>
      <c r="P1002" s="123"/>
    </row>
    <row r="1003" spans="2:16" x14ac:dyDescent="0.2">
      <c r="B1003" s="124"/>
      <c r="C1003" s="137"/>
      <c r="D1003" s="138">
        <f t="shared" si="90"/>
        <v>0</v>
      </c>
      <c r="E1003" s="231"/>
      <c r="F1003" s="119"/>
      <c r="G1003" s="139">
        <f t="shared" si="94"/>
        <v>0</v>
      </c>
      <c r="H1003" s="140">
        <f t="shared" si="91"/>
        <v>0</v>
      </c>
      <c r="I1003" s="122">
        <f t="shared" si="95"/>
        <v>0</v>
      </c>
      <c r="K1003" s="120"/>
      <c r="L1003" s="141" t="e">
        <f t="shared" si="92"/>
        <v>#N/A</v>
      </c>
      <c r="M1003" s="142">
        <f>IF(C1003="ZZ Group",(SUM(IFERROR(SUM(VLOOKUP(C1003,SpeciesLookup,37,FALSE)*E1003/L1003*20*0.001),0)*(1-G1003))),SUM(IFERROR(SUM(VLOOKUP(C1003,SpeciesLookup,37,FALSE)/L1003*'6. Look Up Tables'!$M$9*0.001),0)*(1-G1003)))</f>
        <v>0</v>
      </c>
      <c r="N1003" s="120" t="s">
        <v>114</v>
      </c>
      <c r="O1003" s="122">
        <f t="shared" si="93"/>
        <v>0</v>
      </c>
      <c r="P1003" s="123"/>
    </row>
    <row r="1004" spans="2:16" x14ac:dyDescent="0.2">
      <c r="B1004" s="124"/>
      <c r="C1004" s="137"/>
      <c r="D1004" s="138">
        <f t="shared" si="90"/>
        <v>0</v>
      </c>
      <c r="E1004" s="231"/>
      <c r="F1004" s="119"/>
      <c r="G1004" s="139">
        <f t="shared" si="94"/>
        <v>0</v>
      </c>
      <c r="H1004" s="140">
        <f t="shared" si="91"/>
        <v>0</v>
      </c>
      <c r="I1004" s="122">
        <f t="shared" si="95"/>
        <v>0</v>
      </c>
      <c r="K1004" s="120"/>
      <c r="L1004" s="141" t="e">
        <f t="shared" si="92"/>
        <v>#N/A</v>
      </c>
      <c r="M1004" s="142">
        <f>IF(C1004="ZZ Group",(SUM(IFERROR(SUM(VLOOKUP(C1004,SpeciesLookup,37,FALSE)*E1004/L1004*20*0.001),0)*(1-G1004))),SUM(IFERROR(SUM(VLOOKUP(C1004,SpeciesLookup,37,FALSE)/L1004*'6. Look Up Tables'!$M$9*0.001),0)*(1-G1004)))</f>
        <v>0</v>
      </c>
      <c r="N1004" s="120" t="s">
        <v>114</v>
      </c>
      <c r="O1004" s="122">
        <f t="shared" si="93"/>
        <v>0</v>
      </c>
      <c r="P1004" s="123"/>
    </row>
    <row r="1005" spans="2:16" x14ac:dyDescent="0.2">
      <c r="B1005" s="124"/>
      <c r="C1005" s="137"/>
      <c r="D1005" s="138">
        <f t="shared" si="90"/>
        <v>0</v>
      </c>
      <c r="E1005" s="231"/>
      <c r="F1005" s="119"/>
      <c r="G1005" s="139">
        <f t="shared" si="94"/>
        <v>0</v>
      </c>
      <c r="H1005" s="140">
        <f t="shared" si="91"/>
        <v>0</v>
      </c>
      <c r="I1005" s="122">
        <f t="shared" si="95"/>
        <v>0</v>
      </c>
      <c r="K1005" s="120"/>
      <c r="L1005" s="141" t="e">
        <f t="shared" si="92"/>
        <v>#N/A</v>
      </c>
      <c r="M1005" s="142">
        <f>IF(C1005="ZZ Group",(SUM(IFERROR(SUM(VLOOKUP(C1005,SpeciesLookup,37,FALSE)*E1005/L1005*20*0.001),0)*(1-G1005))),SUM(IFERROR(SUM(VLOOKUP(C1005,SpeciesLookup,37,FALSE)/L1005*'6. Look Up Tables'!$M$9*0.001),0)*(1-G1005)))</f>
        <v>0</v>
      </c>
      <c r="N1005" s="120" t="s">
        <v>114</v>
      </c>
      <c r="O1005" s="122">
        <f t="shared" si="93"/>
        <v>0</v>
      </c>
      <c r="P1005" s="123"/>
    </row>
    <row r="1006" spans="2:16" x14ac:dyDescent="0.2">
      <c r="B1006" s="124"/>
      <c r="C1006" s="137"/>
      <c r="D1006" s="138">
        <f t="shared" si="90"/>
        <v>0</v>
      </c>
      <c r="E1006" s="231"/>
      <c r="F1006" s="119"/>
      <c r="G1006" s="139">
        <f t="shared" si="94"/>
        <v>0</v>
      </c>
      <c r="H1006" s="140">
        <f t="shared" si="91"/>
        <v>0</v>
      </c>
      <c r="I1006" s="122">
        <f t="shared" si="95"/>
        <v>0</v>
      </c>
      <c r="K1006" s="120"/>
      <c r="L1006" s="141" t="e">
        <f t="shared" si="92"/>
        <v>#N/A</v>
      </c>
      <c r="M1006" s="142">
        <f>IF(C1006="ZZ Group",(SUM(IFERROR(SUM(VLOOKUP(C1006,SpeciesLookup,37,FALSE)*E1006/L1006*20*0.001),0)*(1-G1006))),SUM(IFERROR(SUM(VLOOKUP(C1006,SpeciesLookup,37,FALSE)/L1006*'6. Look Up Tables'!$M$9*0.001),0)*(1-G1006)))</f>
        <v>0</v>
      </c>
      <c r="N1006" s="120" t="s">
        <v>114</v>
      </c>
      <c r="O1006" s="122">
        <f t="shared" si="93"/>
        <v>0</v>
      </c>
      <c r="P1006" s="123"/>
    </row>
    <row r="1007" spans="2:16" x14ac:dyDescent="0.2">
      <c r="B1007" s="124"/>
      <c r="C1007" s="137"/>
      <c r="D1007" s="138">
        <f t="shared" si="90"/>
        <v>0</v>
      </c>
      <c r="E1007" s="231"/>
      <c r="F1007" s="119"/>
      <c r="G1007" s="139">
        <f t="shared" si="94"/>
        <v>0</v>
      </c>
      <c r="H1007" s="140">
        <f t="shared" si="91"/>
        <v>0</v>
      </c>
      <c r="I1007" s="122">
        <f t="shared" si="95"/>
        <v>0</v>
      </c>
      <c r="K1007" s="120"/>
      <c r="L1007" s="141" t="e">
        <f t="shared" si="92"/>
        <v>#N/A</v>
      </c>
      <c r="M1007" s="142">
        <f>IF(C1007="ZZ Group",(SUM(IFERROR(SUM(VLOOKUP(C1007,SpeciesLookup,37,FALSE)*E1007/L1007*20*0.001),0)*(1-G1007))),SUM(IFERROR(SUM(VLOOKUP(C1007,SpeciesLookup,37,FALSE)/L1007*'6. Look Up Tables'!$M$9*0.001),0)*(1-G1007)))</f>
        <v>0</v>
      </c>
      <c r="N1007" s="120" t="s">
        <v>114</v>
      </c>
      <c r="O1007" s="122">
        <f t="shared" si="93"/>
        <v>0</v>
      </c>
      <c r="P1007" s="123"/>
    </row>
    <row r="1008" spans="2:16" x14ac:dyDescent="0.2">
      <c r="B1008" s="124"/>
      <c r="C1008" s="137"/>
      <c r="D1008" s="138">
        <f t="shared" si="90"/>
        <v>0</v>
      </c>
      <c r="E1008" s="231"/>
      <c r="F1008" s="119"/>
      <c r="G1008" s="139">
        <f t="shared" si="94"/>
        <v>0</v>
      </c>
      <c r="H1008" s="140">
        <f t="shared" si="91"/>
        <v>0</v>
      </c>
      <c r="I1008" s="122">
        <f t="shared" si="95"/>
        <v>0</v>
      </c>
      <c r="K1008" s="120"/>
      <c r="L1008" s="141" t="e">
        <f t="shared" si="92"/>
        <v>#N/A</v>
      </c>
      <c r="M1008" s="142">
        <f>IF(C1008="ZZ Group",(SUM(IFERROR(SUM(VLOOKUP(C1008,SpeciesLookup,37,FALSE)*E1008/L1008*20*0.001),0)*(1-G1008))),SUM(IFERROR(SUM(VLOOKUP(C1008,SpeciesLookup,37,FALSE)/L1008*'6. Look Up Tables'!$M$9*0.001),0)*(1-G1008)))</f>
        <v>0</v>
      </c>
      <c r="N1008" s="120" t="s">
        <v>114</v>
      </c>
      <c r="O1008" s="122">
        <f t="shared" si="93"/>
        <v>0</v>
      </c>
      <c r="P1008" s="123"/>
    </row>
    <row r="1009" spans="2:16" x14ac:dyDescent="0.2">
      <c r="B1009" s="124"/>
      <c r="C1009" s="137"/>
      <c r="D1009" s="138">
        <f t="shared" si="90"/>
        <v>0</v>
      </c>
      <c r="E1009" s="231"/>
      <c r="F1009" s="119"/>
      <c r="G1009" s="139">
        <f t="shared" si="94"/>
        <v>0</v>
      </c>
      <c r="H1009" s="140">
        <f t="shared" si="91"/>
        <v>0</v>
      </c>
      <c r="I1009" s="122">
        <f t="shared" si="95"/>
        <v>0</v>
      </c>
      <c r="K1009" s="120"/>
      <c r="L1009" s="141" t="e">
        <f t="shared" si="92"/>
        <v>#N/A</v>
      </c>
      <c r="M1009" s="142">
        <f>IF(C1009="ZZ Group",(SUM(IFERROR(SUM(VLOOKUP(C1009,SpeciesLookup,37,FALSE)*E1009/L1009*20*0.001),0)*(1-G1009))),SUM(IFERROR(SUM(VLOOKUP(C1009,SpeciesLookup,37,FALSE)/L1009*'6. Look Up Tables'!$M$9*0.001),0)*(1-G1009)))</f>
        <v>0</v>
      </c>
      <c r="N1009" s="120" t="s">
        <v>114</v>
      </c>
      <c r="O1009" s="122">
        <f t="shared" si="93"/>
        <v>0</v>
      </c>
      <c r="P1009" s="123"/>
    </row>
    <row r="1010" spans="2:16" x14ac:dyDescent="0.2">
      <c r="B1010" s="124"/>
      <c r="C1010" s="137"/>
      <c r="D1010" s="138">
        <f t="shared" si="90"/>
        <v>0</v>
      </c>
      <c r="E1010" s="231"/>
      <c r="F1010" s="119"/>
      <c r="G1010" s="139">
        <f t="shared" si="94"/>
        <v>0</v>
      </c>
      <c r="H1010" s="140">
        <f t="shared" si="91"/>
        <v>0</v>
      </c>
      <c r="I1010" s="122">
        <f t="shared" si="95"/>
        <v>0</v>
      </c>
      <c r="K1010" s="120"/>
      <c r="L1010" s="141" t="e">
        <f t="shared" si="92"/>
        <v>#N/A</v>
      </c>
      <c r="M1010" s="142">
        <f>IF(C1010="ZZ Group",(SUM(IFERROR(SUM(VLOOKUP(C1010,SpeciesLookup,37,FALSE)*E1010/L1010*20*0.001),0)*(1-G1010))),SUM(IFERROR(SUM(VLOOKUP(C1010,SpeciesLookup,37,FALSE)/L1010*'6. Look Up Tables'!$M$9*0.001),0)*(1-G1010)))</f>
        <v>0</v>
      </c>
      <c r="N1010" s="120" t="s">
        <v>114</v>
      </c>
      <c r="O1010" s="122">
        <f t="shared" si="93"/>
        <v>0</v>
      </c>
      <c r="P1010" s="123"/>
    </row>
    <row r="1011" spans="2:16" x14ac:dyDescent="0.2">
      <c r="B1011" s="124"/>
      <c r="C1011" s="137"/>
      <c r="D1011" s="138">
        <f t="shared" si="90"/>
        <v>0</v>
      </c>
      <c r="E1011" s="231"/>
      <c r="F1011" s="119"/>
      <c r="G1011" s="139">
        <f t="shared" si="94"/>
        <v>0</v>
      </c>
      <c r="H1011" s="140">
        <f t="shared" si="91"/>
        <v>0</v>
      </c>
      <c r="I1011" s="122">
        <f t="shared" si="95"/>
        <v>0</v>
      </c>
      <c r="K1011" s="120"/>
      <c r="L1011" s="141" t="e">
        <f t="shared" si="92"/>
        <v>#N/A</v>
      </c>
      <c r="M1011" s="142">
        <f>IF(C1011="ZZ Group",(SUM(IFERROR(SUM(VLOOKUP(C1011,SpeciesLookup,37,FALSE)*E1011/L1011*20*0.001),0)*(1-G1011))),SUM(IFERROR(SUM(VLOOKUP(C1011,SpeciesLookup,37,FALSE)/L1011*'6. Look Up Tables'!$M$9*0.001),0)*(1-G1011)))</f>
        <v>0</v>
      </c>
      <c r="N1011" s="120" t="s">
        <v>114</v>
      </c>
      <c r="O1011" s="122">
        <f t="shared" si="93"/>
        <v>0</v>
      </c>
      <c r="P1011" s="123"/>
    </row>
    <row r="1012" spans="2:16" x14ac:dyDescent="0.2">
      <c r="B1012" s="124"/>
      <c r="C1012" s="137"/>
      <c r="D1012" s="138">
        <f t="shared" si="90"/>
        <v>0</v>
      </c>
      <c r="E1012" s="231"/>
      <c r="F1012" s="119"/>
      <c r="G1012" s="139">
        <f t="shared" si="94"/>
        <v>0</v>
      </c>
      <c r="H1012" s="140">
        <f t="shared" si="91"/>
        <v>0</v>
      </c>
      <c r="I1012" s="122">
        <f t="shared" si="95"/>
        <v>0</v>
      </c>
      <c r="K1012" s="120"/>
      <c r="L1012" s="141" t="e">
        <f t="shared" si="92"/>
        <v>#N/A</v>
      </c>
      <c r="M1012" s="142">
        <f>IF(C1012="ZZ Group",(SUM(IFERROR(SUM(VLOOKUP(C1012,SpeciesLookup,37,FALSE)*E1012/L1012*20*0.001),0)*(1-G1012))),SUM(IFERROR(SUM(VLOOKUP(C1012,SpeciesLookup,37,FALSE)/L1012*'6. Look Up Tables'!$M$9*0.001),0)*(1-G1012)))</f>
        <v>0</v>
      </c>
      <c r="N1012" s="120" t="s">
        <v>114</v>
      </c>
      <c r="O1012" s="122">
        <f t="shared" si="93"/>
        <v>0</v>
      </c>
      <c r="P1012" s="123"/>
    </row>
    <row r="1013" spans="2:16" x14ac:dyDescent="0.2">
      <c r="B1013" s="124"/>
      <c r="C1013" s="137"/>
      <c r="D1013" s="138">
        <f t="shared" si="90"/>
        <v>0</v>
      </c>
      <c r="E1013" s="231"/>
      <c r="F1013" s="119"/>
      <c r="G1013" s="139">
        <f t="shared" si="94"/>
        <v>0</v>
      </c>
      <c r="H1013" s="140">
        <f t="shared" si="91"/>
        <v>0</v>
      </c>
      <c r="I1013" s="122">
        <f t="shared" si="95"/>
        <v>0</v>
      </c>
      <c r="K1013" s="120"/>
      <c r="L1013" s="141" t="e">
        <f t="shared" si="92"/>
        <v>#N/A</v>
      </c>
      <c r="M1013" s="142">
        <f>IF(C1013="ZZ Group",(SUM(IFERROR(SUM(VLOOKUP(C1013,SpeciesLookup,37,FALSE)*E1013/L1013*20*0.001),0)*(1-G1013))),SUM(IFERROR(SUM(VLOOKUP(C1013,SpeciesLookup,37,FALSE)/L1013*'6. Look Up Tables'!$M$9*0.001),0)*(1-G1013)))</f>
        <v>0</v>
      </c>
      <c r="N1013" s="120" t="s">
        <v>114</v>
      </c>
      <c r="O1013" s="122">
        <f t="shared" si="93"/>
        <v>0</v>
      </c>
      <c r="P1013" s="123"/>
    </row>
    <row r="1014" spans="2:16" x14ac:dyDescent="0.2">
      <c r="B1014" s="124"/>
      <c r="C1014" s="137"/>
      <c r="D1014" s="138">
        <f t="shared" si="90"/>
        <v>0</v>
      </c>
      <c r="E1014" s="231"/>
      <c r="F1014" s="119"/>
      <c r="G1014" s="139">
        <f t="shared" si="94"/>
        <v>0</v>
      </c>
      <c r="H1014" s="140">
        <f t="shared" si="91"/>
        <v>0</v>
      </c>
      <c r="I1014" s="122">
        <f t="shared" si="95"/>
        <v>0</v>
      </c>
      <c r="K1014" s="120"/>
      <c r="L1014" s="141" t="e">
        <f t="shared" si="92"/>
        <v>#N/A</v>
      </c>
      <c r="M1014" s="142">
        <f>IF(C1014="ZZ Group",(SUM(IFERROR(SUM(VLOOKUP(C1014,SpeciesLookup,37,FALSE)*E1014/L1014*20*0.001),0)*(1-G1014))),SUM(IFERROR(SUM(VLOOKUP(C1014,SpeciesLookup,37,FALSE)/L1014*'6. Look Up Tables'!$M$9*0.001),0)*(1-G1014)))</f>
        <v>0</v>
      </c>
      <c r="N1014" s="120" t="s">
        <v>114</v>
      </c>
      <c r="O1014" s="122">
        <f t="shared" si="93"/>
        <v>0</v>
      </c>
      <c r="P1014" s="123"/>
    </row>
    <row r="1015" spans="2:16" x14ac:dyDescent="0.2">
      <c r="B1015" s="124"/>
      <c r="C1015" s="137"/>
      <c r="D1015" s="138">
        <f t="shared" si="90"/>
        <v>0</v>
      </c>
      <c r="E1015" s="231"/>
      <c r="F1015" s="119"/>
      <c r="G1015" s="139">
        <f t="shared" si="94"/>
        <v>0</v>
      </c>
      <c r="H1015" s="140">
        <f t="shared" si="91"/>
        <v>0</v>
      </c>
      <c r="I1015" s="122">
        <f t="shared" si="95"/>
        <v>0</v>
      </c>
      <c r="K1015" s="120"/>
      <c r="L1015" s="141" t="e">
        <f t="shared" si="92"/>
        <v>#N/A</v>
      </c>
      <c r="M1015" s="142">
        <f>IF(C1015="ZZ Group",(SUM(IFERROR(SUM(VLOOKUP(C1015,SpeciesLookup,37,FALSE)*E1015/L1015*20*0.001),0)*(1-G1015))),SUM(IFERROR(SUM(VLOOKUP(C1015,SpeciesLookup,37,FALSE)/L1015*'6. Look Up Tables'!$M$9*0.001),0)*(1-G1015)))</f>
        <v>0</v>
      </c>
      <c r="N1015" s="120" t="s">
        <v>114</v>
      </c>
      <c r="O1015" s="122">
        <f t="shared" si="93"/>
        <v>0</v>
      </c>
      <c r="P1015" s="123"/>
    </row>
    <row r="1016" spans="2:16" x14ac:dyDescent="0.2">
      <c r="B1016" s="124"/>
      <c r="C1016" s="137"/>
      <c r="D1016" s="138">
        <f t="shared" si="90"/>
        <v>0</v>
      </c>
      <c r="E1016" s="231"/>
      <c r="F1016" s="119"/>
      <c r="G1016" s="139">
        <f t="shared" si="94"/>
        <v>0</v>
      </c>
      <c r="H1016" s="140">
        <f t="shared" si="91"/>
        <v>0</v>
      </c>
      <c r="I1016" s="122">
        <f t="shared" si="95"/>
        <v>0</v>
      </c>
      <c r="K1016" s="120"/>
      <c r="L1016" s="141" t="e">
        <f t="shared" si="92"/>
        <v>#N/A</v>
      </c>
      <c r="M1016" s="142">
        <f>IF(C1016="ZZ Group",(SUM(IFERROR(SUM(VLOOKUP(C1016,SpeciesLookup,37,FALSE)*E1016/L1016*20*0.001),0)*(1-G1016))),SUM(IFERROR(SUM(VLOOKUP(C1016,SpeciesLookup,37,FALSE)/L1016*'6. Look Up Tables'!$M$9*0.001),0)*(1-G1016)))</f>
        <v>0</v>
      </c>
      <c r="N1016" s="120" t="s">
        <v>114</v>
      </c>
      <c r="O1016" s="122">
        <f t="shared" si="93"/>
        <v>0</v>
      </c>
      <c r="P1016" s="123"/>
    </row>
    <row r="1017" spans="2:16" x14ac:dyDescent="0.2">
      <c r="B1017" s="124"/>
      <c r="C1017" s="137"/>
      <c r="D1017" s="138">
        <f t="shared" si="90"/>
        <v>0</v>
      </c>
      <c r="E1017" s="231"/>
      <c r="F1017" s="119"/>
      <c r="G1017" s="139">
        <f t="shared" si="94"/>
        <v>0</v>
      </c>
      <c r="H1017" s="140">
        <f t="shared" si="91"/>
        <v>0</v>
      </c>
      <c r="I1017" s="122">
        <f t="shared" si="95"/>
        <v>0</v>
      </c>
      <c r="K1017" s="120"/>
      <c r="L1017" s="141" t="e">
        <f t="shared" si="92"/>
        <v>#N/A</v>
      </c>
      <c r="M1017" s="142">
        <f>IF(C1017="ZZ Group",(SUM(IFERROR(SUM(VLOOKUP(C1017,SpeciesLookup,37,FALSE)*E1017/L1017*20*0.001),0)*(1-G1017))),SUM(IFERROR(SUM(VLOOKUP(C1017,SpeciesLookup,37,FALSE)/L1017*'6. Look Up Tables'!$M$9*0.001),0)*(1-G1017)))</f>
        <v>0</v>
      </c>
      <c r="N1017" s="120" t="s">
        <v>114</v>
      </c>
      <c r="O1017" s="122">
        <f t="shared" si="93"/>
        <v>0</v>
      </c>
      <c r="P1017" s="123"/>
    </row>
    <row r="1018" spans="2:16" x14ac:dyDescent="0.2">
      <c r="B1018" s="124"/>
      <c r="C1018" s="137"/>
      <c r="D1018" s="138">
        <f t="shared" si="90"/>
        <v>0</v>
      </c>
      <c r="E1018" s="231"/>
      <c r="F1018" s="119"/>
      <c r="G1018" s="139">
        <f t="shared" si="94"/>
        <v>0</v>
      </c>
      <c r="H1018" s="140">
        <f t="shared" si="91"/>
        <v>0</v>
      </c>
      <c r="I1018" s="122">
        <f t="shared" si="95"/>
        <v>0</v>
      </c>
      <c r="K1018" s="120"/>
      <c r="L1018" s="141" t="e">
        <f t="shared" si="92"/>
        <v>#N/A</v>
      </c>
      <c r="M1018" s="142">
        <f>IF(C1018="ZZ Group",(SUM(IFERROR(SUM(VLOOKUP(C1018,SpeciesLookup,37,FALSE)*E1018/L1018*20*0.001),0)*(1-G1018))),SUM(IFERROR(SUM(VLOOKUP(C1018,SpeciesLookup,37,FALSE)/L1018*'6. Look Up Tables'!$M$9*0.001),0)*(1-G1018)))</f>
        <v>0</v>
      </c>
      <c r="N1018" s="120" t="s">
        <v>114</v>
      </c>
      <c r="O1018" s="122">
        <f t="shared" si="93"/>
        <v>0</v>
      </c>
      <c r="P1018" s="123"/>
    </row>
    <row r="1019" spans="2:16" x14ac:dyDescent="0.2">
      <c r="B1019" s="124"/>
      <c r="C1019" s="137"/>
      <c r="D1019" s="138">
        <f t="shared" si="90"/>
        <v>0</v>
      </c>
      <c r="E1019" s="231"/>
      <c r="F1019" s="119"/>
      <c r="G1019" s="139">
        <f t="shared" si="94"/>
        <v>0</v>
      </c>
      <c r="H1019" s="140">
        <f t="shared" si="91"/>
        <v>0</v>
      </c>
      <c r="I1019" s="122">
        <f t="shared" si="95"/>
        <v>0</v>
      </c>
      <c r="K1019" s="120"/>
      <c r="L1019" s="141" t="e">
        <f t="shared" si="92"/>
        <v>#N/A</v>
      </c>
      <c r="M1019" s="142">
        <f>IF(C1019="ZZ Group",(SUM(IFERROR(SUM(VLOOKUP(C1019,SpeciesLookup,37,FALSE)*E1019/L1019*20*0.001),0)*(1-G1019))),SUM(IFERROR(SUM(VLOOKUP(C1019,SpeciesLookup,37,FALSE)/L1019*'6. Look Up Tables'!$M$9*0.001),0)*(1-G1019)))</f>
        <v>0</v>
      </c>
      <c r="N1019" s="120" t="s">
        <v>114</v>
      </c>
      <c r="O1019" s="122">
        <f t="shared" si="93"/>
        <v>0</v>
      </c>
      <c r="P1019" s="123"/>
    </row>
    <row r="1020" spans="2:16" x14ac:dyDescent="0.2">
      <c r="B1020" s="124"/>
      <c r="C1020" s="137"/>
      <c r="D1020" s="138">
        <f t="shared" si="90"/>
        <v>0</v>
      </c>
      <c r="E1020" s="231"/>
      <c r="F1020" s="119"/>
      <c r="G1020" s="139">
        <f t="shared" si="94"/>
        <v>0</v>
      </c>
      <c r="H1020" s="140">
        <f t="shared" si="91"/>
        <v>0</v>
      </c>
      <c r="I1020" s="122">
        <f t="shared" si="95"/>
        <v>0</v>
      </c>
      <c r="K1020" s="120"/>
      <c r="L1020" s="141" t="e">
        <f t="shared" si="92"/>
        <v>#N/A</v>
      </c>
      <c r="M1020" s="142">
        <f>IF(C1020="ZZ Group",(SUM(IFERROR(SUM(VLOOKUP(C1020,SpeciesLookup,37,FALSE)*E1020/L1020*20*0.001),0)*(1-G1020))),SUM(IFERROR(SUM(VLOOKUP(C1020,SpeciesLookup,37,FALSE)/L1020*'6. Look Up Tables'!$M$9*0.001),0)*(1-G1020)))</f>
        <v>0</v>
      </c>
      <c r="N1020" s="120" t="s">
        <v>114</v>
      </c>
      <c r="O1020" s="122">
        <f t="shared" si="93"/>
        <v>0</v>
      </c>
      <c r="P1020" s="123"/>
    </row>
    <row r="1021" spans="2:16" x14ac:dyDescent="0.2">
      <c r="B1021" s="124"/>
      <c r="C1021" s="137"/>
      <c r="D1021" s="138">
        <f t="shared" si="90"/>
        <v>0</v>
      </c>
      <c r="E1021" s="231"/>
      <c r="F1021" s="119"/>
      <c r="G1021" s="139">
        <f t="shared" si="94"/>
        <v>0</v>
      </c>
      <c r="H1021" s="140">
        <f t="shared" si="91"/>
        <v>0</v>
      </c>
      <c r="I1021" s="122">
        <f t="shared" si="95"/>
        <v>0</v>
      </c>
      <c r="K1021" s="120"/>
      <c r="L1021" s="141" t="e">
        <f t="shared" si="92"/>
        <v>#N/A</v>
      </c>
      <c r="M1021" s="142">
        <f>IF(C1021="ZZ Group",(SUM(IFERROR(SUM(VLOOKUP(C1021,SpeciesLookup,37,FALSE)*E1021/L1021*20*0.001),0)*(1-G1021))),SUM(IFERROR(SUM(VLOOKUP(C1021,SpeciesLookup,37,FALSE)/L1021*'6. Look Up Tables'!$M$9*0.001),0)*(1-G1021)))</f>
        <v>0</v>
      </c>
      <c r="N1021" s="120" t="s">
        <v>114</v>
      </c>
      <c r="O1021" s="122">
        <f t="shared" si="93"/>
        <v>0</v>
      </c>
      <c r="P1021" s="123"/>
    </row>
    <row r="1022" spans="2:16" x14ac:dyDescent="0.2">
      <c r="B1022" s="124"/>
      <c r="C1022" s="137"/>
      <c r="D1022" s="138">
        <f t="shared" si="90"/>
        <v>0</v>
      </c>
      <c r="E1022" s="231"/>
      <c r="F1022" s="119"/>
      <c r="G1022" s="139">
        <f t="shared" si="94"/>
        <v>0</v>
      </c>
      <c r="H1022" s="140">
        <f t="shared" si="91"/>
        <v>0</v>
      </c>
      <c r="I1022" s="122">
        <f t="shared" si="95"/>
        <v>0</v>
      </c>
      <c r="K1022" s="120"/>
      <c r="L1022" s="141" t="e">
        <f t="shared" si="92"/>
        <v>#N/A</v>
      </c>
      <c r="M1022" s="142">
        <f>IF(C1022="ZZ Group",(SUM(IFERROR(SUM(VLOOKUP(C1022,SpeciesLookup,37,FALSE)*E1022/L1022*20*0.001),0)*(1-G1022))),SUM(IFERROR(SUM(VLOOKUP(C1022,SpeciesLookup,37,FALSE)/L1022*'6. Look Up Tables'!$M$9*0.001),0)*(1-G1022)))</f>
        <v>0</v>
      </c>
      <c r="N1022" s="120" t="s">
        <v>114</v>
      </c>
      <c r="O1022" s="122">
        <f t="shared" si="93"/>
        <v>0</v>
      </c>
      <c r="P1022" s="123"/>
    </row>
    <row r="1023" spans="2:16" x14ac:dyDescent="0.2">
      <c r="B1023" s="124"/>
      <c r="C1023" s="137"/>
      <c r="D1023" s="138">
        <f t="shared" si="90"/>
        <v>0</v>
      </c>
      <c r="E1023" s="231"/>
      <c r="F1023" s="119"/>
      <c r="G1023" s="139">
        <f t="shared" si="94"/>
        <v>0</v>
      </c>
      <c r="H1023" s="140">
        <f t="shared" si="91"/>
        <v>0</v>
      </c>
      <c r="I1023" s="122">
        <f t="shared" si="95"/>
        <v>0</v>
      </c>
      <c r="K1023" s="120"/>
      <c r="L1023" s="141" t="e">
        <f t="shared" si="92"/>
        <v>#N/A</v>
      </c>
      <c r="M1023" s="142">
        <f>IF(C1023="ZZ Group",(SUM(IFERROR(SUM(VLOOKUP(C1023,SpeciesLookup,37,FALSE)*E1023/L1023*20*0.001),0)*(1-G1023))),SUM(IFERROR(SUM(VLOOKUP(C1023,SpeciesLookup,37,FALSE)/L1023*'6. Look Up Tables'!$M$9*0.001),0)*(1-G1023)))</f>
        <v>0</v>
      </c>
      <c r="N1023" s="120" t="s">
        <v>114</v>
      </c>
      <c r="O1023" s="122">
        <f t="shared" si="93"/>
        <v>0</v>
      </c>
      <c r="P1023" s="123"/>
    </row>
    <row r="1024" spans="2:16" x14ac:dyDescent="0.2">
      <c r="B1024" s="124"/>
      <c r="C1024" s="137"/>
      <c r="D1024" s="138">
        <f t="shared" si="90"/>
        <v>0</v>
      </c>
      <c r="E1024" s="231"/>
      <c r="F1024" s="119"/>
      <c r="G1024" s="139">
        <f t="shared" si="94"/>
        <v>0</v>
      </c>
      <c r="H1024" s="140">
        <f t="shared" si="91"/>
        <v>0</v>
      </c>
      <c r="I1024" s="122">
        <f t="shared" si="95"/>
        <v>0</v>
      </c>
      <c r="K1024" s="120"/>
      <c r="L1024" s="141" t="e">
        <f t="shared" si="92"/>
        <v>#N/A</v>
      </c>
      <c r="M1024" s="142">
        <f>IF(C1024="ZZ Group",(SUM(IFERROR(SUM(VLOOKUP(C1024,SpeciesLookup,37,FALSE)*E1024/L1024*20*0.001),0)*(1-G1024))),SUM(IFERROR(SUM(VLOOKUP(C1024,SpeciesLookup,37,FALSE)/L1024*'6. Look Up Tables'!$M$9*0.001),0)*(1-G1024)))</f>
        <v>0</v>
      </c>
      <c r="N1024" s="120" t="s">
        <v>114</v>
      </c>
      <c r="O1024" s="122">
        <f t="shared" si="93"/>
        <v>0</v>
      </c>
      <c r="P1024" s="123"/>
    </row>
    <row r="1025" spans="2:16" x14ac:dyDescent="0.2">
      <c r="B1025" s="124"/>
      <c r="C1025" s="137"/>
      <c r="D1025" s="138">
        <f t="shared" ref="D1025:D1088" si="96">IFERROR(VLOOKUP(C1025,SpeciesLookup,25,FALSE),0)</f>
        <v>0</v>
      </c>
      <c r="E1025" s="231"/>
      <c r="F1025" s="119"/>
      <c r="G1025" s="139">
        <f t="shared" si="94"/>
        <v>0</v>
      </c>
      <c r="H1025" s="140">
        <f t="shared" ref="H1025:H1088" si="97">IFERROR(VLOOKUP(C1025,SpeciesLookup,26,FALSE),0)</f>
        <v>0</v>
      </c>
      <c r="I1025" s="122">
        <f t="shared" si="95"/>
        <v>0</v>
      </c>
      <c r="K1025" s="120"/>
      <c r="L1025" s="141" t="e">
        <f t="shared" ref="L1025:L1088" si="98">VLOOKUP(K1025,AWHC,2,FALSE)</f>
        <v>#N/A</v>
      </c>
      <c r="M1025" s="142">
        <f>IF(C1025="ZZ Group",(SUM(IFERROR(SUM(VLOOKUP(C1025,SpeciesLookup,37,FALSE)*E1025/L1025*20*0.001),0)*(1-G1025))),SUM(IFERROR(SUM(VLOOKUP(C1025,SpeciesLookup,37,FALSE)/L1025*'6. Look Up Tables'!$M$9*0.001),0)*(1-G1025)))</f>
        <v>0</v>
      </c>
      <c r="N1025" s="120" t="s">
        <v>114</v>
      </c>
      <c r="O1025" s="122">
        <f t="shared" ref="O1025:O1088" si="99">IF(N1025="Yes",M1025*0.8,M1025)</f>
        <v>0</v>
      </c>
      <c r="P1025" s="123"/>
    </row>
    <row r="1026" spans="2:16" x14ac:dyDescent="0.2">
      <c r="B1026" s="124"/>
      <c r="C1026" s="137"/>
      <c r="D1026" s="138">
        <f t="shared" si="96"/>
        <v>0</v>
      </c>
      <c r="E1026" s="231"/>
      <c r="F1026" s="119"/>
      <c r="G1026" s="139">
        <f t="shared" si="94"/>
        <v>0</v>
      </c>
      <c r="H1026" s="140">
        <f t="shared" si="97"/>
        <v>0</v>
      </c>
      <c r="I1026" s="122">
        <f t="shared" si="95"/>
        <v>0</v>
      </c>
      <c r="K1026" s="120"/>
      <c r="L1026" s="141" t="e">
        <f t="shared" si="98"/>
        <v>#N/A</v>
      </c>
      <c r="M1026" s="142">
        <f>IF(C1026="ZZ Group",(SUM(IFERROR(SUM(VLOOKUP(C1026,SpeciesLookup,37,FALSE)*E1026/L1026*20*0.001),0)*(1-G1026))),SUM(IFERROR(SUM(VLOOKUP(C1026,SpeciesLookup,37,FALSE)/L1026*'6. Look Up Tables'!$M$9*0.001),0)*(1-G1026)))</f>
        <v>0</v>
      </c>
      <c r="N1026" s="120" t="s">
        <v>114</v>
      </c>
      <c r="O1026" s="122">
        <f t="shared" si="99"/>
        <v>0</v>
      </c>
      <c r="P1026" s="123"/>
    </row>
    <row r="1027" spans="2:16" x14ac:dyDescent="0.2">
      <c r="B1027" s="124"/>
      <c r="C1027" s="137"/>
      <c r="D1027" s="138">
        <f t="shared" si="96"/>
        <v>0</v>
      </c>
      <c r="E1027" s="231"/>
      <c r="F1027" s="119"/>
      <c r="G1027" s="139">
        <f t="shared" si="94"/>
        <v>0</v>
      </c>
      <c r="H1027" s="140">
        <f t="shared" si="97"/>
        <v>0</v>
      </c>
      <c r="I1027" s="122">
        <f t="shared" si="95"/>
        <v>0</v>
      </c>
      <c r="K1027" s="120"/>
      <c r="L1027" s="141" t="e">
        <f t="shared" si="98"/>
        <v>#N/A</v>
      </c>
      <c r="M1027" s="142">
        <f>IF(C1027="ZZ Group",(SUM(IFERROR(SUM(VLOOKUP(C1027,SpeciesLookup,37,FALSE)*E1027/L1027*20*0.001),0)*(1-G1027))),SUM(IFERROR(SUM(VLOOKUP(C1027,SpeciesLookup,37,FALSE)/L1027*'6. Look Up Tables'!$M$9*0.001),0)*(1-G1027)))</f>
        <v>0</v>
      </c>
      <c r="N1027" s="120" t="s">
        <v>114</v>
      </c>
      <c r="O1027" s="122">
        <f t="shared" si="99"/>
        <v>0</v>
      </c>
      <c r="P1027" s="123"/>
    </row>
    <row r="1028" spans="2:16" x14ac:dyDescent="0.2">
      <c r="B1028" s="124"/>
      <c r="C1028" s="137"/>
      <c r="D1028" s="138">
        <f t="shared" si="96"/>
        <v>0</v>
      </c>
      <c r="E1028" s="231"/>
      <c r="F1028" s="119"/>
      <c r="G1028" s="139">
        <f t="shared" si="94"/>
        <v>0</v>
      </c>
      <c r="H1028" s="140">
        <f t="shared" si="97"/>
        <v>0</v>
      </c>
      <c r="I1028" s="122">
        <f t="shared" si="95"/>
        <v>0</v>
      </c>
      <c r="K1028" s="120"/>
      <c r="L1028" s="141" t="e">
        <f t="shared" si="98"/>
        <v>#N/A</v>
      </c>
      <c r="M1028" s="142">
        <f>IF(C1028="ZZ Group",(SUM(IFERROR(SUM(VLOOKUP(C1028,SpeciesLookup,37,FALSE)*E1028/L1028*20*0.001),0)*(1-G1028))),SUM(IFERROR(SUM(VLOOKUP(C1028,SpeciesLookup,37,FALSE)/L1028*'6. Look Up Tables'!$M$9*0.001),0)*(1-G1028)))</f>
        <v>0</v>
      </c>
      <c r="N1028" s="120" t="s">
        <v>114</v>
      </c>
      <c r="O1028" s="122">
        <f t="shared" si="99"/>
        <v>0</v>
      </c>
      <c r="P1028" s="123"/>
    </row>
    <row r="1029" spans="2:16" x14ac:dyDescent="0.2">
      <c r="B1029" s="124"/>
      <c r="C1029" s="137"/>
      <c r="D1029" s="138">
        <f t="shared" si="96"/>
        <v>0</v>
      </c>
      <c r="E1029" s="231"/>
      <c r="F1029" s="119"/>
      <c r="G1029" s="139">
        <f t="shared" si="94"/>
        <v>0</v>
      </c>
      <c r="H1029" s="140">
        <f t="shared" si="97"/>
        <v>0</v>
      </c>
      <c r="I1029" s="122">
        <f t="shared" si="95"/>
        <v>0</v>
      </c>
      <c r="K1029" s="120"/>
      <c r="L1029" s="141" t="e">
        <f t="shared" si="98"/>
        <v>#N/A</v>
      </c>
      <c r="M1029" s="142">
        <f>IF(C1029="ZZ Group",(SUM(IFERROR(SUM(VLOOKUP(C1029,SpeciesLookup,37,FALSE)*E1029/L1029*20*0.001),0)*(1-G1029))),SUM(IFERROR(SUM(VLOOKUP(C1029,SpeciesLookup,37,FALSE)/L1029*'6. Look Up Tables'!$M$9*0.001),0)*(1-G1029)))</f>
        <v>0</v>
      </c>
      <c r="N1029" s="120" t="s">
        <v>114</v>
      </c>
      <c r="O1029" s="122">
        <f t="shared" si="99"/>
        <v>0</v>
      </c>
      <c r="P1029" s="123"/>
    </row>
    <row r="1030" spans="2:16" x14ac:dyDescent="0.2">
      <c r="B1030" s="124"/>
      <c r="C1030" s="137"/>
      <c r="D1030" s="138">
        <f t="shared" si="96"/>
        <v>0</v>
      </c>
      <c r="E1030" s="231"/>
      <c r="F1030" s="119"/>
      <c r="G1030" s="139">
        <f t="shared" si="94"/>
        <v>0</v>
      </c>
      <c r="H1030" s="140">
        <f t="shared" si="97"/>
        <v>0</v>
      </c>
      <c r="I1030" s="122">
        <f t="shared" si="95"/>
        <v>0</v>
      </c>
      <c r="K1030" s="120"/>
      <c r="L1030" s="141" t="e">
        <f t="shared" si="98"/>
        <v>#N/A</v>
      </c>
      <c r="M1030" s="142">
        <f>IF(C1030="ZZ Group",(SUM(IFERROR(SUM(VLOOKUP(C1030,SpeciesLookup,37,FALSE)*E1030/L1030*20*0.001),0)*(1-G1030))),SUM(IFERROR(SUM(VLOOKUP(C1030,SpeciesLookup,37,FALSE)/L1030*'6. Look Up Tables'!$M$9*0.001),0)*(1-G1030)))</f>
        <v>0</v>
      </c>
      <c r="N1030" s="120" t="s">
        <v>114</v>
      </c>
      <c r="O1030" s="122">
        <f t="shared" si="99"/>
        <v>0</v>
      </c>
      <c r="P1030" s="123"/>
    </row>
    <row r="1031" spans="2:16" x14ac:dyDescent="0.2">
      <c r="B1031" s="124"/>
      <c r="C1031" s="137"/>
      <c r="D1031" s="138">
        <f t="shared" si="96"/>
        <v>0</v>
      </c>
      <c r="E1031" s="231"/>
      <c r="F1031" s="119"/>
      <c r="G1031" s="139">
        <f t="shared" si="94"/>
        <v>0</v>
      </c>
      <c r="H1031" s="140">
        <f t="shared" si="97"/>
        <v>0</v>
      </c>
      <c r="I1031" s="122">
        <f t="shared" si="95"/>
        <v>0</v>
      </c>
      <c r="K1031" s="120"/>
      <c r="L1031" s="141" t="e">
        <f t="shared" si="98"/>
        <v>#N/A</v>
      </c>
      <c r="M1031" s="142">
        <f>IF(C1031="ZZ Group",(SUM(IFERROR(SUM(VLOOKUP(C1031,SpeciesLookup,37,FALSE)*E1031/L1031*20*0.001),0)*(1-G1031))),SUM(IFERROR(SUM(VLOOKUP(C1031,SpeciesLookup,37,FALSE)/L1031*'6. Look Up Tables'!$M$9*0.001),0)*(1-G1031)))</f>
        <v>0</v>
      </c>
      <c r="N1031" s="120" t="s">
        <v>114</v>
      </c>
      <c r="O1031" s="122">
        <f t="shared" si="99"/>
        <v>0</v>
      </c>
      <c r="P1031" s="123"/>
    </row>
    <row r="1032" spans="2:16" x14ac:dyDescent="0.2">
      <c r="B1032" s="124"/>
      <c r="C1032" s="137"/>
      <c r="D1032" s="138">
        <f t="shared" si="96"/>
        <v>0</v>
      </c>
      <c r="E1032" s="231"/>
      <c r="F1032" s="119"/>
      <c r="G1032" s="139">
        <f t="shared" si="94"/>
        <v>0</v>
      </c>
      <c r="H1032" s="140">
        <f t="shared" si="97"/>
        <v>0</v>
      </c>
      <c r="I1032" s="122">
        <f t="shared" si="95"/>
        <v>0</v>
      </c>
      <c r="K1032" s="120"/>
      <c r="L1032" s="141" t="e">
        <f t="shared" si="98"/>
        <v>#N/A</v>
      </c>
      <c r="M1032" s="142">
        <f>IF(C1032="ZZ Group",(SUM(IFERROR(SUM(VLOOKUP(C1032,SpeciesLookup,37,FALSE)*E1032/L1032*20*0.001),0)*(1-G1032))),SUM(IFERROR(SUM(VLOOKUP(C1032,SpeciesLookup,37,FALSE)/L1032*'6. Look Up Tables'!$M$9*0.001),0)*(1-G1032)))</f>
        <v>0</v>
      </c>
      <c r="N1032" s="120" t="s">
        <v>114</v>
      </c>
      <c r="O1032" s="122">
        <f t="shared" si="99"/>
        <v>0</v>
      </c>
      <c r="P1032" s="123"/>
    </row>
    <row r="1033" spans="2:16" x14ac:dyDescent="0.2">
      <c r="B1033" s="124"/>
      <c r="C1033" s="137"/>
      <c r="D1033" s="138">
        <f t="shared" si="96"/>
        <v>0</v>
      </c>
      <c r="E1033" s="231"/>
      <c r="F1033" s="119"/>
      <c r="G1033" s="139">
        <f t="shared" si="94"/>
        <v>0</v>
      </c>
      <c r="H1033" s="140">
        <f t="shared" si="97"/>
        <v>0</v>
      </c>
      <c r="I1033" s="122">
        <f t="shared" si="95"/>
        <v>0</v>
      </c>
      <c r="K1033" s="120"/>
      <c r="L1033" s="141" t="e">
        <f t="shared" si="98"/>
        <v>#N/A</v>
      </c>
      <c r="M1033" s="142">
        <f>IF(C1033="ZZ Group",(SUM(IFERROR(SUM(VLOOKUP(C1033,SpeciesLookup,37,FALSE)*E1033/L1033*20*0.001),0)*(1-G1033))),SUM(IFERROR(SUM(VLOOKUP(C1033,SpeciesLookup,37,FALSE)/L1033*'6. Look Up Tables'!$M$9*0.001),0)*(1-G1033)))</f>
        <v>0</v>
      </c>
      <c r="N1033" s="120" t="s">
        <v>114</v>
      </c>
      <c r="O1033" s="122">
        <f t="shared" si="99"/>
        <v>0</v>
      </c>
      <c r="P1033" s="123"/>
    </row>
    <row r="1034" spans="2:16" x14ac:dyDescent="0.2">
      <c r="B1034" s="124"/>
      <c r="C1034" s="137"/>
      <c r="D1034" s="138">
        <f t="shared" si="96"/>
        <v>0</v>
      </c>
      <c r="E1034" s="231"/>
      <c r="F1034" s="119"/>
      <c r="G1034" s="139">
        <f t="shared" si="94"/>
        <v>0</v>
      </c>
      <c r="H1034" s="140">
        <f t="shared" si="97"/>
        <v>0</v>
      </c>
      <c r="I1034" s="122">
        <f t="shared" si="95"/>
        <v>0</v>
      </c>
      <c r="K1034" s="120"/>
      <c r="L1034" s="141" t="e">
        <f t="shared" si="98"/>
        <v>#N/A</v>
      </c>
      <c r="M1034" s="142">
        <f>IF(C1034="ZZ Group",(SUM(IFERROR(SUM(VLOOKUP(C1034,SpeciesLookup,37,FALSE)*E1034/L1034*20*0.001),0)*(1-G1034))),SUM(IFERROR(SUM(VLOOKUP(C1034,SpeciesLookup,37,FALSE)/L1034*'6. Look Up Tables'!$M$9*0.001),0)*(1-G1034)))</f>
        <v>0</v>
      </c>
      <c r="N1034" s="120" t="s">
        <v>114</v>
      </c>
      <c r="O1034" s="122">
        <f t="shared" si="99"/>
        <v>0</v>
      </c>
      <c r="P1034" s="123"/>
    </row>
    <row r="1035" spans="2:16" x14ac:dyDescent="0.2">
      <c r="B1035" s="124"/>
      <c r="C1035" s="137"/>
      <c r="D1035" s="138">
        <f t="shared" si="96"/>
        <v>0</v>
      </c>
      <c r="E1035" s="231"/>
      <c r="F1035" s="119"/>
      <c r="G1035" s="139">
        <f t="shared" si="94"/>
        <v>0</v>
      </c>
      <c r="H1035" s="140">
        <f t="shared" si="97"/>
        <v>0</v>
      </c>
      <c r="I1035" s="122">
        <f t="shared" si="95"/>
        <v>0</v>
      </c>
      <c r="K1035" s="120"/>
      <c r="L1035" s="141" t="e">
        <f t="shared" si="98"/>
        <v>#N/A</v>
      </c>
      <c r="M1035" s="142">
        <f>IF(C1035="ZZ Group",(SUM(IFERROR(SUM(VLOOKUP(C1035,SpeciesLookup,37,FALSE)*E1035/L1035*20*0.001),0)*(1-G1035))),SUM(IFERROR(SUM(VLOOKUP(C1035,SpeciesLookup,37,FALSE)/L1035*'6. Look Up Tables'!$M$9*0.001),0)*(1-G1035)))</f>
        <v>0</v>
      </c>
      <c r="N1035" s="120" t="s">
        <v>114</v>
      </c>
      <c r="O1035" s="122">
        <f t="shared" si="99"/>
        <v>0</v>
      </c>
      <c r="P1035" s="123"/>
    </row>
    <row r="1036" spans="2:16" x14ac:dyDescent="0.2">
      <c r="B1036" s="124"/>
      <c r="C1036" s="137"/>
      <c r="D1036" s="138">
        <f t="shared" si="96"/>
        <v>0</v>
      </c>
      <c r="E1036" s="231"/>
      <c r="F1036" s="119"/>
      <c r="G1036" s="139">
        <f t="shared" si="94"/>
        <v>0</v>
      </c>
      <c r="H1036" s="140">
        <f t="shared" si="97"/>
        <v>0</v>
      </c>
      <c r="I1036" s="122">
        <f t="shared" si="95"/>
        <v>0</v>
      </c>
      <c r="K1036" s="120"/>
      <c r="L1036" s="141" t="e">
        <f t="shared" si="98"/>
        <v>#N/A</v>
      </c>
      <c r="M1036" s="142">
        <f>IF(C1036="ZZ Group",(SUM(IFERROR(SUM(VLOOKUP(C1036,SpeciesLookup,37,FALSE)*E1036/L1036*20*0.001),0)*(1-G1036))),SUM(IFERROR(SUM(VLOOKUP(C1036,SpeciesLookup,37,FALSE)/L1036*'6. Look Up Tables'!$M$9*0.001),0)*(1-G1036)))</f>
        <v>0</v>
      </c>
      <c r="N1036" s="120" t="s">
        <v>114</v>
      </c>
      <c r="O1036" s="122">
        <f t="shared" si="99"/>
        <v>0</v>
      </c>
      <c r="P1036" s="123"/>
    </row>
    <row r="1037" spans="2:16" x14ac:dyDescent="0.2">
      <c r="B1037" s="124"/>
      <c r="C1037" s="137"/>
      <c r="D1037" s="138">
        <f t="shared" si="96"/>
        <v>0</v>
      </c>
      <c r="E1037" s="231"/>
      <c r="F1037" s="119"/>
      <c r="G1037" s="139">
        <f t="shared" ref="G1037:G1100" si="100">IF(C1037="ZZ Group",SUM(F1037/E1037),(IFERROR(SUM(F1037/(PI()*(D1037)^2)),0)))</f>
        <v>0</v>
      </c>
      <c r="H1037" s="140">
        <f t="shared" si="97"/>
        <v>0</v>
      </c>
      <c r="I1037" s="122">
        <f t="shared" ref="I1037:I1100" si="101">IFERROR(SUM(H1037*(1-G1037)),(E1037*(1-G1037)))</f>
        <v>0</v>
      </c>
      <c r="K1037" s="120"/>
      <c r="L1037" s="141" t="e">
        <f t="shared" si="98"/>
        <v>#N/A</v>
      </c>
      <c r="M1037" s="142">
        <f>IF(C1037="ZZ Group",(SUM(IFERROR(SUM(VLOOKUP(C1037,SpeciesLookup,37,FALSE)*E1037/L1037*20*0.001),0)*(1-G1037))),SUM(IFERROR(SUM(VLOOKUP(C1037,SpeciesLookup,37,FALSE)/L1037*'6. Look Up Tables'!$M$9*0.001),0)*(1-G1037)))</f>
        <v>0</v>
      </c>
      <c r="N1037" s="120" t="s">
        <v>114</v>
      </c>
      <c r="O1037" s="122">
        <f t="shared" si="99"/>
        <v>0</v>
      </c>
      <c r="P1037" s="123"/>
    </row>
    <row r="1038" spans="2:16" x14ac:dyDescent="0.2">
      <c r="B1038" s="124"/>
      <c r="C1038" s="137"/>
      <c r="D1038" s="138">
        <f t="shared" si="96"/>
        <v>0</v>
      </c>
      <c r="E1038" s="231"/>
      <c r="F1038" s="119"/>
      <c r="G1038" s="139">
        <f t="shared" si="100"/>
        <v>0</v>
      </c>
      <c r="H1038" s="140">
        <f t="shared" si="97"/>
        <v>0</v>
      </c>
      <c r="I1038" s="122">
        <f t="shared" si="101"/>
        <v>0</v>
      </c>
      <c r="K1038" s="120"/>
      <c r="L1038" s="141" t="e">
        <f t="shared" si="98"/>
        <v>#N/A</v>
      </c>
      <c r="M1038" s="142">
        <f>IF(C1038="ZZ Group",(SUM(IFERROR(SUM(VLOOKUP(C1038,SpeciesLookup,37,FALSE)*E1038/L1038*20*0.001),0)*(1-G1038))),SUM(IFERROR(SUM(VLOOKUP(C1038,SpeciesLookup,37,FALSE)/L1038*'6. Look Up Tables'!$M$9*0.001),0)*(1-G1038)))</f>
        <v>0</v>
      </c>
      <c r="N1038" s="120" t="s">
        <v>114</v>
      </c>
      <c r="O1038" s="122">
        <f t="shared" si="99"/>
        <v>0</v>
      </c>
      <c r="P1038" s="123"/>
    </row>
    <row r="1039" spans="2:16" x14ac:dyDescent="0.2">
      <c r="B1039" s="124"/>
      <c r="C1039" s="137"/>
      <c r="D1039" s="138">
        <f t="shared" si="96"/>
        <v>0</v>
      </c>
      <c r="E1039" s="231"/>
      <c r="F1039" s="119"/>
      <c r="G1039" s="139">
        <f t="shared" si="100"/>
        <v>0</v>
      </c>
      <c r="H1039" s="140">
        <f t="shared" si="97"/>
        <v>0</v>
      </c>
      <c r="I1039" s="122">
        <f t="shared" si="101"/>
        <v>0</v>
      </c>
      <c r="K1039" s="120"/>
      <c r="L1039" s="141" t="e">
        <f t="shared" si="98"/>
        <v>#N/A</v>
      </c>
      <c r="M1039" s="142">
        <f>IF(C1039="ZZ Group",(SUM(IFERROR(SUM(VLOOKUP(C1039,SpeciesLookup,37,FALSE)*E1039/L1039*20*0.001),0)*(1-G1039))),SUM(IFERROR(SUM(VLOOKUP(C1039,SpeciesLookup,37,FALSE)/L1039*'6. Look Up Tables'!$M$9*0.001),0)*(1-G1039)))</f>
        <v>0</v>
      </c>
      <c r="N1039" s="120" t="s">
        <v>114</v>
      </c>
      <c r="O1039" s="122">
        <f t="shared" si="99"/>
        <v>0</v>
      </c>
      <c r="P1039" s="123"/>
    </row>
    <row r="1040" spans="2:16" x14ac:dyDescent="0.2">
      <c r="B1040" s="124"/>
      <c r="C1040" s="137"/>
      <c r="D1040" s="138">
        <f t="shared" si="96"/>
        <v>0</v>
      </c>
      <c r="E1040" s="231"/>
      <c r="F1040" s="119"/>
      <c r="G1040" s="139">
        <f t="shared" si="100"/>
        <v>0</v>
      </c>
      <c r="H1040" s="140">
        <f t="shared" si="97"/>
        <v>0</v>
      </c>
      <c r="I1040" s="122">
        <f t="shared" si="101"/>
        <v>0</v>
      </c>
      <c r="K1040" s="120"/>
      <c r="L1040" s="141" t="e">
        <f t="shared" si="98"/>
        <v>#N/A</v>
      </c>
      <c r="M1040" s="142">
        <f>IF(C1040="ZZ Group",(SUM(IFERROR(SUM(VLOOKUP(C1040,SpeciesLookup,37,FALSE)*E1040/L1040*20*0.001),0)*(1-G1040))),SUM(IFERROR(SUM(VLOOKUP(C1040,SpeciesLookup,37,FALSE)/L1040*'6. Look Up Tables'!$M$9*0.001),0)*(1-G1040)))</f>
        <v>0</v>
      </c>
      <c r="N1040" s="120" t="s">
        <v>114</v>
      </c>
      <c r="O1040" s="122">
        <f t="shared" si="99"/>
        <v>0</v>
      </c>
      <c r="P1040" s="123"/>
    </row>
    <row r="1041" spans="2:16" x14ac:dyDescent="0.2">
      <c r="B1041" s="124"/>
      <c r="C1041" s="137"/>
      <c r="D1041" s="138">
        <f t="shared" si="96"/>
        <v>0</v>
      </c>
      <c r="E1041" s="231"/>
      <c r="F1041" s="119"/>
      <c r="G1041" s="139">
        <f t="shared" si="100"/>
        <v>0</v>
      </c>
      <c r="H1041" s="140">
        <f t="shared" si="97"/>
        <v>0</v>
      </c>
      <c r="I1041" s="122">
        <f t="shared" si="101"/>
        <v>0</v>
      </c>
      <c r="K1041" s="120"/>
      <c r="L1041" s="141" t="e">
        <f t="shared" si="98"/>
        <v>#N/A</v>
      </c>
      <c r="M1041" s="142">
        <f>IF(C1041="ZZ Group",(SUM(IFERROR(SUM(VLOOKUP(C1041,SpeciesLookup,37,FALSE)*E1041/L1041*20*0.001),0)*(1-G1041))),SUM(IFERROR(SUM(VLOOKUP(C1041,SpeciesLookup,37,FALSE)/L1041*'6. Look Up Tables'!$M$9*0.001),0)*(1-G1041)))</f>
        <v>0</v>
      </c>
      <c r="N1041" s="120" t="s">
        <v>114</v>
      </c>
      <c r="O1041" s="122">
        <f t="shared" si="99"/>
        <v>0</v>
      </c>
      <c r="P1041" s="123"/>
    </row>
    <row r="1042" spans="2:16" x14ac:dyDescent="0.2">
      <c r="B1042" s="124"/>
      <c r="C1042" s="137"/>
      <c r="D1042" s="138">
        <f t="shared" si="96"/>
        <v>0</v>
      </c>
      <c r="E1042" s="231"/>
      <c r="F1042" s="119"/>
      <c r="G1042" s="139">
        <f t="shared" si="100"/>
        <v>0</v>
      </c>
      <c r="H1042" s="140">
        <f t="shared" si="97"/>
        <v>0</v>
      </c>
      <c r="I1042" s="122">
        <f t="shared" si="101"/>
        <v>0</v>
      </c>
      <c r="K1042" s="120"/>
      <c r="L1042" s="141" t="e">
        <f t="shared" si="98"/>
        <v>#N/A</v>
      </c>
      <c r="M1042" s="142">
        <f>IF(C1042="ZZ Group",(SUM(IFERROR(SUM(VLOOKUP(C1042,SpeciesLookup,37,FALSE)*E1042/L1042*20*0.001),0)*(1-G1042))),SUM(IFERROR(SUM(VLOOKUP(C1042,SpeciesLookup,37,FALSE)/L1042*'6. Look Up Tables'!$M$9*0.001),0)*(1-G1042)))</f>
        <v>0</v>
      </c>
      <c r="N1042" s="120" t="s">
        <v>114</v>
      </c>
      <c r="O1042" s="122">
        <f t="shared" si="99"/>
        <v>0</v>
      </c>
      <c r="P1042" s="123"/>
    </row>
    <row r="1043" spans="2:16" x14ac:dyDescent="0.2">
      <c r="B1043" s="124"/>
      <c r="C1043" s="137"/>
      <c r="D1043" s="138">
        <f t="shared" si="96"/>
        <v>0</v>
      </c>
      <c r="E1043" s="231"/>
      <c r="F1043" s="119"/>
      <c r="G1043" s="139">
        <f t="shared" si="100"/>
        <v>0</v>
      </c>
      <c r="H1043" s="140">
        <f t="shared" si="97"/>
        <v>0</v>
      </c>
      <c r="I1043" s="122">
        <f t="shared" si="101"/>
        <v>0</v>
      </c>
      <c r="K1043" s="120"/>
      <c r="L1043" s="141" t="e">
        <f t="shared" si="98"/>
        <v>#N/A</v>
      </c>
      <c r="M1043" s="142">
        <f>IF(C1043="ZZ Group",(SUM(IFERROR(SUM(VLOOKUP(C1043,SpeciesLookup,37,FALSE)*E1043/L1043*20*0.001),0)*(1-G1043))),SUM(IFERROR(SUM(VLOOKUP(C1043,SpeciesLookup,37,FALSE)/L1043*'6. Look Up Tables'!$M$9*0.001),0)*(1-G1043)))</f>
        <v>0</v>
      </c>
      <c r="N1043" s="120" t="s">
        <v>114</v>
      </c>
      <c r="O1043" s="122">
        <f t="shared" si="99"/>
        <v>0</v>
      </c>
      <c r="P1043" s="123"/>
    </row>
    <row r="1044" spans="2:16" x14ac:dyDescent="0.2">
      <c r="B1044" s="124"/>
      <c r="C1044" s="137"/>
      <c r="D1044" s="138">
        <f t="shared" si="96"/>
        <v>0</v>
      </c>
      <c r="E1044" s="231"/>
      <c r="F1044" s="119"/>
      <c r="G1044" s="139">
        <f t="shared" si="100"/>
        <v>0</v>
      </c>
      <c r="H1044" s="140">
        <f t="shared" si="97"/>
        <v>0</v>
      </c>
      <c r="I1044" s="122">
        <f t="shared" si="101"/>
        <v>0</v>
      </c>
      <c r="K1044" s="120"/>
      <c r="L1044" s="141" t="e">
        <f t="shared" si="98"/>
        <v>#N/A</v>
      </c>
      <c r="M1044" s="142">
        <f>IF(C1044="ZZ Group",(SUM(IFERROR(SUM(VLOOKUP(C1044,SpeciesLookup,37,FALSE)*E1044/L1044*20*0.001),0)*(1-G1044))),SUM(IFERROR(SUM(VLOOKUP(C1044,SpeciesLookup,37,FALSE)/L1044*'6. Look Up Tables'!$M$9*0.001),0)*(1-G1044)))</f>
        <v>0</v>
      </c>
      <c r="N1044" s="120" t="s">
        <v>114</v>
      </c>
      <c r="O1044" s="122">
        <f t="shared" si="99"/>
        <v>0</v>
      </c>
      <c r="P1044" s="123"/>
    </row>
    <row r="1045" spans="2:16" x14ac:dyDescent="0.2">
      <c r="B1045" s="124"/>
      <c r="C1045" s="137"/>
      <c r="D1045" s="138">
        <f t="shared" si="96"/>
        <v>0</v>
      </c>
      <c r="E1045" s="231"/>
      <c r="F1045" s="119"/>
      <c r="G1045" s="139">
        <f t="shared" si="100"/>
        <v>0</v>
      </c>
      <c r="H1045" s="140">
        <f t="shared" si="97"/>
        <v>0</v>
      </c>
      <c r="I1045" s="122">
        <f t="shared" si="101"/>
        <v>0</v>
      </c>
      <c r="K1045" s="120"/>
      <c r="L1045" s="141" t="e">
        <f t="shared" si="98"/>
        <v>#N/A</v>
      </c>
      <c r="M1045" s="142">
        <f>IF(C1045="ZZ Group",(SUM(IFERROR(SUM(VLOOKUP(C1045,SpeciesLookup,37,FALSE)*E1045/L1045*20*0.001),0)*(1-G1045))),SUM(IFERROR(SUM(VLOOKUP(C1045,SpeciesLookup,37,FALSE)/L1045*'6. Look Up Tables'!$M$9*0.001),0)*(1-G1045)))</f>
        <v>0</v>
      </c>
      <c r="N1045" s="120" t="s">
        <v>114</v>
      </c>
      <c r="O1045" s="122">
        <f t="shared" si="99"/>
        <v>0</v>
      </c>
      <c r="P1045" s="123"/>
    </row>
    <row r="1046" spans="2:16" x14ac:dyDescent="0.2">
      <c r="B1046" s="124"/>
      <c r="C1046" s="137"/>
      <c r="D1046" s="138">
        <f t="shared" si="96"/>
        <v>0</v>
      </c>
      <c r="E1046" s="231"/>
      <c r="F1046" s="119"/>
      <c r="G1046" s="139">
        <f t="shared" si="100"/>
        <v>0</v>
      </c>
      <c r="H1046" s="140">
        <f t="shared" si="97"/>
        <v>0</v>
      </c>
      <c r="I1046" s="122">
        <f t="shared" si="101"/>
        <v>0</v>
      </c>
      <c r="K1046" s="120"/>
      <c r="L1046" s="141" t="e">
        <f t="shared" si="98"/>
        <v>#N/A</v>
      </c>
      <c r="M1046" s="142">
        <f>IF(C1046="ZZ Group",(SUM(IFERROR(SUM(VLOOKUP(C1046,SpeciesLookup,37,FALSE)*E1046/L1046*20*0.001),0)*(1-G1046))),SUM(IFERROR(SUM(VLOOKUP(C1046,SpeciesLookup,37,FALSE)/L1046*'6. Look Up Tables'!$M$9*0.001),0)*(1-G1046)))</f>
        <v>0</v>
      </c>
      <c r="N1046" s="120" t="s">
        <v>114</v>
      </c>
      <c r="O1046" s="122">
        <f t="shared" si="99"/>
        <v>0</v>
      </c>
      <c r="P1046" s="123"/>
    </row>
    <row r="1047" spans="2:16" x14ac:dyDescent="0.2">
      <c r="B1047" s="124"/>
      <c r="C1047" s="137"/>
      <c r="D1047" s="138">
        <f t="shared" si="96"/>
        <v>0</v>
      </c>
      <c r="E1047" s="231"/>
      <c r="F1047" s="119"/>
      <c r="G1047" s="139">
        <f t="shared" si="100"/>
        <v>0</v>
      </c>
      <c r="H1047" s="140">
        <f t="shared" si="97"/>
        <v>0</v>
      </c>
      <c r="I1047" s="122">
        <f t="shared" si="101"/>
        <v>0</v>
      </c>
      <c r="K1047" s="120"/>
      <c r="L1047" s="141" t="e">
        <f t="shared" si="98"/>
        <v>#N/A</v>
      </c>
      <c r="M1047" s="142">
        <f>IF(C1047="ZZ Group",(SUM(IFERROR(SUM(VLOOKUP(C1047,SpeciesLookup,37,FALSE)*E1047/L1047*20*0.001),0)*(1-G1047))),SUM(IFERROR(SUM(VLOOKUP(C1047,SpeciesLookup,37,FALSE)/L1047*'6. Look Up Tables'!$M$9*0.001),0)*(1-G1047)))</f>
        <v>0</v>
      </c>
      <c r="N1047" s="120" t="s">
        <v>114</v>
      </c>
      <c r="O1047" s="122">
        <f t="shared" si="99"/>
        <v>0</v>
      </c>
      <c r="P1047" s="123"/>
    </row>
    <row r="1048" spans="2:16" x14ac:dyDescent="0.2">
      <c r="B1048" s="124"/>
      <c r="C1048" s="137"/>
      <c r="D1048" s="138">
        <f t="shared" si="96"/>
        <v>0</v>
      </c>
      <c r="E1048" s="231"/>
      <c r="F1048" s="119"/>
      <c r="G1048" s="139">
        <f t="shared" si="100"/>
        <v>0</v>
      </c>
      <c r="H1048" s="140">
        <f t="shared" si="97"/>
        <v>0</v>
      </c>
      <c r="I1048" s="122">
        <f t="shared" si="101"/>
        <v>0</v>
      </c>
      <c r="K1048" s="120"/>
      <c r="L1048" s="141" t="e">
        <f t="shared" si="98"/>
        <v>#N/A</v>
      </c>
      <c r="M1048" s="142">
        <f>IF(C1048="ZZ Group",(SUM(IFERROR(SUM(VLOOKUP(C1048,SpeciesLookup,37,FALSE)*E1048/L1048*20*0.001),0)*(1-G1048))),SUM(IFERROR(SUM(VLOOKUP(C1048,SpeciesLookup,37,FALSE)/L1048*'6. Look Up Tables'!$M$9*0.001),0)*(1-G1048)))</f>
        <v>0</v>
      </c>
      <c r="N1048" s="120" t="s">
        <v>114</v>
      </c>
      <c r="O1048" s="122">
        <f t="shared" si="99"/>
        <v>0</v>
      </c>
      <c r="P1048" s="123"/>
    </row>
    <row r="1049" spans="2:16" x14ac:dyDescent="0.2">
      <c r="B1049" s="124"/>
      <c r="C1049" s="137"/>
      <c r="D1049" s="138">
        <f t="shared" si="96"/>
        <v>0</v>
      </c>
      <c r="E1049" s="231"/>
      <c r="F1049" s="119"/>
      <c r="G1049" s="139">
        <f t="shared" si="100"/>
        <v>0</v>
      </c>
      <c r="H1049" s="140">
        <f t="shared" si="97"/>
        <v>0</v>
      </c>
      <c r="I1049" s="122">
        <f t="shared" si="101"/>
        <v>0</v>
      </c>
      <c r="K1049" s="120"/>
      <c r="L1049" s="141" t="e">
        <f t="shared" si="98"/>
        <v>#N/A</v>
      </c>
      <c r="M1049" s="142">
        <f>IF(C1049="ZZ Group",(SUM(IFERROR(SUM(VLOOKUP(C1049,SpeciesLookup,37,FALSE)*E1049/L1049*20*0.001),0)*(1-G1049))),SUM(IFERROR(SUM(VLOOKUP(C1049,SpeciesLookup,37,FALSE)/L1049*'6. Look Up Tables'!$M$9*0.001),0)*(1-G1049)))</f>
        <v>0</v>
      </c>
      <c r="N1049" s="120" t="s">
        <v>114</v>
      </c>
      <c r="O1049" s="122">
        <f t="shared" si="99"/>
        <v>0</v>
      </c>
      <c r="P1049" s="123"/>
    </row>
    <row r="1050" spans="2:16" x14ac:dyDescent="0.2">
      <c r="B1050" s="124"/>
      <c r="C1050" s="137"/>
      <c r="D1050" s="138">
        <f t="shared" si="96"/>
        <v>0</v>
      </c>
      <c r="E1050" s="231"/>
      <c r="F1050" s="119"/>
      <c r="G1050" s="139">
        <f t="shared" si="100"/>
        <v>0</v>
      </c>
      <c r="H1050" s="140">
        <f t="shared" si="97"/>
        <v>0</v>
      </c>
      <c r="I1050" s="122">
        <f t="shared" si="101"/>
        <v>0</v>
      </c>
      <c r="K1050" s="120"/>
      <c r="L1050" s="141" t="e">
        <f t="shared" si="98"/>
        <v>#N/A</v>
      </c>
      <c r="M1050" s="142">
        <f>IF(C1050="ZZ Group",(SUM(IFERROR(SUM(VLOOKUP(C1050,SpeciesLookup,37,FALSE)*E1050/L1050*20*0.001),0)*(1-G1050))),SUM(IFERROR(SUM(VLOOKUP(C1050,SpeciesLookup,37,FALSE)/L1050*'6. Look Up Tables'!$M$9*0.001),0)*(1-G1050)))</f>
        <v>0</v>
      </c>
      <c r="N1050" s="120" t="s">
        <v>114</v>
      </c>
      <c r="O1050" s="122">
        <f t="shared" si="99"/>
        <v>0</v>
      </c>
      <c r="P1050" s="123"/>
    </row>
    <row r="1051" spans="2:16" x14ac:dyDescent="0.2">
      <c r="B1051" s="124"/>
      <c r="C1051" s="137"/>
      <c r="D1051" s="138">
        <f t="shared" si="96"/>
        <v>0</v>
      </c>
      <c r="E1051" s="231"/>
      <c r="F1051" s="119"/>
      <c r="G1051" s="139">
        <f t="shared" si="100"/>
        <v>0</v>
      </c>
      <c r="H1051" s="140">
        <f t="shared" si="97"/>
        <v>0</v>
      </c>
      <c r="I1051" s="122">
        <f t="shared" si="101"/>
        <v>0</v>
      </c>
      <c r="K1051" s="120"/>
      <c r="L1051" s="141" t="e">
        <f t="shared" si="98"/>
        <v>#N/A</v>
      </c>
      <c r="M1051" s="142">
        <f>IF(C1051="ZZ Group",(SUM(IFERROR(SUM(VLOOKUP(C1051,SpeciesLookup,37,FALSE)*E1051/L1051*20*0.001),0)*(1-G1051))),SUM(IFERROR(SUM(VLOOKUP(C1051,SpeciesLookup,37,FALSE)/L1051*'6. Look Up Tables'!$M$9*0.001),0)*(1-G1051)))</f>
        <v>0</v>
      </c>
      <c r="N1051" s="120" t="s">
        <v>114</v>
      </c>
      <c r="O1051" s="122">
        <f t="shared" si="99"/>
        <v>0</v>
      </c>
      <c r="P1051" s="123"/>
    </row>
    <row r="1052" spans="2:16" x14ac:dyDescent="0.2">
      <c r="B1052" s="124"/>
      <c r="C1052" s="137"/>
      <c r="D1052" s="138">
        <f t="shared" si="96"/>
        <v>0</v>
      </c>
      <c r="E1052" s="231"/>
      <c r="F1052" s="119"/>
      <c r="G1052" s="139">
        <f t="shared" si="100"/>
        <v>0</v>
      </c>
      <c r="H1052" s="140">
        <f t="shared" si="97"/>
        <v>0</v>
      </c>
      <c r="I1052" s="122">
        <f t="shared" si="101"/>
        <v>0</v>
      </c>
      <c r="K1052" s="120"/>
      <c r="L1052" s="141" t="e">
        <f t="shared" si="98"/>
        <v>#N/A</v>
      </c>
      <c r="M1052" s="142">
        <f>IF(C1052="ZZ Group",(SUM(IFERROR(SUM(VLOOKUP(C1052,SpeciesLookup,37,FALSE)*E1052/L1052*20*0.001),0)*(1-G1052))),SUM(IFERROR(SUM(VLOOKUP(C1052,SpeciesLookup,37,FALSE)/L1052*'6. Look Up Tables'!$M$9*0.001),0)*(1-G1052)))</f>
        <v>0</v>
      </c>
      <c r="N1052" s="120" t="s">
        <v>114</v>
      </c>
      <c r="O1052" s="122">
        <f t="shared" si="99"/>
        <v>0</v>
      </c>
      <c r="P1052" s="123"/>
    </row>
    <row r="1053" spans="2:16" x14ac:dyDescent="0.2">
      <c r="B1053" s="124"/>
      <c r="C1053" s="137"/>
      <c r="D1053" s="138">
        <f t="shared" si="96"/>
        <v>0</v>
      </c>
      <c r="E1053" s="231"/>
      <c r="F1053" s="119"/>
      <c r="G1053" s="139">
        <f t="shared" si="100"/>
        <v>0</v>
      </c>
      <c r="H1053" s="140">
        <f t="shared" si="97"/>
        <v>0</v>
      </c>
      <c r="I1053" s="122">
        <f t="shared" si="101"/>
        <v>0</v>
      </c>
      <c r="K1053" s="120"/>
      <c r="L1053" s="141" t="e">
        <f t="shared" si="98"/>
        <v>#N/A</v>
      </c>
      <c r="M1053" s="142">
        <f>IF(C1053="ZZ Group",(SUM(IFERROR(SUM(VLOOKUP(C1053,SpeciesLookup,37,FALSE)*E1053/L1053*20*0.001),0)*(1-G1053))),SUM(IFERROR(SUM(VLOOKUP(C1053,SpeciesLookup,37,FALSE)/L1053*'6. Look Up Tables'!$M$9*0.001),0)*(1-G1053)))</f>
        <v>0</v>
      </c>
      <c r="N1053" s="120" t="s">
        <v>114</v>
      </c>
      <c r="O1053" s="122">
        <f t="shared" si="99"/>
        <v>0</v>
      </c>
      <c r="P1053" s="123"/>
    </row>
    <row r="1054" spans="2:16" x14ac:dyDescent="0.2">
      <c r="B1054" s="124"/>
      <c r="C1054" s="137"/>
      <c r="D1054" s="138">
        <f t="shared" si="96"/>
        <v>0</v>
      </c>
      <c r="E1054" s="231"/>
      <c r="F1054" s="119"/>
      <c r="G1054" s="139">
        <f t="shared" si="100"/>
        <v>0</v>
      </c>
      <c r="H1054" s="140">
        <f t="shared" si="97"/>
        <v>0</v>
      </c>
      <c r="I1054" s="122">
        <f t="shared" si="101"/>
        <v>0</v>
      </c>
      <c r="K1054" s="120"/>
      <c r="L1054" s="141" t="e">
        <f t="shared" si="98"/>
        <v>#N/A</v>
      </c>
      <c r="M1054" s="142">
        <f>IF(C1054="ZZ Group",(SUM(IFERROR(SUM(VLOOKUP(C1054,SpeciesLookup,37,FALSE)*E1054/L1054*20*0.001),0)*(1-G1054))),SUM(IFERROR(SUM(VLOOKUP(C1054,SpeciesLookup,37,FALSE)/L1054*'6. Look Up Tables'!$M$9*0.001),0)*(1-G1054)))</f>
        <v>0</v>
      </c>
      <c r="N1054" s="120" t="s">
        <v>114</v>
      </c>
      <c r="O1054" s="122">
        <f t="shared" si="99"/>
        <v>0</v>
      </c>
      <c r="P1054" s="123"/>
    </row>
    <row r="1055" spans="2:16" x14ac:dyDescent="0.2">
      <c r="B1055" s="124"/>
      <c r="C1055" s="137"/>
      <c r="D1055" s="138">
        <f t="shared" si="96"/>
        <v>0</v>
      </c>
      <c r="E1055" s="231"/>
      <c r="F1055" s="119"/>
      <c r="G1055" s="139">
        <f t="shared" si="100"/>
        <v>0</v>
      </c>
      <c r="H1055" s="140">
        <f t="shared" si="97"/>
        <v>0</v>
      </c>
      <c r="I1055" s="122">
        <f t="shared" si="101"/>
        <v>0</v>
      </c>
      <c r="K1055" s="120"/>
      <c r="L1055" s="141" t="e">
        <f t="shared" si="98"/>
        <v>#N/A</v>
      </c>
      <c r="M1055" s="142">
        <f>IF(C1055="ZZ Group",(SUM(IFERROR(SUM(VLOOKUP(C1055,SpeciesLookup,37,FALSE)*E1055/L1055*20*0.001),0)*(1-G1055))),SUM(IFERROR(SUM(VLOOKUP(C1055,SpeciesLookup,37,FALSE)/L1055*'6. Look Up Tables'!$M$9*0.001),0)*(1-G1055)))</f>
        <v>0</v>
      </c>
      <c r="N1055" s="120" t="s">
        <v>114</v>
      </c>
      <c r="O1055" s="122">
        <f t="shared" si="99"/>
        <v>0</v>
      </c>
      <c r="P1055" s="123"/>
    </row>
    <row r="1056" spans="2:16" x14ac:dyDescent="0.2">
      <c r="B1056" s="124"/>
      <c r="C1056" s="137"/>
      <c r="D1056" s="138">
        <f t="shared" si="96"/>
        <v>0</v>
      </c>
      <c r="E1056" s="231"/>
      <c r="F1056" s="119"/>
      <c r="G1056" s="139">
        <f t="shared" si="100"/>
        <v>0</v>
      </c>
      <c r="H1056" s="140">
        <f t="shared" si="97"/>
        <v>0</v>
      </c>
      <c r="I1056" s="122">
        <f t="shared" si="101"/>
        <v>0</v>
      </c>
      <c r="K1056" s="120"/>
      <c r="L1056" s="141" t="e">
        <f t="shared" si="98"/>
        <v>#N/A</v>
      </c>
      <c r="M1056" s="142">
        <f>IF(C1056="ZZ Group",(SUM(IFERROR(SUM(VLOOKUP(C1056,SpeciesLookup,37,FALSE)*E1056/L1056*20*0.001),0)*(1-G1056))),SUM(IFERROR(SUM(VLOOKUP(C1056,SpeciesLookup,37,FALSE)/L1056*'6. Look Up Tables'!$M$9*0.001),0)*(1-G1056)))</f>
        <v>0</v>
      </c>
      <c r="N1056" s="120" t="s">
        <v>114</v>
      </c>
      <c r="O1056" s="122">
        <f t="shared" si="99"/>
        <v>0</v>
      </c>
      <c r="P1056" s="123"/>
    </row>
    <row r="1057" spans="2:16" x14ac:dyDescent="0.2">
      <c r="B1057" s="124"/>
      <c r="C1057" s="137"/>
      <c r="D1057" s="138">
        <f t="shared" si="96"/>
        <v>0</v>
      </c>
      <c r="E1057" s="231"/>
      <c r="F1057" s="119"/>
      <c r="G1057" s="139">
        <f t="shared" si="100"/>
        <v>0</v>
      </c>
      <c r="H1057" s="140">
        <f t="shared" si="97"/>
        <v>0</v>
      </c>
      <c r="I1057" s="122">
        <f t="shared" si="101"/>
        <v>0</v>
      </c>
      <c r="K1057" s="120"/>
      <c r="L1057" s="141" t="e">
        <f t="shared" si="98"/>
        <v>#N/A</v>
      </c>
      <c r="M1057" s="142">
        <f>IF(C1057="ZZ Group",(SUM(IFERROR(SUM(VLOOKUP(C1057,SpeciesLookup,37,FALSE)*E1057/L1057*20*0.001),0)*(1-G1057))),SUM(IFERROR(SUM(VLOOKUP(C1057,SpeciesLookup,37,FALSE)/L1057*'6. Look Up Tables'!$M$9*0.001),0)*(1-G1057)))</f>
        <v>0</v>
      </c>
      <c r="N1057" s="120" t="s">
        <v>114</v>
      </c>
      <c r="O1057" s="122">
        <f t="shared" si="99"/>
        <v>0</v>
      </c>
      <c r="P1057" s="123"/>
    </row>
    <row r="1058" spans="2:16" x14ac:dyDescent="0.2">
      <c r="B1058" s="124"/>
      <c r="C1058" s="137"/>
      <c r="D1058" s="138">
        <f t="shared" si="96"/>
        <v>0</v>
      </c>
      <c r="E1058" s="231"/>
      <c r="F1058" s="119"/>
      <c r="G1058" s="139">
        <f t="shared" si="100"/>
        <v>0</v>
      </c>
      <c r="H1058" s="140">
        <f t="shared" si="97"/>
        <v>0</v>
      </c>
      <c r="I1058" s="122">
        <f t="shared" si="101"/>
        <v>0</v>
      </c>
      <c r="K1058" s="120"/>
      <c r="L1058" s="141" t="e">
        <f t="shared" si="98"/>
        <v>#N/A</v>
      </c>
      <c r="M1058" s="142">
        <f>IF(C1058="ZZ Group",(SUM(IFERROR(SUM(VLOOKUP(C1058,SpeciesLookup,37,FALSE)*E1058/L1058*20*0.001),0)*(1-G1058))),SUM(IFERROR(SUM(VLOOKUP(C1058,SpeciesLookup,37,FALSE)/L1058*'6. Look Up Tables'!$M$9*0.001),0)*(1-G1058)))</f>
        <v>0</v>
      </c>
      <c r="N1058" s="120" t="s">
        <v>114</v>
      </c>
      <c r="O1058" s="122">
        <f t="shared" si="99"/>
        <v>0</v>
      </c>
      <c r="P1058" s="123"/>
    </row>
    <row r="1059" spans="2:16" x14ac:dyDescent="0.2">
      <c r="B1059" s="124"/>
      <c r="C1059" s="137"/>
      <c r="D1059" s="138">
        <f t="shared" si="96"/>
        <v>0</v>
      </c>
      <c r="E1059" s="231"/>
      <c r="F1059" s="119"/>
      <c r="G1059" s="139">
        <f t="shared" si="100"/>
        <v>0</v>
      </c>
      <c r="H1059" s="140">
        <f t="shared" si="97"/>
        <v>0</v>
      </c>
      <c r="I1059" s="122">
        <f t="shared" si="101"/>
        <v>0</v>
      </c>
      <c r="K1059" s="120"/>
      <c r="L1059" s="141" t="e">
        <f t="shared" si="98"/>
        <v>#N/A</v>
      </c>
      <c r="M1059" s="142">
        <f>IF(C1059="ZZ Group",(SUM(IFERROR(SUM(VLOOKUP(C1059,SpeciesLookup,37,FALSE)*E1059/L1059*20*0.001),0)*(1-G1059))),SUM(IFERROR(SUM(VLOOKUP(C1059,SpeciesLookup,37,FALSE)/L1059*'6. Look Up Tables'!$M$9*0.001),0)*(1-G1059)))</f>
        <v>0</v>
      </c>
      <c r="N1059" s="120" t="s">
        <v>114</v>
      </c>
      <c r="O1059" s="122">
        <f t="shared" si="99"/>
        <v>0</v>
      </c>
      <c r="P1059" s="123"/>
    </row>
    <row r="1060" spans="2:16" x14ac:dyDescent="0.2">
      <c r="B1060" s="124"/>
      <c r="C1060" s="137"/>
      <c r="D1060" s="138">
        <f t="shared" si="96"/>
        <v>0</v>
      </c>
      <c r="E1060" s="231"/>
      <c r="F1060" s="119"/>
      <c r="G1060" s="139">
        <f t="shared" si="100"/>
        <v>0</v>
      </c>
      <c r="H1060" s="140">
        <f t="shared" si="97"/>
        <v>0</v>
      </c>
      <c r="I1060" s="122">
        <f t="shared" si="101"/>
        <v>0</v>
      </c>
      <c r="K1060" s="120"/>
      <c r="L1060" s="141" t="e">
        <f t="shared" si="98"/>
        <v>#N/A</v>
      </c>
      <c r="M1060" s="142">
        <f>IF(C1060="ZZ Group",(SUM(IFERROR(SUM(VLOOKUP(C1060,SpeciesLookup,37,FALSE)*E1060/L1060*20*0.001),0)*(1-G1060))),SUM(IFERROR(SUM(VLOOKUP(C1060,SpeciesLookup,37,FALSE)/L1060*'6. Look Up Tables'!$M$9*0.001),0)*(1-G1060)))</f>
        <v>0</v>
      </c>
      <c r="N1060" s="120" t="s">
        <v>114</v>
      </c>
      <c r="O1060" s="122">
        <f t="shared" si="99"/>
        <v>0</v>
      </c>
      <c r="P1060" s="123"/>
    </row>
    <row r="1061" spans="2:16" x14ac:dyDescent="0.2">
      <c r="B1061" s="124"/>
      <c r="C1061" s="137"/>
      <c r="D1061" s="138">
        <f t="shared" si="96"/>
        <v>0</v>
      </c>
      <c r="E1061" s="231"/>
      <c r="F1061" s="119"/>
      <c r="G1061" s="139">
        <f t="shared" si="100"/>
        <v>0</v>
      </c>
      <c r="H1061" s="140">
        <f t="shared" si="97"/>
        <v>0</v>
      </c>
      <c r="I1061" s="122">
        <f t="shared" si="101"/>
        <v>0</v>
      </c>
      <c r="K1061" s="120"/>
      <c r="L1061" s="141" t="e">
        <f t="shared" si="98"/>
        <v>#N/A</v>
      </c>
      <c r="M1061" s="142">
        <f>IF(C1061="ZZ Group",(SUM(IFERROR(SUM(VLOOKUP(C1061,SpeciesLookup,37,FALSE)*E1061/L1061*20*0.001),0)*(1-G1061))),SUM(IFERROR(SUM(VLOOKUP(C1061,SpeciesLookup,37,FALSE)/L1061*'6. Look Up Tables'!$M$9*0.001),0)*(1-G1061)))</f>
        <v>0</v>
      </c>
      <c r="N1061" s="120" t="s">
        <v>114</v>
      </c>
      <c r="O1061" s="122">
        <f t="shared" si="99"/>
        <v>0</v>
      </c>
      <c r="P1061" s="123"/>
    </row>
    <row r="1062" spans="2:16" x14ac:dyDescent="0.2">
      <c r="B1062" s="124"/>
      <c r="C1062" s="137"/>
      <c r="D1062" s="138">
        <f t="shared" si="96"/>
        <v>0</v>
      </c>
      <c r="E1062" s="231"/>
      <c r="F1062" s="119"/>
      <c r="G1062" s="139">
        <f t="shared" si="100"/>
        <v>0</v>
      </c>
      <c r="H1062" s="140">
        <f t="shared" si="97"/>
        <v>0</v>
      </c>
      <c r="I1062" s="122">
        <f t="shared" si="101"/>
        <v>0</v>
      </c>
      <c r="K1062" s="120"/>
      <c r="L1062" s="141" t="e">
        <f t="shared" si="98"/>
        <v>#N/A</v>
      </c>
      <c r="M1062" s="142">
        <f>IF(C1062="ZZ Group",(SUM(IFERROR(SUM(VLOOKUP(C1062,SpeciesLookup,37,FALSE)*E1062/L1062*20*0.001),0)*(1-G1062))),SUM(IFERROR(SUM(VLOOKUP(C1062,SpeciesLookup,37,FALSE)/L1062*'6. Look Up Tables'!$M$9*0.001),0)*(1-G1062)))</f>
        <v>0</v>
      </c>
      <c r="N1062" s="120" t="s">
        <v>114</v>
      </c>
      <c r="O1062" s="122">
        <f t="shared" si="99"/>
        <v>0</v>
      </c>
      <c r="P1062" s="123"/>
    </row>
    <row r="1063" spans="2:16" x14ac:dyDescent="0.2">
      <c r="B1063" s="124"/>
      <c r="C1063" s="137"/>
      <c r="D1063" s="138">
        <f t="shared" si="96"/>
        <v>0</v>
      </c>
      <c r="E1063" s="231"/>
      <c r="F1063" s="119"/>
      <c r="G1063" s="139">
        <f t="shared" si="100"/>
        <v>0</v>
      </c>
      <c r="H1063" s="140">
        <f t="shared" si="97"/>
        <v>0</v>
      </c>
      <c r="I1063" s="122">
        <f t="shared" si="101"/>
        <v>0</v>
      </c>
      <c r="K1063" s="120"/>
      <c r="L1063" s="141" t="e">
        <f t="shared" si="98"/>
        <v>#N/A</v>
      </c>
      <c r="M1063" s="142">
        <f>IF(C1063="ZZ Group",(SUM(IFERROR(SUM(VLOOKUP(C1063,SpeciesLookup,37,FALSE)*E1063/L1063*20*0.001),0)*(1-G1063))),SUM(IFERROR(SUM(VLOOKUP(C1063,SpeciesLookup,37,FALSE)/L1063*'6. Look Up Tables'!$M$9*0.001),0)*(1-G1063)))</f>
        <v>0</v>
      </c>
      <c r="N1063" s="120" t="s">
        <v>114</v>
      </c>
      <c r="O1063" s="122">
        <f t="shared" si="99"/>
        <v>0</v>
      </c>
      <c r="P1063" s="123"/>
    </row>
    <row r="1064" spans="2:16" x14ac:dyDescent="0.2">
      <c r="B1064" s="124"/>
      <c r="C1064" s="137"/>
      <c r="D1064" s="138">
        <f t="shared" si="96"/>
        <v>0</v>
      </c>
      <c r="E1064" s="231"/>
      <c r="F1064" s="119"/>
      <c r="G1064" s="139">
        <f t="shared" si="100"/>
        <v>0</v>
      </c>
      <c r="H1064" s="140">
        <f t="shared" si="97"/>
        <v>0</v>
      </c>
      <c r="I1064" s="122">
        <f t="shared" si="101"/>
        <v>0</v>
      </c>
      <c r="K1064" s="120"/>
      <c r="L1064" s="141" t="e">
        <f t="shared" si="98"/>
        <v>#N/A</v>
      </c>
      <c r="M1064" s="142">
        <f>IF(C1064="ZZ Group",(SUM(IFERROR(SUM(VLOOKUP(C1064,SpeciesLookup,37,FALSE)*E1064/L1064*20*0.001),0)*(1-G1064))),SUM(IFERROR(SUM(VLOOKUP(C1064,SpeciesLookup,37,FALSE)/L1064*'6. Look Up Tables'!$M$9*0.001),0)*(1-G1064)))</f>
        <v>0</v>
      </c>
      <c r="N1064" s="120" t="s">
        <v>114</v>
      </c>
      <c r="O1064" s="122">
        <f t="shared" si="99"/>
        <v>0</v>
      </c>
      <c r="P1064" s="123"/>
    </row>
    <row r="1065" spans="2:16" x14ac:dyDescent="0.2">
      <c r="B1065" s="124"/>
      <c r="C1065" s="137"/>
      <c r="D1065" s="138">
        <f t="shared" si="96"/>
        <v>0</v>
      </c>
      <c r="E1065" s="231"/>
      <c r="F1065" s="119"/>
      <c r="G1065" s="139">
        <f t="shared" si="100"/>
        <v>0</v>
      </c>
      <c r="H1065" s="140">
        <f t="shared" si="97"/>
        <v>0</v>
      </c>
      <c r="I1065" s="122">
        <f t="shared" si="101"/>
        <v>0</v>
      </c>
      <c r="K1065" s="120"/>
      <c r="L1065" s="141" t="e">
        <f t="shared" si="98"/>
        <v>#N/A</v>
      </c>
      <c r="M1065" s="142">
        <f>IF(C1065="ZZ Group",(SUM(IFERROR(SUM(VLOOKUP(C1065,SpeciesLookup,37,FALSE)*E1065/L1065*20*0.001),0)*(1-G1065))),SUM(IFERROR(SUM(VLOOKUP(C1065,SpeciesLookup,37,FALSE)/L1065*'6. Look Up Tables'!$M$9*0.001),0)*(1-G1065)))</f>
        <v>0</v>
      </c>
      <c r="N1065" s="120" t="s">
        <v>114</v>
      </c>
      <c r="O1065" s="122">
        <f t="shared" si="99"/>
        <v>0</v>
      </c>
      <c r="P1065" s="123"/>
    </row>
    <row r="1066" spans="2:16" x14ac:dyDescent="0.2">
      <c r="B1066" s="124"/>
      <c r="C1066" s="137"/>
      <c r="D1066" s="138">
        <f t="shared" si="96"/>
        <v>0</v>
      </c>
      <c r="E1066" s="231"/>
      <c r="F1066" s="119"/>
      <c r="G1066" s="139">
        <f t="shared" si="100"/>
        <v>0</v>
      </c>
      <c r="H1066" s="140">
        <f t="shared" si="97"/>
        <v>0</v>
      </c>
      <c r="I1066" s="122">
        <f t="shared" si="101"/>
        <v>0</v>
      </c>
      <c r="K1066" s="120"/>
      <c r="L1066" s="141" t="e">
        <f t="shared" si="98"/>
        <v>#N/A</v>
      </c>
      <c r="M1066" s="142">
        <f>IF(C1066="ZZ Group",(SUM(IFERROR(SUM(VLOOKUP(C1066,SpeciesLookup,37,FALSE)*E1066/L1066*20*0.001),0)*(1-G1066))),SUM(IFERROR(SUM(VLOOKUP(C1066,SpeciesLookup,37,FALSE)/L1066*'6. Look Up Tables'!$M$9*0.001),0)*(1-G1066)))</f>
        <v>0</v>
      </c>
      <c r="N1066" s="120" t="s">
        <v>114</v>
      </c>
      <c r="O1066" s="122">
        <f t="shared" si="99"/>
        <v>0</v>
      </c>
      <c r="P1066" s="123"/>
    </row>
    <row r="1067" spans="2:16" x14ac:dyDescent="0.2">
      <c r="B1067" s="124"/>
      <c r="C1067" s="137"/>
      <c r="D1067" s="138">
        <f t="shared" si="96"/>
        <v>0</v>
      </c>
      <c r="E1067" s="231"/>
      <c r="F1067" s="119"/>
      <c r="G1067" s="139">
        <f t="shared" si="100"/>
        <v>0</v>
      </c>
      <c r="H1067" s="140">
        <f t="shared" si="97"/>
        <v>0</v>
      </c>
      <c r="I1067" s="122">
        <f t="shared" si="101"/>
        <v>0</v>
      </c>
      <c r="K1067" s="120"/>
      <c r="L1067" s="141" t="e">
        <f t="shared" si="98"/>
        <v>#N/A</v>
      </c>
      <c r="M1067" s="142">
        <f>IF(C1067="ZZ Group",(SUM(IFERROR(SUM(VLOOKUP(C1067,SpeciesLookup,37,FALSE)*E1067/L1067*20*0.001),0)*(1-G1067))),SUM(IFERROR(SUM(VLOOKUP(C1067,SpeciesLookup,37,FALSE)/L1067*'6. Look Up Tables'!$M$9*0.001),0)*(1-G1067)))</f>
        <v>0</v>
      </c>
      <c r="N1067" s="120" t="s">
        <v>114</v>
      </c>
      <c r="O1067" s="122">
        <f t="shared" si="99"/>
        <v>0</v>
      </c>
      <c r="P1067" s="123"/>
    </row>
    <row r="1068" spans="2:16" x14ac:dyDescent="0.2">
      <c r="B1068" s="124"/>
      <c r="C1068" s="137"/>
      <c r="D1068" s="138">
        <f t="shared" si="96"/>
        <v>0</v>
      </c>
      <c r="E1068" s="231"/>
      <c r="F1068" s="119"/>
      <c r="G1068" s="139">
        <f t="shared" si="100"/>
        <v>0</v>
      </c>
      <c r="H1068" s="140">
        <f t="shared" si="97"/>
        <v>0</v>
      </c>
      <c r="I1068" s="122">
        <f t="shared" si="101"/>
        <v>0</v>
      </c>
      <c r="K1068" s="120"/>
      <c r="L1068" s="141" t="e">
        <f t="shared" si="98"/>
        <v>#N/A</v>
      </c>
      <c r="M1068" s="142">
        <f>IF(C1068="ZZ Group",(SUM(IFERROR(SUM(VLOOKUP(C1068,SpeciesLookup,37,FALSE)*E1068/L1068*20*0.001),0)*(1-G1068))),SUM(IFERROR(SUM(VLOOKUP(C1068,SpeciesLookup,37,FALSE)/L1068*'6. Look Up Tables'!$M$9*0.001),0)*(1-G1068)))</f>
        <v>0</v>
      </c>
      <c r="N1068" s="120" t="s">
        <v>114</v>
      </c>
      <c r="O1068" s="122">
        <f t="shared" si="99"/>
        <v>0</v>
      </c>
      <c r="P1068" s="123"/>
    </row>
    <row r="1069" spans="2:16" x14ac:dyDescent="0.2">
      <c r="B1069" s="124"/>
      <c r="C1069" s="137"/>
      <c r="D1069" s="138">
        <f t="shared" si="96"/>
        <v>0</v>
      </c>
      <c r="E1069" s="231"/>
      <c r="F1069" s="119"/>
      <c r="G1069" s="139">
        <f t="shared" si="100"/>
        <v>0</v>
      </c>
      <c r="H1069" s="140">
        <f t="shared" si="97"/>
        <v>0</v>
      </c>
      <c r="I1069" s="122">
        <f t="shared" si="101"/>
        <v>0</v>
      </c>
      <c r="K1069" s="120"/>
      <c r="L1069" s="141" t="e">
        <f t="shared" si="98"/>
        <v>#N/A</v>
      </c>
      <c r="M1069" s="142">
        <f>IF(C1069="ZZ Group",(SUM(IFERROR(SUM(VLOOKUP(C1069,SpeciesLookup,37,FALSE)*E1069/L1069*20*0.001),0)*(1-G1069))),SUM(IFERROR(SUM(VLOOKUP(C1069,SpeciesLookup,37,FALSE)/L1069*'6. Look Up Tables'!$M$9*0.001),0)*(1-G1069)))</f>
        <v>0</v>
      </c>
      <c r="N1069" s="120" t="s">
        <v>114</v>
      </c>
      <c r="O1069" s="122">
        <f t="shared" si="99"/>
        <v>0</v>
      </c>
      <c r="P1069" s="123"/>
    </row>
    <row r="1070" spans="2:16" x14ac:dyDescent="0.2">
      <c r="B1070" s="124"/>
      <c r="C1070" s="137"/>
      <c r="D1070" s="138">
        <f t="shared" si="96"/>
        <v>0</v>
      </c>
      <c r="E1070" s="231"/>
      <c r="F1070" s="119"/>
      <c r="G1070" s="139">
        <f t="shared" si="100"/>
        <v>0</v>
      </c>
      <c r="H1070" s="140">
        <f t="shared" si="97"/>
        <v>0</v>
      </c>
      <c r="I1070" s="122">
        <f t="shared" si="101"/>
        <v>0</v>
      </c>
      <c r="K1070" s="120"/>
      <c r="L1070" s="141" t="e">
        <f t="shared" si="98"/>
        <v>#N/A</v>
      </c>
      <c r="M1070" s="142">
        <f>IF(C1070="ZZ Group",(SUM(IFERROR(SUM(VLOOKUP(C1070,SpeciesLookup,37,FALSE)*E1070/L1070*20*0.001),0)*(1-G1070))),SUM(IFERROR(SUM(VLOOKUP(C1070,SpeciesLookup,37,FALSE)/L1070*'6. Look Up Tables'!$M$9*0.001),0)*(1-G1070)))</f>
        <v>0</v>
      </c>
      <c r="N1070" s="120" t="s">
        <v>114</v>
      </c>
      <c r="O1070" s="122">
        <f t="shared" si="99"/>
        <v>0</v>
      </c>
      <c r="P1070" s="123"/>
    </row>
    <row r="1071" spans="2:16" x14ac:dyDescent="0.2">
      <c r="B1071" s="124"/>
      <c r="C1071" s="137"/>
      <c r="D1071" s="138">
        <f t="shared" si="96"/>
        <v>0</v>
      </c>
      <c r="E1071" s="231"/>
      <c r="F1071" s="119"/>
      <c r="G1071" s="139">
        <f t="shared" si="100"/>
        <v>0</v>
      </c>
      <c r="H1071" s="140">
        <f t="shared" si="97"/>
        <v>0</v>
      </c>
      <c r="I1071" s="122">
        <f t="shared" si="101"/>
        <v>0</v>
      </c>
      <c r="K1071" s="120"/>
      <c r="L1071" s="141" t="e">
        <f t="shared" si="98"/>
        <v>#N/A</v>
      </c>
      <c r="M1071" s="142">
        <f>IF(C1071="ZZ Group",(SUM(IFERROR(SUM(VLOOKUP(C1071,SpeciesLookup,37,FALSE)*E1071/L1071*20*0.001),0)*(1-G1071))),SUM(IFERROR(SUM(VLOOKUP(C1071,SpeciesLookup,37,FALSE)/L1071*'6. Look Up Tables'!$M$9*0.001),0)*(1-G1071)))</f>
        <v>0</v>
      </c>
      <c r="N1071" s="120" t="s">
        <v>114</v>
      </c>
      <c r="O1071" s="122">
        <f t="shared" si="99"/>
        <v>0</v>
      </c>
      <c r="P1071" s="123"/>
    </row>
    <row r="1072" spans="2:16" x14ac:dyDescent="0.2">
      <c r="B1072" s="124"/>
      <c r="C1072" s="137"/>
      <c r="D1072" s="138">
        <f t="shared" si="96"/>
        <v>0</v>
      </c>
      <c r="E1072" s="231"/>
      <c r="F1072" s="119"/>
      <c r="G1072" s="139">
        <f t="shared" si="100"/>
        <v>0</v>
      </c>
      <c r="H1072" s="140">
        <f t="shared" si="97"/>
        <v>0</v>
      </c>
      <c r="I1072" s="122">
        <f t="shared" si="101"/>
        <v>0</v>
      </c>
      <c r="K1072" s="120"/>
      <c r="L1072" s="141" t="e">
        <f t="shared" si="98"/>
        <v>#N/A</v>
      </c>
      <c r="M1072" s="142">
        <f>IF(C1072="ZZ Group",(SUM(IFERROR(SUM(VLOOKUP(C1072,SpeciesLookup,37,FALSE)*E1072/L1072*20*0.001),0)*(1-G1072))),SUM(IFERROR(SUM(VLOOKUP(C1072,SpeciesLookup,37,FALSE)/L1072*'6. Look Up Tables'!$M$9*0.001),0)*(1-G1072)))</f>
        <v>0</v>
      </c>
      <c r="N1072" s="120" t="s">
        <v>114</v>
      </c>
      <c r="O1072" s="122">
        <f t="shared" si="99"/>
        <v>0</v>
      </c>
      <c r="P1072" s="123"/>
    </row>
    <row r="1073" spans="2:16" x14ac:dyDescent="0.2">
      <c r="B1073" s="124"/>
      <c r="C1073" s="137"/>
      <c r="D1073" s="138">
        <f t="shared" si="96"/>
        <v>0</v>
      </c>
      <c r="E1073" s="231"/>
      <c r="F1073" s="119"/>
      <c r="G1073" s="139">
        <f t="shared" si="100"/>
        <v>0</v>
      </c>
      <c r="H1073" s="140">
        <f t="shared" si="97"/>
        <v>0</v>
      </c>
      <c r="I1073" s="122">
        <f t="shared" si="101"/>
        <v>0</v>
      </c>
      <c r="K1073" s="120"/>
      <c r="L1073" s="141" t="e">
        <f t="shared" si="98"/>
        <v>#N/A</v>
      </c>
      <c r="M1073" s="142">
        <f>IF(C1073="ZZ Group",(SUM(IFERROR(SUM(VLOOKUP(C1073,SpeciesLookup,37,FALSE)*E1073/L1073*20*0.001),0)*(1-G1073))),SUM(IFERROR(SUM(VLOOKUP(C1073,SpeciesLookup,37,FALSE)/L1073*'6. Look Up Tables'!$M$9*0.001),0)*(1-G1073)))</f>
        <v>0</v>
      </c>
      <c r="N1073" s="120" t="s">
        <v>114</v>
      </c>
      <c r="O1073" s="122">
        <f t="shared" si="99"/>
        <v>0</v>
      </c>
      <c r="P1073" s="123"/>
    </row>
    <row r="1074" spans="2:16" x14ac:dyDescent="0.2">
      <c r="B1074" s="124"/>
      <c r="C1074" s="137"/>
      <c r="D1074" s="138">
        <f t="shared" si="96"/>
        <v>0</v>
      </c>
      <c r="E1074" s="231"/>
      <c r="F1074" s="119"/>
      <c r="G1074" s="139">
        <f t="shared" si="100"/>
        <v>0</v>
      </c>
      <c r="H1074" s="140">
        <f t="shared" si="97"/>
        <v>0</v>
      </c>
      <c r="I1074" s="122">
        <f t="shared" si="101"/>
        <v>0</v>
      </c>
      <c r="K1074" s="120"/>
      <c r="L1074" s="141" t="e">
        <f t="shared" si="98"/>
        <v>#N/A</v>
      </c>
      <c r="M1074" s="142">
        <f>IF(C1074="ZZ Group",(SUM(IFERROR(SUM(VLOOKUP(C1074,SpeciesLookup,37,FALSE)*E1074/L1074*20*0.001),0)*(1-G1074))),SUM(IFERROR(SUM(VLOOKUP(C1074,SpeciesLookup,37,FALSE)/L1074*'6. Look Up Tables'!$M$9*0.001),0)*(1-G1074)))</f>
        <v>0</v>
      </c>
      <c r="N1074" s="120" t="s">
        <v>114</v>
      </c>
      <c r="O1074" s="122">
        <f t="shared" si="99"/>
        <v>0</v>
      </c>
      <c r="P1074" s="123"/>
    </row>
    <row r="1075" spans="2:16" x14ac:dyDescent="0.2">
      <c r="B1075" s="124"/>
      <c r="C1075" s="137"/>
      <c r="D1075" s="138">
        <f t="shared" si="96"/>
        <v>0</v>
      </c>
      <c r="E1075" s="231"/>
      <c r="F1075" s="119"/>
      <c r="G1075" s="139">
        <f t="shared" si="100"/>
        <v>0</v>
      </c>
      <c r="H1075" s="140">
        <f t="shared" si="97"/>
        <v>0</v>
      </c>
      <c r="I1075" s="122">
        <f t="shared" si="101"/>
        <v>0</v>
      </c>
      <c r="K1075" s="120"/>
      <c r="L1075" s="141" t="e">
        <f t="shared" si="98"/>
        <v>#N/A</v>
      </c>
      <c r="M1075" s="142">
        <f>IF(C1075="ZZ Group",(SUM(IFERROR(SUM(VLOOKUP(C1075,SpeciesLookup,37,FALSE)*E1075/L1075*20*0.001),0)*(1-G1075))),SUM(IFERROR(SUM(VLOOKUP(C1075,SpeciesLookup,37,FALSE)/L1075*'6. Look Up Tables'!$M$9*0.001),0)*(1-G1075)))</f>
        <v>0</v>
      </c>
      <c r="N1075" s="120" t="s">
        <v>114</v>
      </c>
      <c r="O1075" s="122">
        <f t="shared" si="99"/>
        <v>0</v>
      </c>
      <c r="P1075" s="123"/>
    </row>
    <row r="1076" spans="2:16" x14ac:dyDescent="0.2">
      <c r="B1076" s="124"/>
      <c r="C1076" s="137"/>
      <c r="D1076" s="138">
        <f t="shared" si="96"/>
        <v>0</v>
      </c>
      <c r="E1076" s="231"/>
      <c r="F1076" s="119"/>
      <c r="G1076" s="139">
        <f t="shared" si="100"/>
        <v>0</v>
      </c>
      <c r="H1076" s="140">
        <f t="shared" si="97"/>
        <v>0</v>
      </c>
      <c r="I1076" s="122">
        <f t="shared" si="101"/>
        <v>0</v>
      </c>
      <c r="K1076" s="120"/>
      <c r="L1076" s="141" t="e">
        <f t="shared" si="98"/>
        <v>#N/A</v>
      </c>
      <c r="M1076" s="142">
        <f>IF(C1076="ZZ Group",(SUM(IFERROR(SUM(VLOOKUP(C1076,SpeciesLookup,37,FALSE)*E1076/L1076*20*0.001),0)*(1-G1076))),SUM(IFERROR(SUM(VLOOKUP(C1076,SpeciesLookup,37,FALSE)/L1076*'6. Look Up Tables'!$M$9*0.001),0)*(1-G1076)))</f>
        <v>0</v>
      </c>
      <c r="N1076" s="120" t="s">
        <v>114</v>
      </c>
      <c r="O1076" s="122">
        <f t="shared" si="99"/>
        <v>0</v>
      </c>
      <c r="P1076" s="123"/>
    </row>
    <row r="1077" spans="2:16" x14ac:dyDescent="0.2">
      <c r="B1077" s="124"/>
      <c r="C1077" s="137"/>
      <c r="D1077" s="138">
        <f t="shared" si="96"/>
        <v>0</v>
      </c>
      <c r="E1077" s="231"/>
      <c r="F1077" s="119"/>
      <c r="G1077" s="139">
        <f t="shared" si="100"/>
        <v>0</v>
      </c>
      <c r="H1077" s="140">
        <f t="shared" si="97"/>
        <v>0</v>
      </c>
      <c r="I1077" s="122">
        <f t="shared" si="101"/>
        <v>0</v>
      </c>
      <c r="K1077" s="120"/>
      <c r="L1077" s="141" t="e">
        <f t="shared" si="98"/>
        <v>#N/A</v>
      </c>
      <c r="M1077" s="142">
        <f>IF(C1077="ZZ Group",(SUM(IFERROR(SUM(VLOOKUP(C1077,SpeciesLookup,37,FALSE)*E1077/L1077*20*0.001),0)*(1-G1077))),SUM(IFERROR(SUM(VLOOKUP(C1077,SpeciesLookup,37,FALSE)/L1077*'6. Look Up Tables'!$M$9*0.001),0)*(1-G1077)))</f>
        <v>0</v>
      </c>
      <c r="N1077" s="120" t="s">
        <v>114</v>
      </c>
      <c r="O1077" s="122">
        <f t="shared" si="99"/>
        <v>0</v>
      </c>
      <c r="P1077" s="123"/>
    </row>
    <row r="1078" spans="2:16" x14ac:dyDescent="0.2">
      <c r="B1078" s="124"/>
      <c r="C1078" s="137"/>
      <c r="D1078" s="138">
        <f t="shared" si="96"/>
        <v>0</v>
      </c>
      <c r="E1078" s="231"/>
      <c r="F1078" s="119"/>
      <c r="G1078" s="139">
        <f t="shared" si="100"/>
        <v>0</v>
      </c>
      <c r="H1078" s="140">
        <f t="shared" si="97"/>
        <v>0</v>
      </c>
      <c r="I1078" s="122">
        <f t="shared" si="101"/>
        <v>0</v>
      </c>
      <c r="K1078" s="120"/>
      <c r="L1078" s="141" t="e">
        <f t="shared" si="98"/>
        <v>#N/A</v>
      </c>
      <c r="M1078" s="142">
        <f>IF(C1078="ZZ Group",(SUM(IFERROR(SUM(VLOOKUP(C1078,SpeciesLookup,37,FALSE)*E1078/L1078*20*0.001),0)*(1-G1078))),SUM(IFERROR(SUM(VLOOKUP(C1078,SpeciesLookup,37,FALSE)/L1078*'6. Look Up Tables'!$M$9*0.001),0)*(1-G1078)))</f>
        <v>0</v>
      </c>
      <c r="N1078" s="120" t="s">
        <v>114</v>
      </c>
      <c r="O1078" s="122">
        <f t="shared" si="99"/>
        <v>0</v>
      </c>
      <c r="P1078" s="123"/>
    </row>
    <row r="1079" spans="2:16" x14ac:dyDescent="0.2">
      <c r="B1079" s="124"/>
      <c r="C1079" s="137"/>
      <c r="D1079" s="138">
        <f t="shared" si="96"/>
        <v>0</v>
      </c>
      <c r="E1079" s="231"/>
      <c r="F1079" s="119"/>
      <c r="G1079" s="139">
        <f t="shared" si="100"/>
        <v>0</v>
      </c>
      <c r="H1079" s="140">
        <f t="shared" si="97"/>
        <v>0</v>
      </c>
      <c r="I1079" s="122">
        <f t="shared" si="101"/>
        <v>0</v>
      </c>
      <c r="K1079" s="120"/>
      <c r="L1079" s="141" t="e">
        <f t="shared" si="98"/>
        <v>#N/A</v>
      </c>
      <c r="M1079" s="142">
        <f>IF(C1079="ZZ Group",(SUM(IFERROR(SUM(VLOOKUP(C1079,SpeciesLookup,37,FALSE)*E1079/L1079*20*0.001),0)*(1-G1079))),SUM(IFERROR(SUM(VLOOKUP(C1079,SpeciesLookup,37,FALSE)/L1079*'6. Look Up Tables'!$M$9*0.001),0)*(1-G1079)))</f>
        <v>0</v>
      </c>
      <c r="N1079" s="120" t="s">
        <v>114</v>
      </c>
      <c r="O1079" s="122">
        <f t="shared" si="99"/>
        <v>0</v>
      </c>
      <c r="P1079" s="123"/>
    </row>
    <row r="1080" spans="2:16" x14ac:dyDescent="0.2">
      <c r="B1080" s="124"/>
      <c r="C1080" s="137"/>
      <c r="D1080" s="138">
        <f t="shared" si="96"/>
        <v>0</v>
      </c>
      <c r="E1080" s="231"/>
      <c r="F1080" s="119"/>
      <c r="G1080" s="139">
        <f t="shared" si="100"/>
        <v>0</v>
      </c>
      <c r="H1080" s="140">
        <f t="shared" si="97"/>
        <v>0</v>
      </c>
      <c r="I1080" s="122">
        <f t="shared" si="101"/>
        <v>0</v>
      </c>
      <c r="K1080" s="120"/>
      <c r="L1080" s="141" t="e">
        <f t="shared" si="98"/>
        <v>#N/A</v>
      </c>
      <c r="M1080" s="142">
        <f>IF(C1080="ZZ Group",(SUM(IFERROR(SUM(VLOOKUP(C1080,SpeciesLookup,37,FALSE)*E1080/L1080*20*0.001),0)*(1-G1080))),SUM(IFERROR(SUM(VLOOKUP(C1080,SpeciesLookup,37,FALSE)/L1080*'6. Look Up Tables'!$M$9*0.001),0)*(1-G1080)))</f>
        <v>0</v>
      </c>
      <c r="N1080" s="120" t="s">
        <v>114</v>
      </c>
      <c r="O1080" s="122">
        <f t="shared" si="99"/>
        <v>0</v>
      </c>
      <c r="P1080" s="123"/>
    </row>
    <row r="1081" spans="2:16" x14ac:dyDescent="0.2">
      <c r="B1081" s="124"/>
      <c r="C1081" s="137"/>
      <c r="D1081" s="138">
        <f t="shared" si="96"/>
        <v>0</v>
      </c>
      <c r="E1081" s="231"/>
      <c r="F1081" s="119"/>
      <c r="G1081" s="139">
        <f t="shared" si="100"/>
        <v>0</v>
      </c>
      <c r="H1081" s="140">
        <f t="shared" si="97"/>
        <v>0</v>
      </c>
      <c r="I1081" s="122">
        <f t="shared" si="101"/>
        <v>0</v>
      </c>
      <c r="K1081" s="120"/>
      <c r="L1081" s="141" t="e">
        <f t="shared" si="98"/>
        <v>#N/A</v>
      </c>
      <c r="M1081" s="142">
        <f>IF(C1081="ZZ Group",(SUM(IFERROR(SUM(VLOOKUP(C1081,SpeciesLookup,37,FALSE)*E1081/L1081*20*0.001),0)*(1-G1081))),SUM(IFERROR(SUM(VLOOKUP(C1081,SpeciesLookup,37,FALSE)/L1081*'6. Look Up Tables'!$M$9*0.001),0)*(1-G1081)))</f>
        <v>0</v>
      </c>
      <c r="N1081" s="120" t="s">
        <v>114</v>
      </c>
      <c r="O1081" s="122">
        <f t="shared" si="99"/>
        <v>0</v>
      </c>
      <c r="P1081" s="123"/>
    </row>
    <row r="1082" spans="2:16" x14ac:dyDescent="0.2">
      <c r="B1082" s="124"/>
      <c r="C1082" s="137"/>
      <c r="D1082" s="138">
        <f t="shared" si="96"/>
        <v>0</v>
      </c>
      <c r="E1082" s="231"/>
      <c r="F1082" s="119"/>
      <c r="G1082" s="139">
        <f t="shared" si="100"/>
        <v>0</v>
      </c>
      <c r="H1082" s="140">
        <f t="shared" si="97"/>
        <v>0</v>
      </c>
      <c r="I1082" s="122">
        <f t="shared" si="101"/>
        <v>0</v>
      </c>
      <c r="K1082" s="120"/>
      <c r="L1082" s="141" t="e">
        <f t="shared" si="98"/>
        <v>#N/A</v>
      </c>
      <c r="M1082" s="142">
        <f>IF(C1082="ZZ Group",(SUM(IFERROR(SUM(VLOOKUP(C1082,SpeciesLookup,37,FALSE)*E1082/L1082*20*0.001),0)*(1-G1082))),SUM(IFERROR(SUM(VLOOKUP(C1082,SpeciesLookup,37,FALSE)/L1082*'6. Look Up Tables'!$M$9*0.001),0)*(1-G1082)))</f>
        <v>0</v>
      </c>
      <c r="N1082" s="120" t="s">
        <v>114</v>
      </c>
      <c r="O1082" s="122">
        <f t="shared" si="99"/>
        <v>0</v>
      </c>
      <c r="P1082" s="123"/>
    </row>
    <row r="1083" spans="2:16" x14ac:dyDescent="0.2">
      <c r="B1083" s="124"/>
      <c r="C1083" s="137"/>
      <c r="D1083" s="138">
        <f t="shared" si="96"/>
        <v>0</v>
      </c>
      <c r="E1083" s="231"/>
      <c r="F1083" s="119"/>
      <c r="G1083" s="139">
        <f t="shared" si="100"/>
        <v>0</v>
      </c>
      <c r="H1083" s="140">
        <f t="shared" si="97"/>
        <v>0</v>
      </c>
      <c r="I1083" s="122">
        <f t="shared" si="101"/>
        <v>0</v>
      </c>
      <c r="K1083" s="120"/>
      <c r="L1083" s="141" t="e">
        <f t="shared" si="98"/>
        <v>#N/A</v>
      </c>
      <c r="M1083" s="142">
        <f>IF(C1083="ZZ Group",(SUM(IFERROR(SUM(VLOOKUP(C1083,SpeciesLookup,37,FALSE)*E1083/L1083*20*0.001),0)*(1-G1083))),SUM(IFERROR(SUM(VLOOKUP(C1083,SpeciesLookup,37,FALSE)/L1083*'6. Look Up Tables'!$M$9*0.001),0)*(1-G1083)))</f>
        <v>0</v>
      </c>
      <c r="N1083" s="120" t="s">
        <v>114</v>
      </c>
      <c r="O1083" s="122">
        <f t="shared" si="99"/>
        <v>0</v>
      </c>
      <c r="P1083" s="123"/>
    </row>
    <row r="1084" spans="2:16" x14ac:dyDescent="0.2">
      <c r="B1084" s="124"/>
      <c r="C1084" s="137"/>
      <c r="D1084" s="138">
        <f t="shared" si="96"/>
        <v>0</v>
      </c>
      <c r="E1084" s="231"/>
      <c r="F1084" s="119"/>
      <c r="G1084" s="139">
        <f t="shared" si="100"/>
        <v>0</v>
      </c>
      <c r="H1084" s="140">
        <f t="shared" si="97"/>
        <v>0</v>
      </c>
      <c r="I1084" s="122">
        <f t="shared" si="101"/>
        <v>0</v>
      </c>
      <c r="K1084" s="120"/>
      <c r="L1084" s="141" t="e">
        <f t="shared" si="98"/>
        <v>#N/A</v>
      </c>
      <c r="M1084" s="142">
        <f>IF(C1084="ZZ Group",(SUM(IFERROR(SUM(VLOOKUP(C1084,SpeciesLookup,37,FALSE)*E1084/L1084*20*0.001),0)*(1-G1084))),SUM(IFERROR(SUM(VLOOKUP(C1084,SpeciesLookup,37,FALSE)/L1084*'6. Look Up Tables'!$M$9*0.001),0)*(1-G1084)))</f>
        <v>0</v>
      </c>
      <c r="N1084" s="120" t="s">
        <v>114</v>
      </c>
      <c r="O1084" s="122">
        <f t="shared" si="99"/>
        <v>0</v>
      </c>
      <c r="P1084" s="123"/>
    </row>
    <row r="1085" spans="2:16" x14ac:dyDescent="0.2">
      <c r="B1085" s="124"/>
      <c r="C1085" s="137"/>
      <c r="D1085" s="138">
        <f t="shared" si="96"/>
        <v>0</v>
      </c>
      <c r="E1085" s="231"/>
      <c r="F1085" s="119"/>
      <c r="G1085" s="139">
        <f t="shared" si="100"/>
        <v>0</v>
      </c>
      <c r="H1085" s="140">
        <f t="shared" si="97"/>
        <v>0</v>
      </c>
      <c r="I1085" s="122">
        <f t="shared" si="101"/>
        <v>0</v>
      </c>
      <c r="K1085" s="120"/>
      <c r="L1085" s="141" t="e">
        <f t="shared" si="98"/>
        <v>#N/A</v>
      </c>
      <c r="M1085" s="142">
        <f>IF(C1085="ZZ Group",(SUM(IFERROR(SUM(VLOOKUP(C1085,SpeciesLookup,37,FALSE)*E1085/L1085*20*0.001),0)*(1-G1085))),SUM(IFERROR(SUM(VLOOKUP(C1085,SpeciesLookup,37,FALSE)/L1085*'6. Look Up Tables'!$M$9*0.001),0)*(1-G1085)))</f>
        <v>0</v>
      </c>
      <c r="N1085" s="120" t="s">
        <v>114</v>
      </c>
      <c r="O1085" s="122">
        <f t="shared" si="99"/>
        <v>0</v>
      </c>
      <c r="P1085" s="123"/>
    </row>
    <row r="1086" spans="2:16" x14ac:dyDescent="0.2">
      <c r="B1086" s="124"/>
      <c r="C1086" s="137"/>
      <c r="D1086" s="138">
        <f t="shared" si="96"/>
        <v>0</v>
      </c>
      <c r="E1086" s="231"/>
      <c r="F1086" s="119"/>
      <c r="G1086" s="139">
        <f t="shared" si="100"/>
        <v>0</v>
      </c>
      <c r="H1086" s="140">
        <f t="shared" si="97"/>
        <v>0</v>
      </c>
      <c r="I1086" s="122">
        <f t="shared" si="101"/>
        <v>0</v>
      </c>
      <c r="K1086" s="120"/>
      <c r="L1086" s="141" t="e">
        <f t="shared" si="98"/>
        <v>#N/A</v>
      </c>
      <c r="M1086" s="142">
        <f>IF(C1086="ZZ Group",(SUM(IFERROR(SUM(VLOOKUP(C1086,SpeciesLookup,37,FALSE)*E1086/L1086*20*0.001),0)*(1-G1086))),SUM(IFERROR(SUM(VLOOKUP(C1086,SpeciesLookup,37,FALSE)/L1086*'6. Look Up Tables'!$M$9*0.001),0)*(1-G1086)))</f>
        <v>0</v>
      </c>
      <c r="N1086" s="120" t="s">
        <v>114</v>
      </c>
      <c r="O1086" s="122">
        <f t="shared" si="99"/>
        <v>0</v>
      </c>
      <c r="P1086" s="123"/>
    </row>
    <row r="1087" spans="2:16" x14ac:dyDescent="0.2">
      <c r="B1087" s="124"/>
      <c r="C1087" s="137"/>
      <c r="D1087" s="138">
        <f t="shared" si="96"/>
        <v>0</v>
      </c>
      <c r="E1087" s="231"/>
      <c r="F1087" s="119"/>
      <c r="G1087" s="139">
        <f t="shared" si="100"/>
        <v>0</v>
      </c>
      <c r="H1087" s="140">
        <f t="shared" si="97"/>
        <v>0</v>
      </c>
      <c r="I1087" s="122">
        <f t="shared" si="101"/>
        <v>0</v>
      </c>
      <c r="K1087" s="120"/>
      <c r="L1087" s="141" t="e">
        <f t="shared" si="98"/>
        <v>#N/A</v>
      </c>
      <c r="M1087" s="142">
        <f>IF(C1087="ZZ Group",(SUM(IFERROR(SUM(VLOOKUP(C1087,SpeciesLookup,37,FALSE)*E1087/L1087*20*0.001),0)*(1-G1087))),SUM(IFERROR(SUM(VLOOKUP(C1087,SpeciesLookup,37,FALSE)/L1087*'6. Look Up Tables'!$M$9*0.001),0)*(1-G1087)))</f>
        <v>0</v>
      </c>
      <c r="N1087" s="120" t="s">
        <v>114</v>
      </c>
      <c r="O1087" s="122">
        <f t="shared" si="99"/>
        <v>0</v>
      </c>
      <c r="P1087" s="123"/>
    </row>
    <row r="1088" spans="2:16" x14ac:dyDescent="0.2">
      <c r="B1088" s="124"/>
      <c r="C1088" s="137"/>
      <c r="D1088" s="138">
        <f t="shared" si="96"/>
        <v>0</v>
      </c>
      <c r="E1088" s="231"/>
      <c r="F1088" s="119"/>
      <c r="G1088" s="139">
        <f t="shared" si="100"/>
        <v>0</v>
      </c>
      <c r="H1088" s="140">
        <f t="shared" si="97"/>
        <v>0</v>
      </c>
      <c r="I1088" s="122">
        <f t="shared" si="101"/>
        <v>0</v>
      </c>
      <c r="K1088" s="120"/>
      <c r="L1088" s="141" t="e">
        <f t="shared" si="98"/>
        <v>#N/A</v>
      </c>
      <c r="M1088" s="142">
        <f>IF(C1088="ZZ Group",(SUM(IFERROR(SUM(VLOOKUP(C1088,SpeciesLookup,37,FALSE)*E1088/L1088*20*0.001),0)*(1-G1088))),SUM(IFERROR(SUM(VLOOKUP(C1088,SpeciesLookup,37,FALSE)/L1088*'6. Look Up Tables'!$M$9*0.001),0)*(1-G1088)))</f>
        <v>0</v>
      </c>
      <c r="N1088" s="120" t="s">
        <v>114</v>
      </c>
      <c r="O1088" s="122">
        <f t="shared" si="99"/>
        <v>0</v>
      </c>
      <c r="P1088" s="123"/>
    </row>
    <row r="1089" spans="2:16" x14ac:dyDescent="0.2">
      <c r="B1089" s="124"/>
      <c r="C1089" s="137"/>
      <c r="D1089" s="138">
        <f t="shared" ref="D1089:D1152" si="102">IFERROR(VLOOKUP(C1089,SpeciesLookup,25,FALSE),0)</f>
        <v>0</v>
      </c>
      <c r="E1089" s="231"/>
      <c r="F1089" s="119"/>
      <c r="G1089" s="139">
        <f t="shared" si="100"/>
        <v>0</v>
      </c>
      <c r="H1089" s="140">
        <f t="shared" ref="H1089:H1152" si="103">IFERROR(VLOOKUP(C1089,SpeciesLookup,26,FALSE),0)</f>
        <v>0</v>
      </c>
      <c r="I1089" s="122">
        <f t="shared" si="101"/>
        <v>0</v>
      </c>
      <c r="K1089" s="120"/>
      <c r="L1089" s="141" t="e">
        <f t="shared" ref="L1089:L1152" si="104">VLOOKUP(K1089,AWHC,2,FALSE)</f>
        <v>#N/A</v>
      </c>
      <c r="M1089" s="142">
        <f>IF(C1089="ZZ Group",(SUM(IFERROR(SUM(VLOOKUP(C1089,SpeciesLookup,37,FALSE)*E1089/L1089*20*0.001),0)*(1-G1089))),SUM(IFERROR(SUM(VLOOKUP(C1089,SpeciesLookup,37,FALSE)/L1089*'6. Look Up Tables'!$M$9*0.001),0)*(1-G1089)))</f>
        <v>0</v>
      </c>
      <c r="N1089" s="120" t="s">
        <v>114</v>
      </c>
      <c r="O1089" s="122">
        <f t="shared" ref="O1089:O1152" si="105">IF(N1089="Yes",M1089*0.8,M1089)</f>
        <v>0</v>
      </c>
      <c r="P1089" s="123"/>
    </row>
    <row r="1090" spans="2:16" x14ac:dyDescent="0.2">
      <c r="B1090" s="124"/>
      <c r="C1090" s="137"/>
      <c r="D1090" s="138">
        <f t="shared" si="102"/>
        <v>0</v>
      </c>
      <c r="E1090" s="231"/>
      <c r="F1090" s="119"/>
      <c r="G1090" s="139">
        <f t="shared" si="100"/>
        <v>0</v>
      </c>
      <c r="H1090" s="140">
        <f t="shared" si="103"/>
        <v>0</v>
      </c>
      <c r="I1090" s="122">
        <f t="shared" si="101"/>
        <v>0</v>
      </c>
      <c r="K1090" s="120"/>
      <c r="L1090" s="141" t="e">
        <f t="shared" si="104"/>
        <v>#N/A</v>
      </c>
      <c r="M1090" s="142">
        <f>IF(C1090="ZZ Group",(SUM(IFERROR(SUM(VLOOKUP(C1090,SpeciesLookup,37,FALSE)*E1090/L1090*20*0.001),0)*(1-G1090))),SUM(IFERROR(SUM(VLOOKUP(C1090,SpeciesLookup,37,FALSE)/L1090*'6. Look Up Tables'!$M$9*0.001),0)*(1-G1090)))</f>
        <v>0</v>
      </c>
      <c r="N1090" s="120" t="s">
        <v>114</v>
      </c>
      <c r="O1090" s="122">
        <f t="shared" si="105"/>
        <v>0</v>
      </c>
      <c r="P1090" s="123"/>
    </row>
    <row r="1091" spans="2:16" x14ac:dyDescent="0.2">
      <c r="B1091" s="124"/>
      <c r="C1091" s="137"/>
      <c r="D1091" s="138">
        <f t="shared" si="102"/>
        <v>0</v>
      </c>
      <c r="E1091" s="231"/>
      <c r="F1091" s="119"/>
      <c r="G1091" s="139">
        <f t="shared" si="100"/>
        <v>0</v>
      </c>
      <c r="H1091" s="140">
        <f t="shared" si="103"/>
        <v>0</v>
      </c>
      <c r="I1091" s="122">
        <f t="shared" si="101"/>
        <v>0</v>
      </c>
      <c r="K1091" s="120"/>
      <c r="L1091" s="141" t="e">
        <f t="shared" si="104"/>
        <v>#N/A</v>
      </c>
      <c r="M1091" s="142">
        <f>IF(C1091="ZZ Group",(SUM(IFERROR(SUM(VLOOKUP(C1091,SpeciesLookup,37,FALSE)*E1091/L1091*20*0.001),0)*(1-G1091))),SUM(IFERROR(SUM(VLOOKUP(C1091,SpeciesLookup,37,FALSE)/L1091*'6. Look Up Tables'!$M$9*0.001),0)*(1-G1091)))</f>
        <v>0</v>
      </c>
      <c r="N1091" s="120" t="s">
        <v>114</v>
      </c>
      <c r="O1091" s="122">
        <f t="shared" si="105"/>
        <v>0</v>
      </c>
      <c r="P1091" s="123"/>
    </row>
    <row r="1092" spans="2:16" x14ac:dyDescent="0.2">
      <c r="B1092" s="124"/>
      <c r="C1092" s="137"/>
      <c r="D1092" s="138">
        <f t="shared" si="102"/>
        <v>0</v>
      </c>
      <c r="E1092" s="231"/>
      <c r="F1092" s="119"/>
      <c r="G1092" s="139">
        <f t="shared" si="100"/>
        <v>0</v>
      </c>
      <c r="H1092" s="140">
        <f t="shared" si="103"/>
        <v>0</v>
      </c>
      <c r="I1092" s="122">
        <f t="shared" si="101"/>
        <v>0</v>
      </c>
      <c r="K1092" s="120"/>
      <c r="L1092" s="141" t="e">
        <f t="shared" si="104"/>
        <v>#N/A</v>
      </c>
      <c r="M1092" s="142">
        <f>IF(C1092="ZZ Group",(SUM(IFERROR(SUM(VLOOKUP(C1092,SpeciesLookup,37,FALSE)*E1092/L1092*20*0.001),0)*(1-G1092))),SUM(IFERROR(SUM(VLOOKUP(C1092,SpeciesLookup,37,FALSE)/L1092*'6. Look Up Tables'!$M$9*0.001),0)*(1-G1092)))</f>
        <v>0</v>
      </c>
      <c r="N1092" s="120" t="s">
        <v>114</v>
      </c>
      <c r="O1092" s="122">
        <f t="shared" si="105"/>
        <v>0</v>
      </c>
      <c r="P1092" s="123"/>
    </row>
    <row r="1093" spans="2:16" x14ac:dyDescent="0.2">
      <c r="B1093" s="124"/>
      <c r="C1093" s="137"/>
      <c r="D1093" s="138">
        <f t="shared" si="102"/>
        <v>0</v>
      </c>
      <c r="E1093" s="231"/>
      <c r="F1093" s="119"/>
      <c r="G1093" s="139">
        <f t="shared" si="100"/>
        <v>0</v>
      </c>
      <c r="H1093" s="140">
        <f t="shared" si="103"/>
        <v>0</v>
      </c>
      <c r="I1093" s="122">
        <f t="shared" si="101"/>
        <v>0</v>
      </c>
      <c r="K1093" s="120"/>
      <c r="L1093" s="141" t="e">
        <f t="shared" si="104"/>
        <v>#N/A</v>
      </c>
      <c r="M1093" s="142">
        <f>IF(C1093="ZZ Group",(SUM(IFERROR(SUM(VLOOKUP(C1093,SpeciesLookup,37,FALSE)*E1093/L1093*20*0.001),0)*(1-G1093))),SUM(IFERROR(SUM(VLOOKUP(C1093,SpeciesLookup,37,FALSE)/L1093*'6. Look Up Tables'!$M$9*0.001),0)*(1-G1093)))</f>
        <v>0</v>
      </c>
      <c r="N1093" s="120" t="s">
        <v>114</v>
      </c>
      <c r="O1093" s="122">
        <f t="shared" si="105"/>
        <v>0</v>
      </c>
      <c r="P1093" s="123"/>
    </row>
    <row r="1094" spans="2:16" x14ac:dyDescent="0.2">
      <c r="B1094" s="124"/>
      <c r="C1094" s="137"/>
      <c r="D1094" s="138">
        <f t="shared" si="102"/>
        <v>0</v>
      </c>
      <c r="E1094" s="231"/>
      <c r="F1094" s="119"/>
      <c r="G1094" s="139">
        <f t="shared" si="100"/>
        <v>0</v>
      </c>
      <c r="H1094" s="140">
        <f t="shared" si="103"/>
        <v>0</v>
      </c>
      <c r="I1094" s="122">
        <f t="shared" si="101"/>
        <v>0</v>
      </c>
      <c r="K1094" s="120"/>
      <c r="L1094" s="141" t="e">
        <f t="shared" si="104"/>
        <v>#N/A</v>
      </c>
      <c r="M1094" s="142">
        <f>IF(C1094="ZZ Group",(SUM(IFERROR(SUM(VLOOKUP(C1094,SpeciesLookup,37,FALSE)*E1094/L1094*20*0.001),0)*(1-G1094))),SUM(IFERROR(SUM(VLOOKUP(C1094,SpeciesLookup,37,FALSE)/L1094*'6. Look Up Tables'!$M$9*0.001),0)*(1-G1094)))</f>
        <v>0</v>
      </c>
      <c r="N1094" s="120" t="s">
        <v>114</v>
      </c>
      <c r="O1094" s="122">
        <f t="shared" si="105"/>
        <v>0</v>
      </c>
      <c r="P1094" s="123"/>
    </row>
    <row r="1095" spans="2:16" x14ac:dyDescent="0.2">
      <c r="B1095" s="124"/>
      <c r="C1095" s="137"/>
      <c r="D1095" s="138">
        <f t="shared" si="102"/>
        <v>0</v>
      </c>
      <c r="E1095" s="231"/>
      <c r="F1095" s="119"/>
      <c r="G1095" s="139">
        <f t="shared" si="100"/>
        <v>0</v>
      </c>
      <c r="H1095" s="140">
        <f t="shared" si="103"/>
        <v>0</v>
      </c>
      <c r="I1095" s="122">
        <f t="shared" si="101"/>
        <v>0</v>
      </c>
      <c r="K1095" s="120"/>
      <c r="L1095" s="141" t="e">
        <f t="shared" si="104"/>
        <v>#N/A</v>
      </c>
      <c r="M1095" s="142">
        <f>IF(C1095="ZZ Group",(SUM(IFERROR(SUM(VLOOKUP(C1095,SpeciesLookup,37,FALSE)*E1095/L1095*20*0.001),0)*(1-G1095))),SUM(IFERROR(SUM(VLOOKUP(C1095,SpeciesLookup,37,FALSE)/L1095*'6. Look Up Tables'!$M$9*0.001),0)*(1-G1095)))</f>
        <v>0</v>
      </c>
      <c r="N1095" s="120" t="s">
        <v>114</v>
      </c>
      <c r="O1095" s="122">
        <f t="shared" si="105"/>
        <v>0</v>
      </c>
      <c r="P1095" s="123"/>
    </row>
    <row r="1096" spans="2:16" x14ac:dyDescent="0.2">
      <c r="B1096" s="124"/>
      <c r="C1096" s="137"/>
      <c r="D1096" s="138">
        <f t="shared" si="102"/>
        <v>0</v>
      </c>
      <c r="E1096" s="231"/>
      <c r="F1096" s="119"/>
      <c r="G1096" s="139">
        <f t="shared" si="100"/>
        <v>0</v>
      </c>
      <c r="H1096" s="140">
        <f t="shared" si="103"/>
        <v>0</v>
      </c>
      <c r="I1096" s="122">
        <f t="shared" si="101"/>
        <v>0</v>
      </c>
      <c r="K1096" s="120"/>
      <c r="L1096" s="141" t="e">
        <f t="shared" si="104"/>
        <v>#N/A</v>
      </c>
      <c r="M1096" s="142">
        <f>IF(C1096="ZZ Group",(SUM(IFERROR(SUM(VLOOKUP(C1096,SpeciesLookup,37,FALSE)*E1096/L1096*20*0.001),0)*(1-G1096))),SUM(IFERROR(SUM(VLOOKUP(C1096,SpeciesLookup,37,FALSE)/L1096*'6. Look Up Tables'!$M$9*0.001),0)*(1-G1096)))</f>
        <v>0</v>
      </c>
      <c r="N1096" s="120" t="s">
        <v>114</v>
      </c>
      <c r="O1096" s="122">
        <f t="shared" si="105"/>
        <v>0</v>
      </c>
      <c r="P1096" s="123"/>
    </row>
    <row r="1097" spans="2:16" x14ac:dyDescent="0.2">
      <c r="B1097" s="124"/>
      <c r="C1097" s="137"/>
      <c r="D1097" s="138">
        <f t="shared" si="102"/>
        <v>0</v>
      </c>
      <c r="E1097" s="231"/>
      <c r="F1097" s="119"/>
      <c r="G1097" s="139">
        <f t="shared" si="100"/>
        <v>0</v>
      </c>
      <c r="H1097" s="140">
        <f t="shared" si="103"/>
        <v>0</v>
      </c>
      <c r="I1097" s="122">
        <f t="shared" si="101"/>
        <v>0</v>
      </c>
      <c r="K1097" s="120"/>
      <c r="L1097" s="141" t="e">
        <f t="shared" si="104"/>
        <v>#N/A</v>
      </c>
      <c r="M1097" s="142">
        <f>IF(C1097="ZZ Group",(SUM(IFERROR(SUM(VLOOKUP(C1097,SpeciesLookup,37,FALSE)*E1097/L1097*20*0.001),0)*(1-G1097))),SUM(IFERROR(SUM(VLOOKUP(C1097,SpeciesLookup,37,FALSE)/L1097*'6. Look Up Tables'!$M$9*0.001),0)*(1-G1097)))</f>
        <v>0</v>
      </c>
      <c r="N1097" s="120" t="s">
        <v>114</v>
      </c>
      <c r="O1097" s="122">
        <f t="shared" si="105"/>
        <v>0</v>
      </c>
      <c r="P1097" s="123"/>
    </row>
    <row r="1098" spans="2:16" x14ac:dyDescent="0.2">
      <c r="B1098" s="124"/>
      <c r="C1098" s="137"/>
      <c r="D1098" s="138">
        <f t="shared" si="102"/>
        <v>0</v>
      </c>
      <c r="E1098" s="231"/>
      <c r="F1098" s="119"/>
      <c r="G1098" s="139">
        <f t="shared" si="100"/>
        <v>0</v>
      </c>
      <c r="H1098" s="140">
        <f t="shared" si="103"/>
        <v>0</v>
      </c>
      <c r="I1098" s="122">
        <f t="shared" si="101"/>
        <v>0</v>
      </c>
      <c r="K1098" s="120"/>
      <c r="L1098" s="141" t="e">
        <f t="shared" si="104"/>
        <v>#N/A</v>
      </c>
      <c r="M1098" s="142">
        <f>IF(C1098="ZZ Group",(SUM(IFERROR(SUM(VLOOKUP(C1098,SpeciesLookup,37,FALSE)*E1098/L1098*20*0.001),0)*(1-G1098))),SUM(IFERROR(SUM(VLOOKUP(C1098,SpeciesLookup,37,FALSE)/L1098*'6. Look Up Tables'!$M$9*0.001),0)*(1-G1098)))</f>
        <v>0</v>
      </c>
      <c r="N1098" s="120" t="s">
        <v>114</v>
      </c>
      <c r="O1098" s="122">
        <f t="shared" si="105"/>
        <v>0</v>
      </c>
      <c r="P1098" s="123"/>
    </row>
    <row r="1099" spans="2:16" x14ac:dyDescent="0.2">
      <c r="B1099" s="124"/>
      <c r="C1099" s="137"/>
      <c r="D1099" s="138">
        <f t="shared" si="102"/>
        <v>0</v>
      </c>
      <c r="E1099" s="231"/>
      <c r="F1099" s="119"/>
      <c r="G1099" s="139">
        <f t="shared" si="100"/>
        <v>0</v>
      </c>
      <c r="H1099" s="140">
        <f t="shared" si="103"/>
        <v>0</v>
      </c>
      <c r="I1099" s="122">
        <f t="shared" si="101"/>
        <v>0</v>
      </c>
      <c r="K1099" s="120"/>
      <c r="L1099" s="141" t="e">
        <f t="shared" si="104"/>
        <v>#N/A</v>
      </c>
      <c r="M1099" s="142">
        <f>IF(C1099="ZZ Group",(SUM(IFERROR(SUM(VLOOKUP(C1099,SpeciesLookup,37,FALSE)*E1099/L1099*20*0.001),0)*(1-G1099))),SUM(IFERROR(SUM(VLOOKUP(C1099,SpeciesLookup,37,FALSE)/L1099*'6. Look Up Tables'!$M$9*0.001),0)*(1-G1099)))</f>
        <v>0</v>
      </c>
      <c r="N1099" s="120" t="s">
        <v>114</v>
      </c>
      <c r="O1099" s="122">
        <f t="shared" si="105"/>
        <v>0</v>
      </c>
      <c r="P1099" s="123"/>
    </row>
    <row r="1100" spans="2:16" x14ac:dyDescent="0.2">
      <c r="B1100" s="124"/>
      <c r="C1100" s="137"/>
      <c r="D1100" s="138">
        <f t="shared" si="102"/>
        <v>0</v>
      </c>
      <c r="E1100" s="231"/>
      <c r="F1100" s="119"/>
      <c r="G1100" s="139">
        <f t="shared" si="100"/>
        <v>0</v>
      </c>
      <c r="H1100" s="140">
        <f t="shared" si="103"/>
        <v>0</v>
      </c>
      <c r="I1100" s="122">
        <f t="shared" si="101"/>
        <v>0</v>
      </c>
      <c r="K1100" s="120"/>
      <c r="L1100" s="141" t="e">
        <f t="shared" si="104"/>
        <v>#N/A</v>
      </c>
      <c r="M1100" s="142">
        <f>IF(C1100="ZZ Group",(SUM(IFERROR(SUM(VLOOKUP(C1100,SpeciesLookup,37,FALSE)*E1100/L1100*20*0.001),0)*(1-G1100))),SUM(IFERROR(SUM(VLOOKUP(C1100,SpeciesLookup,37,FALSE)/L1100*'6. Look Up Tables'!$M$9*0.001),0)*(1-G1100)))</f>
        <v>0</v>
      </c>
      <c r="N1100" s="120" t="s">
        <v>114</v>
      </c>
      <c r="O1100" s="122">
        <f t="shared" si="105"/>
        <v>0</v>
      </c>
      <c r="P1100" s="123"/>
    </row>
    <row r="1101" spans="2:16" x14ac:dyDescent="0.2">
      <c r="B1101" s="124"/>
      <c r="C1101" s="137"/>
      <c r="D1101" s="138">
        <f t="shared" si="102"/>
        <v>0</v>
      </c>
      <c r="E1101" s="231"/>
      <c r="F1101" s="119"/>
      <c r="G1101" s="139">
        <f t="shared" ref="G1101:G1164" si="106">IF(C1101="ZZ Group",SUM(F1101/E1101),(IFERROR(SUM(F1101/(PI()*(D1101)^2)),0)))</f>
        <v>0</v>
      </c>
      <c r="H1101" s="140">
        <f t="shared" si="103"/>
        <v>0</v>
      </c>
      <c r="I1101" s="122">
        <f t="shared" ref="I1101:I1164" si="107">IFERROR(SUM(H1101*(1-G1101)),(E1101*(1-G1101)))</f>
        <v>0</v>
      </c>
      <c r="K1101" s="120"/>
      <c r="L1101" s="141" t="e">
        <f t="shared" si="104"/>
        <v>#N/A</v>
      </c>
      <c r="M1101" s="142">
        <f>IF(C1101="ZZ Group",(SUM(IFERROR(SUM(VLOOKUP(C1101,SpeciesLookup,37,FALSE)*E1101/L1101*20*0.001),0)*(1-G1101))),SUM(IFERROR(SUM(VLOOKUP(C1101,SpeciesLookup,37,FALSE)/L1101*'6. Look Up Tables'!$M$9*0.001),0)*(1-G1101)))</f>
        <v>0</v>
      </c>
      <c r="N1101" s="120" t="s">
        <v>114</v>
      </c>
      <c r="O1101" s="122">
        <f t="shared" si="105"/>
        <v>0</v>
      </c>
      <c r="P1101" s="123"/>
    </row>
    <row r="1102" spans="2:16" x14ac:dyDescent="0.2">
      <c r="B1102" s="124"/>
      <c r="C1102" s="137"/>
      <c r="D1102" s="138">
        <f t="shared" si="102"/>
        <v>0</v>
      </c>
      <c r="E1102" s="231"/>
      <c r="F1102" s="119"/>
      <c r="G1102" s="139">
        <f t="shared" si="106"/>
        <v>0</v>
      </c>
      <c r="H1102" s="140">
        <f t="shared" si="103"/>
        <v>0</v>
      </c>
      <c r="I1102" s="122">
        <f t="shared" si="107"/>
        <v>0</v>
      </c>
      <c r="K1102" s="120"/>
      <c r="L1102" s="141" t="e">
        <f t="shared" si="104"/>
        <v>#N/A</v>
      </c>
      <c r="M1102" s="142">
        <f>IF(C1102="ZZ Group",(SUM(IFERROR(SUM(VLOOKUP(C1102,SpeciesLookup,37,FALSE)*E1102/L1102*20*0.001),0)*(1-G1102))),SUM(IFERROR(SUM(VLOOKUP(C1102,SpeciesLookup,37,FALSE)/L1102*'6. Look Up Tables'!$M$9*0.001),0)*(1-G1102)))</f>
        <v>0</v>
      </c>
      <c r="N1102" s="120" t="s">
        <v>114</v>
      </c>
      <c r="O1102" s="122">
        <f t="shared" si="105"/>
        <v>0</v>
      </c>
      <c r="P1102" s="123"/>
    </row>
    <row r="1103" spans="2:16" x14ac:dyDescent="0.2">
      <c r="B1103" s="124"/>
      <c r="C1103" s="137"/>
      <c r="D1103" s="138">
        <f t="shared" si="102"/>
        <v>0</v>
      </c>
      <c r="E1103" s="231"/>
      <c r="F1103" s="119"/>
      <c r="G1103" s="139">
        <f t="shared" si="106"/>
        <v>0</v>
      </c>
      <c r="H1103" s="140">
        <f t="shared" si="103"/>
        <v>0</v>
      </c>
      <c r="I1103" s="122">
        <f t="shared" si="107"/>
        <v>0</v>
      </c>
      <c r="K1103" s="120"/>
      <c r="L1103" s="141" t="e">
        <f t="shared" si="104"/>
        <v>#N/A</v>
      </c>
      <c r="M1103" s="142">
        <f>IF(C1103="ZZ Group",(SUM(IFERROR(SUM(VLOOKUP(C1103,SpeciesLookup,37,FALSE)*E1103/L1103*20*0.001),0)*(1-G1103))),SUM(IFERROR(SUM(VLOOKUP(C1103,SpeciesLookup,37,FALSE)/L1103*'6. Look Up Tables'!$M$9*0.001),0)*(1-G1103)))</f>
        <v>0</v>
      </c>
      <c r="N1103" s="120" t="s">
        <v>114</v>
      </c>
      <c r="O1103" s="122">
        <f t="shared" si="105"/>
        <v>0</v>
      </c>
      <c r="P1103" s="123"/>
    </row>
    <row r="1104" spans="2:16" x14ac:dyDescent="0.2">
      <c r="B1104" s="124"/>
      <c r="C1104" s="137"/>
      <c r="D1104" s="138">
        <f t="shared" si="102"/>
        <v>0</v>
      </c>
      <c r="E1104" s="231"/>
      <c r="F1104" s="119"/>
      <c r="G1104" s="139">
        <f t="shared" si="106"/>
        <v>0</v>
      </c>
      <c r="H1104" s="140">
        <f t="shared" si="103"/>
        <v>0</v>
      </c>
      <c r="I1104" s="122">
        <f t="shared" si="107"/>
        <v>0</v>
      </c>
      <c r="K1104" s="120"/>
      <c r="L1104" s="141" t="e">
        <f t="shared" si="104"/>
        <v>#N/A</v>
      </c>
      <c r="M1104" s="142">
        <f>IF(C1104="ZZ Group",(SUM(IFERROR(SUM(VLOOKUP(C1104,SpeciesLookup,37,FALSE)*E1104/L1104*20*0.001),0)*(1-G1104))),SUM(IFERROR(SUM(VLOOKUP(C1104,SpeciesLookup,37,FALSE)/L1104*'6. Look Up Tables'!$M$9*0.001),0)*(1-G1104)))</f>
        <v>0</v>
      </c>
      <c r="N1104" s="120" t="s">
        <v>114</v>
      </c>
      <c r="O1104" s="122">
        <f t="shared" si="105"/>
        <v>0</v>
      </c>
      <c r="P1104" s="123"/>
    </row>
    <row r="1105" spans="2:16" x14ac:dyDescent="0.2">
      <c r="B1105" s="124"/>
      <c r="C1105" s="137"/>
      <c r="D1105" s="138">
        <f t="shared" si="102"/>
        <v>0</v>
      </c>
      <c r="E1105" s="231"/>
      <c r="F1105" s="119"/>
      <c r="G1105" s="139">
        <f t="shared" si="106"/>
        <v>0</v>
      </c>
      <c r="H1105" s="140">
        <f t="shared" si="103"/>
        <v>0</v>
      </c>
      <c r="I1105" s="122">
        <f t="shared" si="107"/>
        <v>0</v>
      </c>
      <c r="K1105" s="120"/>
      <c r="L1105" s="141" t="e">
        <f t="shared" si="104"/>
        <v>#N/A</v>
      </c>
      <c r="M1105" s="142">
        <f>IF(C1105="ZZ Group",(SUM(IFERROR(SUM(VLOOKUP(C1105,SpeciesLookup,37,FALSE)*E1105/L1105*20*0.001),0)*(1-G1105))),SUM(IFERROR(SUM(VLOOKUP(C1105,SpeciesLookup,37,FALSE)/L1105*'6. Look Up Tables'!$M$9*0.001),0)*(1-G1105)))</f>
        <v>0</v>
      </c>
      <c r="N1105" s="120" t="s">
        <v>114</v>
      </c>
      <c r="O1105" s="122">
        <f t="shared" si="105"/>
        <v>0</v>
      </c>
      <c r="P1105" s="123"/>
    </row>
    <row r="1106" spans="2:16" x14ac:dyDescent="0.2">
      <c r="B1106" s="124"/>
      <c r="C1106" s="137"/>
      <c r="D1106" s="138">
        <f t="shared" si="102"/>
        <v>0</v>
      </c>
      <c r="E1106" s="231"/>
      <c r="F1106" s="119"/>
      <c r="G1106" s="139">
        <f t="shared" si="106"/>
        <v>0</v>
      </c>
      <c r="H1106" s="140">
        <f t="shared" si="103"/>
        <v>0</v>
      </c>
      <c r="I1106" s="122">
        <f t="shared" si="107"/>
        <v>0</v>
      </c>
      <c r="K1106" s="120"/>
      <c r="L1106" s="141" t="e">
        <f t="shared" si="104"/>
        <v>#N/A</v>
      </c>
      <c r="M1106" s="142">
        <f>IF(C1106="ZZ Group",(SUM(IFERROR(SUM(VLOOKUP(C1106,SpeciesLookup,37,FALSE)*E1106/L1106*20*0.001),0)*(1-G1106))),SUM(IFERROR(SUM(VLOOKUP(C1106,SpeciesLookup,37,FALSE)/L1106*'6. Look Up Tables'!$M$9*0.001),0)*(1-G1106)))</f>
        <v>0</v>
      </c>
      <c r="N1106" s="120" t="s">
        <v>114</v>
      </c>
      <c r="O1106" s="122">
        <f t="shared" si="105"/>
        <v>0</v>
      </c>
      <c r="P1106" s="123"/>
    </row>
    <row r="1107" spans="2:16" x14ac:dyDescent="0.2">
      <c r="B1107" s="124"/>
      <c r="C1107" s="137"/>
      <c r="D1107" s="138">
        <f t="shared" si="102"/>
        <v>0</v>
      </c>
      <c r="E1107" s="231"/>
      <c r="F1107" s="119"/>
      <c r="G1107" s="139">
        <f t="shared" si="106"/>
        <v>0</v>
      </c>
      <c r="H1107" s="140">
        <f t="shared" si="103"/>
        <v>0</v>
      </c>
      <c r="I1107" s="122">
        <f t="shared" si="107"/>
        <v>0</v>
      </c>
      <c r="K1107" s="120"/>
      <c r="L1107" s="141" t="e">
        <f t="shared" si="104"/>
        <v>#N/A</v>
      </c>
      <c r="M1107" s="142">
        <f>IF(C1107="ZZ Group",(SUM(IFERROR(SUM(VLOOKUP(C1107,SpeciesLookup,37,FALSE)*E1107/L1107*20*0.001),0)*(1-G1107))),SUM(IFERROR(SUM(VLOOKUP(C1107,SpeciesLookup,37,FALSE)/L1107*'6. Look Up Tables'!$M$9*0.001),0)*(1-G1107)))</f>
        <v>0</v>
      </c>
      <c r="N1107" s="120" t="s">
        <v>114</v>
      </c>
      <c r="O1107" s="122">
        <f t="shared" si="105"/>
        <v>0</v>
      </c>
      <c r="P1107" s="123"/>
    </row>
    <row r="1108" spans="2:16" x14ac:dyDescent="0.2">
      <c r="B1108" s="124"/>
      <c r="C1108" s="137"/>
      <c r="D1108" s="138">
        <f t="shared" si="102"/>
        <v>0</v>
      </c>
      <c r="E1108" s="231"/>
      <c r="F1108" s="119"/>
      <c r="G1108" s="139">
        <f t="shared" si="106"/>
        <v>0</v>
      </c>
      <c r="H1108" s="140">
        <f t="shared" si="103"/>
        <v>0</v>
      </c>
      <c r="I1108" s="122">
        <f t="shared" si="107"/>
        <v>0</v>
      </c>
      <c r="K1108" s="120"/>
      <c r="L1108" s="141" t="e">
        <f t="shared" si="104"/>
        <v>#N/A</v>
      </c>
      <c r="M1108" s="142">
        <f>IF(C1108="ZZ Group",(SUM(IFERROR(SUM(VLOOKUP(C1108,SpeciesLookup,37,FALSE)*E1108/L1108*20*0.001),0)*(1-G1108))),SUM(IFERROR(SUM(VLOOKUP(C1108,SpeciesLookup,37,FALSE)/L1108*'6. Look Up Tables'!$M$9*0.001),0)*(1-G1108)))</f>
        <v>0</v>
      </c>
      <c r="N1108" s="120" t="s">
        <v>114</v>
      </c>
      <c r="O1108" s="122">
        <f t="shared" si="105"/>
        <v>0</v>
      </c>
      <c r="P1108" s="123"/>
    </row>
    <row r="1109" spans="2:16" x14ac:dyDescent="0.2">
      <c r="B1109" s="124"/>
      <c r="C1109" s="137"/>
      <c r="D1109" s="138">
        <f t="shared" si="102"/>
        <v>0</v>
      </c>
      <c r="E1109" s="231"/>
      <c r="F1109" s="119"/>
      <c r="G1109" s="139">
        <f t="shared" si="106"/>
        <v>0</v>
      </c>
      <c r="H1109" s="140">
        <f t="shared" si="103"/>
        <v>0</v>
      </c>
      <c r="I1109" s="122">
        <f t="shared" si="107"/>
        <v>0</v>
      </c>
      <c r="K1109" s="120"/>
      <c r="L1109" s="141" t="e">
        <f t="shared" si="104"/>
        <v>#N/A</v>
      </c>
      <c r="M1109" s="142">
        <f>IF(C1109="ZZ Group",(SUM(IFERROR(SUM(VLOOKUP(C1109,SpeciesLookup,37,FALSE)*E1109/L1109*20*0.001),0)*(1-G1109))),SUM(IFERROR(SUM(VLOOKUP(C1109,SpeciesLookup,37,FALSE)/L1109*'6. Look Up Tables'!$M$9*0.001),0)*(1-G1109)))</f>
        <v>0</v>
      </c>
      <c r="N1109" s="120" t="s">
        <v>114</v>
      </c>
      <c r="O1109" s="122">
        <f t="shared" si="105"/>
        <v>0</v>
      </c>
      <c r="P1109" s="123"/>
    </row>
    <row r="1110" spans="2:16" x14ac:dyDescent="0.2">
      <c r="B1110" s="124"/>
      <c r="C1110" s="137"/>
      <c r="D1110" s="138">
        <f t="shared" si="102"/>
        <v>0</v>
      </c>
      <c r="E1110" s="231"/>
      <c r="F1110" s="119"/>
      <c r="G1110" s="139">
        <f t="shared" si="106"/>
        <v>0</v>
      </c>
      <c r="H1110" s="140">
        <f t="shared" si="103"/>
        <v>0</v>
      </c>
      <c r="I1110" s="122">
        <f t="shared" si="107"/>
        <v>0</v>
      </c>
      <c r="K1110" s="120"/>
      <c r="L1110" s="141" t="e">
        <f t="shared" si="104"/>
        <v>#N/A</v>
      </c>
      <c r="M1110" s="142">
        <f>IF(C1110="ZZ Group",(SUM(IFERROR(SUM(VLOOKUP(C1110,SpeciesLookup,37,FALSE)*E1110/L1110*20*0.001),0)*(1-G1110))),SUM(IFERROR(SUM(VLOOKUP(C1110,SpeciesLookup,37,FALSE)/L1110*'6. Look Up Tables'!$M$9*0.001),0)*(1-G1110)))</f>
        <v>0</v>
      </c>
      <c r="N1110" s="120" t="s">
        <v>114</v>
      </c>
      <c r="O1110" s="122">
        <f t="shared" si="105"/>
        <v>0</v>
      </c>
      <c r="P1110" s="123"/>
    </row>
    <row r="1111" spans="2:16" x14ac:dyDescent="0.2">
      <c r="B1111" s="124"/>
      <c r="C1111" s="137"/>
      <c r="D1111" s="138">
        <f t="shared" si="102"/>
        <v>0</v>
      </c>
      <c r="E1111" s="231"/>
      <c r="F1111" s="119"/>
      <c r="G1111" s="139">
        <f t="shared" si="106"/>
        <v>0</v>
      </c>
      <c r="H1111" s="140">
        <f t="shared" si="103"/>
        <v>0</v>
      </c>
      <c r="I1111" s="122">
        <f t="shared" si="107"/>
        <v>0</v>
      </c>
      <c r="K1111" s="120"/>
      <c r="L1111" s="141" t="e">
        <f t="shared" si="104"/>
        <v>#N/A</v>
      </c>
      <c r="M1111" s="142">
        <f>IF(C1111="ZZ Group",(SUM(IFERROR(SUM(VLOOKUP(C1111,SpeciesLookup,37,FALSE)*E1111/L1111*20*0.001),0)*(1-G1111))),SUM(IFERROR(SUM(VLOOKUP(C1111,SpeciesLookup,37,FALSE)/L1111*'6. Look Up Tables'!$M$9*0.001),0)*(1-G1111)))</f>
        <v>0</v>
      </c>
      <c r="N1111" s="120" t="s">
        <v>114</v>
      </c>
      <c r="O1111" s="122">
        <f t="shared" si="105"/>
        <v>0</v>
      </c>
      <c r="P1111" s="123"/>
    </row>
    <row r="1112" spans="2:16" x14ac:dyDescent="0.2">
      <c r="B1112" s="124"/>
      <c r="C1112" s="137"/>
      <c r="D1112" s="138">
        <f t="shared" si="102"/>
        <v>0</v>
      </c>
      <c r="E1112" s="231"/>
      <c r="F1112" s="119"/>
      <c r="G1112" s="139">
        <f t="shared" si="106"/>
        <v>0</v>
      </c>
      <c r="H1112" s="140">
        <f t="shared" si="103"/>
        <v>0</v>
      </c>
      <c r="I1112" s="122">
        <f t="shared" si="107"/>
        <v>0</v>
      </c>
      <c r="K1112" s="120"/>
      <c r="L1112" s="141" t="e">
        <f t="shared" si="104"/>
        <v>#N/A</v>
      </c>
      <c r="M1112" s="142">
        <f>IF(C1112="ZZ Group",(SUM(IFERROR(SUM(VLOOKUP(C1112,SpeciesLookup,37,FALSE)*E1112/L1112*20*0.001),0)*(1-G1112))),SUM(IFERROR(SUM(VLOOKUP(C1112,SpeciesLookup,37,FALSE)/L1112*'6. Look Up Tables'!$M$9*0.001),0)*(1-G1112)))</f>
        <v>0</v>
      </c>
      <c r="N1112" s="120" t="s">
        <v>114</v>
      </c>
      <c r="O1112" s="122">
        <f t="shared" si="105"/>
        <v>0</v>
      </c>
      <c r="P1112" s="123"/>
    </row>
    <row r="1113" spans="2:16" x14ac:dyDescent="0.2">
      <c r="B1113" s="124"/>
      <c r="C1113" s="137"/>
      <c r="D1113" s="138">
        <f t="shared" si="102"/>
        <v>0</v>
      </c>
      <c r="E1113" s="231"/>
      <c r="F1113" s="119"/>
      <c r="G1113" s="139">
        <f t="shared" si="106"/>
        <v>0</v>
      </c>
      <c r="H1113" s="140">
        <f t="shared" si="103"/>
        <v>0</v>
      </c>
      <c r="I1113" s="122">
        <f t="shared" si="107"/>
        <v>0</v>
      </c>
      <c r="K1113" s="120"/>
      <c r="L1113" s="141" t="e">
        <f t="shared" si="104"/>
        <v>#N/A</v>
      </c>
      <c r="M1113" s="142">
        <f>IF(C1113="ZZ Group",(SUM(IFERROR(SUM(VLOOKUP(C1113,SpeciesLookup,37,FALSE)*E1113/L1113*20*0.001),0)*(1-G1113))),SUM(IFERROR(SUM(VLOOKUP(C1113,SpeciesLookup,37,FALSE)/L1113*'6. Look Up Tables'!$M$9*0.001),0)*(1-G1113)))</f>
        <v>0</v>
      </c>
      <c r="N1113" s="120" t="s">
        <v>114</v>
      </c>
      <c r="O1113" s="122">
        <f t="shared" si="105"/>
        <v>0</v>
      </c>
      <c r="P1113" s="123"/>
    </row>
    <row r="1114" spans="2:16" x14ac:dyDescent="0.2">
      <c r="B1114" s="124"/>
      <c r="C1114" s="137"/>
      <c r="D1114" s="138">
        <f t="shared" si="102"/>
        <v>0</v>
      </c>
      <c r="E1114" s="231"/>
      <c r="F1114" s="119"/>
      <c r="G1114" s="139">
        <f t="shared" si="106"/>
        <v>0</v>
      </c>
      <c r="H1114" s="140">
        <f t="shared" si="103"/>
        <v>0</v>
      </c>
      <c r="I1114" s="122">
        <f t="shared" si="107"/>
        <v>0</v>
      </c>
      <c r="K1114" s="120"/>
      <c r="L1114" s="141" t="e">
        <f t="shared" si="104"/>
        <v>#N/A</v>
      </c>
      <c r="M1114" s="142">
        <f>IF(C1114="ZZ Group",(SUM(IFERROR(SUM(VLOOKUP(C1114,SpeciesLookup,37,FALSE)*E1114/L1114*20*0.001),0)*(1-G1114))),SUM(IFERROR(SUM(VLOOKUP(C1114,SpeciesLookup,37,FALSE)/L1114*'6. Look Up Tables'!$M$9*0.001),0)*(1-G1114)))</f>
        <v>0</v>
      </c>
      <c r="N1114" s="120" t="s">
        <v>114</v>
      </c>
      <c r="O1114" s="122">
        <f t="shared" si="105"/>
        <v>0</v>
      </c>
      <c r="P1114" s="123"/>
    </row>
    <row r="1115" spans="2:16" x14ac:dyDescent="0.2">
      <c r="B1115" s="124"/>
      <c r="C1115" s="137"/>
      <c r="D1115" s="138">
        <f t="shared" si="102"/>
        <v>0</v>
      </c>
      <c r="E1115" s="231"/>
      <c r="F1115" s="119"/>
      <c r="G1115" s="139">
        <f t="shared" si="106"/>
        <v>0</v>
      </c>
      <c r="H1115" s="140">
        <f t="shared" si="103"/>
        <v>0</v>
      </c>
      <c r="I1115" s="122">
        <f t="shared" si="107"/>
        <v>0</v>
      </c>
      <c r="K1115" s="120"/>
      <c r="L1115" s="141" t="e">
        <f t="shared" si="104"/>
        <v>#N/A</v>
      </c>
      <c r="M1115" s="142">
        <f>IF(C1115="ZZ Group",(SUM(IFERROR(SUM(VLOOKUP(C1115,SpeciesLookup,37,FALSE)*E1115/L1115*20*0.001),0)*(1-G1115))),SUM(IFERROR(SUM(VLOOKUP(C1115,SpeciesLookup,37,FALSE)/L1115*'6. Look Up Tables'!$M$9*0.001),0)*(1-G1115)))</f>
        <v>0</v>
      </c>
      <c r="N1115" s="120" t="s">
        <v>114</v>
      </c>
      <c r="O1115" s="122">
        <f t="shared" si="105"/>
        <v>0</v>
      </c>
      <c r="P1115" s="123"/>
    </row>
    <row r="1116" spans="2:16" x14ac:dyDescent="0.2">
      <c r="B1116" s="124"/>
      <c r="C1116" s="137"/>
      <c r="D1116" s="138">
        <f t="shared" si="102"/>
        <v>0</v>
      </c>
      <c r="E1116" s="231"/>
      <c r="F1116" s="119"/>
      <c r="G1116" s="139">
        <f t="shared" si="106"/>
        <v>0</v>
      </c>
      <c r="H1116" s="140">
        <f t="shared" si="103"/>
        <v>0</v>
      </c>
      <c r="I1116" s="122">
        <f t="shared" si="107"/>
        <v>0</v>
      </c>
      <c r="K1116" s="120"/>
      <c r="L1116" s="141" t="e">
        <f t="shared" si="104"/>
        <v>#N/A</v>
      </c>
      <c r="M1116" s="142">
        <f>IF(C1116="ZZ Group",(SUM(IFERROR(SUM(VLOOKUP(C1116,SpeciesLookup,37,FALSE)*E1116/L1116*20*0.001),0)*(1-G1116))),SUM(IFERROR(SUM(VLOOKUP(C1116,SpeciesLookup,37,FALSE)/L1116*'6. Look Up Tables'!$M$9*0.001),0)*(1-G1116)))</f>
        <v>0</v>
      </c>
      <c r="N1116" s="120" t="s">
        <v>114</v>
      </c>
      <c r="O1116" s="122">
        <f t="shared" si="105"/>
        <v>0</v>
      </c>
      <c r="P1116" s="123"/>
    </row>
    <row r="1117" spans="2:16" x14ac:dyDescent="0.2">
      <c r="B1117" s="124"/>
      <c r="C1117" s="137"/>
      <c r="D1117" s="138">
        <f t="shared" si="102"/>
        <v>0</v>
      </c>
      <c r="E1117" s="231"/>
      <c r="F1117" s="119"/>
      <c r="G1117" s="139">
        <f t="shared" si="106"/>
        <v>0</v>
      </c>
      <c r="H1117" s="140">
        <f t="shared" si="103"/>
        <v>0</v>
      </c>
      <c r="I1117" s="122">
        <f t="shared" si="107"/>
        <v>0</v>
      </c>
      <c r="K1117" s="120"/>
      <c r="L1117" s="141" t="e">
        <f t="shared" si="104"/>
        <v>#N/A</v>
      </c>
      <c r="M1117" s="142">
        <f>IF(C1117="ZZ Group",(SUM(IFERROR(SUM(VLOOKUP(C1117,SpeciesLookup,37,FALSE)*E1117/L1117*20*0.001),0)*(1-G1117))),SUM(IFERROR(SUM(VLOOKUP(C1117,SpeciesLookup,37,FALSE)/L1117*'6. Look Up Tables'!$M$9*0.001),0)*(1-G1117)))</f>
        <v>0</v>
      </c>
      <c r="N1117" s="120" t="s">
        <v>114</v>
      </c>
      <c r="O1117" s="122">
        <f t="shared" si="105"/>
        <v>0</v>
      </c>
      <c r="P1117" s="123"/>
    </row>
    <row r="1118" spans="2:16" x14ac:dyDescent="0.2">
      <c r="B1118" s="124"/>
      <c r="C1118" s="137"/>
      <c r="D1118" s="138">
        <f t="shared" si="102"/>
        <v>0</v>
      </c>
      <c r="E1118" s="231"/>
      <c r="F1118" s="119"/>
      <c r="G1118" s="139">
        <f t="shared" si="106"/>
        <v>0</v>
      </c>
      <c r="H1118" s="140">
        <f t="shared" si="103"/>
        <v>0</v>
      </c>
      <c r="I1118" s="122">
        <f t="shared" si="107"/>
        <v>0</v>
      </c>
      <c r="K1118" s="120"/>
      <c r="L1118" s="141" t="e">
        <f t="shared" si="104"/>
        <v>#N/A</v>
      </c>
      <c r="M1118" s="142">
        <f>IF(C1118="ZZ Group",(SUM(IFERROR(SUM(VLOOKUP(C1118,SpeciesLookup,37,FALSE)*E1118/L1118*20*0.001),0)*(1-G1118))),SUM(IFERROR(SUM(VLOOKUP(C1118,SpeciesLookup,37,FALSE)/L1118*'6. Look Up Tables'!$M$9*0.001),0)*(1-G1118)))</f>
        <v>0</v>
      </c>
      <c r="N1118" s="120" t="s">
        <v>114</v>
      </c>
      <c r="O1118" s="122">
        <f t="shared" si="105"/>
        <v>0</v>
      </c>
      <c r="P1118" s="123"/>
    </row>
    <row r="1119" spans="2:16" x14ac:dyDescent="0.2">
      <c r="B1119" s="124"/>
      <c r="C1119" s="137"/>
      <c r="D1119" s="138">
        <f t="shared" si="102"/>
        <v>0</v>
      </c>
      <c r="E1119" s="231"/>
      <c r="F1119" s="119"/>
      <c r="G1119" s="139">
        <f t="shared" si="106"/>
        <v>0</v>
      </c>
      <c r="H1119" s="140">
        <f t="shared" si="103"/>
        <v>0</v>
      </c>
      <c r="I1119" s="122">
        <f t="shared" si="107"/>
        <v>0</v>
      </c>
      <c r="K1119" s="120"/>
      <c r="L1119" s="141" t="e">
        <f t="shared" si="104"/>
        <v>#N/A</v>
      </c>
      <c r="M1119" s="142">
        <f>IF(C1119="ZZ Group",(SUM(IFERROR(SUM(VLOOKUP(C1119,SpeciesLookup,37,FALSE)*E1119/L1119*20*0.001),0)*(1-G1119))),SUM(IFERROR(SUM(VLOOKUP(C1119,SpeciesLookup,37,FALSE)/L1119*'6. Look Up Tables'!$M$9*0.001),0)*(1-G1119)))</f>
        <v>0</v>
      </c>
      <c r="N1119" s="120" t="s">
        <v>114</v>
      </c>
      <c r="O1119" s="122">
        <f t="shared" si="105"/>
        <v>0</v>
      </c>
      <c r="P1119" s="123"/>
    </row>
    <row r="1120" spans="2:16" x14ac:dyDescent="0.2">
      <c r="B1120" s="124"/>
      <c r="C1120" s="137"/>
      <c r="D1120" s="138">
        <f t="shared" si="102"/>
        <v>0</v>
      </c>
      <c r="E1120" s="231"/>
      <c r="F1120" s="119"/>
      <c r="G1120" s="139">
        <f t="shared" si="106"/>
        <v>0</v>
      </c>
      <c r="H1120" s="140">
        <f t="shared" si="103"/>
        <v>0</v>
      </c>
      <c r="I1120" s="122">
        <f t="shared" si="107"/>
        <v>0</v>
      </c>
      <c r="K1120" s="120"/>
      <c r="L1120" s="141" t="e">
        <f t="shared" si="104"/>
        <v>#N/A</v>
      </c>
      <c r="M1120" s="142">
        <f>IF(C1120="ZZ Group",(SUM(IFERROR(SUM(VLOOKUP(C1120,SpeciesLookup,37,FALSE)*E1120/L1120*20*0.001),0)*(1-G1120))),SUM(IFERROR(SUM(VLOOKUP(C1120,SpeciesLookup,37,FALSE)/L1120*'6. Look Up Tables'!$M$9*0.001),0)*(1-G1120)))</f>
        <v>0</v>
      </c>
      <c r="N1120" s="120" t="s">
        <v>114</v>
      </c>
      <c r="O1120" s="122">
        <f t="shared" si="105"/>
        <v>0</v>
      </c>
      <c r="P1120" s="123"/>
    </row>
    <row r="1121" spans="2:16" x14ac:dyDescent="0.2">
      <c r="B1121" s="124"/>
      <c r="C1121" s="137"/>
      <c r="D1121" s="138">
        <f t="shared" si="102"/>
        <v>0</v>
      </c>
      <c r="E1121" s="231"/>
      <c r="F1121" s="119"/>
      <c r="G1121" s="139">
        <f t="shared" si="106"/>
        <v>0</v>
      </c>
      <c r="H1121" s="140">
        <f t="shared" si="103"/>
        <v>0</v>
      </c>
      <c r="I1121" s="122">
        <f t="shared" si="107"/>
        <v>0</v>
      </c>
      <c r="K1121" s="120"/>
      <c r="L1121" s="141" t="e">
        <f t="shared" si="104"/>
        <v>#N/A</v>
      </c>
      <c r="M1121" s="142">
        <f>IF(C1121="ZZ Group",(SUM(IFERROR(SUM(VLOOKUP(C1121,SpeciesLookup,37,FALSE)*E1121/L1121*20*0.001),0)*(1-G1121))),SUM(IFERROR(SUM(VLOOKUP(C1121,SpeciesLookup,37,FALSE)/L1121*'6. Look Up Tables'!$M$9*0.001),0)*(1-G1121)))</f>
        <v>0</v>
      </c>
      <c r="N1121" s="120" t="s">
        <v>114</v>
      </c>
      <c r="O1121" s="122">
        <f t="shared" si="105"/>
        <v>0</v>
      </c>
      <c r="P1121" s="123"/>
    </row>
    <row r="1122" spans="2:16" x14ac:dyDescent="0.2">
      <c r="B1122" s="124"/>
      <c r="C1122" s="137"/>
      <c r="D1122" s="138">
        <f t="shared" si="102"/>
        <v>0</v>
      </c>
      <c r="E1122" s="231"/>
      <c r="F1122" s="119"/>
      <c r="G1122" s="139">
        <f t="shared" si="106"/>
        <v>0</v>
      </c>
      <c r="H1122" s="140">
        <f t="shared" si="103"/>
        <v>0</v>
      </c>
      <c r="I1122" s="122">
        <f t="shared" si="107"/>
        <v>0</v>
      </c>
      <c r="K1122" s="120"/>
      <c r="L1122" s="141" t="e">
        <f t="shared" si="104"/>
        <v>#N/A</v>
      </c>
      <c r="M1122" s="142">
        <f>IF(C1122="ZZ Group",(SUM(IFERROR(SUM(VLOOKUP(C1122,SpeciesLookup,37,FALSE)*E1122/L1122*20*0.001),0)*(1-G1122))),SUM(IFERROR(SUM(VLOOKUP(C1122,SpeciesLookup,37,FALSE)/L1122*'6. Look Up Tables'!$M$9*0.001),0)*(1-G1122)))</f>
        <v>0</v>
      </c>
      <c r="N1122" s="120" t="s">
        <v>114</v>
      </c>
      <c r="O1122" s="122">
        <f t="shared" si="105"/>
        <v>0</v>
      </c>
      <c r="P1122" s="123"/>
    </row>
    <row r="1123" spans="2:16" x14ac:dyDescent="0.2">
      <c r="B1123" s="124"/>
      <c r="C1123" s="137"/>
      <c r="D1123" s="138">
        <f t="shared" si="102"/>
        <v>0</v>
      </c>
      <c r="E1123" s="231"/>
      <c r="F1123" s="119"/>
      <c r="G1123" s="139">
        <f t="shared" si="106"/>
        <v>0</v>
      </c>
      <c r="H1123" s="140">
        <f t="shared" si="103"/>
        <v>0</v>
      </c>
      <c r="I1123" s="122">
        <f t="shared" si="107"/>
        <v>0</v>
      </c>
      <c r="K1123" s="120"/>
      <c r="L1123" s="141" t="e">
        <f t="shared" si="104"/>
        <v>#N/A</v>
      </c>
      <c r="M1123" s="142">
        <f>IF(C1123="ZZ Group",(SUM(IFERROR(SUM(VLOOKUP(C1123,SpeciesLookup,37,FALSE)*E1123/L1123*20*0.001),0)*(1-G1123))),SUM(IFERROR(SUM(VLOOKUP(C1123,SpeciesLookup,37,FALSE)/L1123*'6. Look Up Tables'!$M$9*0.001),0)*(1-G1123)))</f>
        <v>0</v>
      </c>
      <c r="N1123" s="120" t="s">
        <v>114</v>
      </c>
      <c r="O1123" s="122">
        <f t="shared" si="105"/>
        <v>0</v>
      </c>
      <c r="P1123" s="123"/>
    </row>
    <row r="1124" spans="2:16" x14ac:dyDescent="0.2">
      <c r="B1124" s="124"/>
      <c r="C1124" s="137"/>
      <c r="D1124" s="138">
        <f t="shared" si="102"/>
        <v>0</v>
      </c>
      <c r="E1124" s="231"/>
      <c r="F1124" s="119"/>
      <c r="G1124" s="139">
        <f t="shared" si="106"/>
        <v>0</v>
      </c>
      <c r="H1124" s="140">
        <f t="shared" si="103"/>
        <v>0</v>
      </c>
      <c r="I1124" s="122">
        <f t="shared" si="107"/>
        <v>0</v>
      </c>
      <c r="K1124" s="120"/>
      <c r="L1124" s="141" t="e">
        <f t="shared" si="104"/>
        <v>#N/A</v>
      </c>
      <c r="M1124" s="142">
        <f>IF(C1124="ZZ Group",(SUM(IFERROR(SUM(VLOOKUP(C1124,SpeciesLookup,37,FALSE)*E1124/L1124*20*0.001),0)*(1-G1124))),SUM(IFERROR(SUM(VLOOKUP(C1124,SpeciesLookup,37,FALSE)/L1124*'6. Look Up Tables'!$M$9*0.001),0)*(1-G1124)))</f>
        <v>0</v>
      </c>
      <c r="N1124" s="120" t="s">
        <v>114</v>
      </c>
      <c r="O1124" s="122">
        <f t="shared" si="105"/>
        <v>0</v>
      </c>
      <c r="P1124" s="123"/>
    </row>
    <row r="1125" spans="2:16" x14ac:dyDescent="0.2">
      <c r="B1125" s="124"/>
      <c r="C1125" s="137"/>
      <c r="D1125" s="138">
        <f t="shared" si="102"/>
        <v>0</v>
      </c>
      <c r="E1125" s="231"/>
      <c r="F1125" s="119"/>
      <c r="G1125" s="139">
        <f t="shared" si="106"/>
        <v>0</v>
      </c>
      <c r="H1125" s="140">
        <f t="shared" si="103"/>
        <v>0</v>
      </c>
      <c r="I1125" s="122">
        <f t="shared" si="107"/>
        <v>0</v>
      </c>
      <c r="K1125" s="120"/>
      <c r="L1125" s="141" t="e">
        <f t="shared" si="104"/>
        <v>#N/A</v>
      </c>
      <c r="M1125" s="142">
        <f>IF(C1125="ZZ Group",(SUM(IFERROR(SUM(VLOOKUP(C1125,SpeciesLookup,37,FALSE)*E1125/L1125*20*0.001),0)*(1-G1125))),SUM(IFERROR(SUM(VLOOKUP(C1125,SpeciesLookup,37,FALSE)/L1125*'6. Look Up Tables'!$M$9*0.001),0)*(1-G1125)))</f>
        <v>0</v>
      </c>
      <c r="N1125" s="120" t="s">
        <v>114</v>
      </c>
      <c r="O1125" s="122">
        <f t="shared" si="105"/>
        <v>0</v>
      </c>
      <c r="P1125" s="123"/>
    </row>
    <row r="1126" spans="2:16" x14ac:dyDescent="0.2">
      <c r="B1126" s="124"/>
      <c r="C1126" s="137"/>
      <c r="D1126" s="138">
        <f t="shared" si="102"/>
        <v>0</v>
      </c>
      <c r="E1126" s="231"/>
      <c r="F1126" s="119"/>
      <c r="G1126" s="139">
        <f t="shared" si="106"/>
        <v>0</v>
      </c>
      <c r="H1126" s="140">
        <f t="shared" si="103"/>
        <v>0</v>
      </c>
      <c r="I1126" s="122">
        <f t="shared" si="107"/>
        <v>0</v>
      </c>
      <c r="K1126" s="120"/>
      <c r="L1126" s="141" t="e">
        <f t="shared" si="104"/>
        <v>#N/A</v>
      </c>
      <c r="M1126" s="142">
        <f>IF(C1126="ZZ Group",(SUM(IFERROR(SUM(VLOOKUP(C1126,SpeciesLookup,37,FALSE)*E1126/L1126*20*0.001),0)*(1-G1126))),SUM(IFERROR(SUM(VLOOKUP(C1126,SpeciesLookup,37,FALSE)/L1126*'6. Look Up Tables'!$M$9*0.001),0)*(1-G1126)))</f>
        <v>0</v>
      </c>
      <c r="N1126" s="120" t="s">
        <v>114</v>
      </c>
      <c r="O1126" s="122">
        <f t="shared" si="105"/>
        <v>0</v>
      </c>
      <c r="P1126" s="123"/>
    </row>
    <row r="1127" spans="2:16" x14ac:dyDescent="0.2">
      <c r="B1127" s="124"/>
      <c r="C1127" s="137"/>
      <c r="D1127" s="138">
        <f t="shared" si="102"/>
        <v>0</v>
      </c>
      <c r="E1127" s="231"/>
      <c r="F1127" s="119"/>
      <c r="G1127" s="139">
        <f t="shared" si="106"/>
        <v>0</v>
      </c>
      <c r="H1127" s="140">
        <f t="shared" si="103"/>
        <v>0</v>
      </c>
      <c r="I1127" s="122">
        <f t="shared" si="107"/>
        <v>0</v>
      </c>
      <c r="K1127" s="120"/>
      <c r="L1127" s="141" t="e">
        <f t="shared" si="104"/>
        <v>#N/A</v>
      </c>
      <c r="M1127" s="142">
        <f>IF(C1127="ZZ Group",(SUM(IFERROR(SUM(VLOOKUP(C1127,SpeciesLookup,37,FALSE)*E1127/L1127*20*0.001),0)*(1-G1127))),SUM(IFERROR(SUM(VLOOKUP(C1127,SpeciesLookup,37,FALSE)/L1127*'6. Look Up Tables'!$M$9*0.001),0)*(1-G1127)))</f>
        <v>0</v>
      </c>
      <c r="N1127" s="120" t="s">
        <v>114</v>
      </c>
      <c r="O1127" s="122">
        <f t="shared" si="105"/>
        <v>0</v>
      </c>
      <c r="P1127" s="123"/>
    </row>
    <row r="1128" spans="2:16" x14ac:dyDescent="0.2">
      <c r="B1128" s="124"/>
      <c r="C1128" s="137"/>
      <c r="D1128" s="138">
        <f t="shared" si="102"/>
        <v>0</v>
      </c>
      <c r="E1128" s="231"/>
      <c r="F1128" s="119"/>
      <c r="G1128" s="139">
        <f t="shared" si="106"/>
        <v>0</v>
      </c>
      <c r="H1128" s="140">
        <f t="shared" si="103"/>
        <v>0</v>
      </c>
      <c r="I1128" s="122">
        <f t="shared" si="107"/>
        <v>0</v>
      </c>
      <c r="K1128" s="120"/>
      <c r="L1128" s="141" t="e">
        <f t="shared" si="104"/>
        <v>#N/A</v>
      </c>
      <c r="M1128" s="142">
        <f>IF(C1128="ZZ Group",(SUM(IFERROR(SUM(VLOOKUP(C1128,SpeciesLookup,37,FALSE)*E1128/L1128*20*0.001),0)*(1-G1128))),SUM(IFERROR(SUM(VLOOKUP(C1128,SpeciesLookup,37,FALSE)/L1128*'6. Look Up Tables'!$M$9*0.001),0)*(1-G1128)))</f>
        <v>0</v>
      </c>
      <c r="N1128" s="120" t="s">
        <v>114</v>
      </c>
      <c r="O1128" s="122">
        <f t="shared" si="105"/>
        <v>0</v>
      </c>
      <c r="P1128" s="123"/>
    </row>
    <row r="1129" spans="2:16" x14ac:dyDescent="0.2">
      <c r="B1129" s="124"/>
      <c r="C1129" s="137"/>
      <c r="D1129" s="138">
        <f t="shared" si="102"/>
        <v>0</v>
      </c>
      <c r="E1129" s="231"/>
      <c r="F1129" s="119"/>
      <c r="G1129" s="139">
        <f t="shared" si="106"/>
        <v>0</v>
      </c>
      <c r="H1129" s="140">
        <f t="shared" si="103"/>
        <v>0</v>
      </c>
      <c r="I1129" s="122">
        <f t="shared" si="107"/>
        <v>0</v>
      </c>
      <c r="K1129" s="120"/>
      <c r="L1129" s="141" t="e">
        <f t="shared" si="104"/>
        <v>#N/A</v>
      </c>
      <c r="M1129" s="142">
        <f>IF(C1129="ZZ Group",(SUM(IFERROR(SUM(VLOOKUP(C1129,SpeciesLookup,37,FALSE)*E1129/L1129*20*0.001),0)*(1-G1129))),SUM(IFERROR(SUM(VLOOKUP(C1129,SpeciesLookup,37,FALSE)/L1129*'6. Look Up Tables'!$M$9*0.001),0)*(1-G1129)))</f>
        <v>0</v>
      </c>
      <c r="N1129" s="120" t="s">
        <v>114</v>
      </c>
      <c r="O1129" s="122">
        <f t="shared" si="105"/>
        <v>0</v>
      </c>
      <c r="P1129" s="123"/>
    </row>
    <row r="1130" spans="2:16" x14ac:dyDescent="0.2">
      <c r="B1130" s="124"/>
      <c r="C1130" s="137"/>
      <c r="D1130" s="138">
        <f t="shared" si="102"/>
        <v>0</v>
      </c>
      <c r="E1130" s="231"/>
      <c r="F1130" s="119"/>
      <c r="G1130" s="139">
        <f t="shared" si="106"/>
        <v>0</v>
      </c>
      <c r="H1130" s="140">
        <f t="shared" si="103"/>
        <v>0</v>
      </c>
      <c r="I1130" s="122">
        <f t="shared" si="107"/>
        <v>0</v>
      </c>
      <c r="K1130" s="120"/>
      <c r="L1130" s="141" t="e">
        <f t="shared" si="104"/>
        <v>#N/A</v>
      </c>
      <c r="M1130" s="142">
        <f>IF(C1130="ZZ Group",(SUM(IFERROR(SUM(VLOOKUP(C1130,SpeciesLookup,37,FALSE)*E1130/L1130*20*0.001),0)*(1-G1130))),SUM(IFERROR(SUM(VLOOKUP(C1130,SpeciesLookup,37,FALSE)/L1130*'6. Look Up Tables'!$M$9*0.001),0)*(1-G1130)))</f>
        <v>0</v>
      </c>
      <c r="N1130" s="120" t="s">
        <v>114</v>
      </c>
      <c r="O1130" s="122">
        <f t="shared" si="105"/>
        <v>0</v>
      </c>
      <c r="P1130" s="123"/>
    </row>
    <row r="1131" spans="2:16" x14ac:dyDescent="0.2">
      <c r="B1131" s="124"/>
      <c r="C1131" s="137"/>
      <c r="D1131" s="138">
        <f t="shared" si="102"/>
        <v>0</v>
      </c>
      <c r="E1131" s="231"/>
      <c r="F1131" s="119"/>
      <c r="G1131" s="139">
        <f t="shared" si="106"/>
        <v>0</v>
      </c>
      <c r="H1131" s="140">
        <f t="shared" si="103"/>
        <v>0</v>
      </c>
      <c r="I1131" s="122">
        <f t="shared" si="107"/>
        <v>0</v>
      </c>
      <c r="K1131" s="120"/>
      <c r="L1131" s="141" t="e">
        <f t="shared" si="104"/>
        <v>#N/A</v>
      </c>
      <c r="M1131" s="142">
        <f>IF(C1131="ZZ Group",(SUM(IFERROR(SUM(VLOOKUP(C1131,SpeciesLookup,37,FALSE)*E1131/L1131*20*0.001),0)*(1-G1131))),SUM(IFERROR(SUM(VLOOKUP(C1131,SpeciesLookup,37,FALSE)/L1131*'6. Look Up Tables'!$M$9*0.001),0)*(1-G1131)))</f>
        <v>0</v>
      </c>
      <c r="N1131" s="120" t="s">
        <v>114</v>
      </c>
      <c r="O1131" s="122">
        <f t="shared" si="105"/>
        <v>0</v>
      </c>
      <c r="P1131" s="123"/>
    </row>
    <row r="1132" spans="2:16" x14ac:dyDescent="0.2">
      <c r="B1132" s="124"/>
      <c r="C1132" s="137"/>
      <c r="D1132" s="138">
        <f t="shared" si="102"/>
        <v>0</v>
      </c>
      <c r="E1132" s="231"/>
      <c r="F1132" s="119"/>
      <c r="G1132" s="139">
        <f t="shared" si="106"/>
        <v>0</v>
      </c>
      <c r="H1132" s="140">
        <f t="shared" si="103"/>
        <v>0</v>
      </c>
      <c r="I1132" s="122">
        <f t="shared" si="107"/>
        <v>0</v>
      </c>
      <c r="K1132" s="120"/>
      <c r="L1132" s="141" t="e">
        <f t="shared" si="104"/>
        <v>#N/A</v>
      </c>
      <c r="M1132" s="142">
        <f>IF(C1132="ZZ Group",(SUM(IFERROR(SUM(VLOOKUP(C1132,SpeciesLookup,37,FALSE)*E1132/L1132*20*0.001),0)*(1-G1132))),SUM(IFERROR(SUM(VLOOKUP(C1132,SpeciesLookup,37,FALSE)/L1132*'6. Look Up Tables'!$M$9*0.001),0)*(1-G1132)))</f>
        <v>0</v>
      </c>
      <c r="N1132" s="120" t="s">
        <v>114</v>
      </c>
      <c r="O1132" s="122">
        <f t="shared" si="105"/>
        <v>0</v>
      </c>
      <c r="P1132" s="123"/>
    </row>
    <row r="1133" spans="2:16" x14ac:dyDescent="0.2">
      <c r="B1133" s="124"/>
      <c r="C1133" s="137"/>
      <c r="D1133" s="138">
        <f t="shared" si="102"/>
        <v>0</v>
      </c>
      <c r="E1133" s="231"/>
      <c r="F1133" s="119"/>
      <c r="G1133" s="139">
        <f t="shared" si="106"/>
        <v>0</v>
      </c>
      <c r="H1133" s="140">
        <f t="shared" si="103"/>
        <v>0</v>
      </c>
      <c r="I1133" s="122">
        <f t="shared" si="107"/>
        <v>0</v>
      </c>
      <c r="K1133" s="120"/>
      <c r="L1133" s="141" t="e">
        <f t="shared" si="104"/>
        <v>#N/A</v>
      </c>
      <c r="M1133" s="142">
        <f>IF(C1133="ZZ Group",(SUM(IFERROR(SUM(VLOOKUP(C1133,SpeciesLookup,37,FALSE)*E1133/L1133*20*0.001),0)*(1-G1133))),SUM(IFERROR(SUM(VLOOKUP(C1133,SpeciesLookup,37,FALSE)/L1133*'6. Look Up Tables'!$M$9*0.001),0)*(1-G1133)))</f>
        <v>0</v>
      </c>
      <c r="N1133" s="120" t="s">
        <v>114</v>
      </c>
      <c r="O1133" s="122">
        <f t="shared" si="105"/>
        <v>0</v>
      </c>
      <c r="P1133" s="123"/>
    </row>
    <row r="1134" spans="2:16" x14ac:dyDescent="0.2">
      <c r="B1134" s="124"/>
      <c r="C1134" s="137"/>
      <c r="D1134" s="138">
        <f t="shared" si="102"/>
        <v>0</v>
      </c>
      <c r="E1134" s="231"/>
      <c r="F1134" s="119"/>
      <c r="G1134" s="139">
        <f t="shared" si="106"/>
        <v>0</v>
      </c>
      <c r="H1134" s="140">
        <f t="shared" si="103"/>
        <v>0</v>
      </c>
      <c r="I1134" s="122">
        <f t="shared" si="107"/>
        <v>0</v>
      </c>
      <c r="K1134" s="120"/>
      <c r="L1134" s="141" t="e">
        <f t="shared" si="104"/>
        <v>#N/A</v>
      </c>
      <c r="M1134" s="142">
        <f>IF(C1134="ZZ Group",(SUM(IFERROR(SUM(VLOOKUP(C1134,SpeciesLookup,37,FALSE)*E1134/L1134*20*0.001),0)*(1-G1134))),SUM(IFERROR(SUM(VLOOKUP(C1134,SpeciesLookup,37,FALSE)/L1134*'6. Look Up Tables'!$M$9*0.001),0)*(1-G1134)))</f>
        <v>0</v>
      </c>
      <c r="N1134" s="120" t="s">
        <v>114</v>
      </c>
      <c r="O1134" s="122">
        <f t="shared" si="105"/>
        <v>0</v>
      </c>
      <c r="P1134" s="123"/>
    </row>
    <row r="1135" spans="2:16" x14ac:dyDescent="0.2">
      <c r="B1135" s="124"/>
      <c r="C1135" s="137"/>
      <c r="D1135" s="138">
        <f t="shared" si="102"/>
        <v>0</v>
      </c>
      <c r="E1135" s="231"/>
      <c r="F1135" s="119"/>
      <c r="G1135" s="139">
        <f t="shared" si="106"/>
        <v>0</v>
      </c>
      <c r="H1135" s="140">
        <f t="shared" si="103"/>
        <v>0</v>
      </c>
      <c r="I1135" s="122">
        <f t="shared" si="107"/>
        <v>0</v>
      </c>
      <c r="K1135" s="120"/>
      <c r="L1135" s="141" t="e">
        <f t="shared" si="104"/>
        <v>#N/A</v>
      </c>
      <c r="M1135" s="142">
        <f>IF(C1135="ZZ Group",(SUM(IFERROR(SUM(VLOOKUP(C1135,SpeciesLookup,37,FALSE)*E1135/L1135*20*0.001),0)*(1-G1135))),SUM(IFERROR(SUM(VLOOKUP(C1135,SpeciesLookup,37,FALSE)/L1135*'6. Look Up Tables'!$M$9*0.001),0)*(1-G1135)))</f>
        <v>0</v>
      </c>
      <c r="N1135" s="120" t="s">
        <v>114</v>
      </c>
      <c r="O1135" s="122">
        <f t="shared" si="105"/>
        <v>0</v>
      </c>
      <c r="P1135" s="123"/>
    </row>
    <row r="1136" spans="2:16" x14ac:dyDescent="0.2">
      <c r="B1136" s="124"/>
      <c r="C1136" s="137"/>
      <c r="D1136" s="138">
        <f t="shared" si="102"/>
        <v>0</v>
      </c>
      <c r="E1136" s="231"/>
      <c r="F1136" s="119"/>
      <c r="G1136" s="139">
        <f t="shared" si="106"/>
        <v>0</v>
      </c>
      <c r="H1136" s="140">
        <f t="shared" si="103"/>
        <v>0</v>
      </c>
      <c r="I1136" s="122">
        <f t="shared" si="107"/>
        <v>0</v>
      </c>
      <c r="K1136" s="120"/>
      <c r="L1136" s="141" t="e">
        <f t="shared" si="104"/>
        <v>#N/A</v>
      </c>
      <c r="M1136" s="142">
        <f>IF(C1136="ZZ Group",(SUM(IFERROR(SUM(VLOOKUP(C1136,SpeciesLookup,37,FALSE)*E1136/L1136*20*0.001),0)*(1-G1136))),SUM(IFERROR(SUM(VLOOKUP(C1136,SpeciesLookup,37,FALSE)/L1136*'6. Look Up Tables'!$M$9*0.001),0)*(1-G1136)))</f>
        <v>0</v>
      </c>
      <c r="N1136" s="120" t="s">
        <v>114</v>
      </c>
      <c r="O1136" s="122">
        <f t="shared" si="105"/>
        <v>0</v>
      </c>
      <c r="P1136" s="123"/>
    </row>
    <row r="1137" spans="2:16" x14ac:dyDescent="0.2">
      <c r="B1137" s="124"/>
      <c r="C1137" s="137"/>
      <c r="D1137" s="138">
        <f t="shared" si="102"/>
        <v>0</v>
      </c>
      <c r="E1137" s="231"/>
      <c r="F1137" s="119"/>
      <c r="G1137" s="139">
        <f t="shared" si="106"/>
        <v>0</v>
      </c>
      <c r="H1137" s="140">
        <f t="shared" si="103"/>
        <v>0</v>
      </c>
      <c r="I1137" s="122">
        <f t="shared" si="107"/>
        <v>0</v>
      </c>
      <c r="K1137" s="120"/>
      <c r="L1137" s="141" t="e">
        <f t="shared" si="104"/>
        <v>#N/A</v>
      </c>
      <c r="M1137" s="142">
        <f>IF(C1137="ZZ Group",(SUM(IFERROR(SUM(VLOOKUP(C1137,SpeciesLookup,37,FALSE)*E1137/L1137*20*0.001),0)*(1-G1137))),SUM(IFERROR(SUM(VLOOKUP(C1137,SpeciesLookup,37,FALSE)/L1137*'6. Look Up Tables'!$M$9*0.001),0)*(1-G1137)))</f>
        <v>0</v>
      </c>
      <c r="N1137" s="120" t="s">
        <v>114</v>
      </c>
      <c r="O1137" s="122">
        <f t="shared" si="105"/>
        <v>0</v>
      </c>
      <c r="P1137" s="123"/>
    </row>
    <row r="1138" spans="2:16" x14ac:dyDescent="0.2">
      <c r="B1138" s="124"/>
      <c r="C1138" s="137"/>
      <c r="D1138" s="138">
        <f t="shared" si="102"/>
        <v>0</v>
      </c>
      <c r="E1138" s="231"/>
      <c r="F1138" s="119"/>
      <c r="G1138" s="139">
        <f t="shared" si="106"/>
        <v>0</v>
      </c>
      <c r="H1138" s="140">
        <f t="shared" si="103"/>
        <v>0</v>
      </c>
      <c r="I1138" s="122">
        <f t="shared" si="107"/>
        <v>0</v>
      </c>
      <c r="K1138" s="120"/>
      <c r="L1138" s="141" t="e">
        <f t="shared" si="104"/>
        <v>#N/A</v>
      </c>
      <c r="M1138" s="142">
        <f>IF(C1138="ZZ Group",(SUM(IFERROR(SUM(VLOOKUP(C1138,SpeciesLookup,37,FALSE)*E1138/L1138*20*0.001),0)*(1-G1138))),SUM(IFERROR(SUM(VLOOKUP(C1138,SpeciesLookup,37,FALSE)/L1138*'6. Look Up Tables'!$M$9*0.001),0)*(1-G1138)))</f>
        <v>0</v>
      </c>
      <c r="N1138" s="120" t="s">
        <v>114</v>
      </c>
      <c r="O1138" s="122">
        <f t="shared" si="105"/>
        <v>0</v>
      </c>
      <c r="P1138" s="123"/>
    </row>
    <row r="1139" spans="2:16" x14ac:dyDescent="0.2">
      <c r="B1139" s="124"/>
      <c r="C1139" s="137"/>
      <c r="D1139" s="138">
        <f t="shared" si="102"/>
        <v>0</v>
      </c>
      <c r="E1139" s="231"/>
      <c r="F1139" s="119"/>
      <c r="G1139" s="139">
        <f t="shared" si="106"/>
        <v>0</v>
      </c>
      <c r="H1139" s="140">
        <f t="shared" si="103"/>
        <v>0</v>
      </c>
      <c r="I1139" s="122">
        <f t="shared" si="107"/>
        <v>0</v>
      </c>
      <c r="K1139" s="120"/>
      <c r="L1139" s="141" t="e">
        <f t="shared" si="104"/>
        <v>#N/A</v>
      </c>
      <c r="M1139" s="142">
        <f>IF(C1139="ZZ Group",(SUM(IFERROR(SUM(VLOOKUP(C1139,SpeciesLookup,37,FALSE)*E1139/L1139*20*0.001),0)*(1-G1139))),SUM(IFERROR(SUM(VLOOKUP(C1139,SpeciesLookup,37,FALSE)/L1139*'6. Look Up Tables'!$M$9*0.001),0)*(1-G1139)))</f>
        <v>0</v>
      </c>
      <c r="N1139" s="120" t="s">
        <v>114</v>
      </c>
      <c r="O1139" s="122">
        <f t="shared" si="105"/>
        <v>0</v>
      </c>
      <c r="P1139" s="123"/>
    </row>
    <row r="1140" spans="2:16" x14ac:dyDescent="0.2">
      <c r="B1140" s="124"/>
      <c r="C1140" s="137"/>
      <c r="D1140" s="138">
        <f t="shared" si="102"/>
        <v>0</v>
      </c>
      <c r="E1140" s="231"/>
      <c r="F1140" s="119"/>
      <c r="G1140" s="139">
        <f t="shared" si="106"/>
        <v>0</v>
      </c>
      <c r="H1140" s="140">
        <f t="shared" si="103"/>
        <v>0</v>
      </c>
      <c r="I1140" s="122">
        <f t="shared" si="107"/>
        <v>0</v>
      </c>
      <c r="K1140" s="120"/>
      <c r="L1140" s="141" t="e">
        <f t="shared" si="104"/>
        <v>#N/A</v>
      </c>
      <c r="M1140" s="142">
        <f>IF(C1140="ZZ Group",(SUM(IFERROR(SUM(VLOOKUP(C1140,SpeciesLookup,37,FALSE)*E1140/L1140*20*0.001),0)*(1-G1140))),SUM(IFERROR(SUM(VLOOKUP(C1140,SpeciesLookup,37,FALSE)/L1140*'6. Look Up Tables'!$M$9*0.001),0)*(1-G1140)))</f>
        <v>0</v>
      </c>
      <c r="N1140" s="120" t="s">
        <v>114</v>
      </c>
      <c r="O1140" s="122">
        <f t="shared" si="105"/>
        <v>0</v>
      </c>
      <c r="P1140" s="123"/>
    </row>
    <row r="1141" spans="2:16" x14ac:dyDescent="0.2">
      <c r="B1141" s="124"/>
      <c r="C1141" s="137"/>
      <c r="D1141" s="138">
        <f t="shared" si="102"/>
        <v>0</v>
      </c>
      <c r="E1141" s="231"/>
      <c r="F1141" s="119"/>
      <c r="G1141" s="139">
        <f t="shared" si="106"/>
        <v>0</v>
      </c>
      <c r="H1141" s="140">
        <f t="shared" si="103"/>
        <v>0</v>
      </c>
      <c r="I1141" s="122">
        <f t="shared" si="107"/>
        <v>0</v>
      </c>
      <c r="K1141" s="120"/>
      <c r="L1141" s="141" t="e">
        <f t="shared" si="104"/>
        <v>#N/A</v>
      </c>
      <c r="M1141" s="142">
        <f>IF(C1141="ZZ Group",(SUM(IFERROR(SUM(VLOOKUP(C1141,SpeciesLookup,37,FALSE)*E1141/L1141*20*0.001),0)*(1-G1141))),SUM(IFERROR(SUM(VLOOKUP(C1141,SpeciesLookup,37,FALSE)/L1141*'6. Look Up Tables'!$M$9*0.001),0)*(1-G1141)))</f>
        <v>0</v>
      </c>
      <c r="N1141" s="120" t="s">
        <v>114</v>
      </c>
      <c r="O1141" s="122">
        <f t="shared" si="105"/>
        <v>0</v>
      </c>
      <c r="P1141" s="123"/>
    </row>
    <row r="1142" spans="2:16" x14ac:dyDescent="0.2">
      <c r="B1142" s="124"/>
      <c r="C1142" s="137"/>
      <c r="D1142" s="138">
        <f t="shared" si="102"/>
        <v>0</v>
      </c>
      <c r="E1142" s="231"/>
      <c r="F1142" s="119"/>
      <c r="G1142" s="139">
        <f t="shared" si="106"/>
        <v>0</v>
      </c>
      <c r="H1142" s="140">
        <f t="shared" si="103"/>
        <v>0</v>
      </c>
      <c r="I1142" s="122">
        <f t="shared" si="107"/>
        <v>0</v>
      </c>
      <c r="K1142" s="120"/>
      <c r="L1142" s="141" t="e">
        <f t="shared" si="104"/>
        <v>#N/A</v>
      </c>
      <c r="M1142" s="142">
        <f>IF(C1142="ZZ Group",(SUM(IFERROR(SUM(VLOOKUP(C1142,SpeciesLookup,37,FALSE)*E1142/L1142*20*0.001),0)*(1-G1142))),SUM(IFERROR(SUM(VLOOKUP(C1142,SpeciesLookup,37,FALSE)/L1142*'6. Look Up Tables'!$M$9*0.001),0)*(1-G1142)))</f>
        <v>0</v>
      </c>
      <c r="N1142" s="120" t="s">
        <v>114</v>
      </c>
      <c r="O1142" s="122">
        <f t="shared" si="105"/>
        <v>0</v>
      </c>
      <c r="P1142" s="123"/>
    </row>
    <row r="1143" spans="2:16" x14ac:dyDescent="0.2">
      <c r="B1143" s="124"/>
      <c r="C1143" s="137"/>
      <c r="D1143" s="138">
        <f t="shared" si="102"/>
        <v>0</v>
      </c>
      <c r="E1143" s="231"/>
      <c r="F1143" s="119"/>
      <c r="G1143" s="139">
        <f t="shared" si="106"/>
        <v>0</v>
      </c>
      <c r="H1143" s="140">
        <f t="shared" si="103"/>
        <v>0</v>
      </c>
      <c r="I1143" s="122">
        <f t="shared" si="107"/>
        <v>0</v>
      </c>
      <c r="K1143" s="120"/>
      <c r="L1143" s="141" t="e">
        <f t="shared" si="104"/>
        <v>#N/A</v>
      </c>
      <c r="M1143" s="142">
        <f>IF(C1143="ZZ Group",(SUM(IFERROR(SUM(VLOOKUP(C1143,SpeciesLookup,37,FALSE)*E1143/L1143*20*0.001),0)*(1-G1143))),SUM(IFERROR(SUM(VLOOKUP(C1143,SpeciesLookup,37,FALSE)/L1143*'6. Look Up Tables'!$M$9*0.001),0)*(1-G1143)))</f>
        <v>0</v>
      </c>
      <c r="N1143" s="120" t="s">
        <v>114</v>
      </c>
      <c r="O1143" s="122">
        <f t="shared" si="105"/>
        <v>0</v>
      </c>
      <c r="P1143" s="123"/>
    </row>
    <row r="1144" spans="2:16" x14ac:dyDescent="0.2">
      <c r="B1144" s="124"/>
      <c r="C1144" s="137"/>
      <c r="D1144" s="138">
        <f t="shared" si="102"/>
        <v>0</v>
      </c>
      <c r="E1144" s="231"/>
      <c r="F1144" s="119"/>
      <c r="G1144" s="139">
        <f t="shared" si="106"/>
        <v>0</v>
      </c>
      <c r="H1144" s="140">
        <f t="shared" si="103"/>
        <v>0</v>
      </c>
      <c r="I1144" s="122">
        <f t="shared" si="107"/>
        <v>0</v>
      </c>
      <c r="K1144" s="120"/>
      <c r="L1144" s="141" t="e">
        <f t="shared" si="104"/>
        <v>#N/A</v>
      </c>
      <c r="M1144" s="142">
        <f>IF(C1144="ZZ Group",(SUM(IFERROR(SUM(VLOOKUP(C1144,SpeciesLookup,37,FALSE)*E1144/L1144*20*0.001),0)*(1-G1144))),SUM(IFERROR(SUM(VLOOKUP(C1144,SpeciesLookup,37,FALSE)/L1144*'6. Look Up Tables'!$M$9*0.001),0)*(1-G1144)))</f>
        <v>0</v>
      </c>
      <c r="N1144" s="120" t="s">
        <v>114</v>
      </c>
      <c r="O1144" s="122">
        <f t="shared" si="105"/>
        <v>0</v>
      </c>
      <c r="P1144" s="123"/>
    </row>
    <row r="1145" spans="2:16" x14ac:dyDescent="0.2">
      <c r="B1145" s="124"/>
      <c r="C1145" s="137"/>
      <c r="D1145" s="138">
        <f t="shared" si="102"/>
        <v>0</v>
      </c>
      <c r="E1145" s="231"/>
      <c r="F1145" s="119"/>
      <c r="G1145" s="139">
        <f t="shared" si="106"/>
        <v>0</v>
      </c>
      <c r="H1145" s="140">
        <f t="shared" si="103"/>
        <v>0</v>
      </c>
      <c r="I1145" s="122">
        <f t="shared" si="107"/>
        <v>0</v>
      </c>
      <c r="K1145" s="120"/>
      <c r="L1145" s="141" t="e">
        <f t="shared" si="104"/>
        <v>#N/A</v>
      </c>
      <c r="M1145" s="142">
        <f>IF(C1145="ZZ Group",(SUM(IFERROR(SUM(VLOOKUP(C1145,SpeciesLookup,37,FALSE)*E1145/L1145*20*0.001),0)*(1-G1145))),SUM(IFERROR(SUM(VLOOKUP(C1145,SpeciesLookup,37,FALSE)/L1145*'6. Look Up Tables'!$M$9*0.001),0)*(1-G1145)))</f>
        <v>0</v>
      </c>
      <c r="N1145" s="120" t="s">
        <v>114</v>
      </c>
      <c r="O1145" s="122">
        <f t="shared" si="105"/>
        <v>0</v>
      </c>
      <c r="P1145" s="123"/>
    </row>
    <row r="1146" spans="2:16" x14ac:dyDescent="0.2">
      <c r="B1146" s="124"/>
      <c r="C1146" s="137"/>
      <c r="D1146" s="138">
        <f t="shared" si="102"/>
        <v>0</v>
      </c>
      <c r="E1146" s="231"/>
      <c r="F1146" s="119"/>
      <c r="G1146" s="139">
        <f t="shared" si="106"/>
        <v>0</v>
      </c>
      <c r="H1146" s="140">
        <f t="shared" si="103"/>
        <v>0</v>
      </c>
      <c r="I1146" s="122">
        <f t="shared" si="107"/>
        <v>0</v>
      </c>
      <c r="K1146" s="120"/>
      <c r="L1146" s="141" t="e">
        <f t="shared" si="104"/>
        <v>#N/A</v>
      </c>
      <c r="M1146" s="142">
        <f>IF(C1146="ZZ Group",(SUM(IFERROR(SUM(VLOOKUP(C1146,SpeciesLookup,37,FALSE)*E1146/L1146*20*0.001),0)*(1-G1146))),SUM(IFERROR(SUM(VLOOKUP(C1146,SpeciesLookup,37,FALSE)/L1146*'6. Look Up Tables'!$M$9*0.001),0)*(1-G1146)))</f>
        <v>0</v>
      </c>
      <c r="N1146" s="120" t="s">
        <v>114</v>
      </c>
      <c r="O1146" s="122">
        <f t="shared" si="105"/>
        <v>0</v>
      </c>
      <c r="P1146" s="123"/>
    </row>
    <row r="1147" spans="2:16" x14ac:dyDescent="0.2">
      <c r="B1147" s="124"/>
      <c r="C1147" s="137"/>
      <c r="D1147" s="138">
        <f t="shared" si="102"/>
        <v>0</v>
      </c>
      <c r="E1147" s="231"/>
      <c r="F1147" s="119"/>
      <c r="G1147" s="139">
        <f t="shared" si="106"/>
        <v>0</v>
      </c>
      <c r="H1147" s="140">
        <f t="shared" si="103"/>
        <v>0</v>
      </c>
      <c r="I1147" s="122">
        <f t="shared" si="107"/>
        <v>0</v>
      </c>
      <c r="K1147" s="120"/>
      <c r="L1147" s="141" t="e">
        <f t="shared" si="104"/>
        <v>#N/A</v>
      </c>
      <c r="M1147" s="142">
        <f>IF(C1147="ZZ Group",(SUM(IFERROR(SUM(VLOOKUP(C1147,SpeciesLookup,37,FALSE)*E1147/L1147*20*0.001),0)*(1-G1147))),SUM(IFERROR(SUM(VLOOKUP(C1147,SpeciesLookup,37,FALSE)/L1147*'6. Look Up Tables'!$M$9*0.001),0)*(1-G1147)))</f>
        <v>0</v>
      </c>
      <c r="N1147" s="120" t="s">
        <v>114</v>
      </c>
      <c r="O1147" s="122">
        <f t="shared" si="105"/>
        <v>0</v>
      </c>
      <c r="P1147" s="123"/>
    </row>
    <row r="1148" spans="2:16" x14ac:dyDescent="0.2">
      <c r="B1148" s="124"/>
      <c r="C1148" s="137"/>
      <c r="D1148" s="138">
        <f t="shared" si="102"/>
        <v>0</v>
      </c>
      <c r="E1148" s="231"/>
      <c r="F1148" s="119"/>
      <c r="G1148" s="139">
        <f t="shared" si="106"/>
        <v>0</v>
      </c>
      <c r="H1148" s="140">
        <f t="shared" si="103"/>
        <v>0</v>
      </c>
      <c r="I1148" s="122">
        <f t="shared" si="107"/>
        <v>0</v>
      </c>
      <c r="K1148" s="120"/>
      <c r="L1148" s="141" t="e">
        <f t="shared" si="104"/>
        <v>#N/A</v>
      </c>
      <c r="M1148" s="142">
        <f>IF(C1148="ZZ Group",(SUM(IFERROR(SUM(VLOOKUP(C1148,SpeciesLookup,37,FALSE)*E1148/L1148*20*0.001),0)*(1-G1148))),SUM(IFERROR(SUM(VLOOKUP(C1148,SpeciesLookup,37,FALSE)/L1148*'6. Look Up Tables'!$M$9*0.001),0)*(1-G1148)))</f>
        <v>0</v>
      </c>
      <c r="N1148" s="120" t="s">
        <v>114</v>
      </c>
      <c r="O1148" s="122">
        <f t="shared" si="105"/>
        <v>0</v>
      </c>
      <c r="P1148" s="123"/>
    </row>
    <row r="1149" spans="2:16" x14ac:dyDescent="0.2">
      <c r="B1149" s="124"/>
      <c r="C1149" s="137"/>
      <c r="D1149" s="138">
        <f t="shared" si="102"/>
        <v>0</v>
      </c>
      <c r="E1149" s="231"/>
      <c r="F1149" s="119"/>
      <c r="G1149" s="139">
        <f t="shared" si="106"/>
        <v>0</v>
      </c>
      <c r="H1149" s="140">
        <f t="shared" si="103"/>
        <v>0</v>
      </c>
      <c r="I1149" s="122">
        <f t="shared" si="107"/>
        <v>0</v>
      </c>
      <c r="K1149" s="120"/>
      <c r="L1149" s="141" t="e">
        <f t="shared" si="104"/>
        <v>#N/A</v>
      </c>
      <c r="M1149" s="142">
        <f>IF(C1149="ZZ Group",(SUM(IFERROR(SUM(VLOOKUP(C1149,SpeciesLookup,37,FALSE)*E1149/L1149*20*0.001),0)*(1-G1149))),SUM(IFERROR(SUM(VLOOKUP(C1149,SpeciesLookup,37,FALSE)/L1149*'6. Look Up Tables'!$M$9*0.001),0)*(1-G1149)))</f>
        <v>0</v>
      </c>
      <c r="N1149" s="120" t="s">
        <v>114</v>
      </c>
      <c r="O1149" s="122">
        <f t="shared" si="105"/>
        <v>0</v>
      </c>
      <c r="P1149" s="123"/>
    </row>
    <row r="1150" spans="2:16" x14ac:dyDescent="0.2">
      <c r="B1150" s="124"/>
      <c r="C1150" s="137"/>
      <c r="D1150" s="138">
        <f t="shared" si="102"/>
        <v>0</v>
      </c>
      <c r="E1150" s="231"/>
      <c r="F1150" s="119"/>
      <c r="G1150" s="139">
        <f t="shared" si="106"/>
        <v>0</v>
      </c>
      <c r="H1150" s="140">
        <f t="shared" si="103"/>
        <v>0</v>
      </c>
      <c r="I1150" s="122">
        <f t="shared" si="107"/>
        <v>0</v>
      </c>
      <c r="K1150" s="120"/>
      <c r="L1150" s="141" t="e">
        <f t="shared" si="104"/>
        <v>#N/A</v>
      </c>
      <c r="M1150" s="142">
        <f>IF(C1150="ZZ Group",(SUM(IFERROR(SUM(VLOOKUP(C1150,SpeciesLookup,37,FALSE)*E1150/L1150*20*0.001),0)*(1-G1150))),SUM(IFERROR(SUM(VLOOKUP(C1150,SpeciesLookup,37,FALSE)/L1150*'6. Look Up Tables'!$M$9*0.001),0)*(1-G1150)))</f>
        <v>0</v>
      </c>
      <c r="N1150" s="120" t="s">
        <v>114</v>
      </c>
      <c r="O1150" s="122">
        <f t="shared" si="105"/>
        <v>0</v>
      </c>
      <c r="P1150" s="123"/>
    </row>
    <row r="1151" spans="2:16" x14ac:dyDescent="0.2">
      <c r="B1151" s="124"/>
      <c r="C1151" s="137"/>
      <c r="D1151" s="138">
        <f t="shared" si="102"/>
        <v>0</v>
      </c>
      <c r="E1151" s="231"/>
      <c r="F1151" s="119"/>
      <c r="G1151" s="139">
        <f t="shared" si="106"/>
        <v>0</v>
      </c>
      <c r="H1151" s="140">
        <f t="shared" si="103"/>
        <v>0</v>
      </c>
      <c r="I1151" s="122">
        <f t="shared" si="107"/>
        <v>0</v>
      </c>
      <c r="K1151" s="120"/>
      <c r="L1151" s="141" t="e">
        <f t="shared" si="104"/>
        <v>#N/A</v>
      </c>
      <c r="M1151" s="142">
        <f>IF(C1151="ZZ Group",(SUM(IFERROR(SUM(VLOOKUP(C1151,SpeciesLookup,37,FALSE)*E1151/L1151*20*0.001),0)*(1-G1151))),SUM(IFERROR(SUM(VLOOKUP(C1151,SpeciesLookup,37,FALSE)/L1151*'6. Look Up Tables'!$M$9*0.001),0)*(1-G1151)))</f>
        <v>0</v>
      </c>
      <c r="N1151" s="120" t="s">
        <v>114</v>
      </c>
      <c r="O1151" s="122">
        <f t="shared" si="105"/>
        <v>0</v>
      </c>
      <c r="P1151" s="123"/>
    </row>
    <row r="1152" spans="2:16" x14ac:dyDescent="0.2">
      <c r="B1152" s="124"/>
      <c r="C1152" s="137"/>
      <c r="D1152" s="138">
        <f t="shared" si="102"/>
        <v>0</v>
      </c>
      <c r="E1152" s="231"/>
      <c r="F1152" s="119"/>
      <c r="G1152" s="139">
        <f t="shared" si="106"/>
        <v>0</v>
      </c>
      <c r="H1152" s="140">
        <f t="shared" si="103"/>
        <v>0</v>
      </c>
      <c r="I1152" s="122">
        <f t="shared" si="107"/>
        <v>0</v>
      </c>
      <c r="K1152" s="120"/>
      <c r="L1152" s="141" t="e">
        <f t="shared" si="104"/>
        <v>#N/A</v>
      </c>
      <c r="M1152" s="142">
        <f>IF(C1152="ZZ Group",(SUM(IFERROR(SUM(VLOOKUP(C1152,SpeciesLookup,37,FALSE)*E1152/L1152*20*0.001),0)*(1-G1152))),SUM(IFERROR(SUM(VLOOKUP(C1152,SpeciesLookup,37,FALSE)/L1152*'6. Look Up Tables'!$M$9*0.001),0)*(1-G1152)))</f>
        <v>0</v>
      </c>
      <c r="N1152" s="120" t="s">
        <v>114</v>
      </c>
      <c r="O1152" s="122">
        <f t="shared" si="105"/>
        <v>0</v>
      </c>
      <c r="P1152" s="123"/>
    </row>
    <row r="1153" spans="2:16" x14ac:dyDescent="0.2">
      <c r="B1153" s="124"/>
      <c r="C1153" s="137"/>
      <c r="D1153" s="138">
        <f t="shared" ref="D1153:D1216" si="108">IFERROR(VLOOKUP(C1153,SpeciesLookup,25,FALSE),0)</f>
        <v>0</v>
      </c>
      <c r="E1153" s="231"/>
      <c r="F1153" s="119"/>
      <c r="G1153" s="139">
        <f t="shared" si="106"/>
        <v>0</v>
      </c>
      <c r="H1153" s="140">
        <f t="shared" ref="H1153:H1216" si="109">IFERROR(VLOOKUP(C1153,SpeciesLookup,26,FALSE),0)</f>
        <v>0</v>
      </c>
      <c r="I1153" s="122">
        <f t="shared" si="107"/>
        <v>0</v>
      </c>
      <c r="K1153" s="120"/>
      <c r="L1153" s="141" t="e">
        <f t="shared" ref="L1153:L1216" si="110">VLOOKUP(K1153,AWHC,2,FALSE)</f>
        <v>#N/A</v>
      </c>
      <c r="M1153" s="142">
        <f>IF(C1153="ZZ Group",(SUM(IFERROR(SUM(VLOOKUP(C1153,SpeciesLookup,37,FALSE)*E1153/L1153*20*0.001),0)*(1-G1153))),SUM(IFERROR(SUM(VLOOKUP(C1153,SpeciesLookup,37,FALSE)/L1153*'6. Look Up Tables'!$M$9*0.001),0)*(1-G1153)))</f>
        <v>0</v>
      </c>
      <c r="N1153" s="120" t="s">
        <v>114</v>
      </c>
      <c r="O1153" s="122">
        <f t="shared" ref="O1153:O1216" si="111">IF(N1153="Yes",M1153*0.8,M1153)</f>
        <v>0</v>
      </c>
      <c r="P1153" s="123"/>
    </row>
    <row r="1154" spans="2:16" x14ac:dyDescent="0.2">
      <c r="B1154" s="124"/>
      <c r="C1154" s="137"/>
      <c r="D1154" s="138">
        <f t="shared" si="108"/>
        <v>0</v>
      </c>
      <c r="E1154" s="231"/>
      <c r="F1154" s="119"/>
      <c r="G1154" s="139">
        <f t="shared" si="106"/>
        <v>0</v>
      </c>
      <c r="H1154" s="140">
        <f t="shared" si="109"/>
        <v>0</v>
      </c>
      <c r="I1154" s="122">
        <f t="shared" si="107"/>
        <v>0</v>
      </c>
      <c r="K1154" s="120"/>
      <c r="L1154" s="141" t="e">
        <f t="shared" si="110"/>
        <v>#N/A</v>
      </c>
      <c r="M1154" s="142">
        <f>IF(C1154="ZZ Group",(SUM(IFERROR(SUM(VLOOKUP(C1154,SpeciesLookup,37,FALSE)*E1154/L1154*20*0.001),0)*(1-G1154))),SUM(IFERROR(SUM(VLOOKUP(C1154,SpeciesLookup,37,FALSE)/L1154*'6. Look Up Tables'!$M$9*0.001),0)*(1-G1154)))</f>
        <v>0</v>
      </c>
      <c r="N1154" s="120" t="s">
        <v>114</v>
      </c>
      <c r="O1154" s="122">
        <f t="shared" si="111"/>
        <v>0</v>
      </c>
      <c r="P1154" s="123"/>
    </row>
    <row r="1155" spans="2:16" x14ac:dyDescent="0.2">
      <c r="B1155" s="124"/>
      <c r="C1155" s="137"/>
      <c r="D1155" s="138">
        <f t="shared" si="108"/>
        <v>0</v>
      </c>
      <c r="E1155" s="231"/>
      <c r="F1155" s="119"/>
      <c r="G1155" s="139">
        <f t="shared" si="106"/>
        <v>0</v>
      </c>
      <c r="H1155" s="140">
        <f t="shared" si="109"/>
        <v>0</v>
      </c>
      <c r="I1155" s="122">
        <f t="shared" si="107"/>
        <v>0</v>
      </c>
      <c r="K1155" s="120"/>
      <c r="L1155" s="141" t="e">
        <f t="shared" si="110"/>
        <v>#N/A</v>
      </c>
      <c r="M1155" s="142">
        <f>IF(C1155="ZZ Group",(SUM(IFERROR(SUM(VLOOKUP(C1155,SpeciesLookup,37,FALSE)*E1155/L1155*20*0.001),0)*(1-G1155))),SUM(IFERROR(SUM(VLOOKUP(C1155,SpeciesLookup,37,FALSE)/L1155*'6. Look Up Tables'!$M$9*0.001),0)*(1-G1155)))</f>
        <v>0</v>
      </c>
      <c r="N1155" s="120" t="s">
        <v>114</v>
      </c>
      <c r="O1155" s="122">
        <f t="shared" si="111"/>
        <v>0</v>
      </c>
      <c r="P1155" s="123"/>
    </row>
    <row r="1156" spans="2:16" x14ac:dyDescent="0.2">
      <c r="B1156" s="124"/>
      <c r="C1156" s="137"/>
      <c r="D1156" s="138">
        <f t="shared" si="108"/>
        <v>0</v>
      </c>
      <c r="E1156" s="231"/>
      <c r="F1156" s="119"/>
      <c r="G1156" s="139">
        <f t="shared" si="106"/>
        <v>0</v>
      </c>
      <c r="H1156" s="140">
        <f t="shared" si="109"/>
        <v>0</v>
      </c>
      <c r="I1156" s="122">
        <f t="shared" si="107"/>
        <v>0</v>
      </c>
      <c r="K1156" s="120"/>
      <c r="L1156" s="141" t="e">
        <f t="shared" si="110"/>
        <v>#N/A</v>
      </c>
      <c r="M1156" s="142">
        <f>IF(C1156="ZZ Group",(SUM(IFERROR(SUM(VLOOKUP(C1156,SpeciesLookup,37,FALSE)*E1156/L1156*20*0.001),0)*(1-G1156))),SUM(IFERROR(SUM(VLOOKUP(C1156,SpeciesLookup,37,FALSE)/L1156*'6. Look Up Tables'!$M$9*0.001),0)*(1-G1156)))</f>
        <v>0</v>
      </c>
      <c r="N1156" s="120" t="s">
        <v>114</v>
      </c>
      <c r="O1156" s="122">
        <f t="shared" si="111"/>
        <v>0</v>
      </c>
      <c r="P1156" s="123"/>
    </row>
    <row r="1157" spans="2:16" x14ac:dyDescent="0.2">
      <c r="B1157" s="124"/>
      <c r="C1157" s="137"/>
      <c r="D1157" s="138">
        <f t="shared" si="108"/>
        <v>0</v>
      </c>
      <c r="E1157" s="231"/>
      <c r="F1157" s="119"/>
      <c r="G1157" s="139">
        <f t="shared" si="106"/>
        <v>0</v>
      </c>
      <c r="H1157" s="140">
        <f t="shared" si="109"/>
        <v>0</v>
      </c>
      <c r="I1157" s="122">
        <f t="shared" si="107"/>
        <v>0</v>
      </c>
      <c r="K1157" s="120"/>
      <c r="L1157" s="141" t="e">
        <f t="shared" si="110"/>
        <v>#N/A</v>
      </c>
      <c r="M1157" s="142">
        <f>IF(C1157="ZZ Group",(SUM(IFERROR(SUM(VLOOKUP(C1157,SpeciesLookup,37,FALSE)*E1157/L1157*20*0.001),0)*(1-G1157))),SUM(IFERROR(SUM(VLOOKUP(C1157,SpeciesLookup,37,FALSE)/L1157*'6. Look Up Tables'!$M$9*0.001),0)*(1-G1157)))</f>
        <v>0</v>
      </c>
      <c r="N1157" s="120" t="s">
        <v>114</v>
      </c>
      <c r="O1157" s="122">
        <f t="shared" si="111"/>
        <v>0</v>
      </c>
      <c r="P1157" s="123"/>
    </row>
    <row r="1158" spans="2:16" x14ac:dyDescent="0.2">
      <c r="B1158" s="124"/>
      <c r="C1158" s="137"/>
      <c r="D1158" s="138">
        <f t="shared" si="108"/>
        <v>0</v>
      </c>
      <c r="E1158" s="231"/>
      <c r="F1158" s="119"/>
      <c r="G1158" s="139">
        <f t="shared" si="106"/>
        <v>0</v>
      </c>
      <c r="H1158" s="140">
        <f t="shared" si="109"/>
        <v>0</v>
      </c>
      <c r="I1158" s="122">
        <f t="shared" si="107"/>
        <v>0</v>
      </c>
      <c r="K1158" s="120"/>
      <c r="L1158" s="141" t="e">
        <f t="shared" si="110"/>
        <v>#N/A</v>
      </c>
      <c r="M1158" s="142">
        <f>IF(C1158="ZZ Group",(SUM(IFERROR(SUM(VLOOKUP(C1158,SpeciesLookup,37,FALSE)*E1158/L1158*20*0.001),0)*(1-G1158))),SUM(IFERROR(SUM(VLOOKUP(C1158,SpeciesLookup,37,FALSE)/L1158*'6. Look Up Tables'!$M$9*0.001),0)*(1-G1158)))</f>
        <v>0</v>
      </c>
      <c r="N1158" s="120" t="s">
        <v>114</v>
      </c>
      <c r="O1158" s="122">
        <f t="shared" si="111"/>
        <v>0</v>
      </c>
      <c r="P1158" s="123"/>
    </row>
    <row r="1159" spans="2:16" x14ac:dyDescent="0.2">
      <c r="B1159" s="124"/>
      <c r="C1159" s="137"/>
      <c r="D1159" s="138">
        <f t="shared" si="108"/>
        <v>0</v>
      </c>
      <c r="E1159" s="231"/>
      <c r="F1159" s="119"/>
      <c r="G1159" s="139">
        <f t="shared" si="106"/>
        <v>0</v>
      </c>
      <c r="H1159" s="140">
        <f t="shared" si="109"/>
        <v>0</v>
      </c>
      <c r="I1159" s="122">
        <f t="shared" si="107"/>
        <v>0</v>
      </c>
      <c r="K1159" s="120"/>
      <c r="L1159" s="141" t="e">
        <f t="shared" si="110"/>
        <v>#N/A</v>
      </c>
      <c r="M1159" s="142">
        <f>IF(C1159="ZZ Group",(SUM(IFERROR(SUM(VLOOKUP(C1159,SpeciesLookup,37,FALSE)*E1159/L1159*20*0.001),0)*(1-G1159))),SUM(IFERROR(SUM(VLOOKUP(C1159,SpeciesLookup,37,FALSE)/L1159*'6. Look Up Tables'!$M$9*0.001),0)*(1-G1159)))</f>
        <v>0</v>
      </c>
      <c r="N1159" s="120" t="s">
        <v>114</v>
      </c>
      <c r="O1159" s="122">
        <f t="shared" si="111"/>
        <v>0</v>
      </c>
      <c r="P1159" s="123"/>
    </row>
    <row r="1160" spans="2:16" x14ac:dyDescent="0.2">
      <c r="B1160" s="124"/>
      <c r="C1160" s="137"/>
      <c r="D1160" s="138">
        <f t="shared" si="108"/>
        <v>0</v>
      </c>
      <c r="E1160" s="231"/>
      <c r="F1160" s="119"/>
      <c r="G1160" s="139">
        <f t="shared" si="106"/>
        <v>0</v>
      </c>
      <c r="H1160" s="140">
        <f t="shared" si="109"/>
        <v>0</v>
      </c>
      <c r="I1160" s="122">
        <f t="shared" si="107"/>
        <v>0</v>
      </c>
      <c r="K1160" s="120"/>
      <c r="L1160" s="141" t="e">
        <f t="shared" si="110"/>
        <v>#N/A</v>
      </c>
      <c r="M1160" s="142">
        <f>IF(C1160="ZZ Group",(SUM(IFERROR(SUM(VLOOKUP(C1160,SpeciesLookup,37,FALSE)*E1160/L1160*20*0.001),0)*(1-G1160))),SUM(IFERROR(SUM(VLOOKUP(C1160,SpeciesLookup,37,FALSE)/L1160*'6. Look Up Tables'!$M$9*0.001),0)*(1-G1160)))</f>
        <v>0</v>
      </c>
      <c r="N1160" s="120" t="s">
        <v>114</v>
      </c>
      <c r="O1160" s="122">
        <f t="shared" si="111"/>
        <v>0</v>
      </c>
      <c r="P1160" s="123"/>
    </row>
    <row r="1161" spans="2:16" x14ac:dyDescent="0.2">
      <c r="B1161" s="124"/>
      <c r="C1161" s="137"/>
      <c r="D1161" s="138">
        <f t="shared" si="108"/>
        <v>0</v>
      </c>
      <c r="E1161" s="231"/>
      <c r="F1161" s="119"/>
      <c r="G1161" s="139">
        <f t="shared" si="106"/>
        <v>0</v>
      </c>
      <c r="H1161" s="140">
        <f t="shared" si="109"/>
        <v>0</v>
      </c>
      <c r="I1161" s="122">
        <f t="shared" si="107"/>
        <v>0</v>
      </c>
      <c r="K1161" s="120"/>
      <c r="L1161" s="141" t="e">
        <f t="shared" si="110"/>
        <v>#N/A</v>
      </c>
      <c r="M1161" s="142">
        <f>IF(C1161="ZZ Group",(SUM(IFERROR(SUM(VLOOKUP(C1161,SpeciesLookup,37,FALSE)*E1161/L1161*20*0.001),0)*(1-G1161))),SUM(IFERROR(SUM(VLOOKUP(C1161,SpeciesLookup,37,FALSE)/L1161*'6. Look Up Tables'!$M$9*0.001),0)*(1-G1161)))</f>
        <v>0</v>
      </c>
      <c r="N1161" s="120" t="s">
        <v>114</v>
      </c>
      <c r="O1161" s="122">
        <f t="shared" si="111"/>
        <v>0</v>
      </c>
      <c r="P1161" s="123"/>
    </row>
    <row r="1162" spans="2:16" x14ac:dyDescent="0.2">
      <c r="B1162" s="124"/>
      <c r="C1162" s="137"/>
      <c r="D1162" s="138">
        <f t="shared" si="108"/>
        <v>0</v>
      </c>
      <c r="E1162" s="231"/>
      <c r="F1162" s="119"/>
      <c r="G1162" s="139">
        <f t="shared" si="106"/>
        <v>0</v>
      </c>
      <c r="H1162" s="140">
        <f t="shared" si="109"/>
        <v>0</v>
      </c>
      <c r="I1162" s="122">
        <f t="shared" si="107"/>
        <v>0</v>
      </c>
      <c r="K1162" s="120"/>
      <c r="L1162" s="141" t="e">
        <f t="shared" si="110"/>
        <v>#N/A</v>
      </c>
      <c r="M1162" s="142">
        <f>IF(C1162="ZZ Group",(SUM(IFERROR(SUM(VLOOKUP(C1162,SpeciesLookup,37,FALSE)*E1162/L1162*20*0.001),0)*(1-G1162))),SUM(IFERROR(SUM(VLOOKUP(C1162,SpeciesLookup,37,FALSE)/L1162*'6. Look Up Tables'!$M$9*0.001),0)*(1-G1162)))</f>
        <v>0</v>
      </c>
      <c r="N1162" s="120" t="s">
        <v>114</v>
      </c>
      <c r="O1162" s="122">
        <f t="shared" si="111"/>
        <v>0</v>
      </c>
      <c r="P1162" s="123"/>
    </row>
    <row r="1163" spans="2:16" x14ac:dyDescent="0.2">
      <c r="B1163" s="124"/>
      <c r="C1163" s="137"/>
      <c r="D1163" s="138">
        <f t="shared" si="108"/>
        <v>0</v>
      </c>
      <c r="E1163" s="231"/>
      <c r="F1163" s="119"/>
      <c r="G1163" s="139">
        <f t="shared" si="106"/>
        <v>0</v>
      </c>
      <c r="H1163" s="140">
        <f t="shared" si="109"/>
        <v>0</v>
      </c>
      <c r="I1163" s="122">
        <f t="shared" si="107"/>
        <v>0</v>
      </c>
      <c r="K1163" s="120"/>
      <c r="L1163" s="141" t="e">
        <f t="shared" si="110"/>
        <v>#N/A</v>
      </c>
      <c r="M1163" s="142">
        <f>IF(C1163="ZZ Group",(SUM(IFERROR(SUM(VLOOKUP(C1163,SpeciesLookup,37,FALSE)*E1163/L1163*20*0.001),0)*(1-G1163))),SUM(IFERROR(SUM(VLOOKUP(C1163,SpeciesLookup,37,FALSE)/L1163*'6. Look Up Tables'!$M$9*0.001),0)*(1-G1163)))</f>
        <v>0</v>
      </c>
      <c r="N1163" s="120" t="s">
        <v>114</v>
      </c>
      <c r="O1163" s="122">
        <f t="shared" si="111"/>
        <v>0</v>
      </c>
      <c r="P1163" s="123"/>
    </row>
    <row r="1164" spans="2:16" x14ac:dyDescent="0.2">
      <c r="B1164" s="124"/>
      <c r="C1164" s="137"/>
      <c r="D1164" s="138">
        <f t="shared" si="108"/>
        <v>0</v>
      </c>
      <c r="E1164" s="231"/>
      <c r="F1164" s="119"/>
      <c r="G1164" s="139">
        <f t="shared" si="106"/>
        <v>0</v>
      </c>
      <c r="H1164" s="140">
        <f t="shared" si="109"/>
        <v>0</v>
      </c>
      <c r="I1164" s="122">
        <f t="shared" si="107"/>
        <v>0</v>
      </c>
      <c r="K1164" s="120"/>
      <c r="L1164" s="141" t="e">
        <f t="shared" si="110"/>
        <v>#N/A</v>
      </c>
      <c r="M1164" s="142">
        <f>IF(C1164="ZZ Group",(SUM(IFERROR(SUM(VLOOKUP(C1164,SpeciesLookup,37,FALSE)*E1164/L1164*20*0.001),0)*(1-G1164))),SUM(IFERROR(SUM(VLOOKUP(C1164,SpeciesLookup,37,FALSE)/L1164*'6. Look Up Tables'!$M$9*0.001),0)*(1-G1164)))</f>
        <v>0</v>
      </c>
      <c r="N1164" s="120" t="s">
        <v>114</v>
      </c>
      <c r="O1164" s="122">
        <f t="shared" si="111"/>
        <v>0</v>
      </c>
      <c r="P1164" s="123"/>
    </row>
    <row r="1165" spans="2:16" x14ac:dyDescent="0.2">
      <c r="B1165" s="124"/>
      <c r="C1165" s="137"/>
      <c r="D1165" s="138">
        <f t="shared" si="108"/>
        <v>0</v>
      </c>
      <c r="E1165" s="231"/>
      <c r="F1165" s="119"/>
      <c r="G1165" s="139">
        <f t="shared" ref="G1165:G1228" si="112">IF(C1165="ZZ Group",SUM(F1165/E1165),(IFERROR(SUM(F1165/(PI()*(D1165)^2)),0)))</f>
        <v>0</v>
      </c>
      <c r="H1165" s="140">
        <f t="shared" si="109"/>
        <v>0</v>
      </c>
      <c r="I1165" s="122">
        <f t="shared" ref="I1165:I1228" si="113">IFERROR(SUM(H1165*(1-G1165)),(E1165*(1-G1165)))</f>
        <v>0</v>
      </c>
      <c r="K1165" s="120"/>
      <c r="L1165" s="141" t="e">
        <f t="shared" si="110"/>
        <v>#N/A</v>
      </c>
      <c r="M1165" s="142">
        <f>IF(C1165="ZZ Group",(SUM(IFERROR(SUM(VLOOKUP(C1165,SpeciesLookup,37,FALSE)*E1165/L1165*20*0.001),0)*(1-G1165))),SUM(IFERROR(SUM(VLOOKUP(C1165,SpeciesLookup,37,FALSE)/L1165*'6. Look Up Tables'!$M$9*0.001),0)*(1-G1165)))</f>
        <v>0</v>
      </c>
      <c r="N1165" s="120" t="s">
        <v>114</v>
      </c>
      <c r="O1165" s="122">
        <f t="shared" si="111"/>
        <v>0</v>
      </c>
      <c r="P1165" s="123"/>
    </row>
    <row r="1166" spans="2:16" x14ac:dyDescent="0.2">
      <c r="B1166" s="124"/>
      <c r="C1166" s="137"/>
      <c r="D1166" s="138">
        <f t="shared" si="108"/>
        <v>0</v>
      </c>
      <c r="E1166" s="231"/>
      <c r="F1166" s="119"/>
      <c r="G1166" s="139">
        <f t="shared" si="112"/>
        <v>0</v>
      </c>
      <c r="H1166" s="140">
        <f t="shared" si="109"/>
        <v>0</v>
      </c>
      <c r="I1166" s="122">
        <f t="shared" si="113"/>
        <v>0</v>
      </c>
      <c r="K1166" s="120"/>
      <c r="L1166" s="141" t="e">
        <f t="shared" si="110"/>
        <v>#N/A</v>
      </c>
      <c r="M1166" s="142">
        <f>IF(C1166="ZZ Group",(SUM(IFERROR(SUM(VLOOKUP(C1166,SpeciesLookup,37,FALSE)*E1166/L1166*20*0.001),0)*(1-G1166))),SUM(IFERROR(SUM(VLOOKUP(C1166,SpeciesLookup,37,FALSE)/L1166*'6. Look Up Tables'!$M$9*0.001),0)*(1-G1166)))</f>
        <v>0</v>
      </c>
      <c r="N1166" s="120" t="s">
        <v>114</v>
      </c>
      <c r="O1166" s="122">
        <f t="shared" si="111"/>
        <v>0</v>
      </c>
      <c r="P1166" s="123"/>
    </row>
    <row r="1167" spans="2:16" x14ac:dyDescent="0.2">
      <c r="B1167" s="124"/>
      <c r="C1167" s="137"/>
      <c r="D1167" s="138">
        <f t="shared" si="108"/>
        <v>0</v>
      </c>
      <c r="E1167" s="231"/>
      <c r="F1167" s="119"/>
      <c r="G1167" s="139">
        <f t="shared" si="112"/>
        <v>0</v>
      </c>
      <c r="H1167" s="140">
        <f t="shared" si="109"/>
        <v>0</v>
      </c>
      <c r="I1167" s="122">
        <f t="shared" si="113"/>
        <v>0</v>
      </c>
      <c r="K1167" s="120"/>
      <c r="L1167" s="141" t="e">
        <f t="shared" si="110"/>
        <v>#N/A</v>
      </c>
      <c r="M1167" s="142">
        <f>IF(C1167="ZZ Group",(SUM(IFERROR(SUM(VLOOKUP(C1167,SpeciesLookup,37,FALSE)*E1167/L1167*20*0.001),0)*(1-G1167))),SUM(IFERROR(SUM(VLOOKUP(C1167,SpeciesLookup,37,FALSE)/L1167*'6. Look Up Tables'!$M$9*0.001),0)*(1-G1167)))</f>
        <v>0</v>
      </c>
      <c r="N1167" s="120" t="s">
        <v>114</v>
      </c>
      <c r="O1167" s="122">
        <f t="shared" si="111"/>
        <v>0</v>
      </c>
      <c r="P1167" s="123"/>
    </row>
    <row r="1168" spans="2:16" x14ac:dyDescent="0.2">
      <c r="B1168" s="124"/>
      <c r="C1168" s="137"/>
      <c r="D1168" s="138">
        <f t="shared" si="108"/>
        <v>0</v>
      </c>
      <c r="E1168" s="231"/>
      <c r="F1168" s="119"/>
      <c r="G1168" s="139">
        <f t="shared" si="112"/>
        <v>0</v>
      </c>
      <c r="H1168" s="140">
        <f t="shared" si="109"/>
        <v>0</v>
      </c>
      <c r="I1168" s="122">
        <f t="shared" si="113"/>
        <v>0</v>
      </c>
      <c r="K1168" s="120"/>
      <c r="L1168" s="141" t="e">
        <f t="shared" si="110"/>
        <v>#N/A</v>
      </c>
      <c r="M1168" s="142">
        <f>IF(C1168="ZZ Group",(SUM(IFERROR(SUM(VLOOKUP(C1168,SpeciesLookup,37,FALSE)*E1168/L1168*20*0.001),0)*(1-G1168))),SUM(IFERROR(SUM(VLOOKUP(C1168,SpeciesLookup,37,FALSE)/L1168*'6. Look Up Tables'!$M$9*0.001),0)*(1-G1168)))</f>
        <v>0</v>
      </c>
      <c r="N1168" s="120" t="s">
        <v>114</v>
      </c>
      <c r="O1168" s="122">
        <f t="shared" si="111"/>
        <v>0</v>
      </c>
      <c r="P1168" s="123"/>
    </row>
    <row r="1169" spans="2:16" x14ac:dyDescent="0.2">
      <c r="B1169" s="124"/>
      <c r="C1169" s="137"/>
      <c r="D1169" s="138">
        <f t="shared" si="108"/>
        <v>0</v>
      </c>
      <c r="E1169" s="231"/>
      <c r="F1169" s="119"/>
      <c r="G1169" s="139">
        <f t="shared" si="112"/>
        <v>0</v>
      </c>
      <c r="H1169" s="140">
        <f t="shared" si="109"/>
        <v>0</v>
      </c>
      <c r="I1169" s="122">
        <f t="shared" si="113"/>
        <v>0</v>
      </c>
      <c r="K1169" s="120"/>
      <c r="L1169" s="141" t="e">
        <f t="shared" si="110"/>
        <v>#N/A</v>
      </c>
      <c r="M1169" s="142">
        <f>IF(C1169="ZZ Group",(SUM(IFERROR(SUM(VLOOKUP(C1169,SpeciesLookup,37,FALSE)*E1169/L1169*20*0.001),0)*(1-G1169))),SUM(IFERROR(SUM(VLOOKUP(C1169,SpeciesLookup,37,FALSE)/L1169*'6. Look Up Tables'!$M$9*0.001),0)*(1-G1169)))</f>
        <v>0</v>
      </c>
      <c r="N1169" s="120" t="s">
        <v>114</v>
      </c>
      <c r="O1169" s="122">
        <f t="shared" si="111"/>
        <v>0</v>
      </c>
      <c r="P1169" s="123"/>
    </row>
    <row r="1170" spans="2:16" x14ac:dyDescent="0.2">
      <c r="B1170" s="124"/>
      <c r="C1170" s="137"/>
      <c r="D1170" s="138">
        <f t="shared" si="108"/>
        <v>0</v>
      </c>
      <c r="E1170" s="231"/>
      <c r="F1170" s="119"/>
      <c r="G1170" s="139">
        <f t="shared" si="112"/>
        <v>0</v>
      </c>
      <c r="H1170" s="140">
        <f t="shared" si="109"/>
        <v>0</v>
      </c>
      <c r="I1170" s="122">
        <f t="shared" si="113"/>
        <v>0</v>
      </c>
      <c r="K1170" s="120"/>
      <c r="L1170" s="141" t="e">
        <f t="shared" si="110"/>
        <v>#N/A</v>
      </c>
      <c r="M1170" s="142">
        <f>IF(C1170="ZZ Group",(SUM(IFERROR(SUM(VLOOKUP(C1170,SpeciesLookup,37,FALSE)*E1170/L1170*20*0.001),0)*(1-G1170))),SUM(IFERROR(SUM(VLOOKUP(C1170,SpeciesLookup,37,FALSE)/L1170*'6. Look Up Tables'!$M$9*0.001),0)*(1-G1170)))</f>
        <v>0</v>
      </c>
      <c r="N1170" s="120" t="s">
        <v>114</v>
      </c>
      <c r="O1170" s="122">
        <f t="shared" si="111"/>
        <v>0</v>
      </c>
      <c r="P1170" s="123"/>
    </row>
    <row r="1171" spans="2:16" x14ac:dyDescent="0.2">
      <c r="B1171" s="124"/>
      <c r="C1171" s="137"/>
      <c r="D1171" s="138">
        <f t="shared" si="108"/>
        <v>0</v>
      </c>
      <c r="E1171" s="231"/>
      <c r="F1171" s="119"/>
      <c r="G1171" s="139">
        <f t="shared" si="112"/>
        <v>0</v>
      </c>
      <c r="H1171" s="140">
        <f t="shared" si="109"/>
        <v>0</v>
      </c>
      <c r="I1171" s="122">
        <f t="shared" si="113"/>
        <v>0</v>
      </c>
      <c r="K1171" s="120"/>
      <c r="L1171" s="141" t="e">
        <f t="shared" si="110"/>
        <v>#N/A</v>
      </c>
      <c r="M1171" s="142">
        <f>IF(C1171="ZZ Group",(SUM(IFERROR(SUM(VLOOKUP(C1171,SpeciesLookup,37,FALSE)*E1171/L1171*20*0.001),0)*(1-G1171))),SUM(IFERROR(SUM(VLOOKUP(C1171,SpeciesLookup,37,FALSE)/L1171*'6. Look Up Tables'!$M$9*0.001),0)*(1-G1171)))</f>
        <v>0</v>
      </c>
      <c r="N1171" s="120" t="s">
        <v>114</v>
      </c>
      <c r="O1171" s="122">
        <f t="shared" si="111"/>
        <v>0</v>
      </c>
      <c r="P1171" s="123"/>
    </row>
    <row r="1172" spans="2:16" x14ac:dyDescent="0.2">
      <c r="B1172" s="124"/>
      <c r="C1172" s="137"/>
      <c r="D1172" s="138">
        <f t="shared" si="108"/>
        <v>0</v>
      </c>
      <c r="E1172" s="231"/>
      <c r="F1172" s="119"/>
      <c r="G1172" s="139">
        <f t="shared" si="112"/>
        <v>0</v>
      </c>
      <c r="H1172" s="140">
        <f t="shared" si="109"/>
        <v>0</v>
      </c>
      <c r="I1172" s="122">
        <f t="shared" si="113"/>
        <v>0</v>
      </c>
      <c r="K1172" s="120"/>
      <c r="L1172" s="141" t="e">
        <f t="shared" si="110"/>
        <v>#N/A</v>
      </c>
      <c r="M1172" s="142">
        <f>IF(C1172="ZZ Group",(SUM(IFERROR(SUM(VLOOKUP(C1172,SpeciesLookup,37,FALSE)*E1172/L1172*20*0.001),0)*(1-G1172))),SUM(IFERROR(SUM(VLOOKUP(C1172,SpeciesLookup,37,FALSE)/L1172*'6. Look Up Tables'!$M$9*0.001),0)*(1-G1172)))</f>
        <v>0</v>
      </c>
      <c r="N1172" s="120" t="s">
        <v>114</v>
      </c>
      <c r="O1172" s="122">
        <f t="shared" si="111"/>
        <v>0</v>
      </c>
      <c r="P1172" s="123"/>
    </row>
    <row r="1173" spans="2:16" x14ac:dyDescent="0.2">
      <c r="B1173" s="124"/>
      <c r="C1173" s="137"/>
      <c r="D1173" s="138">
        <f t="shared" si="108"/>
        <v>0</v>
      </c>
      <c r="E1173" s="231"/>
      <c r="F1173" s="119"/>
      <c r="G1173" s="139">
        <f t="shared" si="112"/>
        <v>0</v>
      </c>
      <c r="H1173" s="140">
        <f t="shared" si="109"/>
        <v>0</v>
      </c>
      <c r="I1173" s="122">
        <f t="shared" si="113"/>
        <v>0</v>
      </c>
      <c r="K1173" s="120"/>
      <c r="L1173" s="141" t="e">
        <f t="shared" si="110"/>
        <v>#N/A</v>
      </c>
      <c r="M1173" s="142">
        <f>IF(C1173="ZZ Group",(SUM(IFERROR(SUM(VLOOKUP(C1173,SpeciesLookup,37,FALSE)*E1173/L1173*20*0.001),0)*(1-G1173))),SUM(IFERROR(SUM(VLOOKUP(C1173,SpeciesLookup,37,FALSE)/L1173*'6. Look Up Tables'!$M$9*0.001),0)*(1-G1173)))</f>
        <v>0</v>
      </c>
      <c r="N1173" s="120" t="s">
        <v>114</v>
      </c>
      <c r="O1173" s="122">
        <f t="shared" si="111"/>
        <v>0</v>
      </c>
      <c r="P1173" s="123"/>
    </row>
    <row r="1174" spans="2:16" x14ac:dyDescent="0.2">
      <c r="B1174" s="124"/>
      <c r="C1174" s="137"/>
      <c r="D1174" s="138">
        <f t="shared" si="108"/>
        <v>0</v>
      </c>
      <c r="E1174" s="231"/>
      <c r="F1174" s="119"/>
      <c r="G1174" s="139">
        <f t="shared" si="112"/>
        <v>0</v>
      </c>
      <c r="H1174" s="140">
        <f t="shared" si="109"/>
        <v>0</v>
      </c>
      <c r="I1174" s="122">
        <f t="shared" si="113"/>
        <v>0</v>
      </c>
      <c r="K1174" s="120"/>
      <c r="L1174" s="141" t="e">
        <f t="shared" si="110"/>
        <v>#N/A</v>
      </c>
      <c r="M1174" s="142">
        <f>IF(C1174="ZZ Group",(SUM(IFERROR(SUM(VLOOKUP(C1174,SpeciesLookup,37,FALSE)*E1174/L1174*20*0.001),0)*(1-G1174))),SUM(IFERROR(SUM(VLOOKUP(C1174,SpeciesLookup,37,FALSE)/L1174*'6. Look Up Tables'!$M$9*0.001),0)*(1-G1174)))</f>
        <v>0</v>
      </c>
      <c r="N1174" s="120" t="s">
        <v>114</v>
      </c>
      <c r="O1174" s="122">
        <f t="shared" si="111"/>
        <v>0</v>
      </c>
      <c r="P1174" s="123"/>
    </row>
    <row r="1175" spans="2:16" x14ac:dyDescent="0.2">
      <c r="B1175" s="124"/>
      <c r="C1175" s="137"/>
      <c r="D1175" s="138">
        <f t="shared" si="108"/>
        <v>0</v>
      </c>
      <c r="E1175" s="231"/>
      <c r="F1175" s="119"/>
      <c r="G1175" s="139">
        <f t="shared" si="112"/>
        <v>0</v>
      </c>
      <c r="H1175" s="140">
        <f t="shared" si="109"/>
        <v>0</v>
      </c>
      <c r="I1175" s="122">
        <f t="shared" si="113"/>
        <v>0</v>
      </c>
      <c r="K1175" s="120"/>
      <c r="L1175" s="141" t="e">
        <f t="shared" si="110"/>
        <v>#N/A</v>
      </c>
      <c r="M1175" s="142">
        <f>IF(C1175="ZZ Group",(SUM(IFERROR(SUM(VLOOKUP(C1175,SpeciesLookup,37,FALSE)*E1175/L1175*20*0.001),0)*(1-G1175))),SUM(IFERROR(SUM(VLOOKUP(C1175,SpeciesLookup,37,FALSE)/L1175*'6. Look Up Tables'!$M$9*0.001),0)*(1-G1175)))</f>
        <v>0</v>
      </c>
      <c r="N1175" s="120" t="s">
        <v>114</v>
      </c>
      <c r="O1175" s="122">
        <f t="shared" si="111"/>
        <v>0</v>
      </c>
      <c r="P1175" s="123"/>
    </row>
    <row r="1176" spans="2:16" x14ac:dyDescent="0.2">
      <c r="B1176" s="124"/>
      <c r="C1176" s="137"/>
      <c r="D1176" s="138">
        <f t="shared" si="108"/>
        <v>0</v>
      </c>
      <c r="E1176" s="231"/>
      <c r="F1176" s="119"/>
      <c r="G1176" s="139">
        <f t="shared" si="112"/>
        <v>0</v>
      </c>
      <c r="H1176" s="140">
        <f t="shared" si="109"/>
        <v>0</v>
      </c>
      <c r="I1176" s="122">
        <f t="shared" si="113"/>
        <v>0</v>
      </c>
      <c r="K1176" s="120"/>
      <c r="L1176" s="141" t="e">
        <f t="shared" si="110"/>
        <v>#N/A</v>
      </c>
      <c r="M1176" s="142">
        <f>IF(C1176="ZZ Group",(SUM(IFERROR(SUM(VLOOKUP(C1176,SpeciesLookup,37,FALSE)*E1176/L1176*20*0.001),0)*(1-G1176))),SUM(IFERROR(SUM(VLOOKUP(C1176,SpeciesLookup,37,FALSE)/L1176*'6. Look Up Tables'!$M$9*0.001),0)*(1-G1176)))</f>
        <v>0</v>
      </c>
      <c r="N1176" s="120" t="s">
        <v>114</v>
      </c>
      <c r="O1176" s="122">
        <f t="shared" si="111"/>
        <v>0</v>
      </c>
      <c r="P1176" s="123"/>
    </row>
    <row r="1177" spans="2:16" x14ac:dyDescent="0.2">
      <c r="B1177" s="124"/>
      <c r="C1177" s="137"/>
      <c r="D1177" s="138">
        <f t="shared" si="108"/>
        <v>0</v>
      </c>
      <c r="E1177" s="231"/>
      <c r="F1177" s="119"/>
      <c r="G1177" s="139">
        <f t="shared" si="112"/>
        <v>0</v>
      </c>
      <c r="H1177" s="140">
        <f t="shared" si="109"/>
        <v>0</v>
      </c>
      <c r="I1177" s="122">
        <f t="shared" si="113"/>
        <v>0</v>
      </c>
      <c r="K1177" s="120"/>
      <c r="L1177" s="141" t="e">
        <f t="shared" si="110"/>
        <v>#N/A</v>
      </c>
      <c r="M1177" s="142">
        <f>IF(C1177="ZZ Group",(SUM(IFERROR(SUM(VLOOKUP(C1177,SpeciesLookup,37,FALSE)*E1177/L1177*20*0.001),0)*(1-G1177))),SUM(IFERROR(SUM(VLOOKUP(C1177,SpeciesLookup,37,FALSE)/L1177*'6. Look Up Tables'!$M$9*0.001),0)*(1-G1177)))</f>
        <v>0</v>
      </c>
      <c r="N1177" s="120" t="s">
        <v>114</v>
      </c>
      <c r="O1177" s="122">
        <f t="shared" si="111"/>
        <v>0</v>
      </c>
      <c r="P1177" s="123"/>
    </row>
    <row r="1178" spans="2:16" x14ac:dyDescent="0.2">
      <c r="B1178" s="124"/>
      <c r="C1178" s="137"/>
      <c r="D1178" s="138">
        <f t="shared" si="108"/>
        <v>0</v>
      </c>
      <c r="E1178" s="231"/>
      <c r="F1178" s="119"/>
      <c r="G1178" s="139">
        <f t="shared" si="112"/>
        <v>0</v>
      </c>
      <c r="H1178" s="140">
        <f t="shared" si="109"/>
        <v>0</v>
      </c>
      <c r="I1178" s="122">
        <f t="shared" si="113"/>
        <v>0</v>
      </c>
      <c r="K1178" s="120"/>
      <c r="L1178" s="141" t="e">
        <f t="shared" si="110"/>
        <v>#N/A</v>
      </c>
      <c r="M1178" s="142">
        <f>IF(C1178="ZZ Group",(SUM(IFERROR(SUM(VLOOKUP(C1178,SpeciesLookup,37,FALSE)*E1178/L1178*20*0.001),0)*(1-G1178))),SUM(IFERROR(SUM(VLOOKUP(C1178,SpeciesLookup,37,FALSE)/L1178*'6. Look Up Tables'!$M$9*0.001),0)*(1-G1178)))</f>
        <v>0</v>
      </c>
      <c r="N1178" s="120" t="s">
        <v>114</v>
      </c>
      <c r="O1178" s="122">
        <f t="shared" si="111"/>
        <v>0</v>
      </c>
      <c r="P1178" s="123"/>
    </row>
    <row r="1179" spans="2:16" x14ac:dyDescent="0.2">
      <c r="B1179" s="124"/>
      <c r="C1179" s="137"/>
      <c r="D1179" s="138">
        <f t="shared" si="108"/>
        <v>0</v>
      </c>
      <c r="E1179" s="231"/>
      <c r="F1179" s="119"/>
      <c r="G1179" s="139">
        <f t="shared" si="112"/>
        <v>0</v>
      </c>
      <c r="H1179" s="140">
        <f t="shared" si="109"/>
        <v>0</v>
      </c>
      <c r="I1179" s="122">
        <f t="shared" si="113"/>
        <v>0</v>
      </c>
      <c r="K1179" s="120"/>
      <c r="L1179" s="141" t="e">
        <f t="shared" si="110"/>
        <v>#N/A</v>
      </c>
      <c r="M1179" s="142">
        <f>IF(C1179="ZZ Group",(SUM(IFERROR(SUM(VLOOKUP(C1179,SpeciesLookup,37,FALSE)*E1179/L1179*20*0.001),0)*(1-G1179))),SUM(IFERROR(SUM(VLOOKUP(C1179,SpeciesLookup,37,FALSE)/L1179*'6. Look Up Tables'!$M$9*0.001),0)*(1-G1179)))</f>
        <v>0</v>
      </c>
      <c r="N1179" s="120" t="s">
        <v>114</v>
      </c>
      <c r="O1179" s="122">
        <f t="shared" si="111"/>
        <v>0</v>
      </c>
      <c r="P1179" s="123"/>
    </row>
    <row r="1180" spans="2:16" x14ac:dyDescent="0.2">
      <c r="B1180" s="124"/>
      <c r="C1180" s="137"/>
      <c r="D1180" s="138">
        <f t="shared" si="108"/>
        <v>0</v>
      </c>
      <c r="E1180" s="231"/>
      <c r="F1180" s="119"/>
      <c r="G1180" s="139">
        <f t="shared" si="112"/>
        <v>0</v>
      </c>
      <c r="H1180" s="140">
        <f t="shared" si="109"/>
        <v>0</v>
      </c>
      <c r="I1180" s="122">
        <f t="shared" si="113"/>
        <v>0</v>
      </c>
      <c r="K1180" s="120"/>
      <c r="L1180" s="141" t="e">
        <f t="shared" si="110"/>
        <v>#N/A</v>
      </c>
      <c r="M1180" s="142">
        <f>IF(C1180="ZZ Group",(SUM(IFERROR(SUM(VLOOKUP(C1180,SpeciesLookup,37,FALSE)*E1180/L1180*20*0.001),0)*(1-G1180))),SUM(IFERROR(SUM(VLOOKUP(C1180,SpeciesLookup,37,FALSE)/L1180*'6. Look Up Tables'!$M$9*0.001),0)*(1-G1180)))</f>
        <v>0</v>
      </c>
      <c r="N1180" s="120" t="s">
        <v>114</v>
      </c>
      <c r="O1180" s="122">
        <f t="shared" si="111"/>
        <v>0</v>
      </c>
      <c r="P1180" s="123"/>
    </row>
    <row r="1181" spans="2:16" x14ac:dyDescent="0.2">
      <c r="B1181" s="124"/>
      <c r="C1181" s="137"/>
      <c r="D1181" s="138">
        <f t="shared" si="108"/>
        <v>0</v>
      </c>
      <c r="E1181" s="231"/>
      <c r="F1181" s="119"/>
      <c r="G1181" s="139">
        <f t="shared" si="112"/>
        <v>0</v>
      </c>
      <c r="H1181" s="140">
        <f t="shared" si="109"/>
        <v>0</v>
      </c>
      <c r="I1181" s="122">
        <f t="shared" si="113"/>
        <v>0</v>
      </c>
      <c r="K1181" s="120"/>
      <c r="L1181" s="141" t="e">
        <f t="shared" si="110"/>
        <v>#N/A</v>
      </c>
      <c r="M1181" s="142">
        <f>IF(C1181="ZZ Group",(SUM(IFERROR(SUM(VLOOKUP(C1181,SpeciesLookup,37,FALSE)*E1181/L1181*20*0.001),0)*(1-G1181))),SUM(IFERROR(SUM(VLOOKUP(C1181,SpeciesLookup,37,FALSE)/L1181*'6. Look Up Tables'!$M$9*0.001),0)*(1-G1181)))</f>
        <v>0</v>
      </c>
      <c r="N1181" s="120" t="s">
        <v>114</v>
      </c>
      <c r="O1181" s="122">
        <f t="shared" si="111"/>
        <v>0</v>
      </c>
      <c r="P1181" s="123"/>
    </row>
    <row r="1182" spans="2:16" x14ac:dyDescent="0.2">
      <c r="B1182" s="124"/>
      <c r="C1182" s="137"/>
      <c r="D1182" s="138">
        <f t="shared" si="108"/>
        <v>0</v>
      </c>
      <c r="E1182" s="231"/>
      <c r="F1182" s="119"/>
      <c r="G1182" s="139">
        <f t="shared" si="112"/>
        <v>0</v>
      </c>
      <c r="H1182" s="140">
        <f t="shared" si="109"/>
        <v>0</v>
      </c>
      <c r="I1182" s="122">
        <f t="shared" si="113"/>
        <v>0</v>
      </c>
      <c r="K1182" s="120"/>
      <c r="L1182" s="141" t="e">
        <f t="shared" si="110"/>
        <v>#N/A</v>
      </c>
      <c r="M1182" s="142">
        <f>IF(C1182="ZZ Group",(SUM(IFERROR(SUM(VLOOKUP(C1182,SpeciesLookup,37,FALSE)*E1182/L1182*20*0.001),0)*(1-G1182))),SUM(IFERROR(SUM(VLOOKUP(C1182,SpeciesLookup,37,FALSE)/L1182*'6. Look Up Tables'!$M$9*0.001),0)*(1-G1182)))</f>
        <v>0</v>
      </c>
      <c r="N1182" s="120" t="s">
        <v>114</v>
      </c>
      <c r="O1182" s="122">
        <f t="shared" si="111"/>
        <v>0</v>
      </c>
      <c r="P1182" s="123"/>
    </row>
    <row r="1183" spans="2:16" x14ac:dyDescent="0.2">
      <c r="B1183" s="124"/>
      <c r="C1183" s="137"/>
      <c r="D1183" s="138">
        <f t="shared" si="108"/>
        <v>0</v>
      </c>
      <c r="E1183" s="231"/>
      <c r="F1183" s="119"/>
      <c r="G1183" s="139">
        <f t="shared" si="112"/>
        <v>0</v>
      </c>
      <c r="H1183" s="140">
        <f t="shared" si="109"/>
        <v>0</v>
      </c>
      <c r="I1183" s="122">
        <f t="shared" si="113"/>
        <v>0</v>
      </c>
      <c r="K1183" s="120"/>
      <c r="L1183" s="141" t="e">
        <f t="shared" si="110"/>
        <v>#N/A</v>
      </c>
      <c r="M1183" s="142">
        <f>IF(C1183="ZZ Group",(SUM(IFERROR(SUM(VLOOKUP(C1183,SpeciesLookup,37,FALSE)*E1183/L1183*20*0.001),0)*(1-G1183))),SUM(IFERROR(SUM(VLOOKUP(C1183,SpeciesLookup,37,FALSE)/L1183*'6. Look Up Tables'!$M$9*0.001),0)*(1-G1183)))</f>
        <v>0</v>
      </c>
      <c r="N1183" s="120" t="s">
        <v>114</v>
      </c>
      <c r="O1183" s="122">
        <f t="shared" si="111"/>
        <v>0</v>
      </c>
      <c r="P1183" s="123"/>
    </row>
    <row r="1184" spans="2:16" x14ac:dyDescent="0.2">
      <c r="B1184" s="124"/>
      <c r="C1184" s="137"/>
      <c r="D1184" s="138">
        <f t="shared" si="108"/>
        <v>0</v>
      </c>
      <c r="E1184" s="231"/>
      <c r="F1184" s="119"/>
      <c r="G1184" s="139">
        <f t="shared" si="112"/>
        <v>0</v>
      </c>
      <c r="H1184" s="140">
        <f t="shared" si="109"/>
        <v>0</v>
      </c>
      <c r="I1184" s="122">
        <f t="shared" si="113"/>
        <v>0</v>
      </c>
      <c r="K1184" s="120"/>
      <c r="L1184" s="141" t="e">
        <f t="shared" si="110"/>
        <v>#N/A</v>
      </c>
      <c r="M1184" s="142">
        <f>IF(C1184="ZZ Group",(SUM(IFERROR(SUM(VLOOKUP(C1184,SpeciesLookup,37,FALSE)*E1184/L1184*20*0.001),0)*(1-G1184))),SUM(IFERROR(SUM(VLOOKUP(C1184,SpeciesLookup,37,FALSE)/L1184*'6. Look Up Tables'!$M$9*0.001),0)*(1-G1184)))</f>
        <v>0</v>
      </c>
      <c r="N1184" s="120" t="s">
        <v>114</v>
      </c>
      <c r="O1184" s="122">
        <f t="shared" si="111"/>
        <v>0</v>
      </c>
      <c r="P1184" s="123"/>
    </row>
    <row r="1185" spans="2:16" x14ac:dyDescent="0.2">
      <c r="B1185" s="124"/>
      <c r="C1185" s="137"/>
      <c r="D1185" s="138">
        <f t="shared" si="108"/>
        <v>0</v>
      </c>
      <c r="E1185" s="231"/>
      <c r="F1185" s="119"/>
      <c r="G1185" s="139">
        <f t="shared" si="112"/>
        <v>0</v>
      </c>
      <c r="H1185" s="140">
        <f t="shared" si="109"/>
        <v>0</v>
      </c>
      <c r="I1185" s="122">
        <f t="shared" si="113"/>
        <v>0</v>
      </c>
      <c r="K1185" s="120"/>
      <c r="L1185" s="141" t="e">
        <f t="shared" si="110"/>
        <v>#N/A</v>
      </c>
      <c r="M1185" s="142">
        <f>IF(C1185="ZZ Group",(SUM(IFERROR(SUM(VLOOKUP(C1185,SpeciesLookup,37,FALSE)*E1185/L1185*20*0.001),0)*(1-G1185))),SUM(IFERROR(SUM(VLOOKUP(C1185,SpeciesLookup,37,FALSE)/L1185*'6. Look Up Tables'!$M$9*0.001),0)*(1-G1185)))</f>
        <v>0</v>
      </c>
      <c r="N1185" s="120" t="s">
        <v>114</v>
      </c>
      <c r="O1185" s="122">
        <f t="shared" si="111"/>
        <v>0</v>
      </c>
      <c r="P1185" s="123"/>
    </row>
    <row r="1186" spans="2:16" x14ac:dyDescent="0.2">
      <c r="B1186" s="124"/>
      <c r="C1186" s="137"/>
      <c r="D1186" s="138">
        <f t="shared" si="108"/>
        <v>0</v>
      </c>
      <c r="E1186" s="231"/>
      <c r="F1186" s="119"/>
      <c r="G1186" s="139">
        <f t="shared" si="112"/>
        <v>0</v>
      </c>
      <c r="H1186" s="140">
        <f t="shared" si="109"/>
        <v>0</v>
      </c>
      <c r="I1186" s="122">
        <f t="shared" si="113"/>
        <v>0</v>
      </c>
      <c r="K1186" s="120"/>
      <c r="L1186" s="141" t="e">
        <f t="shared" si="110"/>
        <v>#N/A</v>
      </c>
      <c r="M1186" s="142">
        <f>IF(C1186="ZZ Group",(SUM(IFERROR(SUM(VLOOKUP(C1186,SpeciesLookup,37,FALSE)*E1186/L1186*20*0.001),0)*(1-G1186))),SUM(IFERROR(SUM(VLOOKUP(C1186,SpeciesLookup,37,FALSE)/L1186*'6. Look Up Tables'!$M$9*0.001),0)*(1-G1186)))</f>
        <v>0</v>
      </c>
      <c r="N1186" s="120" t="s">
        <v>114</v>
      </c>
      <c r="O1186" s="122">
        <f t="shared" si="111"/>
        <v>0</v>
      </c>
      <c r="P1186" s="123"/>
    </row>
    <row r="1187" spans="2:16" x14ac:dyDescent="0.2">
      <c r="B1187" s="124"/>
      <c r="C1187" s="137"/>
      <c r="D1187" s="138">
        <f t="shared" si="108"/>
        <v>0</v>
      </c>
      <c r="E1187" s="231"/>
      <c r="F1187" s="119"/>
      <c r="G1187" s="139">
        <f t="shared" si="112"/>
        <v>0</v>
      </c>
      <c r="H1187" s="140">
        <f t="shared" si="109"/>
        <v>0</v>
      </c>
      <c r="I1187" s="122">
        <f t="shared" si="113"/>
        <v>0</v>
      </c>
      <c r="K1187" s="120"/>
      <c r="L1187" s="141" t="e">
        <f t="shared" si="110"/>
        <v>#N/A</v>
      </c>
      <c r="M1187" s="142">
        <f>IF(C1187="ZZ Group",(SUM(IFERROR(SUM(VLOOKUP(C1187,SpeciesLookup,37,FALSE)*E1187/L1187*20*0.001),0)*(1-G1187))),SUM(IFERROR(SUM(VLOOKUP(C1187,SpeciesLookup,37,FALSE)/L1187*'6. Look Up Tables'!$M$9*0.001),0)*(1-G1187)))</f>
        <v>0</v>
      </c>
      <c r="N1187" s="120" t="s">
        <v>114</v>
      </c>
      <c r="O1187" s="122">
        <f t="shared" si="111"/>
        <v>0</v>
      </c>
      <c r="P1187" s="123"/>
    </row>
    <row r="1188" spans="2:16" x14ac:dyDescent="0.2">
      <c r="B1188" s="124"/>
      <c r="C1188" s="137"/>
      <c r="D1188" s="138">
        <f t="shared" si="108"/>
        <v>0</v>
      </c>
      <c r="E1188" s="231"/>
      <c r="F1188" s="119"/>
      <c r="G1188" s="139">
        <f t="shared" si="112"/>
        <v>0</v>
      </c>
      <c r="H1188" s="140">
        <f t="shared" si="109"/>
        <v>0</v>
      </c>
      <c r="I1188" s="122">
        <f t="shared" si="113"/>
        <v>0</v>
      </c>
      <c r="K1188" s="120"/>
      <c r="L1188" s="141" t="e">
        <f t="shared" si="110"/>
        <v>#N/A</v>
      </c>
      <c r="M1188" s="142">
        <f>IF(C1188="ZZ Group",(SUM(IFERROR(SUM(VLOOKUP(C1188,SpeciesLookup,37,FALSE)*E1188/L1188*20*0.001),0)*(1-G1188))),SUM(IFERROR(SUM(VLOOKUP(C1188,SpeciesLookup,37,FALSE)/L1188*'6. Look Up Tables'!$M$9*0.001),0)*(1-G1188)))</f>
        <v>0</v>
      </c>
      <c r="N1188" s="120" t="s">
        <v>114</v>
      </c>
      <c r="O1188" s="122">
        <f t="shared" si="111"/>
        <v>0</v>
      </c>
      <c r="P1188" s="123"/>
    </row>
    <row r="1189" spans="2:16" x14ac:dyDescent="0.2">
      <c r="B1189" s="124"/>
      <c r="C1189" s="137"/>
      <c r="D1189" s="138">
        <f t="shared" si="108"/>
        <v>0</v>
      </c>
      <c r="E1189" s="231"/>
      <c r="F1189" s="119"/>
      <c r="G1189" s="139">
        <f t="shared" si="112"/>
        <v>0</v>
      </c>
      <c r="H1189" s="140">
        <f t="shared" si="109"/>
        <v>0</v>
      </c>
      <c r="I1189" s="122">
        <f t="shared" si="113"/>
        <v>0</v>
      </c>
      <c r="K1189" s="120"/>
      <c r="L1189" s="141" t="e">
        <f t="shared" si="110"/>
        <v>#N/A</v>
      </c>
      <c r="M1189" s="142">
        <f>IF(C1189="ZZ Group",(SUM(IFERROR(SUM(VLOOKUP(C1189,SpeciesLookup,37,FALSE)*E1189/L1189*20*0.001),0)*(1-G1189))),SUM(IFERROR(SUM(VLOOKUP(C1189,SpeciesLookup,37,FALSE)/L1189*'6. Look Up Tables'!$M$9*0.001),0)*(1-G1189)))</f>
        <v>0</v>
      </c>
      <c r="N1189" s="120" t="s">
        <v>114</v>
      </c>
      <c r="O1189" s="122">
        <f t="shared" si="111"/>
        <v>0</v>
      </c>
      <c r="P1189" s="123"/>
    </row>
    <row r="1190" spans="2:16" x14ac:dyDescent="0.2">
      <c r="B1190" s="124"/>
      <c r="C1190" s="137"/>
      <c r="D1190" s="138">
        <f t="shared" si="108"/>
        <v>0</v>
      </c>
      <c r="E1190" s="231"/>
      <c r="F1190" s="119"/>
      <c r="G1190" s="139">
        <f t="shared" si="112"/>
        <v>0</v>
      </c>
      <c r="H1190" s="140">
        <f t="shared" si="109"/>
        <v>0</v>
      </c>
      <c r="I1190" s="122">
        <f t="shared" si="113"/>
        <v>0</v>
      </c>
      <c r="K1190" s="120"/>
      <c r="L1190" s="141" t="e">
        <f t="shared" si="110"/>
        <v>#N/A</v>
      </c>
      <c r="M1190" s="142">
        <f>IF(C1190="ZZ Group",(SUM(IFERROR(SUM(VLOOKUP(C1190,SpeciesLookup,37,FALSE)*E1190/L1190*20*0.001),0)*(1-G1190))),SUM(IFERROR(SUM(VLOOKUP(C1190,SpeciesLookup,37,FALSE)/L1190*'6. Look Up Tables'!$M$9*0.001),0)*(1-G1190)))</f>
        <v>0</v>
      </c>
      <c r="N1190" s="120" t="s">
        <v>114</v>
      </c>
      <c r="O1190" s="122">
        <f t="shared" si="111"/>
        <v>0</v>
      </c>
      <c r="P1190" s="123"/>
    </row>
    <row r="1191" spans="2:16" x14ac:dyDescent="0.2">
      <c r="B1191" s="124"/>
      <c r="C1191" s="137"/>
      <c r="D1191" s="138">
        <f t="shared" si="108"/>
        <v>0</v>
      </c>
      <c r="E1191" s="231"/>
      <c r="F1191" s="119"/>
      <c r="G1191" s="139">
        <f t="shared" si="112"/>
        <v>0</v>
      </c>
      <c r="H1191" s="140">
        <f t="shared" si="109"/>
        <v>0</v>
      </c>
      <c r="I1191" s="122">
        <f t="shared" si="113"/>
        <v>0</v>
      </c>
      <c r="K1191" s="120"/>
      <c r="L1191" s="141" t="e">
        <f t="shared" si="110"/>
        <v>#N/A</v>
      </c>
      <c r="M1191" s="142">
        <f>IF(C1191="ZZ Group",(SUM(IFERROR(SUM(VLOOKUP(C1191,SpeciesLookup,37,FALSE)*E1191/L1191*20*0.001),0)*(1-G1191))),SUM(IFERROR(SUM(VLOOKUP(C1191,SpeciesLookup,37,FALSE)/L1191*'6. Look Up Tables'!$M$9*0.001),0)*(1-G1191)))</f>
        <v>0</v>
      </c>
      <c r="N1191" s="120" t="s">
        <v>114</v>
      </c>
      <c r="O1191" s="122">
        <f t="shared" si="111"/>
        <v>0</v>
      </c>
      <c r="P1191" s="123"/>
    </row>
    <row r="1192" spans="2:16" x14ac:dyDescent="0.2">
      <c r="B1192" s="124"/>
      <c r="C1192" s="137"/>
      <c r="D1192" s="138">
        <f t="shared" si="108"/>
        <v>0</v>
      </c>
      <c r="E1192" s="231"/>
      <c r="F1192" s="119"/>
      <c r="G1192" s="139">
        <f t="shared" si="112"/>
        <v>0</v>
      </c>
      <c r="H1192" s="140">
        <f t="shared" si="109"/>
        <v>0</v>
      </c>
      <c r="I1192" s="122">
        <f t="shared" si="113"/>
        <v>0</v>
      </c>
      <c r="K1192" s="120"/>
      <c r="L1192" s="141" t="e">
        <f t="shared" si="110"/>
        <v>#N/A</v>
      </c>
      <c r="M1192" s="142">
        <f>IF(C1192="ZZ Group",(SUM(IFERROR(SUM(VLOOKUP(C1192,SpeciesLookup,37,FALSE)*E1192/L1192*20*0.001),0)*(1-G1192))),SUM(IFERROR(SUM(VLOOKUP(C1192,SpeciesLookup,37,FALSE)/L1192*'6. Look Up Tables'!$M$9*0.001),0)*(1-G1192)))</f>
        <v>0</v>
      </c>
      <c r="N1192" s="120" t="s">
        <v>114</v>
      </c>
      <c r="O1192" s="122">
        <f t="shared" si="111"/>
        <v>0</v>
      </c>
      <c r="P1192" s="123"/>
    </row>
    <row r="1193" spans="2:16" x14ac:dyDescent="0.2">
      <c r="B1193" s="124"/>
      <c r="C1193" s="137"/>
      <c r="D1193" s="138">
        <f t="shared" si="108"/>
        <v>0</v>
      </c>
      <c r="E1193" s="231"/>
      <c r="F1193" s="119"/>
      <c r="G1193" s="139">
        <f t="shared" si="112"/>
        <v>0</v>
      </c>
      <c r="H1193" s="140">
        <f t="shared" si="109"/>
        <v>0</v>
      </c>
      <c r="I1193" s="122">
        <f t="shared" si="113"/>
        <v>0</v>
      </c>
      <c r="K1193" s="120"/>
      <c r="L1193" s="141" t="e">
        <f t="shared" si="110"/>
        <v>#N/A</v>
      </c>
      <c r="M1193" s="142">
        <f>IF(C1193="ZZ Group",(SUM(IFERROR(SUM(VLOOKUP(C1193,SpeciesLookup,37,FALSE)*E1193/L1193*20*0.001),0)*(1-G1193))),SUM(IFERROR(SUM(VLOOKUP(C1193,SpeciesLookup,37,FALSE)/L1193*'6. Look Up Tables'!$M$9*0.001),0)*(1-G1193)))</f>
        <v>0</v>
      </c>
      <c r="N1193" s="120" t="s">
        <v>114</v>
      </c>
      <c r="O1193" s="122">
        <f t="shared" si="111"/>
        <v>0</v>
      </c>
      <c r="P1193" s="123"/>
    </row>
    <row r="1194" spans="2:16" x14ac:dyDescent="0.2">
      <c r="B1194" s="124"/>
      <c r="C1194" s="137"/>
      <c r="D1194" s="138">
        <f t="shared" si="108"/>
        <v>0</v>
      </c>
      <c r="E1194" s="231"/>
      <c r="F1194" s="119"/>
      <c r="G1194" s="139">
        <f t="shared" si="112"/>
        <v>0</v>
      </c>
      <c r="H1194" s="140">
        <f t="shared" si="109"/>
        <v>0</v>
      </c>
      <c r="I1194" s="122">
        <f t="shared" si="113"/>
        <v>0</v>
      </c>
      <c r="K1194" s="120"/>
      <c r="L1194" s="141" t="e">
        <f t="shared" si="110"/>
        <v>#N/A</v>
      </c>
      <c r="M1194" s="142">
        <f>IF(C1194="ZZ Group",(SUM(IFERROR(SUM(VLOOKUP(C1194,SpeciesLookup,37,FALSE)*E1194/L1194*20*0.001),0)*(1-G1194))),SUM(IFERROR(SUM(VLOOKUP(C1194,SpeciesLookup,37,FALSE)/L1194*'6. Look Up Tables'!$M$9*0.001),0)*(1-G1194)))</f>
        <v>0</v>
      </c>
      <c r="N1194" s="120" t="s">
        <v>114</v>
      </c>
      <c r="O1194" s="122">
        <f t="shared" si="111"/>
        <v>0</v>
      </c>
      <c r="P1194" s="123"/>
    </row>
    <row r="1195" spans="2:16" x14ac:dyDescent="0.2">
      <c r="B1195" s="124"/>
      <c r="C1195" s="137"/>
      <c r="D1195" s="138">
        <f t="shared" si="108"/>
        <v>0</v>
      </c>
      <c r="E1195" s="231"/>
      <c r="F1195" s="119"/>
      <c r="G1195" s="139">
        <f t="shared" si="112"/>
        <v>0</v>
      </c>
      <c r="H1195" s="140">
        <f t="shared" si="109"/>
        <v>0</v>
      </c>
      <c r="I1195" s="122">
        <f t="shared" si="113"/>
        <v>0</v>
      </c>
      <c r="K1195" s="120"/>
      <c r="L1195" s="141" t="e">
        <f t="shared" si="110"/>
        <v>#N/A</v>
      </c>
      <c r="M1195" s="142">
        <f>IF(C1195="ZZ Group",(SUM(IFERROR(SUM(VLOOKUP(C1195,SpeciesLookup,37,FALSE)*E1195/L1195*20*0.001),0)*(1-G1195))),SUM(IFERROR(SUM(VLOOKUP(C1195,SpeciesLookup,37,FALSE)/L1195*'6. Look Up Tables'!$M$9*0.001),0)*(1-G1195)))</f>
        <v>0</v>
      </c>
      <c r="N1195" s="120" t="s">
        <v>114</v>
      </c>
      <c r="O1195" s="122">
        <f t="shared" si="111"/>
        <v>0</v>
      </c>
      <c r="P1195" s="123"/>
    </row>
    <row r="1196" spans="2:16" x14ac:dyDescent="0.2">
      <c r="B1196" s="124"/>
      <c r="C1196" s="137"/>
      <c r="D1196" s="138">
        <f t="shared" si="108"/>
        <v>0</v>
      </c>
      <c r="E1196" s="231"/>
      <c r="F1196" s="119"/>
      <c r="G1196" s="139">
        <f t="shared" si="112"/>
        <v>0</v>
      </c>
      <c r="H1196" s="140">
        <f t="shared" si="109"/>
        <v>0</v>
      </c>
      <c r="I1196" s="122">
        <f t="shared" si="113"/>
        <v>0</v>
      </c>
      <c r="K1196" s="120"/>
      <c r="L1196" s="141" t="e">
        <f t="shared" si="110"/>
        <v>#N/A</v>
      </c>
      <c r="M1196" s="142">
        <f>IF(C1196="ZZ Group",(SUM(IFERROR(SUM(VLOOKUP(C1196,SpeciesLookup,37,FALSE)*E1196/L1196*20*0.001),0)*(1-G1196))),SUM(IFERROR(SUM(VLOOKUP(C1196,SpeciesLookup,37,FALSE)/L1196*'6. Look Up Tables'!$M$9*0.001),0)*(1-G1196)))</f>
        <v>0</v>
      </c>
      <c r="N1196" s="120" t="s">
        <v>114</v>
      </c>
      <c r="O1196" s="122">
        <f t="shared" si="111"/>
        <v>0</v>
      </c>
      <c r="P1196" s="123"/>
    </row>
    <row r="1197" spans="2:16" x14ac:dyDescent="0.2">
      <c r="B1197" s="124"/>
      <c r="C1197" s="137"/>
      <c r="D1197" s="138">
        <f t="shared" si="108"/>
        <v>0</v>
      </c>
      <c r="E1197" s="231"/>
      <c r="F1197" s="119"/>
      <c r="G1197" s="139">
        <f t="shared" si="112"/>
        <v>0</v>
      </c>
      <c r="H1197" s="140">
        <f t="shared" si="109"/>
        <v>0</v>
      </c>
      <c r="I1197" s="122">
        <f t="shared" si="113"/>
        <v>0</v>
      </c>
      <c r="K1197" s="120"/>
      <c r="L1197" s="141" t="e">
        <f t="shared" si="110"/>
        <v>#N/A</v>
      </c>
      <c r="M1197" s="142">
        <f>IF(C1197="ZZ Group",(SUM(IFERROR(SUM(VLOOKUP(C1197,SpeciesLookup,37,FALSE)*E1197/L1197*20*0.001),0)*(1-G1197))),SUM(IFERROR(SUM(VLOOKUP(C1197,SpeciesLookup,37,FALSE)/L1197*'6. Look Up Tables'!$M$9*0.001),0)*(1-G1197)))</f>
        <v>0</v>
      </c>
      <c r="N1197" s="120" t="s">
        <v>114</v>
      </c>
      <c r="O1197" s="122">
        <f t="shared" si="111"/>
        <v>0</v>
      </c>
      <c r="P1197" s="123"/>
    </row>
    <row r="1198" spans="2:16" x14ac:dyDescent="0.2">
      <c r="B1198" s="124"/>
      <c r="C1198" s="137"/>
      <c r="D1198" s="138">
        <f t="shared" si="108"/>
        <v>0</v>
      </c>
      <c r="E1198" s="231"/>
      <c r="F1198" s="119"/>
      <c r="G1198" s="139">
        <f t="shared" si="112"/>
        <v>0</v>
      </c>
      <c r="H1198" s="140">
        <f t="shared" si="109"/>
        <v>0</v>
      </c>
      <c r="I1198" s="122">
        <f t="shared" si="113"/>
        <v>0</v>
      </c>
      <c r="K1198" s="120"/>
      <c r="L1198" s="141" t="e">
        <f t="shared" si="110"/>
        <v>#N/A</v>
      </c>
      <c r="M1198" s="142">
        <f>IF(C1198="ZZ Group",(SUM(IFERROR(SUM(VLOOKUP(C1198,SpeciesLookup,37,FALSE)*E1198/L1198*20*0.001),0)*(1-G1198))),SUM(IFERROR(SUM(VLOOKUP(C1198,SpeciesLookup,37,FALSE)/L1198*'6. Look Up Tables'!$M$9*0.001),0)*(1-G1198)))</f>
        <v>0</v>
      </c>
      <c r="N1198" s="120" t="s">
        <v>114</v>
      </c>
      <c r="O1198" s="122">
        <f t="shared" si="111"/>
        <v>0</v>
      </c>
      <c r="P1198" s="123"/>
    </row>
    <row r="1199" spans="2:16" x14ac:dyDescent="0.2">
      <c r="B1199" s="124"/>
      <c r="C1199" s="137"/>
      <c r="D1199" s="138">
        <f t="shared" si="108"/>
        <v>0</v>
      </c>
      <c r="E1199" s="231"/>
      <c r="F1199" s="119"/>
      <c r="G1199" s="139">
        <f t="shared" si="112"/>
        <v>0</v>
      </c>
      <c r="H1199" s="140">
        <f t="shared" si="109"/>
        <v>0</v>
      </c>
      <c r="I1199" s="122">
        <f t="shared" si="113"/>
        <v>0</v>
      </c>
      <c r="K1199" s="120"/>
      <c r="L1199" s="141" t="e">
        <f t="shared" si="110"/>
        <v>#N/A</v>
      </c>
      <c r="M1199" s="142">
        <f>IF(C1199="ZZ Group",(SUM(IFERROR(SUM(VLOOKUP(C1199,SpeciesLookup,37,FALSE)*E1199/L1199*20*0.001),0)*(1-G1199))),SUM(IFERROR(SUM(VLOOKUP(C1199,SpeciesLookup,37,FALSE)/L1199*'6. Look Up Tables'!$M$9*0.001),0)*(1-G1199)))</f>
        <v>0</v>
      </c>
      <c r="N1199" s="120" t="s">
        <v>114</v>
      </c>
      <c r="O1199" s="122">
        <f t="shared" si="111"/>
        <v>0</v>
      </c>
      <c r="P1199" s="123"/>
    </row>
    <row r="1200" spans="2:16" x14ac:dyDescent="0.2">
      <c r="B1200" s="124"/>
      <c r="C1200" s="137"/>
      <c r="D1200" s="138">
        <f t="shared" si="108"/>
        <v>0</v>
      </c>
      <c r="E1200" s="231"/>
      <c r="F1200" s="119"/>
      <c r="G1200" s="139">
        <f t="shared" si="112"/>
        <v>0</v>
      </c>
      <c r="H1200" s="140">
        <f t="shared" si="109"/>
        <v>0</v>
      </c>
      <c r="I1200" s="122">
        <f t="shared" si="113"/>
        <v>0</v>
      </c>
      <c r="K1200" s="120"/>
      <c r="L1200" s="141" t="e">
        <f t="shared" si="110"/>
        <v>#N/A</v>
      </c>
      <c r="M1200" s="142">
        <f>IF(C1200="ZZ Group",(SUM(IFERROR(SUM(VLOOKUP(C1200,SpeciesLookup,37,FALSE)*E1200/L1200*20*0.001),0)*(1-G1200))),SUM(IFERROR(SUM(VLOOKUP(C1200,SpeciesLookup,37,FALSE)/L1200*'6. Look Up Tables'!$M$9*0.001),0)*(1-G1200)))</f>
        <v>0</v>
      </c>
      <c r="N1200" s="120" t="s">
        <v>114</v>
      </c>
      <c r="O1200" s="122">
        <f t="shared" si="111"/>
        <v>0</v>
      </c>
      <c r="P1200" s="123"/>
    </row>
    <row r="1201" spans="2:16" x14ac:dyDescent="0.2">
      <c r="B1201" s="124"/>
      <c r="C1201" s="137"/>
      <c r="D1201" s="138">
        <f t="shared" si="108"/>
        <v>0</v>
      </c>
      <c r="E1201" s="231"/>
      <c r="F1201" s="119"/>
      <c r="G1201" s="139">
        <f t="shared" si="112"/>
        <v>0</v>
      </c>
      <c r="H1201" s="140">
        <f t="shared" si="109"/>
        <v>0</v>
      </c>
      <c r="I1201" s="122">
        <f t="shared" si="113"/>
        <v>0</v>
      </c>
      <c r="K1201" s="120"/>
      <c r="L1201" s="141" t="e">
        <f t="shared" si="110"/>
        <v>#N/A</v>
      </c>
      <c r="M1201" s="142">
        <f>IF(C1201="ZZ Group",(SUM(IFERROR(SUM(VLOOKUP(C1201,SpeciesLookup,37,FALSE)*E1201/L1201*20*0.001),0)*(1-G1201))),SUM(IFERROR(SUM(VLOOKUP(C1201,SpeciesLookup,37,FALSE)/L1201*'6. Look Up Tables'!$M$9*0.001),0)*(1-G1201)))</f>
        <v>0</v>
      </c>
      <c r="N1201" s="120" t="s">
        <v>114</v>
      </c>
      <c r="O1201" s="122">
        <f t="shared" si="111"/>
        <v>0</v>
      </c>
      <c r="P1201" s="123"/>
    </row>
    <row r="1202" spans="2:16" x14ac:dyDescent="0.2">
      <c r="B1202" s="124"/>
      <c r="C1202" s="137"/>
      <c r="D1202" s="138">
        <f t="shared" si="108"/>
        <v>0</v>
      </c>
      <c r="E1202" s="231"/>
      <c r="F1202" s="119"/>
      <c r="G1202" s="139">
        <f t="shared" si="112"/>
        <v>0</v>
      </c>
      <c r="H1202" s="140">
        <f t="shared" si="109"/>
        <v>0</v>
      </c>
      <c r="I1202" s="122">
        <f t="shared" si="113"/>
        <v>0</v>
      </c>
      <c r="K1202" s="120"/>
      <c r="L1202" s="141" t="e">
        <f t="shared" si="110"/>
        <v>#N/A</v>
      </c>
      <c r="M1202" s="142">
        <f>IF(C1202="ZZ Group",(SUM(IFERROR(SUM(VLOOKUP(C1202,SpeciesLookup,37,FALSE)*E1202/L1202*20*0.001),0)*(1-G1202))),SUM(IFERROR(SUM(VLOOKUP(C1202,SpeciesLookup,37,FALSE)/L1202*'6. Look Up Tables'!$M$9*0.001),0)*(1-G1202)))</f>
        <v>0</v>
      </c>
      <c r="N1202" s="120" t="s">
        <v>114</v>
      </c>
      <c r="O1202" s="122">
        <f t="shared" si="111"/>
        <v>0</v>
      </c>
      <c r="P1202" s="123"/>
    </row>
    <row r="1203" spans="2:16" x14ac:dyDescent="0.2">
      <c r="B1203" s="124"/>
      <c r="C1203" s="137"/>
      <c r="D1203" s="138">
        <f t="shared" si="108"/>
        <v>0</v>
      </c>
      <c r="E1203" s="231"/>
      <c r="F1203" s="119"/>
      <c r="G1203" s="139">
        <f t="shared" si="112"/>
        <v>0</v>
      </c>
      <c r="H1203" s="140">
        <f t="shared" si="109"/>
        <v>0</v>
      </c>
      <c r="I1203" s="122">
        <f t="shared" si="113"/>
        <v>0</v>
      </c>
      <c r="K1203" s="120"/>
      <c r="L1203" s="141" t="e">
        <f t="shared" si="110"/>
        <v>#N/A</v>
      </c>
      <c r="M1203" s="142">
        <f>IF(C1203="ZZ Group",(SUM(IFERROR(SUM(VLOOKUP(C1203,SpeciesLookup,37,FALSE)*E1203/L1203*20*0.001),0)*(1-G1203))),SUM(IFERROR(SUM(VLOOKUP(C1203,SpeciesLookup,37,FALSE)/L1203*'6. Look Up Tables'!$M$9*0.001),0)*(1-G1203)))</f>
        <v>0</v>
      </c>
      <c r="N1203" s="120" t="s">
        <v>114</v>
      </c>
      <c r="O1203" s="122">
        <f t="shared" si="111"/>
        <v>0</v>
      </c>
      <c r="P1203" s="123"/>
    </row>
    <row r="1204" spans="2:16" x14ac:dyDescent="0.2">
      <c r="B1204" s="124"/>
      <c r="C1204" s="137"/>
      <c r="D1204" s="138">
        <f t="shared" si="108"/>
        <v>0</v>
      </c>
      <c r="E1204" s="231"/>
      <c r="F1204" s="119"/>
      <c r="G1204" s="139">
        <f t="shared" si="112"/>
        <v>0</v>
      </c>
      <c r="H1204" s="140">
        <f t="shared" si="109"/>
        <v>0</v>
      </c>
      <c r="I1204" s="122">
        <f t="shared" si="113"/>
        <v>0</v>
      </c>
      <c r="K1204" s="120"/>
      <c r="L1204" s="141" t="e">
        <f t="shared" si="110"/>
        <v>#N/A</v>
      </c>
      <c r="M1204" s="142">
        <f>IF(C1204="ZZ Group",(SUM(IFERROR(SUM(VLOOKUP(C1204,SpeciesLookup,37,FALSE)*E1204/L1204*20*0.001),0)*(1-G1204))),SUM(IFERROR(SUM(VLOOKUP(C1204,SpeciesLookup,37,FALSE)/L1204*'6. Look Up Tables'!$M$9*0.001),0)*(1-G1204)))</f>
        <v>0</v>
      </c>
      <c r="N1204" s="120" t="s">
        <v>114</v>
      </c>
      <c r="O1204" s="122">
        <f t="shared" si="111"/>
        <v>0</v>
      </c>
      <c r="P1204" s="123"/>
    </row>
    <row r="1205" spans="2:16" x14ac:dyDescent="0.2">
      <c r="B1205" s="124"/>
      <c r="C1205" s="137"/>
      <c r="D1205" s="138">
        <f t="shared" si="108"/>
        <v>0</v>
      </c>
      <c r="E1205" s="231"/>
      <c r="F1205" s="119"/>
      <c r="G1205" s="139">
        <f t="shared" si="112"/>
        <v>0</v>
      </c>
      <c r="H1205" s="140">
        <f t="shared" si="109"/>
        <v>0</v>
      </c>
      <c r="I1205" s="122">
        <f t="shared" si="113"/>
        <v>0</v>
      </c>
      <c r="K1205" s="120"/>
      <c r="L1205" s="141" t="e">
        <f t="shared" si="110"/>
        <v>#N/A</v>
      </c>
      <c r="M1205" s="142">
        <f>IF(C1205="ZZ Group",(SUM(IFERROR(SUM(VLOOKUP(C1205,SpeciesLookup,37,FALSE)*E1205/L1205*20*0.001),0)*(1-G1205))),SUM(IFERROR(SUM(VLOOKUP(C1205,SpeciesLookup,37,FALSE)/L1205*'6. Look Up Tables'!$M$9*0.001),0)*(1-G1205)))</f>
        <v>0</v>
      </c>
      <c r="N1205" s="120" t="s">
        <v>114</v>
      </c>
      <c r="O1205" s="122">
        <f t="shared" si="111"/>
        <v>0</v>
      </c>
      <c r="P1205" s="123"/>
    </row>
    <row r="1206" spans="2:16" x14ac:dyDescent="0.2">
      <c r="B1206" s="124"/>
      <c r="C1206" s="137"/>
      <c r="D1206" s="138">
        <f t="shared" si="108"/>
        <v>0</v>
      </c>
      <c r="E1206" s="231"/>
      <c r="F1206" s="119"/>
      <c r="G1206" s="139">
        <f t="shared" si="112"/>
        <v>0</v>
      </c>
      <c r="H1206" s="140">
        <f t="shared" si="109"/>
        <v>0</v>
      </c>
      <c r="I1206" s="122">
        <f t="shared" si="113"/>
        <v>0</v>
      </c>
      <c r="K1206" s="120"/>
      <c r="L1206" s="141" t="e">
        <f t="shared" si="110"/>
        <v>#N/A</v>
      </c>
      <c r="M1206" s="142">
        <f>IF(C1206="ZZ Group",(SUM(IFERROR(SUM(VLOOKUP(C1206,SpeciesLookup,37,FALSE)*E1206/L1206*20*0.001),0)*(1-G1206))),SUM(IFERROR(SUM(VLOOKUP(C1206,SpeciesLookup,37,FALSE)/L1206*'6. Look Up Tables'!$M$9*0.001),0)*(1-G1206)))</f>
        <v>0</v>
      </c>
      <c r="N1206" s="120" t="s">
        <v>114</v>
      </c>
      <c r="O1206" s="122">
        <f t="shared" si="111"/>
        <v>0</v>
      </c>
      <c r="P1206" s="123"/>
    </row>
    <row r="1207" spans="2:16" x14ac:dyDescent="0.2">
      <c r="B1207" s="124"/>
      <c r="C1207" s="137"/>
      <c r="D1207" s="138">
        <f t="shared" si="108"/>
        <v>0</v>
      </c>
      <c r="E1207" s="231"/>
      <c r="F1207" s="119"/>
      <c r="G1207" s="139">
        <f t="shared" si="112"/>
        <v>0</v>
      </c>
      <c r="H1207" s="140">
        <f t="shared" si="109"/>
        <v>0</v>
      </c>
      <c r="I1207" s="122">
        <f t="shared" si="113"/>
        <v>0</v>
      </c>
      <c r="K1207" s="120"/>
      <c r="L1207" s="141" t="e">
        <f t="shared" si="110"/>
        <v>#N/A</v>
      </c>
      <c r="M1207" s="142">
        <f>IF(C1207="ZZ Group",(SUM(IFERROR(SUM(VLOOKUP(C1207,SpeciesLookup,37,FALSE)*E1207/L1207*20*0.001),0)*(1-G1207))),SUM(IFERROR(SUM(VLOOKUP(C1207,SpeciesLookup,37,FALSE)/L1207*'6. Look Up Tables'!$M$9*0.001),0)*(1-G1207)))</f>
        <v>0</v>
      </c>
      <c r="N1207" s="120" t="s">
        <v>114</v>
      </c>
      <c r="O1207" s="122">
        <f t="shared" si="111"/>
        <v>0</v>
      </c>
      <c r="P1207" s="123"/>
    </row>
    <row r="1208" spans="2:16" x14ac:dyDescent="0.2">
      <c r="B1208" s="124"/>
      <c r="C1208" s="137"/>
      <c r="D1208" s="138">
        <f t="shared" si="108"/>
        <v>0</v>
      </c>
      <c r="E1208" s="231"/>
      <c r="F1208" s="119"/>
      <c r="G1208" s="139">
        <f t="shared" si="112"/>
        <v>0</v>
      </c>
      <c r="H1208" s="140">
        <f t="shared" si="109"/>
        <v>0</v>
      </c>
      <c r="I1208" s="122">
        <f t="shared" si="113"/>
        <v>0</v>
      </c>
      <c r="K1208" s="120"/>
      <c r="L1208" s="141" t="e">
        <f t="shared" si="110"/>
        <v>#N/A</v>
      </c>
      <c r="M1208" s="142">
        <f>IF(C1208="ZZ Group",(SUM(IFERROR(SUM(VLOOKUP(C1208,SpeciesLookup,37,FALSE)*E1208/L1208*20*0.001),0)*(1-G1208))),SUM(IFERROR(SUM(VLOOKUP(C1208,SpeciesLookup,37,FALSE)/L1208*'6. Look Up Tables'!$M$9*0.001),0)*(1-G1208)))</f>
        <v>0</v>
      </c>
      <c r="N1208" s="120" t="s">
        <v>114</v>
      </c>
      <c r="O1208" s="122">
        <f t="shared" si="111"/>
        <v>0</v>
      </c>
      <c r="P1208" s="123"/>
    </row>
    <row r="1209" spans="2:16" x14ac:dyDescent="0.2">
      <c r="B1209" s="124"/>
      <c r="C1209" s="137"/>
      <c r="D1209" s="138">
        <f t="shared" si="108"/>
        <v>0</v>
      </c>
      <c r="E1209" s="231"/>
      <c r="F1209" s="119"/>
      <c r="G1209" s="139">
        <f t="shared" si="112"/>
        <v>0</v>
      </c>
      <c r="H1209" s="140">
        <f t="shared" si="109"/>
        <v>0</v>
      </c>
      <c r="I1209" s="122">
        <f t="shared" si="113"/>
        <v>0</v>
      </c>
      <c r="K1209" s="120"/>
      <c r="L1209" s="141" t="e">
        <f t="shared" si="110"/>
        <v>#N/A</v>
      </c>
      <c r="M1209" s="142">
        <f>IF(C1209="ZZ Group",(SUM(IFERROR(SUM(VLOOKUP(C1209,SpeciesLookup,37,FALSE)*E1209/L1209*20*0.001),0)*(1-G1209))),SUM(IFERROR(SUM(VLOOKUP(C1209,SpeciesLookup,37,FALSE)/L1209*'6. Look Up Tables'!$M$9*0.001),0)*(1-G1209)))</f>
        <v>0</v>
      </c>
      <c r="N1209" s="120" t="s">
        <v>114</v>
      </c>
      <c r="O1209" s="122">
        <f t="shared" si="111"/>
        <v>0</v>
      </c>
      <c r="P1209" s="123"/>
    </row>
    <row r="1210" spans="2:16" x14ac:dyDescent="0.2">
      <c r="B1210" s="124"/>
      <c r="C1210" s="137"/>
      <c r="D1210" s="138">
        <f t="shared" si="108"/>
        <v>0</v>
      </c>
      <c r="E1210" s="231"/>
      <c r="F1210" s="119"/>
      <c r="G1210" s="139">
        <f t="shared" si="112"/>
        <v>0</v>
      </c>
      <c r="H1210" s="140">
        <f t="shared" si="109"/>
        <v>0</v>
      </c>
      <c r="I1210" s="122">
        <f t="shared" si="113"/>
        <v>0</v>
      </c>
      <c r="K1210" s="120"/>
      <c r="L1210" s="141" t="e">
        <f t="shared" si="110"/>
        <v>#N/A</v>
      </c>
      <c r="M1210" s="142">
        <f>IF(C1210="ZZ Group",(SUM(IFERROR(SUM(VLOOKUP(C1210,SpeciesLookup,37,FALSE)*E1210/L1210*20*0.001),0)*(1-G1210))),SUM(IFERROR(SUM(VLOOKUP(C1210,SpeciesLookup,37,FALSE)/L1210*'6. Look Up Tables'!$M$9*0.001),0)*(1-G1210)))</f>
        <v>0</v>
      </c>
      <c r="N1210" s="120" t="s">
        <v>114</v>
      </c>
      <c r="O1210" s="122">
        <f t="shared" si="111"/>
        <v>0</v>
      </c>
      <c r="P1210" s="123"/>
    </row>
    <row r="1211" spans="2:16" x14ac:dyDescent="0.2">
      <c r="B1211" s="124"/>
      <c r="C1211" s="137"/>
      <c r="D1211" s="138">
        <f t="shared" si="108"/>
        <v>0</v>
      </c>
      <c r="E1211" s="231"/>
      <c r="F1211" s="119"/>
      <c r="G1211" s="139">
        <f t="shared" si="112"/>
        <v>0</v>
      </c>
      <c r="H1211" s="140">
        <f t="shared" si="109"/>
        <v>0</v>
      </c>
      <c r="I1211" s="122">
        <f t="shared" si="113"/>
        <v>0</v>
      </c>
      <c r="K1211" s="120"/>
      <c r="L1211" s="141" t="e">
        <f t="shared" si="110"/>
        <v>#N/A</v>
      </c>
      <c r="M1211" s="142">
        <f>IF(C1211="ZZ Group",(SUM(IFERROR(SUM(VLOOKUP(C1211,SpeciesLookup,37,FALSE)*E1211/L1211*20*0.001),0)*(1-G1211))),SUM(IFERROR(SUM(VLOOKUP(C1211,SpeciesLookup,37,FALSE)/L1211*'6. Look Up Tables'!$M$9*0.001),0)*(1-G1211)))</f>
        <v>0</v>
      </c>
      <c r="N1211" s="120" t="s">
        <v>114</v>
      </c>
      <c r="O1211" s="122">
        <f t="shared" si="111"/>
        <v>0</v>
      </c>
      <c r="P1211" s="123"/>
    </row>
    <row r="1212" spans="2:16" x14ac:dyDescent="0.2">
      <c r="B1212" s="124"/>
      <c r="C1212" s="137"/>
      <c r="D1212" s="138">
        <f t="shared" si="108"/>
        <v>0</v>
      </c>
      <c r="E1212" s="231"/>
      <c r="F1212" s="119"/>
      <c r="G1212" s="139">
        <f t="shared" si="112"/>
        <v>0</v>
      </c>
      <c r="H1212" s="140">
        <f t="shared" si="109"/>
        <v>0</v>
      </c>
      <c r="I1212" s="122">
        <f t="shared" si="113"/>
        <v>0</v>
      </c>
      <c r="K1212" s="120"/>
      <c r="L1212" s="141" t="e">
        <f t="shared" si="110"/>
        <v>#N/A</v>
      </c>
      <c r="M1212" s="142">
        <f>IF(C1212="ZZ Group",(SUM(IFERROR(SUM(VLOOKUP(C1212,SpeciesLookup,37,FALSE)*E1212/L1212*20*0.001),0)*(1-G1212))),SUM(IFERROR(SUM(VLOOKUP(C1212,SpeciesLookup,37,FALSE)/L1212*'6. Look Up Tables'!$M$9*0.001),0)*(1-G1212)))</f>
        <v>0</v>
      </c>
      <c r="N1212" s="120" t="s">
        <v>114</v>
      </c>
      <c r="O1212" s="122">
        <f t="shared" si="111"/>
        <v>0</v>
      </c>
      <c r="P1212" s="123"/>
    </row>
    <row r="1213" spans="2:16" x14ac:dyDescent="0.2">
      <c r="B1213" s="124"/>
      <c r="C1213" s="137"/>
      <c r="D1213" s="138">
        <f t="shared" si="108"/>
        <v>0</v>
      </c>
      <c r="E1213" s="231"/>
      <c r="F1213" s="119"/>
      <c r="G1213" s="139">
        <f t="shared" si="112"/>
        <v>0</v>
      </c>
      <c r="H1213" s="140">
        <f t="shared" si="109"/>
        <v>0</v>
      </c>
      <c r="I1213" s="122">
        <f t="shared" si="113"/>
        <v>0</v>
      </c>
      <c r="K1213" s="120"/>
      <c r="L1213" s="141" t="e">
        <f t="shared" si="110"/>
        <v>#N/A</v>
      </c>
      <c r="M1213" s="142">
        <f>IF(C1213="ZZ Group",(SUM(IFERROR(SUM(VLOOKUP(C1213,SpeciesLookup,37,FALSE)*E1213/L1213*20*0.001),0)*(1-G1213))),SUM(IFERROR(SUM(VLOOKUP(C1213,SpeciesLookup,37,FALSE)/L1213*'6. Look Up Tables'!$M$9*0.001),0)*(1-G1213)))</f>
        <v>0</v>
      </c>
      <c r="N1213" s="120" t="s">
        <v>114</v>
      </c>
      <c r="O1213" s="122">
        <f t="shared" si="111"/>
        <v>0</v>
      </c>
      <c r="P1213" s="123"/>
    </row>
    <row r="1214" spans="2:16" x14ac:dyDescent="0.2">
      <c r="B1214" s="124"/>
      <c r="C1214" s="137"/>
      <c r="D1214" s="138">
        <f t="shared" si="108"/>
        <v>0</v>
      </c>
      <c r="E1214" s="231"/>
      <c r="F1214" s="119"/>
      <c r="G1214" s="139">
        <f t="shared" si="112"/>
        <v>0</v>
      </c>
      <c r="H1214" s="140">
        <f t="shared" si="109"/>
        <v>0</v>
      </c>
      <c r="I1214" s="122">
        <f t="shared" si="113"/>
        <v>0</v>
      </c>
      <c r="K1214" s="120"/>
      <c r="L1214" s="141" t="e">
        <f t="shared" si="110"/>
        <v>#N/A</v>
      </c>
      <c r="M1214" s="142">
        <f>IF(C1214="ZZ Group",(SUM(IFERROR(SUM(VLOOKUP(C1214,SpeciesLookup,37,FALSE)*E1214/L1214*20*0.001),0)*(1-G1214))),SUM(IFERROR(SUM(VLOOKUP(C1214,SpeciesLookup,37,FALSE)/L1214*'6. Look Up Tables'!$M$9*0.001),0)*(1-G1214)))</f>
        <v>0</v>
      </c>
      <c r="N1214" s="120" t="s">
        <v>114</v>
      </c>
      <c r="O1214" s="122">
        <f t="shared" si="111"/>
        <v>0</v>
      </c>
      <c r="P1214" s="123"/>
    </row>
    <row r="1215" spans="2:16" x14ac:dyDescent="0.2">
      <c r="B1215" s="124"/>
      <c r="C1215" s="137"/>
      <c r="D1215" s="138">
        <f t="shared" si="108"/>
        <v>0</v>
      </c>
      <c r="E1215" s="231"/>
      <c r="F1215" s="119"/>
      <c r="G1215" s="139">
        <f t="shared" si="112"/>
        <v>0</v>
      </c>
      <c r="H1215" s="140">
        <f t="shared" si="109"/>
        <v>0</v>
      </c>
      <c r="I1215" s="122">
        <f t="shared" si="113"/>
        <v>0</v>
      </c>
      <c r="K1215" s="120"/>
      <c r="L1215" s="141" t="e">
        <f t="shared" si="110"/>
        <v>#N/A</v>
      </c>
      <c r="M1215" s="142">
        <f>IF(C1215="ZZ Group",(SUM(IFERROR(SUM(VLOOKUP(C1215,SpeciesLookup,37,FALSE)*E1215/L1215*20*0.001),0)*(1-G1215))),SUM(IFERROR(SUM(VLOOKUP(C1215,SpeciesLookup,37,FALSE)/L1215*'6. Look Up Tables'!$M$9*0.001),0)*(1-G1215)))</f>
        <v>0</v>
      </c>
      <c r="N1215" s="120" t="s">
        <v>114</v>
      </c>
      <c r="O1215" s="122">
        <f t="shared" si="111"/>
        <v>0</v>
      </c>
      <c r="P1215" s="123"/>
    </row>
    <row r="1216" spans="2:16" x14ac:dyDescent="0.2">
      <c r="B1216" s="124"/>
      <c r="C1216" s="137"/>
      <c r="D1216" s="138">
        <f t="shared" si="108"/>
        <v>0</v>
      </c>
      <c r="E1216" s="231"/>
      <c r="F1216" s="119"/>
      <c r="G1216" s="139">
        <f t="shared" si="112"/>
        <v>0</v>
      </c>
      <c r="H1216" s="140">
        <f t="shared" si="109"/>
        <v>0</v>
      </c>
      <c r="I1216" s="122">
        <f t="shared" si="113"/>
        <v>0</v>
      </c>
      <c r="K1216" s="120"/>
      <c r="L1216" s="141" t="e">
        <f t="shared" si="110"/>
        <v>#N/A</v>
      </c>
      <c r="M1216" s="142">
        <f>IF(C1216="ZZ Group",(SUM(IFERROR(SUM(VLOOKUP(C1216,SpeciesLookup,37,FALSE)*E1216/L1216*20*0.001),0)*(1-G1216))),SUM(IFERROR(SUM(VLOOKUP(C1216,SpeciesLookup,37,FALSE)/L1216*'6. Look Up Tables'!$M$9*0.001),0)*(1-G1216)))</f>
        <v>0</v>
      </c>
      <c r="N1216" s="120" t="s">
        <v>114</v>
      </c>
      <c r="O1216" s="122">
        <f t="shared" si="111"/>
        <v>0</v>
      </c>
      <c r="P1216" s="123"/>
    </row>
    <row r="1217" spans="2:16" x14ac:dyDescent="0.2">
      <c r="B1217" s="124"/>
      <c r="C1217" s="137"/>
      <c r="D1217" s="138">
        <f t="shared" ref="D1217:D1280" si="114">IFERROR(VLOOKUP(C1217,SpeciesLookup,25,FALSE),0)</f>
        <v>0</v>
      </c>
      <c r="E1217" s="231"/>
      <c r="F1217" s="119"/>
      <c r="G1217" s="139">
        <f t="shared" si="112"/>
        <v>0</v>
      </c>
      <c r="H1217" s="140">
        <f t="shared" ref="H1217:H1280" si="115">IFERROR(VLOOKUP(C1217,SpeciesLookup,26,FALSE),0)</f>
        <v>0</v>
      </c>
      <c r="I1217" s="122">
        <f t="shared" si="113"/>
        <v>0</v>
      </c>
      <c r="K1217" s="120"/>
      <c r="L1217" s="141" t="e">
        <f t="shared" ref="L1217:L1280" si="116">VLOOKUP(K1217,AWHC,2,FALSE)</f>
        <v>#N/A</v>
      </c>
      <c r="M1217" s="142">
        <f>IF(C1217="ZZ Group",(SUM(IFERROR(SUM(VLOOKUP(C1217,SpeciesLookup,37,FALSE)*E1217/L1217*20*0.001),0)*(1-G1217))),SUM(IFERROR(SUM(VLOOKUP(C1217,SpeciesLookup,37,FALSE)/L1217*'6. Look Up Tables'!$M$9*0.001),0)*(1-G1217)))</f>
        <v>0</v>
      </c>
      <c r="N1217" s="120" t="s">
        <v>114</v>
      </c>
      <c r="O1217" s="122">
        <f t="shared" ref="O1217:O1280" si="117">IF(N1217="Yes",M1217*0.8,M1217)</f>
        <v>0</v>
      </c>
      <c r="P1217" s="123"/>
    </row>
    <row r="1218" spans="2:16" x14ac:dyDescent="0.2">
      <c r="B1218" s="124"/>
      <c r="C1218" s="137"/>
      <c r="D1218" s="138">
        <f t="shared" si="114"/>
        <v>0</v>
      </c>
      <c r="E1218" s="231"/>
      <c r="F1218" s="119"/>
      <c r="G1218" s="139">
        <f t="shared" si="112"/>
        <v>0</v>
      </c>
      <c r="H1218" s="140">
        <f t="shared" si="115"/>
        <v>0</v>
      </c>
      <c r="I1218" s="122">
        <f t="shared" si="113"/>
        <v>0</v>
      </c>
      <c r="K1218" s="120"/>
      <c r="L1218" s="141" t="e">
        <f t="shared" si="116"/>
        <v>#N/A</v>
      </c>
      <c r="M1218" s="142">
        <f>IF(C1218="ZZ Group",(SUM(IFERROR(SUM(VLOOKUP(C1218,SpeciesLookup,37,FALSE)*E1218/L1218*20*0.001),0)*(1-G1218))),SUM(IFERROR(SUM(VLOOKUP(C1218,SpeciesLookup,37,FALSE)/L1218*'6. Look Up Tables'!$M$9*0.001),0)*(1-G1218)))</f>
        <v>0</v>
      </c>
      <c r="N1218" s="120" t="s">
        <v>114</v>
      </c>
      <c r="O1218" s="122">
        <f t="shared" si="117"/>
        <v>0</v>
      </c>
      <c r="P1218" s="123"/>
    </row>
    <row r="1219" spans="2:16" x14ac:dyDescent="0.2">
      <c r="B1219" s="124"/>
      <c r="C1219" s="137"/>
      <c r="D1219" s="138">
        <f t="shared" si="114"/>
        <v>0</v>
      </c>
      <c r="E1219" s="231"/>
      <c r="F1219" s="119"/>
      <c r="G1219" s="139">
        <f t="shared" si="112"/>
        <v>0</v>
      </c>
      <c r="H1219" s="140">
        <f t="shared" si="115"/>
        <v>0</v>
      </c>
      <c r="I1219" s="122">
        <f t="shared" si="113"/>
        <v>0</v>
      </c>
      <c r="K1219" s="120"/>
      <c r="L1219" s="141" t="e">
        <f t="shared" si="116"/>
        <v>#N/A</v>
      </c>
      <c r="M1219" s="142">
        <f>IF(C1219="ZZ Group",(SUM(IFERROR(SUM(VLOOKUP(C1219,SpeciesLookup,37,FALSE)*E1219/L1219*20*0.001),0)*(1-G1219))),SUM(IFERROR(SUM(VLOOKUP(C1219,SpeciesLookup,37,FALSE)/L1219*'6. Look Up Tables'!$M$9*0.001),0)*(1-G1219)))</f>
        <v>0</v>
      </c>
      <c r="N1219" s="120" t="s">
        <v>114</v>
      </c>
      <c r="O1219" s="122">
        <f t="shared" si="117"/>
        <v>0</v>
      </c>
      <c r="P1219" s="123"/>
    </row>
    <row r="1220" spans="2:16" x14ac:dyDescent="0.2">
      <c r="B1220" s="124"/>
      <c r="C1220" s="137"/>
      <c r="D1220" s="138">
        <f t="shared" si="114"/>
        <v>0</v>
      </c>
      <c r="E1220" s="231"/>
      <c r="F1220" s="119"/>
      <c r="G1220" s="139">
        <f t="shared" si="112"/>
        <v>0</v>
      </c>
      <c r="H1220" s="140">
        <f t="shared" si="115"/>
        <v>0</v>
      </c>
      <c r="I1220" s="122">
        <f t="shared" si="113"/>
        <v>0</v>
      </c>
      <c r="K1220" s="120"/>
      <c r="L1220" s="141" t="e">
        <f t="shared" si="116"/>
        <v>#N/A</v>
      </c>
      <c r="M1220" s="142">
        <f>IF(C1220="ZZ Group",(SUM(IFERROR(SUM(VLOOKUP(C1220,SpeciesLookup,37,FALSE)*E1220/L1220*20*0.001),0)*(1-G1220))),SUM(IFERROR(SUM(VLOOKUP(C1220,SpeciesLookup,37,FALSE)/L1220*'6. Look Up Tables'!$M$9*0.001),0)*(1-G1220)))</f>
        <v>0</v>
      </c>
      <c r="N1220" s="120" t="s">
        <v>114</v>
      </c>
      <c r="O1220" s="122">
        <f t="shared" si="117"/>
        <v>0</v>
      </c>
      <c r="P1220" s="123"/>
    </row>
    <row r="1221" spans="2:16" x14ac:dyDescent="0.2">
      <c r="B1221" s="124"/>
      <c r="C1221" s="137"/>
      <c r="D1221" s="138">
        <f t="shared" si="114"/>
        <v>0</v>
      </c>
      <c r="E1221" s="231"/>
      <c r="F1221" s="119"/>
      <c r="G1221" s="139">
        <f t="shared" si="112"/>
        <v>0</v>
      </c>
      <c r="H1221" s="140">
        <f t="shared" si="115"/>
        <v>0</v>
      </c>
      <c r="I1221" s="122">
        <f t="shared" si="113"/>
        <v>0</v>
      </c>
      <c r="K1221" s="120"/>
      <c r="L1221" s="141" t="e">
        <f t="shared" si="116"/>
        <v>#N/A</v>
      </c>
      <c r="M1221" s="142">
        <f>IF(C1221="ZZ Group",(SUM(IFERROR(SUM(VLOOKUP(C1221,SpeciesLookup,37,FALSE)*E1221/L1221*20*0.001),0)*(1-G1221))),SUM(IFERROR(SUM(VLOOKUP(C1221,SpeciesLookup,37,FALSE)/L1221*'6. Look Up Tables'!$M$9*0.001),0)*(1-G1221)))</f>
        <v>0</v>
      </c>
      <c r="N1221" s="120" t="s">
        <v>114</v>
      </c>
      <c r="O1221" s="122">
        <f t="shared" si="117"/>
        <v>0</v>
      </c>
      <c r="P1221" s="123"/>
    </row>
    <row r="1222" spans="2:16" x14ac:dyDescent="0.2">
      <c r="B1222" s="124"/>
      <c r="C1222" s="137"/>
      <c r="D1222" s="138">
        <f t="shared" si="114"/>
        <v>0</v>
      </c>
      <c r="E1222" s="231"/>
      <c r="F1222" s="119"/>
      <c r="G1222" s="139">
        <f t="shared" si="112"/>
        <v>0</v>
      </c>
      <c r="H1222" s="140">
        <f t="shared" si="115"/>
        <v>0</v>
      </c>
      <c r="I1222" s="122">
        <f t="shared" si="113"/>
        <v>0</v>
      </c>
      <c r="K1222" s="120"/>
      <c r="L1222" s="141" t="e">
        <f t="shared" si="116"/>
        <v>#N/A</v>
      </c>
      <c r="M1222" s="142">
        <f>IF(C1222="ZZ Group",(SUM(IFERROR(SUM(VLOOKUP(C1222,SpeciesLookup,37,FALSE)*E1222/L1222*20*0.001),0)*(1-G1222))),SUM(IFERROR(SUM(VLOOKUP(C1222,SpeciesLookup,37,FALSE)/L1222*'6. Look Up Tables'!$M$9*0.001),0)*(1-G1222)))</f>
        <v>0</v>
      </c>
      <c r="N1222" s="120" t="s">
        <v>114</v>
      </c>
      <c r="O1222" s="122">
        <f t="shared" si="117"/>
        <v>0</v>
      </c>
      <c r="P1222" s="123"/>
    </row>
    <row r="1223" spans="2:16" x14ac:dyDescent="0.2">
      <c r="B1223" s="124"/>
      <c r="C1223" s="137"/>
      <c r="D1223" s="138">
        <f t="shared" si="114"/>
        <v>0</v>
      </c>
      <c r="E1223" s="231"/>
      <c r="F1223" s="119"/>
      <c r="G1223" s="139">
        <f t="shared" si="112"/>
        <v>0</v>
      </c>
      <c r="H1223" s="140">
        <f t="shared" si="115"/>
        <v>0</v>
      </c>
      <c r="I1223" s="122">
        <f t="shared" si="113"/>
        <v>0</v>
      </c>
      <c r="K1223" s="120"/>
      <c r="L1223" s="141" t="e">
        <f t="shared" si="116"/>
        <v>#N/A</v>
      </c>
      <c r="M1223" s="142">
        <f>IF(C1223="ZZ Group",(SUM(IFERROR(SUM(VLOOKUP(C1223,SpeciesLookup,37,FALSE)*E1223/L1223*20*0.001),0)*(1-G1223))),SUM(IFERROR(SUM(VLOOKUP(C1223,SpeciesLookup,37,FALSE)/L1223*'6. Look Up Tables'!$M$9*0.001),0)*(1-G1223)))</f>
        <v>0</v>
      </c>
      <c r="N1223" s="120" t="s">
        <v>114</v>
      </c>
      <c r="O1223" s="122">
        <f t="shared" si="117"/>
        <v>0</v>
      </c>
      <c r="P1223" s="123"/>
    </row>
    <row r="1224" spans="2:16" x14ac:dyDescent="0.2">
      <c r="B1224" s="124"/>
      <c r="C1224" s="137"/>
      <c r="D1224" s="138">
        <f t="shared" si="114"/>
        <v>0</v>
      </c>
      <c r="E1224" s="231"/>
      <c r="F1224" s="119"/>
      <c r="G1224" s="139">
        <f t="shared" si="112"/>
        <v>0</v>
      </c>
      <c r="H1224" s="140">
        <f t="shared" si="115"/>
        <v>0</v>
      </c>
      <c r="I1224" s="122">
        <f t="shared" si="113"/>
        <v>0</v>
      </c>
      <c r="K1224" s="120"/>
      <c r="L1224" s="141" t="e">
        <f t="shared" si="116"/>
        <v>#N/A</v>
      </c>
      <c r="M1224" s="142">
        <f>IF(C1224="ZZ Group",(SUM(IFERROR(SUM(VLOOKUP(C1224,SpeciesLookup,37,FALSE)*E1224/L1224*20*0.001),0)*(1-G1224))),SUM(IFERROR(SUM(VLOOKUP(C1224,SpeciesLookup,37,FALSE)/L1224*'6. Look Up Tables'!$M$9*0.001),0)*(1-G1224)))</f>
        <v>0</v>
      </c>
      <c r="N1224" s="120" t="s">
        <v>114</v>
      </c>
      <c r="O1224" s="122">
        <f t="shared" si="117"/>
        <v>0</v>
      </c>
      <c r="P1224" s="123"/>
    </row>
    <row r="1225" spans="2:16" x14ac:dyDescent="0.2">
      <c r="B1225" s="124"/>
      <c r="C1225" s="137"/>
      <c r="D1225" s="138">
        <f t="shared" si="114"/>
        <v>0</v>
      </c>
      <c r="E1225" s="231"/>
      <c r="F1225" s="119"/>
      <c r="G1225" s="139">
        <f t="shared" si="112"/>
        <v>0</v>
      </c>
      <c r="H1225" s="140">
        <f t="shared" si="115"/>
        <v>0</v>
      </c>
      <c r="I1225" s="122">
        <f t="shared" si="113"/>
        <v>0</v>
      </c>
      <c r="K1225" s="120"/>
      <c r="L1225" s="141" t="e">
        <f t="shared" si="116"/>
        <v>#N/A</v>
      </c>
      <c r="M1225" s="142">
        <f>IF(C1225="ZZ Group",(SUM(IFERROR(SUM(VLOOKUP(C1225,SpeciesLookup,37,FALSE)*E1225/L1225*20*0.001),0)*(1-G1225))),SUM(IFERROR(SUM(VLOOKUP(C1225,SpeciesLookup,37,FALSE)/L1225*'6. Look Up Tables'!$M$9*0.001),0)*(1-G1225)))</f>
        <v>0</v>
      </c>
      <c r="N1225" s="120" t="s">
        <v>114</v>
      </c>
      <c r="O1225" s="122">
        <f t="shared" si="117"/>
        <v>0</v>
      </c>
      <c r="P1225" s="123"/>
    </row>
    <row r="1226" spans="2:16" x14ac:dyDescent="0.2">
      <c r="B1226" s="124"/>
      <c r="C1226" s="137"/>
      <c r="D1226" s="138">
        <f t="shared" si="114"/>
        <v>0</v>
      </c>
      <c r="E1226" s="231"/>
      <c r="F1226" s="119"/>
      <c r="G1226" s="139">
        <f t="shared" si="112"/>
        <v>0</v>
      </c>
      <c r="H1226" s="140">
        <f t="shared" si="115"/>
        <v>0</v>
      </c>
      <c r="I1226" s="122">
        <f t="shared" si="113"/>
        <v>0</v>
      </c>
      <c r="K1226" s="120"/>
      <c r="L1226" s="141" t="e">
        <f t="shared" si="116"/>
        <v>#N/A</v>
      </c>
      <c r="M1226" s="142">
        <f>IF(C1226="ZZ Group",(SUM(IFERROR(SUM(VLOOKUP(C1226,SpeciesLookup,37,FALSE)*E1226/L1226*20*0.001),0)*(1-G1226))),SUM(IFERROR(SUM(VLOOKUP(C1226,SpeciesLookup,37,FALSE)/L1226*'6. Look Up Tables'!$M$9*0.001),0)*(1-G1226)))</f>
        <v>0</v>
      </c>
      <c r="N1226" s="120" t="s">
        <v>114</v>
      </c>
      <c r="O1226" s="122">
        <f t="shared" si="117"/>
        <v>0</v>
      </c>
      <c r="P1226" s="123"/>
    </row>
    <row r="1227" spans="2:16" x14ac:dyDescent="0.2">
      <c r="B1227" s="124"/>
      <c r="C1227" s="137"/>
      <c r="D1227" s="138">
        <f t="shared" si="114"/>
        <v>0</v>
      </c>
      <c r="E1227" s="231"/>
      <c r="F1227" s="119"/>
      <c r="G1227" s="139">
        <f t="shared" si="112"/>
        <v>0</v>
      </c>
      <c r="H1227" s="140">
        <f t="shared" si="115"/>
        <v>0</v>
      </c>
      <c r="I1227" s="122">
        <f t="shared" si="113"/>
        <v>0</v>
      </c>
      <c r="K1227" s="120"/>
      <c r="L1227" s="141" t="e">
        <f t="shared" si="116"/>
        <v>#N/A</v>
      </c>
      <c r="M1227" s="142">
        <f>IF(C1227="ZZ Group",(SUM(IFERROR(SUM(VLOOKUP(C1227,SpeciesLookup,37,FALSE)*E1227/L1227*20*0.001),0)*(1-G1227))),SUM(IFERROR(SUM(VLOOKUP(C1227,SpeciesLookup,37,FALSE)/L1227*'6. Look Up Tables'!$M$9*0.001),0)*(1-G1227)))</f>
        <v>0</v>
      </c>
      <c r="N1227" s="120" t="s">
        <v>114</v>
      </c>
      <c r="O1227" s="122">
        <f t="shared" si="117"/>
        <v>0</v>
      </c>
      <c r="P1227" s="123"/>
    </row>
    <row r="1228" spans="2:16" x14ac:dyDescent="0.2">
      <c r="B1228" s="124"/>
      <c r="C1228" s="137"/>
      <c r="D1228" s="138">
        <f t="shared" si="114"/>
        <v>0</v>
      </c>
      <c r="E1228" s="231"/>
      <c r="F1228" s="119"/>
      <c r="G1228" s="139">
        <f t="shared" si="112"/>
        <v>0</v>
      </c>
      <c r="H1228" s="140">
        <f t="shared" si="115"/>
        <v>0</v>
      </c>
      <c r="I1228" s="122">
        <f t="shared" si="113"/>
        <v>0</v>
      </c>
      <c r="K1228" s="120"/>
      <c r="L1228" s="141" t="e">
        <f t="shared" si="116"/>
        <v>#N/A</v>
      </c>
      <c r="M1228" s="142">
        <f>IF(C1228="ZZ Group",(SUM(IFERROR(SUM(VLOOKUP(C1228,SpeciesLookup,37,FALSE)*E1228/L1228*20*0.001),0)*(1-G1228))),SUM(IFERROR(SUM(VLOOKUP(C1228,SpeciesLookup,37,FALSE)/L1228*'6. Look Up Tables'!$M$9*0.001),0)*(1-G1228)))</f>
        <v>0</v>
      </c>
      <c r="N1228" s="120" t="s">
        <v>114</v>
      </c>
      <c r="O1228" s="122">
        <f t="shared" si="117"/>
        <v>0</v>
      </c>
      <c r="P1228" s="123"/>
    </row>
    <row r="1229" spans="2:16" x14ac:dyDescent="0.2">
      <c r="B1229" s="124"/>
      <c r="C1229" s="137"/>
      <c r="D1229" s="138">
        <f t="shared" si="114"/>
        <v>0</v>
      </c>
      <c r="E1229" s="231"/>
      <c r="F1229" s="119"/>
      <c r="G1229" s="139">
        <f t="shared" ref="G1229:G1292" si="118">IF(C1229="ZZ Group",SUM(F1229/E1229),(IFERROR(SUM(F1229/(PI()*(D1229)^2)),0)))</f>
        <v>0</v>
      </c>
      <c r="H1229" s="140">
        <f t="shared" si="115"/>
        <v>0</v>
      </c>
      <c r="I1229" s="122">
        <f t="shared" ref="I1229:I1292" si="119">IFERROR(SUM(H1229*(1-G1229)),(E1229*(1-G1229)))</f>
        <v>0</v>
      </c>
      <c r="K1229" s="120"/>
      <c r="L1229" s="141" t="e">
        <f t="shared" si="116"/>
        <v>#N/A</v>
      </c>
      <c r="M1229" s="142">
        <f>IF(C1229="ZZ Group",(SUM(IFERROR(SUM(VLOOKUP(C1229,SpeciesLookup,37,FALSE)*E1229/L1229*20*0.001),0)*(1-G1229))),SUM(IFERROR(SUM(VLOOKUP(C1229,SpeciesLookup,37,FALSE)/L1229*'6. Look Up Tables'!$M$9*0.001),0)*(1-G1229)))</f>
        <v>0</v>
      </c>
      <c r="N1229" s="120" t="s">
        <v>114</v>
      </c>
      <c r="O1229" s="122">
        <f t="shared" si="117"/>
        <v>0</v>
      </c>
      <c r="P1229" s="123"/>
    </row>
    <row r="1230" spans="2:16" x14ac:dyDescent="0.2">
      <c r="B1230" s="124"/>
      <c r="C1230" s="137"/>
      <c r="D1230" s="138">
        <f t="shared" si="114"/>
        <v>0</v>
      </c>
      <c r="E1230" s="231"/>
      <c r="F1230" s="119"/>
      <c r="G1230" s="139">
        <f t="shared" si="118"/>
        <v>0</v>
      </c>
      <c r="H1230" s="140">
        <f t="shared" si="115"/>
        <v>0</v>
      </c>
      <c r="I1230" s="122">
        <f t="shared" si="119"/>
        <v>0</v>
      </c>
      <c r="K1230" s="120"/>
      <c r="L1230" s="141" t="e">
        <f t="shared" si="116"/>
        <v>#N/A</v>
      </c>
      <c r="M1230" s="142">
        <f>IF(C1230="ZZ Group",(SUM(IFERROR(SUM(VLOOKUP(C1230,SpeciesLookup,37,FALSE)*E1230/L1230*20*0.001),0)*(1-G1230))),SUM(IFERROR(SUM(VLOOKUP(C1230,SpeciesLookup,37,FALSE)/L1230*'6. Look Up Tables'!$M$9*0.001),0)*(1-G1230)))</f>
        <v>0</v>
      </c>
      <c r="N1230" s="120" t="s">
        <v>114</v>
      </c>
      <c r="O1230" s="122">
        <f t="shared" si="117"/>
        <v>0</v>
      </c>
      <c r="P1230" s="123"/>
    </row>
    <row r="1231" spans="2:16" x14ac:dyDescent="0.2">
      <c r="B1231" s="124"/>
      <c r="C1231" s="137"/>
      <c r="D1231" s="138">
        <f t="shared" si="114"/>
        <v>0</v>
      </c>
      <c r="E1231" s="231"/>
      <c r="F1231" s="119"/>
      <c r="G1231" s="139">
        <f t="shared" si="118"/>
        <v>0</v>
      </c>
      <c r="H1231" s="140">
        <f t="shared" si="115"/>
        <v>0</v>
      </c>
      <c r="I1231" s="122">
        <f t="shared" si="119"/>
        <v>0</v>
      </c>
      <c r="K1231" s="120"/>
      <c r="L1231" s="141" t="e">
        <f t="shared" si="116"/>
        <v>#N/A</v>
      </c>
      <c r="M1231" s="142">
        <f>IF(C1231="ZZ Group",(SUM(IFERROR(SUM(VLOOKUP(C1231,SpeciesLookup,37,FALSE)*E1231/L1231*20*0.001),0)*(1-G1231))),SUM(IFERROR(SUM(VLOOKUP(C1231,SpeciesLookup,37,FALSE)/L1231*'6. Look Up Tables'!$M$9*0.001),0)*(1-G1231)))</f>
        <v>0</v>
      </c>
      <c r="N1231" s="120" t="s">
        <v>114</v>
      </c>
      <c r="O1231" s="122">
        <f t="shared" si="117"/>
        <v>0</v>
      </c>
      <c r="P1231" s="123"/>
    </row>
    <row r="1232" spans="2:16" x14ac:dyDescent="0.2">
      <c r="B1232" s="124"/>
      <c r="C1232" s="137"/>
      <c r="D1232" s="138">
        <f t="shared" si="114"/>
        <v>0</v>
      </c>
      <c r="E1232" s="231"/>
      <c r="F1232" s="119"/>
      <c r="G1232" s="139">
        <f t="shared" si="118"/>
        <v>0</v>
      </c>
      <c r="H1232" s="140">
        <f t="shared" si="115"/>
        <v>0</v>
      </c>
      <c r="I1232" s="122">
        <f t="shared" si="119"/>
        <v>0</v>
      </c>
      <c r="K1232" s="120"/>
      <c r="L1232" s="141" t="e">
        <f t="shared" si="116"/>
        <v>#N/A</v>
      </c>
      <c r="M1232" s="142">
        <f>IF(C1232="ZZ Group",(SUM(IFERROR(SUM(VLOOKUP(C1232,SpeciesLookup,37,FALSE)*E1232/L1232*20*0.001),0)*(1-G1232))),SUM(IFERROR(SUM(VLOOKUP(C1232,SpeciesLookup,37,FALSE)/L1232*'6. Look Up Tables'!$M$9*0.001),0)*(1-G1232)))</f>
        <v>0</v>
      </c>
      <c r="N1232" s="120" t="s">
        <v>114</v>
      </c>
      <c r="O1232" s="122">
        <f t="shared" si="117"/>
        <v>0</v>
      </c>
      <c r="P1232" s="123"/>
    </row>
    <row r="1233" spans="2:16" x14ac:dyDescent="0.2">
      <c r="B1233" s="124"/>
      <c r="C1233" s="137"/>
      <c r="D1233" s="138">
        <f t="shared" si="114"/>
        <v>0</v>
      </c>
      <c r="E1233" s="231"/>
      <c r="F1233" s="119"/>
      <c r="G1233" s="139">
        <f t="shared" si="118"/>
        <v>0</v>
      </c>
      <c r="H1233" s="140">
        <f t="shared" si="115"/>
        <v>0</v>
      </c>
      <c r="I1233" s="122">
        <f t="shared" si="119"/>
        <v>0</v>
      </c>
      <c r="K1233" s="120"/>
      <c r="L1233" s="141" t="e">
        <f t="shared" si="116"/>
        <v>#N/A</v>
      </c>
      <c r="M1233" s="142">
        <f>IF(C1233="ZZ Group",(SUM(IFERROR(SUM(VLOOKUP(C1233,SpeciesLookup,37,FALSE)*E1233/L1233*20*0.001),0)*(1-G1233))),SUM(IFERROR(SUM(VLOOKUP(C1233,SpeciesLookup,37,FALSE)/L1233*'6. Look Up Tables'!$M$9*0.001),0)*(1-G1233)))</f>
        <v>0</v>
      </c>
      <c r="N1233" s="120" t="s">
        <v>114</v>
      </c>
      <c r="O1233" s="122">
        <f t="shared" si="117"/>
        <v>0</v>
      </c>
      <c r="P1233" s="123"/>
    </row>
    <row r="1234" spans="2:16" x14ac:dyDescent="0.2">
      <c r="B1234" s="124"/>
      <c r="C1234" s="137"/>
      <c r="D1234" s="138">
        <f t="shared" si="114"/>
        <v>0</v>
      </c>
      <c r="E1234" s="231"/>
      <c r="F1234" s="119"/>
      <c r="G1234" s="139">
        <f t="shared" si="118"/>
        <v>0</v>
      </c>
      <c r="H1234" s="140">
        <f t="shared" si="115"/>
        <v>0</v>
      </c>
      <c r="I1234" s="122">
        <f t="shared" si="119"/>
        <v>0</v>
      </c>
      <c r="K1234" s="120"/>
      <c r="L1234" s="141" t="e">
        <f t="shared" si="116"/>
        <v>#N/A</v>
      </c>
      <c r="M1234" s="142">
        <f>IF(C1234="ZZ Group",(SUM(IFERROR(SUM(VLOOKUP(C1234,SpeciesLookup,37,FALSE)*E1234/L1234*20*0.001),0)*(1-G1234))),SUM(IFERROR(SUM(VLOOKUP(C1234,SpeciesLookup,37,FALSE)/L1234*'6. Look Up Tables'!$M$9*0.001),0)*(1-G1234)))</f>
        <v>0</v>
      </c>
      <c r="N1234" s="120" t="s">
        <v>114</v>
      </c>
      <c r="O1234" s="122">
        <f t="shared" si="117"/>
        <v>0</v>
      </c>
      <c r="P1234" s="123"/>
    </row>
    <row r="1235" spans="2:16" x14ac:dyDescent="0.2">
      <c r="B1235" s="124"/>
      <c r="C1235" s="137"/>
      <c r="D1235" s="138">
        <f t="shared" si="114"/>
        <v>0</v>
      </c>
      <c r="E1235" s="231"/>
      <c r="F1235" s="119"/>
      <c r="G1235" s="139">
        <f t="shared" si="118"/>
        <v>0</v>
      </c>
      <c r="H1235" s="140">
        <f t="shared" si="115"/>
        <v>0</v>
      </c>
      <c r="I1235" s="122">
        <f t="shared" si="119"/>
        <v>0</v>
      </c>
      <c r="K1235" s="120"/>
      <c r="L1235" s="141" t="e">
        <f t="shared" si="116"/>
        <v>#N/A</v>
      </c>
      <c r="M1235" s="142">
        <f>IF(C1235="ZZ Group",(SUM(IFERROR(SUM(VLOOKUP(C1235,SpeciesLookup,37,FALSE)*E1235/L1235*20*0.001),0)*(1-G1235))),SUM(IFERROR(SUM(VLOOKUP(C1235,SpeciesLookup,37,FALSE)/L1235*'6. Look Up Tables'!$M$9*0.001),0)*(1-G1235)))</f>
        <v>0</v>
      </c>
      <c r="N1235" s="120" t="s">
        <v>114</v>
      </c>
      <c r="O1235" s="122">
        <f t="shared" si="117"/>
        <v>0</v>
      </c>
      <c r="P1235" s="123"/>
    </row>
    <row r="1236" spans="2:16" x14ac:dyDescent="0.2">
      <c r="B1236" s="124"/>
      <c r="C1236" s="137"/>
      <c r="D1236" s="138">
        <f t="shared" si="114"/>
        <v>0</v>
      </c>
      <c r="E1236" s="231"/>
      <c r="F1236" s="119"/>
      <c r="G1236" s="139">
        <f t="shared" si="118"/>
        <v>0</v>
      </c>
      <c r="H1236" s="140">
        <f t="shared" si="115"/>
        <v>0</v>
      </c>
      <c r="I1236" s="122">
        <f t="shared" si="119"/>
        <v>0</v>
      </c>
      <c r="K1236" s="120"/>
      <c r="L1236" s="141" t="e">
        <f t="shared" si="116"/>
        <v>#N/A</v>
      </c>
      <c r="M1236" s="142">
        <f>IF(C1236="ZZ Group",(SUM(IFERROR(SUM(VLOOKUP(C1236,SpeciesLookup,37,FALSE)*E1236/L1236*20*0.001),0)*(1-G1236))),SUM(IFERROR(SUM(VLOOKUP(C1236,SpeciesLookup,37,FALSE)/L1236*'6. Look Up Tables'!$M$9*0.001),0)*(1-G1236)))</f>
        <v>0</v>
      </c>
      <c r="N1236" s="120" t="s">
        <v>114</v>
      </c>
      <c r="O1236" s="122">
        <f t="shared" si="117"/>
        <v>0</v>
      </c>
      <c r="P1236" s="123"/>
    </row>
    <row r="1237" spans="2:16" x14ac:dyDescent="0.2">
      <c r="B1237" s="124"/>
      <c r="C1237" s="137"/>
      <c r="D1237" s="138">
        <f t="shared" si="114"/>
        <v>0</v>
      </c>
      <c r="E1237" s="231"/>
      <c r="F1237" s="119"/>
      <c r="G1237" s="139">
        <f t="shared" si="118"/>
        <v>0</v>
      </c>
      <c r="H1237" s="140">
        <f t="shared" si="115"/>
        <v>0</v>
      </c>
      <c r="I1237" s="122">
        <f t="shared" si="119"/>
        <v>0</v>
      </c>
      <c r="K1237" s="120"/>
      <c r="L1237" s="141" t="e">
        <f t="shared" si="116"/>
        <v>#N/A</v>
      </c>
      <c r="M1237" s="142">
        <f>IF(C1237="ZZ Group",(SUM(IFERROR(SUM(VLOOKUP(C1237,SpeciesLookup,37,FALSE)*E1237/L1237*20*0.001),0)*(1-G1237))),SUM(IFERROR(SUM(VLOOKUP(C1237,SpeciesLookup,37,FALSE)/L1237*'6. Look Up Tables'!$M$9*0.001),0)*(1-G1237)))</f>
        <v>0</v>
      </c>
      <c r="N1237" s="120" t="s">
        <v>114</v>
      </c>
      <c r="O1237" s="122">
        <f t="shared" si="117"/>
        <v>0</v>
      </c>
      <c r="P1237" s="123"/>
    </row>
    <row r="1238" spans="2:16" x14ac:dyDescent="0.2">
      <c r="B1238" s="124"/>
      <c r="C1238" s="137"/>
      <c r="D1238" s="138">
        <f t="shared" si="114"/>
        <v>0</v>
      </c>
      <c r="E1238" s="231"/>
      <c r="F1238" s="119"/>
      <c r="G1238" s="139">
        <f t="shared" si="118"/>
        <v>0</v>
      </c>
      <c r="H1238" s="140">
        <f t="shared" si="115"/>
        <v>0</v>
      </c>
      <c r="I1238" s="122">
        <f t="shared" si="119"/>
        <v>0</v>
      </c>
      <c r="K1238" s="120"/>
      <c r="L1238" s="141" t="e">
        <f t="shared" si="116"/>
        <v>#N/A</v>
      </c>
      <c r="M1238" s="142">
        <f>IF(C1238="ZZ Group",(SUM(IFERROR(SUM(VLOOKUP(C1238,SpeciesLookup,37,FALSE)*E1238/L1238*20*0.001),0)*(1-G1238))),SUM(IFERROR(SUM(VLOOKUP(C1238,SpeciesLookup,37,FALSE)/L1238*'6. Look Up Tables'!$M$9*0.001),0)*(1-G1238)))</f>
        <v>0</v>
      </c>
      <c r="N1238" s="120" t="s">
        <v>114</v>
      </c>
      <c r="O1238" s="122">
        <f t="shared" si="117"/>
        <v>0</v>
      </c>
      <c r="P1238" s="123"/>
    </row>
    <row r="1239" spans="2:16" x14ac:dyDescent="0.2">
      <c r="B1239" s="124"/>
      <c r="C1239" s="137"/>
      <c r="D1239" s="138">
        <f t="shared" si="114"/>
        <v>0</v>
      </c>
      <c r="E1239" s="231"/>
      <c r="F1239" s="119"/>
      <c r="G1239" s="139">
        <f t="shared" si="118"/>
        <v>0</v>
      </c>
      <c r="H1239" s="140">
        <f t="shared" si="115"/>
        <v>0</v>
      </c>
      <c r="I1239" s="122">
        <f t="shared" si="119"/>
        <v>0</v>
      </c>
      <c r="K1239" s="120"/>
      <c r="L1239" s="141" t="e">
        <f t="shared" si="116"/>
        <v>#N/A</v>
      </c>
      <c r="M1239" s="142">
        <f>IF(C1239="ZZ Group",(SUM(IFERROR(SUM(VLOOKUP(C1239,SpeciesLookup,37,FALSE)*E1239/L1239*20*0.001),0)*(1-G1239))),SUM(IFERROR(SUM(VLOOKUP(C1239,SpeciesLookup,37,FALSE)/L1239*'6. Look Up Tables'!$M$9*0.001),0)*(1-G1239)))</f>
        <v>0</v>
      </c>
      <c r="N1239" s="120" t="s">
        <v>114</v>
      </c>
      <c r="O1239" s="122">
        <f t="shared" si="117"/>
        <v>0</v>
      </c>
      <c r="P1239" s="123"/>
    </row>
    <row r="1240" spans="2:16" x14ac:dyDescent="0.2">
      <c r="B1240" s="124"/>
      <c r="C1240" s="137"/>
      <c r="D1240" s="138">
        <f t="shared" si="114"/>
        <v>0</v>
      </c>
      <c r="E1240" s="231"/>
      <c r="F1240" s="119"/>
      <c r="G1240" s="139">
        <f t="shared" si="118"/>
        <v>0</v>
      </c>
      <c r="H1240" s="140">
        <f t="shared" si="115"/>
        <v>0</v>
      </c>
      <c r="I1240" s="122">
        <f t="shared" si="119"/>
        <v>0</v>
      </c>
      <c r="K1240" s="120"/>
      <c r="L1240" s="141" t="e">
        <f t="shared" si="116"/>
        <v>#N/A</v>
      </c>
      <c r="M1240" s="142">
        <f>IF(C1240="ZZ Group",(SUM(IFERROR(SUM(VLOOKUP(C1240,SpeciesLookup,37,FALSE)*E1240/L1240*20*0.001),0)*(1-G1240))),SUM(IFERROR(SUM(VLOOKUP(C1240,SpeciesLookup,37,FALSE)/L1240*'6. Look Up Tables'!$M$9*0.001),0)*(1-G1240)))</f>
        <v>0</v>
      </c>
      <c r="N1240" s="120" t="s">
        <v>114</v>
      </c>
      <c r="O1240" s="122">
        <f t="shared" si="117"/>
        <v>0</v>
      </c>
      <c r="P1240" s="123"/>
    </row>
    <row r="1241" spans="2:16" x14ac:dyDescent="0.2">
      <c r="B1241" s="124"/>
      <c r="C1241" s="137"/>
      <c r="D1241" s="138">
        <f t="shared" si="114"/>
        <v>0</v>
      </c>
      <c r="E1241" s="231"/>
      <c r="F1241" s="119"/>
      <c r="G1241" s="139">
        <f t="shared" si="118"/>
        <v>0</v>
      </c>
      <c r="H1241" s="140">
        <f t="shared" si="115"/>
        <v>0</v>
      </c>
      <c r="I1241" s="122">
        <f t="shared" si="119"/>
        <v>0</v>
      </c>
      <c r="K1241" s="120"/>
      <c r="L1241" s="141" t="e">
        <f t="shared" si="116"/>
        <v>#N/A</v>
      </c>
      <c r="M1241" s="142">
        <f>IF(C1241="ZZ Group",(SUM(IFERROR(SUM(VLOOKUP(C1241,SpeciesLookup,37,FALSE)*E1241/L1241*20*0.001),0)*(1-G1241))),SUM(IFERROR(SUM(VLOOKUP(C1241,SpeciesLookup,37,FALSE)/L1241*'6. Look Up Tables'!$M$9*0.001),0)*(1-G1241)))</f>
        <v>0</v>
      </c>
      <c r="N1241" s="120" t="s">
        <v>114</v>
      </c>
      <c r="O1241" s="122">
        <f t="shared" si="117"/>
        <v>0</v>
      </c>
      <c r="P1241" s="123"/>
    </row>
    <row r="1242" spans="2:16" x14ac:dyDescent="0.2">
      <c r="B1242" s="124"/>
      <c r="C1242" s="137"/>
      <c r="D1242" s="138">
        <f t="shared" si="114"/>
        <v>0</v>
      </c>
      <c r="E1242" s="231"/>
      <c r="F1242" s="119"/>
      <c r="G1242" s="139">
        <f t="shared" si="118"/>
        <v>0</v>
      </c>
      <c r="H1242" s="140">
        <f t="shared" si="115"/>
        <v>0</v>
      </c>
      <c r="I1242" s="122">
        <f t="shared" si="119"/>
        <v>0</v>
      </c>
      <c r="K1242" s="120"/>
      <c r="L1242" s="141" t="e">
        <f t="shared" si="116"/>
        <v>#N/A</v>
      </c>
      <c r="M1242" s="142">
        <f>IF(C1242="ZZ Group",(SUM(IFERROR(SUM(VLOOKUP(C1242,SpeciesLookup,37,FALSE)*E1242/L1242*20*0.001),0)*(1-G1242))),SUM(IFERROR(SUM(VLOOKUP(C1242,SpeciesLookup,37,FALSE)/L1242*'6. Look Up Tables'!$M$9*0.001),0)*(1-G1242)))</f>
        <v>0</v>
      </c>
      <c r="N1242" s="120" t="s">
        <v>114</v>
      </c>
      <c r="O1242" s="122">
        <f t="shared" si="117"/>
        <v>0</v>
      </c>
      <c r="P1242" s="123"/>
    </row>
    <row r="1243" spans="2:16" x14ac:dyDescent="0.2">
      <c r="B1243" s="124"/>
      <c r="C1243" s="137"/>
      <c r="D1243" s="138">
        <f t="shared" si="114"/>
        <v>0</v>
      </c>
      <c r="E1243" s="231"/>
      <c r="F1243" s="119"/>
      <c r="G1243" s="139">
        <f t="shared" si="118"/>
        <v>0</v>
      </c>
      <c r="H1243" s="140">
        <f t="shared" si="115"/>
        <v>0</v>
      </c>
      <c r="I1243" s="122">
        <f t="shared" si="119"/>
        <v>0</v>
      </c>
      <c r="K1243" s="120"/>
      <c r="L1243" s="141" t="e">
        <f t="shared" si="116"/>
        <v>#N/A</v>
      </c>
      <c r="M1243" s="142">
        <f>IF(C1243="ZZ Group",(SUM(IFERROR(SUM(VLOOKUP(C1243,SpeciesLookup,37,FALSE)*E1243/L1243*20*0.001),0)*(1-G1243))),SUM(IFERROR(SUM(VLOOKUP(C1243,SpeciesLookup,37,FALSE)/L1243*'6. Look Up Tables'!$M$9*0.001),0)*(1-G1243)))</f>
        <v>0</v>
      </c>
      <c r="N1243" s="120" t="s">
        <v>114</v>
      </c>
      <c r="O1243" s="122">
        <f t="shared" si="117"/>
        <v>0</v>
      </c>
      <c r="P1243" s="123"/>
    </row>
    <row r="1244" spans="2:16" x14ac:dyDescent="0.2">
      <c r="B1244" s="124"/>
      <c r="C1244" s="137"/>
      <c r="D1244" s="138">
        <f t="shared" si="114"/>
        <v>0</v>
      </c>
      <c r="E1244" s="231"/>
      <c r="F1244" s="119"/>
      <c r="G1244" s="139">
        <f t="shared" si="118"/>
        <v>0</v>
      </c>
      <c r="H1244" s="140">
        <f t="shared" si="115"/>
        <v>0</v>
      </c>
      <c r="I1244" s="122">
        <f t="shared" si="119"/>
        <v>0</v>
      </c>
      <c r="K1244" s="120"/>
      <c r="L1244" s="141" t="e">
        <f t="shared" si="116"/>
        <v>#N/A</v>
      </c>
      <c r="M1244" s="142">
        <f>IF(C1244="ZZ Group",(SUM(IFERROR(SUM(VLOOKUP(C1244,SpeciesLookup,37,FALSE)*E1244/L1244*20*0.001),0)*(1-G1244))),SUM(IFERROR(SUM(VLOOKUP(C1244,SpeciesLookup,37,FALSE)/L1244*'6. Look Up Tables'!$M$9*0.001),0)*(1-G1244)))</f>
        <v>0</v>
      </c>
      <c r="N1244" s="120" t="s">
        <v>114</v>
      </c>
      <c r="O1244" s="122">
        <f t="shared" si="117"/>
        <v>0</v>
      </c>
      <c r="P1244" s="123"/>
    </row>
    <row r="1245" spans="2:16" x14ac:dyDescent="0.2">
      <c r="B1245" s="124"/>
      <c r="C1245" s="137"/>
      <c r="D1245" s="138">
        <f t="shared" si="114"/>
        <v>0</v>
      </c>
      <c r="E1245" s="231"/>
      <c r="F1245" s="119"/>
      <c r="G1245" s="139">
        <f t="shared" si="118"/>
        <v>0</v>
      </c>
      <c r="H1245" s="140">
        <f t="shared" si="115"/>
        <v>0</v>
      </c>
      <c r="I1245" s="122">
        <f t="shared" si="119"/>
        <v>0</v>
      </c>
      <c r="K1245" s="120"/>
      <c r="L1245" s="141" t="e">
        <f t="shared" si="116"/>
        <v>#N/A</v>
      </c>
      <c r="M1245" s="142">
        <f>IF(C1245="ZZ Group",(SUM(IFERROR(SUM(VLOOKUP(C1245,SpeciesLookup,37,FALSE)*E1245/L1245*20*0.001),0)*(1-G1245))),SUM(IFERROR(SUM(VLOOKUP(C1245,SpeciesLookup,37,FALSE)/L1245*'6. Look Up Tables'!$M$9*0.001),0)*(1-G1245)))</f>
        <v>0</v>
      </c>
      <c r="N1245" s="120" t="s">
        <v>114</v>
      </c>
      <c r="O1245" s="122">
        <f t="shared" si="117"/>
        <v>0</v>
      </c>
      <c r="P1245" s="123"/>
    </row>
    <row r="1246" spans="2:16" x14ac:dyDescent="0.2">
      <c r="B1246" s="124"/>
      <c r="C1246" s="137"/>
      <c r="D1246" s="138">
        <f t="shared" si="114"/>
        <v>0</v>
      </c>
      <c r="E1246" s="231"/>
      <c r="F1246" s="119"/>
      <c r="G1246" s="139">
        <f t="shared" si="118"/>
        <v>0</v>
      </c>
      <c r="H1246" s="140">
        <f t="shared" si="115"/>
        <v>0</v>
      </c>
      <c r="I1246" s="122">
        <f t="shared" si="119"/>
        <v>0</v>
      </c>
      <c r="K1246" s="120"/>
      <c r="L1246" s="141" t="e">
        <f t="shared" si="116"/>
        <v>#N/A</v>
      </c>
      <c r="M1246" s="142">
        <f>IF(C1246="ZZ Group",(SUM(IFERROR(SUM(VLOOKUP(C1246,SpeciesLookup,37,FALSE)*E1246/L1246*20*0.001),0)*(1-G1246))),SUM(IFERROR(SUM(VLOOKUP(C1246,SpeciesLookup,37,FALSE)/L1246*'6. Look Up Tables'!$M$9*0.001),0)*(1-G1246)))</f>
        <v>0</v>
      </c>
      <c r="N1246" s="120" t="s">
        <v>114</v>
      </c>
      <c r="O1246" s="122">
        <f t="shared" si="117"/>
        <v>0</v>
      </c>
      <c r="P1246" s="123"/>
    </row>
    <row r="1247" spans="2:16" x14ac:dyDescent="0.2">
      <c r="B1247" s="124"/>
      <c r="C1247" s="137"/>
      <c r="D1247" s="138">
        <f t="shared" si="114"/>
        <v>0</v>
      </c>
      <c r="E1247" s="231"/>
      <c r="F1247" s="119"/>
      <c r="G1247" s="139">
        <f t="shared" si="118"/>
        <v>0</v>
      </c>
      <c r="H1247" s="140">
        <f t="shared" si="115"/>
        <v>0</v>
      </c>
      <c r="I1247" s="122">
        <f t="shared" si="119"/>
        <v>0</v>
      </c>
      <c r="K1247" s="120"/>
      <c r="L1247" s="141" t="e">
        <f t="shared" si="116"/>
        <v>#N/A</v>
      </c>
      <c r="M1247" s="142">
        <f>IF(C1247="ZZ Group",(SUM(IFERROR(SUM(VLOOKUP(C1247,SpeciesLookup,37,FALSE)*E1247/L1247*20*0.001),0)*(1-G1247))),SUM(IFERROR(SUM(VLOOKUP(C1247,SpeciesLookup,37,FALSE)/L1247*'6. Look Up Tables'!$M$9*0.001),0)*(1-G1247)))</f>
        <v>0</v>
      </c>
      <c r="N1247" s="120" t="s">
        <v>114</v>
      </c>
      <c r="O1247" s="122">
        <f t="shared" si="117"/>
        <v>0</v>
      </c>
      <c r="P1247" s="123"/>
    </row>
    <row r="1248" spans="2:16" x14ac:dyDescent="0.2">
      <c r="B1248" s="124"/>
      <c r="C1248" s="137"/>
      <c r="D1248" s="138">
        <f t="shared" si="114"/>
        <v>0</v>
      </c>
      <c r="E1248" s="231"/>
      <c r="F1248" s="119"/>
      <c r="G1248" s="139">
        <f t="shared" si="118"/>
        <v>0</v>
      </c>
      <c r="H1248" s="140">
        <f t="shared" si="115"/>
        <v>0</v>
      </c>
      <c r="I1248" s="122">
        <f t="shared" si="119"/>
        <v>0</v>
      </c>
      <c r="K1248" s="120"/>
      <c r="L1248" s="141" t="e">
        <f t="shared" si="116"/>
        <v>#N/A</v>
      </c>
      <c r="M1248" s="142">
        <f>IF(C1248="ZZ Group",(SUM(IFERROR(SUM(VLOOKUP(C1248,SpeciesLookup,37,FALSE)*E1248/L1248*20*0.001),0)*(1-G1248))),SUM(IFERROR(SUM(VLOOKUP(C1248,SpeciesLookup,37,FALSE)/L1248*'6. Look Up Tables'!$M$9*0.001),0)*(1-G1248)))</f>
        <v>0</v>
      </c>
      <c r="N1248" s="120" t="s">
        <v>114</v>
      </c>
      <c r="O1248" s="122">
        <f t="shared" si="117"/>
        <v>0</v>
      </c>
      <c r="P1248" s="123"/>
    </row>
    <row r="1249" spans="2:16" x14ac:dyDescent="0.2">
      <c r="B1249" s="124"/>
      <c r="C1249" s="137"/>
      <c r="D1249" s="138">
        <f t="shared" si="114"/>
        <v>0</v>
      </c>
      <c r="E1249" s="231"/>
      <c r="F1249" s="119"/>
      <c r="G1249" s="139">
        <f t="shared" si="118"/>
        <v>0</v>
      </c>
      <c r="H1249" s="140">
        <f t="shared" si="115"/>
        <v>0</v>
      </c>
      <c r="I1249" s="122">
        <f t="shared" si="119"/>
        <v>0</v>
      </c>
      <c r="K1249" s="120"/>
      <c r="L1249" s="141" t="e">
        <f t="shared" si="116"/>
        <v>#N/A</v>
      </c>
      <c r="M1249" s="142">
        <f>IF(C1249="ZZ Group",(SUM(IFERROR(SUM(VLOOKUP(C1249,SpeciesLookup,37,FALSE)*E1249/L1249*20*0.001),0)*(1-G1249))),SUM(IFERROR(SUM(VLOOKUP(C1249,SpeciesLookup,37,FALSE)/L1249*'6. Look Up Tables'!$M$9*0.001),0)*(1-G1249)))</f>
        <v>0</v>
      </c>
      <c r="N1249" s="120" t="s">
        <v>114</v>
      </c>
      <c r="O1249" s="122">
        <f t="shared" si="117"/>
        <v>0</v>
      </c>
      <c r="P1249" s="123"/>
    </row>
    <row r="1250" spans="2:16" x14ac:dyDescent="0.2">
      <c r="B1250" s="124"/>
      <c r="C1250" s="137"/>
      <c r="D1250" s="138">
        <f t="shared" si="114"/>
        <v>0</v>
      </c>
      <c r="E1250" s="231"/>
      <c r="F1250" s="119"/>
      <c r="G1250" s="139">
        <f t="shared" si="118"/>
        <v>0</v>
      </c>
      <c r="H1250" s="140">
        <f t="shared" si="115"/>
        <v>0</v>
      </c>
      <c r="I1250" s="122">
        <f t="shared" si="119"/>
        <v>0</v>
      </c>
      <c r="K1250" s="120"/>
      <c r="L1250" s="141" t="e">
        <f t="shared" si="116"/>
        <v>#N/A</v>
      </c>
      <c r="M1250" s="142">
        <f>IF(C1250="ZZ Group",(SUM(IFERROR(SUM(VLOOKUP(C1250,SpeciesLookup,37,FALSE)*E1250/L1250*20*0.001),0)*(1-G1250))),SUM(IFERROR(SUM(VLOOKUP(C1250,SpeciesLookup,37,FALSE)/L1250*'6. Look Up Tables'!$M$9*0.001),0)*(1-G1250)))</f>
        <v>0</v>
      </c>
      <c r="N1250" s="120" t="s">
        <v>114</v>
      </c>
      <c r="O1250" s="122">
        <f t="shared" si="117"/>
        <v>0</v>
      </c>
      <c r="P1250" s="123"/>
    </row>
    <row r="1251" spans="2:16" x14ac:dyDescent="0.2">
      <c r="B1251" s="124"/>
      <c r="C1251" s="137"/>
      <c r="D1251" s="138">
        <f t="shared" si="114"/>
        <v>0</v>
      </c>
      <c r="E1251" s="231"/>
      <c r="F1251" s="119"/>
      <c r="G1251" s="139">
        <f t="shared" si="118"/>
        <v>0</v>
      </c>
      <c r="H1251" s="140">
        <f t="shared" si="115"/>
        <v>0</v>
      </c>
      <c r="I1251" s="122">
        <f t="shared" si="119"/>
        <v>0</v>
      </c>
      <c r="K1251" s="120"/>
      <c r="L1251" s="141" t="e">
        <f t="shared" si="116"/>
        <v>#N/A</v>
      </c>
      <c r="M1251" s="142">
        <f>IF(C1251="ZZ Group",(SUM(IFERROR(SUM(VLOOKUP(C1251,SpeciesLookup,37,FALSE)*E1251/L1251*20*0.001),0)*(1-G1251))),SUM(IFERROR(SUM(VLOOKUP(C1251,SpeciesLookup,37,FALSE)/L1251*'6. Look Up Tables'!$M$9*0.001),0)*(1-G1251)))</f>
        <v>0</v>
      </c>
      <c r="N1251" s="120" t="s">
        <v>114</v>
      </c>
      <c r="O1251" s="122">
        <f t="shared" si="117"/>
        <v>0</v>
      </c>
      <c r="P1251" s="123"/>
    </row>
    <row r="1252" spans="2:16" x14ac:dyDescent="0.2">
      <c r="B1252" s="124"/>
      <c r="C1252" s="137"/>
      <c r="D1252" s="138">
        <f t="shared" si="114"/>
        <v>0</v>
      </c>
      <c r="E1252" s="231"/>
      <c r="F1252" s="119"/>
      <c r="G1252" s="139">
        <f t="shared" si="118"/>
        <v>0</v>
      </c>
      <c r="H1252" s="140">
        <f t="shared" si="115"/>
        <v>0</v>
      </c>
      <c r="I1252" s="122">
        <f t="shared" si="119"/>
        <v>0</v>
      </c>
      <c r="K1252" s="120"/>
      <c r="L1252" s="141" t="e">
        <f t="shared" si="116"/>
        <v>#N/A</v>
      </c>
      <c r="M1252" s="142">
        <f>IF(C1252="ZZ Group",(SUM(IFERROR(SUM(VLOOKUP(C1252,SpeciesLookup,37,FALSE)*E1252/L1252*20*0.001),0)*(1-G1252))),SUM(IFERROR(SUM(VLOOKUP(C1252,SpeciesLookup,37,FALSE)/L1252*'6. Look Up Tables'!$M$9*0.001),0)*(1-G1252)))</f>
        <v>0</v>
      </c>
      <c r="N1252" s="120" t="s">
        <v>114</v>
      </c>
      <c r="O1252" s="122">
        <f t="shared" si="117"/>
        <v>0</v>
      </c>
      <c r="P1252" s="123"/>
    </row>
    <row r="1253" spans="2:16" x14ac:dyDescent="0.2">
      <c r="B1253" s="124"/>
      <c r="C1253" s="137"/>
      <c r="D1253" s="138">
        <f t="shared" si="114"/>
        <v>0</v>
      </c>
      <c r="E1253" s="231"/>
      <c r="F1253" s="119"/>
      <c r="G1253" s="139">
        <f t="shared" si="118"/>
        <v>0</v>
      </c>
      <c r="H1253" s="140">
        <f t="shared" si="115"/>
        <v>0</v>
      </c>
      <c r="I1253" s="122">
        <f t="shared" si="119"/>
        <v>0</v>
      </c>
      <c r="K1253" s="120"/>
      <c r="L1253" s="141" t="e">
        <f t="shared" si="116"/>
        <v>#N/A</v>
      </c>
      <c r="M1253" s="142">
        <f>IF(C1253="ZZ Group",(SUM(IFERROR(SUM(VLOOKUP(C1253,SpeciesLookup,37,FALSE)*E1253/L1253*20*0.001),0)*(1-G1253))),SUM(IFERROR(SUM(VLOOKUP(C1253,SpeciesLookup,37,FALSE)/L1253*'6. Look Up Tables'!$M$9*0.001),0)*(1-G1253)))</f>
        <v>0</v>
      </c>
      <c r="N1253" s="120" t="s">
        <v>114</v>
      </c>
      <c r="O1253" s="122">
        <f t="shared" si="117"/>
        <v>0</v>
      </c>
      <c r="P1253" s="123"/>
    </row>
    <row r="1254" spans="2:16" x14ac:dyDescent="0.2">
      <c r="B1254" s="124"/>
      <c r="C1254" s="137"/>
      <c r="D1254" s="138">
        <f t="shared" si="114"/>
        <v>0</v>
      </c>
      <c r="E1254" s="231"/>
      <c r="F1254" s="119"/>
      <c r="G1254" s="139">
        <f t="shared" si="118"/>
        <v>0</v>
      </c>
      <c r="H1254" s="140">
        <f t="shared" si="115"/>
        <v>0</v>
      </c>
      <c r="I1254" s="122">
        <f t="shared" si="119"/>
        <v>0</v>
      </c>
      <c r="K1254" s="120"/>
      <c r="L1254" s="141" t="e">
        <f t="shared" si="116"/>
        <v>#N/A</v>
      </c>
      <c r="M1254" s="142">
        <f>IF(C1254="ZZ Group",(SUM(IFERROR(SUM(VLOOKUP(C1254,SpeciesLookup,37,FALSE)*E1254/L1254*20*0.001),0)*(1-G1254))),SUM(IFERROR(SUM(VLOOKUP(C1254,SpeciesLookup,37,FALSE)/L1254*'6. Look Up Tables'!$M$9*0.001),0)*(1-G1254)))</f>
        <v>0</v>
      </c>
      <c r="N1254" s="120" t="s">
        <v>114</v>
      </c>
      <c r="O1254" s="122">
        <f t="shared" si="117"/>
        <v>0</v>
      </c>
      <c r="P1254" s="123"/>
    </row>
    <row r="1255" spans="2:16" x14ac:dyDescent="0.2">
      <c r="B1255" s="124"/>
      <c r="C1255" s="137"/>
      <c r="D1255" s="138">
        <f t="shared" si="114"/>
        <v>0</v>
      </c>
      <c r="E1255" s="231"/>
      <c r="F1255" s="119"/>
      <c r="G1255" s="139">
        <f t="shared" si="118"/>
        <v>0</v>
      </c>
      <c r="H1255" s="140">
        <f t="shared" si="115"/>
        <v>0</v>
      </c>
      <c r="I1255" s="122">
        <f t="shared" si="119"/>
        <v>0</v>
      </c>
      <c r="K1255" s="120"/>
      <c r="L1255" s="141" t="e">
        <f t="shared" si="116"/>
        <v>#N/A</v>
      </c>
      <c r="M1255" s="142">
        <f>IF(C1255="ZZ Group",(SUM(IFERROR(SUM(VLOOKUP(C1255,SpeciesLookup,37,FALSE)*E1255/L1255*20*0.001),0)*(1-G1255))),SUM(IFERROR(SUM(VLOOKUP(C1255,SpeciesLookup,37,FALSE)/L1255*'6. Look Up Tables'!$M$9*0.001),0)*(1-G1255)))</f>
        <v>0</v>
      </c>
      <c r="N1255" s="120" t="s">
        <v>114</v>
      </c>
      <c r="O1255" s="122">
        <f t="shared" si="117"/>
        <v>0</v>
      </c>
      <c r="P1255" s="123"/>
    </row>
    <row r="1256" spans="2:16" x14ac:dyDescent="0.2">
      <c r="B1256" s="124"/>
      <c r="C1256" s="137"/>
      <c r="D1256" s="138">
        <f t="shared" si="114"/>
        <v>0</v>
      </c>
      <c r="E1256" s="231"/>
      <c r="F1256" s="119"/>
      <c r="G1256" s="139">
        <f t="shared" si="118"/>
        <v>0</v>
      </c>
      <c r="H1256" s="140">
        <f t="shared" si="115"/>
        <v>0</v>
      </c>
      <c r="I1256" s="122">
        <f t="shared" si="119"/>
        <v>0</v>
      </c>
      <c r="K1256" s="120"/>
      <c r="L1256" s="141" t="e">
        <f t="shared" si="116"/>
        <v>#N/A</v>
      </c>
      <c r="M1256" s="142">
        <f>IF(C1256="ZZ Group",(SUM(IFERROR(SUM(VLOOKUP(C1256,SpeciesLookup,37,FALSE)*E1256/L1256*20*0.001),0)*(1-G1256))),SUM(IFERROR(SUM(VLOOKUP(C1256,SpeciesLookup,37,FALSE)/L1256*'6. Look Up Tables'!$M$9*0.001),0)*(1-G1256)))</f>
        <v>0</v>
      </c>
      <c r="N1256" s="120" t="s">
        <v>114</v>
      </c>
      <c r="O1256" s="122">
        <f t="shared" si="117"/>
        <v>0</v>
      </c>
      <c r="P1256" s="123"/>
    </row>
    <row r="1257" spans="2:16" x14ac:dyDescent="0.2">
      <c r="B1257" s="124"/>
      <c r="C1257" s="137"/>
      <c r="D1257" s="138">
        <f t="shared" si="114"/>
        <v>0</v>
      </c>
      <c r="E1257" s="231"/>
      <c r="F1257" s="119"/>
      <c r="G1257" s="139">
        <f t="shared" si="118"/>
        <v>0</v>
      </c>
      <c r="H1257" s="140">
        <f t="shared" si="115"/>
        <v>0</v>
      </c>
      <c r="I1257" s="122">
        <f t="shared" si="119"/>
        <v>0</v>
      </c>
      <c r="K1257" s="120"/>
      <c r="L1257" s="141" t="e">
        <f t="shared" si="116"/>
        <v>#N/A</v>
      </c>
      <c r="M1257" s="142">
        <f>IF(C1257="ZZ Group",(SUM(IFERROR(SUM(VLOOKUP(C1257,SpeciesLookup,37,FALSE)*E1257/L1257*20*0.001),0)*(1-G1257))),SUM(IFERROR(SUM(VLOOKUP(C1257,SpeciesLookup,37,FALSE)/L1257*'6. Look Up Tables'!$M$9*0.001),0)*(1-G1257)))</f>
        <v>0</v>
      </c>
      <c r="N1257" s="120" t="s">
        <v>114</v>
      </c>
      <c r="O1257" s="122">
        <f t="shared" si="117"/>
        <v>0</v>
      </c>
      <c r="P1257" s="123"/>
    </row>
    <row r="1258" spans="2:16" x14ac:dyDescent="0.2">
      <c r="B1258" s="124"/>
      <c r="C1258" s="137"/>
      <c r="D1258" s="138">
        <f t="shared" si="114"/>
        <v>0</v>
      </c>
      <c r="E1258" s="231"/>
      <c r="F1258" s="119"/>
      <c r="G1258" s="139">
        <f t="shared" si="118"/>
        <v>0</v>
      </c>
      <c r="H1258" s="140">
        <f t="shared" si="115"/>
        <v>0</v>
      </c>
      <c r="I1258" s="122">
        <f t="shared" si="119"/>
        <v>0</v>
      </c>
      <c r="K1258" s="120"/>
      <c r="L1258" s="141" t="e">
        <f t="shared" si="116"/>
        <v>#N/A</v>
      </c>
      <c r="M1258" s="142">
        <f>IF(C1258="ZZ Group",(SUM(IFERROR(SUM(VLOOKUP(C1258,SpeciesLookup,37,FALSE)*E1258/L1258*20*0.001),0)*(1-G1258))),SUM(IFERROR(SUM(VLOOKUP(C1258,SpeciesLookup,37,FALSE)/L1258*'6. Look Up Tables'!$M$9*0.001),0)*(1-G1258)))</f>
        <v>0</v>
      </c>
      <c r="N1258" s="120" t="s">
        <v>114</v>
      </c>
      <c r="O1258" s="122">
        <f t="shared" si="117"/>
        <v>0</v>
      </c>
      <c r="P1258" s="123"/>
    </row>
    <row r="1259" spans="2:16" x14ac:dyDescent="0.2">
      <c r="B1259" s="124"/>
      <c r="C1259" s="137"/>
      <c r="D1259" s="138">
        <f t="shared" si="114"/>
        <v>0</v>
      </c>
      <c r="E1259" s="231"/>
      <c r="F1259" s="119"/>
      <c r="G1259" s="139">
        <f t="shared" si="118"/>
        <v>0</v>
      </c>
      <c r="H1259" s="140">
        <f t="shared" si="115"/>
        <v>0</v>
      </c>
      <c r="I1259" s="122">
        <f t="shared" si="119"/>
        <v>0</v>
      </c>
      <c r="K1259" s="120"/>
      <c r="L1259" s="141" t="e">
        <f t="shared" si="116"/>
        <v>#N/A</v>
      </c>
      <c r="M1259" s="142">
        <f>IF(C1259="ZZ Group",(SUM(IFERROR(SUM(VLOOKUP(C1259,SpeciesLookup,37,FALSE)*E1259/L1259*20*0.001),0)*(1-G1259))),SUM(IFERROR(SUM(VLOOKUP(C1259,SpeciesLookup,37,FALSE)/L1259*'6. Look Up Tables'!$M$9*0.001),0)*(1-G1259)))</f>
        <v>0</v>
      </c>
      <c r="N1259" s="120" t="s">
        <v>114</v>
      </c>
      <c r="O1259" s="122">
        <f t="shared" si="117"/>
        <v>0</v>
      </c>
      <c r="P1259" s="123"/>
    </row>
    <row r="1260" spans="2:16" x14ac:dyDescent="0.2">
      <c r="B1260" s="124"/>
      <c r="C1260" s="137"/>
      <c r="D1260" s="138">
        <f t="shared" si="114"/>
        <v>0</v>
      </c>
      <c r="E1260" s="231"/>
      <c r="F1260" s="119"/>
      <c r="G1260" s="139">
        <f t="shared" si="118"/>
        <v>0</v>
      </c>
      <c r="H1260" s="140">
        <f t="shared" si="115"/>
        <v>0</v>
      </c>
      <c r="I1260" s="122">
        <f t="shared" si="119"/>
        <v>0</v>
      </c>
      <c r="K1260" s="120"/>
      <c r="L1260" s="141" t="e">
        <f t="shared" si="116"/>
        <v>#N/A</v>
      </c>
      <c r="M1260" s="142">
        <f>IF(C1260="ZZ Group",(SUM(IFERROR(SUM(VLOOKUP(C1260,SpeciesLookup,37,FALSE)*E1260/L1260*20*0.001),0)*(1-G1260))),SUM(IFERROR(SUM(VLOOKUP(C1260,SpeciesLookup,37,FALSE)/L1260*'6. Look Up Tables'!$M$9*0.001),0)*(1-G1260)))</f>
        <v>0</v>
      </c>
      <c r="N1260" s="120" t="s">
        <v>114</v>
      </c>
      <c r="O1260" s="122">
        <f t="shared" si="117"/>
        <v>0</v>
      </c>
      <c r="P1260" s="123"/>
    </row>
    <row r="1261" spans="2:16" x14ac:dyDescent="0.2">
      <c r="B1261" s="124"/>
      <c r="C1261" s="137"/>
      <c r="D1261" s="138">
        <f t="shared" si="114"/>
        <v>0</v>
      </c>
      <c r="E1261" s="231"/>
      <c r="F1261" s="119"/>
      <c r="G1261" s="139">
        <f t="shared" si="118"/>
        <v>0</v>
      </c>
      <c r="H1261" s="140">
        <f t="shared" si="115"/>
        <v>0</v>
      </c>
      <c r="I1261" s="122">
        <f t="shared" si="119"/>
        <v>0</v>
      </c>
      <c r="K1261" s="120"/>
      <c r="L1261" s="141" t="e">
        <f t="shared" si="116"/>
        <v>#N/A</v>
      </c>
      <c r="M1261" s="142">
        <f>IF(C1261="ZZ Group",(SUM(IFERROR(SUM(VLOOKUP(C1261,SpeciesLookup,37,FALSE)*E1261/L1261*20*0.001),0)*(1-G1261))),SUM(IFERROR(SUM(VLOOKUP(C1261,SpeciesLookup,37,FALSE)/L1261*'6. Look Up Tables'!$M$9*0.001),0)*(1-G1261)))</f>
        <v>0</v>
      </c>
      <c r="N1261" s="120" t="s">
        <v>114</v>
      </c>
      <c r="O1261" s="122">
        <f t="shared" si="117"/>
        <v>0</v>
      </c>
      <c r="P1261" s="123"/>
    </row>
    <row r="1262" spans="2:16" x14ac:dyDescent="0.2">
      <c r="B1262" s="124"/>
      <c r="C1262" s="137"/>
      <c r="D1262" s="138">
        <f t="shared" si="114"/>
        <v>0</v>
      </c>
      <c r="E1262" s="231"/>
      <c r="F1262" s="119"/>
      <c r="G1262" s="139">
        <f t="shared" si="118"/>
        <v>0</v>
      </c>
      <c r="H1262" s="140">
        <f t="shared" si="115"/>
        <v>0</v>
      </c>
      <c r="I1262" s="122">
        <f t="shared" si="119"/>
        <v>0</v>
      </c>
      <c r="K1262" s="120"/>
      <c r="L1262" s="141" t="e">
        <f t="shared" si="116"/>
        <v>#N/A</v>
      </c>
      <c r="M1262" s="142">
        <f>IF(C1262="ZZ Group",(SUM(IFERROR(SUM(VLOOKUP(C1262,SpeciesLookup,37,FALSE)*E1262/L1262*20*0.001),0)*(1-G1262))),SUM(IFERROR(SUM(VLOOKUP(C1262,SpeciesLookup,37,FALSE)/L1262*'6. Look Up Tables'!$M$9*0.001),0)*(1-G1262)))</f>
        <v>0</v>
      </c>
      <c r="N1262" s="120" t="s">
        <v>114</v>
      </c>
      <c r="O1262" s="122">
        <f t="shared" si="117"/>
        <v>0</v>
      </c>
      <c r="P1262" s="123"/>
    </row>
    <row r="1263" spans="2:16" x14ac:dyDescent="0.2">
      <c r="B1263" s="124"/>
      <c r="C1263" s="137"/>
      <c r="D1263" s="138">
        <f t="shared" si="114"/>
        <v>0</v>
      </c>
      <c r="E1263" s="231"/>
      <c r="F1263" s="119"/>
      <c r="G1263" s="139">
        <f t="shared" si="118"/>
        <v>0</v>
      </c>
      <c r="H1263" s="140">
        <f t="shared" si="115"/>
        <v>0</v>
      </c>
      <c r="I1263" s="122">
        <f t="shared" si="119"/>
        <v>0</v>
      </c>
      <c r="K1263" s="120"/>
      <c r="L1263" s="141" t="e">
        <f t="shared" si="116"/>
        <v>#N/A</v>
      </c>
      <c r="M1263" s="142">
        <f>IF(C1263="ZZ Group",(SUM(IFERROR(SUM(VLOOKUP(C1263,SpeciesLookup,37,FALSE)*E1263/L1263*20*0.001),0)*(1-G1263))),SUM(IFERROR(SUM(VLOOKUP(C1263,SpeciesLookup,37,FALSE)/L1263*'6. Look Up Tables'!$M$9*0.001),0)*(1-G1263)))</f>
        <v>0</v>
      </c>
      <c r="N1263" s="120" t="s">
        <v>114</v>
      </c>
      <c r="O1263" s="122">
        <f t="shared" si="117"/>
        <v>0</v>
      </c>
      <c r="P1263" s="123"/>
    </row>
    <row r="1264" spans="2:16" x14ac:dyDescent="0.2">
      <c r="B1264" s="124"/>
      <c r="C1264" s="137"/>
      <c r="D1264" s="138">
        <f t="shared" si="114"/>
        <v>0</v>
      </c>
      <c r="E1264" s="231"/>
      <c r="F1264" s="119"/>
      <c r="G1264" s="139">
        <f t="shared" si="118"/>
        <v>0</v>
      </c>
      <c r="H1264" s="140">
        <f t="shared" si="115"/>
        <v>0</v>
      </c>
      <c r="I1264" s="122">
        <f t="shared" si="119"/>
        <v>0</v>
      </c>
      <c r="K1264" s="120"/>
      <c r="L1264" s="141" t="e">
        <f t="shared" si="116"/>
        <v>#N/A</v>
      </c>
      <c r="M1264" s="142">
        <f>IF(C1264="ZZ Group",(SUM(IFERROR(SUM(VLOOKUP(C1264,SpeciesLookup,37,FALSE)*E1264/L1264*20*0.001),0)*(1-G1264))),SUM(IFERROR(SUM(VLOOKUP(C1264,SpeciesLookup,37,FALSE)/L1264*'6. Look Up Tables'!$M$9*0.001),0)*(1-G1264)))</f>
        <v>0</v>
      </c>
      <c r="N1264" s="120" t="s">
        <v>114</v>
      </c>
      <c r="O1264" s="122">
        <f t="shared" si="117"/>
        <v>0</v>
      </c>
      <c r="P1264" s="123"/>
    </row>
    <row r="1265" spans="2:16" x14ac:dyDescent="0.2">
      <c r="B1265" s="124"/>
      <c r="C1265" s="137"/>
      <c r="D1265" s="138">
        <f t="shared" si="114"/>
        <v>0</v>
      </c>
      <c r="E1265" s="231"/>
      <c r="F1265" s="119"/>
      <c r="G1265" s="139">
        <f t="shared" si="118"/>
        <v>0</v>
      </c>
      <c r="H1265" s="140">
        <f t="shared" si="115"/>
        <v>0</v>
      </c>
      <c r="I1265" s="122">
        <f t="shared" si="119"/>
        <v>0</v>
      </c>
      <c r="K1265" s="120"/>
      <c r="L1265" s="141" t="e">
        <f t="shared" si="116"/>
        <v>#N/A</v>
      </c>
      <c r="M1265" s="142">
        <f>IF(C1265="ZZ Group",(SUM(IFERROR(SUM(VLOOKUP(C1265,SpeciesLookup,37,FALSE)*E1265/L1265*20*0.001),0)*(1-G1265))),SUM(IFERROR(SUM(VLOOKUP(C1265,SpeciesLookup,37,FALSE)/L1265*'6. Look Up Tables'!$M$9*0.001),0)*(1-G1265)))</f>
        <v>0</v>
      </c>
      <c r="N1265" s="120" t="s">
        <v>114</v>
      </c>
      <c r="O1265" s="122">
        <f t="shared" si="117"/>
        <v>0</v>
      </c>
      <c r="P1265" s="123"/>
    </row>
    <row r="1266" spans="2:16" x14ac:dyDescent="0.2">
      <c r="B1266" s="124"/>
      <c r="C1266" s="137"/>
      <c r="D1266" s="138">
        <f t="shared" si="114"/>
        <v>0</v>
      </c>
      <c r="E1266" s="231"/>
      <c r="F1266" s="119"/>
      <c r="G1266" s="139">
        <f t="shared" si="118"/>
        <v>0</v>
      </c>
      <c r="H1266" s="140">
        <f t="shared" si="115"/>
        <v>0</v>
      </c>
      <c r="I1266" s="122">
        <f t="shared" si="119"/>
        <v>0</v>
      </c>
      <c r="K1266" s="120"/>
      <c r="L1266" s="141" t="e">
        <f t="shared" si="116"/>
        <v>#N/A</v>
      </c>
      <c r="M1266" s="142">
        <f>IF(C1266="ZZ Group",(SUM(IFERROR(SUM(VLOOKUP(C1266,SpeciesLookup,37,FALSE)*E1266/L1266*20*0.001),0)*(1-G1266))),SUM(IFERROR(SUM(VLOOKUP(C1266,SpeciesLookup,37,FALSE)/L1266*'6. Look Up Tables'!$M$9*0.001),0)*(1-G1266)))</f>
        <v>0</v>
      </c>
      <c r="N1266" s="120" t="s">
        <v>114</v>
      </c>
      <c r="O1266" s="122">
        <f t="shared" si="117"/>
        <v>0</v>
      </c>
      <c r="P1266" s="123"/>
    </row>
    <row r="1267" spans="2:16" x14ac:dyDescent="0.2">
      <c r="B1267" s="124"/>
      <c r="C1267" s="137"/>
      <c r="D1267" s="138">
        <f t="shared" si="114"/>
        <v>0</v>
      </c>
      <c r="E1267" s="231"/>
      <c r="F1267" s="119"/>
      <c r="G1267" s="139">
        <f t="shared" si="118"/>
        <v>0</v>
      </c>
      <c r="H1267" s="140">
        <f t="shared" si="115"/>
        <v>0</v>
      </c>
      <c r="I1267" s="122">
        <f t="shared" si="119"/>
        <v>0</v>
      </c>
      <c r="K1267" s="120"/>
      <c r="L1267" s="141" t="e">
        <f t="shared" si="116"/>
        <v>#N/A</v>
      </c>
      <c r="M1267" s="142">
        <f>IF(C1267="ZZ Group",(SUM(IFERROR(SUM(VLOOKUP(C1267,SpeciesLookup,37,FALSE)*E1267/L1267*20*0.001),0)*(1-G1267))),SUM(IFERROR(SUM(VLOOKUP(C1267,SpeciesLookup,37,FALSE)/L1267*'6. Look Up Tables'!$M$9*0.001),0)*(1-G1267)))</f>
        <v>0</v>
      </c>
      <c r="N1267" s="120" t="s">
        <v>114</v>
      </c>
      <c r="O1267" s="122">
        <f t="shared" si="117"/>
        <v>0</v>
      </c>
      <c r="P1267" s="123"/>
    </row>
    <row r="1268" spans="2:16" x14ac:dyDescent="0.2">
      <c r="B1268" s="124"/>
      <c r="C1268" s="137"/>
      <c r="D1268" s="138">
        <f t="shared" si="114"/>
        <v>0</v>
      </c>
      <c r="E1268" s="231"/>
      <c r="F1268" s="119"/>
      <c r="G1268" s="139">
        <f t="shared" si="118"/>
        <v>0</v>
      </c>
      <c r="H1268" s="140">
        <f t="shared" si="115"/>
        <v>0</v>
      </c>
      <c r="I1268" s="122">
        <f t="shared" si="119"/>
        <v>0</v>
      </c>
      <c r="K1268" s="120"/>
      <c r="L1268" s="141" t="e">
        <f t="shared" si="116"/>
        <v>#N/A</v>
      </c>
      <c r="M1268" s="142">
        <f>IF(C1268="ZZ Group",(SUM(IFERROR(SUM(VLOOKUP(C1268,SpeciesLookup,37,FALSE)*E1268/L1268*20*0.001),0)*(1-G1268))),SUM(IFERROR(SUM(VLOOKUP(C1268,SpeciesLookup,37,FALSE)/L1268*'6. Look Up Tables'!$M$9*0.001),0)*(1-G1268)))</f>
        <v>0</v>
      </c>
      <c r="N1268" s="120" t="s">
        <v>114</v>
      </c>
      <c r="O1268" s="122">
        <f t="shared" si="117"/>
        <v>0</v>
      </c>
      <c r="P1268" s="123"/>
    </row>
    <row r="1269" spans="2:16" x14ac:dyDescent="0.2">
      <c r="B1269" s="124"/>
      <c r="C1269" s="137"/>
      <c r="D1269" s="138">
        <f t="shared" si="114"/>
        <v>0</v>
      </c>
      <c r="E1269" s="231"/>
      <c r="F1269" s="119"/>
      <c r="G1269" s="139">
        <f t="shared" si="118"/>
        <v>0</v>
      </c>
      <c r="H1269" s="140">
        <f t="shared" si="115"/>
        <v>0</v>
      </c>
      <c r="I1269" s="122">
        <f t="shared" si="119"/>
        <v>0</v>
      </c>
      <c r="K1269" s="120"/>
      <c r="L1269" s="141" t="e">
        <f t="shared" si="116"/>
        <v>#N/A</v>
      </c>
      <c r="M1269" s="142">
        <f>IF(C1269="ZZ Group",(SUM(IFERROR(SUM(VLOOKUP(C1269,SpeciesLookup,37,FALSE)*E1269/L1269*20*0.001),0)*(1-G1269))),SUM(IFERROR(SUM(VLOOKUP(C1269,SpeciesLookup,37,FALSE)/L1269*'6. Look Up Tables'!$M$9*0.001),0)*(1-G1269)))</f>
        <v>0</v>
      </c>
      <c r="N1269" s="120" t="s">
        <v>114</v>
      </c>
      <c r="O1269" s="122">
        <f t="shared" si="117"/>
        <v>0</v>
      </c>
      <c r="P1269" s="123"/>
    </row>
    <row r="1270" spans="2:16" x14ac:dyDescent="0.2">
      <c r="B1270" s="124"/>
      <c r="C1270" s="137"/>
      <c r="D1270" s="138">
        <f t="shared" si="114"/>
        <v>0</v>
      </c>
      <c r="E1270" s="231"/>
      <c r="F1270" s="119"/>
      <c r="G1270" s="139">
        <f t="shared" si="118"/>
        <v>0</v>
      </c>
      <c r="H1270" s="140">
        <f t="shared" si="115"/>
        <v>0</v>
      </c>
      <c r="I1270" s="122">
        <f t="shared" si="119"/>
        <v>0</v>
      </c>
      <c r="K1270" s="120"/>
      <c r="L1270" s="141" t="e">
        <f t="shared" si="116"/>
        <v>#N/A</v>
      </c>
      <c r="M1270" s="142">
        <f>IF(C1270="ZZ Group",(SUM(IFERROR(SUM(VLOOKUP(C1270,SpeciesLookup,37,FALSE)*E1270/L1270*20*0.001),0)*(1-G1270))),SUM(IFERROR(SUM(VLOOKUP(C1270,SpeciesLookup,37,FALSE)/L1270*'6. Look Up Tables'!$M$9*0.001),0)*(1-G1270)))</f>
        <v>0</v>
      </c>
      <c r="N1270" s="120" t="s">
        <v>114</v>
      </c>
      <c r="O1270" s="122">
        <f t="shared" si="117"/>
        <v>0</v>
      </c>
      <c r="P1270" s="123"/>
    </row>
    <row r="1271" spans="2:16" x14ac:dyDescent="0.2">
      <c r="B1271" s="124"/>
      <c r="C1271" s="137"/>
      <c r="D1271" s="138">
        <f t="shared" si="114"/>
        <v>0</v>
      </c>
      <c r="E1271" s="231"/>
      <c r="F1271" s="119"/>
      <c r="G1271" s="139">
        <f t="shared" si="118"/>
        <v>0</v>
      </c>
      <c r="H1271" s="140">
        <f t="shared" si="115"/>
        <v>0</v>
      </c>
      <c r="I1271" s="122">
        <f t="shared" si="119"/>
        <v>0</v>
      </c>
      <c r="K1271" s="120"/>
      <c r="L1271" s="141" t="e">
        <f t="shared" si="116"/>
        <v>#N/A</v>
      </c>
      <c r="M1271" s="142">
        <f>IF(C1271="ZZ Group",(SUM(IFERROR(SUM(VLOOKUP(C1271,SpeciesLookup,37,FALSE)*E1271/L1271*20*0.001),0)*(1-G1271))),SUM(IFERROR(SUM(VLOOKUP(C1271,SpeciesLookup,37,FALSE)/L1271*'6. Look Up Tables'!$M$9*0.001),0)*(1-G1271)))</f>
        <v>0</v>
      </c>
      <c r="N1271" s="120" t="s">
        <v>114</v>
      </c>
      <c r="O1271" s="122">
        <f t="shared" si="117"/>
        <v>0</v>
      </c>
      <c r="P1271" s="123"/>
    </row>
    <row r="1272" spans="2:16" x14ac:dyDescent="0.2">
      <c r="B1272" s="124"/>
      <c r="C1272" s="137"/>
      <c r="D1272" s="138">
        <f t="shared" si="114"/>
        <v>0</v>
      </c>
      <c r="E1272" s="231"/>
      <c r="F1272" s="119"/>
      <c r="G1272" s="139">
        <f t="shared" si="118"/>
        <v>0</v>
      </c>
      <c r="H1272" s="140">
        <f t="shared" si="115"/>
        <v>0</v>
      </c>
      <c r="I1272" s="122">
        <f t="shared" si="119"/>
        <v>0</v>
      </c>
      <c r="K1272" s="120"/>
      <c r="L1272" s="141" t="e">
        <f t="shared" si="116"/>
        <v>#N/A</v>
      </c>
      <c r="M1272" s="142">
        <f>IF(C1272="ZZ Group",(SUM(IFERROR(SUM(VLOOKUP(C1272,SpeciesLookup,37,FALSE)*E1272/L1272*20*0.001),0)*(1-G1272))),SUM(IFERROR(SUM(VLOOKUP(C1272,SpeciesLookup,37,FALSE)/L1272*'6. Look Up Tables'!$M$9*0.001),0)*(1-G1272)))</f>
        <v>0</v>
      </c>
      <c r="N1272" s="120" t="s">
        <v>114</v>
      </c>
      <c r="O1272" s="122">
        <f t="shared" si="117"/>
        <v>0</v>
      </c>
      <c r="P1272" s="123"/>
    </row>
    <row r="1273" spans="2:16" x14ac:dyDescent="0.2">
      <c r="B1273" s="124"/>
      <c r="C1273" s="137"/>
      <c r="D1273" s="138">
        <f t="shared" si="114"/>
        <v>0</v>
      </c>
      <c r="E1273" s="231"/>
      <c r="F1273" s="119"/>
      <c r="G1273" s="139">
        <f t="shared" si="118"/>
        <v>0</v>
      </c>
      <c r="H1273" s="140">
        <f t="shared" si="115"/>
        <v>0</v>
      </c>
      <c r="I1273" s="122">
        <f t="shared" si="119"/>
        <v>0</v>
      </c>
      <c r="K1273" s="120"/>
      <c r="L1273" s="141" t="e">
        <f t="shared" si="116"/>
        <v>#N/A</v>
      </c>
      <c r="M1273" s="142">
        <f>IF(C1273="ZZ Group",(SUM(IFERROR(SUM(VLOOKUP(C1273,SpeciesLookup,37,FALSE)*E1273/L1273*20*0.001),0)*(1-G1273))),SUM(IFERROR(SUM(VLOOKUP(C1273,SpeciesLookup,37,FALSE)/L1273*'6. Look Up Tables'!$M$9*0.001),0)*(1-G1273)))</f>
        <v>0</v>
      </c>
      <c r="N1273" s="120" t="s">
        <v>114</v>
      </c>
      <c r="O1273" s="122">
        <f t="shared" si="117"/>
        <v>0</v>
      </c>
      <c r="P1273" s="123"/>
    </row>
    <row r="1274" spans="2:16" x14ac:dyDescent="0.2">
      <c r="B1274" s="124"/>
      <c r="C1274" s="137"/>
      <c r="D1274" s="138">
        <f t="shared" si="114"/>
        <v>0</v>
      </c>
      <c r="E1274" s="231"/>
      <c r="F1274" s="119"/>
      <c r="G1274" s="139">
        <f t="shared" si="118"/>
        <v>0</v>
      </c>
      <c r="H1274" s="140">
        <f t="shared" si="115"/>
        <v>0</v>
      </c>
      <c r="I1274" s="122">
        <f t="shared" si="119"/>
        <v>0</v>
      </c>
      <c r="K1274" s="120"/>
      <c r="L1274" s="141" t="e">
        <f t="shared" si="116"/>
        <v>#N/A</v>
      </c>
      <c r="M1274" s="142">
        <f>IF(C1274="ZZ Group",(SUM(IFERROR(SUM(VLOOKUP(C1274,SpeciesLookup,37,FALSE)*E1274/L1274*20*0.001),0)*(1-G1274))),SUM(IFERROR(SUM(VLOOKUP(C1274,SpeciesLookup,37,FALSE)/L1274*'6. Look Up Tables'!$M$9*0.001),0)*(1-G1274)))</f>
        <v>0</v>
      </c>
      <c r="N1274" s="120" t="s">
        <v>114</v>
      </c>
      <c r="O1274" s="122">
        <f t="shared" si="117"/>
        <v>0</v>
      </c>
      <c r="P1274" s="123"/>
    </row>
    <row r="1275" spans="2:16" x14ac:dyDescent="0.2">
      <c r="B1275" s="124"/>
      <c r="C1275" s="137"/>
      <c r="D1275" s="138">
        <f t="shared" si="114"/>
        <v>0</v>
      </c>
      <c r="E1275" s="231"/>
      <c r="F1275" s="119"/>
      <c r="G1275" s="139">
        <f t="shared" si="118"/>
        <v>0</v>
      </c>
      <c r="H1275" s="140">
        <f t="shared" si="115"/>
        <v>0</v>
      </c>
      <c r="I1275" s="122">
        <f t="shared" si="119"/>
        <v>0</v>
      </c>
      <c r="K1275" s="120"/>
      <c r="L1275" s="141" t="e">
        <f t="shared" si="116"/>
        <v>#N/A</v>
      </c>
      <c r="M1275" s="142">
        <f>IF(C1275="ZZ Group",(SUM(IFERROR(SUM(VLOOKUP(C1275,SpeciesLookup,37,FALSE)*E1275/L1275*20*0.001),0)*(1-G1275))),SUM(IFERROR(SUM(VLOOKUP(C1275,SpeciesLookup,37,FALSE)/L1275*'6. Look Up Tables'!$M$9*0.001),0)*(1-G1275)))</f>
        <v>0</v>
      </c>
      <c r="N1275" s="120" t="s">
        <v>114</v>
      </c>
      <c r="O1275" s="122">
        <f t="shared" si="117"/>
        <v>0</v>
      </c>
      <c r="P1275" s="123"/>
    </row>
    <row r="1276" spans="2:16" x14ac:dyDescent="0.2">
      <c r="B1276" s="124"/>
      <c r="C1276" s="137"/>
      <c r="D1276" s="138">
        <f t="shared" si="114"/>
        <v>0</v>
      </c>
      <c r="E1276" s="231"/>
      <c r="F1276" s="119"/>
      <c r="G1276" s="139">
        <f t="shared" si="118"/>
        <v>0</v>
      </c>
      <c r="H1276" s="140">
        <f t="shared" si="115"/>
        <v>0</v>
      </c>
      <c r="I1276" s="122">
        <f t="shared" si="119"/>
        <v>0</v>
      </c>
      <c r="K1276" s="120"/>
      <c r="L1276" s="141" t="e">
        <f t="shared" si="116"/>
        <v>#N/A</v>
      </c>
      <c r="M1276" s="142">
        <f>IF(C1276="ZZ Group",(SUM(IFERROR(SUM(VLOOKUP(C1276,SpeciesLookup,37,FALSE)*E1276/L1276*20*0.001),0)*(1-G1276))),SUM(IFERROR(SUM(VLOOKUP(C1276,SpeciesLookup,37,FALSE)/L1276*'6. Look Up Tables'!$M$9*0.001),0)*(1-G1276)))</f>
        <v>0</v>
      </c>
      <c r="N1276" s="120" t="s">
        <v>114</v>
      </c>
      <c r="O1276" s="122">
        <f t="shared" si="117"/>
        <v>0</v>
      </c>
      <c r="P1276" s="123"/>
    </row>
    <row r="1277" spans="2:16" x14ac:dyDescent="0.2">
      <c r="B1277" s="124"/>
      <c r="C1277" s="137"/>
      <c r="D1277" s="138">
        <f t="shared" si="114"/>
        <v>0</v>
      </c>
      <c r="E1277" s="231"/>
      <c r="F1277" s="119"/>
      <c r="G1277" s="139">
        <f t="shared" si="118"/>
        <v>0</v>
      </c>
      <c r="H1277" s="140">
        <f t="shared" si="115"/>
        <v>0</v>
      </c>
      <c r="I1277" s="122">
        <f t="shared" si="119"/>
        <v>0</v>
      </c>
      <c r="K1277" s="120"/>
      <c r="L1277" s="141" t="e">
        <f t="shared" si="116"/>
        <v>#N/A</v>
      </c>
      <c r="M1277" s="142">
        <f>IF(C1277="ZZ Group",(SUM(IFERROR(SUM(VLOOKUP(C1277,SpeciesLookup,37,FALSE)*E1277/L1277*20*0.001),0)*(1-G1277))),SUM(IFERROR(SUM(VLOOKUP(C1277,SpeciesLookup,37,FALSE)/L1277*'6. Look Up Tables'!$M$9*0.001),0)*(1-G1277)))</f>
        <v>0</v>
      </c>
      <c r="N1277" s="120" t="s">
        <v>114</v>
      </c>
      <c r="O1277" s="122">
        <f t="shared" si="117"/>
        <v>0</v>
      </c>
      <c r="P1277" s="123"/>
    </row>
    <row r="1278" spans="2:16" x14ac:dyDescent="0.2">
      <c r="B1278" s="124"/>
      <c r="C1278" s="137"/>
      <c r="D1278" s="138">
        <f t="shared" si="114"/>
        <v>0</v>
      </c>
      <c r="E1278" s="231"/>
      <c r="F1278" s="119"/>
      <c r="G1278" s="139">
        <f t="shared" si="118"/>
        <v>0</v>
      </c>
      <c r="H1278" s="140">
        <f t="shared" si="115"/>
        <v>0</v>
      </c>
      <c r="I1278" s="122">
        <f t="shared" si="119"/>
        <v>0</v>
      </c>
      <c r="K1278" s="120"/>
      <c r="L1278" s="141" t="e">
        <f t="shared" si="116"/>
        <v>#N/A</v>
      </c>
      <c r="M1278" s="142">
        <f>IF(C1278="ZZ Group",(SUM(IFERROR(SUM(VLOOKUP(C1278,SpeciesLookup,37,FALSE)*E1278/L1278*20*0.001),0)*(1-G1278))),SUM(IFERROR(SUM(VLOOKUP(C1278,SpeciesLookup,37,FALSE)/L1278*'6. Look Up Tables'!$M$9*0.001),0)*(1-G1278)))</f>
        <v>0</v>
      </c>
      <c r="N1278" s="120" t="s">
        <v>114</v>
      </c>
      <c r="O1278" s="122">
        <f t="shared" si="117"/>
        <v>0</v>
      </c>
      <c r="P1278" s="123"/>
    </row>
    <row r="1279" spans="2:16" x14ac:dyDescent="0.2">
      <c r="B1279" s="124"/>
      <c r="C1279" s="137"/>
      <c r="D1279" s="138">
        <f t="shared" si="114"/>
        <v>0</v>
      </c>
      <c r="E1279" s="231"/>
      <c r="F1279" s="119"/>
      <c r="G1279" s="139">
        <f t="shared" si="118"/>
        <v>0</v>
      </c>
      <c r="H1279" s="140">
        <f t="shared" si="115"/>
        <v>0</v>
      </c>
      <c r="I1279" s="122">
        <f t="shared" si="119"/>
        <v>0</v>
      </c>
      <c r="K1279" s="120"/>
      <c r="L1279" s="141" t="e">
        <f t="shared" si="116"/>
        <v>#N/A</v>
      </c>
      <c r="M1279" s="142">
        <f>IF(C1279="ZZ Group",(SUM(IFERROR(SUM(VLOOKUP(C1279,SpeciesLookup,37,FALSE)*E1279/L1279*20*0.001),0)*(1-G1279))),SUM(IFERROR(SUM(VLOOKUP(C1279,SpeciesLookup,37,FALSE)/L1279*'6. Look Up Tables'!$M$9*0.001),0)*(1-G1279)))</f>
        <v>0</v>
      </c>
      <c r="N1279" s="120" t="s">
        <v>114</v>
      </c>
      <c r="O1279" s="122">
        <f t="shared" si="117"/>
        <v>0</v>
      </c>
      <c r="P1279" s="123"/>
    </row>
    <row r="1280" spans="2:16" x14ac:dyDescent="0.2">
      <c r="B1280" s="124"/>
      <c r="C1280" s="137"/>
      <c r="D1280" s="138">
        <f t="shared" si="114"/>
        <v>0</v>
      </c>
      <c r="E1280" s="231"/>
      <c r="F1280" s="119"/>
      <c r="G1280" s="139">
        <f t="shared" si="118"/>
        <v>0</v>
      </c>
      <c r="H1280" s="140">
        <f t="shared" si="115"/>
        <v>0</v>
      </c>
      <c r="I1280" s="122">
        <f t="shared" si="119"/>
        <v>0</v>
      </c>
      <c r="K1280" s="120"/>
      <c r="L1280" s="141" t="e">
        <f t="shared" si="116"/>
        <v>#N/A</v>
      </c>
      <c r="M1280" s="142">
        <f>IF(C1280="ZZ Group",(SUM(IFERROR(SUM(VLOOKUP(C1280,SpeciesLookup,37,FALSE)*E1280/L1280*20*0.001),0)*(1-G1280))),SUM(IFERROR(SUM(VLOOKUP(C1280,SpeciesLookup,37,FALSE)/L1280*'6. Look Up Tables'!$M$9*0.001),0)*(1-G1280)))</f>
        <v>0</v>
      </c>
      <c r="N1280" s="120" t="s">
        <v>114</v>
      </c>
      <c r="O1280" s="122">
        <f t="shared" si="117"/>
        <v>0</v>
      </c>
      <c r="P1280" s="123"/>
    </row>
    <row r="1281" spans="2:16" x14ac:dyDescent="0.2">
      <c r="B1281" s="124"/>
      <c r="C1281" s="137"/>
      <c r="D1281" s="138">
        <f t="shared" ref="D1281:D1344" si="120">IFERROR(VLOOKUP(C1281,SpeciesLookup,25,FALSE),0)</f>
        <v>0</v>
      </c>
      <c r="E1281" s="231"/>
      <c r="F1281" s="119"/>
      <c r="G1281" s="139">
        <f t="shared" si="118"/>
        <v>0</v>
      </c>
      <c r="H1281" s="140">
        <f t="shared" ref="H1281:H1344" si="121">IFERROR(VLOOKUP(C1281,SpeciesLookup,26,FALSE),0)</f>
        <v>0</v>
      </c>
      <c r="I1281" s="122">
        <f t="shared" si="119"/>
        <v>0</v>
      </c>
      <c r="K1281" s="120"/>
      <c r="L1281" s="141" t="e">
        <f t="shared" ref="L1281:L1344" si="122">VLOOKUP(K1281,AWHC,2,FALSE)</f>
        <v>#N/A</v>
      </c>
      <c r="M1281" s="142">
        <f>IF(C1281="ZZ Group",(SUM(IFERROR(SUM(VLOOKUP(C1281,SpeciesLookup,37,FALSE)*E1281/L1281*20*0.001),0)*(1-G1281))),SUM(IFERROR(SUM(VLOOKUP(C1281,SpeciesLookup,37,FALSE)/L1281*'6. Look Up Tables'!$M$9*0.001),0)*(1-G1281)))</f>
        <v>0</v>
      </c>
      <c r="N1281" s="120" t="s">
        <v>114</v>
      </c>
      <c r="O1281" s="122">
        <f t="shared" ref="O1281:O1344" si="123">IF(N1281="Yes",M1281*0.8,M1281)</f>
        <v>0</v>
      </c>
      <c r="P1281" s="123"/>
    </row>
    <row r="1282" spans="2:16" x14ac:dyDescent="0.2">
      <c r="B1282" s="124"/>
      <c r="C1282" s="137"/>
      <c r="D1282" s="138">
        <f t="shared" si="120"/>
        <v>0</v>
      </c>
      <c r="E1282" s="231"/>
      <c r="F1282" s="119"/>
      <c r="G1282" s="139">
        <f t="shared" si="118"/>
        <v>0</v>
      </c>
      <c r="H1282" s="140">
        <f t="shared" si="121"/>
        <v>0</v>
      </c>
      <c r="I1282" s="122">
        <f t="shared" si="119"/>
        <v>0</v>
      </c>
      <c r="K1282" s="120"/>
      <c r="L1282" s="141" t="e">
        <f t="shared" si="122"/>
        <v>#N/A</v>
      </c>
      <c r="M1282" s="142">
        <f>IF(C1282="ZZ Group",(SUM(IFERROR(SUM(VLOOKUP(C1282,SpeciesLookup,37,FALSE)*E1282/L1282*20*0.001),0)*(1-G1282))),SUM(IFERROR(SUM(VLOOKUP(C1282,SpeciesLookup,37,FALSE)/L1282*'6. Look Up Tables'!$M$9*0.001),0)*(1-G1282)))</f>
        <v>0</v>
      </c>
      <c r="N1282" s="120" t="s">
        <v>114</v>
      </c>
      <c r="O1282" s="122">
        <f t="shared" si="123"/>
        <v>0</v>
      </c>
      <c r="P1282" s="123"/>
    </row>
    <row r="1283" spans="2:16" x14ac:dyDescent="0.2">
      <c r="B1283" s="124"/>
      <c r="C1283" s="137"/>
      <c r="D1283" s="138">
        <f t="shared" si="120"/>
        <v>0</v>
      </c>
      <c r="E1283" s="231"/>
      <c r="F1283" s="119"/>
      <c r="G1283" s="139">
        <f t="shared" si="118"/>
        <v>0</v>
      </c>
      <c r="H1283" s="140">
        <f t="shared" si="121"/>
        <v>0</v>
      </c>
      <c r="I1283" s="122">
        <f t="shared" si="119"/>
        <v>0</v>
      </c>
      <c r="K1283" s="120"/>
      <c r="L1283" s="141" t="e">
        <f t="shared" si="122"/>
        <v>#N/A</v>
      </c>
      <c r="M1283" s="142">
        <f>IF(C1283="ZZ Group",(SUM(IFERROR(SUM(VLOOKUP(C1283,SpeciesLookup,37,FALSE)*E1283/L1283*20*0.001),0)*(1-G1283))),SUM(IFERROR(SUM(VLOOKUP(C1283,SpeciesLookup,37,FALSE)/L1283*'6. Look Up Tables'!$M$9*0.001),0)*(1-G1283)))</f>
        <v>0</v>
      </c>
      <c r="N1283" s="120" t="s">
        <v>114</v>
      </c>
      <c r="O1283" s="122">
        <f t="shared" si="123"/>
        <v>0</v>
      </c>
      <c r="P1283" s="123"/>
    </row>
    <row r="1284" spans="2:16" x14ac:dyDescent="0.2">
      <c r="B1284" s="124"/>
      <c r="C1284" s="137"/>
      <c r="D1284" s="138">
        <f t="shared" si="120"/>
        <v>0</v>
      </c>
      <c r="E1284" s="231"/>
      <c r="F1284" s="119"/>
      <c r="G1284" s="139">
        <f t="shared" si="118"/>
        <v>0</v>
      </c>
      <c r="H1284" s="140">
        <f t="shared" si="121"/>
        <v>0</v>
      </c>
      <c r="I1284" s="122">
        <f t="shared" si="119"/>
        <v>0</v>
      </c>
      <c r="K1284" s="120"/>
      <c r="L1284" s="141" t="e">
        <f t="shared" si="122"/>
        <v>#N/A</v>
      </c>
      <c r="M1284" s="142">
        <f>IF(C1284="ZZ Group",(SUM(IFERROR(SUM(VLOOKUP(C1284,SpeciesLookup,37,FALSE)*E1284/L1284*20*0.001),0)*(1-G1284))),SUM(IFERROR(SUM(VLOOKUP(C1284,SpeciesLookup,37,FALSE)/L1284*'6. Look Up Tables'!$M$9*0.001),0)*(1-G1284)))</f>
        <v>0</v>
      </c>
      <c r="N1284" s="120" t="s">
        <v>114</v>
      </c>
      <c r="O1284" s="122">
        <f t="shared" si="123"/>
        <v>0</v>
      </c>
      <c r="P1284" s="123"/>
    </row>
    <row r="1285" spans="2:16" x14ac:dyDescent="0.2">
      <c r="B1285" s="124"/>
      <c r="C1285" s="137"/>
      <c r="D1285" s="138">
        <f t="shared" si="120"/>
        <v>0</v>
      </c>
      <c r="E1285" s="231"/>
      <c r="F1285" s="119"/>
      <c r="G1285" s="139">
        <f t="shared" si="118"/>
        <v>0</v>
      </c>
      <c r="H1285" s="140">
        <f t="shared" si="121"/>
        <v>0</v>
      </c>
      <c r="I1285" s="122">
        <f t="shared" si="119"/>
        <v>0</v>
      </c>
      <c r="K1285" s="120"/>
      <c r="L1285" s="141" t="e">
        <f t="shared" si="122"/>
        <v>#N/A</v>
      </c>
      <c r="M1285" s="142">
        <f>IF(C1285="ZZ Group",(SUM(IFERROR(SUM(VLOOKUP(C1285,SpeciesLookup,37,FALSE)*E1285/L1285*20*0.001),0)*(1-G1285))),SUM(IFERROR(SUM(VLOOKUP(C1285,SpeciesLookup,37,FALSE)/L1285*'6. Look Up Tables'!$M$9*0.001),0)*(1-G1285)))</f>
        <v>0</v>
      </c>
      <c r="N1285" s="120" t="s">
        <v>114</v>
      </c>
      <c r="O1285" s="122">
        <f t="shared" si="123"/>
        <v>0</v>
      </c>
      <c r="P1285" s="123"/>
    </row>
    <row r="1286" spans="2:16" x14ac:dyDescent="0.2">
      <c r="B1286" s="124"/>
      <c r="C1286" s="137"/>
      <c r="D1286" s="138">
        <f t="shared" si="120"/>
        <v>0</v>
      </c>
      <c r="E1286" s="231"/>
      <c r="F1286" s="119"/>
      <c r="G1286" s="139">
        <f t="shared" si="118"/>
        <v>0</v>
      </c>
      <c r="H1286" s="140">
        <f t="shared" si="121"/>
        <v>0</v>
      </c>
      <c r="I1286" s="122">
        <f t="shared" si="119"/>
        <v>0</v>
      </c>
      <c r="K1286" s="120"/>
      <c r="L1286" s="141" t="e">
        <f t="shared" si="122"/>
        <v>#N/A</v>
      </c>
      <c r="M1286" s="142">
        <f>IF(C1286="ZZ Group",(SUM(IFERROR(SUM(VLOOKUP(C1286,SpeciesLookup,37,FALSE)*E1286/L1286*20*0.001),0)*(1-G1286))),SUM(IFERROR(SUM(VLOOKUP(C1286,SpeciesLookup,37,FALSE)/L1286*'6. Look Up Tables'!$M$9*0.001),0)*(1-G1286)))</f>
        <v>0</v>
      </c>
      <c r="N1286" s="120" t="s">
        <v>114</v>
      </c>
      <c r="O1286" s="122">
        <f t="shared" si="123"/>
        <v>0</v>
      </c>
      <c r="P1286" s="123"/>
    </row>
    <row r="1287" spans="2:16" x14ac:dyDescent="0.2">
      <c r="B1287" s="124"/>
      <c r="C1287" s="137"/>
      <c r="D1287" s="138">
        <f t="shared" si="120"/>
        <v>0</v>
      </c>
      <c r="E1287" s="231"/>
      <c r="F1287" s="119"/>
      <c r="G1287" s="139">
        <f t="shared" si="118"/>
        <v>0</v>
      </c>
      <c r="H1287" s="140">
        <f t="shared" si="121"/>
        <v>0</v>
      </c>
      <c r="I1287" s="122">
        <f t="shared" si="119"/>
        <v>0</v>
      </c>
      <c r="K1287" s="120"/>
      <c r="L1287" s="141" t="e">
        <f t="shared" si="122"/>
        <v>#N/A</v>
      </c>
      <c r="M1287" s="142">
        <f>IF(C1287="ZZ Group",(SUM(IFERROR(SUM(VLOOKUP(C1287,SpeciesLookup,37,FALSE)*E1287/L1287*20*0.001),0)*(1-G1287))),SUM(IFERROR(SUM(VLOOKUP(C1287,SpeciesLookup,37,FALSE)/L1287*'6. Look Up Tables'!$M$9*0.001),0)*(1-G1287)))</f>
        <v>0</v>
      </c>
      <c r="N1287" s="120" t="s">
        <v>114</v>
      </c>
      <c r="O1287" s="122">
        <f t="shared" si="123"/>
        <v>0</v>
      </c>
      <c r="P1287" s="123"/>
    </row>
    <row r="1288" spans="2:16" x14ac:dyDescent="0.2">
      <c r="B1288" s="124"/>
      <c r="C1288" s="137"/>
      <c r="D1288" s="138">
        <f t="shared" si="120"/>
        <v>0</v>
      </c>
      <c r="E1288" s="231"/>
      <c r="F1288" s="119"/>
      <c r="G1288" s="139">
        <f t="shared" si="118"/>
        <v>0</v>
      </c>
      <c r="H1288" s="140">
        <f t="shared" si="121"/>
        <v>0</v>
      </c>
      <c r="I1288" s="122">
        <f t="shared" si="119"/>
        <v>0</v>
      </c>
      <c r="K1288" s="120"/>
      <c r="L1288" s="141" t="e">
        <f t="shared" si="122"/>
        <v>#N/A</v>
      </c>
      <c r="M1288" s="142">
        <f>IF(C1288="ZZ Group",(SUM(IFERROR(SUM(VLOOKUP(C1288,SpeciesLookup,37,FALSE)*E1288/L1288*20*0.001),0)*(1-G1288))),SUM(IFERROR(SUM(VLOOKUP(C1288,SpeciesLookup,37,FALSE)/L1288*'6. Look Up Tables'!$M$9*0.001),0)*(1-G1288)))</f>
        <v>0</v>
      </c>
      <c r="N1288" s="120" t="s">
        <v>114</v>
      </c>
      <c r="O1288" s="122">
        <f t="shared" si="123"/>
        <v>0</v>
      </c>
      <c r="P1288" s="123"/>
    </row>
    <row r="1289" spans="2:16" x14ac:dyDescent="0.2">
      <c r="B1289" s="124"/>
      <c r="C1289" s="137"/>
      <c r="D1289" s="138">
        <f t="shared" si="120"/>
        <v>0</v>
      </c>
      <c r="E1289" s="231"/>
      <c r="F1289" s="119"/>
      <c r="G1289" s="139">
        <f t="shared" si="118"/>
        <v>0</v>
      </c>
      <c r="H1289" s="140">
        <f t="shared" si="121"/>
        <v>0</v>
      </c>
      <c r="I1289" s="122">
        <f t="shared" si="119"/>
        <v>0</v>
      </c>
      <c r="K1289" s="120"/>
      <c r="L1289" s="141" t="e">
        <f t="shared" si="122"/>
        <v>#N/A</v>
      </c>
      <c r="M1289" s="142">
        <f>IF(C1289="ZZ Group",(SUM(IFERROR(SUM(VLOOKUP(C1289,SpeciesLookup,37,FALSE)*E1289/L1289*20*0.001),0)*(1-G1289))),SUM(IFERROR(SUM(VLOOKUP(C1289,SpeciesLookup,37,FALSE)/L1289*'6. Look Up Tables'!$M$9*0.001),0)*(1-G1289)))</f>
        <v>0</v>
      </c>
      <c r="N1289" s="120" t="s">
        <v>114</v>
      </c>
      <c r="O1289" s="122">
        <f t="shared" si="123"/>
        <v>0</v>
      </c>
      <c r="P1289" s="123"/>
    </row>
    <row r="1290" spans="2:16" x14ac:dyDescent="0.2">
      <c r="B1290" s="124"/>
      <c r="C1290" s="137"/>
      <c r="D1290" s="138">
        <f t="shared" si="120"/>
        <v>0</v>
      </c>
      <c r="E1290" s="231"/>
      <c r="F1290" s="119"/>
      <c r="G1290" s="139">
        <f t="shared" si="118"/>
        <v>0</v>
      </c>
      <c r="H1290" s="140">
        <f t="shared" si="121"/>
        <v>0</v>
      </c>
      <c r="I1290" s="122">
        <f t="shared" si="119"/>
        <v>0</v>
      </c>
      <c r="K1290" s="120"/>
      <c r="L1290" s="141" t="e">
        <f t="shared" si="122"/>
        <v>#N/A</v>
      </c>
      <c r="M1290" s="142">
        <f>IF(C1290="ZZ Group",(SUM(IFERROR(SUM(VLOOKUP(C1290,SpeciesLookup,37,FALSE)*E1290/L1290*20*0.001),0)*(1-G1290))),SUM(IFERROR(SUM(VLOOKUP(C1290,SpeciesLookup,37,FALSE)/L1290*'6. Look Up Tables'!$M$9*0.001),0)*(1-G1290)))</f>
        <v>0</v>
      </c>
      <c r="N1290" s="120" t="s">
        <v>114</v>
      </c>
      <c r="O1290" s="122">
        <f t="shared" si="123"/>
        <v>0</v>
      </c>
      <c r="P1290" s="123"/>
    </row>
    <row r="1291" spans="2:16" x14ac:dyDescent="0.2">
      <c r="B1291" s="124"/>
      <c r="C1291" s="137"/>
      <c r="D1291" s="138">
        <f t="shared" si="120"/>
        <v>0</v>
      </c>
      <c r="E1291" s="231"/>
      <c r="F1291" s="119"/>
      <c r="G1291" s="139">
        <f t="shared" si="118"/>
        <v>0</v>
      </c>
      <c r="H1291" s="140">
        <f t="shared" si="121"/>
        <v>0</v>
      </c>
      <c r="I1291" s="122">
        <f t="shared" si="119"/>
        <v>0</v>
      </c>
      <c r="K1291" s="120"/>
      <c r="L1291" s="141" t="e">
        <f t="shared" si="122"/>
        <v>#N/A</v>
      </c>
      <c r="M1291" s="142">
        <f>IF(C1291="ZZ Group",(SUM(IFERROR(SUM(VLOOKUP(C1291,SpeciesLookup,37,FALSE)*E1291/L1291*20*0.001),0)*(1-G1291))),SUM(IFERROR(SUM(VLOOKUP(C1291,SpeciesLookup,37,FALSE)/L1291*'6. Look Up Tables'!$M$9*0.001),0)*(1-G1291)))</f>
        <v>0</v>
      </c>
      <c r="N1291" s="120" t="s">
        <v>114</v>
      </c>
      <c r="O1291" s="122">
        <f t="shared" si="123"/>
        <v>0</v>
      </c>
      <c r="P1291" s="123"/>
    </row>
    <row r="1292" spans="2:16" x14ac:dyDescent="0.2">
      <c r="B1292" s="124"/>
      <c r="C1292" s="137"/>
      <c r="D1292" s="138">
        <f t="shared" si="120"/>
        <v>0</v>
      </c>
      <c r="E1292" s="231"/>
      <c r="F1292" s="119"/>
      <c r="G1292" s="139">
        <f t="shared" si="118"/>
        <v>0</v>
      </c>
      <c r="H1292" s="140">
        <f t="shared" si="121"/>
        <v>0</v>
      </c>
      <c r="I1292" s="122">
        <f t="shared" si="119"/>
        <v>0</v>
      </c>
      <c r="K1292" s="120"/>
      <c r="L1292" s="141" t="e">
        <f t="shared" si="122"/>
        <v>#N/A</v>
      </c>
      <c r="M1292" s="142">
        <f>IF(C1292="ZZ Group",(SUM(IFERROR(SUM(VLOOKUP(C1292,SpeciesLookup,37,FALSE)*E1292/L1292*20*0.001),0)*(1-G1292))),SUM(IFERROR(SUM(VLOOKUP(C1292,SpeciesLookup,37,FALSE)/L1292*'6. Look Up Tables'!$M$9*0.001),0)*(1-G1292)))</f>
        <v>0</v>
      </c>
      <c r="N1292" s="120" t="s">
        <v>114</v>
      </c>
      <c r="O1292" s="122">
        <f t="shared" si="123"/>
        <v>0</v>
      </c>
      <c r="P1292" s="123"/>
    </row>
    <row r="1293" spans="2:16" x14ac:dyDescent="0.2">
      <c r="B1293" s="124"/>
      <c r="C1293" s="137"/>
      <c r="D1293" s="138">
        <f t="shared" si="120"/>
        <v>0</v>
      </c>
      <c r="E1293" s="231"/>
      <c r="F1293" s="119"/>
      <c r="G1293" s="139">
        <f t="shared" ref="G1293:G1356" si="124">IF(C1293="ZZ Group",SUM(F1293/E1293),(IFERROR(SUM(F1293/(PI()*(D1293)^2)),0)))</f>
        <v>0</v>
      </c>
      <c r="H1293" s="140">
        <f t="shared" si="121"/>
        <v>0</v>
      </c>
      <c r="I1293" s="122">
        <f t="shared" ref="I1293:I1356" si="125">IFERROR(SUM(H1293*(1-G1293)),(E1293*(1-G1293)))</f>
        <v>0</v>
      </c>
      <c r="K1293" s="120"/>
      <c r="L1293" s="141" t="e">
        <f t="shared" si="122"/>
        <v>#N/A</v>
      </c>
      <c r="M1293" s="142">
        <f>IF(C1293="ZZ Group",(SUM(IFERROR(SUM(VLOOKUP(C1293,SpeciesLookup,37,FALSE)*E1293/L1293*20*0.001),0)*(1-G1293))),SUM(IFERROR(SUM(VLOOKUP(C1293,SpeciesLookup,37,FALSE)/L1293*'6. Look Up Tables'!$M$9*0.001),0)*(1-G1293)))</f>
        <v>0</v>
      </c>
      <c r="N1293" s="120" t="s">
        <v>114</v>
      </c>
      <c r="O1293" s="122">
        <f t="shared" si="123"/>
        <v>0</v>
      </c>
      <c r="P1293" s="123"/>
    </row>
    <row r="1294" spans="2:16" x14ac:dyDescent="0.2">
      <c r="B1294" s="124"/>
      <c r="C1294" s="137"/>
      <c r="D1294" s="138">
        <f t="shared" si="120"/>
        <v>0</v>
      </c>
      <c r="E1294" s="231"/>
      <c r="F1294" s="119"/>
      <c r="G1294" s="139">
        <f t="shared" si="124"/>
        <v>0</v>
      </c>
      <c r="H1294" s="140">
        <f t="shared" si="121"/>
        <v>0</v>
      </c>
      <c r="I1294" s="122">
        <f t="shared" si="125"/>
        <v>0</v>
      </c>
      <c r="K1294" s="120"/>
      <c r="L1294" s="141" t="e">
        <f t="shared" si="122"/>
        <v>#N/A</v>
      </c>
      <c r="M1294" s="142">
        <f>IF(C1294="ZZ Group",(SUM(IFERROR(SUM(VLOOKUP(C1294,SpeciesLookup,37,FALSE)*E1294/L1294*20*0.001),0)*(1-G1294))),SUM(IFERROR(SUM(VLOOKUP(C1294,SpeciesLookup,37,FALSE)/L1294*'6. Look Up Tables'!$M$9*0.001),0)*(1-G1294)))</f>
        <v>0</v>
      </c>
      <c r="N1294" s="120" t="s">
        <v>114</v>
      </c>
      <c r="O1294" s="122">
        <f t="shared" si="123"/>
        <v>0</v>
      </c>
      <c r="P1294" s="123"/>
    </row>
    <row r="1295" spans="2:16" x14ac:dyDescent="0.2">
      <c r="B1295" s="124"/>
      <c r="C1295" s="137"/>
      <c r="D1295" s="138">
        <f t="shared" si="120"/>
        <v>0</v>
      </c>
      <c r="E1295" s="231"/>
      <c r="F1295" s="119"/>
      <c r="G1295" s="139">
        <f t="shared" si="124"/>
        <v>0</v>
      </c>
      <c r="H1295" s="140">
        <f t="shared" si="121"/>
        <v>0</v>
      </c>
      <c r="I1295" s="122">
        <f t="shared" si="125"/>
        <v>0</v>
      </c>
      <c r="K1295" s="120"/>
      <c r="L1295" s="141" t="e">
        <f t="shared" si="122"/>
        <v>#N/A</v>
      </c>
      <c r="M1295" s="142">
        <f>IF(C1295="ZZ Group",(SUM(IFERROR(SUM(VLOOKUP(C1295,SpeciesLookup,37,FALSE)*E1295/L1295*20*0.001),0)*(1-G1295))),SUM(IFERROR(SUM(VLOOKUP(C1295,SpeciesLookup,37,FALSE)/L1295*'6. Look Up Tables'!$M$9*0.001),0)*(1-G1295)))</f>
        <v>0</v>
      </c>
      <c r="N1295" s="120" t="s">
        <v>114</v>
      </c>
      <c r="O1295" s="122">
        <f t="shared" si="123"/>
        <v>0</v>
      </c>
      <c r="P1295" s="123"/>
    </row>
    <row r="1296" spans="2:16" x14ac:dyDescent="0.2">
      <c r="B1296" s="124"/>
      <c r="C1296" s="137"/>
      <c r="D1296" s="138">
        <f t="shared" si="120"/>
        <v>0</v>
      </c>
      <c r="E1296" s="231"/>
      <c r="F1296" s="119"/>
      <c r="G1296" s="139">
        <f t="shared" si="124"/>
        <v>0</v>
      </c>
      <c r="H1296" s="140">
        <f t="shared" si="121"/>
        <v>0</v>
      </c>
      <c r="I1296" s="122">
        <f t="shared" si="125"/>
        <v>0</v>
      </c>
      <c r="K1296" s="120"/>
      <c r="L1296" s="141" t="e">
        <f t="shared" si="122"/>
        <v>#N/A</v>
      </c>
      <c r="M1296" s="142">
        <f>IF(C1296="ZZ Group",(SUM(IFERROR(SUM(VLOOKUP(C1296,SpeciesLookup,37,FALSE)*E1296/L1296*20*0.001),0)*(1-G1296))),SUM(IFERROR(SUM(VLOOKUP(C1296,SpeciesLookup,37,FALSE)/L1296*'6. Look Up Tables'!$M$9*0.001),0)*(1-G1296)))</f>
        <v>0</v>
      </c>
      <c r="N1296" s="120" t="s">
        <v>114</v>
      </c>
      <c r="O1296" s="122">
        <f t="shared" si="123"/>
        <v>0</v>
      </c>
      <c r="P1296" s="123"/>
    </row>
    <row r="1297" spans="2:16" x14ac:dyDescent="0.2">
      <c r="B1297" s="124"/>
      <c r="C1297" s="137"/>
      <c r="D1297" s="138">
        <f t="shared" si="120"/>
        <v>0</v>
      </c>
      <c r="E1297" s="231"/>
      <c r="F1297" s="119"/>
      <c r="G1297" s="139">
        <f t="shared" si="124"/>
        <v>0</v>
      </c>
      <c r="H1297" s="140">
        <f t="shared" si="121"/>
        <v>0</v>
      </c>
      <c r="I1297" s="122">
        <f t="shared" si="125"/>
        <v>0</v>
      </c>
      <c r="K1297" s="120"/>
      <c r="L1297" s="141" t="e">
        <f t="shared" si="122"/>
        <v>#N/A</v>
      </c>
      <c r="M1297" s="142">
        <f>IF(C1297="ZZ Group",(SUM(IFERROR(SUM(VLOOKUP(C1297,SpeciesLookup,37,FALSE)*E1297/L1297*20*0.001),0)*(1-G1297))),SUM(IFERROR(SUM(VLOOKUP(C1297,SpeciesLookup,37,FALSE)/L1297*'6. Look Up Tables'!$M$9*0.001),0)*(1-G1297)))</f>
        <v>0</v>
      </c>
      <c r="N1297" s="120" t="s">
        <v>114</v>
      </c>
      <c r="O1297" s="122">
        <f t="shared" si="123"/>
        <v>0</v>
      </c>
      <c r="P1297" s="123"/>
    </row>
    <row r="1298" spans="2:16" x14ac:dyDescent="0.2">
      <c r="B1298" s="124"/>
      <c r="C1298" s="137"/>
      <c r="D1298" s="138">
        <f t="shared" si="120"/>
        <v>0</v>
      </c>
      <c r="E1298" s="231"/>
      <c r="F1298" s="119"/>
      <c r="G1298" s="139">
        <f t="shared" si="124"/>
        <v>0</v>
      </c>
      <c r="H1298" s="140">
        <f t="shared" si="121"/>
        <v>0</v>
      </c>
      <c r="I1298" s="122">
        <f t="shared" si="125"/>
        <v>0</v>
      </c>
      <c r="K1298" s="120"/>
      <c r="L1298" s="141" t="e">
        <f t="shared" si="122"/>
        <v>#N/A</v>
      </c>
      <c r="M1298" s="142">
        <f>IF(C1298="ZZ Group",(SUM(IFERROR(SUM(VLOOKUP(C1298,SpeciesLookup,37,FALSE)*E1298/L1298*20*0.001),0)*(1-G1298))),SUM(IFERROR(SUM(VLOOKUP(C1298,SpeciesLookup,37,FALSE)/L1298*'6. Look Up Tables'!$M$9*0.001),0)*(1-G1298)))</f>
        <v>0</v>
      </c>
      <c r="N1298" s="120" t="s">
        <v>114</v>
      </c>
      <c r="O1298" s="122">
        <f t="shared" si="123"/>
        <v>0</v>
      </c>
      <c r="P1298" s="123"/>
    </row>
    <row r="1299" spans="2:16" x14ac:dyDescent="0.2">
      <c r="B1299" s="124"/>
      <c r="C1299" s="137"/>
      <c r="D1299" s="138">
        <f t="shared" si="120"/>
        <v>0</v>
      </c>
      <c r="E1299" s="231"/>
      <c r="F1299" s="119"/>
      <c r="G1299" s="139">
        <f t="shared" si="124"/>
        <v>0</v>
      </c>
      <c r="H1299" s="140">
        <f t="shared" si="121"/>
        <v>0</v>
      </c>
      <c r="I1299" s="122">
        <f t="shared" si="125"/>
        <v>0</v>
      </c>
      <c r="K1299" s="120"/>
      <c r="L1299" s="141" t="e">
        <f t="shared" si="122"/>
        <v>#N/A</v>
      </c>
      <c r="M1299" s="142">
        <f>IF(C1299="ZZ Group",(SUM(IFERROR(SUM(VLOOKUP(C1299,SpeciesLookup,37,FALSE)*E1299/L1299*20*0.001),0)*(1-G1299))),SUM(IFERROR(SUM(VLOOKUP(C1299,SpeciesLookup,37,FALSE)/L1299*'6. Look Up Tables'!$M$9*0.001),0)*(1-G1299)))</f>
        <v>0</v>
      </c>
      <c r="N1299" s="120" t="s">
        <v>114</v>
      </c>
      <c r="O1299" s="122">
        <f t="shared" si="123"/>
        <v>0</v>
      </c>
      <c r="P1299" s="123"/>
    </row>
    <row r="1300" spans="2:16" x14ac:dyDescent="0.2">
      <c r="B1300" s="124"/>
      <c r="C1300" s="137"/>
      <c r="D1300" s="138">
        <f t="shared" si="120"/>
        <v>0</v>
      </c>
      <c r="E1300" s="231"/>
      <c r="F1300" s="119"/>
      <c r="G1300" s="139">
        <f t="shared" si="124"/>
        <v>0</v>
      </c>
      <c r="H1300" s="140">
        <f t="shared" si="121"/>
        <v>0</v>
      </c>
      <c r="I1300" s="122">
        <f t="shared" si="125"/>
        <v>0</v>
      </c>
      <c r="K1300" s="120"/>
      <c r="L1300" s="141" t="e">
        <f t="shared" si="122"/>
        <v>#N/A</v>
      </c>
      <c r="M1300" s="142">
        <f>IF(C1300="ZZ Group",(SUM(IFERROR(SUM(VLOOKUP(C1300,SpeciesLookup,37,FALSE)*E1300/L1300*20*0.001),0)*(1-G1300))),SUM(IFERROR(SUM(VLOOKUP(C1300,SpeciesLookup,37,FALSE)/L1300*'6. Look Up Tables'!$M$9*0.001),0)*(1-G1300)))</f>
        <v>0</v>
      </c>
      <c r="N1300" s="120" t="s">
        <v>114</v>
      </c>
      <c r="O1300" s="122">
        <f t="shared" si="123"/>
        <v>0</v>
      </c>
      <c r="P1300" s="123"/>
    </row>
    <row r="1301" spans="2:16" x14ac:dyDescent="0.2">
      <c r="B1301" s="124"/>
      <c r="C1301" s="137"/>
      <c r="D1301" s="138">
        <f t="shared" si="120"/>
        <v>0</v>
      </c>
      <c r="E1301" s="231"/>
      <c r="F1301" s="119"/>
      <c r="G1301" s="139">
        <f t="shared" si="124"/>
        <v>0</v>
      </c>
      <c r="H1301" s="140">
        <f t="shared" si="121"/>
        <v>0</v>
      </c>
      <c r="I1301" s="122">
        <f t="shared" si="125"/>
        <v>0</v>
      </c>
      <c r="K1301" s="120"/>
      <c r="L1301" s="141" t="e">
        <f t="shared" si="122"/>
        <v>#N/A</v>
      </c>
      <c r="M1301" s="142">
        <f>IF(C1301="ZZ Group",(SUM(IFERROR(SUM(VLOOKUP(C1301,SpeciesLookup,37,FALSE)*E1301/L1301*20*0.001),0)*(1-G1301))),SUM(IFERROR(SUM(VLOOKUP(C1301,SpeciesLookup,37,FALSE)/L1301*'6. Look Up Tables'!$M$9*0.001),0)*(1-G1301)))</f>
        <v>0</v>
      </c>
      <c r="N1301" s="120" t="s">
        <v>114</v>
      </c>
      <c r="O1301" s="122">
        <f t="shared" si="123"/>
        <v>0</v>
      </c>
      <c r="P1301" s="123"/>
    </row>
    <row r="1302" spans="2:16" x14ac:dyDescent="0.2">
      <c r="B1302" s="124"/>
      <c r="C1302" s="137"/>
      <c r="D1302" s="138">
        <f t="shared" si="120"/>
        <v>0</v>
      </c>
      <c r="E1302" s="231"/>
      <c r="F1302" s="119"/>
      <c r="G1302" s="139">
        <f t="shared" si="124"/>
        <v>0</v>
      </c>
      <c r="H1302" s="140">
        <f t="shared" si="121"/>
        <v>0</v>
      </c>
      <c r="I1302" s="122">
        <f t="shared" si="125"/>
        <v>0</v>
      </c>
      <c r="K1302" s="120"/>
      <c r="L1302" s="141" t="e">
        <f t="shared" si="122"/>
        <v>#N/A</v>
      </c>
      <c r="M1302" s="142">
        <f>IF(C1302="ZZ Group",(SUM(IFERROR(SUM(VLOOKUP(C1302,SpeciesLookup,37,FALSE)*E1302/L1302*20*0.001),0)*(1-G1302))),SUM(IFERROR(SUM(VLOOKUP(C1302,SpeciesLookup,37,FALSE)/L1302*'6. Look Up Tables'!$M$9*0.001),0)*(1-G1302)))</f>
        <v>0</v>
      </c>
      <c r="N1302" s="120" t="s">
        <v>114</v>
      </c>
      <c r="O1302" s="122">
        <f t="shared" si="123"/>
        <v>0</v>
      </c>
      <c r="P1302" s="123"/>
    </row>
    <row r="1303" spans="2:16" x14ac:dyDescent="0.2">
      <c r="B1303" s="124"/>
      <c r="C1303" s="137"/>
      <c r="D1303" s="138">
        <f t="shared" si="120"/>
        <v>0</v>
      </c>
      <c r="E1303" s="231"/>
      <c r="F1303" s="119"/>
      <c r="G1303" s="139">
        <f t="shared" si="124"/>
        <v>0</v>
      </c>
      <c r="H1303" s="140">
        <f t="shared" si="121"/>
        <v>0</v>
      </c>
      <c r="I1303" s="122">
        <f t="shared" si="125"/>
        <v>0</v>
      </c>
      <c r="K1303" s="120"/>
      <c r="L1303" s="141" t="e">
        <f t="shared" si="122"/>
        <v>#N/A</v>
      </c>
      <c r="M1303" s="142">
        <f>IF(C1303="ZZ Group",(SUM(IFERROR(SUM(VLOOKUP(C1303,SpeciesLookup,37,FALSE)*E1303/L1303*20*0.001),0)*(1-G1303))),SUM(IFERROR(SUM(VLOOKUP(C1303,SpeciesLookup,37,FALSE)/L1303*'6. Look Up Tables'!$M$9*0.001),0)*(1-G1303)))</f>
        <v>0</v>
      </c>
      <c r="N1303" s="120" t="s">
        <v>114</v>
      </c>
      <c r="O1303" s="122">
        <f t="shared" si="123"/>
        <v>0</v>
      </c>
      <c r="P1303" s="123"/>
    </row>
    <row r="1304" spans="2:16" x14ac:dyDescent="0.2">
      <c r="B1304" s="124"/>
      <c r="C1304" s="137"/>
      <c r="D1304" s="138">
        <f t="shared" si="120"/>
        <v>0</v>
      </c>
      <c r="E1304" s="231"/>
      <c r="F1304" s="119"/>
      <c r="G1304" s="139">
        <f t="shared" si="124"/>
        <v>0</v>
      </c>
      <c r="H1304" s="140">
        <f t="shared" si="121"/>
        <v>0</v>
      </c>
      <c r="I1304" s="122">
        <f t="shared" si="125"/>
        <v>0</v>
      </c>
      <c r="K1304" s="120"/>
      <c r="L1304" s="141" t="e">
        <f t="shared" si="122"/>
        <v>#N/A</v>
      </c>
      <c r="M1304" s="142">
        <f>IF(C1304="ZZ Group",(SUM(IFERROR(SUM(VLOOKUP(C1304,SpeciesLookup,37,FALSE)*E1304/L1304*20*0.001),0)*(1-G1304))),SUM(IFERROR(SUM(VLOOKUP(C1304,SpeciesLookup,37,FALSE)/L1304*'6. Look Up Tables'!$M$9*0.001),0)*(1-G1304)))</f>
        <v>0</v>
      </c>
      <c r="N1304" s="120" t="s">
        <v>114</v>
      </c>
      <c r="O1304" s="122">
        <f t="shared" si="123"/>
        <v>0</v>
      </c>
      <c r="P1304" s="123"/>
    </row>
    <row r="1305" spans="2:16" x14ac:dyDescent="0.2">
      <c r="B1305" s="124"/>
      <c r="C1305" s="137"/>
      <c r="D1305" s="138">
        <f t="shared" si="120"/>
        <v>0</v>
      </c>
      <c r="E1305" s="231"/>
      <c r="F1305" s="119"/>
      <c r="G1305" s="139">
        <f t="shared" si="124"/>
        <v>0</v>
      </c>
      <c r="H1305" s="140">
        <f t="shared" si="121"/>
        <v>0</v>
      </c>
      <c r="I1305" s="122">
        <f t="shared" si="125"/>
        <v>0</v>
      </c>
      <c r="K1305" s="120"/>
      <c r="L1305" s="141" t="e">
        <f t="shared" si="122"/>
        <v>#N/A</v>
      </c>
      <c r="M1305" s="142">
        <f>IF(C1305="ZZ Group",(SUM(IFERROR(SUM(VLOOKUP(C1305,SpeciesLookup,37,FALSE)*E1305/L1305*20*0.001),0)*(1-G1305))),SUM(IFERROR(SUM(VLOOKUP(C1305,SpeciesLookup,37,FALSE)/L1305*'6. Look Up Tables'!$M$9*0.001),0)*(1-G1305)))</f>
        <v>0</v>
      </c>
      <c r="N1305" s="120" t="s">
        <v>114</v>
      </c>
      <c r="O1305" s="122">
        <f t="shared" si="123"/>
        <v>0</v>
      </c>
      <c r="P1305" s="123"/>
    </row>
    <row r="1306" spans="2:16" x14ac:dyDescent="0.2">
      <c r="B1306" s="124"/>
      <c r="C1306" s="137"/>
      <c r="D1306" s="138">
        <f t="shared" si="120"/>
        <v>0</v>
      </c>
      <c r="E1306" s="231"/>
      <c r="F1306" s="119"/>
      <c r="G1306" s="139">
        <f t="shared" si="124"/>
        <v>0</v>
      </c>
      <c r="H1306" s="140">
        <f t="shared" si="121"/>
        <v>0</v>
      </c>
      <c r="I1306" s="122">
        <f t="shared" si="125"/>
        <v>0</v>
      </c>
      <c r="K1306" s="120"/>
      <c r="L1306" s="141" t="e">
        <f t="shared" si="122"/>
        <v>#N/A</v>
      </c>
      <c r="M1306" s="142">
        <f>IF(C1306="ZZ Group",(SUM(IFERROR(SUM(VLOOKUP(C1306,SpeciesLookup,37,FALSE)*E1306/L1306*20*0.001),0)*(1-G1306))),SUM(IFERROR(SUM(VLOOKUP(C1306,SpeciesLookup,37,FALSE)/L1306*'6. Look Up Tables'!$M$9*0.001),0)*(1-G1306)))</f>
        <v>0</v>
      </c>
      <c r="N1306" s="120" t="s">
        <v>114</v>
      </c>
      <c r="O1306" s="122">
        <f t="shared" si="123"/>
        <v>0</v>
      </c>
      <c r="P1306" s="123"/>
    </row>
    <row r="1307" spans="2:16" x14ac:dyDescent="0.2">
      <c r="B1307" s="124"/>
      <c r="C1307" s="137"/>
      <c r="D1307" s="138">
        <f t="shared" si="120"/>
        <v>0</v>
      </c>
      <c r="E1307" s="231"/>
      <c r="F1307" s="119"/>
      <c r="G1307" s="139">
        <f t="shared" si="124"/>
        <v>0</v>
      </c>
      <c r="H1307" s="140">
        <f t="shared" si="121"/>
        <v>0</v>
      </c>
      <c r="I1307" s="122">
        <f t="shared" si="125"/>
        <v>0</v>
      </c>
      <c r="K1307" s="120"/>
      <c r="L1307" s="141" t="e">
        <f t="shared" si="122"/>
        <v>#N/A</v>
      </c>
      <c r="M1307" s="142">
        <f>IF(C1307="ZZ Group",(SUM(IFERROR(SUM(VLOOKUP(C1307,SpeciesLookup,37,FALSE)*E1307/L1307*20*0.001),0)*(1-G1307))),SUM(IFERROR(SUM(VLOOKUP(C1307,SpeciesLookup,37,FALSE)/L1307*'6. Look Up Tables'!$M$9*0.001),0)*(1-G1307)))</f>
        <v>0</v>
      </c>
      <c r="N1307" s="120" t="s">
        <v>114</v>
      </c>
      <c r="O1307" s="122">
        <f t="shared" si="123"/>
        <v>0</v>
      </c>
      <c r="P1307" s="123"/>
    </row>
    <row r="1308" spans="2:16" x14ac:dyDescent="0.2">
      <c r="B1308" s="124"/>
      <c r="C1308" s="137"/>
      <c r="D1308" s="138">
        <f t="shared" si="120"/>
        <v>0</v>
      </c>
      <c r="E1308" s="231"/>
      <c r="F1308" s="119"/>
      <c r="G1308" s="139">
        <f t="shared" si="124"/>
        <v>0</v>
      </c>
      <c r="H1308" s="140">
        <f t="shared" si="121"/>
        <v>0</v>
      </c>
      <c r="I1308" s="122">
        <f t="shared" si="125"/>
        <v>0</v>
      </c>
      <c r="K1308" s="120"/>
      <c r="L1308" s="141" t="e">
        <f t="shared" si="122"/>
        <v>#N/A</v>
      </c>
      <c r="M1308" s="142">
        <f>IF(C1308="ZZ Group",(SUM(IFERROR(SUM(VLOOKUP(C1308,SpeciesLookup,37,FALSE)*E1308/L1308*20*0.001),0)*(1-G1308))),SUM(IFERROR(SUM(VLOOKUP(C1308,SpeciesLookup,37,FALSE)/L1308*'6. Look Up Tables'!$M$9*0.001),0)*(1-G1308)))</f>
        <v>0</v>
      </c>
      <c r="N1308" s="120" t="s">
        <v>114</v>
      </c>
      <c r="O1308" s="122">
        <f t="shared" si="123"/>
        <v>0</v>
      </c>
      <c r="P1308" s="123"/>
    </row>
    <row r="1309" spans="2:16" x14ac:dyDescent="0.2">
      <c r="B1309" s="124"/>
      <c r="C1309" s="137"/>
      <c r="D1309" s="138">
        <f t="shared" si="120"/>
        <v>0</v>
      </c>
      <c r="E1309" s="231"/>
      <c r="F1309" s="119"/>
      <c r="G1309" s="139">
        <f t="shared" si="124"/>
        <v>0</v>
      </c>
      <c r="H1309" s="140">
        <f t="shared" si="121"/>
        <v>0</v>
      </c>
      <c r="I1309" s="122">
        <f t="shared" si="125"/>
        <v>0</v>
      </c>
      <c r="K1309" s="120"/>
      <c r="L1309" s="141" t="e">
        <f t="shared" si="122"/>
        <v>#N/A</v>
      </c>
      <c r="M1309" s="142">
        <f>IF(C1309="ZZ Group",(SUM(IFERROR(SUM(VLOOKUP(C1309,SpeciesLookup,37,FALSE)*E1309/L1309*20*0.001),0)*(1-G1309))),SUM(IFERROR(SUM(VLOOKUP(C1309,SpeciesLookup,37,FALSE)/L1309*'6. Look Up Tables'!$M$9*0.001),0)*(1-G1309)))</f>
        <v>0</v>
      </c>
      <c r="N1309" s="120" t="s">
        <v>114</v>
      </c>
      <c r="O1309" s="122">
        <f t="shared" si="123"/>
        <v>0</v>
      </c>
      <c r="P1309" s="123"/>
    </row>
    <row r="1310" spans="2:16" x14ac:dyDescent="0.2">
      <c r="B1310" s="124"/>
      <c r="C1310" s="137"/>
      <c r="D1310" s="138">
        <f t="shared" si="120"/>
        <v>0</v>
      </c>
      <c r="E1310" s="231"/>
      <c r="F1310" s="119"/>
      <c r="G1310" s="139">
        <f t="shared" si="124"/>
        <v>0</v>
      </c>
      <c r="H1310" s="140">
        <f t="shared" si="121"/>
        <v>0</v>
      </c>
      <c r="I1310" s="122">
        <f t="shared" si="125"/>
        <v>0</v>
      </c>
      <c r="K1310" s="120"/>
      <c r="L1310" s="141" t="e">
        <f t="shared" si="122"/>
        <v>#N/A</v>
      </c>
      <c r="M1310" s="142">
        <f>IF(C1310="ZZ Group",(SUM(IFERROR(SUM(VLOOKUP(C1310,SpeciesLookup,37,FALSE)*E1310/L1310*20*0.001),0)*(1-G1310))),SUM(IFERROR(SUM(VLOOKUP(C1310,SpeciesLookup,37,FALSE)/L1310*'6. Look Up Tables'!$M$9*0.001),0)*(1-G1310)))</f>
        <v>0</v>
      </c>
      <c r="N1310" s="120" t="s">
        <v>114</v>
      </c>
      <c r="O1310" s="122">
        <f t="shared" si="123"/>
        <v>0</v>
      </c>
      <c r="P1310" s="123"/>
    </row>
    <row r="1311" spans="2:16" x14ac:dyDescent="0.2">
      <c r="B1311" s="124"/>
      <c r="C1311" s="137"/>
      <c r="D1311" s="138">
        <f t="shared" si="120"/>
        <v>0</v>
      </c>
      <c r="E1311" s="231"/>
      <c r="F1311" s="119"/>
      <c r="G1311" s="139">
        <f t="shared" si="124"/>
        <v>0</v>
      </c>
      <c r="H1311" s="140">
        <f t="shared" si="121"/>
        <v>0</v>
      </c>
      <c r="I1311" s="122">
        <f t="shared" si="125"/>
        <v>0</v>
      </c>
      <c r="K1311" s="120"/>
      <c r="L1311" s="141" t="e">
        <f t="shared" si="122"/>
        <v>#N/A</v>
      </c>
      <c r="M1311" s="142">
        <f>IF(C1311="ZZ Group",(SUM(IFERROR(SUM(VLOOKUP(C1311,SpeciesLookup,37,FALSE)*E1311/L1311*20*0.001),0)*(1-G1311))),SUM(IFERROR(SUM(VLOOKUP(C1311,SpeciesLookup,37,FALSE)/L1311*'6. Look Up Tables'!$M$9*0.001),0)*(1-G1311)))</f>
        <v>0</v>
      </c>
      <c r="N1311" s="120" t="s">
        <v>114</v>
      </c>
      <c r="O1311" s="122">
        <f t="shared" si="123"/>
        <v>0</v>
      </c>
      <c r="P1311" s="123"/>
    </row>
    <row r="1312" spans="2:16" x14ac:dyDescent="0.2">
      <c r="B1312" s="124"/>
      <c r="C1312" s="137"/>
      <c r="D1312" s="138">
        <f t="shared" si="120"/>
        <v>0</v>
      </c>
      <c r="E1312" s="231"/>
      <c r="F1312" s="119"/>
      <c r="G1312" s="139">
        <f t="shared" si="124"/>
        <v>0</v>
      </c>
      <c r="H1312" s="140">
        <f t="shared" si="121"/>
        <v>0</v>
      </c>
      <c r="I1312" s="122">
        <f t="shared" si="125"/>
        <v>0</v>
      </c>
      <c r="K1312" s="120"/>
      <c r="L1312" s="141" t="e">
        <f t="shared" si="122"/>
        <v>#N/A</v>
      </c>
      <c r="M1312" s="142">
        <f>IF(C1312="ZZ Group",(SUM(IFERROR(SUM(VLOOKUP(C1312,SpeciesLookup,37,FALSE)*E1312/L1312*20*0.001),0)*(1-G1312))),SUM(IFERROR(SUM(VLOOKUP(C1312,SpeciesLookup,37,FALSE)/L1312*'6. Look Up Tables'!$M$9*0.001),0)*(1-G1312)))</f>
        <v>0</v>
      </c>
      <c r="N1312" s="120" t="s">
        <v>114</v>
      </c>
      <c r="O1312" s="122">
        <f t="shared" si="123"/>
        <v>0</v>
      </c>
      <c r="P1312" s="123"/>
    </row>
    <row r="1313" spans="2:16" x14ac:dyDescent="0.2">
      <c r="B1313" s="124"/>
      <c r="C1313" s="137"/>
      <c r="D1313" s="138">
        <f t="shared" si="120"/>
        <v>0</v>
      </c>
      <c r="E1313" s="231"/>
      <c r="F1313" s="119"/>
      <c r="G1313" s="139">
        <f t="shared" si="124"/>
        <v>0</v>
      </c>
      <c r="H1313" s="140">
        <f t="shared" si="121"/>
        <v>0</v>
      </c>
      <c r="I1313" s="122">
        <f t="shared" si="125"/>
        <v>0</v>
      </c>
      <c r="K1313" s="120"/>
      <c r="L1313" s="141" t="e">
        <f t="shared" si="122"/>
        <v>#N/A</v>
      </c>
      <c r="M1313" s="142">
        <f>IF(C1313="ZZ Group",(SUM(IFERROR(SUM(VLOOKUP(C1313,SpeciesLookup,37,FALSE)*E1313/L1313*20*0.001),0)*(1-G1313))),SUM(IFERROR(SUM(VLOOKUP(C1313,SpeciesLookup,37,FALSE)/L1313*'6. Look Up Tables'!$M$9*0.001),0)*(1-G1313)))</f>
        <v>0</v>
      </c>
      <c r="N1313" s="120" t="s">
        <v>114</v>
      </c>
      <c r="O1313" s="122">
        <f t="shared" si="123"/>
        <v>0</v>
      </c>
      <c r="P1313" s="123"/>
    </row>
    <row r="1314" spans="2:16" x14ac:dyDescent="0.2">
      <c r="B1314" s="124"/>
      <c r="C1314" s="137"/>
      <c r="D1314" s="138">
        <f t="shared" si="120"/>
        <v>0</v>
      </c>
      <c r="E1314" s="231"/>
      <c r="F1314" s="119"/>
      <c r="G1314" s="139">
        <f t="shared" si="124"/>
        <v>0</v>
      </c>
      <c r="H1314" s="140">
        <f t="shared" si="121"/>
        <v>0</v>
      </c>
      <c r="I1314" s="122">
        <f t="shared" si="125"/>
        <v>0</v>
      </c>
      <c r="K1314" s="120"/>
      <c r="L1314" s="141" t="e">
        <f t="shared" si="122"/>
        <v>#N/A</v>
      </c>
      <c r="M1314" s="142">
        <f>IF(C1314="ZZ Group",(SUM(IFERROR(SUM(VLOOKUP(C1314,SpeciesLookup,37,FALSE)*E1314/L1314*20*0.001),0)*(1-G1314))),SUM(IFERROR(SUM(VLOOKUP(C1314,SpeciesLookup,37,FALSE)/L1314*'6. Look Up Tables'!$M$9*0.001),0)*(1-G1314)))</f>
        <v>0</v>
      </c>
      <c r="N1314" s="120" t="s">
        <v>114</v>
      </c>
      <c r="O1314" s="122">
        <f t="shared" si="123"/>
        <v>0</v>
      </c>
      <c r="P1314" s="123"/>
    </row>
    <row r="1315" spans="2:16" x14ac:dyDescent="0.2">
      <c r="B1315" s="124"/>
      <c r="C1315" s="137"/>
      <c r="D1315" s="138">
        <f t="shared" si="120"/>
        <v>0</v>
      </c>
      <c r="E1315" s="231"/>
      <c r="F1315" s="119"/>
      <c r="G1315" s="139">
        <f t="shared" si="124"/>
        <v>0</v>
      </c>
      <c r="H1315" s="140">
        <f t="shared" si="121"/>
        <v>0</v>
      </c>
      <c r="I1315" s="122">
        <f t="shared" si="125"/>
        <v>0</v>
      </c>
      <c r="K1315" s="120"/>
      <c r="L1315" s="141" t="e">
        <f t="shared" si="122"/>
        <v>#N/A</v>
      </c>
      <c r="M1315" s="142">
        <f>IF(C1315="ZZ Group",(SUM(IFERROR(SUM(VLOOKUP(C1315,SpeciesLookup,37,FALSE)*E1315/L1315*20*0.001),0)*(1-G1315))),SUM(IFERROR(SUM(VLOOKUP(C1315,SpeciesLookup,37,FALSE)/L1315*'6. Look Up Tables'!$M$9*0.001),0)*(1-G1315)))</f>
        <v>0</v>
      </c>
      <c r="N1315" s="120" t="s">
        <v>114</v>
      </c>
      <c r="O1315" s="122">
        <f t="shared" si="123"/>
        <v>0</v>
      </c>
      <c r="P1315" s="123"/>
    </row>
    <row r="1316" spans="2:16" x14ac:dyDescent="0.2">
      <c r="B1316" s="124"/>
      <c r="C1316" s="137"/>
      <c r="D1316" s="138">
        <f t="shared" si="120"/>
        <v>0</v>
      </c>
      <c r="E1316" s="231"/>
      <c r="F1316" s="119"/>
      <c r="G1316" s="139">
        <f t="shared" si="124"/>
        <v>0</v>
      </c>
      <c r="H1316" s="140">
        <f t="shared" si="121"/>
        <v>0</v>
      </c>
      <c r="I1316" s="122">
        <f t="shared" si="125"/>
        <v>0</v>
      </c>
      <c r="K1316" s="120"/>
      <c r="L1316" s="141" t="e">
        <f t="shared" si="122"/>
        <v>#N/A</v>
      </c>
      <c r="M1316" s="142">
        <f>IF(C1316="ZZ Group",(SUM(IFERROR(SUM(VLOOKUP(C1316,SpeciesLookup,37,FALSE)*E1316/L1316*20*0.001),0)*(1-G1316))),SUM(IFERROR(SUM(VLOOKUP(C1316,SpeciesLookup,37,FALSE)/L1316*'6. Look Up Tables'!$M$9*0.001),0)*(1-G1316)))</f>
        <v>0</v>
      </c>
      <c r="N1316" s="120" t="s">
        <v>114</v>
      </c>
      <c r="O1316" s="122">
        <f t="shared" si="123"/>
        <v>0</v>
      </c>
      <c r="P1316" s="123"/>
    </row>
    <row r="1317" spans="2:16" x14ac:dyDescent="0.2">
      <c r="B1317" s="124"/>
      <c r="C1317" s="137"/>
      <c r="D1317" s="138">
        <f t="shared" si="120"/>
        <v>0</v>
      </c>
      <c r="E1317" s="231"/>
      <c r="F1317" s="119"/>
      <c r="G1317" s="139">
        <f t="shared" si="124"/>
        <v>0</v>
      </c>
      <c r="H1317" s="140">
        <f t="shared" si="121"/>
        <v>0</v>
      </c>
      <c r="I1317" s="122">
        <f t="shared" si="125"/>
        <v>0</v>
      </c>
      <c r="K1317" s="120"/>
      <c r="L1317" s="141" t="e">
        <f t="shared" si="122"/>
        <v>#N/A</v>
      </c>
      <c r="M1317" s="142">
        <f>IF(C1317="ZZ Group",(SUM(IFERROR(SUM(VLOOKUP(C1317,SpeciesLookup,37,FALSE)*E1317/L1317*20*0.001),0)*(1-G1317))),SUM(IFERROR(SUM(VLOOKUP(C1317,SpeciesLookup,37,FALSE)/L1317*'6. Look Up Tables'!$M$9*0.001),0)*(1-G1317)))</f>
        <v>0</v>
      </c>
      <c r="N1317" s="120" t="s">
        <v>114</v>
      </c>
      <c r="O1317" s="122">
        <f t="shared" si="123"/>
        <v>0</v>
      </c>
      <c r="P1317" s="123"/>
    </row>
    <row r="1318" spans="2:16" x14ac:dyDescent="0.2">
      <c r="B1318" s="124"/>
      <c r="C1318" s="137"/>
      <c r="D1318" s="138">
        <f t="shared" si="120"/>
        <v>0</v>
      </c>
      <c r="E1318" s="231"/>
      <c r="F1318" s="119"/>
      <c r="G1318" s="139">
        <f t="shared" si="124"/>
        <v>0</v>
      </c>
      <c r="H1318" s="140">
        <f t="shared" si="121"/>
        <v>0</v>
      </c>
      <c r="I1318" s="122">
        <f t="shared" si="125"/>
        <v>0</v>
      </c>
      <c r="K1318" s="120"/>
      <c r="L1318" s="141" t="e">
        <f t="shared" si="122"/>
        <v>#N/A</v>
      </c>
      <c r="M1318" s="142">
        <f>IF(C1318="ZZ Group",(SUM(IFERROR(SUM(VLOOKUP(C1318,SpeciesLookup,37,FALSE)*E1318/L1318*20*0.001),0)*(1-G1318))),SUM(IFERROR(SUM(VLOOKUP(C1318,SpeciesLookup,37,FALSE)/L1318*'6. Look Up Tables'!$M$9*0.001),0)*(1-G1318)))</f>
        <v>0</v>
      </c>
      <c r="N1318" s="120" t="s">
        <v>114</v>
      </c>
      <c r="O1318" s="122">
        <f t="shared" si="123"/>
        <v>0</v>
      </c>
      <c r="P1318" s="123"/>
    </row>
    <row r="1319" spans="2:16" x14ac:dyDescent="0.2">
      <c r="B1319" s="124"/>
      <c r="C1319" s="137"/>
      <c r="D1319" s="138">
        <f t="shared" si="120"/>
        <v>0</v>
      </c>
      <c r="E1319" s="231"/>
      <c r="F1319" s="119"/>
      <c r="G1319" s="139">
        <f t="shared" si="124"/>
        <v>0</v>
      </c>
      <c r="H1319" s="140">
        <f t="shared" si="121"/>
        <v>0</v>
      </c>
      <c r="I1319" s="122">
        <f t="shared" si="125"/>
        <v>0</v>
      </c>
      <c r="K1319" s="120"/>
      <c r="L1319" s="141" t="e">
        <f t="shared" si="122"/>
        <v>#N/A</v>
      </c>
      <c r="M1319" s="142">
        <f>IF(C1319="ZZ Group",(SUM(IFERROR(SUM(VLOOKUP(C1319,SpeciesLookup,37,FALSE)*E1319/L1319*20*0.001),0)*(1-G1319))),SUM(IFERROR(SUM(VLOOKUP(C1319,SpeciesLookup,37,FALSE)/L1319*'6. Look Up Tables'!$M$9*0.001),0)*(1-G1319)))</f>
        <v>0</v>
      </c>
      <c r="N1319" s="120" t="s">
        <v>114</v>
      </c>
      <c r="O1319" s="122">
        <f t="shared" si="123"/>
        <v>0</v>
      </c>
      <c r="P1319" s="123"/>
    </row>
    <row r="1320" spans="2:16" x14ac:dyDescent="0.2">
      <c r="B1320" s="124"/>
      <c r="C1320" s="137"/>
      <c r="D1320" s="138">
        <f t="shared" si="120"/>
        <v>0</v>
      </c>
      <c r="E1320" s="231"/>
      <c r="F1320" s="119"/>
      <c r="G1320" s="139">
        <f t="shared" si="124"/>
        <v>0</v>
      </c>
      <c r="H1320" s="140">
        <f t="shared" si="121"/>
        <v>0</v>
      </c>
      <c r="I1320" s="122">
        <f t="shared" si="125"/>
        <v>0</v>
      </c>
      <c r="K1320" s="120"/>
      <c r="L1320" s="141" t="e">
        <f t="shared" si="122"/>
        <v>#N/A</v>
      </c>
      <c r="M1320" s="142">
        <f>IF(C1320="ZZ Group",(SUM(IFERROR(SUM(VLOOKUP(C1320,SpeciesLookup,37,FALSE)*E1320/L1320*20*0.001),0)*(1-G1320))),SUM(IFERROR(SUM(VLOOKUP(C1320,SpeciesLookup,37,FALSE)/L1320*'6. Look Up Tables'!$M$9*0.001),0)*(1-G1320)))</f>
        <v>0</v>
      </c>
      <c r="N1320" s="120" t="s">
        <v>114</v>
      </c>
      <c r="O1320" s="122">
        <f t="shared" si="123"/>
        <v>0</v>
      </c>
      <c r="P1320" s="123"/>
    </row>
    <row r="1321" spans="2:16" x14ac:dyDescent="0.2">
      <c r="B1321" s="124"/>
      <c r="C1321" s="137"/>
      <c r="D1321" s="138">
        <f t="shared" si="120"/>
        <v>0</v>
      </c>
      <c r="E1321" s="231"/>
      <c r="F1321" s="119"/>
      <c r="G1321" s="139">
        <f t="shared" si="124"/>
        <v>0</v>
      </c>
      <c r="H1321" s="140">
        <f t="shared" si="121"/>
        <v>0</v>
      </c>
      <c r="I1321" s="122">
        <f t="shared" si="125"/>
        <v>0</v>
      </c>
      <c r="K1321" s="120"/>
      <c r="L1321" s="141" t="e">
        <f t="shared" si="122"/>
        <v>#N/A</v>
      </c>
      <c r="M1321" s="142">
        <f>IF(C1321="ZZ Group",(SUM(IFERROR(SUM(VLOOKUP(C1321,SpeciesLookup,37,FALSE)*E1321/L1321*20*0.001),0)*(1-G1321))),SUM(IFERROR(SUM(VLOOKUP(C1321,SpeciesLookup,37,FALSE)/L1321*'6. Look Up Tables'!$M$9*0.001),0)*(1-G1321)))</f>
        <v>0</v>
      </c>
      <c r="N1321" s="120" t="s">
        <v>114</v>
      </c>
      <c r="O1321" s="122">
        <f t="shared" si="123"/>
        <v>0</v>
      </c>
      <c r="P1321" s="123"/>
    </row>
    <row r="1322" spans="2:16" x14ac:dyDescent="0.2">
      <c r="B1322" s="124"/>
      <c r="C1322" s="137"/>
      <c r="D1322" s="138">
        <f t="shared" si="120"/>
        <v>0</v>
      </c>
      <c r="E1322" s="231"/>
      <c r="F1322" s="119"/>
      <c r="G1322" s="139">
        <f t="shared" si="124"/>
        <v>0</v>
      </c>
      <c r="H1322" s="140">
        <f t="shared" si="121"/>
        <v>0</v>
      </c>
      <c r="I1322" s="122">
        <f t="shared" si="125"/>
        <v>0</v>
      </c>
      <c r="K1322" s="120"/>
      <c r="L1322" s="141" t="e">
        <f t="shared" si="122"/>
        <v>#N/A</v>
      </c>
      <c r="M1322" s="142">
        <f>IF(C1322="ZZ Group",(SUM(IFERROR(SUM(VLOOKUP(C1322,SpeciesLookup,37,FALSE)*E1322/L1322*20*0.001),0)*(1-G1322))),SUM(IFERROR(SUM(VLOOKUP(C1322,SpeciesLookup,37,FALSE)/L1322*'6. Look Up Tables'!$M$9*0.001),0)*(1-G1322)))</f>
        <v>0</v>
      </c>
      <c r="N1322" s="120" t="s">
        <v>114</v>
      </c>
      <c r="O1322" s="122">
        <f t="shared" si="123"/>
        <v>0</v>
      </c>
      <c r="P1322" s="123"/>
    </row>
    <row r="1323" spans="2:16" x14ac:dyDescent="0.2">
      <c r="B1323" s="124"/>
      <c r="C1323" s="137"/>
      <c r="D1323" s="138">
        <f t="shared" si="120"/>
        <v>0</v>
      </c>
      <c r="E1323" s="231"/>
      <c r="F1323" s="119"/>
      <c r="G1323" s="139">
        <f t="shared" si="124"/>
        <v>0</v>
      </c>
      <c r="H1323" s="140">
        <f t="shared" si="121"/>
        <v>0</v>
      </c>
      <c r="I1323" s="122">
        <f t="shared" si="125"/>
        <v>0</v>
      </c>
      <c r="K1323" s="120"/>
      <c r="L1323" s="141" t="e">
        <f t="shared" si="122"/>
        <v>#N/A</v>
      </c>
      <c r="M1323" s="142">
        <f>IF(C1323="ZZ Group",(SUM(IFERROR(SUM(VLOOKUP(C1323,SpeciesLookup,37,FALSE)*E1323/L1323*20*0.001),0)*(1-G1323))),SUM(IFERROR(SUM(VLOOKUP(C1323,SpeciesLookup,37,FALSE)/L1323*'6. Look Up Tables'!$M$9*0.001),0)*(1-G1323)))</f>
        <v>0</v>
      </c>
      <c r="N1323" s="120" t="s">
        <v>114</v>
      </c>
      <c r="O1323" s="122">
        <f t="shared" si="123"/>
        <v>0</v>
      </c>
      <c r="P1323" s="123"/>
    </row>
    <row r="1324" spans="2:16" x14ac:dyDescent="0.2">
      <c r="B1324" s="124"/>
      <c r="C1324" s="137"/>
      <c r="D1324" s="138">
        <f t="shared" si="120"/>
        <v>0</v>
      </c>
      <c r="E1324" s="231"/>
      <c r="F1324" s="119"/>
      <c r="G1324" s="139">
        <f t="shared" si="124"/>
        <v>0</v>
      </c>
      <c r="H1324" s="140">
        <f t="shared" si="121"/>
        <v>0</v>
      </c>
      <c r="I1324" s="122">
        <f t="shared" si="125"/>
        <v>0</v>
      </c>
      <c r="K1324" s="120"/>
      <c r="L1324" s="141" t="e">
        <f t="shared" si="122"/>
        <v>#N/A</v>
      </c>
      <c r="M1324" s="142">
        <f>IF(C1324="ZZ Group",(SUM(IFERROR(SUM(VLOOKUP(C1324,SpeciesLookup,37,FALSE)*E1324/L1324*20*0.001),0)*(1-G1324))),SUM(IFERROR(SUM(VLOOKUP(C1324,SpeciesLookup,37,FALSE)/L1324*'6. Look Up Tables'!$M$9*0.001),0)*(1-G1324)))</f>
        <v>0</v>
      </c>
      <c r="N1324" s="120" t="s">
        <v>114</v>
      </c>
      <c r="O1324" s="122">
        <f t="shared" si="123"/>
        <v>0</v>
      </c>
      <c r="P1324" s="123"/>
    </row>
    <row r="1325" spans="2:16" x14ac:dyDescent="0.2">
      <c r="B1325" s="124"/>
      <c r="C1325" s="137"/>
      <c r="D1325" s="138">
        <f t="shared" si="120"/>
        <v>0</v>
      </c>
      <c r="E1325" s="231"/>
      <c r="F1325" s="119"/>
      <c r="G1325" s="139">
        <f t="shared" si="124"/>
        <v>0</v>
      </c>
      <c r="H1325" s="140">
        <f t="shared" si="121"/>
        <v>0</v>
      </c>
      <c r="I1325" s="122">
        <f t="shared" si="125"/>
        <v>0</v>
      </c>
      <c r="K1325" s="120"/>
      <c r="L1325" s="141" t="e">
        <f t="shared" si="122"/>
        <v>#N/A</v>
      </c>
      <c r="M1325" s="142">
        <f>IF(C1325="ZZ Group",(SUM(IFERROR(SUM(VLOOKUP(C1325,SpeciesLookup,37,FALSE)*E1325/L1325*20*0.001),0)*(1-G1325))),SUM(IFERROR(SUM(VLOOKUP(C1325,SpeciesLookup,37,FALSE)/L1325*'6. Look Up Tables'!$M$9*0.001),0)*(1-G1325)))</f>
        <v>0</v>
      </c>
      <c r="N1325" s="120" t="s">
        <v>114</v>
      </c>
      <c r="O1325" s="122">
        <f t="shared" si="123"/>
        <v>0</v>
      </c>
      <c r="P1325" s="123"/>
    </row>
    <row r="1326" spans="2:16" x14ac:dyDescent="0.2">
      <c r="B1326" s="124"/>
      <c r="C1326" s="137"/>
      <c r="D1326" s="138">
        <f t="shared" si="120"/>
        <v>0</v>
      </c>
      <c r="E1326" s="231"/>
      <c r="F1326" s="119"/>
      <c r="G1326" s="139">
        <f t="shared" si="124"/>
        <v>0</v>
      </c>
      <c r="H1326" s="140">
        <f t="shared" si="121"/>
        <v>0</v>
      </c>
      <c r="I1326" s="122">
        <f t="shared" si="125"/>
        <v>0</v>
      </c>
      <c r="K1326" s="120"/>
      <c r="L1326" s="141" t="e">
        <f t="shared" si="122"/>
        <v>#N/A</v>
      </c>
      <c r="M1326" s="142">
        <f>IF(C1326="ZZ Group",(SUM(IFERROR(SUM(VLOOKUP(C1326,SpeciesLookup,37,FALSE)*E1326/L1326*20*0.001),0)*(1-G1326))),SUM(IFERROR(SUM(VLOOKUP(C1326,SpeciesLookup,37,FALSE)/L1326*'6. Look Up Tables'!$M$9*0.001),0)*(1-G1326)))</f>
        <v>0</v>
      </c>
      <c r="N1326" s="120" t="s">
        <v>114</v>
      </c>
      <c r="O1326" s="122">
        <f t="shared" si="123"/>
        <v>0</v>
      </c>
      <c r="P1326" s="123"/>
    </row>
    <row r="1327" spans="2:16" x14ac:dyDescent="0.2">
      <c r="B1327" s="124"/>
      <c r="C1327" s="137"/>
      <c r="D1327" s="138">
        <f t="shared" si="120"/>
        <v>0</v>
      </c>
      <c r="E1327" s="231"/>
      <c r="F1327" s="119"/>
      <c r="G1327" s="139">
        <f t="shared" si="124"/>
        <v>0</v>
      </c>
      <c r="H1327" s="140">
        <f t="shared" si="121"/>
        <v>0</v>
      </c>
      <c r="I1327" s="122">
        <f t="shared" si="125"/>
        <v>0</v>
      </c>
      <c r="K1327" s="120"/>
      <c r="L1327" s="141" t="e">
        <f t="shared" si="122"/>
        <v>#N/A</v>
      </c>
      <c r="M1327" s="142">
        <f>IF(C1327="ZZ Group",(SUM(IFERROR(SUM(VLOOKUP(C1327,SpeciesLookup,37,FALSE)*E1327/L1327*20*0.001),0)*(1-G1327))),SUM(IFERROR(SUM(VLOOKUP(C1327,SpeciesLookup,37,FALSE)/L1327*'6. Look Up Tables'!$M$9*0.001),0)*(1-G1327)))</f>
        <v>0</v>
      </c>
      <c r="N1327" s="120" t="s">
        <v>114</v>
      </c>
      <c r="O1327" s="122">
        <f t="shared" si="123"/>
        <v>0</v>
      </c>
      <c r="P1327" s="123"/>
    </row>
    <row r="1328" spans="2:16" x14ac:dyDescent="0.2">
      <c r="B1328" s="124"/>
      <c r="C1328" s="137"/>
      <c r="D1328" s="138">
        <f t="shared" si="120"/>
        <v>0</v>
      </c>
      <c r="E1328" s="231"/>
      <c r="F1328" s="119"/>
      <c r="G1328" s="139">
        <f t="shared" si="124"/>
        <v>0</v>
      </c>
      <c r="H1328" s="140">
        <f t="shared" si="121"/>
        <v>0</v>
      </c>
      <c r="I1328" s="122">
        <f t="shared" si="125"/>
        <v>0</v>
      </c>
      <c r="K1328" s="120"/>
      <c r="L1328" s="141" t="e">
        <f t="shared" si="122"/>
        <v>#N/A</v>
      </c>
      <c r="M1328" s="142">
        <f>IF(C1328="ZZ Group",(SUM(IFERROR(SUM(VLOOKUP(C1328,SpeciesLookup,37,FALSE)*E1328/L1328*20*0.001),0)*(1-G1328))),SUM(IFERROR(SUM(VLOOKUP(C1328,SpeciesLookup,37,FALSE)/L1328*'6. Look Up Tables'!$M$9*0.001),0)*(1-G1328)))</f>
        <v>0</v>
      </c>
      <c r="N1328" s="120" t="s">
        <v>114</v>
      </c>
      <c r="O1328" s="122">
        <f t="shared" si="123"/>
        <v>0</v>
      </c>
      <c r="P1328" s="123"/>
    </row>
    <row r="1329" spans="2:16" x14ac:dyDescent="0.2">
      <c r="B1329" s="124"/>
      <c r="C1329" s="137"/>
      <c r="D1329" s="138">
        <f t="shared" si="120"/>
        <v>0</v>
      </c>
      <c r="E1329" s="231"/>
      <c r="F1329" s="119"/>
      <c r="G1329" s="139">
        <f t="shared" si="124"/>
        <v>0</v>
      </c>
      <c r="H1329" s="140">
        <f t="shared" si="121"/>
        <v>0</v>
      </c>
      <c r="I1329" s="122">
        <f t="shared" si="125"/>
        <v>0</v>
      </c>
      <c r="K1329" s="120"/>
      <c r="L1329" s="141" t="e">
        <f t="shared" si="122"/>
        <v>#N/A</v>
      </c>
      <c r="M1329" s="142">
        <f>IF(C1329="ZZ Group",(SUM(IFERROR(SUM(VLOOKUP(C1329,SpeciesLookup,37,FALSE)*E1329/L1329*20*0.001),0)*(1-G1329))),SUM(IFERROR(SUM(VLOOKUP(C1329,SpeciesLookup,37,FALSE)/L1329*'6. Look Up Tables'!$M$9*0.001),0)*(1-G1329)))</f>
        <v>0</v>
      </c>
      <c r="N1329" s="120" t="s">
        <v>114</v>
      </c>
      <c r="O1329" s="122">
        <f t="shared" si="123"/>
        <v>0</v>
      </c>
      <c r="P1329" s="123"/>
    </row>
    <row r="1330" spans="2:16" x14ac:dyDescent="0.2">
      <c r="B1330" s="124"/>
      <c r="C1330" s="137"/>
      <c r="D1330" s="138">
        <f t="shared" si="120"/>
        <v>0</v>
      </c>
      <c r="E1330" s="231"/>
      <c r="F1330" s="119"/>
      <c r="G1330" s="139">
        <f t="shared" si="124"/>
        <v>0</v>
      </c>
      <c r="H1330" s="140">
        <f t="shared" si="121"/>
        <v>0</v>
      </c>
      <c r="I1330" s="122">
        <f t="shared" si="125"/>
        <v>0</v>
      </c>
      <c r="K1330" s="120"/>
      <c r="L1330" s="141" t="e">
        <f t="shared" si="122"/>
        <v>#N/A</v>
      </c>
      <c r="M1330" s="142">
        <f>IF(C1330="ZZ Group",(SUM(IFERROR(SUM(VLOOKUP(C1330,SpeciesLookup,37,FALSE)*E1330/L1330*20*0.001),0)*(1-G1330))),SUM(IFERROR(SUM(VLOOKUP(C1330,SpeciesLookup,37,FALSE)/L1330*'6. Look Up Tables'!$M$9*0.001),0)*(1-G1330)))</f>
        <v>0</v>
      </c>
      <c r="N1330" s="120" t="s">
        <v>114</v>
      </c>
      <c r="O1330" s="122">
        <f t="shared" si="123"/>
        <v>0</v>
      </c>
      <c r="P1330" s="123"/>
    </row>
    <row r="1331" spans="2:16" x14ac:dyDescent="0.2">
      <c r="B1331" s="124"/>
      <c r="C1331" s="137"/>
      <c r="D1331" s="138">
        <f t="shared" si="120"/>
        <v>0</v>
      </c>
      <c r="E1331" s="231"/>
      <c r="F1331" s="119"/>
      <c r="G1331" s="139">
        <f t="shared" si="124"/>
        <v>0</v>
      </c>
      <c r="H1331" s="140">
        <f t="shared" si="121"/>
        <v>0</v>
      </c>
      <c r="I1331" s="122">
        <f t="shared" si="125"/>
        <v>0</v>
      </c>
      <c r="K1331" s="120"/>
      <c r="L1331" s="141" t="e">
        <f t="shared" si="122"/>
        <v>#N/A</v>
      </c>
      <c r="M1331" s="142">
        <f>IF(C1331="ZZ Group",(SUM(IFERROR(SUM(VLOOKUP(C1331,SpeciesLookup,37,FALSE)*E1331/L1331*20*0.001),0)*(1-G1331))),SUM(IFERROR(SUM(VLOOKUP(C1331,SpeciesLookup,37,FALSE)/L1331*'6. Look Up Tables'!$M$9*0.001),0)*(1-G1331)))</f>
        <v>0</v>
      </c>
      <c r="N1331" s="120" t="s">
        <v>114</v>
      </c>
      <c r="O1331" s="122">
        <f t="shared" si="123"/>
        <v>0</v>
      </c>
      <c r="P1331" s="123"/>
    </row>
    <row r="1332" spans="2:16" x14ac:dyDescent="0.2">
      <c r="B1332" s="124"/>
      <c r="C1332" s="137"/>
      <c r="D1332" s="138">
        <f t="shared" si="120"/>
        <v>0</v>
      </c>
      <c r="E1332" s="231"/>
      <c r="F1332" s="119"/>
      <c r="G1332" s="139">
        <f t="shared" si="124"/>
        <v>0</v>
      </c>
      <c r="H1332" s="140">
        <f t="shared" si="121"/>
        <v>0</v>
      </c>
      <c r="I1332" s="122">
        <f t="shared" si="125"/>
        <v>0</v>
      </c>
      <c r="K1332" s="120"/>
      <c r="L1332" s="141" t="e">
        <f t="shared" si="122"/>
        <v>#N/A</v>
      </c>
      <c r="M1332" s="142">
        <f>IF(C1332="ZZ Group",(SUM(IFERROR(SUM(VLOOKUP(C1332,SpeciesLookup,37,FALSE)*E1332/L1332*20*0.001),0)*(1-G1332))),SUM(IFERROR(SUM(VLOOKUP(C1332,SpeciesLookup,37,FALSE)/L1332*'6. Look Up Tables'!$M$9*0.001),0)*(1-G1332)))</f>
        <v>0</v>
      </c>
      <c r="N1332" s="120" t="s">
        <v>114</v>
      </c>
      <c r="O1332" s="122">
        <f t="shared" si="123"/>
        <v>0</v>
      </c>
      <c r="P1332" s="123"/>
    </row>
    <row r="1333" spans="2:16" x14ac:dyDescent="0.2">
      <c r="B1333" s="124"/>
      <c r="C1333" s="137"/>
      <c r="D1333" s="138">
        <f t="shared" si="120"/>
        <v>0</v>
      </c>
      <c r="E1333" s="231"/>
      <c r="F1333" s="119"/>
      <c r="G1333" s="139">
        <f t="shared" si="124"/>
        <v>0</v>
      </c>
      <c r="H1333" s="140">
        <f t="shared" si="121"/>
        <v>0</v>
      </c>
      <c r="I1333" s="122">
        <f t="shared" si="125"/>
        <v>0</v>
      </c>
      <c r="K1333" s="120"/>
      <c r="L1333" s="141" t="e">
        <f t="shared" si="122"/>
        <v>#N/A</v>
      </c>
      <c r="M1333" s="142">
        <f>IF(C1333="ZZ Group",(SUM(IFERROR(SUM(VLOOKUP(C1333,SpeciesLookup,37,FALSE)*E1333/L1333*20*0.001),0)*(1-G1333))),SUM(IFERROR(SUM(VLOOKUP(C1333,SpeciesLookup,37,FALSE)/L1333*'6. Look Up Tables'!$M$9*0.001),0)*(1-G1333)))</f>
        <v>0</v>
      </c>
      <c r="N1333" s="120" t="s">
        <v>114</v>
      </c>
      <c r="O1333" s="122">
        <f t="shared" si="123"/>
        <v>0</v>
      </c>
      <c r="P1333" s="123"/>
    </row>
    <row r="1334" spans="2:16" x14ac:dyDescent="0.2">
      <c r="B1334" s="124"/>
      <c r="C1334" s="137"/>
      <c r="D1334" s="138">
        <f t="shared" si="120"/>
        <v>0</v>
      </c>
      <c r="E1334" s="231"/>
      <c r="F1334" s="119"/>
      <c r="G1334" s="139">
        <f t="shared" si="124"/>
        <v>0</v>
      </c>
      <c r="H1334" s="140">
        <f t="shared" si="121"/>
        <v>0</v>
      </c>
      <c r="I1334" s="122">
        <f t="shared" si="125"/>
        <v>0</v>
      </c>
      <c r="K1334" s="120"/>
      <c r="L1334" s="141" t="e">
        <f t="shared" si="122"/>
        <v>#N/A</v>
      </c>
      <c r="M1334" s="142">
        <f>IF(C1334="ZZ Group",(SUM(IFERROR(SUM(VLOOKUP(C1334,SpeciesLookup,37,FALSE)*E1334/L1334*20*0.001),0)*(1-G1334))),SUM(IFERROR(SUM(VLOOKUP(C1334,SpeciesLookup,37,FALSE)/L1334*'6. Look Up Tables'!$M$9*0.001),0)*(1-G1334)))</f>
        <v>0</v>
      </c>
      <c r="N1334" s="120" t="s">
        <v>114</v>
      </c>
      <c r="O1334" s="122">
        <f t="shared" si="123"/>
        <v>0</v>
      </c>
      <c r="P1334" s="123"/>
    </row>
    <row r="1335" spans="2:16" x14ac:dyDescent="0.2">
      <c r="B1335" s="124"/>
      <c r="C1335" s="137"/>
      <c r="D1335" s="138">
        <f t="shared" si="120"/>
        <v>0</v>
      </c>
      <c r="E1335" s="231"/>
      <c r="F1335" s="119"/>
      <c r="G1335" s="139">
        <f t="shared" si="124"/>
        <v>0</v>
      </c>
      <c r="H1335" s="140">
        <f t="shared" si="121"/>
        <v>0</v>
      </c>
      <c r="I1335" s="122">
        <f t="shared" si="125"/>
        <v>0</v>
      </c>
      <c r="K1335" s="120"/>
      <c r="L1335" s="141" t="e">
        <f t="shared" si="122"/>
        <v>#N/A</v>
      </c>
      <c r="M1335" s="142">
        <f>IF(C1335="ZZ Group",(SUM(IFERROR(SUM(VLOOKUP(C1335,SpeciesLookup,37,FALSE)*E1335/L1335*20*0.001),0)*(1-G1335))),SUM(IFERROR(SUM(VLOOKUP(C1335,SpeciesLookup,37,FALSE)/L1335*'6. Look Up Tables'!$M$9*0.001),0)*(1-G1335)))</f>
        <v>0</v>
      </c>
      <c r="N1335" s="120" t="s">
        <v>114</v>
      </c>
      <c r="O1335" s="122">
        <f t="shared" si="123"/>
        <v>0</v>
      </c>
      <c r="P1335" s="123"/>
    </row>
    <row r="1336" spans="2:16" x14ac:dyDescent="0.2">
      <c r="B1336" s="124"/>
      <c r="C1336" s="137"/>
      <c r="D1336" s="138">
        <f t="shared" si="120"/>
        <v>0</v>
      </c>
      <c r="E1336" s="231"/>
      <c r="F1336" s="119"/>
      <c r="G1336" s="139">
        <f t="shared" si="124"/>
        <v>0</v>
      </c>
      <c r="H1336" s="140">
        <f t="shared" si="121"/>
        <v>0</v>
      </c>
      <c r="I1336" s="122">
        <f t="shared" si="125"/>
        <v>0</v>
      </c>
      <c r="K1336" s="120"/>
      <c r="L1336" s="141" t="e">
        <f t="shared" si="122"/>
        <v>#N/A</v>
      </c>
      <c r="M1336" s="142">
        <f>IF(C1336="ZZ Group",(SUM(IFERROR(SUM(VLOOKUP(C1336,SpeciesLookup,37,FALSE)*E1336/L1336*20*0.001),0)*(1-G1336))),SUM(IFERROR(SUM(VLOOKUP(C1336,SpeciesLookup,37,FALSE)/L1336*'6. Look Up Tables'!$M$9*0.001),0)*(1-G1336)))</f>
        <v>0</v>
      </c>
      <c r="N1336" s="120" t="s">
        <v>114</v>
      </c>
      <c r="O1336" s="122">
        <f t="shared" si="123"/>
        <v>0</v>
      </c>
      <c r="P1336" s="123"/>
    </row>
    <row r="1337" spans="2:16" x14ac:dyDescent="0.2">
      <c r="B1337" s="124"/>
      <c r="C1337" s="137"/>
      <c r="D1337" s="138">
        <f t="shared" si="120"/>
        <v>0</v>
      </c>
      <c r="E1337" s="231"/>
      <c r="F1337" s="119"/>
      <c r="G1337" s="139">
        <f t="shared" si="124"/>
        <v>0</v>
      </c>
      <c r="H1337" s="140">
        <f t="shared" si="121"/>
        <v>0</v>
      </c>
      <c r="I1337" s="122">
        <f t="shared" si="125"/>
        <v>0</v>
      </c>
      <c r="K1337" s="120"/>
      <c r="L1337" s="141" t="e">
        <f t="shared" si="122"/>
        <v>#N/A</v>
      </c>
      <c r="M1337" s="142">
        <f>IF(C1337="ZZ Group",(SUM(IFERROR(SUM(VLOOKUP(C1337,SpeciesLookup,37,FALSE)*E1337/L1337*20*0.001),0)*(1-G1337))),SUM(IFERROR(SUM(VLOOKUP(C1337,SpeciesLookup,37,FALSE)/L1337*'6. Look Up Tables'!$M$9*0.001),0)*(1-G1337)))</f>
        <v>0</v>
      </c>
      <c r="N1337" s="120" t="s">
        <v>114</v>
      </c>
      <c r="O1337" s="122">
        <f t="shared" si="123"/>
        <v>0</v>
      </c>
      <c r="P1337" s="123"/>
    </row>
    <row r="1338" spans="2:16" x14ac:dyDescent="0.2">
      <c r="B1338" s="124"/>
      <c r="C1338" s="137"/>
      <c r="D1338" s="138">
        <f t="shared" si="120"/>
        <v>0</v>
      </c>
      <c r="E1338" s="231"/>
      <c r="F1338" s="119"/>
      <c r="G1338" s="139">
        <f t="shared" si="124"/>
        <v>0</v>
      </c>
      <c r="H1338" s="140">
        <f t="shared" si="121"/>
        <v>0</v>
      </c>
      <c r="I1338" s="122">
        <f t="shared" si="125"/>
        <v>0</v>
      </c>
      <c r="K1338" s="120"/>
      <c r="L1338" s="141" t="e">
        <f t="shared" si="122"/>
        <v>#N/A</v>
      </c>
      <c r="M1338" s="142">
        <f>IF(C1338="ZZ Group",(SUM(IFERROR(SUM(VLOOKUP(C1338,SpeciesLookup,37,FALSE)*E1338/L1338*20*0.001),0)*(1-G1338))),SUM(IFERROR(SUM(VLOOKUP(C1338,SpeciesLookup,37,FALSE)/L1338*'6. Look Up Tables'!$M$9*0.001),0)*(1-G1338)))</f>
        <v>0</v>
      </c>
      <c r="N1338" s="120" t="s">
        <v>114</v>
      </c>
      <c r="O1338" s="122">
        <f t="shared" si="123"/>
        <v>0</v>
      </c>
      <c r="P1338" s="123"/>
    </row>
    <row r="1339" spans="2:16" x14ac:dyDescent="0.2">
      <c r="B1339" s="124"/>
      <c r="C1339" s="137"/>
      <c r="D1339" s="138">
        <f t="shared" si="120"/>
        <v>0</v>
      </c>
      <c r="E1339" s="231"/>
      <c r="F1339" s="119"/>
      <c r="G1339" s="139">
        <f t="shared" si="124"/>
        <v>0</v>
      </c>
      <c r="H1339" s="140">
        <f t="shared" si="121"/>
        <v>0</v>
      </c>
      <c r="I1339" s="122">
        <f t="shared" si="125"/>
        <v>0</v>
      </c>
      <c r="K1339" s="120"/>
      <c r="L1339" s="141" t="e">
        <f t="shared" si="122"/>
        <v>#N/A</v>
      </c>
      <c r="M1339" s="142">
        <f>IF(C1339="ZZ Group",(SUM(IFERROR(SUM(VLOOKUP(C1339,SpeciesLookup,37,FALSE)*E1339/L1339*20*0.001),0)*(1-G1339))),SUM(IFERROR(SUM(VLOOKUP(C1339,SpeciesLookup,37,FALSE)/L1339*'6. Look Up Tables'!$M$9*0.001),0)*(1-G1339)))</f>
        <v>0</v>
      </c>
      <c r="N1339" s="120" t="s">
        <v>114</v>
      </c>
      <c r="O1339" s="122">
        <f t="shared" si="123"/>
        <v>0</v>
      </c>
      <c r="P1339" s="123"/>
    </row>
    <row r="1340" spans="2:16" x14ac:dyDescent="0.2">
      <c r="B1340" s="124"/>
      <c r="C1340" s="137"/>
      <c r="D1340" s="138">
        <f t="shared" si="120"/>
        <v>0</v>
      </c>
      <c r="E1340" s="231"/>
      <c r="F1340" s="119"/>
      <c r="G1340" s="139">
        <f t="shared" si="124"/>
        <v>0</v>
      </c>
      <c r="H1340" s="140">
        <f t="shared" si="121"/>
        <v>0</v>
      </c>
      <c r="I1340" s="122">
        <f t="shared" si="125"/>
        <v>0</v>
      </c>
      <c r="K1340" s="120"/>
      <c r="L1340" s="141" t="e">
        <f t="shared" si="122"/>
        <v>#N/A</v>
      </c>
      <c r="M1340" s="142">
        <f>IF(C1340="ZZ Group",(SUM(IFERROR(SUM(VLOOKUP(C1340,SpeciesLookup,37,FALSE)*E1340/L1340*20*0.001),0)*(1-G1340))),SUM(IFERROR(SUM(VLOOKUP(C1340,SpeciesLookup,37,FALSE)/L1340*'6. Look Up Tables'!$M$9*0.001),0)*(1-G1340)))</f>
        <v>0</v>
      </c>
      <c r="N1340" s="120" t="s">
        <v>114</v>
      </c>
      <c r="O1340" s="122">
        <f t="shared" si="123"/>
        <v>0</v>
      </c>
      <c r="P1340" s="123"/>
    </row>
    <row r="1341" spans="2:16" x14ac:dyDescent="0.2">
      <c r="B1341" s="124"/>
      <c r="C1341" s="137"/>
      <c r="D1341" s="138">
        <f t="shared" si="120"/>
        <v>0</v>
      </c>
      <c r="E1341" s="231"/>
      <c r="F1341" s="119"/>
      <c r="G1341" s="139">
        <f t="shared" si="124"/>
        <v>0</v>
      </c>
      <c r="H1341" s="140">
        <f t="shared" si="121"/>
        <v>0</v>
      </c>
      <c r="I1341" s="122">
        <f t="shared" si="125"/>
        <v>0</v>
      </c>
      <c r="K1341" s="120"/>
      <c r="L1341" s="141" t="e">
        <f t="shared" si="122"/>
        <v>#N/A</v>
      </c>
      <c r="M1341" s="142">
        <f>IF(C1341="ZZ Group",(SUM(IFERROR(SUM(VLOOKUP(C1341,SpeciesLookup,37,FALSE)*E1341/L1341*20*0.001),0)*(1-G1341))),SUM(IFERROR(SUM(VLOOKUP(C1341,SpeciesLookup,37,FALSE)/L1341*'6. Look Up Tables'!$M$9*0.001),0)*(1-G1341)))</f>
        <v>0</v>
      </c>
      <c r="N1341" s="120" t="s">
        <v>114</v>
      </c>
      <c r="O1341" s="122">
        <f t="shared" si="123"/>
        <v>0</v>
      </c>
      <c r="P1341" s="123"/>
    </row>
    <row r="1342" spans="2:16" x14ac:dyDescent="0.2">
      <c r="B1342" s="124"/>
      <c r="C1342" s="137"/>
      <c r="D1342" s="138">
        <f t="shared" si="120"/>
        <v>0</v>
      </c>
      <c r="E1342" s="231"/>
      <c r="F1342" s="119"/>
      <c r="G1342" s="139">
        <f t="shared" si="124"/>
        <v>0</v>
      </c>
      <c r="H1342" s="140">
        <f t="shared" si="121"/>
        <v>0</v>
      </c>
      <c r="I1342" s="122">
        <f t="shared" si="125"/>
        <v>0</v>
      </c>
      <c r="K1342" s="120"/>
      <c r="L1342" s="141" t="e">
        <f t="shared" si="122"/>
        <v>#N/A</v>
      </c>
      <c r="M1342" s="142">
        <f>IF(C1342="ZZ Group",(SUM(IFERROR(SUM(VLOOKUP(C1342,SpeciesLookup,37,FALSE)*E1342/L1342*20*0.001),0)*(1-G1342))),SUM(IFERROR(SUM(VLOOKUP(C1342,SpeciesLookup,37,FALSE)/L1342*'6. Look Up Tables'!$M$9*0.001),0)*(1-G1342)))</f>
        <v>0</v>
      </c>
      <c r="N1342" s="120" t="s">
        <v>114</v>
      </c>
      <c r="O1342" s="122">
        <f t="shared" si="123"/>
        <v>0</v>
      </c>
      <c r="P1342" s="123"/>
    </row>
    <row r="1343" spans="2:16" x14ac:dyDescent="0.2">
      <c r="B1343" s="124"/>
      <c r="C1343" s="137"/>
      <c r="D1343" s="138">
        <f t="shared" si="120"/>
        <v>0</v>
      </c>
      <c r="E1343" s="231"/>
      <c r="F1343" s="119"/>
      <c r="G1343" s="139">
        <f t="shared" si="124"/>
        <v>0</v>
      </c>
      <c r="H1343" s="140">
        <f t="shared" si="121"/>
        <v>0</v>
      </c>
      <c r="I1343" s="122">
        <f t="shared" si="125"/>
        <v>0</v>
      </c>
      <c r="K1343" s="120"/>
      <c r="L1343" s="141" t="e">
        <f t="shared" si="122"/>
        <v>#N/A</v>
      </c>
      <c r="M1343" s="142">
        <f>IF(C1343="ZZ Group",(SUM(IFERROR(SUM(VLOOKUP(C1343,SpeciesLookup,37,FALSE)*E1343/L1343*20*0.001),0)*(1-G1343))),SUM(IFERROR(SUM(VLOOKUP(C1343,SpeciesLookup,37,FALSE)/L1343*'6. Look Up Tables'!$M$9*0.001),0)*(1-G1343)))</f>
        <v>0</v>
      </c>
      <c r="N1343" s="120" t="s">
        <v>114</v>
      </c>
      <c r="O1343" s="122">
        <f t="shared" si="123"/>
        <v>0</v>
      </c>
      <c r="P1343" s="123"/>
    </row>
    <row r="1344" spans="2:16" x14ac:dyDescent="0.2">
      <c r="B1344" s="124"/>
      <c r="C1344" s="137"/>
      <c r="D1344" s="138">
        <f t="shared" si="120"/>
        <v>0</v>
      </c>
      <c r="E1344" s="231"/>
      <c r="F1344" s="119"/>
      <c r="G1344" s="139">
        <f t="shared" si="124"/>
        <v>0</v>
      </c>
      <c r="H1344" s="140">
        <f t="shared" si="121"/>
        <v>0</v>
      </c>
      <c r="I1344" s="122">
        <f t="shared" si="125"/>
        <v>0</v>
      </c>
      <c r="K1344" s="120"/>
      <c r="L1344" s="141" t="e">
        <f t="shared" si="122"/>
        <v>#N/A</v>
      </c>
      <c r="M1344" s="142">
        <f>IF(C1344="ZZ Group",(SUM(IFERROR(SUM(VLOOKUP(C1344,SpeciesLookup,37,FALSE)*E1344/L1344*20*0.001),0)*(1-G1344))),SUM(IFERROR(SUM(VLOOKUP(C1344,SpeciesLookup,37,FALSE)/L1344*'6. Look Up Tables'!$M$9*0.001),0)*(1-G1344)))</f>
        <v>0</v>
      </c>
      <c r="N1344" s="120" t="s">
        <v>114</v>
      </c>
      <c r="O1344" s="122">
        <f t="shared" si="123"/>
        <v>0</v>
      </c>
      <c r="P1344" s="123"/>
    </row>
    <row r="1345" spans="2:16" x14ac:dyDescent="0.2">
      <c r="B1345" s="124"/>
      <c r="C1345" s="137"/>
      <c r="D1345" s="138">
        <f t="shared" ref="D1345:D1408" si="126">IFERROR(VLOOKUP(C1345,SpeciesLookup,25,FALSE),0)</f>
        <v>0</v>
      </c>
      <c r="E1345" s="231"/>
      <c r="F1345" s="119"/>
      <c r="G1345" s="139">
        <f t="shared" si="124"/>
        <v>0</v>
      </c>
      <c r="H1345" s="140">
        <f t="shared" ref="H1345:H1408" si="127">IFERROR(VLOOKUP(C1345,SpeciesLookup,26,FALSE),0)</f>
        <v>0</v>
      </c>
      <c r="I1345" s="122">
        <f t="shared" si="125"/>
        <v>0</v>
      </c>
      <c r="K1345" s="120"/>
      <c r="L1345" s="141" t="e">
        <f t="shared" ref="L1345:L1408" si="128">VLOOKUP(K1345,AWHC,2,FALSE)</f>
        <v>#N/A</v>
      </c>
      <c r="M1345" s="142">
        <f>IF(C1345="ZZ Group",(SUM(IFERROR(SUM(VLOOKUP(C1345,SpeciesLookup,37,FALSE)*E1345/L1345*20*0.001),0)*(1-G1345))),SUM(IFERROR(SUM(VLOOKUP(C1345,SpeciesLookup,37,FALSE)/L1345*'6. Look Up Tables'!$M$9*0.001),0)*(1-G1345)))</f>
        <v>0</v>
      </c>
      <c r="N1345" s="120" t="s">
        <v>114</v>
      </c>
      <c r="O1345" s="122">
        <f t="shared" ref="O1345:O1408" si="129">IF(N1345="Yes",M1345*0.8,M1345)</f>
        <v>0</v>
      </c>
      <c r="P1345" s="123"/>
    </row>
    <row r="1346" spans="2:16" x14ac:dyDescent="0.2">
      <c r="B1346" s="124"/>
      <c r="C1346" s="137"/>
      <c r="D1346" s="138">
        <f t="shared" si="126"/>
        <v>0</v>
      </c>
      <c r="E1346" s="231"/>
      <c r="F1346" s="119"/>
      <c r="G1346" s="139">
        <f t="shared" si="124"/>
        <v>0</v>
      </c>
      <c r="H1346" s="140">
        <f t="shared" si="127"/>
        <v>0</v>
      </c>
      <c r="I1346" s="122">
        <f t="shared" si="125"/>
        <v>0</v>
      </c>
      <c r="K1346" s="120"/>
      <c r="L1346" s="141" t="e">
        <f t="shared" si="128"/>
        <v>#N/A</v>
      </c>
      <c r="M1346" s="142">
        <f>IF(C1346="ZZ Group",(SUM(IFERROR(SUM(VLOOKUP(C1346,SpeciesLookup,37,FALSE)*E1346/L1346*20*0.001),0)*(1-G1346))),SUM(IFERROR(SUM(VLOOKUP(C1346,SpeciesLookup,37,FALSE)/L1346*'6. Look Up Tables'!$M$9*0.001),0)*(1-G1346)))</f>
        <v>0</v>
      </c>
      <c r="N1346" s="120" t="s">
        <v>114</v>
      </c>
      <c r="O1346" s="122">
        <f t="shared" si="129"/>
        <v>0</v>
      </c>
      <c r="P1346" s="123"/>
    </row>
    <row r="1347" spans="2:16" x14ac:dyDescent="0.2">
      <c r="B1347" s="124"/>
      <c r="C1347" s="137"/>
      <c r="D1347" s="138">
        <f t="shared" si="126"/>
        <v>0</v>
      </c>
      <c r="E1347" s="231"/>
      <c r="F1347" s="119"/>
      <c r="G1347" s="139">
        <f t="shared" si="124"/>
        <v>0</v>
      </c>
      <c r="H1347" s="140">
        <f t="shared" si="127"/>
        <v>0</v>
      </c>
      <c r="I1347" s="122">
        <f t="shared" si="125"/>
        <v>0</v>
      </c>
      <c r="K1347" s="120"/>
      <c r="L1347" s="141" t="e">
        <f t="shared" si="128"/>
        <v>#N/A</v>
      </c>
      <c r="M1347" s="142">
        <f>IF(C1347="ZZ Group",(SUM(IFERROR(SUM(VLOOKUP(C1347,SpeciesLookup,37,FALSE)*E1347/L1347*20*0.001),0)*(1-G1347))),SUM(IFERROR(SUM(VLOOKUP(C1347,SpeciesLookup,37,FALSE)/L1347*'6. Look Up Tables'!$M$9*0.001),0)*(1-G1347)))</f>
        <v>0</v>
      </c>
      <c r="N1347" s="120" t="s">
        <v>114</v>
      </c>
      <c r="O1347" s="122">
        <f t="shared" si="129"/>
        <v>0</v>
      </c>
      <c r="P1347" s="123"/>
    </row>
    <row r="1348" spans="2:16" x14ac:dyDescent="0.2">
      <c r="B1348" s="124"/>
      <c r="C1348" s="137"/>
      <c r="D1348" s="138">
        <f t="shared" si="126"/>
        <v>0</v>
      </c>
      <c r="E1348" s="231"/>
      <c r="F1348" s="119"/>
      <c r="G1348" s="139">
        <f t="shared" si="124"/>
        <v>0</v>
      </c>
      <c r="H1348" s="140">
        <f t="shared" si="127"/>
        <v>0</v>
      </c>
      <c r="I1348" s="122">
        <f t="shared" si="125"/>
        <v>0</v>
      </c>
      <c r="K1348" s="120"/>
      <c r="L1348" s="141" t="e">
        <f t="shared" si="128"/>
        <v>#N/A</v>
      </c>
      <c r="M1348" s="142">
        <f>IF(C1348="ZZ Group",(SUM(IFERROR(SUM(VLOOKUP(C1348,SpeciesLookup,37,FALSE)*E1348/L1348*20*0.001),0)*(1-G1348))),SUM(IFERROR(SUM(VLOOKUP(C1348,SpeciesLookup,37,FALSE)/L1348*'6. Look Up Tables'!$M$9*0.001),0)*(1-G1348)))</f>
        <v>0</v>
      </c>
      <c r="N1348" s="120" t="s">
        <v>114</v>
      </c>
      <c r="O1348" s="122">
        <f t="shared" si="129"/>
        <v>0</v>
      </c>
      <c r="P1348" s="123"/>
    </row>
    <row r="1349" spans="2:16" x14ac:dyDescent="0.2">
      <c r="B1349" s="124"/>
      <c r="C1349" s="137"/>
      <c r="D1349" s="138">
        <f t="shared" si="126"/>
        <v>0</v>
      </c>
      <c r="E1349" s="231"/>
      <c r="F1349" s="119"/>
      <c r="G1349" s="139">
        <f t="shared" si="124"/>
        <v>0</v>
      </c>
      <c r="H1349" s="140">
        <f t="shared" si="127"/>
        <v>0</v>
      </c>
      <c r="I1349" s="122">
        <f t="shared" si="125"/>
        <v>0</v>
      </c>
      <c r="K1349" s="120"/>
      <c r="L1349" s="141" t="e">
        <f t="shared" si="128"/>
        <v>#N/A</v>
      </c>
      <c r="M1349" s="142">
        <f>IF(C1349="ZZ Group",(SUM(IFERROR(SUM(VLOOKUP(C1349,SpeciesLookup,37,FALSE)*E1349/L1349*20*0.001),0)*(1-G1349))),SUM(IFERROR(SUM(VLOOKUP(C1349,SpeciesLookup,37,FALSE)/L1349*'6. Look Up Tables'!$M$9*0.001),0)*(1-G1349)))</f>
        <v>0</v>
      </c>
      <c r="N1349" s="120" t="s">
        <v>114</v>
      </c>
      <c r="O1349" s="122">
        <f t="shared" si="129"/>
        <v>0</v>
      </c>
      <c r="P1349" s="123"/>
    </row>
    <row r="1350" spans="2:16" x14ac:dyDescent="0.2">
      <c r="B1350" s="124"/>
      <c r="C1350" s="137"/>
      <c r="D1350" s="138">
        <f t="shared" si="126"/>
        <v>0</v>
      </c>
      <c r="E1350" s="231"/>
      <c r="F1350" s="119"/>
      <c r="G1350" s="139">
        <f t="shared" si="124"/>
        <v>0</v>
      </c>
      <c r="H1350" s="140">
        <f t="shared" si="127"/>
        <v>0</v>
      </c>
      <c r="I1350" s="122">
        <f t="shared" si="125"/>
        <v>0</v>
      </c>
      <c r="K1350" s="120"/>
      <c r="L1350" s="141" t="e">
        <f t="shared" si="128"/>
        <v>#N/A</v>
      </c>
      <c r="M1350" s="142">
        <f>IF(C1350="ZZ Group",(SUM(IFERROR(SUM(VLOOKUP(C1350,SpeciesLookup,37,FALSE)*E1350/L1350*20*0.001),0)*(1-G1350))),SUM(IFERROR(SUM(VLOOKUP(C1350,SpeciesLookup,37,FALSE)/L1350*'6. Look Up Tables'!$M$9*0.001),0)*(1-G1350)))</f>
        <v>0</v>
      </c>
      <c r="N1350" s="120" t="s">
        <v>114</v>
      </c>
      <c r="O1350" s="122">
        <f t="shared" si="129"/>
        <v>0</v>
      </c>
      <c r="P1350" s="123"/>
    </row>
    <row r="1351" spans="2:16" x14ac:dyDescent="0.2">
      <c r="B1351" s="124"/>
      <c r="C1351" s="137"/>
      <c r="D1351" s="138">
        <f t="shared" si="126"/>
        <v>0</v>
      </c>
      <c r="E1351" s="231"/>
      <c r="F1351" s="119"/>
      <c r="G1351" s="139">
        <f t="shared" si="124"/>
        <v>0</v>
      </c>
      <c r="H1351" s="140">
        <f t="shared" si="127"/>
        <v>0</v>
      </c>
      <c r="I1351" s="122">
        <f t="shared" si="125"/>
        <v>0</v>
      </c>
      <c r="K1351" s="120"/>
      <c r="L1351" s="141" t="e">
        <f t="shared" si="128"/>
        <v>#N/A</v>
      </c>
      <c r="M1351" s="142">
        <f>IF(C1351="ZZ Group",(SUM(IFERROR(SUM(VLOOKUP(C1351,SpeciesLookup,37,FALSE)*E1351/L1351*20*0.001),0)*(1-G1351))),SUM(IFERROR(SUM(VLOOKUP(C1351,SpeciesLookup,37,FALSE)/L1351*'6. Look Up Tables'!$M$9*0.001),0)*(1-G1351)))</f>
        <v>0</v>
      </c>
      <c r="N1351" s="120" t="s">
        <v>114</v>
      </c>
      <c r="O1351" s="122">
        <f t="shared" si="129"/>
        <v>0</v>
      </c>
      <c r="P1351" s="123"/>
    </row>
    <row r="1352" spans="2:16" x14ac:dyDescent="0.2">
      <c r="B1352" s="124"/>
      <c r="C1352" s="137"/>
      <c r="D1352" s="138">
        <f t="shared" si="126"/>
        <v>0</v>
      </c>
      <c r="E1352" s="231"/>
      <c r="F1352" s="119"/>
      <c r="G1352" s="139">
        <f t="shared" si="124"/>
        <v>0</v>
      </c>
      <c r="H1352" s="140">
        <f t="shared" si="127"/>
        <v>0</v>
      </c>
      <c r="I1352" s="122">
        <f t="shared" si="125"/>
        <v>0</v>
      </c>
      <c r="K1352" s="120"/>
      <c r="L1352" s="141" t="e">
        <f t="shared" si="128"/>
        <v>#N/A</v>
      </c>
      <c r="M1352" s="142">
        <f>IF(C1352="ZZ Group",(SUM(IFERROR(SUM(VLOOKUP(C1352,SpeciesLookup,37,FALSE)*E1352/L1352*20*0.001),0)*(1-G1352))),SUM(IFERROR(SUM(VLOOKUP(C1352,SpeciesLookup,37,FALSE)/L1352*'6. Look Up Tables'!$M$9*0.001),0)*(1-G1352)))</f>
        <v>0</v>
      </c>
      <c r="N1352" s="120" t="s">
        <v>114</v>
      </c>
      <c r="O1352" s="122">
        <f t="shared" si="129"/>
        <v>0</v>
      </c>
      <c r="P1352" s="123"/>
    </row>
    <row r="1353" spans="2:16" x14ac:dyDescent="0.2">
      <c r="B1353" s="124"/>
      <c r="C1353" s="137"/>
      <c r="D1353" s="138">
        <f t="shared" si="126"/>
        <v>0</v>
      </c>
      <c r="E1353" s="231"/>
      <c r="F1353" s="119"/>
      <c r="G1353" s="139">
        <f t="shared" si="124"/>
        <v>0</v>
      </c>
      <c r="H1353" s="140">
        <f t="shared" si="127"/>
        <v>0</v>
      </c>
      <c r="I1353" s="122">
        <f t="shared" si="125"/>
        <v>0</v>
      </c>
      <c r="K1353" s="120"/>
      <c r="L1353" s="141" t="e">
        <f t="shared" si="128"/>
        <v>#N/A</v>
      </c>
      <c r="M1353" s="142">
        <f>IF(C1353="ZZ Group",(SUM(IFERROR(SUM(VLOOKUP(C1353,SpeciesLookup,37,FALSE)*E1353/L1353*20*0.001),0)*(1-G1353))),SUM(IFERROR(SUM(VLOOKUP(C1353,SpeciesLookup,37,FALSE)/L1353*'6. Look Up Tables'!$M$9*0.001),0)*(1-G1353)))</f>
        <v>0</v>
      </c>
      <c r="N1353" s="120" t="s">
        <v>114</v>
      </c>
      <c r="O1353" s="122">
        <f t="shared" si="129"/>
        <v>0</v>
      </c>
      <c r="P1353" s="123"/>
    </row>
    <row r="1354" spans="2:16" x14ac:dyDescent="0.2">
      <c r="B1354" s="124"/>
      <c r="C1354" s="137"/>
      <c r="D1354" s="138">
        <f t="shared" si="126"/>
        <v>0</v>
      </c>
      <c r="E1354" s="231"/>
      <c r="F1354" s="119"/>
      <c r="G1354" s="139">
        <f t="shared" si="124"/>
        <v>0</v>
      </c>
      <c r="H1354" s="140">
        <f t="shared" si="127"/>
        <v>0</v>
      </c>
      <c r="I1354" s="122">
        <f t="shared" si="125"/>
        <v>0</v>
      </c>
      <c r="K1354" s="120"/>
      <c r="L1354" s="141" t="e">
        <f t="shared" si="128"/>
        <v>#N/A</v>
      </c>
      <c r="M1354" s="142">
        <f>IF(C1354="ZZ Group",(SUM(IFERROR(SUM(VLOOKUP(C1354,SpeciesLookup,37,FALSE)*E1354/L1354*20*0.001),0)*(1-G1354))),SUM(IFERROR(SUM(VLOOKUP(C1354,SpeciesLookup,37,FALSE)/L1354*'6. Look Up Tables'!$M$9*0.001),0)*(1-G1354)))</f>
        <v>0</v>
      </c>
      <c r="N1354" s="120" t="s">
        <v>114</v>
      </c>
      <c r="O1354" s="122">
        <f t="shared" si="129"/>
        <v>0</v>
      </c>
      <c r="P1354" s="123"/>
    </row>
    <row r="1355" spans="2:16" x14ac:dyDescent="0.2">
      <c r="B1355" s="124"/>
      <c r="C1355" s="137"/>
      <c r="D1355" s="138">
        <f t="shared" si="126"/>
        <v>0</v>
      </c>
      <c r="E1355" s="231"/>
      <c r="F1355" s="119"/>
      <c r="G1355" s="139">
        <f t="shared" si="124"/>
        <v>0</v>
      </c>
      <c r="H1355" s="140">
        <f t="shared" si="127"/>
        <v>0</v>
      </c>
      <c r="I1355" s="122">
        <f t="shared" si="125"/>
        <v>0</v>
      </c>
      <c r="K1355" s="120"/>
      <c r="L1355" s="141" t="e">
        <f t="shared" si="128"/>
        <v>#N/A</v>
      </c>
      <c r="M1355" s="142">
        <f>IF(C1355="ZZ Group",(SUM(IFERROR(SUM(VLOOKUP(C1355,SpeciesLookup,37,FALSE)*E1355/L1355*20*0.001),0)*(1-G1355))),SUM(IFERROR(SUM(VLOOKUP(C1355,SpeciesLookup,37,FALSE)/L1355*'6. Look Up Tables'!$M$9*0.001),0)*(1-G1355)))</f>
        <v>0</v>
      </c>
      <c r="N1355" s="120" t="s">
        <v>114</v>
      </c>
      <c r="O1355" s="122">
        <f t="shared" si="129"/>
        <v>0</v>
      </c>
      <c r="P1355" s="123"/>
    </row>
    <row r="1356" spans="2:16" x14ac:dyDescent="0.2">
      <c r="B1356" s="124"/>
      <c r="C1356" s="137"/>
      <c r="D1356" s="138">
        <f t="shared" si="126"/>
        <v>0</v>
      </c>
      <c r="E1356" s="231"/>
      <c r="F1356" s="119"/>
      <c r="G1356" s="139">
        <f t="shared" si="124"/>
        <v>0</v>
      </c>
      <c r="H1356" s="140">
        <f t="shared" si="127"/>
        <v>0</v>
      </c>
      <c r="I1356" s="122">
        <f t="shared" si="125"/>
        <v>0</v>
      </c>
      <c r="K1356" s="120"/>
      <c r="L1356" s="141" t="e">
        <f t="shared" si="128"/>
        <v>#N/A</v>
      </c>
      <c r="M1356" s="142">
        <f>IF(C1356="ZZ Group",(SUM(IFERROR(SUM(VLOOKUP(C1356,SpeciesLookup,37,FALSE)*E1356/L1356*20*0.001),0)*(1-G1356))),SUM(IFERROR(SUM(VLOOKUP(C1356,SpeciesLookup,37,FALSE)/L1356*'6. Look Up Tables'!$M$9*0.001),0)*(1-G1356)))</f>
        <v>0</v>
      </c>
      <c r="N1356" s="120" t="s">
        <v>114</v>
      </c>
      <c r="O1356" s="122">
        <f t="shared" si="129"/>
        <v>0</v>
      </c>
      <c r="P1356" s="123"/>
    </row>
    <row r="1357" spans="2:16" x14ac:dyDescent="0.2">
      <c r="B1357" s="124"/>
      <c r="C1357" s="137"/>
      <c r="D1357" s="138">
        <f t="shared" si="126"/>
        <v>0</v>
      </c>
      <c r="E1357" s="231"/>
      <c r="F1357" s="119"/>
      <c r="G1357" s="139">
        <f t="shared" ref="G1357:G1420" si="130">IF(C1357="ZZ Group",SUM(F1357/E1357),(IFERROR(SUM(F1357/(PI()*(D1357)^2)),0)))</f>
        <v>0</v>
      </c>
      <c r="H1357" s="140">
        <f t="shared" si="127"/>
        <v>0</v>
      </c>
      <c r="I1357" s="122">
        <f t="shared" ref="I1357:I1420" si="131">IFERROR(SUM(H1357*(1-G1357)),(E1357*(1-G1357)))</f>
        <v>0</v>
      </c>
      <c r="K1357" s="120"/>
      <c r="L1357" s="141" t="e">
        <f t="shared" si="128"/>
        <v>#N/A</v>
      </c>
      <c r="M1357" s="142">
        <f>IF(C1357="ZZ Group",(SUM(IFERROR(SUM(VLOOKUP(C1357,SpeciesLookup,37,FALSE)*E1357/L1357*20*0.001),0)*(1-G1357))),SUM(IFERROR(SUM(VLOOKUP(C1357,SpeciesLookup,37,FALSE)/L1357*'6. Look Up Tables'!$M$9*0.001),0)*(1-G1357)))</f>
        <v>0</v>
      </c>
      <c r="N1357" s="120" t="s">
        <v>114</v>
      </c>
      <c r="O1357" s="122">
        <f t="shared" si="129"/>
        <v>0</v>
      </c>
      <c r="P1357" s="123"/>
    </row>
    <row r="1358" spans="2:16" x14ac:dyDescent="0.2">
      <c r="B1358" s="124"/>
      <c r="C1358" s="137"/>
      <c r="D1358" s="138">
        <f t="shared" si="126"/>
        <v>0</v>
      </c>
      <c r="E1358" s="231"/>
      <c r="F1358" s="119"/>
      <c r="G1358" s="139">
        <f t="shared" si="130"/>
        <v>0</v>
      </c>
      <c r="H1358" s="140">
        <f t="shared" si="127"/>
        <v>0</v>
      </c>
      <c r="I1358" s="122">
        <f t="shared" si="131"/>
        <v>0</v>
      </c>
      <c r="K1358" s="120"/>
      <c r="L1358" s="141" t="e">
        <f t="shared" si="128"/>
        <v>#N/A</v>
      </c>
      <c r="M1358" s="142">
        <f>IF(C1358="ZZ Group",(SUM(IFERROR(SUM(VLOOKUP(C1358,SpeciesLookup,37,FALSE)*E1358/L1358*20*0.001),0)*(1-G1358))),SUM(IFERROR(SUM(VLOOKUP(C1358,SpeciesLookup,37,FALSE)/L1358*'6. Look Up Tables'!$M$9*0.001),0)*(1-G1358)))</f>
        <v>0</v>
      </c>
      <c r="N1358" s="120" t="s">
        <v>114</v>
      </c>
      <c r="O1358" s="122">
        <f t="shared" si="129"/>
        <v>0</v>
      </c>
      <c r="P1358" s="123"/>
    </row>
    <row r="1359" spans="2:16" x14ac:dyDescent="0.2">
      <c r="B1359" s="124"/>
      <c r="C1359" s="137"/>
      <c r="D1359" s="138">
        <f t="shared" si="126"/>
        <v>0</v>
      </c>
      <c r="E1359" s="231"/>
      <c r="F1359" s="119"/>
      <c r="G1359" s="139">
        <f t="shared" si="130"/>
        <v>0</v>
      </c>
      <c r="H1359" s="140">
        <f t="shared" si="127"/>
        <v>0</v>
      </c>
      <c r="I1359" s="122">
        <f t="shared" si="131"/>
        <v>0</v>
      </c>
      <c r="K1359" s="120"/>
      <c r="L1359" s="141" t="e">
        <f t="shared" si="128"/>
        <v>#N/A</v>
      </c>
      <c r="M1359" s="142">
        <f>IF(C1359="ZZ Group",(SUM(IFERROR(SUM(VLOOKUP(C1359,SpeciesLookup,37,FALSE)*E1359/L1359*20*0.001),0)*(1-G1359))),SUM(IFERROR(SUM(VLOOKUP(C1359,SpeciesLookup,37,FALSE)/L1359*'6. Look Up Tables'!$M$9*0.001),0)*(1-G1359)))</f>
        <v>0</v>
      </c>
      <c r="N1359" s="120" t="s">
        <v>114</v>
      </c>
      <c r="O1359" s="122">
        <f t="shared" si="129"/>
        <v>0</v>
      </c>
      <c r="P1359" s="123"/>
    </row>
    <row r="1360" spans="2:16" x14ac:dyDescent="0.2">
      <c r="B1360" s="124"/>
      <c r="C1360" s="137"/>
      <c r="D1360" s="138">
        <f t="shared" si="126"/>
        <v>0</v>
      </c>
      <c r="E1360" s="231"/>
      <c r="F1360" s="119"/>
      <c r="G1360" s="139">
        <f t="shared" si="130"/>
        <v>0</v>
      </c>
      <c r="H1360" s="140">
        <f t="shared" si="127"/>
        <v>0</v>
      </c>
      <c r="I1360" s="122">
        <f t="shared" si="131"/>
        <v>0</v>
      </c>
      <c r="K1360" s="120"/>
      <c r="L1360" s="141" t="e">
        <f t="shared" si="128"/>
        <v>#N/A</v>
      </c>
      <c r="M1360" s="142">
        <f>IF(C1360="ZZ Group",(SUM(IFERROR(SUM(VLOOKUP(C1360,SpeciesLookup,37,FALSE)*E1360/L1360*20*0.001),0)*(1-G1360))),SUM(IFERROR(SUM(VLOOKUP(C1360,SpeciesLookup,37,FALSE)/L1360*'6. Look Up Tables'!$M$9*0.001),0)*(1-G1360)))</f>
        <v>0</v>
      </c>
      <c r="N1360" s="120" t="s">
        <v>114</v>
      </c>
      <c r="O1360" s="122">
        <f t="shared" si="129"/>
        <v>0</v>
      </c>
      <c r="P1360" s="123"/>
    </row>
    <row r="1361" spans="2:16" x14ac:dyDescent="0.2">
      <c r="B1361" s="124"/>
      <c r="C1361" s="137"/>
      <c r="D1361" s="138">
        <f t="shared" si="126"/>
        <v>0</v>
      </c>
      <c r="E1361" s="231"/>
      <c r="F1361" s="119"/>
      <c r="G1361" s="139">
        <f t="shared" si="130"/>
        <v>0</v>
      </c>
      <c r="H1361" s="140">
        <f t="shared" si="127"/>
        <v>0</v>
      </c>
      <c r="I1361" s="122">
        <f t="shared" si="131"/>
        <v>0</v>
      </c>
      <c r="K1361" s="120"/>
      <c r="L1361" s="141" t="e">
        <f t="shared" si="128"/>
        <v>#N/A</v>
      </c>
      <c r="M1361" s="142">
        <f>IF(C1361="ZZ Group",(SUM(IFERROR(SUM(VLOOKUP(C1361,SpeciesLookup,37,FALSE)*E1361/L1361*20*0.001),0)*(1-G1361))),SUM(IFERROR(SUM(VLOOKUP(C1361,SpeciesLookup,37,FALSE)/L1361*'6. Look Up Tables'!$M$9*0.001),0)*(1-G1361)))</f>
        <v>0</v>
      </c>
      <c r="N1361" s="120" t="s">
        <v>114</v>
      </c>
      <c r="O1361" s="122">
        <f t="shared" si="129"/>
        <v>0</v>
      </c>
      <c r="P1361" s="123"/>
    </row>
    <row r="1362" spans="2:16" x14ac:dyDescent="0.2">
      <c r="B1362" s="124"/>
      <c r="C1362" s="137"/>
      <c r="D1362" s="138">
        <f t="shared" si="126"/>
        <v>0</v>
      </c>
      <c r="E1362" s="231"/>
      <c r="F1362" s="119"/>
      <c r="G1362" s="139">
        <f t="shared" si="130"/>
        <v>0</v>
      </c>
      <c r="H1362" s="140">
        <f t="shared" si="127"/>
        <v>0</v>
      </c>
      <c r="I1362" s="122">
        <f t="shared" si="131"/>
        <v>0</v>
      </c>
      <c r="K1362" s="120"/>
      <c r="L1362" s="141" t="e">
        <f t="shared" si="128"/>
        <v>#N/A</v>
      </c>
      <c r="M1362" s="142">
        <f>IF(C1362="ZZ Group",(SUM(IFERROR(SUM(VLOOKUP(C1362,SpeciesLookup,37,FALSE)*E1362/L1362*20*0.001),0)*(1-G1362))),SUM(IFERROR(SUM(VLOOKUP(C1362,SpeciesLookup,37,FALSE)/L1362*'6. Look Up Tables'!$M$9*0.001),0)*(1-G1362)))</f>
        <v>0</v>
      </c>
      <c r="N1362" s="120" t="s">
        <v>114</v>
      </c>
      <c r="O1362" s="122">
        <f t="shared" si="129"/>
        <v>0</v>
      </c>
      <c r="P1362" s="123"/>
    </row>
    <row r="1363" spans="2:16" x14ac:dyDescent="0.2">
      <c r="B1363" s="124"/>
      <c r="C1363" s="137"/>
      <c r="D1363" s="138">
        <f t="shared" si="126"/>
        <v>0</v>
      </c>
      <c r="E1363" s="231"/>
      <c r="F1363" s="119"/>
      <c r="G1363" s="139">
        <f t="shared" si="130"/>
        <v>0</v>
      </c>
      <c r="H1363" s="140">
        <f t="shared" si="127"/>
        <v>0</v>
      </c>
      <c r="I1363" s="122">
        <f t="shared" si="131"/>
        <v>0</v>
      </c>
      <c r="K1363" s="120"/>
      <c r="L1363" s="141" t="e">
        <f t="shared" si="128"/>
        <v>#N/A</v>
      </c>
      <c r="M1363" s="142">
        <f>IF(C1363="ZZ Group",(SUM(IFERROR(SUM(VLOOKUP(C1363,SpeciesLookup,37,FALSE)*E1363/L1363*20*0.001),0)*(1-G1363))),SUM(IFERROR(SUM(VLOOKUP(C1363,SpeciesLookup,37,FALSE)/L1363*'6. Look Up Tables'!$M$9*0.001),0)*(1-G1363)))</f>
        <v>0</v>
      </c>
      <c r="N1363" s="120" t="s">
        <v>114</v>
      </c>
      <c r="O1363" s="122">
        <f t="shared" si="129"/>
        <v>0</v>
      </c>
      <c r="P1363" s="123"/>
    </row>
    <row r="1364" spans="2:16" x14ac:dyDescent="0.2">
      <c r="B1364" s="124"/>
      <c r="C1364" s="137"/>
      <c r="D1364" s="138">
        <f t="shared" si="126"/>
        <v>0</v>
      </c>
      <c r="E1364" s="231"/>
      <c r="F1364" s="119"/>
      <c r="G1364" s="139">
        <f t="shared" si="130"/>
        <v>0</v>
      </c>
      <c r="H1364" s="140">
        <f t="shared" si="127"/>
        <v>0</v>
      </c>
      <c r="I1364" s="122">
        <f t="shared" si="131"/>
        <v>0</v>
      </c>
      <c r="K1364" s="120"/>
      <c r="L1364" s="141" t="e">
        <f t="shared" si="128"/>
        <v>#N/A</v>
      </c>
      <c r="M1364" s="142">
        <f>IF(C1364="ZZ Group",(SUM(IFERROR(SUM(VLOOKUP(C1364,SpeciesLookup,37,FALSE)*E1364/L1364*20*0.001),0)*(1-G1364))),SUM(IFERROR(SUM(VLOOKUP(C1364,SpeciesLookup,37,FALSE)/L1364*'6. Look Up Tables'!$M$9*0.001),0)*(1-G1364)))</f>
        <v>0</v>
      </c>
      <c r="N1364" s="120" t="s">
        <v>114</v>
      </c>
      <c r="O1364" s="122">
        <f t="shared" si="129"/>
        <v>0</v>
      </c>
      <c r="P1364" s="123"/>
    </row>
    <row r="1365" spans="2:16" x14ac:dyDescent="0.2">
      <c r="B1365" s="124"/>
      <c r="C1365" s="137"/>
      <c r="D1365" s="138">
        <f t="shared" si="126"/>
        <v>0</v>
      </c>
      <c r="E1365" s="231"/>
      <c r="F1365" s="119"/>
      <c r="G1365" s="139">
        <f t="shared" si="130"/>
        <v>0</v>
      </c>
      <c r="H1365" s="140">
        <f t="shared" si="127"/>
        <v>0</v>
      </c>
      <c r="I1365" s="122">
        <f t="shared" si="131"/>
        <v>0</v>
      </c>
      <c r="K1365" s="120"/>
      <c r="L1365" s="141" t="e">
        <f t="shared" si="128"/>
        <v>#N/A</v>
      </c>
      <c r="M1365" s="142">
        <f>IF(C1365="ZZ Group",(SUM(IFERROR(SUM(VLOOKUP(C1365,SpeciesLookup,37,FALSE)*E1365/L1365*20*0.001),0)*(1-G1365))),SUM(IFERROR(SUM(VLOOKUP(C1365,SpeciesLookup,37,FALSE)/L1365*'6. Look Up Tables'!$M$9*0.001),0)*(1-G1365)))</f>
        <v>0</v>
      </c>
      <c r="N1365" s="120" t="s">
        <v>114</v>
      </c>
      <c r="O1365" s="122">
        <f t="shared" si="129"/>
        <v>0</v>
      </c>
      <c r="P1365" s="123"/>
    </row>
    <row r="1366" spans="2:16" x14ac:dyDescent="0.2">
      <c r="B1366" s="124"/>
      <c r="C1366" s="137"/>
      <c r="D1366" s="138">
        <f t="shared" si="126"/>
        <v>0</v>
      </c>
      <c r="E1366" s="231"/>
      <c r="F1366" s="119"/>
      <c r="G1366" s="139">
        <f t="shared" si="130"/>
        <v>0</v>
      </c>
      <c r="H1366" s="140">
        <f t="shared" si="127"/>
        <v>0</v>
      </c>
      <c r="I1366" s="122">
        <f t="shared" si="131"/>
        <v>0</v>
      </c>
      <c r="K1366" s="120"/>
      <c r="L1366" s="141" t="e">
        <f t="shared" si="128"/>
        <v>#N/A</v>
      </c>
      <c r="M1366" s="142">
        <f>IF(C1366="ZZ Group",(SUM(IFERROR(SUM(VLOOKUP(C1366,SpeciesLookup,37,FALSE)*E1366/L1366*20*0.001),0)*(1-G1366))),SUM(IFERROR(SUM(VLOOKUP(C1366,SpeciesLookup,37,FALSE)/L1366*'6. Look Up Tables'!$M$9*0.001),0)*(1-G1366)))</f>
        <v>0</v>
      </c>
      <c r="N1366" s="120" t="s">
        <v>114</v>
      </c>
      <c r="O1366" s="122">
        <f t="shared" si="129"/>
        <v>0</v>
      </c>
      <c r="P1366" s="123"/>
    </row>
    <row r="1367" spans="2:16" x14ac:dyDescent="0.2">
      <c r="B1367" s="124"/>
      <c r="C1367" s="137"/>
      <c r="D1367" s="138">
        <f t="shared" si="126"/>
        <v>0</v>
      </c>
      <c r="E1367" s="231"/>
      <c r="F1367" s="119"/>
      <c r="G1367" s="139">
        <f t="shared" si="130"/>
        <v>0</v>
      </c>
      <c r="H1367" s="140">
        <f t="shared" si="127"/>
        <v>0</v>
      </c>
      <c r="I1367" s="122">
        <f t="shared" si="131"/>
        <v>0</v>
      </c>
      <c r="K1367" s="120"/>
      <c r="L1367" s="141" t="e">
        <f t="shared" si="128"/>
        <v>#N/A</v>
      </c>
      <c r="M1367" s="142">
        <f>IF(C1367="ZZ Group",(SUM(IFERROR(SUM(VLOOKUP(C1367,SpeciesLookup,37,FALSE)*E1367/L1367*20*0.001),0)*(1-G1367))),SUM(IFERROR(SUM(VLOOKUP(C1367,SpeciesLookup,37,FALSE)/L1367*'6. Look Up Tables'!$M$9*0.001),0)*(1-G1367)))</f>
        <v>0</v>
      </c>
      <c r="N1367" s="120" t="s">
        <v>114</v>
      </c>
      <c r="O1367" s="122">
        <f t="shared" si="129"/>
        <v>0</v>
      </c>
      <c r="P1367" s="123"/>
    </row>
    <row r="1368" spans="2:16" x14ac:dyDescent="0.2">
      <c r="B1368" s="124"/>
      <c r="C1368" s="137"/>
      <c r="D1368" s="138">
        <f t="shared" si="126"/>
        <v>0</v>
      </c>
      <c r="E1368" s="231"/>
      <c r="F1368" s="119"/>
      <c r="G1368" s="139">
        <f t="shared" si="130"/>
        <v>0</v>
      </c>
      <c r="H1368" s="140">
        <f t="shared" si="127"/>
        <v>0</v>
      </c>
      <c r="I1368" s="122">
        <f t="shared" si="131"/>
        <v>0</v>
      </c>
      <c r="K1368" s="120"/>
      <c r="L1368" s="141" t="e">
        <f t="shared" si="128"/>
        <v>#N/A</v>
      </c>
      <c r="M1368" s="142">
        <f>IF(C1368="ZZ Group",(SUM(IFERROR(SUM(VLOOKUP(C1368,SpeciesLookup,37,FALSE)*E1368/L1368*20*0.001),0)*(1-G1368))),SUM(IFERROR(SUM(VLOOKUP(C1368,SpeciesLookup,37,FALSE)/L1368*'6. Look Up Tables'!$M$9*0.001),0)*(1-G1368)))</f>
        <v>0</v>
      </c>
      <c r="N1368" s="120" t="s">
        <v>114</v>
      </c>
      <c r="O1368" s="122">
        <f t="shared" si="129"/>
        <v>0</v>
      </c>
      <c r="P1368" s="123"/>
    </row>
    <row r="1369" spans="2:16" x14ac:dyDescent="0.2">
      <c r="B1369" s="124"/>
      <c r="C1369" s="137"/>
      <c r="D1369" s="138">
        <f t="shared" si="126"/>
        <v>0</v>
      </c>
      <c r="E1369" s="231"/>
      <c r="F1369" s="119"/>
      <c r="G1369" s="139">
        <f t="shared" si="130"/>
        <v>0</v>
      </c>
      <c r="H1369" s="140">
        <f t="shared" si="127"/>
        <v>0</v>
      </c>
      <c r="I1369" s="122">
        <f t="shared" si="131"/>
        <v>0</v>
      </c>
      <c r="K1369" s="120"/>
      <c r="L1369" s="141" t="e">
        <f t="shared" si="128"/>
        <v>#N/A</v>
      </c>
      <c r="M1369" s="142">
        <f>IF(C1369="ZZ Group",(SUM(IFERROR(SUM(VLOOKUP(C1369,SpeciesLookup,37,FALSE)*E1369/L1369*20*0.001),0)*(1-G1369))),SUM(IFERROR(SUM(VLOOKUP(C1369,SpeciesLookup,37,FALSE)/L1369*'6. Look Up Tables'!$M$9*0.001),0)*(1-G1369)))</f>
        <v>0</v>
      </c>
      <c r="N1369" s="120" t="s">
        <v>114</v>
      </c>
      <c r="O1369" s="122">
        <f t="shared" si="129"/>
        <v>0</v>
      </c>
      <c r="P1369" s="123"/>
    </row>
    <row r="1370" spans="2:16" x14ac:dyDescent="0.2">
      <c r="B1370" s="124"/>
      <c r="C1370" s="137"/>
      <c r="D1370" s="138">
        <f t="shared" si="126"/>
        <v>0</v>
      </c>
      <c r="E1370" s="231"/>
      <c r="F1370" s="119"/>
      <c r="G1370" s="139">
        <f t="shared" si="130"/>
        <v>0</v>
      </c>
      <c r="H1370" s="140">
        <f t="shared" si="127"/>
        <v>0</v>
      </c>
      <c r="I1370" s="122">
        <f t="shared" si="131"/>
        <v>0</v>
      </c>
      <c r="K1370" s="120"/>
      <c r="L1370" s="141" t="e">
        <f t="shared" si="128"/>
        <v>#N/A</v>
      </c>
      <c r="M1370" s="142">
        <f>IF(C1370="ZZ Group",(SUM(IFERROR(SUM(VLOOKUP(C1370,SpeciesLookup,37,FALSE)*E1370/L1370*20*0.001),0)*(1-G1370))),SUM(IFERROR(SUM(VLOOKUP(C1370,SpeciesLookup,37,FALSE)/L1370*'6. Look Up Tables'!$M$9*0.001),0)*(1-G1370)))</f>
        <v>0</v>
      </c>
      <c r="N1370" s="120" t="s">
        <v>114</v>
      </c>
      <c r="O1370" s="122">
        <f t="shared" si="129"/>
        <v>0</v>
      </c>
      <c r="P1370" s="123"/>
    </row>
    <row r="1371" spans="2:16" x14ac:dyDescent="0.2">
      <c r="B1371" s="124"/>
      <c r="C1371" s="137"/>
      <c r="D1371" s="138">
        <f t="shared" si="126"/>
        <v>0</v>
      </c>
      <c r="E1371" s="231"/>
      <c r="F1371" s="119"/>
      <c r="G1371" s="139">
        <f t="shared" si="130"/>
        <v>0</v>
      </c>
      <c r="H1371" s="140">
        <f t="shared" si="127"/>
        <v>0</v>
      </c>
      <c r="I1371" s="122">
        <f t="shared" si="131"/>
        <v>0</v>
      </c>
      <c r="K1371" s="120"/>
      <c r="L1371" s="141" t="e">
        <f t="shared" si="128"/>
        <v>#N/A</v>
      </c>
      <c r="M1371" s="142">
        <f>IF(C1371="ZZ Group",(SUM(IFERROR(SUM(VLOOKUP(C1371,SpeciesLookup,37,FALSE)*E1371/L1371*20*0.001),0)*(1-G1371))),SUM(IFERROR(SUM(VLOOKUP(C1371,SpeciesLookup,37,FALSE)/L1371*'6. Look Up Tables'!$M$9*0.001),0)*(1-G1371)))</f>
        <v>0</v>
      </c>
      <c r="N1371" s="120" t="s">
        <v>114</v>
      </c>
      <c r="O1371" s="122">
        <f t="shared" si="129"/>
        <v>0</v>
      </c>
      <c r="P1371" s="123"/>
    </row>
    <row r="1372" spans="2:16" x14ac:dyDescent="0.2">
      <c r="B1372" s="124"/>
      <c r="C1372" s="137"/>
      <c r="D1372" s="138">
        <f t="shared" si="126"/>
        <v>0</v>
      </c>
      <c r="E1372" s="231"/>
      <c r="F1372" s="119"/>
      <c r="G1372" s="139">
        <f t="shared" si="130"/>
        <v>0</v>
      </c>
      <c r="H1372" s="140">
        <f t="shared" si="127"/>
        <v>0</v>
      </c>
      <c r="I1372" s="122">
        <f t="shared" si="131"/>
        <v>0</v>
      </c>
      <c r="K1372" s="120"/>
      <c r="L1372" s="141" t="e">
        <f t="shared" si="128"/>
        <v>#N/A</v>
      </c>
      <c r="M1372" s="142">
        <f>IF(C1372="ZZ Group",(SUM(IFERROR(SUM(VLOOKUP(C1372,SpeciesLookup,37,FALSE)*E1372/L1372*20*0.001),0)*(1-G1372))),SUM(IFERROR(SUM(VLOOKUP(C1372,SpeciesLookup,37,FALSE)/L1372*'6. Look Up Tables'!$M$9*0.001),0)*(1-G1372)))</f>
        <v>0</v>
      </c>
      <c r="N1372" s="120" t="s">
        <v>114</v>
      </c>
      <c r="O1372" s="122">
        <f t="shared" si="129"/>
        <v>0</v>
      </c>
      <c r="P1372" s="123"/>
    </row>
    <row r="1373" spans="2:16" x14ac:dyDescent="0.2">
      <c r="B1373" s="124"/>
      <c r="C1373" s="137"/>
      <c r="D1373" s="138">
        <f t="shared" si="126"/>
        <v>0</v>
      </c>
      <c r="E1373" s="231"/>
      <c r="F1373" s="119"/>
      <c r="G1373" s="139">
        <f t="shared" si="130"/>
        <v>0</v>
      </c>
      <c r="H1373" s="140">
        <f t="shared" si="127"/>
        <v>0</v>
      </c>
      <c r="I1373" s="122">
        <f t="shared" si="131"/>
        <v>0</v>
      </c>
      <c r="K1373" s="120"/>
      <c r="L1373" s="141" t="e">
        <f t="shared" si="128"/>
        <v>#N/A</v>
      </c>
      <c r="M1373" s="142">
        <f>IF(C1373="ZZ Group",(SUM(IFERROR(SUM(VLOOKUP(C1373,SpeciesLookup,37,FALSE)*E1373/L1373*20*0.001),0)*(1-G1373))),SUM(IFERROR(SUM(VLOOKUP(C1373,SpeciesLookup,37,FALSE)/L1373*'6. Look Up Tables'!$M$9*0.001),0)*(1-G1373)))</f>
        <v>0</v>
      </c>
      <c r="N1373" s="120" t="s">
        <v>114</v>
      </c>
      <c r="O1373" s="122">
        <f t="shared" si="129"/>
        <v>0</v>
      </c>
      <c r="P1373" s="123"/>
    </row>
    <row r="1374" spans="2:16" x14ac:dyDescent="0.2">
      <c r="B1374" s="124"/>
      <c r="C1374" s="137"/>
      <c r="D1374" s="138">
        <f t="shared" si="126"/>
        <v>0</v>
      </c>
      <c r="E1374" s="231"/>
      <c r="F1374" s="119"/>
      <c r="G1374" s="139">
        <f t="shared" si="130"/>
        <v>0</v>
      </c>
      <c r="H1374" s="140">
        <f t="shared" si="127"/>
        <v>0</v>
      </c>
      <c r="I1374" s="122">
        <f t="shared" si="131"/>
        <v>0</v>
      </c>
      <c r="K1374" s="120"/>
      <c r="L1374" s="141" t="e">
        <f t="shared" si="128"/>
        <v>#N/A</v>
      </c>
      <c r="M1374" s="142">
        <f>IF(C1374="ZZ Group",(SUM(IFERROR(SUM(VLOOKUP(C1374,SpeciesLookup,37,FALSE)*E1374/L1374*20*0.001),0)*(1-G1374))),SUM(IFERROR(SUM(VLOOKUP(C1374,SpeciesLookup,37,FALSE)/L1374*'6. Look Up Tables'!$M$9*0.001),0)*(1-G1374)))</f>
        <v>0</v>
      </c>
      <c r="N1374" s="120" t="s">
        <v>114</v>
      </c>
      <c r="O1374" s="122">
        <f t="shared" si="129"/>
        <v>0</v>
      </c>
      <c r="P1374" s="123"/>
    </row>
    <row r="1375" spans="2:16" x14ac:dyDescent="0.2">
      <c r="B1375" s="124"/>
      <c r="C1375" s="137"/>
      <c r="D1375" s="138">
        <f t="shared" si="126"/>
        <v>0</v>
      </c>
      <c r="E1375" s="231"/>
      <c r="F1375" s="119"/>
      <c r="G1375" s="139">
        <f t="shared" si="130"/>
        <v>0</v>
      </c>
      <c r="H1375" s="140">
        <f t="shared" si="127"/>
        <v>0</v>
      </c>
      <c r="I1375" s="122">
        <f t="shared" si="131"/>
        <v>0</v>
      </c>
      <c r="K1375" s="120"/>
      <c r="L1375" s="141" t="e">
        <f t="shared" si="128"/>
        <v>#N/A</v>
      </c>
      <c r="M1375" s="142">
        <f>IF(C1375="ZZ Group",(SUM(IFERROR(SUM(VLOOKUP(C1375,SpeciesLookup,37,FALSE)*E1375/L1375*20*0.001),0)*(1-G1375))),SUM(IFERROR(SUM(VLOOKUP(C1375,SpeciesLookup,37,FALSE)/L1375*'6. Look Up Tables'!$M$9*0.001),0)*(1-G1375)))</f>
        <v>0</v>
      </c>
      <c r="N1375" s="120" t="s">
        <v>114</v>
      </c>
      <c r="O1375" s="122">
        <f t="shared" si="129"/>
        <v>0</v>
      </c>
      <c r="P1375" s="123"/>
    </row>
    <row r="1376" spans="2:16" x14ac:dyDescent="0.2">
      <c r="B1376" s="124"/>
      <c r="C1376" s="137"/>
      <c r="D1376" s="138">
        <f t="shared" si="126"/>
        <v>0</v>
      </c>
      <c r="E1376" s="231"/>
      <c r="F1376" s="119"/>
      <c r="G1376" s="139">
        <f t="shared" si="130"/>
        <v>0</v>
      </c>
      <c r="H1376" s="140">
        <f t="shared" si="127"/>
        <v>0</v>
      </c>
      <c r="I1376" s="122">
        <f t="shared" si="131"/>
        <v>0</v>
      </c>
      <c r="K1376" s="120"/>
      <c r="L1376" s="141" t="e">
        <f t="shared" si="128"/>
        <v>#N/A</v>
      </c>
      <c r="M1376" s="142">
        <f>IF(C1376="ZZ Group",(SUM(IFERROR(SUM(VLOOKUP(C1376,SpeciesLookup,37,FALSE)*E1376/L1376*20*0.001),0)*(1-G1376))),SUM(IFERROR(SUM(VLOOKUP(C1376,SpeciesLookup,37,FALSE)/L1376*'6. Look Up Tables'!$M$9*0.001),0)*(1-G1376)))</f>
        <v>0</v>
      </c>
      <c r="N1376" s="120" t="s">
        <v>114</v>
      </c>
      <c r="O1376" s="122">
        <f t="shared" si="129"/>
        <v>0</v>
      </c>
      <c r="P1376" s="123"/>
    </row>
    <row r="1377" spans="2:16" x14ac:dyDescent="0.2">
      <c r="B1377" s="124"/>
      <c r="C1377" s="137"/>
      <c r="D1377" s="138">
        <f t="shared" si="126"/>
        <v>0</v>
      </c>
      <c r="E1377" s="231"/>
      <c r="F1377" s="119"/>
      <c r="G1377" s="139">
        <f t="shared" si="130"/>
        <v>0</v>
      </c>
      <c r="H1377" s="140">
        <f t="shared" si="127"/>
        <v>0</v>
      </c>
      <c r="I1377" s="122">
        <f t="shared" si="131"/>
        <v>0</v>
      </c>
      <c r="K1377" s="120"/>
      <c r="L1377" s="141" t="e">
        <f t="shared" si="128"/>
        <v>#N/A</v>
      </c>
      <c r="M1377" s="142">
        <f>IF(C1377="ZZ Group",(SUM(IFERROR(SUM(VLOOKUP(C1377,SpeciesLookup,37,FALSE)*E1377/L1377*20*0.001),0)*(1-G1377))),SUM(IFERROR(SUM(VLOOKUP(C1377,SpeciesLookup,37,FALSE)/L1377*'6. Look Up Tables'!$M$9*0.001),0)*(1-G1377)))</f>
        <v>0</v>
      </c>
      <c r="N1377" s="120" t="s">
        <v>114</v>
      </c>
      <c r="O1377" s="122">
        <f t="shared" si="129"/>
        <v>0</v>
      </c>
      <c r="P1377" s="123"/>
    </row>
    <row r="1378" spans="2:16" x14ac:dyDescent="0.2">
      <c r="B1378" s="124"/>
      <c r="C1378" s="137"/>
      <c r="D1378" s="138">
        <f t="shared" si="126"/>
        <v>0</v>
      </c>
      <c r="E1378" s="231"/>
      <c r="F1378" s="119"/>
      <c r="G1378" s="139">
        <f t="shared" si="130"/>
        <v>0</v>
      </c>
      <c r="H1378" s="140">
        <f t="shared" si="127"/>
        <v>0</v>
      </c>
      <c r="I1378" s="122">
        <f t="shared" si="131"/>
        <v>0</v>
      </c>
      <c r="K1378" s="120"/>
      <c r="L1378" s="141" t="e">
        <f t="shared" si="128"/>
        <v>#N/A</v>
      </c>
      <c r="M1378" s="142">
        <f>IF(C1378="ZZ Group",(SUM(IFERROR(SUM(VLOOKUP(C1378,SpeciesLookup,37,FALSE)*E1378/L1378*20*0.001),0)*(1-G1378))),SUM(IFERROR(SUM(VLOOKUP(C1378,SpeciesLookup,37,FALSE)/L1378*'6. Look Up Tables'!$M$9*0.001),0)*(1-G1378)))</f>
        <v>0</v>
      </c>
      <c r="N1378" s="120" t="s">
        <v>114</v>
      </c>
      <c r="O1378" s="122">
        <f t="shared" si="129"/>
        <v>0</v>
      </c>
      <c r="P1378" s="123"/>
    </row>
    <row r="1379" spans="2:16" x14ac:dyDescent="0.2">
      <c r="B1379" s="124"/>
      <c r="C1379" s="137"/>
      <c r="D1379" s="138">
        <f t="shared" si="126"/>
        <v>0</v>
      </c>
      <c r="E1379" s="231"/>
      <c r="F1379" s="119"/>
      <c r="G1379" s="139">
        <f t="shared" si="130"/>
        <v>0</v>
      </c>
      <c r="H1379" s="140">
        <f t="shared" si="127"/>
        <v>0</v>
      </c>
      <c r="I1379" s="122">
        <f t="shared" si="131"/>
        <v>0</v>
      </c>
      <c r="K1379" s="120"/>
      <c r="L1379" s="141" t="e">
        <f t="shared" si="128"/>
        <v>#N/A</v>
      </c>
      <c r="M1379" s="142">
        <f>IF(C1379="ZZ Group",(SUM(IFERROR(SUM(VLOOKUP(C1379,SpeciesLookup,37,FALSE)*E1379/L1379*20*0.001),0)*(1-G1379))),SUM(IFERROR(SUM(VLOOKUP(C1379,SpeciesLookup,37,FALSE)/L1379*'6. Look Up Tables'!$M$9*0.001),0)*(1-G1379)))</f>
        <v>0</v>
      </c>
      <c r="N1379" s="120" t="s">
        <v>114</v>
      </c>
      <c r="O1379" s="122">
        <f t="shared" si="129"/>
        <v>0</v>
      </c>
      <c r="P1379" s="123"/>
    </row>
    <row r="1380" spans="2:16" x14ac:dyDescent="0.2">
      <c r="B1380" s="124"/>
      <c r="C1380" s="137"/>
      <c r="D1380" s="138">
        <f t="shared" si="126"/>
        <v>0</v>
      </c>
      <c r="E1380" s="231"/>
      <c r="F1380" s="119"/>
      <c r="G1380" s="139">
        <f t="shared" si="130"/>
        <v>0</v>
      </c>
      <c r="H1380" s="140">
        <f t="shared" si="127"/>
        <v>0</v>
      </c>
      <c r="I1380" s="122">
        <f t="shared" si="131"/>
        <v>0</v>
      </c>
      <c r="K1380" s="120"/>
      <c r="L1380" s="141" t="e">
        <f t="shared" si="128"/>
        <v>#N/A</v>
      </c>
      <c r="M1380" s="142">
        <f>IF(C1380="ZZ Group",(SUM(IFERROR(SUM(VLOOKUP(C1380,SpeciesLookup,37,FALSE)*E1380/L1380*20*0.001),0)*(1-G1380))),SUM(IFERROR(SUM(VLOOKUP(C1380,SpeciesLookup,37,FALSE)/L1380*'6. Look Up Tables'!$M$9*0.001),0)*(1-G1380)))</f>
        <v>0</v>
      </c>
      <c r="N1380" s="120" t="s">
        <v>114</v>
      </c>
      <c r="O1380" s="122">
        <f t="shared" si="129"/>
        <v>0</v>
      </c>
      <c r="P1380" s="123"/>
    </row>
    <row r="1381" spans="2:16" x14ac:dyDescent="0.2">
      <c r="B1381" s="124"/>
      <c r="C1381" s="137"/>
      <c r="D1381" s="138">
        <f t="shared" si="126"/>
        <v>0</v>
      </c>
      <c r="E1381" s="231"/>
      <c r="F1381" s="119"/>
      <c r="G1381" s="139">
        <f t="shared" si="130"/>
        <v>0</v>
      </c>
      <c r="H1381" s="140">
        <f t="shared" si="127"/>
        <v>0</v>
      </c>
      <c r="I1381" s="122">
        <f t="shared" si="131"/>
        <v>0</v>
      </c>
      <c r="K1381" s="120"/>
      <c r="L1381" s="141" t="e">
        <f t="shared" si="128"/>
        <v>#N/A</v>
      </c>
      <c r="M1381" s="142">
        <f>IF(C1381="ZZ Group",(SUM(IFERROR(SUM(VLOOKUP(C1381,SpeciesLookup,37,FALSE)*E1381/L1381*20*0.001),0)*(1-G1381))),SUM(IFERROR(SUM(VLOOKUP(C1381,SpeciesLookup,37,FALSE)/L1381*'6. Look Up Tables'!$M$9*0.001),0)*(1-G1381)))</f>
        <v>0</v>
      </c>
      <c r="N1381" s="120" t="s">
        <v>114</v>
      </c>
      <c r="O1381" s="122">
        <f t="shared" si="129"/>
        <v>0</v>
      </c>
      <c r="P1381" s="123"/>
    </row>
    <row r="1382" spans="2:16" x14ac:dyDescent="0.2">
      <c r="B1382" s="124"/>
      <c r="C1382" s="137"/>
      <c r="D1382" s="138">
        <f t="shared" si="126"/>
        <v>0</v>
      </c>
      <c r="E1382" s="231"/>
      <c r="F1382" s="119"/>
      <c r="G1382" s="139">
        <f t="shared" si="130"/>
        <v>0</v>
      </c>
      <c r="H1382" s="140">
        <f t="shared" si="127"/>
        <v>0</v>
      </c>
      <c r="I1382" s="122">
        <f t="shared" si="131"/>
        <v>0</v>
      </c>
      <c r="K1382" s="120"/>
      <c r="L1382" s="141" t="e">
        <f t="shared" si="128"/>
        <v>#N/A</v>
      </c>
      <c r="M1382" s="142">
        <f>IF(C1382="ZZ Group",(SUM(IFERROR(SUM(VLOOKUP(C1382,SpeciesLookup,37,FALSE)*E1382/L1382*20*0.001),0)*(1-G1382))),SUM(IFERROR(SUM(VLOOKUP(C1382,SpeciesLookup,37,FALSE)/L1382*'6. Look Up Tables'!$M$9*0.001),0)*(1-G1382)))</f>
        <v>0</v>
      </c>
      <c r="N1382" s="120" t="s">
        <v>114</v>
      </c>
      <c r="O1382" s="122">
        <f t="shared" si="129"/>
        <v>0</v>
      </c>
      <c r="P1382" s="123"/>
    </row>
    <row r="1383" spans="2:16" x14ac:dyDescent="0.2">
      <c r="B1383" s="124"/>
      <c r="C1383" s="137"/>
      <c r="D1383" s="138">
        <f t="shared" si="126"/>
        <v>0</v>
      </c>
      <c r="E1383" s="231"/>
      <c r="F1383" s="119"/>
      <c r="G1383" s="139">
        <f t="shared" si="130"/>
        <v>0</v>
      </c>
      <c r="H1383" s="140">
        <f t="shared" si="127"/>
        <v>0</v>
      </c>
      <c r="I1383" s="122">
        <f t="shared" si="131"/>
        <v>0</v>
      </c>
      <c r="K1383" s="120"/>
      <c r="L1383" s="141" t="e">
        <f t="shared" si="128"/>
        <v>#N/A</v>
      </c>
      <c r="M1383" s="142">
        <f>IF(C1383="ZZ Group",(SUM(IFERROR(SUM(VLOOKUP(C1383,SpeciesLookup,37,FALSE)*E1383/L1383*20*0.001),0)*(1-G1383))),SUM(IFERROR(SUM(VLOOKUP(C1383,SpeciesLookup,37,FALSE)/L1383*'6. Look Up Tables'!$M$9*0.001),0)*(1-G1383)))</f>
        <v>0</v>
      </c>
      <c r="N1383" s="120" t="s">
        <v>114</v>
      </c>
      <c r="O1383" s="122">
        <f t="shared" si="129"/>
        <v>0</v>
      </c>
      <c r="P1383" s="123"/>
    </row>
    <row r="1384" spans="2:16" x14ac:dyDescent="0.2">
      <c r="B1384" s="124"/>
      <c r="C1384" s="137"/>
      <c r="D1384" s="138">
        <f t="shared" si="126"/>
        <v>0</v>
      </c>
      <c r="E1384" s="231"/>
      <c r="F1384" s="119"/>
      <c r="G1384" s="139">
        <f t="shared" si="130"/>
        <v>0</v>
      </c>
      <c r="H1384" s="140">
        <f t="shared" si="127"/>
        <v>0</v>
      </c>
      <c r="I1384" s="122">
        <f t="shared" si="131"/>
        <v>0</v>
      </c>
      <c r="K1384" s="120"/>
      <c r="L1384" s="141" t="e">
        <f t="shared" si="128"/>
        <v>#N/A</v>
      </c>
      <c r="M1384" s="142">
        <f>IF(C1384="ZZ Group",(SUM(IFERROR(SUM(VLOOKUP(C1384,SpeciesLookup,37,FALSE)*E1384/L1384*20*0.001),0)*(1-G1384))),SUM(IFERROR(SUM(VLOOKUP(C1384,SpeciesLookup,37,FALSE)/L1384*'6. Look Up Tables'!$M$9*0.001),0)*(1-G1384)))</f>
        <v>0</v>
      </c>
      <c r="N1384" s="120" t="s">
        <v>114</v>
      </c>
      <c r="O1384" s="122">
        <f t="shared" si="129"/>
        <v>0</v>
      </c>
      <c r="P1384" s="123"/>
    </row>
    <row r="1385" spans="2:16" x14ac:dyDescent="0.2">
      <c r="B1385" s="124"/>
      <c r="C1385" s="137"/>
      <c r="D1385" s="138">
        <f t="shared" si="126"/>
        <v>0</v>
      </c>
      <c r="E1385" s="231"/>
      <c r="F1385" s="119"/>
      <c r="G1385" s="139">
        <f t="shared" si="130"/>
        <v>0</v>
      </c>
      <c r="H1385" s="140">
        <f t="shared" si="127"/>
        <v>0</v>
      </c>
      <c r="I1385" s="122">
        <f t="shared" si="131"/>
        <v>0</v>
      </c>
      <c r="K1385" s="120"/>
      <c r="L1385" s="141" t="e">
        <f t="shared" si="128"/>
        <v>#N/A</v>
      </c>
      <c r="M1385" s="142">
        <f>IF(C1385="ZZ Group",(SUM(IFERROR(SUM(VLOOKUP(C1385,SpeciesLookup,37,FALSE)*E1385/L1385*20*0.001),0)*(1-G1385))),SUM(IFERROR(SUM(VLOOKUP(C1385,SpeciesLookup,37,FALSE)/L1385*'6. Look Up Tables'!$M$9*0.001),0)*(1-G1385)))</f>
        <v>0</v>
      </c>
      <c r="N1385" s="120" t="s">
        <v>114</v>
      </c>
      <c r="O1385" s="122">
        <f t="shared" si="129"/>
        <v>0</v>
      </c>
      <c r="P1385" s="123"/>
    </row>
    <row r="1386" spans="2:16" x14ac:dyDescent="0.2">
      <c r="B1386" s="124"/>
      <c r="C1386" s="137"/>
      <c r="D1386" s="138">
        <f t="shared" si="126"/>
        <v>0</v>
      </c>
      <c r="E1386" s="231"/>
      <c r="F1386" s="119"/>
      <c r="G1386" s="139">
        <f t="shared" si="130"/>
        <v>0</v>
      </c>
      <c r="H1386" s="140">
        <f t="shared" si="127"/>
        <v>0</v>
      </c>
      <c r="I1386" s="122">
        <f t="shared" si="131"/>
        <v>0</v>
      </c>
      <c r="K1386" s="120"/>
      <c r="L1386" s="141" t="e">
        <f t="shared" si="128"/>
        <v>#N/A</v>
      </c>
      <c r="M1386" s="142">
        <f>IF(C1386="ZZ Group",(SUM(IFERROR(SUM(VLOOKUP(C1386,SpeciesLookup,37,FALSE)*E1386/L1386*20*0.001),0)*(1-G1386))),SUM(IFERROR(SUM(VLOOKUP(C1386,SpeciesLookup,37,FALSE)/L1386*'6. Look Up Tables'!$M$9*0.001),0)*(1-G1386)))</f>
        <v>0</v>
      </c>
      <c r="N1386" s="120" t="s">
        <v>114</v>
      </c>
      <c r="O1386" s="122">
        <f t="shared" si="129"/>
        <v>0</v>
      </c>
      <c r="P1386" s="123"/>
    </row>
    <row r="1387" spans="2:16" x14ac:dyDescent="0.2">
      <c r="B1387" s="124"/>
      <c r="C1387" s="137"/>
      <c r="D1387" s="138">
        <f t="shared" si="126"/>
        <v>0</v>
      </c>
      <c r="E1387" s="231"/>
      <c r="F1387" s="119"/>
      <c r="G1387" s="139">
        <f t="shared" si="130"/>
        <v>0</v>
      </c>
      <c r="H1387" s="140">
        <f t="shared" si="127"/>
        <v>0</v>
      </c>
      <c r="I1387" s="122">
        <f t="shared" si="131"/>
        <v>0</v>
      </c>
      <c r="K1387" s="120"/>
      <c r="L1387" s="141" t="e">
        <f t="shared" si="128"/>
        <v>#N/A</v>
      </c>
      <c r="M1387" s="142">
        <f>IF(C1387="ZZ Group",(SUM(IFERROR(SUM(VLOOKUP(C1387,SpeciesLookup,37,FALSE)*E1387/L1387*20*0.001),0)*(1-G1387))),SUM(IFERROR(SUM(VLOOKUP(C1387,SpeciesLookup,37,FALSE)/L1387*'6. Look Up Tables'!$M$9*0.001),0)*(1-G1387)))</f>
        <v>0</v>
      </c>
      <c r="N1387" s="120" t="s">
        <v>114</v>
      </c>
      <c r="O1387" s="122">
        <f t="shared" si="129"/>
        <v>0</v>
      </c>
      <c r="P1387" s="123"/>
    </row>
    <row r="1388" spans="2:16" x14ac:dyDescent="0.2">
      <c r="B1388" s="124"/>
      <c r="C1388" s="137"/>
      <c r="D1388" s="138">
        <f t="shared" si="126"/>
        <v>0</v>
      </c>
      <c r="E1388" s="231"/>
      <c r="F1388" s="119"/>
      <c r="G1388" s="139">
        <f t="shared" si="130"/>
        <v>0</v>
      </c>
      <c r="H1388" s="140">
        <f t="shared" si="127"/>
        <v>0</v>
      </c>
      <c r="I1388" s="122">
        <f t="shared" si="131"/>
        <v>0</v>
      </c>
      <c r="K1388" s="120"/>
      <c r="L1388" s="141" t="e">
        <f t="shared" si="128"/>
        <v>#N/A</v>
      </c>
      <c r="M1388" s="142">
        <f>IF(C1388="ZZ Group",(SUM(IFERROR(SUM(VLOOKUP(C1388,SpeciesLookup,37,FALSE)*E1388/L1388*20*0.001),0)*(1-G1388))),SUM(IFERROR(SUM(VLOOKUP(C1388,SpeciesLookup,37,FALSE)/L1388*'6. Look Up Tables'!$M$9*0.001),0)*(1-G1388)))</f>
        <v>0</v>
      </c>
      <c r="N1388" s="120" t="s">
        <v>114</v>
      </c>
      <c r="O1388" s="122">
        <f t="shared" si="129"/>
        <v>0</v>
      </c>
      <c r="P1388" s="123"/>
    </row>
    <row r="1389" spans="2:16" x14ac:dyDescent="0.2">
      <c r="B1389" s="124"/>
      <c r="C1389" s="137"/>
      <c r="D1389" s="138">
        <f t="shared" si="126"/>
        <v>0</v>
      </c>
      <c r="E1389" s="231"/>
      <c r="F1389" s="119"/>
      <c r="G1389" s="139">
        <f t="shared" si="130"/>
        <v>0</v>
      </c>
      <c r="H1389" s="140">
        <f t="shared" si="127"/>
        <v>0</v>
      </c>
      <c r="I1389" s="122">
        <f t="shared" si="131"/>
        <v>0</v>
      </c>
      <c r="K1389" s="120"/>
      <c r="L1389" s="141" t="e">
        <f t="shared" si="128"/>
        <v>#N/A</v>
      </c>
      <c r="M1389" s="142">
        <f>IF(C1389="ZZ Group",(SUM(IFERROR(SUM(VLOOKUP(C1389,SpeciesLookup,37,FALSE)*E1389/L1389*20*0.001),0)*(1-G1389))),SUM(IFERROR(SUM(VLOOKUP(C1389,SpeciesLookup,37,FALSE)/L1389*'6. Look Up Tables'!$M$9*0.001),0)*(1-G1389)))</f>
        <v>0</v>
      </c>
      <c r="N1389" s="120" t="s">
        <v>114</v>
      </c>
      <c r="O1389" s="122">
        <f t="shared" si="129"/>
        <v>0</v>
      </c>
      <c r="P1389" s="123"/>
    </row>
    <row r="1390" spans="2:16" x14ac:dyDescent="0.2">
      <c r="B1390" s="124"/>
      <c r="C1390" s="137"/>
      <c r="D1390" s="138">
        <f t="shared" si="126"/>
        <v>0</v>
      </c>
      <c r="E1390" s="231"/>
      <c r="F1390" s="119"/>
      <c r="G1390" s="139">
        <f t="shared" si="130"/>
        <v>0</v>
      </c>
      <c r="H1390" s="140">
        <f t="shared" si="127"/>
        <v>0</v>
      </c>
      <c r="I1390" s="122">
        <f t="shared" si="131"/>
        <v>0</v>
      </c>
      <c r="K1390" s="120"/>
      <c r="L1390" s="141" t="e">
        <f t="shared" si="128"/>
        <v>#N/A</v>
      </c>
      <c r="M1390" s="142">
        <f>IF(C1390="ZZ Group",(SUM(IFERROR(SUM(VLOOKUP(C1390,SpeciesLookup,37,FALSE)*E1390/L1390*20*0.001),0)*(1-G1390))),SUM(IFERROR(SUM(VLOOKUP(C1390,SpeciesLookup,37,FALSE)/L1390*'6. Look Up Tables'!$M$9*0.001),0)*(1-G1390)))</f>
        <v>0</v>
      </c>
      <c r="N1390" s="120" t="s">
        <v>114</v>
      </c>
      <c r="O1390" s="122">
        <f t="shared" si="129"/>
        <v>0</v>
      </c>
      <c r="P1390" s="123"/>
    </row>
    <row r="1391" spans="2:16" x14ac:dyDescent="0.2">
      <c r="B1391" s="124"/>
      <c r="C1391" s="137"/>
      <c r="D1391" s="138">
        <f t="shared" si="126"/>
        <v>0</v>
      </c>
      <c r="E1391" s="231"/>
      <c r="F1391" s="119"/>
      <c r="G1391" s="139">
        <f t="shared" si="130"/>
        <v>0</v>
      </c>
      <c r="H1391" s="140">
        <f t="shared" si="127"/>
        <v>0</v>
      </c>
      <c r="I1391" s="122">
        <f t="shared" si="131"/>
        <v>0</v>
      </c>
      <c r="K1391" s="120"/>
      <c r="L1391" s="141" t="e">
        <f t="shared" si="128"/>
        <v>#N/A</v>
      </c>
      <c r="M1391" s="142">
        <f>IF(C1391="ZZ Group",(SUM(IFERROR(SUM(VLOOKUP(C1391,SpeciesLookup,37,FALSE)*E1391/L1391*20*0.001),0)*(1-G1391))),SUM(IFERROR(SUM(VLOOKUP(C1391,SpeciesLookup,37,FALSE)/L1391*'6. Look Up Tables'!$M$9*0.001),0)*(1-G1391)))</f>
        <v>0</v>
      </c>
      <c r="N1391" s="120" t="s">
        <v>114</v>
      </c>
      <c r="O1391" s="122">
        <f t="shared" si="129"/>
        <v>0</v>
      </c>
      <c r="P1391" s="123"/>
    </row>
    <row r="1392" spans="2:16" x14ac:dyDescent="0.2">
      <c r="B1392" s="124"/>
      <c r="C1392" s="137"/>
      <c r="D1392" s="138">
        <f t="shared" si="126"/>
        <v>0</v>
      </c>
      <c r="E1392" s="231"/>
      <c r="F1392" s="119"/>
      <c r="G1392" s="139">
        <f t="shared" si="130"/>
        <v>0</v>
      </c>
      <c r="H1392" s="140">
        <f t="shared" si="127"/>
        <v>0</v>
      </c>
      <c r="I1392" s="122">
        <f t="shared" si="131"/>
        <v>0</v>
      </c>
      <c r="K1392" s="120"/>
      <c r="L1392" s="141" t="e">
        <f t="shared" si="128"/>
        <v>#N/A</v>
      </c>
      <c r="M1392" s="142">
        <f>IF(C1392="ZZ Group",(SUM(IFERROR(SUM(VLOOKUP(C1392,SpeciesLookup,37,FALSE)*E1392/L1392*20*0.001),0)*(1-G1392))),SUM(IFERROR(SUM(VLOOKUP(C1392,SpeciesLookup,37,FALSE)/L1392*'6. Look Up Tables'!$M$9*0.001),0)*(1-G1392)))</f>
        <v>0</v>
      </c>
      <c r="N1392" s="120" t="s">
        <v>114</v>
      </c>
      <c r="O1392" s="122">
        <f t="shared" si="129"/>
        <v>0</v>
      </c>
      <c r="P1392" s="123"/>
    </row>
    <row r="1393" spans="2:16" x14ac:dyDescent="0.2">
      <c r="B1393" s="124"/>
      <c r="C1393" s="137"/>
      <c r="D1393" s="138">
        <f t="shared" si="126"/>
        <v>0</v>
      </c>
      <c r="E1393" s="231"/>
      <c r="F1393" s="119"/>
      <c r="G1393" s="139">
        <f t="shared" si="130"/>
        <v>0</v>
      </c>
      <c r="H1393" s="140">
        <f t="shared" si="127"/>
        <v>0</v>
      </c>
      <c r="I1393" s="122">
        <f t="shared" si="131"/>
        <v>0</v>
      </c>
      <c r="K1393" s="120"/>
      <c r="L1393" s="141" t="e">
        <f t="shared" si="128"/>
        <v>#N/A</v>
      </c>
      <c r="M1393" s="142">
        <f>IF(C1393="ZZ Group",(SUM(IFERROR(SUM(VLOOKUP(C1393,SpeciesLookup,37,FALSE)*E1393/L1393*20*0.001),0)*(1-G1393))),SUM(IFERROR(SUM(VLOOKUP(C1393,SpeciesLookup,37,FALSE)/L1393*'6. Look Up Tables'!$M$9*0.001),0)*(1-G1393)))</f>
        <v>0</v>
      </c>
      <c r="N1393" s="120" t="s">
        <v>114</v>
      </c>
      <c r="O1393" s="122">
        <f t="shared" si="129"/>
        <v>0</v>
      </c>
      <c r="P1393" s="123"/>
    </row>
    <row r="1394" spans="2:16" x14ac:dyDescent="0.2">
      <c r="B1394" s="124"/>
      <c r="C1394" s="137"/>
      <c r="D1394" s="138">
        <f t="shared" si="126"/>
        <v>0</v>
      </c>
      <c r="E1394" s="231"/>
      <c r="F1394" s="119"/>
      <c r="G1394" s="139">
        <f t="shared" si="130"/>
        <v>0</v>
      </c>
      <c r="H1394" s="140">
        <f t="shared" si="127"/>
        <v>0</v>
      </c>
      <c r="I1394" s="122">
        <f t="shared" si="131"/>
        <v>0</v>
      </c>
      <c r="K1394" s="120"/>
      <c r="L1394" s="141" t="e">
        <f t="shared" si="128"/>
        <v>#N/A</v>
      </c>
      <c r="M1394" s="142">
        <f>IF(C1394="ZZ Group",(SUM(IFERROR(SUM(VLOOKUP(C1394,SpeciesLookup,37,FALSE)*E1394/L1394*20*0.001),0)*(1-G1394))),SUM(IFERROR(SUM(VLOOKUP(C1394,SpeciesLookup,37,FALSE)/L1394*'6. Look Up Tables'!$M$9*0.001),0)*(1-G1394)))</f>
        <v>0</v>
      </c>
      <c r="N1394" s="120" t="s">
        <v>114</v>
      </c>
      <c r="O1394" s="122">
        <f t="shared" si="129"/>
        <v>0</v>
      </c>
      <c r="P1394" s="123"/>
    </row>
    <row r="1395" spans="2:16" x14ac:dyDescent="0.2">
      <c r="B1395" s="124"/>
      <c r="C1395" s="137"/>
      <c r="D1395" s="138">
        <f t="shared" si="126"/>
        <v>0</v>
      </c>
      <c r="E1395" s="231"/>
      <c r="F1395" s="119"/>
      <c r="G1395" s="139">
        <f t="shared" si="130"/>
        <v>0</v>
      </c>
      <c r="H1395" s="140">
        <f t="shared" si="127"/>
        <v>0</v>
      </c>
      <c r="I1395" s="122">
        <f t="shared" si="131"/>
        <v>0</v>
      </c>
      <c r="K1395" s="120"/>
      <c r="L1395" s="141" t="e">
        <f t="shared" si="128"/>
        <v>#N/A</v>
      </c>
      <c r="M1395" s="142">
        <f>IF(C1395="ZZ Group",(SUM(IFERROR(SUM(VLOOKUP(C1395,SpeciesLookup,37,FALSE)*E1395/L1395*20*0.001),0)*(1-G1395))),SUM(IFERROR(SUM(VLOOKUP(C1395,SpeciesLookup,37,FALSE)/L1395*'6. Look Up Tables'!$M$9*0.001),0)*(1-G1395)))</f>
        <v>0</v>
      </c>
      <c r="N1395" s="120" t="s">
        <v>114</v>
      </c>
      <c r="O1395" s="122">
        <f t="shared" si="129"/>
        <v>0</v>
      </c>
      <c r="P1395" s="123"/>
    </row>
    <row r="1396" spans="2:16" x14ac:dyDescent="0.2">
      <c r="B1396" s="124"/>
      <c r="C1396" s="137"/>
      <c r="D1396" s="138">
        <f t="shared" si="126"/>
        <v>0</v>
      </c>
      <c r="E1396" s="231"/>
      <c r="F1396" s="119"/>
      <c r="G1396" s="139">
        <f t="shared" si="130"/>
        <v>0</v>
      </c>
      <c r="H1396" s="140">
        <f t="shared" si="127"/>
        <v>0</v>
      </c>
      <c r="I1396" s="122">
        <f t="shared" si="131"/>
        <v>0</v>
      </c>
      <c r="K1396" s="120"/>
      <c r="L1396" s="141" t="e">
        <f t="shared" si="128"/>
        <v>#N/A</v>
      </c>
      <c r="M1396" s="142">
        <f>IF(C1396="ZZ Group",(SUM(IFERROR(SUM(VLOOKUP(C1396,SpeciesLookup,37,FALSE)*E1396/L1396*20*0.001),0)*(1-G1396))),SUM(IFERROR(SUM(VLOOKUP(C1396,SpeciesLookup,37,FALSE)/L1396*'6. Look Up Tables'!$M$9*0.001),0)*(1-G1396)))</f>
        <v>0</v>
      </c>
      <c r="N1396" s="120" t="s">
        <v>114</v>
      </c>
      <c r="O1396" s="122">
        <f t="shared" si="129"/>
        <v>0</v>
      </c>
      <c r="P1396" s="123"/>
    </row>
    <row r="1397" spans="2:16" x14ac:dyDescent="0.2">
      <c r="B1397" s="124"/>
      <c r="C1397" s="137"/>
      <c r="D1397" s="138">
        <f t="shared" si="126"/>
        <v>0</v>
      </c>
      <c r="E1397" s="231"/>
      <c r="F1397" s="119"/>
      <c r="G1397" s="139">
        <f t="shared" si="130"/>
        <v>0</v>
      </c>
      <c r="H1397" s="140">
        <f t="shared" si="127"/>
        <v>0</v>
      </c>
      <c r="I1397" s="122">
        <f t="shared" si="131"/>
        <v>0</v>
      </c>
      <c r="K1397" s="120"/>
      <c r="L1397" s="141" t="e">
        <f t="shared" si="128"/>
        <v>#N/A</v>
      </c>
      <c r="M1397" s="142">
        <f>IF(C1397="ZZ Group",(SUM(IFERROR(SUM(VLOOKUP(C1397,SpeciesLookup,37,FALSE)*E1397/L1397*20*0.001),0)*(1-G1397))),SUM(IFERROR(SUM(VLOOKUP(C1397,SpeciesLookup,37,FALSE)/L1397*'6. Look Up Tables'!$M$9*0.001),0)*(1-G1397)))</f>
        <v>0</v>
      </c>
      <c r="N1397" s="120" t="s">
        <v>114</v>
      </c>
      <c r="O1397" s="122">
        <f t="shared" si="129"/>
        <v>0</v>
      </c>
      <c r="P1397" s="123"/>
    </row>
    <row r="1398" spans="2:16" x14ac:dyDescent="0.2">
      <c r="B1398" s="124"/>
      <c r="C1398" s="137"/>
      <c r="D1398" s="138">
        <f t="shared" si="126"/>
        <v>0</v>
      </c>
      <c r="E1398" s="231"/>
      <c r="F1398" s="119"/>
      <c r="G1398" s="139">
        <f t="shared" si="130"/>
        <v>0</v>
      </c>
      <c r="H1398" s="140">
        <f t="shared" si="127"/>
        <v>0</v>
      </c>
      <c r="I1398" s="122">
        <f t="shared" si="131"/>
        <v>0</v>
      </c>
      <c r="K1398" s="120"/>
      <c r="L1398" s="141" t="e">
        <f t="shared" si="128"/>
        <v>#N/A</v>
      </c>
      <c r="M1398" s="142">
        <f>IF(C1398="ZZ Group",(SUM(IFERROR(SUM(VLOOKUP(C1398,SpeciesLookup,37,FALSE)*E1398/L1398*20*0.001),0)*(1-G1398))),SUM(IFERROR(SUM(VLOOKUP(C1398,SpeciesLookup,37,FALSE)/L1398*'6. Look Up Tables'!$M$9*0.001),0)*(1-G1398)))</f>
        <v>0</v>
      </c>
      <c r="N1398" s="120" t="s">
        <v>114</v>
      </c>
      <c r="O1398" s="122">
        <f t="shared" si="129"/>
        <v>0</v>
      </c>
      <c r="P1398" s="123"/>
    </row>
    <row r="1399" spans="2:16" x14ac:dyDescent="0.2">
      <c r="B1399" s="124"/>
      <c r="C1399" s="137"/>
      <c r="D1399" s="138">
        <f t="shared" si="126"/>
        <v>0</v>
      </c>
      <c r="E1399" s="231"/>
      <c r="F1399" s="119"/>
      <c r="G1399" s="139">
        <f t="shared" si="130"/>
        <v>0</v>
      </c>
      <c r="H1399" s="140">
        <f t="shared" si="127"/>
        <v>0</v>
      </c>
      <c r="I1399" s="122">
        <f t="shared" si="131"/>
        <v>0</v>
      </c>
      <c r="K1399" s="120"/>
      <c r="L1399" s="141" t="e">
        <f t="shared" si="128"/>
        <v>#N/A</v>
      </c>
      <c r="M1399" s="142">
        <f>IF(C1399="ZZ Group",(SUM(IFERROR(SUM(VLOOKUP(C1399,SpeciesLookup,37,FALSE)*E1399/L1399*20*0.001),0)*(1-G1399))),SUM(IFERROR(SUM(VLOOKUP(C1399,SpeciesLookup,37,FALSE)/L1399*'6. Look Up Tables'!$M$9*0.001),0)*(1-G1399)))</f>
        <v>0</v>
      </c>
      <c r="N1399" s="120" t="s">
        <v>114</v>
      </c>
      <c r="O1399" s="122">
        <f t="shared" si="129"/>
        <v>0</v>
      </c>
      <c r="P1399" s="123"/>
    </row>
    <row r="1400" spans="2:16" x14ac:dyDescent="0.2">
      <c r="B1400" s="124"/>
      <c r="C1400" s="137"/>
      <c r="D1400" s="138">
        <f t="shared" si="126"/>
        <v>0</v>
      </c>
      <c r="E1400" s="231"/>
      <c r="F1400" s="119"/>
      <c r="G1400" s="139">
        <f t="shared" si="130"/>
        <v>0</v>
      </c>
      <c r="H1400" s="140">
        <f t="shared" si="127"/>
        <v>0</v>
      </c>
      <c r="I1400" s="122">
        <f t="shared" si="131"/>
        <v>0</v>
      </c>
      <c r="K1400" s="120"/>
      <c r="L1400" s="141" t="e">
        <f t="shared" si="128"/>
        <v>#N/A</v>
      </c>
      <c r="M1400" s="142">
        <f>IF(C1400="ZZ Group",(SUM(IFERROR(SUM(VLOOKUP(C1400,SpeciesLookup,37,FALSE)*E1400/L1400*20*0.001),0)*(1-G1400))),SUM(IFERROR(SUM(VLOOKUP(C1400,SpeciesLookup,37,FALSE)/L1400*'6. Look Up Tables'!$M$9*0.001),0)*(1-G1400)))</f>
        <v>0</v>
      </c>
      <c r="N1400" s="120" t="s">
        <v>114</v>
      </c>
      <c r="O1400" s="122">
        <f t="shared" si="129"/>
        <v>0</v>
      </c>
      <c r="P1400" s="123"/>
    </row>
    <row r="1401" spans="2:16" x14ac:dyDescent="0.2">
      <c r="B1401" s="124"/>
      <c r="C1401" s="137"/>
      <c r="D1401" s="138">
        <f t="shared" si="126"/>
        <v>0</v>
      </c>
      <c r="E1401" s="231"/>
      <c r="F1401" s="119"/>
      <c r="G1401" s="139">
        <f t="shared" si="130"/>
        <v>0</v>
      </c>
      <c r="H1401" s="140">
        <f t="shared" si="127"/>
        <v>0</v>
      </c>
      <c r="I1401" s="122">
        <f t="shared" si="131"/>
        <v>0</v>
      </c>
      <c r="K1401" s="120"/>
      <c r="L1401" s="141" t="e">
        <f t="shared" si="128"/>
        <v>#N/A</v>
      </c>
      <c r="M1401" s="142">
        <f>IF(C1401="ZZ Group",(SUM(IFERROR(SUM(VLOOKUP(C1401,SpeciesLookup,37,FALSE)*E1401/L1401*20*0.001),0)*(1-G1401))),SUM(IFERROR(SUM(VLOOKUP(C1401,SpeciesLookup,37,FALSE)/L1401*'6. Look Up Tables'!$M$9*0.001),0)*(1-G1401)))</f>
        <v>0</v>
      </c>
      <c r="N1401" s="120" t="s">
        <v>114</v>
      </c>
      <c r="O1401" s="122">
        <f t="shared" si="129"/>
        <v>0</v>
      </c>
      <c r="P1401" s="123"/>
    </row>
    <row r="1402" spans="2:16" x14ac:dyDescent="0.2">
      <c r="B1402" s="124"/>
      <c r="C1402" s="137"/>
      <c r="D1402" s="138">
        <f t="shared" si="126"/>
        <v>0</v>
      </c>
      <c r="E1402" s="231"/>
      <c r="F1402" s="119"/>
      <c r="G1402" s="139">
        <f t="shared" si="130"/>
        <v>0</v>
      </c>
      <c r="H1402" s="140">
        <f t="shared" si="127"/>
        <v>0</v>
      </c>
      <c r="I1402" s="122">
        <f t="shared" si="131"/>
        <v>0</v>
      </c>
      <c r="K1402" s="120"/>
      <c r="L1402" s="141" t="e">
        <f t="shared" si="128"/>
        <v>#N/A</v>
      </c>
      <c r="M1402" s="142">
        <f>IF(C1402="ZZ Group",(SUM(IFERROR(SUM(VLOOKUP(C1402,SpeciesLookup,37,FALSE)*E1402/L1402*20*0.001),0)*(1-G1402))),SUM(IFERROR(SUM(VLOOKUP(C1402,SpeciesLookup,37,FALSE)/L1402*'6. Look Up Tables'!$M$9*0.001),0)*(1-G1402)))</f>
        <v>0</v>
      </c>
      <c r="N1402" s="120" t="s">
        <v>114</v>
      </c>
      <c r="O1402" s="122">
        <f t="shared" si="129"/>
        <v>0</v>
      </c>
      <c r="P1402" s="123"/>
    </row>
    <row r="1403" spans="2:16" x14ac:dyDescent="0.2">
      <c r="B1403" s="124"/>
      <c r="C1403" s="137"/>
      <c r="D1403" s="138">
        <f t="shared" si="126"/>
        <v>0</v>
      </c>
      <c r="E1403" s="231"/>
      <c r="F1403" s="119"/>
      <c r="G1403" s="139">
        <f t="shared" si="130"/>
        <v>0</v>
      </c>
      <c r="H1403" s="140">
        <f t="shared" si="127"/>
        <v>0</v>
      </c>
      <c r="I1403" s="122">
        <f t="shared" si="131"/>
        <v>0</v>
      </c>
      <c r="K1403" s="120"/>
      <c r="L1403" s="141" t="e">
        <f t="shared" si="128"/>
        <v>#N/A</v>
      </c>
      <c r="M1403" s="142">
        <f>IF(C1403="ZZ Group",(SUM(IFERROR(SUM(VLOOKUP(C1403,SpeciesLookup,37,FALSE)*E1403/L1403*20*0.001),0)*(1-G1403))),SUM(IFERROR(SUM(VLOOKUP(C1403,SpeciesLookup,37,FALSE)/L1403*'6. Look Up Tables'!$M$9*0.001),0)*(1-G1403)))</f>
        <v>0</v>
      </c>
      <c r="N1403" s="120" t="s">
        <v>114</v>
      </c>
      <c r="O1403" s="122">
        <f t="shared" si="129"/>
        <v>0</v>
      </c>
      <c r="P1403" s="123"/>
    </row>
    <row r="1404" spans="2:16" x14ac:dyDescent="0.2">
      <c r="B1404" s="124"/>
      <c r="C1404" s="137"/>
      <c r="D1404" s="138">
        <f t="shared" si="126"/>
        <v>0</v>
      </c>
      <c r="E1404" s="231"/>
      <c r="F1404" s="119"/>
      <c r="G1404" s="139">
        <f t="shared" si="130"/>
        <v>0</v>
      </c>
      <c r="H1404" s="140">
        <f t="shared" si="127"/>
        <v>0</v>
      </c>
      <c r="I1404" s="122">
        <f t="shared" si="131"/>
        <v>0</v>
      </c>
      <c r="K1404" s="120"/>
      <c r="L1404" s="141" t="e">
        <f t="shared" si="128"/>
        <v>#N/A</v>
      </c>
      <c r="M1404" s="142">
        <f>IF(C1404="ZZ Group",(SUM(IFERROR(SUM(VLOOKUP(C1404,SpeciesLookup,37,FALSE)*E1404/L1404*20*0.001),0)*(1-G1404))),SUM(IFERROR(SUM(VLOOKUP(C1404,SpeciesLookup,37,FALSE)/L1404*'6. Look Up Tables'!$M$9*0.001),0)*(1-G1404)))</f>
        <v>0</v>
      </c>
      <c r="N1404" s="120" t="s">
        <v>114</v>
      </c>
      <c r="O1404" s="122">
        <f t="shared" si="129"/>
        <v>0</v>
      </c>
      <c r="P1404" s="123"/>
    </row>
    <row r="1405" spans="2:16" x14ac:dyDescent="0.2">
      <c r="B1405" s="124"/>
      <c r="C1405" s="137"/>
      <c r="D1405" s="138">
        <f t="shared" si="126"/>
        <v>0</v>
      </c>
      <c r="E1405" s="231"/>
      <c r="F1405" s="119"/>
      <c r="G1405" s="139">
        <f t="shared" si="130"/>
        <v>0</v>
      </c>
      <c r="H1405" s="140">
        <f t="shared" si="127"/>
        <v>0</v>
      </c>
      <c r="I1405" s="122">
        <f t="shared" si="131"/>
        <v>0</v>
      </c>
      <c r="K1405" s="120"/>
      <c r="L1405" s="141" t="e">
        <f t="shared" si="128"/>
        <v>#N/A</v>
      </c>
      <c r="M1405" s="142">
        <f>IF(C1405="ZZ Group",(SUM(IFERROR(SUM(VLOOKUP(C1405,SpeciesLookup,37,FALSE)*E1405/L1405*20*0.001),0)*(1-G1405))),SUM(IFERROR(SUM(VLOOKUP(C1405,SpeciesLookup,37,FALSE)/L1405*'6. Look Up Tables'!$M$9*0.001),0)*(1-G1405)))</f>
        <v>0</v>
      </c>
      <c r="N1405" s="120" t="s">
        <v>114</v>
      </c>
      <c r="O1405" s="122">
        <f t="shared" si="129"/>
        <v>0</v>
      </c>
      <c r="P1405" s="123"/>
    </row>
    <row r="1406" spans="2:16" x14ac:dyDescent="0.2">
      <c r="B1406" s="124"/>
      <c r="C1406" s="137"/>
      <c r="D1406" s="138">
        <f t="shared" si="126"/>
        <v>0</v>
      </c>
      <c r="E1406" s="231"/>
      <c r="F1406" s="119"/>
      <c r="G1406" s="139">
        <f t="shared" si="130"/>
        <v>0</v>
      </c>
      <c r="H1406" s="140">
        <f t="shared" si="127"/>
        <v>0</v>
      </c>
      <c r="I1406" s="122">
        <f t="shared" si="131"/>
        <v>0</v>
      </c>
      <c r="K1406" s="120"/>
      <c r="L1406" s="141" t="e">
        <f t="shared" si="128"/>
        <v>#N/A</v>
      </c>
      <c r="M1406" s="142">
        <f>IF(C1406="ZZ Group",(SUM(IFERROR(SUM(VLOOKUP(C1406,SpeciesLookup,37,FALSE)*E1406/L1406*20*0.001),0)*(1-G1406))),SUM(IFERROR(SUM(VLOOKUP(C1406,SpeciesLookup,37,FALSE)/L1406*'6. Look Up Tables'!$M$9*0.001),0)*(1-G1406)))</f>
        <v>0</v>
      </c>
      <c r="N1406" s="120" t="s">
        <v>114</v>
      </c>
      <c r="O1406" s="122">
        <f t="shared" si="129"/>
        <v>0</v>
      </c>
      <c r="P1406" s="123"/>
    </row>
    <row r="1407" spans="2:16" x14ac:dyDescent="0.2">
      <c r="B1407" s="124"/>
      <c r="C1407" s="137"/>
      <c r="D1407" s="138">
        <f t="shared" si="126"/>
        <v>0</v>
      </c>
      <c r="E1407" s="231"/>
      <c r="F1407" s="119"/>
      <c r="G1407" s="139">
        <f t="shared" si="130"/>
        <v>0</v>
      </c>
      <c r="H1407" s="140">
        <f t="shared" si="127"/>
        <v>0</v>
      </c>
      <c r="I1407" s="122">
        <f t="shared" si="131"/>
        <v>0</v>
      </c>
      <c r="K1407" s="120"/>
      <c r="L1407" s="141" t="e">
        <f t="shared" si="128"/>
        <v>#N/A</v>
      </c>
      <c r="M1407" s="142">
        <f>IF(C1407="ZZ Group",(SUM(IFERROR(SUM(VLOOKUP(C1407,SpeciesLookup,37,FALSE)*E1407/L1407*20*0.001),0)*(1-G1407))),SUM(IFERROR(SUM(VLOOKUP(C1407,SpeciesLookup,37,FALSE)/L1407*'6. Look Up Tables'!$M$9*0.001),0)*(1-G1407)))</f>
        <v>0</v>
      </c>
      <c r="N1407" s="120" t="s">
        <v>114</v>
      </c>
      <c r="O1407" s="122">
        <f t="shared" si="129"/>
        <v>0</v>
      </c>
      <c r="P1407" s="123"/>
    </row>
    <row r="1408" spans="2:16" x14ac:dyDescent="0.2">
      <c r="B1408" s="124"/>
      <c r="C1408" s="137"/>
      <c r="D1408" s="138">
        <f t="shared" si="126"/>
        <v>0</v>
      </c>
      <c r="E1408" s="231"/>
      <c r="F1408" s="119"/>
      <c r="G1408" s="139">
        <f t="shared" si="130"/>
        <v>0</v>
      </c>
      <c r="H1408" s="140">
        <f t="shared" si="127"/>
        <v>0</v>
      </c>
      <c r="I1408" s="122">
        <f t="shared" si="131"/>
        <v>0</v>
      </c>
      <c r="K1408" s="120"/>
      <c r="L1408" s="141" t="e">
        <f t="shared" si="128"/>
        <v>#N/A</v>
      </c>
      <c r="M1408" s="142">
        <f>IF(C1408="ZZ Group",(SUM(IFERROR(SUM(VLOOKUP(C1408,SpeciesLookup,37,FALSE)*E1408/L1408*20*0.001),0)*(1-G1408))),SUM(IFERROR(SUM(VLOOKUP(C1408,SpeciesLookup,37,FALSE)/L1408*'6. Look Up Tables'!$M$9*0.001),0)*(1-G1408)))</f>
        <v>0</v>
      </c>
      <c r="N1408" s="120" t="s">
        <v>114</v>
      </c>
      <c r="O1408" s="122">
        <f t="shared" si="129"/>
        <v>0</v>
      </c>
      <c r="P1408" s="123"/>
    </row>
    <row r="1409" spans="2:16" x14ac:dyDescent="0.2">
      <c r="B1409" s="124"/>
      <c r="C1409" s="137"/>
      <c r="D1409" s="138">
        <f t="shared" ref="D1409:D1472" si="132">IFERROR(VLOOKUP(C1409,SpeciesLookup,25,FALSE),0)</f>
        <v>0</v>
      </c>
      <c r="E1409" s="231"/>
      <c r="F1409" s="119"/>
      <c r="G1409" s="139">
        <f t="shared" si="130"/>
        <v>0</v>
      </c>
      <c r="H1409" s="140">
        <f t="shared" ref="H1409:H1472" si="133">IFERROR(VLOOKUP(C1409,SpeciesLookup,26,FALSE),0)</f>
        <v>0</v>
      </c>
      <c r="I1409" s="122">
        <f t="shared" si="131"/>
        <v>0</v>
      </c>
      <c r="K1409" s="120"/>
      <c r="L1409" s="141" t="e">
        <f t="shared" ref="L1409:L1472" si="134">VLOOKUP(K1409,AWHC,2,FALSE)</f>
        <v>#N/A</v>
      </c>
      <c r="M1409" s="142">
        <f>IF(C1409="ZZ Group",(SUM(IFERROR(SUM(VLOOKUP(C1409,SpeciesLookup,37,FALSE)*E1409/L1409*20*0.001),0)*(1-G1409))),SUM(IFERROR(SUM(VLOOKUP(C1409,SpeciesLookup,37,FALSE)/L1409*'6. Look Up Tables'!$M$9*0.001),0)*(1-G1409)))</f>
        <v>0</v>
      </c>
      <c r="N1409" s="120" t="s">
        <v>114</v>
      </c>
      <c r="O1409" s="122">
        <f t="shared" ref="O1409:O1472" si="135">IF(N1409="Yes",M1409*0.8,M1409)</f>
        <v>0</v>
      </c>
      <c r="P1409" s="123"/>
    </row>
    <row r="1410" spans="2:16" x14ac:dyDescent="0.2">
      <c r="B1410" s="124"/>
      <c r="C1410" s="137"/>
      <c r="D1410" s="138">
        <f t="shared" si="132"/>
        <v>0</v>
      </c>
      <c r="E1410" s="231"/>
      <c r="F1410" s="119"/>
      <c r="G1410" s="139">
        <f t="shared" si="130"/>
        <v>0</v>
      </c>
      <c r="H1410" s="140">
        <f t="shared" si="133"/>
        <v>0</v>
      </c>
      <c r="I1410" s="122">
        <f t="shared" si="131"/>
        <v>0</v>
      </c>
      <c r="K1410" s="120"/>
      <c r="L1410" s="141" t="e">
        <f t="shared" si="134"/>
        <v>#N/A</v>
      </c>
      <c r="M1410" s="142">
        <f>IF(C1410="ZZ Group",(SUM(IFERROR(SUM(VLOOKUP(C1410,SpeciesLookup,37,FALSE)*E1410/L1410*20*0.001),0)*(1-G1410))),SUM(IFERROR(SUM(VLOOKUP(C1410,SpeciesLookup,37,FALSE)/L1410*'6. Look Up Tables'!$M$9*0.001),0)*(1-G1410)))</f>
        <v>0</v>
      </c>
      <c r="N1410" s="120" t="s">
        <v>114</v>
      </c>
      <c r="O1410" s="122">
        <f t="shared" si="135"/>
        <v>0</v>
      </c>
      <c r="P1410" s="123"/>
    </row>
    <row r="1411" spans="2:16" x14ac:dyDescent="0.2">
      <c r="B1411" s="124"/>
      <c r="C1411" s="137"/>
      <c r="D1411" s="138">
        <f t="shared" si="132"/>
        <v>0</v>
      </c>
      <c r="E1411" s="231"/>
      <c r="F1411" s="119"/>
      <c r="G1411" s="139">
        <f t="shared" si="130"/>
        <v>0</v>
      </c>
      <c r="H1411" s="140">
        <f t="shared" si="133"/>
        <v>0</v>
      </c>
      <c r="I1411" s="122">
        <f t="shared" si="131"/>
        <v>0</v>
      </c>
      <c r="K1411" s="120"/>
      <c r="L1411" s="141" t="e">
        <f t="shared" si="134"/>
        <v>#N/A</v>
      </c>
      <c r="M1411" s="142">
        <f>IF(C1411="ZZ Group",(SUM(IFERROR(SUM(VLOOKUP(C1411,SpeciesLookup,37,FALSE)*E1411/L1411*20*0.001),0)*(1-G1411))),SUM(IFERROR(SUM(VLOOKUP(C1411,SpeciesLookup,37,FALSE)/L1411*'6. Look Up Tables'!$M$9*0.001),0)*(1-G1411)))</f>
        <v>0</v>
      </c>
      <c r="N1411" s="120" t="s">
        <v>114</v>
      </c>
      <c r="O1411" s="122">
        <f t="shared" si="135"/>
        <v>0</v>
      </c>
      <c r="P1411" s="123"/>
    </row>
    <row r="1412" spans="2:16" x14ac:dyDescent="0.2">
      <c r="B1412" s="124"/>
      <c r="C1412" s="137"/>
      <c r="D1412" s="138">
        <f t="shared" si="132"/>
        <v>0</v>
      </c>
      <c r="E1412" s="231"/>
      <c r="F1412" s="119"/>
      <c r="G1412" s="139">
        <f t="shared" si="130"/>
        <v>0</v>
      </c>
      <c r="H1412" s="140">
        <f t="shared" si="133"/>
        <v>0</v>
      </c>
      <c r="I1412" s="122">
        <f t="shared" si="131"/>
        <v>0</v>
      </c>
      <c r="K1412" s="120"/>
      <c r="L1412" s="141" t="e">
        <f t="shared" si="134"/>
        <v>#N/A</v>
      </c>
      <c r="M1412" s="142">
        <f>IF(C1412="ZZ Group",(SUM(IFERROR(SUM(VLOOKUP(C1412,SpeciesLookup,37,FALSE)*E1412/L1412*20*0.001),0)*(1-G1412))),SUM(IFERROR(SUM(VLOOKUP(C1412,SpeciesLookup,37,FALSE)/L1412*'6. Look Up Tables'!$M$9*0.001),0)*(1-G1412)))</f>
        <v>0</v>
      </c>
      <c r="N1412" s="120" t="s">
        <v>114</v>
      </c>
      <c r="O1412" s="122">
        <f t="shared" si="135"/>
        <v>0</v>
      </c>
      <c r="P1412" s="123"/>
    </row>
    <row r="1413" spans="2:16" x14ac:dyDescent="0.2">
      <c r="B1413" s="124"/>
      <c r="C1413" s="137"/>
      <c r="D1413" s="138">
        <f t="shared" si="132"/>
        <v>0</v>
      </c>
      <c r="E1413" s="231"/>
      <c r="F1413" s="119"/>
      <c r="G1413" s="139">
        <f t="shared" si="130"/>
        <v>0</v>
      </c>
      <c r="H1413" s="140">
        <f t="shared" si="133"/>
        <v>0</v>
      </c>
      <c r="I1413" s="122">
        <f t="shared" si="131"/>
        <v>0</v>
      </c>
      <c r="K1413" s="120"/>
      <c r="L1413" s="141" t="e">
        <f t="shared" si="134"/>
        <v>#N/A</v>
      </c>
      <c r="M1413" s="142">
        <f>IF(C1413="ZZ Group",(SUM(IFERROR(SUM(VLOOKUP(C1413,SpeciesLookup,37,FALSE)*E1413/L1413*20*0.001),0)*(1-G1413))),SUM(IFERROR(SUM(VLOOKUP(C1413,SpeciesLookup,37,FALSE)/L1413*'6. Look Up Tables'!$M$9*0.001),0)*(1-G1413)))</f>
        <v>0</v>
      </c>
      <c r="N1413" s="120" t="s">
        <v>114</v>
      </c>
      <c r="O1413" s="122">
        <f t="shared" si="135"/>
        <v>0</v>
      </c>
      <c r="P1413" s="123"/>
    </row>
    <row r="1414" spans="2:16" x14ac:dyDescent="0.2">
      <c r="B1414" s="124"/>
      <c r="C1414" s="137"/>
      <c r="D1414" s="138">
        <f t="shared" si="132"/>
        <v>0</v>
      </c>
      <c r="E1414" s="231"/>
      <c r="F1414" s="119"/>
      <c r="G1414" s="139">
        <f t="shared" si="130"/>
        <v>0</v>
      </c>
      <c r="H1414" s="140">
        <f t="shared" si="133"/>
        <v>0</v>
      </c>
      <c r="I1414" s="122">
        <f t="shared" si="131"/>
        <v>0</v>
      </c>
      <c r="K1414" s="120"/>
      <c r="L1414" s="141" t="e">
        <f t="shared" si="134"/>
        <v>#N/A</v>
      </c>
      <c r="M1414" s="142">
        <f>IF(C1414="ZZ Group",(SUM(IFERROR(SUM(VLOOKUP(C1414,SpeciesLookup,37,FALSE)*E1414/L1414*20*0.001),0)*(1-G1414))),SUM(IFERROR(SUM(VLOOKUP(C1414,SpeciesLookup,37,FALSE)/L1414*'6. Look Up Tables'!$M$9*0.001),0)*(1-G1414)))</f>
        <v>0</v>
      </c>
      <c r="N1414" s="120" t="s">
        <v>114</v>
      </c>
      <c r="O1414" s="122">
        <f t="shared" si="135"/>
        <v>0</v>
      </c>
      <c r="P1414" s="123"/>
    </row>
    <row r="1415" spans="2:16" x14ac:dyDescent="0.2">
      <c r="B1415" s="124"/>
      <c r="C1415" s="137"/>
      <c r="D1415" s="138">
        <f t="shared" si="132"/>
        <v>0</v>
      </c>
      <c r="E1415" s="231"/>
      <c r="F1415" s="119"/>
      <c r="G1415" s="139">
        <f t="shared" si="130"/>
        <v>0</v>
      </c>
      <c r="H1415" s="140">
        <f t="shared" si="133"/>
        <v>0</v>
      </c>
      <c r="I1415" s="122">
        <f t="shared" si="131"/>
        <v>0</v>
      </c>
      <c r="K1415" s="120"/>
      <c r="L1415" s="141" t="e">
        <f t="shared" si="134"/>
        <v>#N/A</v>
      </c>
      <c r="M1415" s="142">
        <f>IF(C1415="ZZ Group",(SUM(IFERROR(SUM(VLOOKUP(C1415,SpeciesLookup,37,FALSE)*E1415/L1415*20*0.001),0)*(1-G1415))),SUM(IFERROR(SUM(VLOOKUP(C1415,SpeciesLookup,37,FALSE)/L1415*'6. Look Up Tables'!$M$9*0.001),0)*(1-G1415)))</f>
        <v>0</v>
      </c>
      <c r="N1415" s="120" t="s">
        <v>114</v>
      </c>
      <c r="O1415" s="122">
        <f t="shared" si="135"/>
        <v>0</v>
      </c>
      <c r="P1415" s="123"/>
    </row>
    <row r="1416" spans="2:16" x14ac:dyDescent="0.2">
      <c r="B1416" s="124"/>
      <c r="C1416" s="137"/>
      <c r="D1416" s="138">
        <f t="shared" si="132"/>
        <v>0</v>
      </c>
      <c r="E1416" s="231"/>
      <c r="F1416" s="119"/>
      <c r="G1416" s="139">
        <f t="shared" si="130"/>
        <v>0</v>
      </c>
      <c r="H1416" s="140">
        <f t="shared" si="133"/>
        <v>0</v>
      </c>
      <c r="I1416" s="122">
        <f t="shared" si="131"/>
        <v>0</v>
      </c>
      <c r="K1416" s="120"/>
      <c r="L1416" s="141" t="e">
        <f t="shared" si="134"/>
        <v>#N/A</v>
      </c>
      <c r="M1416" s="142">
        <f>IF(C1416="ZZ Group",(SUM(IFERROR(SUM(VLOOKUP(C1416,SpeciesLookup,37,FALSE)*E1416/L1416*20*0.001),0)*(1-G1416))),SUM(IFERROR(SUM(VLOOKUP(C1416,SpeciesLookup,37,FALSE)/L1416*'6. Look Up Tables'!$M$9*0.001),0)*(1-G1416)))</f>
        <v>0</v>
      </c>
      <c r="N1416" s="120" t="s">
        <v>114</v>
      </c>
      <c r="O1416" s="122">
        <f t="shared" si="135"/>
        <v>0</v>
      </c>
      <c r="P1416" s="123"/>
    </row>
    <row r="1417" spans="2:16" x14ac:dyDescent="0.2">
      <c r="B1417" s="124"/>
      <c r="C1417" s="137"/>
      <c r="D1417" s="138">
        <f t="shared" si="132"/>
        <v>0</v>
      </c>
      <c r="E1417" s="231"/>
      <c r="F1417" s="119"/>
      <c r="G1417" s="139">
        <f t="shared" si="130"/>
        <v>0</v>
      </c>
      <c r="H1417" s="140">
        <f t="shared" si="133"/>
        <v>0</v>
      </c>
      <c r="I1417" s="122">
        <f t="shared" si="131"/>
        <v>0</v>
      </c>
      <c r="K1417" s="120"/>
      <c r="L1417" s="141" t="e">
        <f t="shared" si="134"/>
        <v>#N/A</v>
      </c>
      <c r="M1417" s="142">
        <f>IF(C1417="ZZ Group",(SUM(IFERROR(SUM(VLOOKUP(C1417,SpeciesLookup,37,FALSE)*E1417/L1417*20*0.001),0)*(1-G1417))),SUM(IFERROR(SUM(VLOOKUP(C1417,SpeciesLookup,37,FALSE)/L1417*'6. Look Up Tables'!$M$9*0.001),0)*(1-G1417)))</f>
        <v>0</v>
      </c>
      <c r="N1417" s="120" t="s">
        <v>114</v>
      </c>
      <c r="O1417" s="122">
        <f t="shared" si="135"/>
        <v>0</v>
      </c>
      <c r="P1417" s="123"/>
    </row>
    <row r="1418" spans="2:16" x14ac:dyDescent="0.2">
      <c r="B1418" s="124"/>
      <c r="C1418" s="137"/>
      <c r="D1418" s="138">
        <f t="shared" si="132"/>
        <v>0</v>
      </c>
      <c r="E1418" s="231"/>
      <c r="F1418" s="119"/>
      <c r="G1418" s="139">
        <f t="shared" si="130"/>
        <v>0</v>
      </c>
      <c r="H1418" s="140">
        <f t="shared" si="133"/>
        <v>0</v>
      </c>
      <c r="I1418" s="122">
        <f t="shared" si="131"/>
        <v>0</v>
      </c>
      <c r="K1418" s="120"/>
      <c r="L1418" s="141" t="e">
        <f t="shared" si="134"/>
        <v>#N/A</v>
      </c>
      <c r="M1418" s="142">
        <f>IF(C1418="ZZ Group",(SUM(IFERROR(SUM(VLOOKUP(C1418,SpeciesLookup,37,FALSE)*E1418/L1418*20*0.001),0)*(1-G1418))),SUM(IFERROR(SUM(VLOOKUP(C1418,SpeciesLookup,37,FALSE)/L1418*'6. Look Up Tables'!$M$9*0.001),0)*(1-G1418)))</f>
        <v>0</v>
      </c>
      <c r="N1418" s="120" t="s">
        <v>114</v>
      </c>
      <c r="O1418" s="122">
        <f t="shared" si="135"/>
        <v>0</v>
      </c>
      <c r="P1418" s="123"/>
    </row>
    <row r="1419" spans="2:16" x14ac:dyDescent="0.2">
      <c r="B1419" s="124"/>
      <c r="C1419" s="137"/>
      <c r="D1419" s="138">
        <f t="shared" si="132"/>
        <v>0</v>
      </c>
      <c r="E1419" s="231"/>
      <c r="F1419" s="119"/>
      <c r="G1419" s="139">
        <f t="shared" si="130"/>
        <v>0</v>
      </c>
      <c r="H1419" s="140">
        <f t="shared" si="133"/>
        <v>0</v>
      </c>
      <c r="I1419" s="122">
        <f t="shared" si="131"/>
        <v>0</v>
      </c>
      <c r="K1419" s="120"/>
      <c r="L1419" s="141" t="e">
        <f t="shared" si="134"/>
        <v>#N/A</v>
      </c>
      <c r="M1419" s="142">
        <f>IF(C1419="ZZ Group",(SUM(IFERROR(SUM(VLOOKUP(C1419,SpeciesLookup,37,FALSE)*E1419/L1419*20*0.001),0)*(1-G1419))),SUM(IFERROR(SUM(VLOOKUP(C1419,SpeciesLookup,37,FALSE)/L1419*'6. Look Up Tables'!$M$9*0.001),0)*(1-G1419)))</f>
        <v>0</v>
      </c>
      <c r="N1419" s="120" t="s">
        <v>114</v>
      </c>
      <c r="O1419" s="122">
        <f t="shared" si="135"/>
        <v>0</v>
      </c>
      <c r="P1419" s="123"/>
    </row>
    <row r="1420" spans="2:16" x14ac:dyDescent="0.2">
      <c r="B1420" s="124"/>
      <c r="C1420" s="137"/>
      <c r="D1420" s="138">
        <f t="shared" si="132"/>
        <v>0</v>
      </c>
      <c r="E1420" s="231"/>
      <c r="F1420" s="119"/>
      <c r="G1420" s="139">
        <f t="shared" si="130"/>
        <v>0</v>
      </c>
      <c r="H1420" s="140">
        <f t="shared" si="133"/>
        <v>0</v>
      </c>
      <c r="I1420" s="122">
        <f t="shared" si="131"/>
        <v>0</v>
      </c>
      <c r="K1420" s="120"/>
      <c r="L1420" s="141" t="e">
        <f t="shared" si="134"/>
        <v>#N/A</v>
      </c>
      <c r="M1420" s="142">
        <f>IF(C1420="ZZ Group",(SUM(IFERROR(SUM(VLOOKUP(C1420,SpeciesLookup,37,FALSE)*E1420/L1420*20*0.001),0)*(1-G1420))),SUM(IFERROR(SUM(VLOOKUP(C1420,SpeciesLookup,37,FALSE)/L1420*'6. Look Up Tables'!$M$9*0.001),0)*(1-G1420)))</f>
        <v>0</v>
      </c>
      <c r="N1420" s="120" t="s">
        <v>114</v>
      </c>
      <c r="O1420" s="122">
        <f t="shared" si="135"/>
        <v>0</v>
      </c>
      <c r="P1420" s="123"/>
    </row>
    <row r="1421" spans="2:16" x14ac:dyDescent="0.2">
      <c r="B1421" s="124"/>
      <c r="C1421" s="137"/>
      <c r="D1421" s="138">
        <f t="shared" si="132"/>
        <v>0</v>
      </c>
      <c r="E1421" s="231"/>
      <c r="F1421" s="119"/>
      <c r="G1421" s="139">
        <f t="shared" ref="G1421:G1484" si="136">IF(C1421="ZZ Group",SUM(F1421/E1421),(IFERROR(SUM(F1421/(PI()*(D1421)^2)),0)))</f>
        <v>0</v>
      </c>
      <c r="H1421" s="140">
        <f t="shared" si="133"/>
        <v>0</v>
      </c>
      <c r="I1421" s="122">
        <f t="shared" ref="I1421:I1484" si="137">IFERROR(SUM(H1421*(1-G1421)),(E1421*(1-G1421)))</f>
        <v>0</v>
      </c>
      <c r="K1421" s="120"/>
      <c r="L1421" s="141" t="e">
        <f t="shared" si="134"/>
        <v>#N/A</v>
      </c>
      <c r="M1421" s="142">
        <f>IF(C1421="ZZ Group",(SUM(IFERROR(SUM(VLOOKUP(C1421,SpeciesLookup,37,FALSE)*E1421/L1421*20*0.001),0)*(1-G1421))),SUM(IFERROR(SUM(VLOOKUP(C1421,SpeciesLookup,37,FALSE)/L1421*'6. Look Up Tables'!$M$9*0.001),0)*(1-G1421)))</f>
        <v>0</v>
      </c>
      <c r="N1421" s="120" t="s">
        <v>114</v>
      </c>
      <c r="O1421" s="122">
        <f t="shared" si="135"/>
        <v>0</v>
      </c>
      <c r="P1421" s="123"/>
    </row>
    <row r="1422" spans="2:16" x14ac:dyDescent="0.2">
      <c r="B1422" s="124"/>
      <c r="C1422" s="137"/>
      <c r="D1422" s="138">
        <f t="shared" si="132"/>
        <v>0</v>
      </c>
      <c r="E1422" s="231"/>
      <c r="F1422" s="119"/>
      <c r="G1422" s="139">
        <f t="shared" si="136"/>
        <v>0</v>
      </c>
      <c r="H1422" s="140">
        <f t="shared" si="133"/>
        <v>0</v>
      </c>
      <c r="I1422" s="122">
        <f t="shared" si="137"/>
        <v>0</v>
      </c>
      <c r="K1422" s="120"/>
      <c r="L1422" s="141" t="e">
        <f t="shared" si="134"/>
        <v>#N/A</v>
      </c>
      <c r="M1422" s="142">
        <f>IF(C1422="ZZ Group",(SUM(IFERROR(SUM(VLOOKUP(C1422,SpeciesLookup,37,FALSE)*E1422/L1422*20*0.001),0)*(1-G1422))),SUM(IFERROR(SUM(VLOOKUP(C1422,SpeciesLookup,37,FALSE)/L1422*'6. Look Up Tables'!$M$9*0.001),0)*(1-G1422)))</f>
        <v>0</v>
      </c>
      <c r="N1422" s="120" t="s">
        <v>114</v>
      </c>
      <c r="O1422" s="122">
        <f t="shared" si="135"/>
        <v>0</v>
      </c>
      <c r="P1422" s="123"/>
    </row>
    <row r="1423" spans="2:16" x14ac:dyDescent="0.2">
      <c r="B1423" s="124"/>
      <c r="C1423" s="137"/>
      <c r="D1423" s="138">
        <f t="shared" si="132"/>
        <v>0</v>
      </c>
      <c r="E1423" s="231"/>
      <c r="F1423" s="119"/>
      <c r="G1423" s="139">
        <f t="shared" si="136"/>
        <v>0</v>
      </c>
      <c r="H1423" s="140">
        <f t="shared" si="133"/>
        <v>0</v>
      </c>
      <c r="I1423" s="122">
        <f t="shared" si="137"/>
        <v>0</v>
      </c>
      <c r="K1423" s="120"/>
      <c r="L1423" s="141" t="e">
        <f t="shared" si="134"/>
        <v>#N/A</v>
      </c>
      <c r="M1423" s="142">
        <f>IF(C1423="ZZ Group",(SUM(IFERROR(SUM(VLOOKUP(C1423,SpeciesLookup,37,FALSE)*E1423/L1423*20*0.001),0)*(1-G1423))),SUM(IFERROR(SUM(VLOOKUP(C1423,SpeciesLookup,37,FALSE)/L1423*'6. Look Up Tables'!$M$9*0.001),0)*(1-G1423)))</f>
        <v>0</v>
      </c>
      <c r="N1423" s="120" t="s">
        <v>114</v>
      </c>
      <c r="O1423" s="122">
        <f t="shared" si="135"/>
        <v>0</v>
      </c>
      <c r="P1423" s="123"/>
    </row>
    <row r="1424" spans="2:16" x14ac:dyDescent="0.2">
      <c r="B1424" s="124"/>
      <c r="C1424" s="137"/>
      <c r="D1424" s="138">
        <f t="shared" si="132"/>
        <v>0</v>
      </c>
      <c r="E1424" s="231"/>
      <c r="F1424" s="119"/>
      <c r="G1424" s="139">
        <f t="shared" si="136"/>
        <v>0</v>
      </c>
      <c r="H1424" s="140">
        <f t="shared" si="133"/>
        <v>0</v>
      </c>
      <c r="I1424" s="122">
        <f t="shared" si="137"/>
        <v>0</v>
      </c>
      <c r="K1424" s="120"/>
      <c r="L1424" s="141" t="e">
        <f t="shared" si="134"/>
        <v>#N/A</v>
      </c>
      <c r="M1424" s="142">
        <f>IF(C1424="ZZ Group",(SUM(IFERROR(SUM(VLOOKUP(C1424,SpeciesLookup,37,FALSE)*E1424/L1424*20*0.001),0)*(1-G1424))),SUM(IFERROR(SUM(VLOOKUP(C1424,SpeciesLookup,37,FALSE)/L1424*'6. Look Up Tables'!$M$9*0.001),0)*(1-G1424)))</f>
        <v>0</v>
      </c>
      <c r="N1424" s="120" t="s">
        <v>114</v>
      </c>
      <c r="O1424" s="122">
        <f t="shared" si="135"/>
        <v>0</v>
      </c>
      <c r="P1424" s="123"/>
    </row>
    <row r="1425" spans="2:16" x14ac:dyDescent="0.2">
      <c r="B1425" s="124"/>
      <c r="C1425" s="137"/>
      <c r="D1425" s="138">
        <f t="shared" si="132"/>
        <v>0</v>
      </c>
      <c r="E1425" s="231"/>
      <c r="F1425" s="119"/>
      <c r="G1425" s="139">
        <f t="shared" si="136"/>
        <v>0</v>
      </c>
      <c r="H1425" s="140">
        <f t="shared" si="133"/>
        <v>0</v>
      </c>
      <c r="I1425" s="122">
        <f t="shared" si="137"/>
        <v>0</v>
      </c>
      <c r="K1425" s="120"/>
      <c r="L1425" s="141" t="e">
        <f t="shared" si="134"/>
        <v>#N/A</v>
      </c>
      <c r="M1425" s="142">
        <f>IF(C1425="ZZ Group",(SUM(IFERROR(SUM(VLOOKUP(C1425,SpeciesLookup,37,FALSE)*E1425/L1425*20*0.001),0)*(1-G1425))),SUM(IFERROR(SUM(VLOOKUP(C1425,SpeciesLookup,37,FALSE)/L1425*'6. Look Up Tables'!$M$9*0.001),0)*(1-G1425)))</f>
        <v>0</v>
      </c>
      <c r="N1425" s="120" t="s">
        <v>114</v>
      </c>
      <c r="O1425" s="122">
        <f t="shared" si="135"/>
        <v>0</v>
      </c>
      <c r="P1425" s="123"/>
    </row>
    <row r="1426" spans="2:16" x14ac:dyDescent="0.2">
      <c r="B1426" s="124"/>
      <c r="C1426" s="137"/>
      <c r="D1426" s="138">
        <f t="shared" si="132"/>
        <v>0</v>
      </c>
      <c r="E1426" s="231"/>
      <c r="F1426" s="119"/>
      <c r="G1426" s="139">
        <f t="shared" si="136"/>
        <v>0</v>
      </c>
      <c r="H1426" s="140">
        <f t="shared" si="133"/>
        <v>0</v>
      </c>
      <c r="I1426" s="122">
        <f t="shared" si="137"/>
        <v>0</v>
      </c>
      <c r="K1426" s="120"/>
      <c r="L1426" s="141" t="e">
        <f t="shared" si="134"/>
        <v>#N/A</v>
      </c>
      <c r="M1426" s="142">
        <f>IF(C1426="ZZ Group",(SUM(IFERROR(SUM(VLOOKUP(C1426,SpeciesLookup,37,FALSE)*E1426/L1426*20*0.001),0)*(1-G1426))),SUM(IFERROR(SUM(VLOOKUP(C1426,SpeciesLookup,37,FALSE)/L1426*'6. Look Up Tables'!$M$9*0.001),0)*(1-G1426)))</f>
        <v>0</v>
      </c>
      <c r="N1426" s="120" t="s">
        <v>114</v>
      </c>
      <c r="O1426" s="122">
        <f t="shared" si="135"/>
        <v>0</v>
      </c>
      <c r="P1426" s="123"/>
    </row>
    <row r="1427" spans="2:16" x14ac:dyDescent="0.2">
      <c r="B1427" s="124"/>
      <c r="C1427" s="137"/>
      <c r="D1427" s="138">
        <f t="shared" si="132"/>
        <v>0</v>
      </c>
      <c r="E1427" s="231"/>
      <c r="F1427" s="119"/>
      <c r="G1427" s="139">
        <f t="shared" si="136"/>
        <v>0</v>
      </c>
      <c r="H1427" s="140">
        <f t="shared" si="133"/>
        <v>0</v>
      </c>
      <c r="I1427" s="122">
        <f t="shared" si="137"/>
        <v>0</v>
      </c>
      <c r="K1427" s="120"/>
      <c r="L1427" s="141" t="e">
        <f t="shared" si="134"/>
        <v>#N/A</v>
      </c>
      <c r="M1427" s="142">
        <f>IF(C1427="ZZ Group",(SUM(IFERROR(SUM(VLOOKUP(C1427,SpeciesLookup,37,FALSE)*E1427/L1427*20*0.001),0)*(1-G1427))),SUM(IFERROR(SUM(VLOOKUP(C1427,SpeciesLookup,37,FALSE)/L1427*'6. Look Up Tables'!$M$9*0.001),0)*(1-G1427)))</f>
        <v>0</v>
      </c>
      <c r="N1427" s="120" t="s">
        <v>114</v>
      </c>
      <c r="O1427" s="122">
        <f t="shared" si="135"/>
        <v>0</v>
      </c>
      <c r="P1427" s="123"/>
    </row>
    <row r="1428" spans="2:16" x14ac:dyDescent="0.2">
      <c r="B1428" s="124"/>
      <c r="C1428" s="137"/>
      <c r="D1428" s="138">
        <f t="shared" si="132"/>
        <v>0</v>
      </c>
      <c r="E1428" s="231"/>
      <c r="F1428" s="119"/>
      <c r="G1428" s="139">
        <f t="shared" si="136"/>
        <v>0</v>
      </c>
      <c r="H1428" s="140">
        <f t="shared" si="133"/>
        <v>0</v>
      </c>
      <c r="I1428" s="122">
        <f t="shared" si="137"/>
        <v>0</v>
      </c>
      <c r="K1428" s="120"/>
      <c r="L1428" s="141" t="e">
        <f t="shared" si="134"/>
        <v>#N/A</v>
      </c>
      <c r="M1428" s="142">
        <f>IF(C1428="ZZ Group",(SUM(IFERROR(SUM(VLOOKUP(C1428,SpeciesLookup,37,FALSE)*E1428/L1428*20*0.001),0)*(1-G1428))),SUM(IFERROR(SUM(VLOOKUP(C1428,SpeciesLookup,37,FALSE)/L1428*'6. Look Up Tables'!$M$9*0.001),0)*(1-G1428)))</f>
        <v>0</v>
      </c>
      <c r="N1428" s="120" t="s">
        <v>114</v>
      </c>
      <c r="O1428" s="122">
        <f t="shared" si="135"/>
        <v>0</v>
      </c>
      <c r="P1428" s="123"/>
    </row>
    <row r="1429" spans="2:16" x14ac:dyDescent="0.2">
      <c r="B1429" s="124"/>
      <c r="C1429" s="137"/>
      <c r="D1429" s="138">
        <f t="shared" si="132"/>
        <v>0</v>
      </c>
      <c r="E1429" s="231"/>
      <c r="F1429" s="119"/>
      <c r="G1429" s="139">
        <f t="shared" si="136"/>
        <v>0</v>
      </c>
      <c r="H1429" s="140">
        <f t="shared" si="133"/>
        <v>0</v>
      </c>
      <c r="I1429" s="122">
        <f t="shared" si="137"/>
        <v>0</v>
      </c>
      <c r="K1429" s="120"/>
      <c r="L1429" s="141" t="e">
        <f t="shared" si="134"/>
        <v>#N/A</v>
      </c>
      <c r="M1429" s="142">
        <f>IF(C1429="ZZ Group",(SUM(IFERROR(SUM(VLOOKUP(C1429,SpeciesLookup,37,FALSE)*E1429/L1429*20*0.001),0)*(1-G1429))),SUM(IFERROR(SUM(VLOOKUP(C1429,SpeciesLookup,37,FALSE)/L1429*'6. Look Up Tables'!$M$9*0.001),0)*(1-G1429)))</f>
        <v>0</v>
      </c>
      <c r="N1429" s="120" t="s">
        <v>114</v>
      </c>
      <c r="O1429" s="122">
        <f t="shared" si="135"/>
        <v>0</v>
      </c>
      <c r="P1429" s="123"/>
    </row>
    <row r="1430" spans="2:16" x14ac:dyDescent="0.2">
      <c r="B1430" s="124"/>
      <c r="C1430" s="137"/>
      <c r="D1430" s="138">
        <f t="shared" si="132"/>
        <v>0</v>
      </c>
      <c r="E1430" s="231"/>
      <c r="F1430" s="119"/>
      <c r="G1430" s="139">
        <f t="shared" si="136"/>
        <v>0</v>
      </c>
      <c r="H1430" s="140">
        <f t="shared" si="133"/>
        <v>0</v>
      </c>
      <c r="I1430" s="122">
        <f t="shared" si="137"/>
        <v>0</v>
      </c>
      <c r="K1430" s="120"/>
      <c r="L1430" s="141" t="e">
        <f t="shared" si="134"/>
        <v>#N/A</v>
      </c>
      <c r="M1430" s="142">
        <f>IF(C1430="ZZ Group",(SUM(IFERROR(SUM(VLOOKUP(C1430,SpeciesLookup,37,FALSE)*E1430/L1430*20*0.001),0)*(1-G1430))),SUM(IFERROR(SUM(VLOOKUP(C1430,SpeciesLookup,37,FALSE)/L1430*'6. Look Up Tables'!$M$9*0.001),0)*(1-G1430)))</f>
        <v>0</v>
      </c>
      <c r="N1430" s="120" t="s">
        <v>114</v>
      </c>
      <c r="O1430" s="122">
        <f t="shared" si="135"/>
        <v>0</v>
      </c>
      <c r="P1430" s="123"/>
    </row>
    <row r="1431" spans="2:16" x14ac:dyDescent="0.2">
      <c r="B1431" s="124"/>
      <c r="C1431" s="137"/>
      <c r="D1431" s="138">
        <f t="shared" si="132"/>
        <v>0</v>
      </c>
      <c r="E1431" s="231"/>
      <c r="F1431" s="119"/>
      <c r="G1431" s="139">
        <f t="shared" si="136"/>
        <v>0</v>
      </c>
      <c r="H1431" s="140">
        <f t="shared" si="133"/>
        <v>0</v>
      </c>
      <c r="I1431" s="122">
        <f t="shared" si="137"/>
        <v>0</v>
      </c>
      <c r="K1431" s="120"/>
      <c r="L1431" s="141" t="e">
        <f t="shared" si="134"/>
        <v>#N/A</v>
      </c>
      <c r="M1431" s="142">
        <f>IF(C1431="ZZ Group",(SUM(IFERROR(SUM(VLOOKUP(C1431,SpeciesLookup,37,FALSE)*E1431/L1431*20*0.001),0)*(1-G1431))),SUM(IFERROR(SUM(VLOOKUP(C1431,SpeciesLookup,37,FALSE)/L1431*'6. Look Up Tables'!$M$9*0.001),0)*(1-G1431)))</f>
        <v>0</v>
      </c>
      <c r="N1431" s="120" t="s">
        <v>114</v>
      </c>
      <c r="O1431" s="122">
        <f t="shared" si="135"/>
        <v>0</v>
      </c>
      <c r="P1431" s="123"/>
    </row>
    <row r="1432" spans="2:16" x14ac:dyDescent="0.2">
      <c r="B1432" s="124"/>
      <c r="C1432" s="137"/>
      <c r="D1432" s="138">
        <f t="shared" si="132"/>
        <v>0</v>
      </c>
      <c r="E1432" s="231"/>
      <c r="F1432" s="119"/>
      <c r="G1432" s="139">
        <f t="shared" si="136"/>
        <v>0</v>
      </c>
      <c r="H1432" s="140">
        <f t="shared" si="133"/>
        <v>0</v>
      </c>
      <c r="I1432" s="122">
        <f t="shared" si="137"/>
        <v>0</v>
      </c>
      <c r="K1432" s="120"/>
      <c r="L1432" s="141" t="e">
        <f t="shared" si="134"/>
        <v>#N/A</v>
      </c>
      <c r="M1432" s="142">
        <f>IF(C1432="ZZ Group",(SUM(IFERROR(SUM(VLOOKUP(C1432,SpeciesLookup,37,FALSE)*E1432/L1432*20*0.001),0)*(1-G1432))),SUM(IFERROR(SUM(VLOOKUP(C1432,SpeciesLookup,37,FALSE)/L1432*'6. Look Up Tables'!$M$9*0.001),0)*(1-G1432)))</f>
        <v>0</v>
      </c>
      <c r="N1432" s="120" t="s">
        <v>114</v>
      </c>
      <c r="O1432" s="122">
        <f t="shared" si="135"/>
        <v>0</v>
      </c>
      <c r="P1432" s="123"/>
    </row>
    <row r="1433" spans="2:16" x14ac:dyDescent="0.2">
      <c r="B1433" s="124"/>
      <c r="C1433" s="137"/>
      <c r="D1433" s="138">
        <f t="shared" si="132"/>
        <v>0</v>
      </c>
      <c r="E1433" s="231"/>
      <c r="F1433" s="119"/>
      <c r="G1433" s="139">
        <f t="shared" si="136"/>
        <v>0</v>
      </c>
      <c r="H1433" s="140">
        <f t="shared" si="133"/>
        <v>0</v>
      </c>
      <c r="I1433" s="122">
        <f t="shared" si="137"/>
        <v>0</v>
      </c>
      <c r="K1433" s="120"/>
      <c r="L1433" s="141" t="e">
        <f t="shared" si="134"/>
        <v>#N/A</v>
      </c>
      <c r="M1433" s="142">
        <f>IF(C1433="ZZ Group",(SUM(IFERROR(SUM(VLOOKUP(C1433,SpeciesLookup,37,FALSE)*E1433/L1433*20*0.001),0)*(1-G1433))),SUM(IFERROR(SUM(VLOOKUP(C1433,SpeciesLookup,37,FALSE)/L1433*'6. Look Up Tables'!$M$9*0.001),0)*(1-G1433)))</f>
        <v>0</v>
      </c>
      <c r="N1433" s="120" t="s">
        <v>114</v>
      </c>
      <c r="O1433" s="122">
        <f t="shared" si="135"/>
        <v>0</v>
      </c>
      <c r="P1433" s="123"/>
    </row>
    <row r="1434" spans="2:16" x14ac:dyDescent="0.2">
      <c r="B1434" s="124"/>
      <c r="C1434" s="137"/>
      <c r="D1434" s="138">
        <f t="shared" si="132"/>
        <v>0</v>
      </c>
      <c r="E1434" s="231"/>
      <c r="F1434" s="119"/>
      <c r="G1434" s="139">
        <f t="shared" si="136"/>
        <v>0</v>
      </c>
      <c r="H1434" s="140">
        <f t="shared" si="133"/>
        <v>0</v>
      </c>
      <c r="I1434" s="122">
        <f t="shared" si="137"/>
        <v>0</v>
      </c>
      <c r="K1434" s="120"/>
      <c r="L1434" s="141" t="e">
        <f t="shared" si="134"/>
        <v>#N/A</v>
      </c>
      <c r="M1434" s="142">
        <f>IF(C1434="ZZ Group",(SUM(IFERROR(SUM(VLOOKUP(C1434,SpeciesLookup,37,FALSE)*E1434/L1434*20*0.001),0)*(1-G1434))),SUM(IFERROR(SUM(VLOOKUP(C1434,SpeciesLookup,37,FALSE)/L1434*'6. Look Up Tables'!$M$9*0.001),0)*(1-G1434)))</f>
        <v>0</v>
      </c>
      <c r="N1434" s="120" t="s">
        <v>114</v>
      </c>
      <c r="O1434" s="122">
        <f t="shared" si="135"/>
        <v>0</v>
      </c>
      <c r="P1434" s="123"/>
    </row>
    <row r="1435" spans="2:16" x14ac:dyDescent="0.2">
      <c r="B1435" s="124"/>
      <c r="C1435" s="137"/>
      <c r="D1435" s="138">
        <f t="shared" si="132"/>
        <v>0</v>
      </c>
      <c r="E1435" s="231"/>
      <c r="F1435" s="119"/>
      <c r="G1435" s="139">
        <f t="shared" si="136"/>
        <v>0</v>
      </c>
      <c r="H1435" s="140">
        <f t="shared" si="133"/>
        <v>0</v>
      </c>
      <c r="I1435" s="122">
        <f t="shared" si="137"/>
        <v>0</v>
      </c>
      <c r="K1435" s="120"/>
      <c r="L1435" s="141" t="e">
        <f t="shared" si="134"/>
        <v>#N/A</v>
      </c>
      <c r="M1435" s="142">
        <f>IF(C1435="ZZ Group",(SUM(IFERROR(SUM(VLOOKUP(C1435,SpeciesLookup,37,FALSE)*E1435/L1435*20*0.001),0)*(1-G1435))),SUM(IFERROR(SUM(VLOOKUP(C1435,SpeciesLookup,37,FALSE)/L1435*'6. Look Up Tables'!$M$9*0.001),0)*(1-G1435)))</f>
        <v>0</v>
      </c>
      <c r="N1435" s="120" t="s">
        <v>114</v>
      </c>
      <c r="O1435" s="122">
        <f t="shared" si="135"/>
        <v>0</v>
      </c>
      <c r="P1435" s="123"/>
    </row>
    <row r="1436" spans="2:16" x14ac:dyDescent="0.2">
      <c r="B1436" s="124"/>
      <c r="C1436" s="137"/>
      <c r="D1436" s="138">
        <f t="shared" si="132"/>
        <v>0</v>
      </c>
      <c r="E1436" s="231"/>
      <c r="F1436" s="119"/>
      <c r="G1436" s="139">
        <f t="shared" si="136"/>
        <v>0</v>
      </c>
      <c r="H1436" s="140">
        <f t="shared" si="133"/>
        <v>0</v>
      </c>
      <c r="I1436" s="122">
        <f t="shared" si="137"/>
        <v>0</v>
      </c>
      <c r="K1436" s="120"/>
      <c r="L1436" s="141" t="e">
        <f t="shared" si="134"/>
        <v>#N/A</v>
      </c>
      <c r="M1436" s="142">
        <f>IF(C1436="ZZ Group",(SUM(IFERROR(SUM(VLOOKUP(C1436,SpeciesLookup,37,FALSE)*E1436/L1436*20*0.001),0)*(1-G1436))),SUM(IFERROR(SUM(VLOOKUP(C1436,SpeciesLookup,37,FALSE)/L1436*'6. Look Up Tables'!$M$9*0.001),0)*(1-G1436)))</f>
        <v>0</v>
      </c>
      <c r="N1436" s="120" t="s">
        <v>114</v>
      </c>
      <c r="O1436" s="122">
        <f t="shared" si="135"/>
        <v>0</v>
      </c>
      <c r="P1436" s="123"/>
    </row>
    <row r="1437" spans="2:16" x14ac:dyDescent="0.2">
      <c r="B1437" s="124"/>
      <c r="C1437" s="137"/>
      <c r="D1437" s="138">
        <f t="shared" si="132"/>
        <v>0</v>
      </c>
      <c r="E1437" s="231"/>
      <c r="F1437" s="119"/>
      <c r="G1437" s="139">
        <f t="shared" si="136"/>
        <v>0</v>
      </c>
      <c r="H1437" s="140">
        <f t="shared" si="133"/>
        <v>0</v>
      </c>
      <c r="I1437" s="122">
        <f t="shared" si="137"/>
        <v>0</v>
      </c>
      <c r="K1437" s="120"/>
      <c r="L1437" s="141" t="e">
        <f t="shared" si="134"/>
        <v>#N/A</v>
      </c>
      <c r="M1437" s="142">
        <f>IF(C1437="ZZ Group",(SUM(IFERROR(SUM(VLOOKUP(C1437,SpeciesLookup,37,FALSE)*E1437/L1437*20*0.001),0)*(1-G1437))),SUM(IFERROR(SUM(VLOOKUP(C1437,SpeciesLookup,37,FALSE)/L1437*'6. Look Up Tables'!$M$9*0.001),0)*(1-G1437)))</f>
        <v>0</v>
      </c>
      <c r="N1437" s="120" t="s">
        <v>114</v>
      </c>
      <c r="O1437" s="122">
        <f t="shared" si="135"/>
        <v>0</v>
      </c>
      <c r="P1437" s="123"/>
    </row>
    <row r="1438" spans="2:16" x14ac:dyDescent="0.2">
      <c r="B1438" s="124"/>
      <c r="C1438" s="137"/>
      <c r="D1438" s="138">
        <f t="shared" si="132"/>
        <v>0</v>
      </c>
      <c r="E1438" s="231"/>
      <c r="F1438" s="119"/>
      <c r="G1438" s="139">
        <f t="shared" si="136"/>
        <v>0</v>
      </c>
      <c r="H1438" s="140">
        <f t="shared" si="133"/>
        <v>0</v>
      </c>
      <c r="I1438" s="122">
        <f t="shared" si="137"/>
        <v>0</v>
      </c>
      <c r="K1438" s="120"/>
      <c r="L1438" s="141" t="e">
        <f t="shared" si="134"/>
        <v>#N/A</v>
      </c>
      <c r="M1438" s="142">
        <f>IF(C1438="ZZ Group",(SUM(IFERROR(SUM(VLOOKUP(C1438,SpeciesLookup,37,FALSE)*E1438/L1438*20*0.001),0)*(1-G1438))),SUM(IFERROR(SUM(VLOOKUP(C1438,SpeciesLookup,37,FALSE)/L1438*'6. Look Up Tables'!$M$9*0.001),0)*(1-G1438)))</f>
        <v>0</v>
      </c>
      <c r="N1438" s="120" t="s">
        <v>114</v>
      </c>
      <c r="O1438" s="122">
        <f t="shared" si="135"/>
        <v>0</v>
      </c>
      <c r="P1438" s="123"/>
    </row>
    <row r="1439" spans="2:16" x14ac:dyDescent="0.2">
      <c r="B1439" s="124"/>
      <c r="C1439" s="137"/>
      <c r="D1439" s="138">
        <f t="shared" si="132"/>
        <v>0</v>
      </c>
      <c r="E1439" s="231"/>
      <c r="F1439" s="119"/>
      <c r="G1439" s="139">
        <f t="shared" si="136"/>
        <v>0</v>
      </c>
      <c r="H1439" s="140">
        <f t="shared" si="133"/>
        <v>0</v>
      </c>
      <c r="I1439" s="122">
        <f t="shared" si="137"/>
        <v>0</v>
      </c>
      <c r="K1439" s="120"/>
      <c r="L1439" s="141" t="e">
        <f t="shared" si="134"/>
        <v>#N/A</v>
      </c>
      <c r="M1439" s="142">
        <f>IF(C1439="ZZ Group",(SUM(IFERROR(SUM(VLOOKUP(C1439,SpeciesLookup,37,FALSE)*E1439/L1439*20*0.001),0)*(1-G1439))),SUM(IFERROR(SUM(VLOOKUP(C1439,SpeciesLookup,37,FALSE)/L1439*'6. Look Up Tables'!$M$9*0.001),0)*(1-G1439)))</f>
        <v>0</v>
      </c>
      <c r="N1439" s="120" t="s">
        <v>114</v>
      </c>
      <c r="O1439" s="122">
        <f t="shared" si="135"/>
        <v>0</v>
      </c>
      <c r="P1439" s="123"/>
    </row>
    <row r="1440" spans="2:16" x14ac:dyDescent="0.2">
      <c r="B1440" s="124"/>
      <c r="C1440" s="137"/>
      <c r="D1440" s="138">
        <f t="shared" si="132"/>
        <v>0</v>
      </c>
      <c r="E1440" s="231"/>
      <c r="F1440" s="119"/>
      <c r="G1440" s="139">
        <f t="shared" si="136"/>
        <v>0</v>
      </c>
      <c r="H1440" s="140">
        <f t="shared" si="133"/>
        <v>0</v>
      </c>
      <c r="I1440" s="122">
        <f t="shared" si="137"/>
        <v>0</v>
      </c>
      <c r="K1440" s="120"/>
      <c r="L1440" s="141" t="e">
        <f t="shared" si="134"/>
        <v>#N/A</v>
      </c>
      <c r="M1440" s="142">
        <f>IF(C1440="ZZ Group",(SUM(IFERROR(SUM(VLOOKUP(C1440,SpeciesLookup,37,FALSE)*E1440/L1440*20*0.001),0)*(1-G1440))),SUM(IFERROR(SUM(VLOOKUP(C1440,SpeciesLookup,37,FALSE)/L1440*'6. Look Up Tables'!$M$9*0.001),0)*(1-G1440)))</f>
        <v>0</v>
      </c>
      <c r="N1440" s="120" t="s">
        <v>114</v>
      </c>
      <c r="O1440" s="122">
        <f t="shared" si="135"/>
        <v>0</v>
      </c>
      <c r="P1440" s="123"/>
    </row>
    <row r="1441" spans="2:16" x14ac:dyDescent="0.2">
      <c r="B1441" s="124"/>
      <c r="C1441" s="137"/>
      <c r="D1441" s="138">
        <f t="shared" si="132"/>
        <v>0</v>
      </c>
      <c r="E1441" s="231"/>
      <c r="F1441" s="119"/>
      <c r="G1441" s="139">
        <f t="shared" si="136"/>
        <v>0</v>
      </c>
      <c r="H1441" s="140">
        <f t="shared" si="133"/>
        <v>0</v>
      </c>
      <c r="I1441" s="122">
        <f t="shared" si="137"/>
        <v>0</v>
      </c>
      <c r="K1441" s="120"/>
      <c r="L1441" s="141" t="e">
        <f t="shared" si="134"/>
        <v>#N/A</v>
      </c>
      <c r="M1441" s="142">
        <f>IF(C1441="ZZ Group",(SUM(IFERROR(SUM(VLOOKUP(C1441,SpeciesLookup,37,FALSE)*E1441/L1441*20*0.001),0)*(1-G1441))),SUM(IFERROR(SUM(VLOOKUP(C1441,SpeciesLookup,37,FALSE)/L1441*'6. Look Up Tables'!$M$9*0.001),0)*(1-G1441)))</f>
        <v>0</v>
      </c>
      <c r="N1441" s="120" t="s">
        <v>114</v>
      </c>
      <c r="O1441" s="122">
        <f t="shared" si="135"/>
        <v>0</v>
      </c>
      <c r="P1441" s="123"/>
    </row>
    <row r="1442" spans="2:16" x14ac:dyDescent="0.2">
      <c r="B1442" s="124"/>
      <c r="C1442" s="137"/>
      <c r="D1442" s="138">
        <f t="shared" si="132"/>
        <v>0</v>
      </c>
      <c r="E1442" s="231"/>
      <c r="F1442" s="119"/>
      <c r="G1442" s="139">
        <f t="shared" si="136"/>
        <v>0</v>
      </c>
      <c r="H1442" s="140">
        <f t="shared" si="133"/>
        <v>0</v>
      </c>
      <c r="I1442" s="122">
        <f t="shared" si="137"/>
        <v>0</v>
      </c>
      <c r="K1442" s="120"/>
      <c r="L1442" s="141" t="e">
        <f t="shared" si="134"/>
        <v>#N/A</v>
      </c>
      <c r="M1442" s="142">
        <f>IF(C1442="ZZ Group",(SUM(IFERROR(SUM(VLOOKUP(C1442,SpeciesLookup,37,FALSE)*E1442/L1442*20*0.001),0)*(1-G1442))),SUM(IFERROR(SUM(VLOOKUP(C1442,SpeciesLookup,37,FALSE)/L1442*'6. Look Up Tables'!$M$9*0.001),0)*(1-G1442)))</f>
        <v>0</v>
      </c>
      <c r="N1442" s="120" t="s">
        <v>114</v>
      </c>
      <c r="O1442" s="122">
        <f t="shared" si="135"/>
        <v>0</v>
      </c>
      <c r="P1442" s="123"/>
    </row>
    <row r="1443" spans="2:16" x14ac:dyDescent="0.2">
      <c r="B1443" s="124"/>
      <c r="C1443" s="137"/>
      <c r="D1443" s="138">
        <f t="shared" si="132"/>
        <v>0</v>
      </c>
      <c r="E1443" s="231"/>
      <c r="F1443" s="119"/>
      <c r="G1443" s="139">
        <f t="shared" si="136"/>
        <v>0</v>
      </c>
      <c r="H1443" s="140">
        <f t="shared" si="133"/>
        <v>0</v>
      </c>
      <c r="I1443" s="122">
        <f t="shared" si="137"/>
        <v>0</v>
      </c>
      <c r="K1443" s="120"/>
      <c r="L1443" s="141" t="e">
        <f t="shared" si="134"/>
        <v>#N/A</v>
      </c>
      <c r="M1443" s="142">
        <f>IF(C1443="ZZ Group",(SUM(IFERROR(SUM(VLOOKUP(C1443,SpeciesLookup,37,FALSE)*E1443/L1443*20*0.001),0)*(1-G1443))),SUM(IFERROR(SUM(VLOOKUP(C1443,SpeciesLookup,37,FALSE)/L1443*'6. Look Up Tables'!$M$9*0.001),0)*(1-G1443)))</f>
        <v>0</v>
      </c>
      <c r="N1443" s="120" t="s">
        <v>114</v>
      </c>
      <c r="O1443" s="122">
        <f t="shared" si="135"/>
        <v>0</v>
      </c>
      <c r="P1443" s="123"/>
    </row>
    <row r="1444" spans="2:16" x14ac:dyDescent="0.2">
      <c r="B1444" s="124"/>
      <c r="C1444" s="137"/>
      <c r="D1444" s="138">
        <f t="shared" si="132"/>
        <v>0</v>
      </c>
      <c r="E1444" s="231"/>
      <c r="F1444" s="119"/>
      <c r="G1444" s="139">
        <f t="shared" si="136"/>
        <v>0</v>
      </c>
      <c r="H1444" s="140">
        <f t="shared" si="133"/>
        <v>0</v>
      </c>
      <c r="I1444" s="122">
        <f t="shared" si="137"/>
        <v>0</v>
      </c>
      <c r="K1444" s="120"/>
      <c r="L1444" s="141" t="e">
        <f t="shared" si="134"/>
        <v>#N/A</v>
      </c>
      <c r="M1444" s="142">
        <f>IF(C1444="ZZ Group",(SUM(IFERROR(SUM(VLOOKUP(C1444,SpeciesLookup,37,FALSE)*E1444/L1444*20*0.001),0)*(1-G1444))),SUM(IFERROR(SUM(VLOOKUP(C1444,SpeciesLookup,37,FALSE)/L1444*'6. Look Up Tables'!$M$9*0.001),0)*(1-G1444)))</f>
        <v>0</v>
      </c>
      <c r="N1444" s="120" t="s">
        <v>114</v>
      </c>
      <c r="O1444" s="122">
        <f t="shared" si="135"/>
        <v>0</v>
      </c>
      <c r="P1444" s="123"/>
    </row>
    <row r="1445" spans="2:16" x14ac:dyDescent="0.2">
      <c r="B1445" s="124"/>
      <c r="C1445" s="137"/>
      <c r="D1445" s="138">
        <f t="shared" si="132"/>
        <v>0</v>
      </c>
      <c r="E1445" s="231"/>
      <c r="F1445" s="119"/>
      <c r="G1445" s="139">
        <f t="shared" si="136"/>
        <v>0</v>
      </c>
      <c r="H1445" s="140">
        <f t="shared" si="133"/>
        <v>0</v>
      </c>
      <c r="I1445" s="122">
        <f t="shared" si="137"/>
        <v>0</v>
      </c>
      <c r="K1445" s="120"/>
      <c r="L1445" s="141" t="e">
        <f t="shared" si="134"/>
        <v>#N/A</v>
      </c>
      <c r="M1445" s="142">
        <f>IF(C1445="ZZ Group",(SUM(IFERROR(SUM(VLOOKUP(C1445,SpeciesLookup,37,FALSE)*E1445/L1445*20*0.001),0)*(1-G1445))),SUM(IFERROR(SUM(VLOOKUP(C1445,SpeciesLookup,37,FALSE)/L1445*'6. Look Up Tables'!$M$9*0.001),0)*(1-G1445)))</f>
        <v>0</v>
      </c>
      <c r="N1445" s="120" t="s">
        <v>114</v>
      </c>
      <c r="O1445" s="122">
        <f t="shared" si="135"/>
        <v>0</v>
      </c>
      <c r="P1445" s="123"/>
    </row>
    <row r="1446" spans="2:16" x14ac:dyDescent="0.2">
      <c r="B1446" s="124"/>
      <c r="C1446" s="137"/>
      <c r="D1446" s="138">
        <f t="shared" si="132"/>
        <v>0</v>
      </c>
      <c r="E1446" s="231"/>
      <c r="F1446" s="119"/>
      <c r="G1446" s="139">
        <f t="shared" si="136"/>
        <v>0</v>
      </c>
      <c r="H1446" s="140">
        <f t="shared" si="133"/>
        <v>0</v>
      </c>
      <c r="I1446" s="122">
        <f t="shared" si="137"/>
        <v>0</v>
      </c>
      <c r="K1446" s="120"/>
      <c r="L1446" s="141" t="e">
        <f t="shared" si="134"/>
        <v>#N/A</v>
      </c>
      <c r="M1446" s="142">
        <f>IF(C1446="ZZ Group",(SUM(IFERROR(SUM(VLOOKUP(C1446,SpeciesLookup,37,FALSE)*E1446/L1446*20*0.001),0)*(1-G1446))),SUM(IFERROR(SUM(VLOOKUP(C1446,SpeciesLookup,37,FALSE)/L1446*'6. Look Up Tables'!$M$9*0.001),0)*(1-G1446)))</f>
        <v>0</v>
      </c>
      <c r="N1446" s="120" t="s">
        <v>114</v>
      </c>
      <c r="O1446" s="122">
        <f t="shared" si="135"/>
        <v>0</v>
      </c>
      <c r="P1446" s="123"/>
    </row>
    <row r="1447" spans="2:16" x14ac:dyDescent="0.2">
      <c r="B1447" s="124"/>
      <c r="C1447" s="137"/>
      <c r="D1447" s="138">
        <f t="shared" si="132"/>
        <v>0</v>
      </c>
      <c r="E1447" s="231"/>
      <c r="F1447" s="119"/>
      <c r="G1447" s="139">
        <f t="shared" si="136"/>
        <v>0</v>
      </c>
      <c r="H1447" s="140">
        <f t="shared" si="133"/>
        <v>0</v>
      </c>
      <c r="I1447" s="122">
        <f t="shared" si="137"/>
        <v>0</v>
      </c>
      <c r="K1447" s="120"/>
      <c r="L1447" s="141" t="e">
        <f t="shared" si="134"/>
        <v>#N/A</v>
      </c>
      <c r="M1447" s="142">
        <f>IF(C1447="ZZ Group",(SUM(IFERROR(SUM(VLOOKUP(C1447,SpeciesLookup,37,FALSE)*E1447/L1447*20*0.001),0)*(1-G1447))),SUM(IFERROR(SUM(VLOOKUP(C1447,SpeciesLookup,37,FALSE)/L1447*'6. Look Up Tables'!$M$9*0.001),0)*(1-G1447)))</f>
        <v>0</v>
      </c>
      <c r="N1447" s="120" t="s">
        <v>114</v>
      </c>
      <c r="O1447" s="122">
        <f t="shared" si="135"/>
        <v>0</v>
      </c>
      <c r="P1447" s="123"/>
    </row>
    <row r="1448" spans="2:16" x14ac:dyDescent="0.2">
      <c r="B1448" s="124"/>
      <c r="C1448" s="137"/>
      <c r="D1448" s="138">
        <f t="shared" si="132"/>
        <v>0</v>
      </c>
      <c r="E1448" s="231"/>
      <c r="F1448" s="119"/>
      <c r="G1448" s="139">
        <f t="shared" si="136"/>
        <v>0</v>
      </c>
      <c r="H1448" s="140">
        <f t="shared" si="133"/>
        <v>0</v>
      </c>
      <c r="I1448" s="122">
        <f t="shared" si="137"/>
        <v>0</v>
      </c>
      <c r="K1448" s="120"/>
      <c r="L1448" s="141" t="e">
        <f t="shared" si="134"/>
        <v>#N/A</v>
      </c>
      <c r="M1448" s="142">
        <f>IF(C1448="ZZ Group",(SUM(IFERROR(SUM(VLOOKUP(C1448,SpeciesLookup,37,FALSE)*E1448/L1448*20*0.001),0)*(1-G1448))),SUM(IFERROR(SUM(VLOOKUP(C1448,SpeciesLookup,37,FALSE)/L1448*'6. Look Up Tables'!$M$9*0.001),0)*(1-G1448)))</f>
        <v>0</v>
      </c>
      <c r="N1448" s="120" t="s">
        <v>114</v>
      </c>
      <c r="O1448" s="122">
        <f t="shared" si="135"/>
        <v>0</v>
      </c>
      <c r="P1448" s="123"/>
    </row>
    <row r="1449" spans="2:16" x14ac:dyDescent="0.2">
      <c r="B1449" s="124"/>
      <c r="C1449" s="137"/>
      <c r="D1449" s="138">
        <f t="shared" si="132"/>
        <v>0</v>
      </c>
      <c r="E1449" s="231"/>
      <c r="F1449" s="119"/>
      <c r="G1449" s="139">
        <f t="shared" si="136"/>
        <v>0</v>
      </c>
      <c r="H1449" s="140">
        <f t="shared" si="133"/>
        <v>0</v>
      </c>
      <c r="I1449" s="122">
        <f t="shared" si="137"/>
        <v>0</v>
      </c>
      <c r="K1449" s="120"/>
      <c r="L1449" s="141" t="e">
        <f t="shared" si="134"/>
        <v>#N/A</v>
      </c>
      <c r="M1449" s="142">
        <f>IF(C1449="ZZ Group",(SUM(IFERROR(SUM(VLOOKUP(C1449,SpeciesLookup,37,FALSE)*E1449/L1449*20*0.001),0)*(1-G1449))),SUM(IFERROR(SUM(VLOOKUP(C1449,SpeciesLookup,37,FALSE)/L1449*'6. Look Up Tables'!$M$9*0.001),0)*(1-G1449)))</f>
        <v>0</v>
      </c>
      <c r="N1449" s="120" t="s">
        <v>114</v>
      </c>
      <c r="O1449" s="122">
        <f t="shared" si="135"/>
        <v>0</v>
      </c>
      <c r="P1449" s="123"/>
    </row>
    <row r="1450" spans="2:16" x14ac:dyDescent="0.2">
      <c r="B1450" s="124"/>
      <c r="C1450" s="137"/>
      <c r="D1450" s="138">
        <f t="shared" si="132"/>
        <v>0</v>
      </c>
      <c r="E1450" s="231"/>
      <c r="F1450" s="119"/>
      <c r="G1450" s="139">
        <f t="shared" si="136"/>
        <v>0</v>
      </c>
      <c r="H1450" s="140">
        <f t="shared" si="133"/>
        <v>0</v>
      </c>
      <c r="I1450" s="122">
        <f t="shared" si="137"/>
        <v>0</v>
      </c>
      <c r="K1450" s="120"/>
      <c r="L1450" s="141" t="e">
        <f t="shared" si="134"/>
        <v>#N/A</v>
      </c>
      <c r="M1450" s="142">
        <f>IF(C1450="ZZ Group",(SUM(IFERROR(SUM(VLOOKUP(C1450,SpeciesLookup,37,FALSE)*E1450/L1450*20*0.001),0)*(1-G1450))),SUM(IFERROR(SUM(VLOOKUP(C1450,SpeciesLookup,37,FALSE)/L1450*'6. Look Up Tables'!$M$9*0.001),0)*(1-G1450)))</f>
        <v>0</v>
      </c>
      <c r="N1450" s="120" t="s">
        <v>114</v>
      </c>
      <c r="O1450" s="122">
        <f t="shared" si="135"/>
        <v>0</v>
      </c>
      <c r="P1450" s="123"/>
    </row>
    <row r="1451" spans="2:16" x14ac:dyDescent="0.2">
      <c r="B1451" s="124"/>
      <c r="C1451" s="137"/>
      <c r="D1451" s="138">
        <f t="shared" si="132"/>
        <v>0</v>
      </c>
      <c r="E1451" s="231"/>
      <c r="F1451" s="119"/>
      <c r="G1451" s="139">
        <f t="shared" si="136"/>
        <v>0</v>
      </c>
      <c r="H1451" s="140">
        <f t="shared" si="133"/>
        <v>0</v>
      </c>
      <c r="I1451" s="122">
        <f t="shared" si="137"/>
        <v>0</v>
      </c>
      <c r="K1451" s="120"/>
      <c r="L1451" s="141" t="e">
        <f t="shared" si="134"/>
        <v>#N/A</v>
      </c>
      <c r="M1451" s="142">
        <f>IF(C1451="ZZ Group",(SUM(IFERROR(SUM(VLOOKUP(C1451,SpeciesLookup,37,FALSE)*E1451/L1451*20*0.001),0)*(1-G1451))),SUM(IFERROR(SUM(VLOOKUP(C1451,SpeciesLookup,37,FALSE)/L1451*'6. Look Up Tables'!$M$9*0.001),0)*(1-G1451)))</f>
        <v>0</v>
      </c>
      <c r="N1451" s="120" t="s">
        <v>114</v>
      </c>
      <c r="O1451" s="122">
        <f t="shared" si="135"/>
        <v>0</v>
      </c>
      <c r="P1451" s="123"/>
    </row>
    <row r="1452" spans="2:16" x14ac:dyDescent="0.2">
      <c r="B1452" s="124"/>
      <c r="C1452" s="137"/>
      <c r="D1452" s="138">
        <f t="shared" si="132"/>
        <v>0</v>
      </c>
      <c r="E1452" s="231"/>
      <c r="F1452" s="119"/>
      <c r="G1452" s="139">
        <f t="shared" si="136"/>
        <v>0</v>
      </c>
      <c r="H1452" s="140">
        <f t="shared" si="133"/>
        <v>0</v>
      </c>
      <c r="I1452" s="122">
        <f t="shared" si="137"/>
        <v>0</v>
      </c>
      <c r="K1452" s="120"/>
      <c r="L1452" s="141" t="e">
        <f t="shared" si="134"/>
        <v>#N/A</v>
      </c>
      <c r="M1452" s="142">
        <f>IF(C1452="ZZ Group",(SUM(IFERROR(SUM(VLOOKUP(C1452,SpeciesLookup,37,FALSE)*E1452/L1452*20*0.001),0)*(1-G1452))),SUM(IFERROR(SUM(VLOOKUP(C1452,SpeciesLookup,37,FALSE)/L1452*'6. Look Up Tables'!$M$9*0.001),0)*(1-G1452)))</f>
        <v>0</v>
      </c>
      <c r="N1452" s="120" t="s">
        <v>114</v>
      </c>
      <c r="O1452" s="122">
        <f t="shared" si="135"/>
        <v>0</v>
      </c>
      <c r="P1452" s="123"/>
    </row>
    <row r="1453" spans="2:16" x14ac:dyDescent="0.2">
      <c r="B1453" s="124"/>
      <c r="C1453" s="137"/>
      <c r="D1453" s="138">
        <f t="shared" si="132"/>
        <v>0</v>
      </c>
      <c r="E1453" s="231"/>
      <c r="F1453" s="119"/>
      <c r="G1453" s="139">
        <f t="shared" si="136"/>
        <v>0</v>
      </c>
      <c r="H1453" s="140">
        <f t="shared" si="133"/>
        <v>0</v>
      </c>
      <c r="I1453" s="122">
        <f t="shared" si="137"/>
        <v>0</v>
      </c>
      <c r="K1453" s="120"/>
      <c r="L1453" s="141" t="e">
        <f t="shared" si="134"/>
        <v>#N/A</v>
      </c>
      <c r="M1453" s="142">
        <f>IF(C1453="ZZ Group",(SUM(IFERROR(SUM(VLOOKUP(C1453,SpeciesLookup,37,FALSE)*E1453/L1453*20*0.001),0)*(1-G1453))),SUM(IFERROR(SUM(VLOOKUP(C1453,SpeciesLookup,37,FALSE)/L1453*'6. Look Up Tables'!$M$9*0.001),0)*(1-G1453)))</f>
        <v>0</v>
      </c>
      <c r="N1453" s="120" t="s">
        <v>114</v>
      </c>
      <c r="O1453" s="122">
        <f t="shared" si="135"/>
        <v>0</v>
      </c>
      <c r="P1453" s="123"/>
    </row>
    <row r="1454" spans="2:16" x14ac:dyDescent="0.2">
      <c r="B1454" s="124"/>
      <c r="C1454" s="137"/>
      <c r="D1454" s="138">
        <f t="shared" si="132"/>
        <v>0</v>
      </c>
      <c r="E1454" s="231"/>
      <c r="F1454" s="119"/>
      <c r="G1454" s="139">
        <f t="shared" si="136"/>
        <v>0</v>
      </c>
      <c r="H1454" s="140">
        <f t="shared" si="133"/>
        <v>0</v>
      </c>
      <c r="I1454" s="122">
        <f t="shared" si="137"/>
        <v>0</v>
      </c>
      <c r="K1454" s="120"/>
      <c r="L1454" s="141" t="e">
        <f t="shared" si="134"/>
        <v>#N/A</v>
      </c>
      <c r="M1454" s="142">
        <f>IF(C1454="ZZ Group",(SUM(IFERROR(SUM(VLOOKUP(C1454,SpeciesLookup,37,FALSE)*E1454/L1454*20*0.001),0)*(1-G1454))),SUM(IFERROR(SUM(VLOOKUP(C1454,SpeciesLookup,37,FALSE)/L1454*'6. Look Up Tables'!$M$9*0.001),0)*(1-G1454)))</f>
        <v>0</v>
      </c>
      <c r="N1454" s="120" t="s">
        <v>114</v>
      </c>
      <c r="O1454" s="122">
        <f t="shared" si="135"/>
        <v>0</v>
      </c>
      <c r="P1454" s="123"/>
    </row>
    <row r="1455" spans="2:16" x14ac:dyDescent="0.2">
      <c r="B1455" s="124"/>
      <c r="C1455" s="137"/>
      <c r="D1455" s="138">
        <f t="shared" si="132"/>
        <v>0</v>
      </c>
      <c r="E1455" s="231"/>
      <c r="F1455" s="119"/>
      <c r="G1455" s="139">
        <f t="shared" si="136"/>
        <v>0</v>
      </c>
      <c r="H1455" s="140">
        <f t="shared" si="133"/>
        <v>0</v>
      </c>
      <c r="I1455" s="122">
        <f t="shared" si="137"/>
        <v>0</v>
      </c>
      <c r="K1455" s="120"/>
      <c r="L1455" s="141" t="e">
        <f t="shared" si="134"/>
        <v>#N/A</v>
      </c>
      <c r="M1455" s="142">
        <f>IF(C1455="ZZ Group",(SUM(IFERROR(SUM(VLOOKUP(C1455,SpeciesLookup,37,FALSE)*E1455/L1455*20*0.001),0)*(1-G1455))),SUM(IFERROR(SUM(VLOOKUP(C1455,SpeciesLookup,37,FALSE)/L1455*'6. Look Up Tables'!$M$9*0.001),0)*(1-G1455)))</f>
        <v>0</v>
      </c>
      <c r="N1455" s="120" t="s">
        <v>114</v>
      </c>
      <c r="O1455" s="122">
        <f t="shared" si="135"/>
        <v>0</v>
      </c>
      <c r="P1455" s="123"/>
    </row>
    <row r="1456" spans="2:16" x14ac:dyDescent="0.2">
      <c r="B1456" s="124"/>
      <c r="C1456" s="137"/>
      <c r="D1456" s="138">
        <f t="shared" si="132"/>
        <v>0</v>
      </c>
      <c r="E1456" s="231"/>
      <c r="F1456" s="119"/>
      <c r="G1456" s="139">
        <f t="shared" si="136"/>
        <v>0</v>
      </c>
      <c r="H1456" s="140">
        <f t="shared" si="133"/>
        <v>0</v>
      </c>
      <c r="I1456" s="122">
        <f t="shared" si="137"/>
        <v>0</v>
      </c>
      <c r="K1456" s="120"/>
      <c r="L1456" s="141" t="e">
        <f t="shared" si="134"/>
        <v>#N/A</v>
      </c>
      <c r="M1456" s="142">
        <f>IF(C1456="ZZ Group",(SUM(IFERROR(SUM(VLOOKUP(C1456,SpeciesLookup,37,FALSE)*E1456/L1456*20*0.001),0)*(1-G1456))),SUM(IFERROR(SUM(VLOOKUP(C1456,SpeciesLookup,37,FALSE)/L1456*'6. Look Up Tables'!$M$9*0.001),0)*(1-G1456)))</f>
        <v>0</v>
      </c>
      <c r="N1456" s="120" t="s">
        <v>114</v>
      </c>
      <c r="O1456" s="122">
        <f t="shared" si="135"/>
        <v>0</v>
      </c>
      <c r="P1456" s="123"/>
    </row>
    <row r="1457" spans="2:16" x14ac:dyDescent="0.2">
      <c r="B1457" s="124"/>
      <c r="C1457" s="137"/>
      <c r="D1457" s="138">
        <f t="shared" si="132"/>
        <v>0</v>
      </c>
      <c r="E1457" s="231"/>
      <c r="F1457" s="119"/>
      <c r="G1457" s="139">
        <f t="shared" si="136"/>
        <v>0</v>
      </c>
      <c r="H1457" s="140">
        <f t="shared" si="133"/>
        <v>0</v>
      </c>
      <c r="I1457" s="122">
        <f t="shared" si="137"/>
        <v>0</v>
      </c>
      <c r="K1457" s="120"/>
      <c r="L1457" s="141" t="e">
        <f t="shared" si="134"/>
        <v>#N/A</v>
      </c>
      <c r="M1457" s="142">
        <f>IF(C1457="ZZ Group",(SUM(IFERROR(SUM(VLOOKUP(C1457,SpeciesLookup,37,FALSE)*E1457/L1457*20*0.001),0)*(1-G1457))),SUM(IFERROR(SUM(VLOOKUP(C1457,SpeciesLookup,37,FALSE)/L1457*'6. Look Up Tables'!$M$9*0.001),0)*(1-G1457)))</f>
        <v>0</v>
      </c>
      <c r="N1457" s="120" t="s">
        <v>114</v>
      </c>
      <c r="O1457" s="122">
        <f t="shared" si="135"/>
        <v>0</v>
      </c>
      <c r="P1457" s="123"/>
    </row>
    <row r="1458" spans="2:16" x14ac:dyDescent="0.2">
      <c r="B1458" s="124"/>
      <c r="C1458" s="137"/>
      <c r="D1458" s="138">
        <f t="shared" si="132"/>
        <v>0</v>
      </c>
      <c r="E1458" s="231"/>
      <c r="F1458" s="119"/>
      <c r="G1458" s="139">
        <f t="shared" si="136"/>
        <v>0</v>
      </c>
      <c r="H1458" s="140">
        <f t="shared" si="133"/>
        <v>0</v>
      </c>
      <c r="I1458" s="122">
        <f t="shared" si="137"/>
        <v>0</v>
      </c>
      <c r="K1458" s="120"/>
      <c r="L1458" s="141" t="e">
        <f t="shared" si="134"/>
        <v>#N/A</v>
      </c>
      <c r="M1458" s="142">
        <f>IF(C1458="ZZ Group",(SUM(IFERROR(SUM(VLOOKUP(C1458,SpeciesLookup,37,FALSE)*E1458/L1458*20*0.001),0)*(1-G1458))),SUM(IFERROR(SUM(VLOOKUP(C1458,SpeciesLookup,37,FALSE)/L1458*'6. Look Up Tables'!$M$9*0.001),0)*(1-G1458)))</f>
        <v>0</v>
      </c>
      <c r="N1458" s="120" t="s">
        <v>114</v>
      </c>
      <c r="O1458" s="122">
        <f t="shared" si="135"/>
        <v>0</v>
      </c>
      <c r="P1458" s="123"/>
    </row>
    <row r="1459" spans="2:16" x14ac:dyDescent="0.2">
      <c r="B1459" s="124"/>
      <c r="C1459" s="137"/>
      <c r="D1459" s="138">
        <f t="shared" si="132"/>
        <v>0</v>
      </c>
      <c r="E1459" s="231"/>
      <c r="F1459" s="119"/>
      <c r="G1459" s="139">
        <f t="shared" si="136"/>
        <v>0</v>
      </c>
      <c r="H1459" s="140">
        <f t="shared" si="133"/>
        <v>0</v>
      </c>
      <c r="I1459" s="122">
        <f t="shared" si="137"/>
        <v>0</v>
      </c>
      <c r="K1459" s="120"/>
      <c r="L1459" s="141" t="e">
        <f t="shared" si="134"/>
        <v>#N/A</v>
      </c>
      <c r="M1459" s="142">
        <f>IF(C1459="ZZ Group",(SUM(IFERROR(SUM(VLOOKUP(C1459,SpeciesLookup,37,FALSE)*E1459/L1459*20*0.001),0)*(1-G1459))),SUM(IFERROR(SUM(VLOOKUP(C1459,SpeciesLookup,37,FALSE)/L1459*'6. Look Up Tables'!$M$9*0.001),0)*(1-G1459)))</f>
        <v>0</v>
      </c>
      <c r="N1459" s="120" t="s">
        <v>114</v>
      </c>
      <c r="O1459" s="122">
        <f t="shared" si="135"/>
        <v>0</v>
      </c>
      <c r="P1459" s="123"/>
    </row>
    <row r="1460" spans="2:16" x14ac:dyDescent="0.2">
      <c r="B1460" s="124"/>
      <c r="C1460" s="137"/>
      <c r="D1460" s="138">
        <f t="shared" si="132"/>
        <v>0</v>
      </c>
      <c r="E1460" s="231"/>
      <c r="F1460" s="119"/>
      <c r="G1460" s="139">
        <f t="shared" si="136"/>
        <v>0</v>
      </c>
      <c r="H1460" s="140">
        <f t="shared" si="133"/>
        <v>0</v>
      </c>
      <c r="I1460" s="122">
        <f t="shared" si="137"/>
        <v>0</v>
      </c>
      <c r="K1460" s="120"/>
      <c r="L1460" s="141" t="e">
        <f t="shared" si="134"/>
        <v>#N/A</v>
      </c>
      <c r="M1460" s="142">
        <f>IF(C1460="ZZ Group",(SUM(IFERROR(SUM(VLOOKUP(C1460,SpeciesLookup,37,FALSE)*E1460/L1460*20*0.001),0)*(1-G1460))),SUM(IFERROR(SUM(VLOOKUP(C1460,SpeciesLookup,37,FALSE)/L1460*'6. Look Up Tables'!$M$9*0.001),0)*(1-G1460)))</f>
        <v>0</v>
      </c>
      <c r="N1460" s="120" t="s">
        <v>114</v>
      </c>
      <c r="O1460" s="122">
        <f t="shared" si="135"/>
        <v>0</v>
      </c>
      <c r="P1460" s="123"/>
    </row>
    <row r="1461" spans="2:16" x14ac:dyDescent="0.2">
      <c r="B1461" s="124"/>
      <c r="C1461" s="137"/>
      <c r="D1461" s="138">
        <f t="shared" si="132"/>
        <v>0</v>
      </c>
      <c r="E1461" s="231"/>
      <c r="F1461" s="119"/>
      <c r="G1461" s="139">
        <f t="shared" si="136"/>
        <v>0</v>
      </c>
      <c r="H1461" s="140">
        <f t="shared" si="133"/>
        <v>0</v>
      </c>
      <c r="I1461" s="122">
        <f t="shared" si="137"/>
        <v>0</v>
      </c>
      <c r="K1461" s="120"/>
      <c r="L1461" s="141" t="e">
        <f t="shared" si="134"/>
        <v>#N/A</v>
      </c>
      <c r="M1461" s="142">
        <f>IF(C1461="ZZ Group",(SUM(IFERROR(SUM(VLOOKUP(C1461,SpeciesLookup,37,FALSE)*E1461/L1461*20*0.001),0)*(1-G1461))),SUM(IFERROR(SUM(VLOOKUP(C1461,SpeciesLookup,37,FALSE)/L1461*'6. Look Up Tables'!$M$9*0.001),0)*(1-G1461)))</f>
        <v>0</v>
      </c>
      <c r="N1461" s="120" t="s">
        <v>114</v>
      </c>
      <c r="O1461" s="122">
        <f t="shared" si="135"/>
        <v>0</v>
      </c>
      <c r="P1461" s="123"/>
    </row>
    <row r="1462" spans="2:16" x14ac:dyDescent="0.2">
      <c r="B1462" s="124"/>
      <c r="C1462" s="137"/>
      <c r="D1462" s="138">
        <f t="shared" si="132"/>
        <v>0</v>
      </c>
      <c r="E1462" s="231"/>
      <c r="F1462" s="119"/>
      <c r="G1462" s="139">
        <f t="shared" si="136"/>
        <v>0</v>
      </c>
      <c r="H1462" s="140">
        <f t="shared" si="133"/>
        <v>0</v>
      </c>
      <c r="I1462" s="122">
        <f t="shared" si="137"/>
        <v>0</v>
      </c>
      <c r="K1462" s="120"/>
      <c r="L1462" s="141" t="e">
        <f t="shared" si="134"/>
        <v>#N/A</v>
      </c>
      <c r="M1462" s="142">
        <f>IF(C1462="ZZ Group",(SUM(IFERROR(SUM(VLOOKUP(C1462,SpeciesLookup,37,FALSE)*E1462/L1462*20*0.001),0)*(1-G1462))),SUM(IFERROR(SUM(VLOOKUP(C1462,SpeciesLookup,37,FALSE)/L1462*'6. Look Up Tables'!$M$9*0.001),0)*(1-G1462)))</f>
        <v>0</v>
      </c>
      <c r="N1462" s="120" t="s">
        <v>114</v>
      </c>
      <c r="O1462" s="122">
        <f t="shared" si="135"/>
        <v>0</v>
      </c>
      <c r="P1462" s="123"/>
    </row>
    <row r="1463" spans="2:16" x14ac:dyDescent="0.2">
      <c r="B1463" s="124"/>
      <c r="C1463" s="137"/>
      <c r="D1463" s="138">
        <f t="shared" si="132"/>
        <v>0</v>
      </c>
      <c r="E1463" s="231"/>
      <c r="F1463" s="119"/>
      <c r="G1463" s="139">
        <f t="shared" si="136"/>
        <v>0</v>
      </c>
      <c r="H1463" s="140">
        <f t="shared" si="133"/>
        <v>0</v>
      </c>
      <c r="I1463" s="122">
        <f t="shared" si="137"/>
        <v>0</v>
      </c>
      <c r="K1463" s="120"/>
      <c r="L1463" s="141" t="e">
        <f t="shared" si="134"/>
        <v>#N/A</v>
      </c>
      <c r="M1463" s="142">
        <f>IF(C1463="ZZ Group",(SUM(IFERROR(SUM(VLOOKUP(C1463,SpeciesLookup,37,FALSE)*E1463/L1463*20*0.001),0)*(1-G1463))),SUM(IFERROR(SUM(VLOOKUP(C1463,SpeciesLookup,37,FALSE)/L1463*'6. Look Up Tables'!$M$9*0.001),0)*(1-G1463)))</f>
        <v>0</v>
      </c>
      <c r="N1463" s="120" t="s">
        <v>114</v>
      </c>
      <c r="O1463" s="122">
        <f t="shared" si="135"/>
        <v>0</v>
      </c>
      <c r="P1463" s="123"/>
    </row>
    <row r="1464" spans="2:16" x14ac:dyDescent="0.2">
      <c r="B1464" s="124"/>
      <c r="C1464" s="137"/>
      <c r="D1464" s="138">
        <f t="shared" si="132"/>
        <v>0</v>
      </c>
      <c r="E1464" s="231"/>
      <c r="F1464" s="119"/>
      <c r="G1464" s="139">
        <f t="shared" si="136"/>
        <v>0</v>
      </c>
      <c r="H1464" s="140">
        <f t="shared" si="133"/>
        <v>0</v>
      </c>
      <c r="I1464" s="122">
        <f t="shared" si="137"/>
        <v>0</v>
      </c>
      <c r="K1464" s="120"/>
      <c r="L1464" s="141" t="e">
        <f t="shared" si="134"/>
        <v>#N/A</v>
      </c>
      <c r="M1464" s="142">
        <f>IF(C1464="ZZ Group",(SUM(IFERROR(SUM(VLOOKUP(C1464,SpeciesLookup,37,FALSE)*E1464/L1464*20*0.001),0)*(1-G1464))),SUM(IFERROR(SUM(VLOOKUP(C1464,SpeciesLookup,37,FALSE)/L1464*'6. Look Up Tables'!$M$9*0.001),0)*(1-G1464)))</f>
        <v>0</v>
      </c>
      <c r="N1464" s="120" t="s">
        <v>114</v>
      </c>
      <c r="O1464" s="122">
        <f t="shared" si="135"/>
        <v>0</v>
      </c>
      <c r="P1464" s="123"/>
    </row>
    <row r="1465" spans="2:16" x14ac:dyDescent="0.2">
      <c r="B1465" s="124"/>
      <c r="C1465" s="137"/>
      <c r="D1465" s="138">
        <f t="shared" si="132"/>
        <v>0</v>
      </c>
      <c r="E1465" s="231"/>
      <c r="F1465" s="119"/>
      <c r="G1465" s="139">
        <f t="shared" si="136"/>
        <v>0</v>
      </c>
      <c r="H1465" s="140">
        <f t="shared" si="133"/>
        <v>0</v>
      </c>
      <c r="I1465" s="122">
        <f t="shared" si="137"/>
        <v>0</v>
      </c>
      <c r="K1465" s="120"/>
      <c r="L1465" s="141" t="e">
        <f t="shared" si="134"/>
        <v>#N/A</v>
      </c>
      <c r="M1465" s="142">
        <f>IF(C1465="ZZ Group",(SUM(IFERROR(SUM(VLOOKUP(C1465,SpeciesLookup,37,FALSE)*E1465/L1465*20*0.001),0)*(1-G1465))),SUM(IFERROR(SUM(VLOOKUP(C1465,SpeciesLookup,37,FALSE)/L1465*'6. Look Up Tables'!$M$9*0.001),0)*(1-G1465)))</f>
        <v>0</v>
      </c>
      <c r="N1465" s="120" t="s">
        <v>114</v>
      </c>
      <c r="O1465" s="122">
        <f t="shared" si="135"/>
        <v>0</v>
      </c>
      <c r="P1465" s="123"/>
    </row>
    <row r="1466" spans="2:16" x14ac:dyDescent="0.2">
      <c r="B1466" s="124"/>
      <c r="C1466" s="137"/>
      <c r="D1466" s="138">
        <f t="shared" si="132"/>
        <v>0</v>
      </c>
      <c r="E1466" s="231"/>
      <c r="F1466" s="119"/>
      <c r="G1466" s="139">
        <f t="shared" si="136"/>
        <v>0</v>
      </c>
      <c r="H1466" s="140">
        <f t="shared" si="133"/>
        <v>0</v>
      </c>
      <c r="I1466" s="122">
        <f t="shared" si="137"/>
        <v>0</v>
      </c>
      <c r="K1466" s="120"/>
      <c r="L1466" s="141" t="e">
        <f t="shared" si="134"/>
        <v>#N/A</v>
      </c>
      <c r="M1466" s="142">
        <f>IF(C1466="ZZ Group",(SUM(IFERROR(SUM(VLOOKUP(C1466,SpeciesLookup,37,FALSE)*E1466/L1466*20*0.001),0)*(1-G1466))),SUM(IFERROR(SUM(VLOOKUP(C1466,SpeciesLookup,37,FALSE)/L1466*'6. Look Up Tables'!$M$9*0.001),0)*(1-G1466)))</f>
        <v>0</v>
      </c>
      <c r="N1466" s="120" t="s">
        <v>114</v>
      </c>
      <c r="O1466" s="122">
        <f t="shared" si="135"/>
        <v>0</v>
      </c>
      <c r="P1466" s="123"/>
    </row>
    <row r="1467" spans="2:16" x14ac:dyDescent="0.2">
      <c r="B1467" s="124"/>
      <c r="C1467" s="137"/>
      <c r="D1467" s="138">
        <f t="shared" si="132"/>
        <v>0</v>
      </c>
      <c r="E1467" s="231"/>
      <c r="F1467" s="119"/>
      <c r="G1467" s="139">
        <f t="shared" si="136"/>
        <v>0</v>
      </c>
      <c r="H1467" s="140">
        <f t="shared" si="133"/>
        <v>0</v>
      </c>
      <c r="I1467" s="122">
        <f t="shared" si="137"/>
        <v>0</v>
      </c>
      <c r="K1467" s="120"/>
      <c r="L1467" s="141" t="e">
        <f t="shared" si="134"/>
        <v>#N/A</v>
      </c>
      <c r="M1467" s="142">
        <f>IF(C1467="ZZ Group",(SUM(IFERROR(SUM(VLOOKUP(C1467,SpeciesLookup,37,FALSE)*E1467/L1467*20*0.001),0)*(1-G1467))),SUM(IFERROR(SUM(VLOOKUP(C1467,SpeciesLookup,37,FALSE)/L1467*'6. Look Up Tables'!$M$9*0.001),0)*(1-G1467)))</f>
        <v>0</v>
      </c>
      <c r="N1467" s="120" t="s">
        <v>114</v>
      </c>
      <c r="O1467" s="122">
        <f t="shared" si="135"/>
        <v>0</v>
      </c>
      <c r="P1467" s="123"/>
    </row>
    <row r="1468" spans="2:16" x14ac:dyDescent="0.2">
      <c r="B1468" s="124"/>
      <c r="C1468" s="137"/>
      <c r="D1468" s="138">
        <f t="shared" si="132"/>
        <v>0</v>
      </c>
      <c r="E1468" s="231"/>
      <c r="F1468" s="119"/>
      <c r="G1468" s="139">
        <f t="shared" si="136"/>
        <v>0</v>
      </c>
      <c r="H1468" s="140">
        <f t="shared" si="133"/>
        <v>0</v>
      </c>
      <c r="I1468" s="122">
        <f t="shared" si="137"/>
        <v>0</v>
      </c>
      <c r="K1468" s="120"/>
      <c r="L1468" s="141" t="e">
        <f t="shared" si="134"/>
        <v>#N/A</v>
      </c>
      <c r="M1468" s="142">
        <f>IF(C1468="ZZ Group",(SUM(IFERROR(SUM(VLOOKUP(C1468,SpeciesLookup,37,FALSE)*E1468/L1468*20*0.001),0)*(1-G1468))),SUM(IFERROR(SUM(VLOOKUP(C1468,SpeciesLookup,37,FALSE)/L1468*'6. Look Up Tables'!$M$9*0.001),0)*(1-G1468)))</f>
        <v>0</v>
      </c>
      <c r="N1468" s="120" t="s">
        <v>114</v>
      </c>
      <c r="O1468" s="122">
        <f t="shared" si="135"/>
        <v>0</v>
      </c>
      <c r="P1468" s="123"/>
    </row>
    <row r="1469" spans="2:16" x14ac:dyDescent="0.2">
      <c r="B1469" s="124"/>
      <c r="C1469" s="137"/>
      <c r="D1469" s="138">
        <f t="shared" si="132"/>
        <v>0</v>
      </c>
      <c r="E1469" s="231"/>
      <c r="F1469" s="119"/>
      <c r="G1469" s="139">
        <f t="shared" si="136"/>
        <v>0</v>
      </c>
      <c r="H1469" s="140">
        <f t="shared" si="133"/>
        <v>0</v>
      </c>
      <c r="I1469" s="122">
        <f t="shared" si="137"/>
        <v>0</v>
      </c>
      <c r="K1469" s="120"/>
      <c r="L1469" s="141" t="e">
        <f t="shared" si="134"/>
        <v>#N/A</v>
      </c>
      <c r="M1469" s="142">
        <f>IF(C1469="ZZ Group",(SUM(IFERROR(SUM(VLOOKUP(C1469,SpeciesLookup,37,FALSE)*E1469/L1469*20*0.001),0)*(1-G1469))),SUM(IFERROR(SUM(VLOOKUP(C1469,SpeciesLookup,37,FALSE)/L1469*'6. Look Up Tables'!$M$9*0.001),0)*(1-G1469)))</f>
        <v>0</v>
      </c>
      <c r="N1469" s="120" t="s">
        <v>114</v>
      </c>
      <c r="O1469" s="122">
        <f t="shared" si="135"/>
        <v>0</v>
      </c>
      <c r="P1469" s="123"/>
    </row>
    <row r="1470" spans="2:16" x14ac:dyDescent="0.2">
      <c r="B1470" s="124"/>
      <c r="C1470" s="137"/>
      <c r="D1470" s="138">
        <f t="shared" si="132"/>
        <v>0</v>
      </c>
      <c r="E1470" s="231"/>
      <c r="F1470" s="119"/>
      <c r="G1470" s="139">
        <f t="shared" si="136"/>
        <v>0</v>
      </c>
      <c r="H1470" s="140">
        <f t="shared" si="133"/>
        <v>0</v>
      </c>
      <c r="I1470" s="122">
        <f t="shared" si="137"/>
        <v>0</v>
      </c>
      <c r="K1470" s="120"/>
      <c r="L1470" s="141" t="e">
        <f t="shared" si="134"/>
        <v>#N/A</v>
      </c>
      <c r="M1470" s="142">
        <f>IF(C1470="ZZ Group",(SUM(IFERROR(SUM(VLOOKUP(C1470,SpeciesLookup,37,FALSE)*E1470/L1470*20*0.001),0)*(1-G1470))),SUM(IFERROR(SUM(VLOOKUP(C1470,SpeciesLookup,37,FALSE)/L1470*'6. Look Up Tables'!$M$9*0.001),0)*(1-G1470)))</f>
        <v>0</v>
      </c>
      <c r="N1470" s="120" t="s">
        <v>114</v>
      </c>
      <c r="O1470" s="122">
        <f t="shared" si="135"/>
        <v>0</v>
      </c>
      <c r="P1470" s="123"/>
    </row>
    <row r="1471" spans="2:16" x14ac:dyDescent="0.2">
      <c r="B1471" s="124"/>
      <c r="C1471" s="137"/>
      <c r="D1471" s="138">
        <f t="shared" si="132"/>
        <v>0</v>
      </c>
      <c r="E1471" s="231"/>
      <c r="F1471" s="119"/>
      <c r="G1471" s="139">
        <f t="shared" si="136"/>
        <v>0</v>
      </c>
      <c r="H1471" s="140">
        <f t="shared" si="133"/>
        <v>0</v>
      </c>
      <c r="I1471" s="122">
        <f t="shared" si="137"/>
        <v>0</v>
      </c>
      <c r="K1471" s="120"/>
      <c r="L1471" s="141" t="e">
        <f t="shared" si="134"/>
        <v>#N/A</v>
      </c>
      <c r="M1471" s="142">
        <f>IF(C1471="ZZ Group",(SUM(IFERROR(SUM(VLOOKUP(C1471,SpeciesLookup,37,FALSE)*E1471/L1471*20*0.001),0)*(1-G1471))),SUM(IFERROR(SUM(VLOOKUP(C1471,SpeciesLookup,37,FALSE)/L1471*'6. Look Up Tables'!$M$9*0.001),0)*(1-G1471)))</f>
        <v>0</v>
      </c>
      <c r="N1471" s="120" t="s">
        <v>114</v>
      </c>
      <c r="O1471" s="122">
        <f t="shared" si="135"/>
        <v>0</v>
      </c>
      <c r="P1471" s="123"/>
    </row>
    <row r="1472" spans="2:16" x14ac:dyDescent="0.2">
      <c r="B1472" s="124"/>
      <c r="C1472" s="137"/>
      <c r="D1472" s="138">
        <f t="shared" si="132"/>
        <v>0</v>
      </c>
      <c r="E1472" s="231"/>
      <c r="F1472" s="119"/>
      <c r="G1472" s="139">
        <f t="shared" si="136"/>
        <v>0</v>
      </c>
      <c r="H1472" s="140">
        <f t="shared" si="133"/>
        <v>0</v>
      </c>
      <c r="I1472" s="122">
        <f t="shared" si="137"/>
        <v>0</v>
      </c>
      <c r="K1472" s="120"/>
      <c r="L1472" s="141" t="e">
        <f t="shared" si="134"/>
        <v>#N/A</v>
      </c>
      <c r="M1472" s="142">
        <f>IF(C1472="ZZ Group",(SUM(IFERROR(SUM(VLOOKUP(C1472,SpeciesLookup,37,FALSE)*E1472/L1472*20*0.001),0)*(1-G1472))),SUM(IFERROR(SUM(VLOOKUP(C1472,SpeciesLookup,37,FALSE)/L1472*'6. Look Up Tables'!$M$9*0.001),0)*(1-G1472)))</f>
        <v>0</v>
      </c>
      <c r="N1472" s="120" t="s">
        <v>114</v>
      </c>
      <c r="O1472" s="122">
        <f t="shared" si="135"/>
        <v>0</v>
      </c>
      <c r="P1472" s="123"/>
    </row>
    <row r="1473" spans="2:16" x14ac:dyDescent="0.2">
      <c r="B1473" s="124"/>
      <c r="C1473" s="137"/>
      <c r="D1473" s="138">
        <f t="shared" ref="D1473:D1536" si="138">IFERROR(VLOOKUP(C1473,SpeciesLookup,25,FALSE),0)</f>
        <v>0</v>
      </c>
      <c r="E1473" s="231"/>
      <c r="F1473" s="119"/>
      <c r="G1473" s="139">
        <f t="shared" si="136"/>
        <v>0</v>
      </c>
      <c r="H1473" s="140">
        <f t="shared" ref="H1473:H1536" si="139">IFERROR(VLOOKUP(C1473,SpeciesLookup,26,FALSE),0)</f>
        <v>0</v>
      </c>
      <c r="I1473" s="122">
        <f t="shared" si="137"/>
        <v>0</v>
      </c>
      <c r="K1473" s="120"/>
      <c r="L1473" s="141" t="e">
        <f t="shared" ref="L1473:L1536" si="140">VLOOKUP(K1473,AWHC,2,FALSE)</f>
        <v>#N/A</v>
      </c>
      <c r="M1473" s="142">
        <f>IF(C1473="ZZ Group",(SUM(IFERROR(SUM(VLOOKUP(C1473,SpeciesLookup,37,FALSE)*E1473/L1473*20*0.001),0)*(1-G1473))),SUM(IFERROR(SUM(VLOOKUP(C1473,SpeciesLookup,37,FALSE)/L1473*'6. Look Up Tables'!$M$9*0.001),0)*(1-G1473)))</f>
        <v>0</v>
      </c>
      <c r="N1473" s="120" t="s">
        <v>114</v>
      </c>
      <c r="O1473" s="122">
        <f t="shared" ref="O1473:O1536" si="141">IF(N1473="Yes",M1473*0.8,M1473)</f>
        <v>0</v>
      </c>
      <c r="P1473" s="123"/>
    </row>
    <row r="1474" spans="2:16" x14ac:dyDescent="0.2">
      <c r="B1474" s="124"/>
      <c r="C1474" s="137"/>
      <c r="D1474" s="138">
        <f t="shared" si="138"/>
        <v>0</v>
      </c>
      <c r="E1474" s="231"/>
      <c r="F1474" s="119"/>
      <c r="G1474" s="139">
        <f t="shared" si="136"/>
        <v>0</v>
      </c>
      <c r="H1474" s="140">
        <f t="shared" si="139"/>
        <v>0</v>
      </c>
      <c r="I1474" s="122">
        <f t="shared" si="137"/>
        <v>0</v>
      </c>
      <c r="K1474" s="120"/>
      <c r="L1474" s="141" t="e">
        <f t="shared" si="140"/>
        <v>#N/A</v>
      </c>
      <c r="M1474" s="142">
        <f>IF(C1474="ZZ Group",(SUM(IFERROR(SUM(VLOOKUP(C1474,SpeciesLookup,37,FALSE)*E1474/L1474*20*0.001),0)*(1-G1474))),SUM(IFERROR(SUM(VLOOKUP(C1474,SpeciesLookup,37,FALSE)/L1474*'6. Look Up Tables'!$M$9*0.001),0)*(1-G1474)))</f>
        <v>0</v>
      </c>
      <c r="N1474" s="120" t="s">
        <v>114</v>
      </c>
      <c r="O1474" s="122">
        <f t="shared" si="141"/>
        <v>0</v>
      </c>
      <c r="P1474" s="123"/>
    </row>
    <row r="1475" spans="2:16" x14ac:dyDescent="0.2">
      <c r="B1475" s="124"/>
      <c r="C1475" s="137"/>
      <c r="D1475" s="138">
        <f t="shared" si="138"/>
        <v>0</v>
      </c>
      <c r="E1475" s="231"/>
      <c r="F1475" s="119"/>
      <c r="G1475" s="139">
        <f t="shared" si="136"/>
        <v>0</v>
      </c>
      <c r="H1475" s="140">
        <f t="shared" si="139"/>
        <v>0</v>
      </c>
      <c r="I1475" s="122">
        <f t="shared" si="137"/>
        <v>0</v>
      </c>
      <c r="K1475" s="120"/>
      <c r="L1475" s="141" t="e">
        <f t="shared" si="140"/>
        <v>#N/A</v>
      </c>
      <c r="M1475" s="142">
        <f>IF(C1475="ZZ Group",(SUM(IFERROR(SUM(VLOOKUP(C1475,SpeciesLookup,37,FALSE)*E1475/L1475*20*0.001),0)*(1-G1475))),SUM(IFERROR(SUM(VLOOKUP(C1475,SpeciesLookup,37,FALSE)/L1475*'6. Look Up Tables'!$M$9*0.001),0)*(1-G1475)))</f>
        <v>0</v>
      </c>
      <c r="N1475" s="120" t="s">
        <v>114</v>
      </c>
      <c r="O1475" s="122">
        <f t="shared" si="141"/>
        <v>0</v>
      </c>
      <c r="P1475" s="123"/>
    </row>
    <row r="1476" spans="2:16" x14ac:dyDescent="0.2">
      <c r="B1476" s="124"/>
      <c r="C1476" s="137"/>
      <c r="D1476" s="138">
        <f t="shared" si="138"/>
        <v>0</v>
      </c>
      <c r="E1476" s="231"/>
      <c r="F1476" s="119"/>
      <c r="G1476" s="139">
        <f t="shared" si="136"/>
        <v>0</v>
      </c>
      <c r="H1476" s="140">
        <f t="shared" si="139"/>
        <v>0</v>
      </c>
      <c r="I1476" s="122">
        <f t="shared" si="137"/>
        <v>0</v>
      </c>
      <c r="K1476" s="120"/>
      <c r="L1476" s="141" t="e">
        <f t="shared" si="140"/>
        <v>#N/A</v>
      </c>
      <c r="M1476" s="142">
        <f>IF(C1476="ZZ Group",(SUM(IFERROR(SUM(VLOOKUP(C1476,SpeciesLookup,37,FALSE)*E1476/L1476*20*0.001),0)*(1-G1476))),SUM(IFERROR(SUM(VLOOKUP(C1476,SpeciesLookup,37,FALSE)/L1476*'6. Look Up Tables'!$M$9*0.001),0)*(1-G1476)))</f>
        <v>0</v>
      </c>
      <c r="N1476" s="120" t="s">
        <v>114</v>
      </c>
      <c r="O1476" s="122">
        <f t="shared" si="141"/>
        <v>0</v>
      </c>
      <c r="P1476" s="123"/>
    </row>
    <row r="1477" spans="2:16" x14ac:dyDescent="0.2">
      <c r="B1477" s="124"/>
      <c r="C1477" s="137"/>
      <c r="D1477" s="138">
        <f t="shared" si="138"/>
        <v>0</v>
      </c>
      <c r="E1477" s="231"/>
      <c r="F1477" s="119"/>
      <c r="G1477" s="139">
        <f t="shared" si="136"/>
        <v>0</v>
      </c>
      <c r="H1477" s="140">
        <f t="shared" si="139"/>
        <v>0</v>
      </c>
      <c r="I1477" s="122">
        <f t="shared" si="137"/>
        <v>0</v>
      </c>
      <c r="K1477" s="120"/>
      <c r="L1477" s="141" t="e">
        <f t="shared" si="140"/>
        <v>#N/A</v>
      </c>
      <c r="M1477" s="142">
        <f>IF(C1477="ZZ Group",(SUM(IFERROR(SUM(VLOOKUP(C1477,SpeciesLookup,37,FALSE)*E1477/L1477*20*0.001),0)*(1-G1477))),SUM(IFERROR(SUM(VLOOKUP(C1477,SpeciesLookup,37,FALSE)/L1477*'6. Look Up Tables'!$M$9*0.001),0)*(1-G1477)))</f>
        <v>0</v>
      </c>
      <c r="N1477" s="120" t="s">
        <v>114</v>
      </c>
      <c r="O1477" s="122">
        <f t="shared" si="141"/>
        <v>0</v>
      </c>
      <c r="P1477" s="123"/>
    </row>
    <row r="1478" spans="2:16" x14ac:dyDescent="0.2">
      <c r="B1478" s="124"/>
      <c r="C1478" s="137"/>
      <c r="D1478" s="138">
        <f t="shared" si="138"/>
        <v>0</v>
      </c>
      <c r="E1478" s="231"/>
      <c r="F1478" s="119"/>
      <c r="G1478" s="139">
        <f t="shared" si="136"/>
        <v>0</v>
      </c>
      <c r="H1478" s="140">
        <f t="shared" si="139"/>
        <v>0</v>
      </c>
      <c r="I1478" s="122">
        <f t="shared" si="137"/>
        <v>0</v>
      </c>
      <c r="K1478" s="120"/>
      <c r="L1478" s="141" t="e">
        <f t="shared" si="140"/>
        <v>#N/A</v>
      </c>
      <c r="M1478" s="142">
        <f>IF(C1478="ZZ Group",(SUM(IFERROR(SUM(VLOOKUP(C1478,SpeciesLookup,37,FALSE)*E1478/L1478*20*0.001),0)*(1-G1478))),SUM(IFERROR(SUM(VLOOKUP(C1478,SpeciesLookup,37,FALSE)/L1478*'6. Look Up Tables'!$M$9*0.001),0)*(1-G1478)))</f>
        <v>0</v>
      </c>
      <c r="N1478" s="120" t="s">
        <v>114</v>
      </c>
      <c r="O1478" s="122">
        <f t="shared" si="141"/>
        <v>0</v>
      </c>
      <c r="P1478" s="123"/>
    </row>
    <row r="1479" spans="2:16" x14ac:dyDescent="0.2">
      <c r="B1479" s="124"/>
      <c r="C1479" s="137"/>
      <c r="D1479" s="138">
        <f t="shared" si="138"/>
        <v>0</v>
      </c>
      <c r="E1479" s="231"/>
      <c r="F1479" s="119"/>
      <c r="G1479" s="139">
        <f t="shared" si="136"/>
        <v>0</v>
      </c>
      <c r="H1479" s="140">
        <f t="shared" si="139"/>
        <v>0</v>
      </c>
      <c r="I1479" s="122">
        <f t="shared" si="137"/>
        <v>0</v>
      </c>
      <c r="K1479" s="120"/>
      <c r="L1479" s="141" t="e">
        <f t="shared" si="140"/>
        <v>#N/A</v>
      </c>
      <c r="M1479" s="142">
        <f>IF(C1479="ZZ Group",(SUM(IFERROR(SUM(VLOOKUP(C1479,SpeciesLookup,37,FALSE)*E1479/L1479*20*0.001),0)*(1-G1479))),SUM(IFERROR(SUM(VLOOKUP(C1479,SpeciesLookup,37,FALSE)/L1479*'6. Look Up Tables'!$M$9*0.001),0)*(1-G1479)))</f>
        <v>0</v>
      </c>
      <c r="N1479" s="120" t="s">
        <v>114</v>
      </c>
      <c r="O1479" s="122">
        <f t="shared" si="141"/>
        <v>0</v>
      </c>
      <c r="P1479" s="123"/>
    </row>
    <row r="1480" spans="2:16" x14ac:dyDescent="0.2">
      <c r="B1480" s="124"/>
      <c r="C1480" s="137"/>
      <c r="D1480" s="138">
        <f t="shared" si="138"/>
        <v>0</v>
      </c>
      <c r="E1480" s="231"/>
      <c r="F1480" s="119"/>
      <c r="G1480" s="139">
        <f t="shared" si="136"/>
        <v>0</v>
      </c>
      <c r="H1480" s="140">
        <f t="shared" si="139"/>
        <v>0</v>
      </c>
      <c r="I1480" s="122">
        <f t="shared" si="137"/>
        <v>0</v>
      </c>
      <c r="K1480" s="120"/>
      <c r="L1480" s="141" t="e">
        <f t="shared" si="140"/>
        <v>#N/A</v>
      </c>
      <c r="M1480" s="142">
        <f>IF(C1480="ZZ Group",(SUM(IFERROR(SUM(VLOOKUP(C1480,SpeciesLookup,37,FALSE)*E1480/L1480*20*0.001),0)*(1-G1480))),SUM(IFERROR(SUM(VLOOKUP(C1480,SpeciesLookup,37,FALSE)/L1480*'6. Look Up Tables'!$M$9*0.001),0)*(1-G1480)))</f>
        <v>0</v>
      </c>
      <c r="N1480" s="120" t="s">
        <v>114</v>
      </c>
      <c r="O1480" s="122">
        <f t="shared" si="141"/>
        <v>0</v>
      </c>
      <c r="P1480" s="123"/>
    </row>
    <row r="1481" spans="2:16" x14ac:dyDescent="0.2">
      <c r="B1481" s="124"/>
      <c r="C1481" s="137"/>
      <c r="D1481" s="138">
        <f t="shared" si="138"/>
        <v>0</v>
      </c>
      <c r="E1481" s="231"/>
      <c r="F1481" s="119"/>
      <c r="G1481" s="139">
        <f t="shared" si="136"/>
        <v>0</v>
      </c>
      <c r="H1481" s="140">
        <f t="shared" si="139"/>
        <v>0</v>
      </c>
      <c r="I1481" s="122">
        <f t="shared" si="137"/>
        <v>0</v>
      </c>
      <c r="K1481" s="120"/>
      <c r="L1481" s="141" t="e">
        <f t="shared" si="140"/>
        <v>#N/A</v>
      </c>
      <c r="M1481" s="142">
        <f>IF(C1481="ZZ Group",(SUM(IFERROR(SUM(VLOOKUP(C1481,SpeciesLookup,37,FALSE)*E1481/L1481*20*0.001),0)*(1-G1481))),SUM(IFERROR(SUM(VLOOKUP(C1481,SpeciesLookup,37,FALSE)/L1481*'6. Look Up Tables'!$M$9*0.001),0)*(1-G1481)))</f>
        <v>0</v>
      </c>
      <c r="N1481" s="120" t="s">
        <v>114</v>
      </c>
      <c r="O1481" s="122">
        <f t="shared" si="141"/>
        <v>0</v>
      </c>
      <c r="P1481" s="123"/>
    </row>
    <row r="1482" spans="2:16" x14ac:dyDescent="0.2">
      <c r="B1482" s="124"/>
      <c r="C1482" s="137"/>
      <c r="D1482" s="138">
        <f t="shared" si="138"/>
        <v>0</v>
      </c>
      <c r="E1482" s="231"/>
      <c r="F1482" s="119"/>
      <c r="G1482" s="139">
        <f t="shared" si="136"/>
        <v>0</v>
      </c>
      <c r="H1482" s="140">
        <f t="shared" si="139"/>
        <v>0</v>
      </c>
      <c r="I1482" s="122">
        <f t="shared" si="137"/>
        <v>0</v>
      </c>
      <c r="K1482" s="120"/>
      <c r="L1482" s="141" t="e">
        <f t="shared" si="140"/>
        <v>#N/A</v>
      </c>
      <c r="M1482" s="142">
        <f>IF(C1482="ZZ Group",(SUM(IFERROR(SUM(VLOOKUP(C1482,SpeciesLookup,37,FALSE)*E1482/L1482*20*0.001),0)*(1-G1482))),SUM(IFERROR(SUM(VLOOKUP(C1482,SpeciesLookup,37,FALSE)/L1482*'6. Look Up Tables'!$M$9*0.001),0)*(1-G1482)))</f>
        <v>0</v>
      </c>
      <c r="N1482" s="120" t="s">
        <v>114</v>
      </c>
      <c r="O1482" s="122">
        <f t="shared" si="141"/>
        <v>0</v>
      </c>
      <c r="P1482" s="123"/>
    </row>
    <row r="1483" spans="2:16" x14ac:dyDescent="0.2">
      <c r="B1483" s="124"/>
      <c r="C1483" s="137"/>
      <c r="D1483" s="138">
        <f t="shared" si="138"/>
        <v>0</v>
      </c>
      <c r="E1483" s="231"/>
      <c r="F1483" s="119"/>
      <c r="G1483" s="139">
        <f t="shared" si="136"/>
        <v>0</v>
      </c>
      <c r="H1483" s="140">
        <f t="shared" si="139"/>
        <v>0</v>
      </c>
      <c r="I1483" s="122">
        <f t="shared" si="137"/>
        <v>0</v>
      </c>
      <c r="K1483" s="120"/>
      <c r="L1483" s="141" t="e">
        <f t="shared" si="140"/>
        <v>#N/A</v>
      </c>
      <c r="M1483" s="142">
        <f>IF(C1483="ZZ Group",(SUM(IFERROR(SUM(VLOOKUP(C1483,SpeciesLookup,37,FALSE)*E1483/L1483*20*0.001),0)*(1-G1483))),SUM(IFERROR(SUM(VLOOKUP(C1483,SpeciesLookup,37,FALSE)/L1483*'6. Look Up Tables'!$M$9*0.001),0)*(1-G1483)))</f>
        <v>0</v>
      </c>
      <c r="N1483" s="120" t="s">
        <v>114</v>
      </c>
      <c r="O1483" s="122">
        <f t="shared" si="141"/>
        <v>0</v>
      </c>
      <c r="P1483" s="123"/>
    </row>
    <row r="1484" spans="2:16" x14ac:dyDescent="0.2">
      <c r="B1484" s="124"/>
      <c r="C1484" s="137"/>
      <c r="D1484" s="138">
        <f t="shared" si="138"/>
        <v>0</v>
      </c>
      <c r="E1484" s="231"/>
      <c r="F1484" s="119"/>
      <c r="G1484" s="139">
        <f t="shared" si="136"/>
        <v>0</v>
      </c>
      <c r="H1484" s="140">
        <f t="shared" si="139"/>
        <v>0</v>
      </c>
      <c r="I1484" s="122">
        <f t="shared" si="137"/>
        <v>0</v>
      </c>
      <c r="K1484" s="120"/>
      <c r="L1484" s="141" t="e">
        <f t="shared" si="140"/>
        <v>#N/A</v>
      </c>
      <c r="M1484" s="142">
        <f>IF(C1484="ZZ Group",(SUM(IFERROR(SUM(VLOOKUP(C1484,SpeciesLookup,37,FALSE)*E1484/L1484*20*0.001),0)*(1-G1484))),SUM(IFERROR(SUM(VLOOKUP(C1484,SpeciesLookup,37,FALSE)/L1484*'6. Look Up Tables'!$M$9*0.001),0)*(1-G1484)))</f>
        <v>0</v>
      </c>
      <c r="N1484" s="120" t="s">
        <v>114</v>
      </c>
      <c r="O1484" s="122">
        <f t="shared" si="141"/>
        <v>0</v>
      </c>
      <c r="P1484" s="123"/>
    </row>
    <row r="1485" spans="2:16" x14ac:dyDescent="0.2">
      <c r="B1485" s="124"/>
      <c r="C1485" s="137"/>
      <c r="D1485" s="138">
        <f t="shared" si="138"/>
        <v>0</v>
      </c>
      <c r="E1485" s="231"/>
      <c r="F1485" s="119"/>
      <c r="G1485" s="139">
        <f t="shared" ref="G1485:G1548" si="142">IF(C1485="ZZ Group",SUM(F1485/E1485),(IFERROR(SUM(F1485/(PI()*(D1485)^2)),0)))</f>
        <v>0</v>
      </c>
      <c r="H1485" s="140">
        <f t="shared" si="139"/>
        <v>0</v>
      </c>
      <c r="I1485" s="122">
        <f t="shared" ref="I1485:I1548" si="143">IFERROR(SUM(H1485*(1-G1485)),(E1485*(1-G1485)))</f>
        <v>0</v>
      </c>
      <c r="K1485" s="120"/>
      <c r="L1485" s="141" t="e">
        <f t="shared" si="140"/>
        <v>#N/A</v>
      </c>
      <c r="M1485" s="142">
        <f>IF(C1485="ZZ Group",(SUM(IFERROR(SUM(VLOOKUP(C1485,SpeciesLookup,37,FALSE)*E1485/L1485*20*0.001),0)*(1-G1485))),SUM(IFERROR(SUM(VLOOKUP(C1485,SpeciesLookup,37,FALSE)/L1485*'6. Look Up Tables'!$M$9*0.001),0)*(1-G1485)))</f>
        <v>0</v>
      </c>
      <c r="N1485" s="120" t="s">
        <v>114</v>
      </c>
      <c r="O1485" s="122">
        <f t="shared" si="141"/>
        <v>0</v>
      </c>
      <c r="P1485" s="123"/>
    </row>
    <row r="1486" spans="2:16" x14ac:dyDescent="0.2">
      <c r="B1486" s="124"/>
      <c r="C1486" s="137"/>
      <c r="D1486" s="138">
        <f t="shared" si="138"/>
        <v>0</v>
      </c>
      <c r="E1486" s="231"/>
      <c r="F1486" s="119"/>
      <c r="G1486" s="139">
        <f t="shared" si="142"/>
        <v>0</v>
      </c>
      <c r="H1486" s="140">
        <f t="shared" si="139"/>
        <v>0</v>
      </c>
      <c r="I1486" s="122">
        <f t="shared" si="143"/>
        <v>0</v>
      </c>
      <c r="K1486" s="120"/>
      <c r="L1486" s="141" t="e">
        <f t="shared" si="140"/>
        <v>#N/A</v>
      </c>
      <c r="M1486" s="142">
        <f>IF(C1486="ZZ Group",(SUM(IFERROR(SUM(VLOOKUP(C1486,SpeciesLookup,37,FALSE)*E1486/L1486*20*0.001),0)*(1-G1486))),SUM(IFERROR(SUM(VLOOKUP(C1486,SpeciesLookup,37,FALSE)/L1486*'6. Look Up Tables'!$M$9*0.001),0)*(1-G1486)))</f>
        <v>0</v>
      </c>
      <c r="N1486" s="120" t="s">
        <v>114</v>
      </c>
      <c r="O1486" s="122">
        <f t="shared" si="141"/>
        <v>0</v>
      </c>
      <c r="P1486" s="123"/>
    </row>
    <row r="1487" spans="2:16" x14ac:dyDescent="0.2">
      <c r="B1487" s="124"/>
      <c r="C1487" s="137"/>
      <c r="D1487" s="138">
        <f t="shared" si="138"/>
        <v>0</v>
      </c>
      <c r="E1487" s="231"/>
      <c r="F1487" s="119"/>
      <c r="G1487" s="139">
        <f t="shared" si="142"/>
        <v>0</v>
      </c>
      <c r="H1487" s="140">
        <f t="shared" si="139"/>
        <v>0</v>
      </c>
      <c r="I1487" s="122">
        <f t="shared" si="143"/>
        <v>0</v>
      </c>
      <c r="K1487" s="120"/>
      <c r="L1487" s="141" t="e">
        <f t="shared" si="140"/>
        <v>#N/A</v>
      </c>
      <c r="M1487" s="142">
        <f>IF(C1487="ZZ Group",(SUM(IFERROR(SUM(VLOOKUP(C1487,SpeciesLookup,37,FALSE)*E1487/L1487*20*0.001),0)*(1-G1487))),SUM(IFERROR(SUM(VLOOKUP(C1487,SpeciesLookup,37,FALSE)/L1487*'6. Look Up Tables'!$M$9*0.001),0)*(1-G1487)))</f>
        <v>0</v>
      </c>
      <c r="N1487" s="120" t="s">
        <v>114</v>
      </c>
      <c r="O1487" s="122">
        <f t="shared" si="141"/>
        <v>0</v>
      </c>
      <c r="P1487" s="123"/>
    </row>
    <row r="1488" spans="2:16" x14ac:dyDescent="0.2">
      <c r="B1488" s="124"/>
      <c r="C1488" s="137"/>
      <c r="D1488" s="138">
        <f t="shared" si="138"/>
        <v>0</v>
      </c>
      <c r="E1488" s="231"/>
      <c r="F1488" s="119"/>
      <c r="G1488" s="139">
        <f t="shared" si="142"/>
        <v>0</v>
      </c>
      <c r="H1488" s="140">
        <f t="shared" si="139"/>
        <v>0</v>
      </c>
      <c r="I1488" s="122">
        <f t="shared" si="143"/>
        <v>0</v>
      </c>
      <c r="K1488" s="120"/>
      <c r="L1488" s="141" t="e">
        <f t="shared" si="140"/>
        <v>#N/A</v>
      </c>
      <c r="M1488" s="142">
        <f>IF(C1488="ZZ Group",(SUM(IFERROR(SUM(VLOOKUP(C1488,SpeciesLookup,37,FALSE)*E1488/L1488*20*0.001),0)*(1-G1488))),SUM(IFERROR(SUM(VLOOKUP(C1488,SpeciesLookup,37,FALSE)/L1488*'6. Look Up Tables'!$M$9*0.001),0)*(1-G1488)))</f>
        <v>0</v>
      </c>
      <c r="N1488" s="120" t="s">
        <v>114</v>
      </c>
      <c r="O1488" s="122">
        <f t="shared" si="141"/>
        <v>0</v>
      </c>
      <c r="P1488" s="123"/>
    </row>
    <row r="1489" spans="2:16" x14ac:dyDescent="0.2">
      <c r="B1489" s="124"/>
      <c r="C1489" s="137"/>
      <c r="D1489" s="138">
        <f t="shared" si="138"/>
        <v>0</v>
      </c>
      <c r="E1489" s="231"/>
      <c r="F1489" s="119"/>
      <c r="G1489" s="139">
        <f t="shared" si="142"/>
        <v>0</v>
      </c>
      <c r="H1489" s="140">
        <f t="shared" si="139"/>
        <v>0</v>
      </c>
      <c r="I1489" s="122">
        <f t="shared" si="143"/>
        <v>0</v>
      </c>
      <c r="K1489" s="120"/>
      <c r="L1489" s="141" t="e">
        <f t="shared" si="140"/>
        <v>#N/A</v>
      </c>
      <c r="M1489" s="142">
        <f>IF(C1489="ZZ Group",(SUM(IFERROR(SUM(VLOOKUP(C1489,SpeciesLookup,37,FALSE)*E1489/L1489*20*0.001),0)*(1-G1489))),SUM(IFERROR(SUM(VLOOKUP(C1489,SpeciesLookup,37,FALSE)/L1489*'6. Look Up Tables'!$M$9*0.001),0)*(1-G1489)))</f>
        <v>0</v>
      </c>
      <c r="N1489" s="120" t="s">
        <v>114</v>
      </c>
      <c r="O1489" s="122">
        <f t="shared" si="141"/>
        <v>0</v>
      </c>
      <c r="P1489" s="123"/>
    </row>
    <row r="1490" spans="2:16" x14ac:dyDescent="0.2">
      <c r="B1490" s="124"/>
      <c r="C1490" s="137"/>
      <c r="D1490" s="138">
        <f t="shared" si="138"/>
        <v>0</v>
      </c>
      <c r="E1490" s="231"/>
      <c r="F1490" s="119"/>
      <c r="G1490" s="139">
        <f t="shared" si="142"/>
        <v>0</v>
      </c>
      <c r="H1490" s="140">
        <f t="shared" si="139"/>
        <v>0</v>
      </c>
      <c r="I1490" s="122">
        <f t="shared" si="143"/>
        <v>0</v>
      </c>
      <c r="K1490" s="120"/>
      <c r="L1490" s="141" t="e">
        <f t="shared" si="140"/>
        <v>#N/A</v>
      </c>
      <c r="M1490" s="142">
        <f>IF(C1490="ZZ Group",(SUM(IFERROR(SUM(VLOOKUP(C1490,SpeciesLookup,37,FALSE)*E1490/L1490*20*0.001),0)*(1-G1490))),SUM(IFERROR(SUM(VLOOKUP(C1490,SpeciesLookup,37,FALSE)/L1490*'6. Look Up Tables'!$M$9*0.001),0)*(1-G1490)))</f>
        <v>0</v>
      </c>
      <c r="N1490" s="120" t="s">
        <v>114</v>
      </c>
      <c r="O1490" s="122">
        <f t="shared" si="141"/>
        <v>0</v>
      </c>
      <c r="P1490" s="123"/>
    </row>
    <row r="1491" spans="2:16" x14ac:dyDescent="0.2">
      <c r="B1491" s="124"/>
      <c r="C1491" s="137"/>
      <c r="D1491" s="138">
        <f t="shared" si="138"/>
        <v>0</v>
      </c>
      <c r="E1491" s="231"/>
      <c r="F1491" s="119"/>
      <c r="G1491" s="139">
        <f t="shared" si="142"/>
        <v>0</v>
      </c>
      <c r="H1491" s="140">
        <f t="shared" si="139"/>
        <v>0</v>
      </c>
      <c r="I1491" s="122">
        <f t="shared" si="143"/>
        <v>0</v>
      </c>
      <c r="K1491" s="120"/>
      <c r="L1491" s="141" t="e">
        <f t="shared" si="140"/>
        <v>#N/A</v>
      </c>
      <c r="M1491" s="142">
        <f>IF(C1491="ZZ Group",(SUM(IFERROR(SUM(VLOOKUP(C1491,SpeciesLookup,37,FALSE)*E1491/L1491*20*0.001),0)*(1-G1491))),SUM(IFERROR(SUM(VLOOKUP(C1491,SpeciesLookup,37,FALSE)/L1491*'6. Look Up Tables'!$M$9*0.001),0)*(1-G1491)))</f>
        <v>0</v>
      </c>
      <c r="N1491" s="120" t="s">
        <v>114</v>
      </c>
      <c r="O1491" s="122">
        <f t="shared" si="141"/>
        <v>0</v>
      </c>
      <c r="P1491" s="123"/>
    </row>
    <row r="1492" spans="2:16" x14ac:dyDescent="0.2">
      <c r="B1492" s="124"/>
      <c r="C1492" s="137"/>
      <c r="D1492" s="138">
        <f t="shared" si="138"/>
        <v>0</v>
      </c>
      <c r="E1492" s="231"/>
      <c r="F1492" s="119"/>
      <c r="G1492" s="139">
        <f t="shared" si="142"/>
        <v>0</v>
      </c>
      <c r="H1492" s="140">
        <f t="shared" si="139"/>
        <v>0</v>
      </c>
      <c r="I1492" s="122">
        <f t="shared" si="143"/>
        <v>0</v>
      </c>
      <c r="K1492" s="120"/>
      <c r="L1492" s="141" t="e">
        <f t="shared" si="140"/>
        <v>#N/A</v>
      </c>
      <c r="M1492" s="142">
        <f>IF(C1492="ZZ Group",(SUM(IFERROR(SUM(VLOOKUP(C1492,SpeciesLookup,37,FALSE)*E1492/L1492*20*0.001),0)*(1-G1492))),SUM(IFERROR(SUM(VLOOKUP(C1492,SpeciesLookup,37,FALSE)/L1492*'6. Look Up Tables'!$M$9*0.001),0)*(1-G1492)))</f>
        <v>0</v>
      </c>
      <c r="N1492" s="120" t="s">
        <v>114</v>
      </c>
      <c r="O1492" s="122">
        <f t="shared" si="141"/>
        <v>0</v>
      </c>
      <c r="P1492" s="123"/>
    </row>
    <row r="1493" spans="2:16" x14ac:dyDescent="0.2">
      <c r="B1493" s="124"/>
      <c r="C1493" s="137"/>
      <c r="D1493" s="138">
        <f t="shared" si="138"/>
        <v>0</v>
      </c>
      <c r="E1493" s="231"/>
      <c r="F1493" s="119"/>
      <c r="G1493" s="139">
        <f t="shared" si="142"/>
        <v>0</v>
      </c>
      <c r="H1493" s="140">
        <f t="shared" si="139"/>
        <v>0</v>
      </c>
      <c r="I1493" s="122">
        <f t="shared" si="143"/>
        <v>0</v>
      </c>
      <c r="K1493" s="120"/>
      <c r="L1493" s="141" t="e">
        <f t="shared" si="140"/>
        <v>#N/A</v>
      </c>
      <c r="M1493" s="142">
        <f>IF(C1493="ZZ Group",(SUM(IFERROR(SUM(VLOOKUP(C1493,SpeciesLookup,37,FALSE)*E1493/L1493*20*0.001),0)*(1-G1493))),SUM(IFERROR(SUM(VLOOKUP(C1493,SpeciesLookup,37,FALSE)/L1493*'6. Look Up Tables'!$M$9*0.001),0)*(1-G1493)))</f>
        <v>0</v>
      </c>
      <c r="N1493" s="120" t="s">
        <v>114</v>
      </c>
      <c r="O1493" s="122">
        <f t="shared" si="141"/>
        <v>0</v>
      </c>
      <c r="P1493" s="123"/>
    </row>
    <row r="1494" spans="2:16" x14ac:dyDescent="0.2">
      <c r="B1494" s="124"/>
      <c r="C1494" s="137"/>
      <c r="D1494" s="138">
        <f t="shared" si="138"/>
        <v>0</v>
      </c>
      <c r="E1494" s="231"/>
      <c r="F1494" s="119"/>
      <c r="G1494" s="139">
        <f t="shared" si="142"/>
        <v>0</v>
      </c>
      <c r="H1494" s="140">
        <f t="shared" si="139"/>
        <v>0</v>
      </c>
      <c r="I1494" s="122">
        <f t="shared" si="143"/>
        <v>0</v>
      </c>
      <c r="K1494" s="120"/>
      <c r="L1494" s="141" t="e">
        <f t="shared" si="140"/>
        <v>#N/A</v>
      </c>
      <c r="M1494" s="142">
        <f>IF(C1494="ZZ Group",(SUM(IFERROR(SUM(VLOOKUP(C1494,SpeciesLookup,37,FALSE)*E1494/L1494*20*0.001),0)*(1-G1494))),SUM(IFERROR(SUM(VLOOKUP(C1494,SpeciesLookup,37,FALSE)/L1494*'6. Look Up Tables'!$M$9*0.001),0)*(1-G1494)))</f>
        <v>0</v>
      </c>
      <c r="N1494" s="120" t="s">
        <v>114</v>
      </c>
      <c r="O1494" s="122">
        <f t="shared" si="141"/>
        <v>0</v>
      </c>
      <c r="P1494" s="123"/>
    </row>
    <row r="1495" spans="2:16" x14ac:dyDescent="0.2">
      <c r="B1495" s="124"/>
      <c r="C1495" s="137"/>
      <c r="D1495" s="138">
        <f t="shared" si="138"/>
        <v>0</v>
      </c>
      <c r="E1495" s="231"/>
      <c r="F1495" s="119"/>
      <c r="G1495" s="139">
        <f t="shared" si="142"/>
        <v>0</v>
      </c>
      <c r="H1495" s="140">
        <f t="shared" si="139"/>
        <v>0</v>
      </c>
      <c r="I1495" s="122">
        <f t="shared" si="143"/>
        <v>0</v>
      </c>
      <c r="K1495" s="120"/>
      <c r="L1495" s="141" t="e">
        <f t="shared" si="140"/>
        <v>#N/A</v>
      </c>
      <c r="M1495" s="142">
        <f>IF(C1495="ZZ Group",(SUM(IFERROR(SUM(VLOOKUP(C1495,SpeciesLookup,37,FALSE)*E1495/L1495*20*0.001),0)*(1-G1495))),SUM(IFERROR(SUM(VLOOKUP(C1495,SpeciesLookup,37,FALSE)/L1495*'6. Look Up Tables'!$M$9*0.001),0)*(1-G1495)))</f>
        <v>0</v>
      </c>
      <c r="N1495" s="120" t="s">
        <v>114</v>
      </c>
      <c r="O1495" s="122">
        <f t="shared" si="141"/>
        <v>0</v>
      </c>
      <c r="P1495" s="123"/>
    </row>
    <row r="1496" spans="2:16" x14ac:dyDescent="0.2">
      <c r="B1496" s="124"/>
      <c r="C1496" s="137"/>
      <c r="D1496" s="138">
        <f t="shared" si="138"/>
        <v>0</v>
      </c>
      <c r="E1496" s="231"/>
      <c r="F1496" s="119"/>
      <c r="G1496" s="139">
        <f t="shared" si="142"/>
        <v>0</v>
      </c>
      <c r="H1496" s="140">
        <f t="shared" si="139"/>
        <v>0</v>
      </c>
      <c r="I1496" s="122">
        <f t="shared" si="143"/>
        <v>0</v>
      </c>
      <c r="K1496" s="120"/>
      <c r="L1496" s="141" t="e">
        <f t="shared" si="140"/>
        <v>#N/A</v>
      </c>
      <c r="M1496" s="142">
        <f>IF(C1496="ZZ Group",(SUM(IFERROR(SUM(VLOOKUP(C1496,SpeciesLookup,37,FALSE)*E1496/L1496*20*0.001),0)*(1-G1496))),SUM(IFERROR(SUM(VLOOKUP(C1496,SpeciesLookup,37,FALSE)/L1496*'6. Look Up Tables'!$M$9*0.001),0)*(1-G1496)))</f>
        <v>0</v>
      </c>
      <c r="N1496" s="120" t="s">
        <v>114</v>
      </c>
      <c r="O1496" s="122">
        <f t="shared" si="141"/>
        <v>0</v>
      </c>
      <c r="P1496" s="123"/>
    </row>
    <row r="1497" spans="2:16" x14ac:dyDescent="0.2">
      <c r="B1497" s="124"/>
      <c r="C1497" s="137"/>
      <c r="D1497" s="138">
        <f t="shared" si="138"/>
        <v>0</v>
      </c>
      <c r="E1497" s="231"/>
      <c r="F1497" s="119"/>
      <c r="G1497" s="139">
        <f t="shared" si="142"/>
        <v>0</v>
      </c>
      <c r="H1497" s="140">
        <f t="shared" si="139"/>
        <v>0</v>
      </c>
      <c r="I1497" s="122">
        <f t="shared" si="143"/>
        <v>0</v>
      </c>
      <c r="K1497" s="120"/>
      <c r="L1497" s="141" t="e">
        <f t="shared" si="140"/>
        <v>#N/A</v>
      </c>
      <c r="M1497" s="142">
        <f>IF(C1497="ZZ Group",(SUM(IFERROR(SUM(VLOOKUP(C1497,SpeciesLookup,37,FALSE)*E1497/L1497*20*0.001),0)*(1-G1497))),SUM(IFERROR(SUM(VLOOKUP(C1497,SpeciesLookup,37,FALSE)/L1497*'6. Look Up Tables'!$M$9*0.001),0)*(1-G1497)))</f>
        <v>0</v>
      </c>
      <c r="N1497" s="120" t="s">
        <v>114</v>
      </c>
      <c r="O1497" s="122">
        <f t="shared" si="141"/>
        <v>0</v>
      </c>
      <c r="P1497" s="123"/>
    </row>
    <row r="1498" spans="2:16" x14ac:dyDescent="0.2">
      <c r="B1498" s="124"/>
      <c r="C1498" s="137"/>
      <c r="D1498" s="138">
        <f t="shared" si="138"/>
        <v>0</v>
      </c>
      <c r="E1498" s="231"/>
      <c r="F1498" s="119"/>
      <c r="G1498" s="139">
        <f t="shared" si="142"/>
        <v>0</v>
      </c>
      <c r="H1498" s="140">
        <f t="shared" si="139"/>
        <v>0</v>
      </c>
      <c r="I1498" s="122">
        <f t="shared" si="143"/>
        <v>0</v>
      </c>
      <c r="K1498" s="120"/>
      <c r="L1498" s="141" t="e">
        <f t="shared" si="140"/>
        <v>#N/A</v>
      </c>
      <c r="M1498" s="142">
        <f>IF(C1498="ZZ Group",(SUM(IFERROR(SUM(VLOOKUP(C1498,SpeciesLookup,37,FALSE)*E1498/L1498*20*0.001),0)*(1-G1498))),SUM(IFERROR(SUM(VLOOKUP(C1498,SpeciesLookup,37,FALSE)/L1498*'6. Look Up Tables'!$M$9*0.001),0)*(1-G1498)))</f>
        <v>0</v>
      </c>
      <c r="N1498" s="120" t="s">
        <v>114</v>
      </c>
      <c r="O1498" s="122">
        <f t="shared" si="141"/>
        <v>0</v>
      </c>
      <c r="P1498" s="123"/>
    </row>
    <row r="1499" spans="2:16" x14ac:dyDescent="0.2">
      <c r="B1499" s="124"/>
      <c r="C1499" s="137"/>
      <c r="D1499" s="138">
        <f t="shared" si="138"/>
        <v>0</v>
      </c>
      <c r="E1499" s="231"/>
      <c r="F1499" s="119"/>
      <c r="G1499" s="139">
        <f t="shared" si="142"/>
        <v>0</v>
      </c>
      <c r="H1499" s="140">
        <f t="shared" si="139"/>
        <v>0</v>
      </c>
      <c r="I1499" s="122">
        <f t="shared" si="143"/>
        <v>0</v>
      </c>
      <c r="K1499" s="120"/>
      <c r="L1499" s="141" t="e">
        <f t="shared" si="140"/>
        <v>#N/A</v>
      </c>
      <c r="M1499" s="142">
        <f>IF(C1499="ZZ Group",(SUM(IFERROR(SUM(VLOOKUP(C1499,SpeciesLookup,37,FALSE)*E1499/L1499*20*0.001),0)*(1-G1499))),SUM(IFERROR(SUM(VLOOKUP(C1499,SpeciesLookup,37,FALSE)/L1499*'6. Look Up Tables'!$M$9*0.001),0)*(1-G1499)))</f>
        <v>0</v>
      </c>
      <c r="N1499" s="120" t="s">
        <v>114</v>
      </c>
      <c r="O1499" s="122">
        <f t="shared" si="141"/>
        <v>0</v>
      </c>
      <c r="P1499" s="123"/>
    </row>
    <row r="1500" spans="2:16" x14ac:dyDescent="0.2">
      <c r="B1500" s="124"/>
      <c r="C1500" s="137"/>
      <c r="D1500" s="138">
        <f t="shared" si="138"/>
        <v>0</v>
      </c>
      <c r="E1500" s="231"/>
      <c r="F1500" s="119"/>
      <c r="G1500" s="139">
        <f t="shared" si="142"/>
        <v>0</v>
      </c>
      <c r="H1500" s="140">
        <f t="shared" si="139"/>
        <v>0</v>
      </c>
      <c r="I1500" s="122">
        <f t="shared" si="143"/>
        <v>0</v>
      </c>
      <c r="K1500" s="120"/>
      <c r="L1500" s="141" t="e">
        <f t="shared" si="140"/>
        <v>#N/A</v>
      </c>
      <c r="M1500" s="142">
        <f>IF(C1500="ZZ Group",(SUM(IFERROR(SUM(VLOOKUP(C1500,SpeciesLookup,37,FALSE)*E1500/L1500*20*0.001),0)*(1-G1500))),SUM(IFERROR(SUM(VLOOKUP(C1500,SpeciesLookup,37,FALSE)/L1500*'6. Look Up Tables'!$M$9*0.001),0)*(1-G1500)))</f>
        <v>0</v>
      </c>
      <c r="N1500" s="120" t="s">
        <v>114</v>
      </c>
      <c r="O1500" s="122">
        <f t="shared" si="141"/>
        <v>0</v>
      </c>
      <c r="P1500" s="123"/>
    </row>
    <row r="1501" spans="2:16" x14ac:dyDescent="0.2">
      <c r="B1501" s="124"/>
      <c r="C1501" s="137"/>
      <c r="D1501" s="138">
        <f t="shared" si="138"/>
        <v>0</v>
      </c>
      <c r="E1501" s="231"/>
      <c r="F1501" s="119"/>
      <c r="G1501" s="139">
        <f t="shared" si="142"/>
        <v>0</v>
      </c>
      <c r="H1501" s="140">
        <f t="shared" si="139"/>
        <v>0</v>
      </c>
      <c r="I1501" s="122">
        <f t="shared" si="143"/>
        <v>0</v>
      </c>
      <c r="K1501" s="120"/>
      <c r="L1501" s="141" t="e">
        <f t="shared" si="140"/>
        <v>#N/A</v>
      </c>
      <c r="M1501" s="142">
        <f>IF(C1501="ZZ Group",(SUM(IFERROR(SUM(VLOOKUP(C1501,SpeciesLookup,37,FALSE)*E1501/L1501*20*0.001),0)*(1-G1501))),SUM(IFERROR(SUM(VLOOKUP(C1501,SpeciesLookup,37,FALSE)/L1501*'6. Look Up Tables'!$M$9*0.001),0)*(1-G1501)))</f>
        <v>0</v>
      </c>
      <c r="N1501" s="120" t="s">
        <v>114</v>
      </c>
      <c r="O1501" s="122">
        <f t="shared" si="141"/>
        <v>0</v>
      </c>
      <c r="P1501" s="123"/>
    </row>
    <row r="1502" spans="2:16" x14ac:dyDescent="0.2">
      <c r="B1502" s="124"/>
      <c r="C1502" s="137"/>
      <c r="D1502" s="138">
        <f t="shared" si="138"/>
        <v>0</v>
      </c>
      <c r="E1502" s="231"/>
      <c r="F1502" s="119"/>
      <c r="G1502" s="139">
        <f t="shared" si="142"/>
        <v>0</v>
      </c>
      <c r="H1502" s="140">
        <f t="shared" si="139"/>
        <v>0</v>
      </c>
      <c r="I1502" s="122">
        <f t="shared" si="143"/>
        <v>0</v>
      </c>
      <c r="K1502" s="120"/>
      <c r="L1502" s="141" t="e">
        <f t="shared" si="140"/>
        <v>#N/A</v>
      </c>
      <c r="M1502" s="142">
        <f>IF(C1502="ZZ Group",(SUM(IFERROR(SUM(VLOOKUP(C1502,SpeciesLookup,37,FALSE)*E1502/L1502*20*0.001),0)*(1-G1502))),SUM(IFERROR(SUM(VLOOKUP(C1502,SpeciesLookup,37,FALSE)/L1502*'6. Look Up Tables'!$M$9*0.001),0)*(1-G1502)))</f>
        <v>0</v>
      </c>
      <c r="N1502" s="120" t="s">
        <v>114</v>
      </c>
      <c r="O1502" s="122">
        <f t="shared" si="141"/>
        <v>0</v>
      </c>
      <c r="P1502" s="123"/>
    </row>
    <row r="1503" spans="2:16" x14ac:dyDescent="0.2">
      <c r="B1503" s="124"/>
      <c r="C1503" s="137"/>
      <c r="D1503" s="138">
        <f t="shared" si="138"/>
        <v>0</v>
      </c>
      <c r="E1503" s="231"/>
      <c r="F1503" s="119"/>
      <c r="G1503" s="139">
        <f t="shared" si="142"/>
        <v>0</v>
      </c>
      <c r="H1503" s="140">
        <f t="shared" si="139"/>
        <v>0</v>
      </c>
      <c r="I1503" s="122">
        <f t="shared" si="143"/>
        <v>0</v>
      </c>
      <c r="K1503" s="120"/>
      <c r="L1503" s="141" t="e">
        <f t="shared" si="140"/>
        <v>#N/A</v>
      </c>
      <c r="M1503" s="142">
        <f>IF(C1503="ZZ Group",(SUM(IFERROR(SUM(VLOOKUP(C1503,SpeciesLookup,37,FALSE)*E1503/L1503*20*0.001),0)*(1-G1503))),SUM(IFERROR(SUM(VLOOKUP(C1503,SpeciesLookup,37,FALSE)/L1503*'6. Look Up Tables'!$M$9*0.001),0)*(1-G1503)))</f>
        <v>0</v>
      </c>
      <c r="N1503" s="120" t="s">
        <v>114</v>
      </c>
      <c r="O1503" s="122">
        <f t="shared" si="141"/>
        <v>0</v>
      </c>
      <c r="P1503" s="123"/>
    </row>
    <row r="1504" spans="2:16" x14ac:dyDescent="0.2">
      <c r="B1504" s="124"/>
      <c r="C1504" s="137"/>
      <c r="D1504" s="138">
        <f t="shared" si="138"/>
        <v>0</v>
      </c>
      <c r="E1504" s="231"/>
      <c r="F1504" s="119"/>
      <c r="G1504" s="139">
        <f t="shared" si="142"/>
        <v>0</v>
      </c>
      <c r="H1504" s="140">
        <f t="shared" si="139"/>
        <v>0</v>
      </c>
      <c r="I1504" s="122">
        <f t="shared" si="143"/>
        <v>0</v>
      </c>
      <c r="K1504" s="120"/>
      <c r="L1504" s="141" t="e">
        <f t="shared" si="140"/>
        <v>#N/A</v>
      </c>
      <c r="M1504" s="142">
        <f>IF(C1504="ZZ Group",(SUM(IFERROR(SUM(VLOOKUP(C1504,SpeciesLookup,37,FALSE)*E1504/L1504*20*0.001),0)*(1-G1504))),SUM(IFERROR(SUM(VLOOKUP(C1504,SpeciesLookup,37,FALSE)/L1504*'6. Look Up Tables'!$M$9*0.001),0)*(1-G1504)))</f>
        <v>0</v>
      </c>
      <c r="N1504" s="120" t="s">
        <v>114</v>
      </c>
      <c r="O1504" s="122">
        <f t="shared" si="141"/>
        <v>0</v>
      </c>
      <c r="P1504" s="123"/>
    </row>
    <row r="1505" spans="2:16" x14ac:dyDescent="0.2">
      <c r="B1505" s="124"/>
      <c r="C1505" s="137"/>
      <c r="D1505" s="138">
        <f t="shared" si="138"/>
        <v>0</v>
      </c>
      <c r="E1505" s="231"/>
      <c r="F1505" s="119"/>
      <c r="G1505" s="139">
        <f t="shared" si="142"/>
        <v>0</v>
      </c>
      <c r="H1505" s="140">
        <f t="shared" si="139"/>
        <v>0</v>
      </c>
      <c r="I1505" s="122">
        <f t="shared" si="143"/>
        <v>0</v>
      </c>
      <c r="K1505" s="120"/>
      <c r="L1505" s="141" t="e">
        <f t="shared" si="140"/>
        <v>#N/A</v>
      </c>
      <c r="M1505" s="142">
        <f>IF(C1505="ZZ Group",(SUM(IFERROR(SUM(VLOOKUP(C1505,SpeciesLookup,37,FALSE)*E1505/L1505*20*0.001),0)*(1-G1505))),SUM(IFERROR(SUM(VLOOKUP(C1505,SpeciesLookup,37,FALSE)/L1505*'6. Look Up Tables'!$M$9*0.001),0)*(1-G1505)))</f>
        <v>0</v>
      </c>
      <c r="N1505" s="120" t="s">
        <v>114</v>
      </c>
      <c r="O1505" s="122">
        <f t="shared" si="141"/>
        <v>0</v>
      </c>
      <c r="P1505" s="123"/>
    </row>
    <row r="1506" spans="2:16" x14ac:dyDescent="0.2">
      <c r="B1506" s="124"/>
      <c r="C1506" s="137"/>
      <c r="D1506" s="138">
        <f t="shared" si="138"/>
        <v>0</v>
      </c>
      <c r="E1506" s="231"/>
      <c r="F1506" s="119"/>
      <c r="G1506" s="139">
        <f t="shared" si="142"/>
        <v>0</v>
      </c>
      <c r="H1506" s="140">
        <f t="shared" si="139"/>
        <v>0</v>
      </c>
      <c r="I1506" s="122">
        <f t="shared" si="143"/>
        <v>0</v>
      </c>
      <c r="K1506" s="120"/>
      <c r="L1506" s="141" t="e">
        <f t="shared" si="140"/>
        <v>#N/A</v>
      </c>
      <c r="M1506" s="142">
        <f>IF(C1506="ZZ Group",(SUM(IFERROR(SUM(VLOOKUP(C1506,SpeciesLookup,37,FALSE)*E1506/L1506*20*0.001),0)*(1-G1506))),SUM(IFERROR(SUM(VLOOKUP(C1506,SpeciesLookup,37,FALSE)/L1506*'6. Look Up Tables'!$M$9*0.001),0)*(1-G1506)))</f>
        <v>0</v>
      </c>
      <c r="N1506" s="120" t="s">
        <v>114</v>
      </c>
      <c r="O1506" s="122">
        <f t="shared" si="141"/>
        <v>0</v>
      </c>
      <c r="P1506" s="123"/>
    </row>
    <row r="1507" spans="2:16" x14ac:dyDescent="0.2">
      <c r="B1507" s="124"/>
      <c r="C1507" s="137"/>
      <c r="D1507" s="138">
        <f t="shared" si="138"/>
        <v>0</v>
      </c>
      <c r="E1507" s="231"/>
      <c r="F1507" s="119"/>
      <c r="G1507" s="139">
        <f t="shared" si="142"/>
        <v>0</v>
      </c>
      <c r="H1507" s="140">
        <f t="shared" si="139"/>
        <v>0</v>
      </c>
      <c r="I1507" s="122">
        <f t="shared" si="143"/>
        <v>0</v>
      </c>
      <c r="K1507" s="120"/>
      <c r="L1507" s="141" t="e">
        <f t="shared" si="140"/>
        <v>#N/A</v>
      </c>
      <c r="M1507" s="142">
        <f>IF(C1507="ZZ Group",(SUM(IFERROR(SUM(VLOOKUP(C1507,SpeciesLookup,37,FALSE)*E1507/L1507*20*0.001),0)*(1-G1507))),SUM(IFERROR(SUM(VLOOKUP(C1507,SpeciesLookup,37,FALSE)/L1507*'6. Look Up Tables'!$M$9*0.001),0)*(1-G1507)))</f>
        <v>0</v>
      </c>
      <c r="N1507" s="120" t="s">
        <v>114</v>
      </c>
      <c r="O1507" s="122">
        <f t="shared" si="141"/>
        <v>0</v>
      </c>
      <c r="P1507" s="123"/>
    </row>
    <row r="1508" spans="2:16" x14ac:dyDescent="0.2">
      <c r="B1508" s="124"/>
      <c r="C1508" s="137"/>
      <c r="D1508" s="138">
        <f t="shared" si="138"/>
        <v>0</v>
      </c>
      <c r="E1508" s="231"/>
      <c r="F1508" s="119"/>
      <c r="G1508" s="139">
        <f t="shared" si="142"/>
        <v>0</v>
      </c>
      <c r="H1508" s="140">
        <f t="shared" si="139"/>
        <v>0</v>
      </c>
      <c r="I1508" s="122">
        <f t="shared" si="143"/>
        <v>0</v>
      </c>
      <c r="K1508" s="120"/>
      <c r="L1508" s="141" t="e">
        <f t="shared" si="140"/>
        <v>#N/A</v>
      </c>
      <c r="M1508" s="142">
        <f>IF(C1508="ZZ Group",(SUM(IFERROR(SUM(VLOOKUP(C1508,SpeciesLookup,37,FALSE)*E1508/L1508*20*0.001),0)*(1-G1508))),SUM(IFERROR(SUM(VLOOKUP(C1508,SpeciesLookup,37,FALSE)/L1508*'6. Look Up Tables'!$M$9*0.001),0)*(1-G1508)))</f>
        <v>0</v>
      </c>
      <c r="N1508" s="120" t="s">
        <v>114</v>
      </c>
      <c r="O1508" s="122">
        <f t="shared" si="141"/>
        <v>0</v>
      </c>
      <c r="P1508" s="123"/>
    </row>
    <row r="1509" spans="2:16" x14ac:dyDescent="0.2">
      <c r="B1509" s="124"/>
      <c r="C1509" s="137"/>
      <c r="D1509" s="138">
        <f t="shared" si="138"/>
        <v>0</v>
      </c>
      <c r="E1509" s="231"/>
      <c r="F1509" s="119"/>
      <c r="G1509" s="139">
        <f t="shared" si="142"/>
        <v>0</v>
      </c>
      <c r="H1509" s="140">
        <f t="shared" si="139"/>
        <v>0</v>
      </c>
      <c r="I1509" s="122">
        <f t="shared" si="143"/>
        <v>0</v>
      </c>
      <c r="K1509" s="120"/>
      <c r="L1509" s="141" t="e">
        <f t="shared" si="140"/>
        <v>#N/A</v>
      </c>
      <c r="M1509" s="142">
        <f>IF(C1509="ZZ Group",(SUM(IFERROR(SUM(VLOOKUP(C1509,SpeciesLookup,37,FALSE)*E1509/L1509*20*0.001),0)*(1-G1509))),SUM(IFERROR(SUM(VLOOKUP(C1509,SpeciesLookup,37,FALSE)/L1509*'6. Look Up Tables'!$M$9*0.001),0)*(1-G1509)))</f>
        <v>0</v>
      </c>
      <c r="N1509" s="120" t="s">
        <v>114</v>
      </c>
      <c r="O1509" s="122">
        <f t="shared" si="141"/>
        <v>0</v>
      </c>
      <c r="P1509" s="123"/>
    </row>
    <row r="1510" spans="2:16" x14ac:dyDescent="0.2">
      <c r="B1510" s="124"/>
      <c r="C1510" s="137"/>
      <c r="D1510" s="138">
        <f t="shared" si="138"/>
        <v>0</v>
      </c>
      <c r="E1510" s="231"/>
      <c r="F1510" s="119"/>
      <c r="G1510" s="139">
        <f t="shared" si="142"/>
        <v>0</v>
      </c>
      <c r="H1510" s="140">
        <f t="shared" si="139"/>
        <v>0</v>
      </c>
      <c r="I1510" s="122">
        <f t="shared" si="143"/>
        <v>0</v>
      </c>
      <c r="K1510" s="120"/>
      <c r="L1510" s="141" t="e">
        <f t="shared" si="140"/>
        <v>#N/A</v>
      </c>
      <c r="M1510" s="142">
        <f>IF(C1510="ZZ Group",(SUM(IFERROR(SUM(VLOOKUP(C1510,SpeciesLookup,37,FALSE)*E1510/L1510*20*0.001),0)*(1-G1510))),SUM(IFERROR(SUM(VLOOKUP(C1510,SpeciesLookup,37,FALSE)/L1510*'6. Look Up Tables'!$M$9*0.001),0)*(1-G1510)))</f>
        <v>0</v>
      </c>
      <c r="N1510" s="120" t="s">
        <v>114</v>
      </c>
      <c r="O1510" s="122">
        <f t="shared" si="141"/>
        <v>0</v>
      </c>
      <c r="P1510" s="123"/>
    </row>
    <row r="1511" spans="2:16" x14ac:dyDescent="0.2">
      <c r="B1511" s="124"/>
      <c r="C1511" s="137"/>
      <c r="D1511" s="138">
        <f t="shared" si="138"/>
        <v>0</v>
      </c>
      <c r="E1511" s="231"/>
      <c r="F1511" s="119"/>
      <c r="G1511" s="139">
        <f t="shared" si="142"/>
        <v>0</v>
      </c>
      <c r="H1511" s="140">
        <f t="shared" si="139"/>
        <v>0</v>
      </c>
      <c r="I1511" s="122">
        <f t="shared" si="143"/>
        <v>0</v>
      </c>
      <c r="K1511" s="120"/>
      <c r="L1511" s="141" t="e">
        <f t="shared" si="140"/>
        <v>#N/A</v>
      </c>
      <c r="M1511" s="142">
        <f>IF(C1511="ZZ Group",(SUM(IFERROR(SUM(VLOOKUP(C1511,SpeciesLookup,37,FALSE)*E1511/L1511*20*0.001),0)*(1-G1511))),SUM(IFERROR(SUM(VLOOKUP(C1511,SpeciesLookup,37,FALSE)/L1511*'6. Look Up Tables'!$M$9*0.001),0)*(1-G1511)))</f>
        <v>0</v>
      </c>
      <c r="N1511" s="120" t="s">
        <v>114</v>
      </c>
      <c r="O1511" s="122">
        <f t="shared" si="141"/>
        <v>0</v>
      </c>
      <c r="P1511" s="123"/>
    </row>
    <row r="1512" spans="2:16" x14ac:dyDescent="0.2">
      <c r="B1512" s="124"/>
      <c r="C1512" s="137"/>
      <c r="D1512" s="138">
        <f t="shared" si="138"/>
        <v>0</v>
      </c>
      <c r="E1512" s="231"/>
      <c r="F1512" s="119"/>
      <c r="G1512" s="139">
        <f t="shared" si="142"/>
        <v>0</v>
      </c>
      <c r="H1512" s="140">
        <f t="shared" si="139"/>
        <v>0</v>
      </c>
      <c r="I1512" s="122">
        <f t="shared" si="143"/>
        <v>0</v>
      </c>
      <c r="K1512" s="120"/>
      <c r="L1512" s="141" t="e">
        <f t="shared" si="140"/>
        <v>#N/A</v>
      </c>
      <c r="M1512" s="142">
        <f>IF(C1512="ZZ Group",(SUM(IFERROR(SUM(VLOOKUP(C1512,SpeciesLookup,37,FALSE)*E1512/L1512*20*0.001),0)*(1-G1512))),SUM(IFERROR(SUM(VLOOKUP(C1512,SpeciesLookup,37,FALSE)/L1512*'6. Look Up Tables'!$M$9*0.001),0)*(1-G1512)))</f>
        <v>0</v>
      </c>
      <c r="N1512" s="120" t="s">
        <v>114</v>
      </c>
      <c r="O1512" s="122">
        <f t="shared" si="141"/>
        <v>0</v>
      </c>
      <c r="P1512" s="123"/>
    </row>
    <row r="1513" spans="2:16" x14ac:dyDescent="0.2">
      <c r="B1513" s="124"/>
      <c r="C1513" s="137"/>
      <c r="D1513" s="138">
        <f t="shared" si="138"/>
        <v>0</v>
      </c>
      <c r="E1513" s="231"/>
      <c r="F1513" s="119"/>
      <c r="G1513" s="139">
        <f t="shared" si="142"/>
        <v>0</v>
      </c>
      <c r="H1513" s="140">
        <f t="shared" si="139"/>
        <v>0</v>
      </c>
      <c r="I1513" s="122">
        <f t="shared" si="143"/>
        <v>0</v>
      </c>
      <c r="K1513" s="120"/>
      <c r="L1513" s="141" t="e">
        <f t="shared" si="140"/>
        <v>#N/A</v>
      </c>
      <c r="M1513" s="142">
        <f>IF(C1513="ZZ Group",(SUM(IFERROR(SUM(VLOOKUP(C1513,SpeciesLookup,37,FALSE)*E1513/L1513*20*0.001),0)*(1-G1513))),SUM(IFERROR(SUM(VLOOKUP(C1513,SpeciesLookup,37,FALSE)/L1513*'6. Look Up Tables'!$M$9*0.001),0)*(1-G1513)))</f>
        <v>0</v>
      </c>
      <c r="N1513" s="120" t="s">
        <v>114</v>
      </c>
      <c r="O1513" s="122">
        <f t="shared" si="141"/>
        <v>0</v>
      </c>
      <c r="P1513" s="123"/>
    </row>
    <row r="1514" spans="2:16" x14ac:dyDescent="0.2">
      <c r="B1514" s="124"/>
      <c r="C1514" s="137"/>
      <c r="D1514" s="138">
        <f t="shared" si="138"/>
        <v>0</v>
      </c>
      <c r="E1514" s="231"/>
      <c r="F1514" s="119"/>
      <c r="G1514" s="139">
        <f t="shared" si="142"/>
        <v>0</v>
      </c>
      <c r="H1514" s="140">
        <f t="shared" si="139"/>
        <v>0</v>
      </c>
      <c r="I1514" s="122">
        <f t="shared" si="143"/>
        <v>0</v>
      </c>
      <c r="K1514" s="120"/>
      <c r="L1514" s="141" t="e">
        <f t="shared" si="140"/>
        <v>#N/A</v>
      </c>
      <c r="M1514" s="142">
        <f>IF(C1514="ZZ Group",(SUM(IFERROR(SUM(VLOOKUP(C1514,SpeciesLookup,37,FALSE)*E1514/L1514*20*0.001),0)*(1-G1514))),SUM(IFERROR(SUM(VLOOKUP(C1514,SpeciesLookup,37,FALSE)/L1514*'6. Look Up Tables'!$M$9*0.001),0)*(1-G1514)))</f>
        <v>0</v>
      </c>
      <c r="N1514" s="120" t="s">
        <v>114</v>
      </c>
      <c r="O1514" s="122">
        <f t="shared" si="141"/>
        <v>0</v>
      </c>
      <c r="P1514" s="123"/>
    </row>
    <row r="1515" spans="2:16" x14ac:dyDescent="0.2">
      <c r="B1515" s="124"/>
      <c r="C1515" s="137"/>
      <c r="D1515" s="138">
        <f t="shared" si="138"/>
        <v>0</v>
      </c>
      <c r="E1515" s="231"/>
      <c r="F1515" s="119"/>
      <c r="G1515" s="139">
        <f t="shared" si="142"/>
        <v>0</v>
      </c>
      <c r="H1515" s="140">
        <f t="shared" si="139"/>
        <v>0</v>
      </c>
      <c r="I1515" s="122">
        <f t="shared" si="143"/>
        <v>0</v>
      </c>
      <c r="K1515" s="120"/>
      <c r="L1515" s="141" t="e">
        <f t="shared" si="140"/>
        <v>#N/A</v>
      </c>
      <c r="M1515" s="142">
        <f>IF(C1515="ZZ Group",(SUM(IFERROR(SUM(VLOOKUP(C1515,SpeciesLookup,37,FALSE)*E1515/L1515*20*0.001),0)*(1-G1515))),SUM(IFERROR(SUM(VLOOKUP(C1515,SpeciesLookup,37,FALSE)/L1515*'6. Look Up Tables'!$M$9*0.001),0)*(1-G1515)))</f>
        <v>0</v>
      </c>
      <c r="N1515" s="120" t="s">
        <v>114</v>
      </c>
      <c r="O1515" s="122">
        <f t="shared" si="141"/>
        <v>0</v>
      </c>
      <c r="P1515" s="123"/>
    </row>
    <row r="1516" spans="2:16" x14ac:dyDescent="0.2">
      <c r="B1516" s="124"/>
      <c r="C1516" s="137"/>
      <c r="D1516" s="138">
        <f t="shared" si="138"/>
        <v>0</v>
      </c>
      <c r="E1516" s="231"/>
      <c r="F1516" s="119"/>
      <c r="G1516" s="139">
        <f t="shared" si="142"/>
        <v>0</v>
      </c>
      <c r="H1516" s="140">
        <f t="shared" si="139"/>
        <v>0</v>
      </c>
      <c r="I1516" s="122">
        <f t="shared" si="143"/>
        <v>0</v>
      </c>
      <c r="K1516" s="120"/>
      <c r="L1516" s="141" t="e">
        <f t="shared" si="140"/>
        <v>#N/A</v>
      </c>
      <c r="M1516" s="142">
        <f>IF(C1516="ZZ Group",(SUM(IFERROR(SUM(VLOOKUP(C1516,SpeciesLookup,37,FALSE)*E1516/L1516*20*0.001),0)*(1-G1516))),SUM(IFERROR(SUM(VLOOKUP(C1516,SpeciesLookup,37,FALSE)/L1516*'6. Look Up Tables'!$M$9*0.001),0)*(1-G1516)))</f>
        <v>0</v>
      </c>
      <c r="N1516" s="120" t="s">
        <v>114</v>
      </c>
      <c r="O1516" s="122">
        <f t="shared" si="141"/>
        <v>0</v>
      </c>
      <c r="P1516" s="123"/>
    </row>
    <row r="1517" spans="2:16" x14ac:dyDescent="0.2">
      <c r="B1517" s="124"/>
      <c r="C1517" s="137"/>
      <c r="D1517" s="138">
        <f t="shared" si="138"/>
        <v>0</v>
      </c>
      <c r="E1517" s="231"/>
      <c r="F1517" s="119"/>
      <c r="G1517" s="139">
        <f t="shared" si="142"/>
        <v>0</v>
      </c>
      <c r="H1517" s="140">
        <f t="shared" si="139"/>
        <v>0</v>
      </c>
      <c r="I1517" s="122">
        <f t="shared" si="143"/>
        <v>0</v>
      </c>
      <c r="K1517" s="120"/>
      <c r="L1517" s="141" t="e">
        <f t="shared" si="140"/>
        <v>#N/A</v>
      </c>
      <c r="M1517" s="142">
        <f>IF(C1517="ZZ Group",(SUM(IFERROR(SUM(VLOOKUP(C1517,SpeciesLookup,37,FALSE)*E1517/L1517*20*0.001),0)*(1-G1517))),SUM(IFERROR(SUM(VLOOKUP(C1517,SpeciesLookup,37,FALSE)/L1517*'6. Look Up Tables'!$M$9*0.001),0)*(1-G1517)))</f>
        <v>0</v>
      </c>
      <c r="N1517" s="120" t="s">
        <v>114</v>
      </c>
      <c r="O1517" s="122">
        <f t="shared" si="141"/>
        <v>0</v>
      </c>
      <c r="P1517" s="123"/>
    </row>
    <row r="1518" spans="2:16" x14ac:dyDescent="0.2">
      <c r="B1518" s="124"/>
      <c r="C1518" s="137"/>
      <c r="D1518" s="138">
        <f t="shared" si="138"/>
        <v>0</v>
      </c>
      <c r="E1518" s="231"/>
      <c r="F1518" s="119"/>
      <c r="G1518" s="139">
        <f t="shared" si="142"/>
        <v>0</v>
      </c>
      <c r="H1518" s="140">
        <f t="shared" si="139"/>
        <v>0</v>
      </c>
      <c r="I1518" s="122">
        <f t="shared" si="143"/>
        <v>0</v>
      </c>
      <c r="K1518" s="120"/>
      <c r="L1518" s="141" t="e">
        <f t="shared" si="140"/>
        <v>#N/A</v>
      </c>
      <c r="M1518" s="142">
        <f>IF(C1518="ZZ Group",(SUM(IFERROR(SUM(VLOOKUP(C1518,SpeciesLookup,37,FALSE)*E1518/L1518*20*0.001),0)*(1-G1518))),SUM(IFERROR(SUM(VLOOKUP(C1518,SpeciesLookup,37,FALSE)/L1518*'6. Look Up Tables'!$M$9*0.001),0)*(1-G1518)))</f>
        <v>0</v>
      </c>
      <c r="N1518" s="120" t="s">
        <v>114</v>
      </c>
      <c r="O1518" s="122">
        <f t="shared" si="141"/>
        <v>0</v>
      </c>
      <c r="P1518" s="123"/>
    </row>
    <row r="1519" spans="2:16" x14ac:dyDescent="0.2">
      <c r="B1519" s="124"/>
      <c r="C1519" s="137"/>
      <c r="D1519" s="138">
        <f t="shared" si="138"/>
        <v>0</v>
      </c>
      <c r="E1519" s="231"/>
      <c r="F1519" s="119"/>
      <c r="G1519" s="139">
        <f t="shared" si="142"/>
        <v>0</v>
      </c>
      <c r="H1519" s="140">
        <f t="shared" si="139"/>
        <v>0</v>
      </c>
      <c r="I1519" s="122">
        <f t="shared" si="143"/>
        <v>0</v>
      </c>
      <c r="K1519" s="120"/>
      <c r="L1519" s="141" t="e">
        <f t="shared" si="140"/>
        <v>#N/A</v>
      </c>
      <c r="M1519" s="142">
        <f>IF(C1519="ZZ Group",(SUM(IFERROR(SUM(VLOOKUP(C1519,SpeciesLookup,37,FALSE)*E1519/L1519*20*0.001),0)*(1-G1519))),SUM(IFERROR(SUM(VLOOKUP(C1519,SpeciesLookup,37,FALSE)/L1519*'6. Look Up Tables'!$M$9*0.001),0)*(1-G1519)))</f>
        <v>0</v>
      </c>
      <c r="N1519" s="120" t="s">
        <v>114</v>
      </c>
      <c r="O1519" s="122">
        <f t="shared" si="141"/>
        <v>0</v>
      </c>
      <c r="P1519" s="123"/>
    </row>
    <row r="1520" spans="2:16" x14ac:dyDescent="0.2">
      <c r="B1520" s="124"/>
      <c r="C1520" s="137"/>
      <c r="D1520" s="138">
        <f t="shared" si="138"/>
        <v>0</v>
      </c>
      <c r="E1520" s="231"/>
      <c r="F1520" s="119"/>
      <c r="G1520" s="139">
        <f t="shared" si="142"/>
        <v>0</v>
      </c>
      <c r="H1520" s="140">
        <f t="shared" si="139"/>
        <v>0</v>
      </c>
      <c r="I1520" s="122">
        <f t="shared" si="143"/>
        <v>0</v>
      </c>
      <c r="K1520" s="120"/>
      <c r="L1520" s="141" t="e">
        <f t="shared" si="140"/>
        <v>#N/A</v>
      </c>
      <c r="M1520" s="142">
        <f>IF(C1520="ZZ Group",(SUM(IFERROR(SUM(VLOOKUP(C1520,SpeciesLookup,37,FALSE)*E1520/L1520*20*0.001),0)*(1-G1520))),SUM(IFERROR(SUM(VLOOKUP(C1520,SpeciesLookup,37,FALSE)/L1520*'6. Look Up Tables'!$M$9*0.001),0)*(1-G1520)))</f>
        <v>0</v>
      </c>
      <c r="N1520" s="120" t="s">
        <v>114</v>
      </c>
      <c r="O1520" s="122">
        <f t="shared" si="141"/>
        <v>0</v>
      </c>
      <c r="P1520" s="123"/>
    </row>
    <row r="1521" spans="2:16" x14ac:dyDescent="0.2">
      <c r="B1521" s="124"/>
      <c r="C1521" s="137"/>
      <c r="D1521" s="138">
        <f t="shared" si="138"/>
        <v>0</v>
      </c>
      <c r="E1521" s="231"/>
      <c r="F1521" s="119"/>
      <c r="G1521" s="139">
        <f t="shared" si="142"/>
        <v>0</v>
      </c>
      <c r="H1521" s="140">
        <f t="shared" si="139"/>
        <v>0</v>
      </c>
      <c r="I1521" s="122">
        <f t="shared" si="143"/>
        <v>0</v>
      </c>
      <c r="K1521" s="120"/>
      <c r="L1521" s="141" t="e">
        <f t="shared" si="140"/>
        <v>#N/A</v>
      </c>
      <c r="M1521" s="142">
        <f>IF(C1521="ZZ Group",(SUM(IFERROR(SUM(VLOOKUP(C1521,SpeciesLookup,37,FALSE)*E1521/L1521*20*0.001),0)*(1-G1521))),SUM(IFERROR(SUM(VLOOKUP(C1521,SpeciesLookup,37,FALSE)/L1521*'6. Look Up Tables'!$M$9*0.001),0)*(1-G1521)))</f>
        <v>0</v>
      </c>
      <c r="N1521" s="120" t="s">
        <v>114</v>
      </c>
      <c r="O1521" s="122">
        <f t="shared" si="141"/>
        <v>0</v>
      </c>
      <c r="P1521" s="123"/>
    </row>
    <row r="1522" spans="2:16" x14ac:dyDescent="0.2">
      <c r="B1522" s="124"/>
      <c r="C1522" s="137"/>
      <c r="D1522" s="138">
        <f t="shared" si="138"/>
        <v>0</v>
      </c>
      <c r="E1522" s="231"/>
      <c r="F1522" s="119"/>
      <c r="G1522" s="139">
        <f t="shared" si="142"/>
        <v>0</v>
      </c>
      <c r="H1522" s="140">
        <f t="shared" si="139"/>
        <v>0</v>
      </c>
      <c r="I1522" s="122">
        <f t="shared" si="143"/>
        <v>0</v>
      </c>
      <c r="K1522" s="120"/>
      <c r="L1522" s="141" t="e">
        <f t="shared" si="140"/>
        <v>#N/A</v>
      </c>
      <c r="M1522" s="142">
        <f>IF(C1522="ZZ Group",(SUM(IFERROR(SUM(VLOOKUP(C1522,SpeciesLookup,37,FALSE)*E1522/L1522*20*0.001),0)*(1-G1522))),SUM(IFERROR(SUM(VLOOKUP(C1522,SpeciesLookup,37,FALSE)/L1522*'6. Look Up Tables'!$M$9*0.001),0)*(1-G1522)))</f>
        <v>0</v>
      </c>
      <c r="N1522" s="120" t="s">
        <v>114</v>
      </c>
      <c r="O1522" s="122">
        <f t="shared" si="141"/>
        <v>0</v>
      </c>
      <c r="P1522" s="123"/>
    </row>
    <row r="1523" spans="2:16" x14ac:dyDescent="0.2">
      <c r="B1523" s="124"/>
      <c r="C1523" s="137"/>
      <c r="D1523" s="138">
        <f t="shared" si="138"/>
        <v>0</v>
      </c>
      <c r="E1523" s="231"/>
      <c r="F1523" s="119"/>
      <c r="G1523" s="139">
        <f t="shared" si="142"/>
        <v>0</v>
      </c>
      <c r="H1523" s="140">
        <f t="shared" si="139"/>
        <v>0</v>
      </c>
      <c r="I1523" s="122">
        <f t="shared" si="143"/>
        <v>0</v>
      </c>
      <c r="K1523" s="120"/>
      <c r="L1523" s="141" t="e">
        <f t="shared" si="140"/>
        <v>#N/A</v>
      </c>
      <c r="M1523" s="142">
        <f>IF(C1523="ZZ Group",(SUM(IFERROR(SUM(VLOOKUP(C1523,SpeciesLookup,37,FALSE)*E1523/L1523*20*0.001),0)*(1-G1523))),SUM(IFERROR(SUM(VLOOKUP(C1523,SpeciesLookup,37,FALSE)/L1523*'6. Look Up Tables'!$M$9*0.001),0)*(1-G1523)))</f>
        <v>0</v>
      </c>
      <c r="N1523" s="120" t="s">
        <v>114</v>
      </c>
      <c r="O1523" s="122">
        <f t="shared" si="141"/>
        <v>0</v>
      </c>
      <c r="P1523" s="123"/>
    </row>
    <row r="1524" spans="2:16" x14ac:dyDescent="0.2">
      <c r="B1524" s="124"/>
      <c r="C1524" s="137"/>
      <c r="D1524" s="138">
        <f t="shared" si="138"/>
        <v>0</v>
      </c>
      <c r="E1524" s="231"/>
      <c r="F1524" s="119"/>
      <c r="G1524" s="139">
        <f t="shared" si="142"/>
        <v>0</v>
      </c>
      <c r="H1524" s="140">
        <f t="shared" si="139"/>
        <v>0</v>
      </c>
      <c r="I1524" s="122">
        <f t="shared" si="143"/>
        <v>0</v>
      </c>
      <c r="K1524" s="120"/>
      <c r="L1524" s="141" t="e">
        <f t="shared" si="140"/>
        <v>#N/A</v>
      </c>
      <c r="M1524" s="142">
        <f>IF(C1524="ZZ Group",(SUM(IFERROR(SUM(VLOOKUP(C1524,SpeciesLookup,37,FALSE)*E1524/L1524*20*0.001),0)*(1-G1524))),SUM(IFERROR(SUM(VLOOKUP(C1524,SpeciesLookup,37,FALSE)/L1524*'6. Look Up Tables'!$M$9*0.001),0)*(1-G1524)))</f>
        <v>0</v>
      </c>
      <c r="N1524" s="120" t="s">
        <v>114</v>
      </c>
      <c r="O1524" s="122">
        <f t="shared" si="141"/>
        <v>0</v>
      </c>
      <c r="P1524" s="123"/>
    </row>
    <row r="1525" spans="2:16" x14ac:dyDescent="0.2">
      <c r="B1525" s="124"/>
      <c r="C1525" s="137"/>
      <c r="D1525" s="138">
        <f t="shared" si="138"/>
        <v>0</v>
      </c>
      <c r="E1525" s="231"/>
      <c r="F1525" s="119"/>
      <c r="G1525" s="139">
        <f t="shared" si="142"/>
        <v>0</v>
      </c>
      <c r="H1525" s="140">
        <f t="shared" si="139"/>
        <v>0</v>
      </c>
      <c r="I1525" s="122">
        <f t="shared" si="143"/>
        <v>0</v>
      </c>
      <c r="K1525" s="120"/>
      <c r="L1525" s="141" t="e">
        <f t="shared" si="140"/>
        <v>#N/A</v>
      </c>
      <c r="M1525" s="142">
        <f>IF(C1525="ZZ Group",(SUM(IFERROR(SUM(VLOOKUP(C1525,SpeciesLookup,37,FALSE)*E1525/L1525*20*0.001),0)*(1-G1525))),SUM(IFERROR(SUM(VLOOKUP(C1525,SpeciesLookup,37,FALSE)/L1525*'6. Look Up Tables'!$M$9*0.001),0)*(1-G1525)))</f>
        <v>0</v>
      </c>
      <c r="N1525" s="120" t="s">
        <v>114</v>
      </c>
      <c r="O1525" s="122">
        <f t="shared" si="141"/>
        <v>0</v>
      </c>
      <c r="P1525" s="123"/>
    </row>
    <row r="1526" spans="2:16" x14ac:dyDescent="0.2">
      <c r="B1526" s="124"/>
      <c r="C1526" s="137"/>
      <c r="D1526" s="138">
        <f t="shared" si="138"/>
        <v>0</v>
      </c>
      <c r="E1526" s="231"/>
      <c r="F1526" s="119"/>
      <c r="G1526" s="139">
        <f t="shared" si="142"/>
        <v>0</v>
      </c>
      <c r="H1526" s="140">
        <f t="shared" si="139"/>
        <v>0</v>
      </c>
      <c r="I1526" s="122">
        <f t="shared" si="143"/>
        <v>0</v>
      </c>
      <c r="K1526" s="120"/>
      <c r="L1526" s="141" t="e">
        <f t="shared" si="140"/>
        <v>#N/A</v>
      </c>
      <c r="M1526" s="142">
        <f>IF(C1526="ZZ Group",(SUM(IFERROR(SUM(VLOOKUP(C1526,SpeciesLookup,37,FALSE)*E1526/L1526*20*0.001),0)*(1-G1526))),SUM(IFERROR(SUM(VLOOKUP(C1526,SpeciesLookup,37,FALSE)/L1526*'6. Look Up Tables'!$M$9*0.001),0)*(1-G1526)))</f>
        <v>0</v>
      </c>
      <c r="N1526" s="120" t="s">
        <v>114</v>
      </c>
      <c r="O1526" s="122">
        <f t="shared" si="141"/>
        <v>0</v>
      </c>
      <c r="P1526" s="123"/>
    </row>
    <row r="1527" spans="2:16" x14ac:dyDescent="0.2">
      <c r="B1527" s="124"/>
      <c r="C1527" s="137"/>
      <c r="D1527" s="138">
        <f t="shared" si="138"/>
        <v>0</v>
      </c>
      <c r="E1527" s="231"/>
      <c r="F1527" s="119"/>
      <c r="G1527" s="139">
        <f t="shared" si="142"/>
        <v>0</v>
      </c>
      <c r="H1527" s="140">
        <f t="shared" si="139"/>
        <v>0</v>
      </c>
      <c r="I1527" s="122">
        <f t="shared" si="143"/>
        <v>0</v>
      </c>
      <c r="K1527" s="120"/>
      <c r="L1527" s="141" t="e">
        <f t="shared" si="140"/>
        <v>#N/A</v>
      </c>
      <c r="M1527" s="142">
        <f>IF(C1527="ZZ Group",(SUM(IFERROR(SUM(VLOOKUP(C1527,SpeciesLookup,37,FALSE)*E1527/L1527*20*0.001),0)*(1-G1527))),SUM(IFERROR(SUM(VLOOKUP(C1527,SpeciesLookup,37,FALSE)/L1527*'6. Look Up Tables'!$M$9*0.001),0)*(1-G1527)))</f>
        <v>0</v>
      </c>
      <c r="N1527" s="120" t="s">
        <v>114</v>
      </c>
      <c r="O1527" s="122">
        <f t="shared" si="141"/>
        <v>0</v>
      </c>
      <c r="P1527" s="123"/>
    </row>
    <row r="1528" spans="2:16" x14ac:dyDescent="0.2">
      <c r="B1528" s="124"/>
      <c r="C1528" s="137"/>
      <c r="D1528" s="138">
        <f t="shared" si="138"/>
        <v>0</v>
      </c>
      <c r="E1528" s="231"/>
      <c r="F1528" s="119"/>
      <c r="G1528" s="139">
        <f t="shared" si="142"/>
        <v>0</v>
      </c>
      <c r="H1528" s="140">
        <f t="shared" si="139"/>
        <v>0</v>
      </c>
      <c r="I1528" s="122">
        <f t="shared" si="143"/>
        <v>0</v>
      </c>
      <c r="K1528" s="120"/>
      <c r="L1528" s="141" t="e">
        <f t="shared" si="140"/>
        <v>#N/A</v>
      </c>
      <c r="M1528" s="142">
        <f>IF(C1528="ZZ Group",(SUM(IFERROR(SUM(VLOOKUP(C1528,SpeciesLookup,37,FALSE)*E1528/L1528*20*0.001),0)*(1-G1528))),SUM(IFERROR(SUM(VLOOKUP(C1528,SpeciesLookup,37,FALSE)/L1528*'6. Look Up Tables'!$M$9*0.001),0)*(1-G1528)))</f>
        <v>0</v>
      </c>
      <c r="N1528" s="120" t="s">
        <v>114</v>
      </c>
      <c r="O1528" s="122">
        <f t="shared" si="141"/>
        <v>0</v>
      </c>
      <c r="P1528" s="123"/>
    </row>
    <row r="1529" spans="2:16" x14ac:dyDescent="0.2">
      <c r="B1529" s="124"/>
      <c r="C1529" s="137"/>
      <c r="D1529" s="138">
        <f t="shared" si="138"/>
        <v>0</v>
      </c>
      <c r="E1529" s="231"/>
      <c r="F1529" s="119"/>
      <c r="G1529" s="139">
        <f t="shared" si="142"/>
        <v>0</v>
      </c>
      <c r="H1529" s="140">
        <f t="shared" si="139"/>
        <v>0</v>
      </c>
      <c r="I1529" s="122">
        <f t="shared" si="143"/>
        <v>0</v>
      </c>
      <c r="K1529" s="120"/>
      <c r="L1529" s="141" t="e">
        <f t="shared" si="140"/>
        <v>#N/A</v>
      </c>
      <c r="M1529" s="142">
        <f>IF(C1529="ZZ Group",(SUM(IFERROR(SUM(VLOOKUP(C1529,SpeciesLookup,37,FALSE)*E1529/L1529*20*0.001),0)*(1-G1529))),SUM(IFERROR(SUM(VLOOKUP(C1529,SpeciesLookup,37,FALSE)/L1529*'6. Look Up Tables'!$M$9*0.001),0)*(1-G1529)))</f>
        <v>0</v>
      </c>
      <c r="N1529" s="120" t="s">
        <v>114</v>
      </c>
      <c r="O1529" s="122">
        <f t="shared" si="141"/>
        <v>0</v>
      </c>
      <c r="P1529" s="123"/>
    </row>
    <row r="1530" spans="2:16" x14ac:dyDescent="0.2">
      <c r="B1530" s="124"/>
      <c r="C1530" s="137"/>
      <c r="D1530" s="138">
        <f t="shared" si="138"/>
        <v>0</v>
      </c>
      <c r="E1530" s="231"/>
      <c r="F1530" s="119"/>
      <c r="G1530" s="139">
        <f t="shared" si="142"/>
        <v>0</v>
      </c>
      <c r="H1530" s="140">
        <f t="shared" si="139"/>
        <v>0</v>
      </c>
      <c r="I1530" s="122">
        <f t="shared" si="143"/>
        <v>0</v>
      </c>
      <c r="K1530" s="120"/>
      <c r="L1530" s="141" t="e">
        <f t="shared" si="140"/>
        <v>#N/A</v>
      </c>
      <c r="M1530" s="142">
        <f>IF(C1530="ZZ Group",(SUM(IFERROR(SUM(VLOOKUP(C1530,SpeciesLookup,37,FALSE)*E1530/L1530*20*0.001),0)*(1-G1530))),SUM(IFERROR(SUM(VLOOKUP(C1530,SpeciesLookup,37,FALSE)/L1530*'6. Look Up Tables'!$M$9*0.001),0)*(1-G1530)))</f>
        <v>0</v>
      </c>
      <c r="N1530" s="120" t="s">
        <v>114</v>
      </c>
      <c r="O1530" s="122">
        <f t="shared" si="141"/>
        <v>0</v>
      </c>
      <c r="P1530" s="123"/>
    </row>
    <row r="1531" spans="2:16" x14ac:dyDescent="0.2">
      <c r="B1531" s="124"/>
      <c r="C1531" s="137"/>
      <c r="D1531" s="138">
        <f t="shared" si="138"/>
        <v>0</v>
      </c>
      <c r="E1531" s="231"/>
      <c r="F1531" s="119"/>
      <c r="G1531" s="139">
        <f t="shared" si="142"/>
        <v>0</v>
      </c>
      <c r="H1531" s="140">
        <f t="shared" si="139"/>
        <v>0</v>
      </c>
      <c r="I1531" s="122">
        <f t="shared" si="143"/>
        <v>0</v>
      </c>
      <c r="K1531" s="120"/>
      <c r="L1531" s="141" t="e">
        <f t="shared" si="140"/>
        <v>#N/A</v>
      </c>
      <c r="M1531" s="142">
        <f>IF(C1531="ZZ Group",(SUM(IFERROR(SUM(VLOOKUP(C1531,SpeciesLookup,37,FALSE)*E1531/L1531*20*0.001),0)*(1-G1531))),SUM(IFERROR(SUM(VLOOKUP(C1531,SpeciesLookup,37,FALSE)/L1531*'6. Look Up Tables'!$M$9*0.001),0)*(1-G1531)))</f>
        <v>0</v>
      </c>
      <c r="N1531" s="120" t="s">
        <v>114</v>
      </c>
      <c r="O1531" s="122">
        <f t="shared" si="141"/>
        <v>0</v>
      </c>
      <c r="P1531" s="123"/>
    </row>
    <row r="1532" spans="2:16" x14ac:dyDescent="0.2">
      <c r="B1532" s="124"/>
      <c r="C1532" s="137"/>
      <c r="D1532" s="138">
        <f t="shared" si="138"/>
        <v>0</v>
      </c>
      <c r="E1532" s="231"/>
      <c r="F1532" s="119"/>
      <c r="G1532" s="139">
        <f t="shared" si="142"/>
        <v>0</v>
      </c>
      <c r="H1532" s="140">
        <f t="shared" si="139"/>
        <v>0</v>
      </c>
      <c r="I1532" s="122">
        <f t="shared" si="143"/>
        <v>0</v>
      </c>
      <c r="K1532" s="120"/>
      <c r="L1532" s="141" t="e">
        <f t="shared" si="140"/>
        <v>#N/A</v>
      </c>
      <c r="M1532" s="142">
        <f>IF(C1532="ZZ Group",(SUM(IFERROR(SUM(VLOOKUP(C1532,SpeciesLookup,37,FALSE)*E1532/L1532*20*0.001),0)*(1-G1532))),SUM(IFERROR(SUM(VLOOKUP(C1532,SpeciesLookup,37,FALSE)/L1532*'6. Look Up Tables'!$M$9*0.001),0)*(1-G1532)))</f>
        <v>0</v>
      </c>
      <c r="N1532" s="120" t="s">
        <v>114</v>
      </c>
      <c r="O1532" s="122">
        <f t="shared" si="141"/>
        <v>0</v>
      </c>
      <c r="P1532" s="123"/>
    </row>
    <row r="1533" spans="2:16" x14ac:dyDescent="0.2">
      <c r="B1533" s="124"/>
      <c r="C1533" s="137"/>
      <c r="D1533" s="138">
        <f t="shared" si="138"/>
        <v>0</v>
      </c>
      <c r="E1533" s="231"/>
      <c r="F1533" s="119"/>
      <c r="G1533" s="139">
        <f t="shared" si="142"/>
        <v>0</v>
      </c>
      <c r="H1533" s="140">
        <f t="shared" si="139"/>
        <v>0</v>
      </c>
      <c r="I1533" s="122">
        <f t="shared" si="143"/>
        <v>0</v>
      </c>
      <c r="K1533" s="120"/>
      <c r="L1533" s="141" t="e">
        <f t="shared" si="140"/>
        <v>#N/A</v>
      </c>
      <c r="M1533" s="142">
        <f>IF(C1533="ZZ Group",(SUM(IFERROR(SUM(VLOOKUP(C1533,SpeciesLookup,37,FALSE)*E1533/L1533*20*0.001),0)*(1-G1533))),SUM(IFERROR(SUM(VLOOKUP(C1533,SpeciesLookup,37,FALSE)/L1533*'6. Look Up Tables'!$M$9*0.001),0)*(1-G1533)))</f>
        <v>0</v>
      </c>
      <c r="N1533" s="120" t="s">
        <v>114</v>
      </c>
      <c r="O1533" s="122">
        <f t="shared" si="141"/>
        <v>0</v>
      </c>
      <c r="P1533" s="123"/>
    </row>
    <row r="1534" spans="2:16" x14ac:dyDescent="0.2">
      <c r="B1534" s="124"/>
      <c r="C1534" s="137"/>
      <c r="D1534" s="138">
        <f t="shared" si="138"/>
        <v>0</v>
      </c>
      <c r="E1534" s="231"/>
      <c r="F1534" s="119"/>
      <c r="G1534" s="139">
        <f t="shared" si="142"/>
        <v>0</v>
      </c>
      <c r="H1534" s="140">
        <f t="shared" si="139"/>
        <v>0</v>
      </c>
      <c r="I1534" s="122">
        <f t="shared" si="143"/>
        <v>0</v>
      </c>
      <c r="K1534" s="120"/>
      <c r="L1534" s="141" t="e">
        <f t="shared" si="140"/>
        <v>#N/A</v>
      </c>
      <c r="M1534" s="142">
        <f>IF(C1534="ZZ Group",(SUM(IFERROR(SUM(VLOOKUP(C1534,SpeciesLookup,37,FALSE)*E1534/L1534*20*0.001),0)*(1-G1534))),SUM(IFERROR(SUM(VLOOKUP(C1534,SpeciesLookup,37,FALSE)/L1534*'6. Look Up Tables'!$M$9*0.001),0)*(1-G1534)))</f>
        <v>0</v>
      </c>
      <c r="N1534" s="120" t="s">
        <v>114</v>
      </c>
      <c r="O1534" s="122">
        <f t="shared" si="141"/>
        <v>0</v>
      </c>
      <c r="P1534" s="123"/>
    </row>
    <row r="1535" spans="2:16" x14ac:dyDescent="0.2">
      <c r="B1535" s="124"/>
      <c r="C1535" s="137"/>
      <c r="D1535" s="138">
        <f t="shared" si="138"/>
        <v>0</v>
      </c>
      <c r="E1535" s="231"/>
      <c r="F1535" s="119"/>
      <c r="G1535" s="139">
        <f t="shared" si="142"/>
        <v>0</v>
      </c>
      <c r="H1535" s="140">
        <f t="shared" si="139"/>
        <v>0</v>
      </c>
      <c r="I1535" s="122">
        <f t="shared" si="143"/>
        <v>0</v>
      </c>
      <c r="K1535" s="120"/>
      <c r="L1535" s="141" t="e">
        <f t="shared" si="140"/>
        <v>#N/A</v>
      </c>
      <c r="M1535" s="142">
        <f>IF(C1535="ZZ Group",(SUM(IFERROR(SUM(VLOOKUP(C1535,SpeciesLookup,37,FALSE)*E1535/L1535*20*0.001),0)*(1-G1535))),SUM(IFERROR(SUM(VLOOKUP(C1535,SpeciesLookup,37,FALSE)/L1535*'6. Look Up Tables'!$M$9*0.001),0)*(1-G1535)))</f>
        <v>0</v>
      </c>
      <c r="N1535" s="120" t="s">
        <v>114</v>
      </c>
      <c r="O1535" s="122">
        <f t="shared" si="141"/>
        <v>0</v>
      </c>
      <c r="P1535" s="123"/>
    </row>
    <row r="1536" spans="2:16" x14ac:dyDescent="0.2">
      <c r="B1536" s="124"/>
      <c r="C1536" s="137"/>
      <c r="D1536" s="138">
        <f t="shared" si="138"/>
        <v>0</v>
      </c>
      <c r="E1536" s="231"/>
      <c r="F1536" s="119"/>
      <c r="G1536" s="139">
        <f t="shared" si="142"/>
        <v>0</v>
      </c>
      <c r="H1536" s="140">
        <f t="shared" si="139"/>
        <v>0</v>
      </c>
      <c r="I1536" s="122">
        <f t="shared" si="143"/>
        <v>0</v>
      </c>
      <c r="K1536" s="120"/>
      <c r="L1536" s="141" t="e">
        <f t="shared" si="140"/>
        <v>#N/A</v>
      </c>
      <c r="M1536" s="142">
        <f>IF(C1536="ZZ Group",(SUM(IFERROR(SUM(VLOOKUP(C1536,SpeciesLookup,37,FALSE)*E1536/L1536*20*0.001),0)*(1-G1536))),SUM(IFERROR(SUM(VLOOKUP(C1536,SpeciesLookup,37,FALSE)/L1536*'6. Look Up Tables'!$M$9*0.001),0)*(1-G1536)))</f>
        <v>0</v>
      </c>
      <c r="N1536" s="120" t="s">
        <v>114</v>
      </c>
      <c r="O1536" s="122">
        <f t="shared" si="141"/>
        <v>0</v>
      </c>
      <c r="P1536" s="123"/>
    </row>
    <row r="1537" spans="2:16" x14ac:dyDescent="0.2">
      <c r="B1537" s="124"/>
      <c r="C1537" s="137"/>
      <c r="D1537" s="138">
        <f t="shared" ref="D1537:D1600" si="144">IFERROR(VLOOKUP(C1537,SpeciesLookup,25,FALSE),0)</f>
        <v>0</v>
      </c>
      <c r="E1537" s="231"/>
      <c r="F1537" s="119"/>
      <c r="G1537" s="139">
        <f t="shared" si="142"/>
        <v>0</v>
      </c>
      <c r="H1537" s="140">
        <f t="shared" ref="H1537:H1600" si="145">IFERROR(VLOOKUP(C1537,SpeciesLookup,26,FALSE),0)</f>
        <v>0</v>
      </c>
      <c r="I1537" s="122">
        <f t="shared" si="143"/>
        <v>0</v>
      </c>
      <c r="K1537" s="120"/>
      <c r="L1537" s="141" t="e">
        <f t="shared" ref="L1537:L1600" si="146">VLOOKUP(K1537,AWHC,2,FALSE)</f>
        <v>#N/A</v>
      </c>
      <c r="M1537" s="142">
        <f>IF(C1537="ZZ Group",(SUM(IFERROR(SUM(VLOOKUP(C1537,SpeciesLookup,37,FALSE)*E1537/L1537*20*0.001),0)*(1-G1537))),SUM(IFERROR(SUM(VLOOKUP(C1537,SpeciesLookup,37,FALSE)/L1537*'6. Look Up Tables'!$M$9*0.001),0)*(1-G1537)))</f>
        <v>0</v>
      </c>
      <c r="N1537" s="120" t="s">
        <v>114</v>
      </c>
      <c r="O1537" s="122">
        <f t="shared" ref="O1537:O1600" si="147">IF(N1537="Yes",M1537*0.8,M1537)</f>
        <v>0</v>
      </c>
      <c r="P1537" s="123"/>
    </row>
    <row r="1538" spans="2:16" x14ac:dyDescent="0.2">
      <c r="B1538" s="124"/>
      <c r="C1538" s="137"/>
      <c r="D1538" s="138">
        <f t="shared" si="144"/>
        <v>0</v>
      </c>
      <c r="E1538" s="231"/>
      <c r="F1538" s="119"/>
      <c r="G1538" s="139">
        <f t="shared" si="142"/>
        <v>0</v>
      </c>
      <c r="H1538" s="140">
        <f t="shared" si="145"/>
        <v>0</v>
      </c>
      <c r="I1538" s="122">
        <f t="shared" si="143"/>
        <v>0</v>
      </c>
      <c r="K1538" s="120"/>
      <c r="L1538" s="141" t="e">
        <f t="shared" si="146"/>
        <v>#N/A</v>
      </c>
      <c r="M1538" s="142">
        <f>IF(C1538="ZZ Group",(SUM(IFERROR(SUM(VLOOKUP(C1538,SpeciesLookup,37,FALSE)*E1538/L1538*20*0.001),0)*(1-G1538))),SUM(IFERROR(SUM(VLOOKUP(C1538,SpeciesLookup,37,FALSE)/L1538*'6. Look Up Tables'!$M$9*0.001),0)*(1-G1538)))</f>
        <v>0</v>
      </c>
      <c r="N1538" s="120" t="s">
        <v>114</v>
      </c>
      <c r="O1538" s="122">
        <f t="shared" si="147"/>
        <v>0</v>
      </c>
      <c r="P1538" s="123"/>
    </row>
    <row r="1539" spans="2:16" x14ac:dyDescent="0.2">
      <c r="B1539" s="124"/>
      <c r="C1539" s="137"/>
      <c r="D1539" s="138">
        <f t="shared" si="144"/>
        <v>0</v>
      </c>
      <c r="E1539" s="231"/>
      <c r="F1539" s="119"/>
      <c r="G1539" s="139">
        <f t="shared" si="142"/>
        <v>0</v>
      </c>
      <c r="H1539" s="140">
        <f t="shared" si="145"/>
        <v>0</v>
      </c>
      <c r="I1539" s="122">
        <f t="shared" si="143"/>
        <v>0</v>
      </c>
      <c r="K1539" s="120"/>
      <c r="L1539" s="141" t="e">
        <f t="shared" si="146"/>
        <v>#N/A</v>
      </c>
      <c r="M1539" s="142">
        <f>IF(C1539="ZZ Group",(SUM(IFERROR(SUM(VLOOKUP(C1539,SpeciesLookup,37,FALSE)*E1539/L1539*20*0.001),0)*(1-G1539))),SUM(IFERROR(SUM(VLOOKUP(C1539,SpeciesLookup,37,FALSE)/L1539*'6. Look Up Tables'!$M$9*0.001),0)*(1-G1539)))</f>
        <v>0</v>
      </c>
      <c r="N1539" s="120" t="s">
        <v>114</v>
      </c>
      <c r="O1539" s="122">
        <f t="shared" si="147"/>
        <v>0</v>
      </c>
      <c r="P1539" s="123"/>
    </row>
    <row r="1540" spans="2:16" x14ac:dyDescent="0.2">
      <c r="B1540" s="124"/>
      <c r="C1540" s="137"/>
      <c r="D1540" s="138">
        <f t="shared" si="144"/>
        <v>0</v>
      </c>
      <c r="E1540" s="231"/>
      <c r="F1540" s="119"/>
      <c r="G1540" s="139">
        <f t="shared" si="142"/>
        <v>0</v>
      </c>
      <c r="H1540" s="140">
        <f t="shared" si="145"/>
        <v>0</v>
      </c>
      <c r="I1540" s="122">
        <f t="shared" si="143"/>
        <v>0</v>
      </c>
      <c r="K1540" s="120"/>
      <c r="L1540" s="141" t="e">
        <f t="shared" si="146"/>
        <v>#N/A</v>
      </c>
      <c r="M1540" s="142">
        <f>IF(C1540="ZZ Group",(SUM(IFERROR(SUM(VLOOKUP(C1540,SpeciesLookup,37,FALSE)*E1540/L1540*20*0.001),0)*(1-G1540))),SUM(IFERROR(SUM(VLOOKUP(C1540,SpeciesLookup,37,FALSE)/L1540*'6. Look Up Tables'!$M$9*0.001),0)*(1-G1540)))</f>
        <v>0</v>
      </c>
      <c r="N1540" s="120" t="s">
        <v>114</v>
      </c>
      <c r="O1540" s="122">
        <f t="shared" si="147"/>
        <v>0</v>
      </c>
      <c r="P1540" s="123"/>
    </row>
    <row r="1541" spans="2:16" x14ac:dyDescent="0.2">
      <c r="B1541" s="124"/>
      <c r="C1541" s="137"/>
      <c r="D1541" s="138">
        <f t="shared" si="144"/>
        <v>0</v>
      </c>
      <c r="E1541" s="231"/>
      <c r="F1541" s="119"/>
      <c r="G1541" s="139">
        <f t="shared" si="142"/>
        <v>0</v>
      </c>
      <c r="H1541" s="140">
        <f t="shared" si="145"/>
        <v>0</v>
      </c>
      <c r="I1541" s="122">
        <f t="shared" si="143"/>
        <v>0</v>
      </c>
      <c r="K1541" s="120"/>
      <c r="L1541" s="141" t="e">
        <f t="shared" si="146"/>
        <v>#N/A</v>
      </c>
      <c r="M1541" s="142">
        <f>IF(C1541="ZZ Group",(SUM(IFERROR(SUM(VLOOKUP(C1541,SpeciesLookup,37,FALSE)*E1541/L1541*20*0.001),0)*(1-G1541))),SUM(IFERROR(SUM(VLOOKUP(C1541,SpeciesLookup,37,FALSE)/L1541*'6. Look Up Tables'!$M$9*0.001),0)*(1-G1541)))</f>
        <v>0</v>
      </c>
      <c r="N1541" s="120" t="s">
        <v>114</v>
      </c>
      <c r="O1541" s="122">
        <f t="shared" si="147"/>
        <v>0</v>
      </c>
      <c r="P1541" s="123"/>
    </row>
    <row r="1542" spans="2:16" x14ac:dyDescent="0.2">
      <c r="B1542" s="124"/>
      <c r="C1542" s="137"/>
      <c r="D1542" s="138">
        <f t="shared" si="144"/>
        <v>0</v>
      </c>
      <c r="E1542" s="231"/>
      <c r="F1542" s="119"/>
      <c r="G1542" s="139">
        <f t="shared" si="142"/>
        <v>0</v>
      </c>
      <c r="H1542" s="140">
        <f t="shared" si="145"/>
        <v>0</v>
      </c>
      <c r="I1542" s="122">
        <f t="shared" si="143"/>
        <v>0</v>
      </c>
      <c r="K1542" s="120"/>
      <c r="L1542" s="141" t="e">
        <f t="shared" si="146"/>
        <v>#N/A</v>
      </c>
      <c r="M1542" s="142">
        <f>IF(C1542="ZZ Group",(SUM(IFERROR(SUM(VLOOKUP(C1542,SpeciesLookup,37,FALSE)*E1542/L1542*20*0.001),0)*(1-G1542))),SUM(IFERROR(SUM(VLOOKUP(C1542,SpeciesLookup,37,FALSE)/L1542*'6. Look Up Tables'!$M$9*0.001),0)*(1-G1542)))</f>
        <v>0</v>
      </c>
      <c r="N1542" s="120" t="s">
        <v>114</v>
      </c>
      <c r="O1542" s="122">
        <f t="shared" si="147"/>
        <v>0</v>
      </c>
      <c r="P1542" s="123"/>
    </row>
    <row r="1543" spans="2:16" x14ac:dyDescent="0.2">
      <c r="B1543" s="124"/>
      <c r="C1543" s="137"/>
      <c r="D1543" s="138">
        <f t="shared" si="144"/>
        <v>0</v>
      </c>
      <c r="E1543" s="231"/>
      <c r="F1543" s="119"/>
      <c r="G1543" s="139">
        <f t="shared" si="142"/>
        <v>0</v>
      </c>
      <c r="H1543" s="140">
        <f t="shared" si="145"/>
        <v>0</v>
      </c>
      <c r="I1543" s="122">
        <f t="shared" si="143"/>
        <v>0</v>
      </c>
      <c r="K1543" s="120"/>
      <c r="L1543" s="141" t="e">
        <f t="shared" si="146"/>
        <v>#N/A</v>
      </c>
      <c r="M1543" s="142">
        <f>IF(C1543="ZZ Group",(SUM(IFERROR(SUM(VLOOKUP(C1543,SpeciesLookup,37,FALSE)*E1543/L1543*20*0.001),0)*(1-G1543))),SUM(IFERROR(SUM(VLOOKUP(C1543,SpeciesLookup,37,FALSE)/L1543*'6. Look Up Tables'!$M$9*0.001),0)*(1-G1543)))</f>
        <v>0</v>
      </c>
      <c r="N1543" s="120" t="s">
        <v>114</v>
      </c>
      <c r="O1543" s="122">
        <f t="shared" si="147"/>
        <v>0</v>
      </c>
      <c r="P1543" s="123"/>
    </row>
    <row r="1544" spans="2:16" x14ac:dyDescent="0.2">
      <c r="B1544" s="124"/>
      <c r="C1544" s="137"/>
      <c r="D1544" s="138">
        <f t="shared" si="144"/>
        <v>0</v>
      </c>
      <c r="E1544" s="231"/>
      <c r="F1544" s="119"/>
      <c r="G1544" s="139">
        <f t="shared" si="142"/>
        <v>0</v>
      </c>
      <c r="H1544" s="140">
        <f t="shared" si="145"/>
        <v>0</v>
      </c>
      <c r="I1544" s="122">
        <f t="shared" si="143"/>
        <v>0</v>
      </c>
      <c r="K1544" s="120"/>
      <c r="L1544" s="141" t="e">
        <f t="shared" si="146"/>
        <v>#N/A</v>
      </c>
      <c r="M1544" s="142">
        <f>IF(C1544="ZZ Group",(SUM(IFERROR(SUM(VLOOKUP(C1544,SpeciesLookup,37,FALSE)*E1544/L1544*20*0.001),0)*(1-G1544))),SUM(IFERROR(SUM(VLOOKUP(C1544,SpeciesLookup,37,FALSE)/L1544*'6. Look Up Tables'!$M$9*0.001),0)*(1-G1544)))</f>
        <v>0</v>
      </c>
      <c r="N1544" s="120" t="s">
        <v>114</v>
      </c>
      <c r="O1544" s="122">
        <f t="shared" si="147"/>
        <v>0</v>
      </c>
      <c r="P1544" s="123"/>
    </row>
    <row r="1545" spans="2:16" x14ac:dyDescent="0.2">
      <c r="B1545" s="124"/>
      <c r="C1545" s="137"/>
      <c r="D1545" s="138">
        <f t="shared" si="144"/>
        <v>0</v>
      </c>
      <c r="E1545" s="231"/>
      <c r="F1545" s="119"/>
      <c r="G1545" s="139">
        <f t="shared" si="142"/>
        <v>0</v>
      </c>
      <c r="H1545" s="140">
        <f t="shared" si="145"/>
        <v>0</v>
      </c>
      <c r="I1545" s="122">
        <f t="shared" si="143"/>
        <v>0</v>
      </c>
      <c r="K1545" s="120"/>
      <c r="L1545" s="141" t="e">
        <f t="shared" si="146"/>
        <v>#N/A</v>
      </c>
      <c r="M1545" s="142">
        <f>IF(C1545="ZZ Group",(SUM(IFERROR(SUM(VLOOKUP(C1545,SpeciesLookup,37,FALSE)*E1545/L1545*20*0.001),0)*(1-G1545))),SUM(IFERROR(SUM(VLOOKUP(C1545,SpeciesLookup,37,FALSE)/L1545*'6. Look Up Tables'!$M$9*0.001),0)*(1-G1545)))</f>
        <v>0</v>
      </c>
      <c r="N1545" s="120" t="s">
        <v>114</v>
      </c>
      <c r="O1545" s="122">
        <f t="shared" si="147"/>
        <v>0</v>
      </c>
      <c r="P1545" s="123"/>
    </row>
    <row r="1546" spans="2:16" x14ac:dyDescent="0.2">
      <c r="B1546" s="124"/>
      <c r="C1546" s="137"/>
      <c r="D1546" s="138">
        <f t="shared" si="144"/>
        <v>0</v>
      </c>
      <c r="E1546" s="231"/>
      <c r="F1546" s="119"/>
      <c r="G1546" s="139">
        <f t="shared" si="142"/>
        <v>0</v>
      </c>
      <c r="H1546" s="140">
        <f t="shared" si="145"/>
        <v>0</v>
      </c>
      <c r="I1546" s="122">
        <f t="shared" si="143"/>
        <v>0</v>
      </c>
      <c r="K1546" s="120"/>
      <c r="L1546" s="141" t="e">
        <f t="shared" si="146"/>
        <v>#N/A</v>
      </c>
      <c r="M1546" s="142">
        <f>IF(C1546="ZZ Group",(SUM(IFERROR(SUM(VLOOKUP(C1546,SpeciesLookup,37,FALSE)*E1546/L1546*20*0.001),0)*(1-G1546))),SUM(IFERROR(SUM(VLOOKUP(C1546,SpeciesLookup,37,FALSE)/L1546*'6. Look Up Tables'!$M$9*0.001),0)*(1-G1546)))</f>
        <v>0</v>
      </c>
      <c r="N1546" s="120" t="s">
        <v>114</v>
      </c>
      <c r="O1546" s="122">
        <f t="shared" si="147"/>
        <v>0</v>
      </c>
      <c r="P1546" s="123"/>
    </row>
    <row r="1547" spans="2:16" x14ac:dyDescent="0.2">
      <c r="B1547" s="124"/>
      <c r="C1547" s="137"/>
      <c r="D1547" s="138">
        <f t="shared" si="144"/>
        <v>0</v>
      </c>
      <c r="E1547" s="231"/>
      <c r="F1547" s="119"/>
      <c r="G1547" s="139">
        <f t="shared" si="142"/>
        <v>0</v>
      </c>
      <c r="H1547" s="140">
        <f t="shared" si="145"/>
        <v>0</v>
      </c>
      <c r="I1547" s="122">
        <f t="shared" si="143"/>
        <v>0</v>
      </c>
      <c r="K1547" s="120"/>
      <c r="L1547" s="141" t="e">
        <f t="shared" si="146"/>
        <v>#N/A</v>
      </c>
      <c r="M1547" s="142">
        <f>IF(C1547="ZZ Group",(SUM(IFERROR(SUM(VLOOKUP(C1547,SpeciesLookup,37,FALSE)*E1547/L1547*20*0.001),0)*(1-G1547))),SUM(IFERROR(SUM(VLOOKUP(C1547,SpeciesLookup,37,FALSE)/L1547*'6. Look Up Tables'!$M$9*0.001),0)*(1-G1547)))</f>
        <v>0</v>
      </c>
      <c r="N1547" s="120" t="s">
        <v>114</v>
      </c>
      <c r="O1547" s="122">
        <f t="shared" si="147"/>
        <v>0</v>
      </c>
      <c r="P1547" s="123"/>
    </row>
    <row r="1548" spans="2:16" x14ac:dyDescent="0.2">
      <c r="B1548" s="124"/>
      <c r="C1548" s="137"/>
      <c r="D1548" s="138">
        <f t="shared" si="144"/>
        <v>0</v>
      </c>
      <c r="E1548" s="231"/>
      <c r="F1548" s="119"/>
      <c r="G1548" s="139">
        <f t="shared" si="142"/>
        <v>0</v>
      </c>
      <c r="H1548" s="140">
        <f t="shared" si="145"/>
        <v>0</v>
      </c>
      <c r="I1548" s="122">
        <f t="shared" si="143"/>
        <v>0</v>
      </c>
      <c r="K1548" s="120"/>
      <c r="L1548" s="141" t="e">
        <f t="shared" si="146"/>
        <v>#N/A</v>
      </c>
      <c r="M1548" s="142">
        <f>IF(C1548="ZZ Group",(SUM(IFERROR(SUM(VLOOKUP(C1548,SpeciesLookup,37,FALSE)*E1548/L1548*20*0.001),0)*(1-G1548))),SUM(IFERROR(SUM(VLOOKUP(C1548,SpeciesLookup,37,FALSE)/L1548*'6. Look Up Tables'!$M$9*0.001),0)*(1-G1548)))</f>
        <v>0</v>
      </c>
      <c r="N1548" s="120" t="s">
        <v>114</v>
      </c>
      <c r="O1548" s="122">
        <f t="shared" si="147"/>
        <v>0</v>
      </c>
      <c r="P1548" s="123"/>
    </row>
    <row r="1549" spans="2:16" x14ac:dyDescent="0.2">
      <c r="B1549" s="124"/>
      <c r="C1549" s="137"/>
      <c r="D1549" s="138">
        <f t="shared" si="144"/>
        <v>0</v>
      </c>
      <c r="E1549" s="231"/>
      <c r="F1549" s="119"/>
      <c r="G1549" s="139">
        <f t="shared" ref="G1549:G1612" si="148">IF(C1549="ZZ Group",SUM(F1549/E1549),(IFERROR(SUM(F1549/(PI()*(D1549)^2)),0)))</f>
        <v>0</v>
      </c>
      <c r="H1549" s="140">
        <f t="shared" si="145"/>
        <v>0</v>
      </c>
      <c r="I1549" s="122">
        <f t="shared" ref="I1549:I1612" si="149">IFERROR(SUM(H1549*(1-G1549)),(E1549*(1-G1549)))</f>
        <v>0</v>
      </c>
      <c r="K1549" s="120"/>
      <c r="L1549" s="141" t="e">
        <f t="shared" si="146"/>
        <v>#N/A</v>
      </c>
      <c r="M1549" s="142">
        <f>IF(C1549="ZZ Group",(SUM(IFERROR(SUM(VLOOKUP(C1549,SpeciesLookup,37,FALSE)*E1549/L1549*20*0.001),0)*(1-G1549))),SUM(IFERROR(SUM(VLOOKUP(C1549,SpeciesLookup,37,FALSE)/L1549*'6. Look Up Tables'!$M$9*0.001),0)*(1-G1549)))</f>
        <v>0</v>
      </c>
      <c r="N1549" s="120" t="s">
        <v>114</v>
      </c>
      <c r="O1549" s="122">
        <f t="shared" si="147"/>
        <v>0</v>
      </c>
      <c r="P1549" s="123"/>
    </row>
    <row r="1550" spans="2:16" x14ac:dyDescent="0.2">
      <c r="B1550" s="124"/>
      <c r="C1550" s="137"/>
      <c r="D1550" s="138">
        <f t="shared" si="144"/>
        <v>0</v>
      </c>
      <c r="E1550" s="231"/>
      <c r="F1550" s="119"/>
      <c r="G1550" s="139">
        <f t="shared" si="148"/>
        <v>0</v>
      </c>
      <c r="H1550" s="140">
        <f t="shared" si="145"/>
        <v>0</v>
      </c>
      <c r="I1550" s="122">
        <f t="shared" si="149"/>
        <v>0</v>
      </c>
      <c r="K1550" s="120"/>
      <c r="L1550" s="141" t="e">
        <f t="shared" si="146"/>
        <v>#N/A</v>
      </c>
      <c r="M1550" s="142">
        <f>IF(C1550="ZZ Group",(SUM(IFERROR(SUM(VLOOKUP(C1550,SpeciesLookup,37,FALSE)*E1550/L1550*20*0.001),0)*(1-G1550))),SUM(IFERROR(SUM(VLOOKUP(C1550,SpeciesLookup,37,FALSE)/L1550*'6. Look Up Tables'!$M$9*0.001),0)*(1-G1550)))</f>
        <v>0</v>
      </c>
      <c r="N1550" s="120" t="s">
        <v>114</v>
      </c>
      <c r="O1550" s="122">
        <f t="shared" si="147"/>
        <v>0</v>
      </c>
      <c r="P1550" s="123"/>
    </row>
    <row r="1551" spans="2:16" x14ac:dyDescent="0.2">
      <c r="B1551" s="124"/>
      <c r="C1551" s="137"/>
      <c r="D1551" s="138">
        <f t="shared" si="144"/>
        <v>0</v>
      </c>
      <c r="E1551" s="231"/>
      <c r="F1551" s="119"/>
      <c r="G1551" s="139">
        <f t="shared" si="148"/>
        <v>0</v>
      </c>
      <c r="H1551" s="140">
        <f t="shared" si="145"/>
        <v>0</v>
      </c>
      <c r="I1551" s="122">
        <f t="shared" si="149"/>
        <v>0</v>
      </c>
      <c r="K1551" s="120"/>
      <c r="L1551" s="141" t="e">
        <f t="shared" si="146"/>
        <v>#N/A</v>
      </c>
      <c r="M1551" s="142">
        <f>IF(C1551="ZZ Group",(SUM(IFERROR(SUM(VLOOKUP(C1551,SpeciesLookup,37,FALSE)*E1551/L1551*20*0.001),0)*(1-G1551))),SUM(IFERROR(SUM(VLOOKUP(C1551,SpeciesLookup,37,FALSE)/L1551*'6. Look Up Tables'!$M$9*0.001),0)*(1-G1551)))</f>
        <v>0</v>
      </c>
      <c r="N1551" s="120" t="s">
        <v>114</v>
      </c>
      <c r="O1551" s="122">
        <f t="shared" si="147"/>
        <v>0</v>
      </c>
      <c r="P1551" s="123"/>
    </row>
    <row r="1552" spans="2:16" x14ac:dyDescent="0.2">
      <c r="B1552" s="124"/>
      <c r="C1552" s="137"/>
      <c r="D1552" s="138">
        <f t="shared" si="144"/>
        <v>0</v>
      </c>
      <c r="E1552" s="231"/>
      <c r="F1552" s="119"/>
      <c r="G1552" s="139">
        <f t="shared" si="148"/>
        <v>0</v>
      </c>
      <c r="H1552" s="140">
        <f t="shared" si="145"/>
        <v>0</v>
      </c>
      <c r="I1552" s="122">
        <f t="shared" si="149"/>
        <v>0</v>
      </c>
      <c r="K1552" s="120"/>
      <c r="L1552" s="141" t="e">
        <f t="shared" si="146"/>
        <v>#N/A</v>
      </c>
      <c r="M1552" s="142">
        <f>IF(C1552="ZZ Group",(SUM(IFERROR(SUM(VLOOKUP(C1552,SpeciesLookup,37,FALSE)*E1552/L1552*20*0.001),0)*(1-G1552))),SUM(IFERROR(SUM(VLOOKUP(C1552,SpeciesLookup,37,FALSE)/L1552*'6. Look Up Tables'!$M$9*0.001),0)*(1-G1552)))</f>
        <v>0</v>
      </c>
      <c r="N1552" s="120" t="s">
        <v>114</v>
      </c>
      <c r="O1552" s="122">
        <f t="shared" si="147"/>
        <v>0</v>
      </c>
      <c r="P1552" s="123"/>
    </row>
    <row r="1553" spans="2:16" x14ac:dyDescent="0.2">
      <c r="B1553" s="124"/>
      <c r="C1553" s="137"/>
      <c r="D1553" s="138">
        <f t="shared" si="144"/>
        <v>0</v>
      </c>
      <c r="E1553" s="231"/>
      <c r="F1553" s="119"/>
      <c r="G1553" s="139">
        <f t="shared" si="148"/>
        <v>0</v>
      </c>
      <c r="H1553" s="140">
        <f t="shared" si="145"/>
        <v>0</v>
      </c>
      <c r="I1553" s="122">
        <f t="shared" si="149"/>
        <v>0</v>
      </c>
      <c r="K1553" s="120"/>
      <c r="L1553" s="141" t="e">
        <f t="shared" si="146"/>
        <v>#N/A</v>
      </c>
      <c r="M1553" s="142">
        <f>IF(C1553="ZZ Group",(SUM(IFERROR(SUM(VLOOKUP(C1553,SpeciesLookup,37,FALSE)*E1553/L1553*20*0.001),0)*(1-G1553))),SUM(IFERROR(SUM(VLOOKUP(C1553,SpeciesLookup,37,FALSE)/L1553*'6. Look Up Tables'!$M$9*0.001),0)*(1-G1553)))</f>
        <v>0</v>
      </c>
      <c r="N1553" s="120" t="s">
        <v>114</v>
      </c>
      <c r="O1553" s="122">
        <f t="shared" si="147"/>
        <v>0</v>
      </c>
      <c r="P1553" s="123"/>
    </row>
    <row r="1554" spans="2:16" x14ac:dyDescent="0.2">
      <c r="B1554" s="124"/>
      <c r="C1554" s="137"/>
      <c r="D1554" s="138">
        <f t="shared" si="144"/>
        <v>0</v>
      </c>
      <c r="E1554" s="231"/>
      <c r="F1554" s="119"/>
      <c r="G1554" s="139">
        <f t="shared" si="148"/>
        <v>0</v>
      </c>
      <c r="H1554" s="140">
        <f t="shared" si="145"/>
        <v>0</v>
      </c>
      <c r="I1554" s="122">
        <f t="shared" si="149"/>
        <v>0</v>
      </c>
      <c r="K1554" s="120"/>
      <c r="L1554" s="141" t="e">
        <f t="shared" si="146"/>
        <v>#N/A</v>
      </c>
      <c r="M1554" s="142">
        <f>IF(C1554="ZZ Group",(SUM(IFERROR(SUM(VLOOKUP(C1554,SpeciesLookup,37,FALSE)*E1554/L1554*20*0.001),0)*(1-G1554))),SUM(IFERROR(SUM(VLOOKUP(C1554,SpeciesLookup,37,FALSE)/L1554*'6. Look Up Tables'!$M$9*0.001),0)*(1-G1554)))</f>
        <v>0</v>
      </c>
      <c r="N1554" s="120" t="s">
        <v>114</v>
      </c>
      <c r="O1554" s="122">
        <f t="shared" si="147"/>
        <v>0</v>
      </c>
      <c r="P1554" s="123"/>
    </row>
    <row r="1555" spans="2:16" x14ac:dyDescent="0.2">
      <c r="B1555" s="124"/>
      <c r="C1555" s="137"/>
      <c r="D1555" s="138">
        <f t="shared" si="144"/>
        <v>0</v>
      </c>
      <c r="E1555" s="231"/>
      <c r="F1555" s="119"/>
      <c r="G1555" s="139">
        <f t="shared" si="148"/>
        <v>0</v>
      </c>
      <c r="H1555" s="140">
        <f t="shared" si="145"/>
        <v>0</v>
      </c>
      <c r="I1555" s="122">
        <f t="shared" si="149"/>
        <v>0</v>
      </c>
      <c r="K1555" s="120"/>
      <c r="L1555" s="141" t="e">
        <f t="shared" si="146"/>
        <v>#N/A</v>
      </c>
      <c r="M1555" s="142">
        <f>IF(C1555="ZZ Group",(SUM(IFERROR(SUM(VLOOKUP(C1555,SpeciesLookup,37,FALSE)*E1555/L1555*20*0.001),0)*(1-G1555))),SUM(IFERROR(SUM(VLOOKUP(C1555,SpeciesLookup,37,FALSE)/L1555*'6. Look Up Tables'!$M$9*0.001),0)*(1-G1555)))</f>
        <v>0</v>
      </c>
      <c r="N1555" s="120" t="s">
        <v>114</v>
      </c>
      <c r="O1555" s="122">
        <f t="shared" si="147"/>
        <v>0</v>
      </c>
      <c r="P1555" s="123"/>
    </row>
    <row r="1556" spans="2:16" x14ac:dyDescent="0.2">
      <c r="B1556" s="124"/>
      <c r="C1556" s="137"/>
      <c r="D1556" s="138">
        <f t="shared" si="144"/>
        <v>0</v>
      </c>
      <c r="E1556" s="231"/>
      <c r="F1556" s="119"/>
      <c r="G1556" s="139">
        <f t="shared" si="148"/>
        <v>0</v>
      </c>
      <c r="H1556" s="140">
        <f t="shared" si="145"/>
        <v>0</v>
      </c>
      <c r="I1556" s="122">
        <f t="shared" si="149"/>
        <v>0</v>
      </c>
      <c r="K1556" s="120"/>
      <c r="L1556" s="141" t="e">
        <f t="shared" si="146"/>
        <v>#N/A</v>
      </c>
      <c r="M1556" s="142">
        <f>IF(C1556="ZZ Group",(SUM(IFERROR(SUM(VLOOKUP(C1556,SpeciesLookup,37,FALSE)*E1556/L1556*20*0.001),0)*(1-G1556))),SUM(IFERROR(SUM(VLOOKUP(C1556,SpeciesLookup,37,FALSE)/L1556*'6. Look Up Tables'!$M$9*0.001),0)*(1-G1556)))</f>
        <v>0</v>
      </c>
      <c r="N1556" s="120" t="s">
        <v>114</v>
      </c>
      <c r="O1556" s="122">
        <f t="shared" si="147"/>
        <v>0</v>
      </c>
      <c r="P1556" s="123"/>
    </row>
    <row r="1557" spans="2:16" x14ac:dyDescent="0.2">
      <c r="B1557" s="124"/>
      <c r="C1557" s="137"/>
      <c r="D1557" s="138">
        <f t="shared" si="144"/>
        <v>0</v>
      </c>
      <c r="E1557" s="231"/>
      <c r="F1557" s="119"/>
      <c r="G1557" s="139">
        <f t="shared" si="148"/>
        <v>0</v>
      </c>
      <c r="H1557" s="140">
        <f t="shared" si="145"/>
        <v>0</v>
      </c>
      <c r="I1557" s="122">
        <f t="shared" si="149"/>
        <v>0</v>
      </c>
      <c r="K1557" s="120"/>
      <c r="L1557" s="141" t="e">
        <f t="shared" si="146"/>
        <v>#N/A</v>
      </c>
      <c r="M1557" s="142">
        <f>IF(C1557="ZZ Group",(SUM(IFERROR(SUM(VLOOKUP(C1557,SpeciesLookup,37,FALSE)*E1557/L1557*20*0.001),0)*(1-G1557))),SUM(IFERROR(SUM(VLOOKUP(C1557,SpeciesLookup,37,FALSE)/L1557*'6. Look Up Tables'!$M$9*0.001),0)*(1-G1557)))</f>
        <v>0</v>
      </c>
      <c r="N1557" s="120" t="s">
        <v>114</v>
      </c>
      <c r="O1557" s="122">
        <f t="shared" si="147"/>
        <v>0</v>
      </c>
      <c r="P1557" s="123"/>
    </row>
    <row r="1558" spans="2:16" x14ac:dyDescent="0.2">
      <c r="B1558" s="124"/>
      <c r="C1558" s="137"/>
      <c r="D1558" s="138">
        <f t="shared" si="144"/>
        <v>0</v>
      </c>
      <c r="E1558" s="231"/>
      <c r="F1558" s="119"/>
      <c r="G1558" s="139">
        <f t="shared" si="148"/>
        <v>0</v>
      </c>
      <c r="H1558" s="140">
        <f t="shared" si="145"/>
        <v>0</v>
      </c>
      <c r="I1558" s="122">
        <f t="shared" si="149"/>
        <v>0</v>
      </c>
      <c r="K1558" s="120"/>
      <c r="L1558" s="141" t="e">
        <f t="shared" si="146"/>
        <v>#N/A</v>
      </c>
      <c r="M1558" s="142">
        <f>IF(C1558="ZZ Group",(SUM(IFERROR(SUM(VLOOKUP(C1558,SpeciesLookup,37,FALSE)*E1558/L1558*20*0.001),0)*(1-G1558))),SUM(IFERROR(SUM(VLOOKUP(C1558,SpeciesLookup,37,FALSE)/L1558*'6. Look Up Tables'!$M$9*0.001),0)*(1-G1558)))</f>
        <v>0</v>
      </c>
      <c r="N1558" s="120" t="s">
        <v>114</v>
      </c>
      <c r="O1558" s="122">
        <f t="shared" si="147"/>
        <v>0</v>
      </c>
      <c r="P1558" s="123"/>
    </row>
    <row r="1559" spans="2:16" x14ac:dyDescent="0.2">
      <c r="B1559" s="124"/>
      <c r="C1559" s="137"/>
      <c r="D1559" s="138">
        <f t="shared" si="144"/>
        <v>0</v>
      </c>
      <c r="E1559" s="231"/>
      <c r="F1559" s="119"/>
      <c r="G1559" s="139">
        <f t="shared" si="148"/>
        <v>0</v>
      </c>
      <c r="H1559" s="140">
        <f t="shared" si="145"/>
        <v>0</v>
      </c>
      <c r="I1559" s="122">
        <f t="shared" si="149"/>
        <v>0</v>
      </c>
      <c r="K1559" s="120"/>
      <c r="L1559" s="141" t="e">
        <f t="shared" si="146"/>
        <v>#N/A</v>
      </c>
      <c r="M1559" s="142">
        <f>IF(C1559="ZZ Group",(SUM(IFERROR(SUM(VLOOKUP(C1559,SpeciesLookup,37,FALSE)*E1559/L1559*20*0.001),0)*(1-G1559))),SUM(IFERROR(SUM(VLOOKUP(C1559,SpeciesLookup,37,FALSE)/L1559*'6. Look Up Tables'!$M$9*0.001),0)*(1-G1559)))</f>
        <v>0</v>
      </c>
      <c r="N1559" s="120" t="s">
        <v>114</v>
      </c>
      <c r="O1559" s="122">
        <f t="shared" si="147"/>
        <v>0</v>
      </c>
      <c r="P1559" s="123"/>
    </row>
    <row r="1560" spans="2:16" x14ac:dyDescent="0.2">
      <c r="B1560" s="124"/>
      <c r="C1560" s="137"/>
      <c r="D1560" s="138">
        <f t="shared" si="144"/>
        <v>0</v>
      </c>
      <c r="E1560" s="231"/>
      <c r="F1560" s="119"/>
      <c r="G1560" s="139">
        <f t="shared" si="148"/>
        <v>0</v>
      </c>
      <c r="H1560" s="140">
        <f t="shared" si="145"/>
        <v>0</v>
      </c>
      <c r="I1560" s="122">
        <f t="shared" si="149"/>
        <v>0</v>
      </c>
      <c r="K1560" s="120"/>
      <c r="L1560" s="141" t="e">
        <f t="shared" si="146"/>
        <v>#N/A</v>
      </c>
      <c r="M1560" s="142">
        <f>IF(C1560="ZZ Group",(SUM(IFERROR(SUM(VLOOKUP(C1560,SpeciesLookup,37,FALSE)*E1560/L1560*20*0.001),0)*(1-G1560))),SUM(IFERROR(SUM(VLOOKUP(C1560,SpeciesLookup,37,FALSE)/L1560*'6. Look Up Tables'!$M$9*0.001),0)*(1-G1560)))</f>
        <v>0</v>
      </c>
      <c r="N1560" s="120" t="s">
        <v>114</v>
      </c>
      <c r="O1560" s="122">
        <f t="shared" si="147"/>
        <v>0</v>
      </c>
      <c r="P1560" s="123"/>
    </row>
    <row r="1561" spans="2:16" x14ac:dyDescent="0.2">
      <c r="B1561" s="124"/>
      <c r="C1561" s="137"/>
      <c r="D1561" s="138">
        <f t="shared" si="144"/>
        <v>0</v>
      </c>
      <c r="E1561" s="231"/>
      <c r="F1561" s="119"/>
      <c r="G1561" s="139">
        <f t="shared" si="148"/>
        <v>0</v>
      </c>
      <c r="H1561" s="140">
        <f t="shared" si="145"/>
        <v>0</v>
      </c>
      <c r="I1561" s="122">
        <f t="shared" si="149"/>
        <v>0</v>
      </c>
      <c r="K1561" s="120"/>
      <c r="L1561" s="141" t="e">
        <f t="shared" si="146"/>
        <v>#N/A</v>
      </c>
      <c r="M1561" s="142">
        <f>IF(C1561="ZZ Group",(SUM(IFERROR(SUM(VLOOKUP(C1561,SpeciesLookup,37,FALSE)*E1561/L1561*20*0.001),0)*(1-G1561))),SUM(IFERROR(SUM(VLOOKUP(C1561,SpeciesLookup,37,FALSE)/L1561*'6. Look Up Tables'!$M$9*0.001),0)*(1-G1561)))</f>
        <v>0</v>
      </c>
      <c r="N1561" s="120" t="s">
        <v>114</v>
      </c>
      <c r="O1561" s="122">
        <f t="shared" si="147"/>
        <v>0</v>
      </c>
      <c r="P1561" s="123"/>
    </row>
    <row r="1562" spans="2:16" x14ac:dyDescent="0.2">
      <c r="B1562" s="124"/>
      <c r="C1562" s="137"/>
      <c r="D1562" s="138">
        <f t="shared" si="144"/>
        <v>0</v>
      </c>
      <c r="E1562" s="231"/>
      <c r="F1562" s="119"/>
      <c r="G1562" s="139">
        <f t="shared" si="148"/>
        <v>0</v>
      </c>
      <c r="H1562" s="140">
        <f t="shared" si="145"/>
        <v>0</v>
      </c>
      <c r="I1562" s="122">
        <f t="shared" si="149"/>
        <v>0</v>
      </c>
      <c r="K1562" s="120"/>
      <c r="L1562" s="141" t="e">
        <f t="shared" si="146"/>
        <v>#N/A</v>
      </c>
      <c r="M1562" s="142">
        <f>IF(C1562="ZZ Group",(SUM(IFERROR(SUM(VLOOKUP(C1562,SpeciesLookup,37,FALSE)*E1562/L1562*20*0.001),0)*(1-G1562))),SUM(IFERROR(SUM(VLOOKUP(C1562,SpeciesLookup,37,FALSE)/L1562*'6. Look Up Tables'!$M$9*0.001),0)*(1-G1562)))</f>
        <v>0</v>
      </c>
      <c r="N1562" s="120" t="s">
        <v>114</v>
      </c>
      <c r="O1562" s="122">
        <f t="shared" si="147"/>
        <v>0</v>
      </c>
      <c r="P1562" s="123"/>
    </row>
    <row r="1563" spans="2:16" x14ac:dyDescent="0.2">
      <c r="B1563" s="124"/>
      <c r="C1563" s="137"/>
      <c r="D1563" s="138">
        <f t="shared" si="144"/>
        <v>0</v>
      </c>
      <c r="E1563" s="231"/>
      <c r="F1563" s="119"/>
      <c r="G1563" s="139">
        <f t="shared" si="148"/>
        <v>0</v>
      </c>
      <c r="H1563" s="140">
        <f t="shared" si="145"/>
        <v>0</v>
      </c>
      <c r="I1563" s="122">
        <f t="shared" si="149"/>
        <v>0</v>
      </c>
      <c r="K1563" s="120"/>
      <c r="L1563" s="141" t="e">
        <f t="shared" si="146"/>
        <v>#N/A</v>
      </c>
      <c r="M1563" s="142">
        <f>IF(C1563="ZZ Group",(SUM(IFERROR(SUM(VLOOKUP(C1563,SpeciesLookup,37,FALSE)*E1563/L1563*20*0.001),0)*(1-G1563))),SUM(IFERROR(SUM(VLOOKUP(C1563,SpeciesLookup,37,FALSE)/L1563*'6. Look Up Tables'!$M$9*0.001),0)*(1-G1563)))</f>
        <v>0</v>
      </c>
      <c r="N1563" s="120" t="s">
        <v>114</v>
      </c>
      <c r="O1563" s="122">
        <f t="shared" si="147"/>
        <v>0</v>
      </c>
      <c r="P1563" s="123"/>
    </row>
    <row r="1564" spans="2:16" x14ac:dyDescent="0.2">
      <c r="B1564" s="124"/>
      <c r="C1564" s="137"/>
      <c r="D1564" s="138">
        <f t="shared" si="144"/>
        <v>0</v>
      </c>
      <c r="E1564" s="231"/>
      <c r="F1564" s="119"/>
      <c r="G1564" s="139">
        <f t="shared" si="148"/>
        <v>0</v>
      </c>
      <c r="H1564" s="140">
        <f t="shared" si="145"/>
        <v>0</v>
      </c>
      <c r="I1564" s="122">
        <f t="shared" si="149"/>
        <v>0</v>
      </c>
      <c r="K1564" s="120"/>
      <c r="L1564" s="141" t="e">
        <f t="shared" si="146"/>
        <v>#N/A</v>
      </c>
      <c r="M1564" s="142">
        <f>IF(C1564="ZZ Group",(SUM(IFERROR(SUM(VLOOKUP(C1564,SpeciesLookup,37,FALSE)*E1564/L1564*20*0.001),0)*(1-G1564))),SUM(IFERROR(SUM(VLOOKUP(C1564,SpeciesLookup,37,FALSE)/L1564*'6. Look Up Tables'!$M$9*0.001),0)*(1-G1564)))</f>
        <v>0</v>
      </c>
      <c r="N1564" s="120" t="s">
        <v>114</v>
      </c>
      <c r="O1564" s="122">
        <f t="shared" si="147"/>
        <v>0</v>
      </c>
      <c r="P1564" s="123"/>
    </row>
    <row r="1565" spans="2:16" x14ac:dyDescent="0.2">
      <c r="B1565" s="124"/>
      <c r="C1565" s="137"/>
      <c r="D1565" s="138">
        <f t="shared" si="144"/>
        <v>0</v>
      </c>
      <c r="E1565" s="231"/>
      <c r="F1565" s="119"/>
      <c r="G1565" s="139">
        <f t="shared" si="148"/>
        <v>0</v>
      </c>
      <c r="H1565" s="140">
        <f t="shared" si="145"/>
        <v>0</v>
      </c>
      <c r="I1565" s="122">
        <f t="shared" si="149"/>
        <v>0</v>
      </c>
      <c r="K1565" s="120"/>
      <c r="L1565" s="141" t="e">
        <f t="shared" si="146"/>
        <v>#N/A</v>
      </c>
      <c r="M1565" s="142">
        <f>IF(C1565="ZZ Group",(SUM(IFERROR(SUM(VLOOKUP(C1565,SpeciesLookup,37,FALSE)*E1565/L1565*20*0.001),0)*(1-G1565))),SUM(IFERROR(SUM(VLOOKUP(C1565,SpeciesLookup,37,FALSE)/L1565*'6. Look Up Tables'!$M$9*0.001),0)*(1-G1565)))</f>
        <v>0</v>
      </c>
      <c r="N1565" s="120" t="s">
        <v>114</v>
      </c>
      <c r="O1565" s="122">
        <f t="shared" si="147"/>
        <v>0</v>
      </c>
      <c r="P1565" s="123"/>
    </row>
    <row r="1566" spans="2:16" x14ac:dyDescent="0.2">
      <c r="B1566" s="124"/>
      <c r="C1566" s="137"/>
      <c r="D1566" s="138">
        <f t="shared" si="144"/>
        <v>0</v>
      </c>
      <c r="E1566" s="231"/>
      <c r="F1566" s="119"/>
      <c r="G1566" s="139">
        <f t="shared" si="148"/>
        <v>0</v>
      </c>
      <c r="H1566" s="140">
        <f t="shared" si="145"/>
        <v>0</v>
      </c>
      <c r="I1566" s="122">
        <f t="shared" si="149"/>
        <v>0</v>
      </c>
      <c r="K1566" s="120"/>
      <c r="L1566" s="141" t="e">
        <f t="shared" si="146"/>
        <v>#N/A</v>
      </c>
      <c r="M1566" s="142">
        <f>IF(C1566="ZZ Group",(SUM(IFERROR(SUM(VLOOKUP(C1566,SpeciesLookup,37,FALSE)*E1566/L1566*20*0.001),0)*(1-G1566))),SUM(IFERROR(SUM(VLOOKUP(C1566,SpeciesLookup,37,FALSE)/L1566*'6. Look Up Tables'!$M$9*0.001),0)*(1-G1566)))</f>
        <v>0</v>
      </c>
      <c r="N1566" s="120" t="s">
        <v>114</v>
      </c>
      <c r="O1566" s="122">
        <f t="shared" si="147"/>
        <v>0</v>
      </c>
      <c r="P1566" s="123"/>
    </row>
    <row r="1567" spans="2:16" x14ac:dyDescent="0.2">
      <c r="B1567" s="124"/>
      <c r="C1567" s="137"/>
      <c r="D1567" s="138">
        <f t="shared" si="144"/>
        <v>0</v>
      </c>
      <c r="E1567" s="231"/>
      <c r="F1567" s="119"/>
      <c r="G1567" s="139">
        <f t="shared" si="148"/>
        <v>0</v>
      </c>
      <c r="H1567" s="140">
        <f t="shared" si="145"/>
        <v>0</v>
      </c>
      <c r="I1567" s="122">
        <f t="shared" si="149"/>
        <v>0</v>
      </c>
      <c r="K1567" s="120"/>
      <c r="L1567" s="141" t="e">
        <f t="shared" si="146"/>
        <v>#N/A</v>
      </c>
      <c r="M1567" s="142">
        <f>IF(C1567="ZZ Group",(SUM(IFERROR(SUM(VLOOKUP(C1567,SpeciesLookup,37,FALSE)*E1567/L1567*20*0.001),0)*(1-G1567))),SUM(IFERROR(SUM(VLOOKUP(C1567,SpeciesLookup,37,FALSE)/L1567*'6. Look Up Tables'!$M$9*0.001),0)*(1-G1567)))</f>
        <v>0</v>
      </c>
      <c r="N1567" s="120" t="s">
        <v>114</v>
      </c>
      <c r="O1567" s="122">
        <f t="shared" si="147"/>
        <v>0</v>
      </c>
      <c r="P1567" s="123"/>
    </row>
    <row r="1568" spans="2:16" x14ac:dyDescent="0.2">
      <c r="B1568" s="124"/>
      <c r="C1568" s="137"/>
      <c r="D1568" s="138">
        <f t="shared" si="144"/>
        <v>0</v>
      </c>
      <c r="E1568" s="231"/>
      <c r="F1568" s="119"/>
      <c r="G1568" s="139">
        <f t="shared" si="148"/>
        <v>0</v>
      </c>
      <c r="H1568" s="140">
        <f t="shared" si="145"/>
        <v>0</v>
      </c>
      <c r="I1568" s="122">
        <f t="shared" si="149"/>
        <v>0</v>
      </c>
      <c r="K1568" s="120"/>
      <c r="L1568" s="141" t="e">
        <f t="shared" si="146"/>
        <v>#N/A</v>
      </c>
      <c r="M1568" s="142">
        <f>IF(C1568="ZZ Group",(SUM(IFERROR(SUM(VLOOKUP(C1568,SpeciesLookup,37,FALSE)*E1568/L1568*20*0.001),0)*(1-G1568))),SUM(IFERROR(SUM(VLOOKUP(C1568,SpeciesLookup,37,FALSE)/L1568*'6. Look Up Tables'!$M$9*0.001),0)*(1-G1568)))</f>
        <v>0</v>
      </c>
      <c r="N1568" s="120" t="s">
        <v>114</v>
      </c>
      <c r="O1568" s="122">
        <f t="shared" si="147"/>
        <v>0</v>
      </c>
      <c r="P1568" s="123"/>
    </row>
    <row r="1569" spans="2:16" x14ac:dyDescent="0.2">
      <c r="B1569" s="124"/>
      <c r="C1569" s="137"/>
      <c r="D1569" s="138">
        <f t="shared" si="144"/>
        <v>0</v>
      </c>
      <c r="E1569" s="231"/>
      <c r="F1569" s="119"/>
      <c r="G1569" s="139">
        <f t="shared" si="148"/>
        <v>0</v>
      </c>
      <c r="H1569" s="140">
        <f t="shared" si="145"/>
        <v>0</v>
      </c>
      <c r="I1569" s="122">
        <f t="shared" si="149"/>
        <v>0</v>
      </c>
      <c r="K1569" s="120"/>
      <c r="L1569" s="141" t="e">
        <f t="shared" si="146"/>
        <v>#N/A</v>
      </c>
      <c r="M1569" s="142">
        <f>IF(C1569="ZZ Group",(SUM(IFERROR(SUM(VLOOKUP(C1569,SpeciesLookup,37,FALSE)*E1569/L1569*20*0.001),0)*(1-G1569))),SUM(IFERROR(SUM(VLOOKUP(C1569,SpeciesLookup,37,FALSE)/L1569*'6. Look Up Tables'!$M$9*0.001),0)*(1-G1569)))</f>
        <v>0</v>
      </c>
      <c r="N1569" s="120" t="s">
        <v>114</v>
      </c>
      <c r="O1569" s="122">
        <f t="shared" si="147"/>
        <v>0</v>
      </c>
      <c r="P1569" s="123"/>
    </row>
    <row r="1570" spans="2:16" x14ac:dyDescent="0.2">
      <c r="B1570" s="124"/>
      <c r="C1570" s="137"/>
      <c r="D1570" s="138">
        <f t="shared" si="144"/>
        <v>0</v>
      </c>
      <c r="E1570" s="231"/>
      <c r="F1570" s="119"/>
      <c r="G1570" s="139">
        <f t="shared" si="148"/>
        <v>0</v>
      </c>
      <c r="H1570" s="140">
        <f t="shared" si="145"/>
        <v>0</v>
      </c>
      <c r="I1570" s="122">
        <f t="shared" si="149"/>
        <v>0</v>
      </c>
      <c r="K1570" s="120"/>
      <c r="L1570" s="141" t="e">
        <f t="shared" si="146"/>
        <v>#N/A</v>
      </c>
      <c r="M1570" s="142">
        <f>IF(C1570="ZZ Group",(SUM(IFERROR(SUM(VLOOKUP(C1570,SpeciesLookup,37,FALSE)*E1570/L1570*20*0.001),0)*(1-G1570))),SUM(IFERROR(SUM(VLOOKUP(C1570,SpeciesLookup,37,FALSE)/L1570*'6. Look Up Tables'!$M$9*0.001),0)*(1-G1570)))</f>
        <v>0</v>
      </c>
      <c r="N1570" s="120" t="s">
        <v>114</v>
      </c>
      <c r="O1570" s="122">
        <f t="shared" si="147"/>
        <v>0</v>
      </c>
      <c r="P1570" s="123"/>
    </row>
    <row r="1571" spans="2:16" x14ac:dyDescent="0.2">
      <c r="B1571" s="124"/>
      <c r="C1571" s="137"/>
      <c r="D1571" s="138">
        <f t="shared" si="144"/>
        <v>0</v>
      </c>
      <c r="E1571" s="231"/>
      <c r="F1571" s="119"/>
      <c r="G1571" s="139">
        <f t="shared" si="148"/>
        <v>0</v>
      </c>
      <c r="H1571" s="140">
        <f t="shared" si="145"/>
        <v>0</v>
      </c>
      <c r="I1571" s="122">
        <f t="shared" si="149"/>
        <v>0</v>
      </c>
      <c r="K1571" s="120"/>
      <c r="L1571" s="141" t="e">
        <f t="shared" si="146"/>
        <v>#N/A</v>
      </c>
      <c r="M1571" s="142">
        <f>IF(C1571="ZZ Group",(SUM(IFERROR(SUM(VLOOKUP(C1571,SpeciesLookup,37,FALSE)*E1571/L1571*20*0.001),0)*(1-G1571))),SUM(IFERROR(SUM(VLOOKUP(C1571,SpeciesLookup,37,FALSE)/L1571*'6. Look Up Tables'!$M$9*0.001),0)*(1-G1571)))</f>
        <v>0</v>
      </c>
      <c r="N1571" s="120" t="s">
        <v>114</v>
      </c>
      <c r="O1571" s="122">
        <f t="shared" si="147"/>
        <v>0</v>
      </c>
      <c r="P1571" s="123"/>
    </row>
    <row r="1572" spans="2:16" x14ac:dyDescent="0.2">
      <c r="B1572" s="124"/>
      <c r="C1572" s="137"/>
      <c r="D1572" s="138">
        <f t="shared" si="144"/>
        <v>0</v>
      </c>
      <c r="E1572" s="231"/>
      <c r="F1572" s="119"/>
      <c r="G1572" s="139">
        <f t="shared" si="148"/>
        <v>0</v>
      </c>
      <c r="H1572" s="140">
        <f t="shared" si="145"/>
        <v>0</v>
      </c>
      <c r="I1572" s="122">
        <f t="shared" si="149"/>
        <v>0</v>
      </c>
      <c r="K1572" s="120"/>
      <c r="L1572" s="141" t="e">
        <f t="shared" si="146"/>
        <v>#N/A</v>
      </c>
      <c r="M1572" s="142">
        <f>IF(C1572="ZZ Group",(SUM(IFERROR(SUM(VLOOKUP(C1572,SpeciesLookup,37,FALSE)*E1572/L1572*20*0.001),0)*(1-G1572))),SUM(IFERROR(SUM(VLOOKUP(C1572,SpeciesLookup,37,FALSE)/L1572*'6. Look Up Tables'!$M$9*0.001),0)*(1-G1572)))</f>
        <v>0</v>
      </c>
      <c r="N1572" s="120" t="s">
        <v>114</v>
      </c>
      <c r="O1572" s="122">
        <f t="shared" si="147"/>
        <v>0</v>
      </c>
      <c r="P1572" s="123"/>
    </row>
    <row r="1573" spans="2:16" x14ac:dyDescent="0.2">
      <c r="B1573" s="124"/>
      <c r="C1573" s="137"/>
      <c r="D1573" s="138">
        <f t="shared" si="144"/>
        <v>0</v>
      </c>
      <c r="E1573" s="231"/>
      <c r="F1573" s="119"/>
      <c r="G1573" s="139">
        <f t="shared" si="148"/>
        <v>0</v>
      </c>
      <c r="H1573" s="140">
        <f t="shared" si="145"/>
        <v>0</v>
      </c>
      <c r="I1573" s="122">
        <f t="shared" si="149"/>
        <v>0</v>
      </c>
      <c r="K1573" s="120"/>
      <c r="L1573" s="141" t="e">
        <f t="shared" si="146"/>
        <v>#N/A</v>
      </c>
      <c r="M1573" s="142">
        <f>IF(C1573="ZZ Group",(SUM(IFERROR(SUM(VLOOKUP(C1573,SpeciesLookup,37,FALSE)*E1573/L1573*20*0.001),0)*(1-G1573))),SUM(IFERROR(SUM(VLOOKUP(C1573,SpeciesLookup,37,FALSE)/L1573*'6. Look Up Tables'!$M$9*0.001),0)*(1-G1573)))</f>
        <v>0</v>
      </c>
      <c r="N1573" s="120" t="s">
        <v>114</v>
      </c>
      <c r="O1573" s="122">
        <f t="shared" si="147"/>
        <v>0</v>
      </c>
      <c r="P1573" s="123"/>
    </row>
    <row r="1574" spans="2:16" x14ac:dyDescent="0.2">
      <c r="B1574" s="124"/>
      <c r="C1574" s="137"/>
      <c r="D1574" s="138">
        <f t="shared" si="144"/>
        <v>0</v>
      </c>
      <c r="E1574" s="231"/>
      <c r="F1574" s="119"/>
      <c r="G1574" s="139">
        <f t="shared" si="148"/>
        <v>0</v>
      </c>
      <c r="H1574" s="140">
        <f t="shared" si="145"/>
        <v>0</v>
      </c>
      <c r="I1574" s="122">
        <f t="shared" si="149"/>
        <v>0</v>
      </c>
      <c r="K1574" s="120"/>
      <c r="L1574" s="141" t="e">
        <f t="shared" si="146"/>
        <v>#N/A</v>
      </c>
      <c r="M1574" s="142">
        <f>IF(C1574="ZZ Group",(SUM(IFERROR(SUM(VLOOKUP(C1574,SpeciesLookup,37,FALSE)*E1574/L1574*20*0.001),0)*(1-G1574))),SUM(IFERROR(SUM(VLOOKUP(C1574,SpeciesLookup,37,FALSE)/L1574*'6. Look Up Tables'!$M$9*0.001),0)*(1-G1574)))</f>
        <v>0</v>
      </c>
      <c r="N1574" s="120" t="s">
        <v>114</v>
      </c>
      <c r="O1574" s="122">
        <f t="shared" si="147"/>
        <v>0</v>
      </c>
      <c r="P1574" s="123"/>
    </row>
    <row r="1575" spans="2:16" x14ac:dyDescent="0.2">
      <c r="B1575" s="124"/>
      <c r="C1575" s="137"/>
      <c r="D1575" s="138">
        <f t="shared" si="144"/>
        <v>0</v>
      </c>
      <c r="E1575" s="231"/>
      <c r="F1575" s="119"/>
      <c r="G1575" s="139">
        <f t="shared" si="148"/>
        <v>0</v>
      </c>
      <c r="H1575" s="140">
        <f t="shared" si="145"/>
        <v>0</v>
      </c>
      <c r="I1575" s="122">
        <f t="shared" si="149"/>
        <v>0</v>
      </c>
      <c r="K1575" s="120"/>
      <c r="L1575" s="141" t="e">
        <f t="shared" si="146"/>
        <v>#N/A</v>
      </c>
      <c r="M1575" s="142">
        <f>IF(C1575="ZZ Group",(SUM(IFERROR(SUM(VLOOKUP(C1575,SpeciesLookup,37,FALSE)*E1575/L1575*20*0.001),0)*(1-G1575))),SUM(IFERROR(SUM(VLOOKUP(C1575,SpeciesLookup,37,FALSE)/L1575*'6. Look Up Tables'!$M$9*0.001),0)*(1-G1575)))</f>
        <v>0</v>
      </c>
      <c r="N1575" s="120" t="s">
        <v>114</v>
      </c>
      <c r="O1575" s="122">
        <f t="shared" si="147"/>
        <v>0</v>
      </c>
      <c r="P1575" s="123"/>
    </row>
    <row r="1576" spans="2:16" x14ac:dyDescent="0.2">
      <c r="B1576" s="124"/>
      <c r="C1576" s="137"/>
      <c r="D1576" s="138">
        <f t="shared" si="144"/>
        <v>0</v>
      </c>
      <c r="E1576" s="231"/>
      <c r="F1576" s="119"/>
      <c r="G1576" s="139">
        <f t="shared" si="148"/>
        <v>0</v>
      </c>
      <c r="H1576" s="140">
        <f t="shared" si="145"/>
        <v>0</v>
      </c>
      <c r="I1576" s="122">
        <f t="shared" si="149"/>
        <v>0</v>
      </c>
      <c r="K1576" s="120"/>
      <c r="L1576" s="141" t="e">
        <f t="shared" si="146"/>
        <v>#N/A</v>
      </c>
      <c r="M1576" s="142">
        <f>IF(C1576="ZZ Group",(SUM(IFERROR(SUM(VLOOKUP(C1576,SpeciesLookup,37,FALSE)*E1576/L1576*20*0.001),0)*(1-G1576))),SUM(IFERROR(SUM(VLOOKUP(C1576,SpeciesLookup,37,FALSE)/L1576*'6. Look Up Tables'!$M$9*0.001),0)*(1-G1576)))</f>
        <v>0</v>
      </c>
      <c r="N1576" s="120" t="s">
        <v>114</v>
      </c>
      <c r="O1576" s="122">
        <f t="shared" si="147"/>
        <v>0</v>
      </c>
      <c r="P1576" s="123"/>
    </row>
    <row r="1577" spans="2:16" x14ac:dyDescent="0.2">
      <c r="B1577" s="124"/>
      <c r="C1577" s="137"/>
      <c r="D1577" s="138">
        <f t="shared" si="144"/>
        <v>0</v>
      </c>
      <c r="E1577" s="231"/>
      <c r="F1577" s="119"/>
      <c r="G1577" s="139">
        <f t="shared" si="148"/>
        <v>0</v>
      </c>
      <c r="H1577" s="140">
        <f t="shared" si="145"/>
        <v>0</v>
      </c>
      <c r="I1577" s="122">
        <f t="shared" si="149"/>
        <v>0</v>
      </c>
      <c r="K1577" s="120"/>
      <c r="L1577" s="141" t="e">
        <f t="shared" si="146"/>
        <v>#N/A</v>
      </c>
      <c r="M1577" s="142">
        <f>IF(C1577="ZZ Group",(SUM(IFERROR(SUM(VLOOKUP(C1577,SpeciesLookup,37,FALSE)*E1577/L1577*20*0.001),0)*(1-G1577))),SUM(IFERROR(SUM(VLOOKUP(C1577,SpeciesLookup,37,FALSE)/L1577*'6. Look Up Tables'!$M$9*0.001),0)*(1-G1577)))</f>
        <v>0</v>
      </c>
      <c r="N1577" s="120" t="s">
        <v>114</v>
      </c>
      <c r="O1577" s="122">
        <f t="shared" si="147"/>
        <v>0</v>
      </c>
      <c r="P1577" s="123"/>
    </row>
    <row r="1578" spans="2:16" x14ac:dyDescent="0.2">
      <c r="B1578" s="124"/>
      <c r="C1578" s="137"/>
      <c r="D1578" s="138">
        <f t="shared" si="144"/>
        <v>0</v>
      </c>
      <c r="E1578" s="231"/>
      <c r="F1578" s="119"/>
      <c r="G1578" s="139">
        <f t="shared" si="148"/>
        <v>0</v>
      </c>
      <c r="H1578" s="140">
        <f t="shared" si="145"/>
        <v>0</v>
      </c>
      <c r="I1578" s="122">
        <f t="shared" si="149"/>
        <v>0</v>
      </c>
      <c r="K1578" s="120"/>
      <c r="L1578" s="141" t="e">
        <f t="shared" si="146"/>
        <v>#N/A</v>
      </c>
      <c r="M1578" s="142">
        <f>IF(C1578="ZZ Group",(SUM(IFERROR(SUM(VLOOKUP(C1578,SpeciesLookup,37,FALSE)*E1578/L1578*20*0.001),0)*(1-G1578))),SUM(IFERROR(SUM(VLOOKUP(C1578,SpeciesLookup,37,FALSE)/L1578*'6. Look Up Tables'!$M$9*0.001),0)*(1-G1578)))</f>
        <v>0</v>
      </c>
      <c r="N1578" s="120" t="s">
        <v>114</v>
      </c>
      <c r="O1578" s="122">
        <f t="shared" si="147"/>
        <v>0</v>
      </c>
      <c r="P1578" s="123"/>
    </row>
    <row r="1579" spans="2:16" x14ac:dyDescent="0.2">
      <c r="B1579" s="124"/>
      <c r="C1579" s="137"/>
      <c r="D1579" s="138">
        <f t="shared" si="144"/>
        <v>0</v>
      </c>
      <c r="E1579" s="231"/>
      <c r="F1579" s="119"/>
      <c r="G1579" s="139">
        <f t="shared" si="148"/>
        <v>0</v>
      </c>
      <c r="H1579" s="140">
        <f t="shared" si="145"/>
        <v>0</v>
      </c>
      <c r="I1579" s="122">
        <f t="shared" si="149"/>
        <v>0</v>
      </c>
      <c r="K1579" s="120"/>
      <c r="L1579" s="141" t="e">
        <f t="shared" si="146"/>
        <v>#N/A</v>
      </c>
      <c r="M1579" s="142">
        <f>IF(C1579="ZZ Group",(SUM(IFERROR(SUM(VLOOKUP(C1579,SpeciesLookup,37,FALSE)*E1579/L1579*20*0.001),0)*(1-G1579))),SUM(IFERROR(SUM(VLOOKUP(C1579,SpeciesLookup,37,FALSE)/L1579*'6. Look Up Tables'!$M$9*0.001),0)*(1-G1579)))</f>
        <v>0</v>
      </c>
      <c r="N1579" s="120" t="s">
        <v>114</v>
      </c>
      <c r="O1579" s="122">
        <f t="shared" si="147"/>
        <v>0</v>
      </c>
      <c r="P1579" s="123"/>
    </row>
    <row r="1580" spans="2:16" x14ac:dyDescent="0.2">
      <c r="B1580" s="124"/>
      <c r="C1580" s="137"/>
      <c r="D1580" s="138">
        <f t="shared" si="144"/>
        <v>0</v>
      </c>
      <c r="E1580" s="231"/>
      <c r="F1580" s="119"/>
      <c r="G1580" s="139">
        <f t="shared" si="148"/>
        <v>0</v>
      </c>
      <c r="H1580" s="140">
        <f t="shared" si="145"/>
        <v>0</v>
      </c>
      <c r="I1580" s="122">
        <f t="shared" si="149"/>
        <v>0</v>
      </c>
      <c r="K1580" s="120"/>
      <c r="L1580" s="141" t="e">
        <f t="shared" si="146"/>
        <v>#N/A</v>
      </c>
      <c r="M1580" s="142">
        <f>IF(C1580="ZZ Group",(SUM(IFERROR(SUM(VLOOKUP(C1580,SpeciesLookup,37,FALSE)*E1580/L1580*20*0.001),0)*(1-G1580))),SUM(IFERROR(SUM(VLOOKUP(C1580,SpeciesLookup,37,FALSE)/L1580*'6. Look Up Tables'!$M$9*0.001),0)*(1-G1580)))</f>
        <v>0</v>
      </c>
      <c r="N1580" s="120" t="s">
        <v>114</v>
      </c>
      <c r="O1580" s="122">
        <f t="shared" si="147"/>
        <v>0</v>
      </c>
      <c r="P1580" s="123"/>
    </row>
    <row r="1581" spans="2:16" x14ac:dyDescent="0.2">
      <c r="B1581" s="124"/>
      <c r="C1581" s="137"/>
      <c r="D1581" s="138">
        <f t="shared" si="144"/>
        <v>0</v>
      </c>
      <c r="E1581" s="231"/>
      <c r="F1581" s="119"/>
      <c r="G1581" s="139">
        <f t="shared" si="148"/>
        <v>0</v>
      </c>
      <c r="H1581" s="140">
        <f t="shared" si="145"/>
        <v>0</v>
      </c>
      <c r="I1581" s="122">
        <f t="shared" si="149"/>
        <v>0</v>
      </c>
      <c r="K1581" s="120"/>
      <c r="L1581" s="141" t="e">
        <f t="shared" si="146"/>
        <v>#N/A</v>
      </c>
      <c r="M1581" s="142">
        <f>IF(C1581="ZZ Group",(SUM(IFERROR(SUM(VLOOKUP(C1581,SpeciesLookup,37,FALSE)*E1581/L1581*20*0.001),0)*(1-G1581))),SUM(IFERROR(SUM(VLOOKUP(C1581,SpeciesLookup,37,FALSE)/L1581*'6. Look Up Tables'!$M$9*0.001),0)*(1-G1581)))</f>
        <v>0</v>
      </c>
      <c r="N1581" s="120" t="s">
        <v>114</v>
      </c>
      <c r="O1581" s="122">
        <f t="shared" si="147"/>
        <v>0</v>
      </c>
      <c r="P1581" s="123"/>
    </row>
    <row r="1582" spans="2:16" x14ac:dyDescent="0.2">
      <c r="B1582" s="124"/>
      <c r="C1582" s="137"/>
      <c r="D1582" s="138">
        <f t="shared" si="144"/>
        <v>0</v>
      </c>
      <c r="E1582" s="231"/>
      <c r="F1582" s="119"/>
      <c r="G1582" s="139">
        <f t="shared" si="148"/>
        <v>0</v>
      </c>
      <c r="H1582" s="140">
        <f t="shared" si="145"/>
        <v>0</v>
      </c>
      <c r="I1582" s="122">
        <f t="shared" si="149"/>
        <v>0</v>
      </c>
      <c r="K1582" s="120"/>
      <c r="L1582" s="141" t="e">
        <f t="shared" si="146"/>
        <v>#N/A</v>
      </c>
      <c r="M1582" s="142">
        <f>IF(C1582="ZZ Group",(SUM(IFERROR(SUM(VLOOKUP(C1582,SpeciesLookup,37,FALSE)*E1582/L1582*20*0.001),0)*(1-G1582))),SUM(IFERROR(SUM(VLOOKUP(C1582,SpeciesLookup,37,FALSE)/L1582*'6. Look Up Tables'!$M$9*0.001),0)*(1-G1582)))</f>
        <v>0</v>
      </c>
      <c r="N1582" s="120" t="s">
        <v>114</v>
      </c>
      <c r="O1582" s="122">
        <f t="shared" si="147"/>
        <v>0</v>
      </c>
      <c r="P1582" s="123"/>
    </row>
    <row r="1583" spans="2:16" x14ac:dyDescent="0.2">
      <c r="B1583" s="124"/>
      <c r="C1583" s="137"/>
      <c r="D1583" s="138">
        <f t="shared" si="144"/>
        <v>0</v>
      </c>
      <c r="E1583" s="231"/>
      <c r="F1583" s="119"/>
      <c r="G1583" s="139">
        <f t="shared" si="148"/>
        <v>0</v>
      </c>
      <c r="H1583" s="140">
        <f t="shared" si="145"/>
        <v>0</v>
      </c>
      <c r="I1583" s="122">
        <f t="shared" si="149"/>
        <v>0</v>
      </c>
      <c r="K1583" s="120"/>
      <c r="L1583" s="141" t="e">
        <f t="shared" si="146"/>
        <v>#N/A</v>
      </c>
      <c r="M1583" s="142">
        <f>IF(C1583="ZZ Group",(SUM(IFERROR(SUM(VLOOKUP(C1583,SpeciesLookup,37,FALSE)*E1583/L1583*20*0.001),0)*(1-G1583))),SUM(IFERROR(SUM(VLOOKUP(C1583,SpeciesLookup,37,FALSE)/L1583*'6. Look Up Tables'!$M$9*0.001),0)*(1-G1583)))</f>
        <v>0</v>
      </c>
      <c r="N1583" s="120" t="s">
        <v>114</v>
      </c>
      <c r="O1583" s="122">
        <f t="shared" si="147"/>
        <v>0</v>
      </c>
      <c r="P1583" s="123"/>
    </row>
    <row r="1584" spans="2:16" x14ac:dyDescent="0.2">
      <c r="B1584" s="124"/>
      <c r="C1584" s="137"/>
      <c r="D1584" s="138">
        <f t="shared" si="144"/>
        <v>0</v>
      </c>
      <c r="E1584" s="231"/>
      <c r="F1584" s="119"/>
      <c r="G1584" s="139">
        <f t="shared" si="148"/>
        <v>0</v>
      </c>
      <c r="H1584" s="140">
        <f t="shared" si="145"/>
        <v>0</v>
      </c>
      <c r="I1584" s="122">
        <f t="shared" si="149"/>
        <v>0</v>
      </c>
      <c r="K1584" s="120"/>
      <c r="L1584" s="141" t="e">
        <f t="shared" si="146"/>
        <v>#N/A</v>
      </c>
      <c r="M1584" s="142">
        <f>IF(C1584="ZZ Group",(SUM(IFERROR(SUM(VLOOKUP(C1584,SpeciesLookup,37,FALSE)*E1584/L1584*20*0.001),0)*(1-G1584))),SUM(IFERROR(SUM(VLOOKUP(C1584,SpeciesLookup,37,FALSE)/L1584*'6. Look Up Tables'!$M$9*0.001),0)*(1-G1584)))</f>
        <v>0</v>
      </c>
      <c r="N1584" s="120" t="s">
        <v>114</v>
      </c>
      <c r="O1584" s="122">
        <f t="shared" si="147"/>
        <v>0</v>
      </c>
      <c r="P1584" s="123"/>
    </row>
    <row r="1585" spans="2:16" x14ac:dyDescent="0.2">
      <c r="B1585" s="124"/>
      <c r="C1585" s="137"/>
      <c r="D1585" s="138">
        <f t="shared" si="144"/>
        <v>0</v>
      </c>
      <c r="E1585" s="231"/>
      <c r="F1585" s="119"/>
      <c r="G1585" s="139">
        <f t="shared" si="148"/>
        <v>0</v>
      </c>
      <c r="H1585" s="140">
        <f t="shared" si="145"/>
        <v>0</v>
      </c>
      <c r="I1585" s="122">
        <f t="shared" si="149"/>
        <v>0</v>
      </c>
      <c r="K1585" s="120"/>
      <c r="L1585" s="141" t="e">
        <f t="shared" si="146"/>
        <v>#N/A</v>
      </c>
      <c r="M1585" s="142">
        <f>IF(C1585="ZZ Group",(SUM(IFERROR(SUM(VLOOKUP(C1585,SpeciesLookup,37,FALSE)*E1585/L1585*20*0.001),0)*(1-G1585))),SUM(IFERROR(SUM(VLOOKUP(C1585,SpeciesLookup,37,FALSE)/L1585*'6. Look Up Tables'!$M$9*0.001),0)*(1-G1585)))</f>
        <v>0</v>
      </c>
      <c r="N1585" s="120" t="s">
        <v>114</v>
      </c>
      <c r="O1585" s="122">
        <f t="shared" si="147"/>
        <v>0</v>
      </c>
      <c r="P1585" s="123"/>
    </row>
    <row r="1586" spans="2:16" x14ac:dyDescent="0.2">
      <c r="B1586" s="124"/>
      <c r="C1586" s="137"/>
      <c r="D1586" s="138">
        <f t="shared" si="144"/>
        <v>0</v>
      </c>
      <c r="E1586" s="231"/>
      <c r="F1586" s="119"/>
      <c r="G1586" s="139">
        <f t="shared" si="148"/>
        <v>0</v>
      </c>
      <c r="H1586" s="140">
        <f t="shared" si="145"/>
        <v>0</v>
      </c>
      <c r="I1586" s="122">
        <f t="shared" si="149"/>
        <v>0</v>
      </c>
      <c r="K1586" s="120"/>
      <c r="L1586" s="141" t="e">
        <f t="shared" si="146"/>
        <v>#N/A</v>
      </c>
      <c r="M1586" s="142">
        <f>IF(C1586="ZZ Group",(SUM(IFERROR(SUM(VLOOKUP(C1586,SpeciesLookup,37,FALSE)*E1586/L1586*20*0.001),0)*(1-G1586))),SUM(IFERROR(SUM(VLOOKUP(C1586,SpeciesLookup,37,FALSE)/L1586*'6. Look Up Tables'!$M$9*0.001),0)*(1-G1586)))</f>
        <v>0</v>
      </c>
      <c r="N1586" s="120" t="s">
        <v>114</v>
      </c>
      <c r="O1586" s="122">
        <f t="shared" si="147"/>
        <v>0</v>
      </c>
      <c r="P1586" s="123"/>
    </row>
    <row r="1587" spans="2:16" x14ac:dyDescent="0.2">
      <c r="B1587" s="124"/>
      <c r="C1587" s="137"/>
      <c r="D1587" s="138">
        <f t="shared" si="144"/>
        <v>0</v>
      </c>
      <c r="E1587" s="231"/>
      <c r="F1587" s="119"/>
      <c r="G1587" s="139">
        <f t="shared" si="148"/>
        <v>0</v>
      </c>
      <c r="H1587" s="140">
        <f t="shared" si="145"/>
        <v>0</v>
      </c>
      <c r="I1587" s="122">
        <f t="shared" si="149"/>
        <v>0</v>
      </c>
      <c r="K1587" s="120"/>
      <c r="L1587" s="141" t="e">
        <f t="shared" si="146"/>
        <v>#N/A</v>
      </c>
      <c r="M1587" s="142">
        <f>IF(C1587="ZZ Group",(SUM(IFERROR(SUM(VLOOKUP(C1587,SpeciesLookup,37,FALSE)*E1587/L1587*20*0.001),0)*(1-G1587))),SUM(IFERROR(SUM(VLOOKUP(C1587,SpeciesLookup,37,FALSE)/L1587*'6. Look Up Tables'!$M$9*0.001),0)*(1-G1587)))</f>
        <v>0</v>
      </c>
      <c r="N1587" s="120" t="s">
        <v>114</v>
      </c>
      <c r="O1587" s="122">
        <f t="shared" si="147"/>
        <v>0</v>
      </c>
      <c r="P1587" s="123"/>
    </row>
    <row r="1588" spans="2:16" x14ac:dyDescent="0.2">
      <c r="B1588" s="124"/>
      <c r="C1588" s="137"/>
      <c r="D1588" s="138">
        <f t="shared" si="144"/>
        <v>0</v>
      </c>
      <c r="E1588" s="231"/>
      <c r="F1588" s="119"/>
      <c r="G1588" s="139">
        <f t="shared" si="148"/>
        <v>0</v>
      </c>
      <c r="H1588" s="140">
        <f t="shared" si="145"/>
        <v>0</v>
      </c>
      <c r="I1588" s="122">
        <f t="shared" si="149"/>
        <v>0</v>
      </c>
      <c r="K1588" s="120"/>
      <c r="L1588" s="141" t="e">
        <f t="shared" si="146"/>
        <v>#N/A</v>
      </c>
      <c r="M1588" s="142">
        <f>IF(C1588="ZZ Group",(SUM(IFERROR(SUM(VLOOKUP(C1588,SpeciesLookup,37,FALSE)*E1588/L1588*20*0.001),0)*(1-G1588))),SUM(IFERROR(SUM(VLOOKUP(C1588,SpeciesLookup,37,FALSE)/L1588*'6. Look Up Tables'!$M$9*0.001),0)*(1-G1588)))</f>
        <v>0</v>
      </c>
      <c r="N1588" s="120" t="s">
        <v>114</v>
      </c>
      <c r="O1588" s="122">
        <f t="shared" si="147"/>
        <v>0</v>
      </c>
      <c r="P1588" s="123"/>
    </row>
    <row r="1589" spans="2:16" x14ac:dyDescent="0.2">
      <c r="B1589" s="124"/>
      <c r="C1589" s="137"/>
      <c r="D1589" s="138">
        <f t="shared" si="144"/>
        <v>0</v>
      </c>
      <c r="E1589" s="231"/>
      <c r="F1589" s="119"/>
      <c r="G1589" s="139">
        <f t="shared" si="148"/>
        <v>0</v>
      </c>
      <c r="H1589" s="140">
        <f t="shared" si="145"/>
        <v>0</v>
      </c>
      <c r="I1589" s="122">
        <f t="shared" si="149"/>
        <v>0</v>
      </c>
      <c r="K1589" s="120"/>
      <c r="L1589" s="141" t="e">
        <f t="shared" si="146"/>
        <v>#N/A</v>
      </c>
      <c r="M1589" s="142">
        <f>IF(C1589="ZZ Group",(SUM(IFERROR(SUM(VLOOKUP(C1589,SpeciesLookup,37,FALSE)*E1589/L1589*20*0.001),0)*(1-G1589))),SUM(IFERROR(SUM(VLOOKUP(C1589,SpeciesLookup,37,FALSE)/L1589*'6. Look Up Tables'!$M$9*0.001),0)*(1-G1589)))</f>
        <v>0</v>
      </c>
      <c r="N1589" s="120" t="s">
        <v>114</v>
      </c>
      <c r="O1589" s="122">
        <f t="shared" si="147"/>
        <v>0</v>
      </c>
      <c r="P1589" s="123"/>
    </row>
    <row r="1590" spans="2:16" x14ac:dyDescent="0.2">
      <c r="B1590" s="124"/>
      <c r="C1590" s="137"/>
      <c r="D1590" s="138">
        <f t="shared" si="144"/>
        <v>0</v>
      </c>
      <c r="E1590" s="231"/>
      <c r="F1590" s="119"/>
      <c r="G1590" s="139">
        <f t="shared" si="148"/>
        <v>0</v>
      </c>
      <c r="H1590" s="140">
        <f t="shared" si="145"/>
        <v>0</v>
      </c>
      <c r="I1590" s="122">
        <f t="shared" si="149"/>
        <v>0</v>
      </c>
      <c r="K1590" s="120"/>
      <c r="L1590" s="141" t="e">
        <f t="shared" si="146"/>
        <v>#N/A</v>
      </c>
      <c r="M1590" s="142">
        <f>IF(C1590="ZZ Group",(SUM(IFERROR(SUM(VLOOKUP(C1590,SpeciesLookup,37,FALSE)*E1590/L1590*20*0.001),0)*(1-G1590))),SUM(IFERROR(SUM(VLOOKUP(C1590,SpeciesLookup,37,FALSE)/L1590*'6. Look Up Tables'!$M$9*0.001),0)*(1-G1590)))</f>
        <v>0</v>
      </c>
      <c r="N1590" s="120" t="s">
        <v>114</v>
      </c>
      <c r="O1590" s="122">
        <f t="shared" si="147"/>
        <v>0</v>
      </c>
      <c r="P1590" s="123"/>
    </row>
    <row r="1591" spans="2:16" x14ac:dyDescent="0.2">
      <c r="B1591" s="124"/>
      <c r="C1591" s="137"/>
      <c r="D1591" s="138">
        <f t="shared" si="144"/>
        <v>0</v>
      </c>
      <c r="E1591" s="231"/>
      <c r="F1591" s="119"/>
      <c r="G1591" s="139">
        <f t="shared" si="148"/>
        <v>0</v>
      </c>
      <c r="H1591" s="140">
        <f t="shared" si="145"/>
        <v>0</v>
      </c>
      <c r="I1591" s="122">
        <f t="shared" si="149"/>
        <v>0</v>
      </c>
      <c r="K1591" s="120"/>
      <c r="L1591" s="141" t="e">
        <f t="shared" si="146"/>
        <v>#N/A</v>
      </c>
      <c r="M1591" s="142">
        <f>IF(C1591="ZZ Group",(SUM(IFERROR(SUM(VLOOKUP(C1591,SpeciesLookup,37,FALSE)*E1591/L1591*20*0.001),0)*(1-G1591))),SUM(IFERROR(SUM(VLOOKUP(C1591,SpeciesLookup,37,FALSE)/L1591*'6. Look Up Tables'!$M$9*0.001),0)*(1-G1591)))</f>
        <v>0</v>
      </c>
      <c r="N1591" s="120" t="s">
        <v>114</v>
      </c>
      <c r="O1591" s="122">
        <f t="shared" si="147"/>
        <v>0</v>
      </c>
      <c r="P1591" s="123"/>
    </row>
    <row r="1592" spans="2:16" x14ac:dyDescent="0.2">
      <c r="B1592" s="124"/>
      <c r="C1592" s="137"/>
      <c r="D1592" s="138">
        <f t="shared" si="144"/>
        <v>0</v>
      </c>
      <c r="E1592" s="231"/>
      <c r="F1592" s="119"/>
      <c r="G1592" s="139">
        <f t="shared" si="148"/>
        <v>0</v>
      </c>
      <c r="H1592" s="140">
        <f t="shared" si="145"/>
        <v>0</v>
      </c>
      <c r="I1592" s="122">
        <f t="shared" si="149"/>
        <v>0</v>
      </c>
      <c r="K1592" s="120"/>
      <c r="L1592" s="141" t="e">
        <f t="shared" si="146"/>
        <v>#N/A</v>
      </c>
      <c r="M1592" s="142">
        <f>IF(C1592="ZZ Group",(SUM(IFERROR(SUM(VLOOKUP(C1592,SpeciesLookup,37,FALSE)*E1592/L1592*20*0.001),0)*(1-G1592))),SUM(IFERROR(SUM(VLOOKUP(C1592,SpeciesLookup,37,FALSE)/L1592*'6. Look Up Tables'!$M$9*0.001),0)*(1-G1592)))</f>
        <v>0</v>
      </c>
      <c r="N1592" s="120" t="s">
        <v>114</v>
      </c>
      <c r="O1592" s="122">
        <f t="shared" si="147"/>
        <v>0</v>
      </c>
      <c r="P1592" s="123"/>
    </row>
    <row r="1593" spans="2:16" x14ac:dyDescent="0.2">
      <c r="B1593" s="124"/>
      <c r="C1593" s="137"/>
      <c r="D1593" s="138">
        <f t="shared" si="144"/>
        <v>0</v>
      </c>
      <c r="E1593" s="231"/>
      <c r="F1593" s="119"/>
      <c r="G1593" s="139">
        <f t="shared" si="148"/>
        <v>0</v>
      </c>
      <c r="H1593" s="140">
        <f t="shared" si="145"/>
        <v>0</v>
      </c>
      <c r="I1593" s="122">
        <f t="shared" si="149"/>
        <v>0</v>
      </c>
      <c r="K1593" s="120"/>
      <c r="L1593" s="141" t="e">
        <f t="shared" si="146"/>
        <v>#N/A</v>
      </c>
      <c r="M1593" s="142">
        <f>IF(C1593="ZZ Group",(SUM(IFERROR(SUM(VLOOKUP(C1593,SpeciesLookup,37,FALSE)*E1593/L1593*20*0.001),0)*(1-G1593))),SUM(IFERROR(SUM(VLOOKUP(C1593,SpeciesLookup,37,FALSE)/L1593*'6. Look Up Tables'!$M$9*0.001),0)*(1-G1593)))</f>
        <v>0</v>
      </c>
      <c r="N1593" s="120" t="s">
        <v>114</v>
      </c>
      <c r="O1593" s="122">
        <f t="shared" si="147"/>
        <v>0</v>
      </c>
      <c r="P1593" s="123"/>
    </row>
    <row r="1594" spans="2:16" x14ac:dyDescent="0.2">
      <c r="B1594" s="124"/>
      <c r="C1594" s="137"/>
      <c r="D1594" s="138">
        <f t="shared" si="144"/>
        <v>0</v>
      </c>
      <c r="E1594" s="231"/>
      <c r="F1594" s="119"/>
      <c r="G1594" s="139">
        <f t="shared" si="148"/>
        <v>0</v>
      </c>
      <c r="H1594" s="140">
        <f t="shared" si="145"/>
        <v>0</v>
      </c>
      <c r="I1594" s="122">
        <f t="shared" si="149"/>
        <v>0</v>
      </c>
      <c r="K1594" s="120"/>
      <c r="L1594" s="141" t="e">
        <f t="shared" si="146"/>
        <v>#N/A</v>
      </c>
      <c r="M1594" s="142">
        <f>IF(C1594="ZZ Group",(SUM(IFERROR(SUM(VLOOKUP(C1594,SpeciesLookup,37,FALSE)*E1594/L1594*20*0.001),0)*(1-G1594))),SUM(IFERROR(SUM(VLOOKUP(C1594,SpeciesLookup,37,FALSE)/L1594*'6. Look Up Tables'!$M$9*0.001),0)*(1-G1594)))</f>
        <v>0</v>
      </c>
      <c r="N1594" s="120" t="s">
        <v>114</v>
      </c>
      <c r="O1594" s="122">
        <f t="shared" si="147"/>
        <v>0</v>
      </c>
      <c r="P1594" s="123"/>
    </row>
    <row r="1595" spans="2:16" x14ac:dyDescent="0.2">
      <c r="B1595" s="124"/>
      <c r="C1595" s="137"/>
      <c r="D1595" s="138">
        <f t="shared" si="144"/>
        <v>0</v>
      </c>
      <c r="E1595" s="231"/>
      <c r="F1595" s="119"/>
      <c r="G1595" s="139">
        <f t="shared" si="148"/>
        <v>0</v>
      </c>
      <c r="H1595" s="140">
        <f t="shared" si="145"/>
        <v>0</v>
      </c>
      <c r="I1595" s="122">
        <f t="shared" si="149"/>
        <v>0</v>
      </c>
      <c r="K1595" s="120"/>
      <c r="L1595" s="141" t="e">
        <f t="shared" si="146"/>
        <v>#N/A</v>
      </c>
      <c r="M1595" s="142">
        <f>IF(C1595="ZZ Group",(SUM(IFERROR(SUM(VLOOKUP(C1595,SpeciesLookup,37,FALSE)*E1595/L1595*20*0.001),0)*(1-G1595))),SUM(IFERROR(SUM(VLOOKUP(C1595,SpeciesLookup,37,FALSE)/L1595*'6. Look Up Tables'!$M$9*0.001),0)*(1-G1595)))</f>
        <v>0</v>
      </c>
      <c r="N1595" s="120" t="s">
        <v>114</v>
      </c>
      <c r="O1595" s="122">
        <f t="shared" si="147"/>
        <v>0</v>
      </c>
      <c r="P1595" s="123"/>
    </row>
    <row r="1596" spans="2:16" x14ac:dyDescent="0.2">
      <c r="B1596" s="124"/>
      <c r="C1596" s="137"/>
      <c r="D1596" s="138">
        <f t="shared" si="144"/>
        <v>0</v>
      </c>
      <c r="E1596" s="231"/>
      <c r="F1596" s="119"/>
      <c r="G1596" s="139">
        <f t="shared" si="148"/>
        <v>0</v>
      </c>
      <c r="H1596" s="140">
        <f t="shared" si="145"/>
        <v>0</v>
      </c>
      <c r="I1596" s="122">
        <f t="shared" si="149"/>
        <v>0</v>
      </c>
      <c r="K1596" s="120"/>
      <c r="L1596" s="141" t="e">
        <f t="shared" si="146"/>
        <v>#N/A</v>
      </c>
      <c r="M1596" s="142">
        <f>IF(C1596="ZZ Group",(SUM(IFERROR(SUM(VLOOKUP(C1596,SpeciesLookup,37,FALSE)*E1596/L1596*20*0.001),0)*(1-G1596))),SUM(IFERROR(SUM(VLOOKUP(C1596,SpeciesLookup,37,FALSE)/L1596*'6. Look Up Tables'!$M$9*0.001),0)*(1-G1596)))</f>
        <v>0</v>
      </c>
      <c r="N1596" s="120" t="s">
        <v>114</v>
      </c>
      <c r="O1596" s="122">
        <f t="shared" si="147"/>
        <v>0</v>
      </c>
      <c r="P1596" s="123"/>
    </row>
    <row r="1597" spans="2:16" x14ac:dyDescent="0.2">
      <c r="B1597" s="124"/>
      <c r="C1597" s="137"/>
      <c r="D1597" s="138">
        <f t="shared" si="144"/>
        <v>0</v>
      </c>
      <c r="E1597" s="231"/>
      <c r="F1597" s="119"/>
      <c r="G1597" s="139">
        <f t="shared" si="148"/>
        <v>0</v>
      </c>
      <c r="H1597" s="140">
        <f t="shared" si="145"/>
        <v>0</v>
      </c>
      <c r="I1597" s="122">
        <f t="shared" si="149"/>
        <v>0</v>
      </c>
      <c r="K1597" s="120"/>
      <c r="L1597" s="141" t="e">
        <f t="shared" si="146"/>
        <v>#N/A</v>
      </c>
      <c r="M1597" s="142">
        <f>IF(C1597="ZZ Group",(SUM(IFERROR(SUM(VLOOKUP(C1597,SpeciesLookup,37,FALSE)*E1597/L1597*20*0.001),0)*(1-G1597))),SUM(IFERROR(SUM(VLOOKUP(C1597,SpeciesLookup,37,FALSE)/L1597*'6. Look Up Tables'!$M$9*0.001),0)*(1-G1597)))</f>
        <v>0</v>
      </c>
      <c r="N1597" s="120" t="s">
        <v>114</v>
      </c>
      <c r="O1597" s="122">
        <f t="shared" si="147"/>
        <v>0</v>
      </c>
      <c r="P1597" s="123"/>
    </row>
    <row r="1598" spans="2:16" x14ac:dyDescent="0.2">
      <c r="B1598" s="124"/>
      <c r="C1598" s="137"/>
      <c r="D1598" s="138">
        <f t="shared" si="144"/>
        <v>0</v>
      </c>
      <c r="E1598" s="231"/>
      <c r="F1598" s="119"/>
      <c r="G1598" s="139">
        <f t="shared" si="148"/>
        <v>0</v>
      </c>
      <c r="H1598" s="140">
        <f t="shared" si="145"/>
        <v>0</v>
      </c>
      <c r="I1598" s="122">
        <f t="shared" si="149"/>
        <v>0</v>
      </c>
      <c r="K1598" s="120"/>
      <c r="L1598" s="141" t="e">
        <f t="shared" si="146"/>
        <v>#N/A</v>
      </c>
      <c r="M1598" s="142">
        <f>IF(C1598="ZZ Group",(SUM(IFERROR(SUM(VLOOKUP(C1598,SpeciesLookup,37,FALSE)*E1598/L1598*20*0.001),0)*(1-G1598))),SUM(IFERROR(SUM(VLOOKUP(C1598,SpeciesLookup,37,FALSE)/L1598*'6. Look Up Tables'!$M$9*0.001),0)*(1-G1598)))</f>
        <v>0</v>
      </c>
      <c r="N1598" s="120" t="s">
        <v>114</v>
      </c>
      <c r="O1598" s="122">
        <f t="shared" si="147"/>
        <v>0</v>
      </c>
      <c r="P1598" s="123"/>
    </row>
    <row r="1599" spans="2:16" x14ac:dyDescent="0.2">
      <c r="B1599" s="124"/>
      <c r="C1599" s="137"/>
      <c r="D1599" s="138">
        <f t="shared" si="144"/>
        <v>0</v>
      </c>
      <c r="E1599" s="231"/>
      <c r="F1599" s="119"/>
      <c r="G1599" s="139">
        <f t="shared" si="148"/>
        <v>0</v>
      </c>
      <c r="H1599" s="140">
        <f t="shared" si="145"/>
        <v>0</v>
      </c>
      <c r="I1599" s="122">
        <f t="shared" si="149"/>
        <v>0</v>
      </c>
      <c r="K1599" s="120"/>
      <c r="L1599" s="141" t="e">
        <f t="shared" si="146"/>
        <v>#N/A</v>
      </c>
      <c r="M1599" s="142">
        <f>IF(C1599="ZZ Group",(SUM(IFERROR(SUM(VLOOKUP(C1599,SpeciesLookup,37,FALSE)*E1599/L1599*20*0.001),0)*(1-G1599))),SUM(IFERROR(SUM(VLOOKUP(C1599,SpeciesLookup,37,FALSE)/L1599*'6. Look Up Tables'!$M$9*0.001),0)*(1-G1599)))</f>
        <v>0</v>
      </c>
      <c r="N1599" s="120" t="s">
        <v>114</v>
      </c>
      <c r="O1599" s="122">
        <f t="shared" si="147"/>
        <v>0</v>
      </c>
      <c r="P1599" s="123"/>
    </row>
    <row r="1600" spans="2:16" x14ac:dyDescent="0.2">
      <c r="B1600" s="124"/>
      <c r="C1600" s="137"/>
      <c r="D1600" s="138">
        <f t="shared" si="144"/>
        <v>0</v>
      </c>
      <c r="E1600" s="231"/>
      <c r="F1600" s="119"/>
      <c r="G1600" s="139">
        <f t="shared" si="148"/>
        <v>0</v>
      </c>
      <c r="H1600" s="140">
        <f t="shared" si="145"/>
        <v>0</v>
      </c>
      <c r="I1600" s="122">
        <f t="shared" si="149"/>
        <v>0</v>
      </c>
      <c r="K1600" s="120"/>
      <c r="L1600" s="141" t="e">
        <f t="shared" si="146"/>
        <v>#N/A</v>
      </c>
      <c r="M1600" s="142">
        <f>IF(C1600="ZZ Group",(SUM(IFERROR(SUM(VLOOKUP(C1600,SpeciesLookup,37,FALSE)*E1600/L1600*20*0.001),0)*(1-G1600))),SUM(IFERROR(SUM(VLOOKUP(C1600,SpeciesLookup,37,FALSE)/L1600*'6. Look Up Tables'!$M$9*0.001),0)*(1-G1600)))</f>
        <v>0</v>
      </c>
      <c r="N1600" s="120" t="s">
        <v>114</v>
      </c>
      <c r="O1600" s="122">
        <f t="shared" si="147"/>
        <v>0</v>
      </c>
      <c r="P1600" s="123"/>
    </row>
    <row r="1601" spans="2:16" x14ac:dyDescent="0.2">
      <c r="B1601" s="124"/>
      <c r="C1601" s="137"/>
      <c r="D1601" s="138">
        <f t="shared" ref="D1601:D1664" si="150">IFERROR(VLOOKUP(C1601,SpeciesLookup,25,FALSE),0)</f>
        <v>0</v>
      </c>
      <c r="E1601" s="231"/>
      <c r="F1601" s="119"/>
      <c r="G1601" s="139">
        <f t="shared" si="148"/>
        <v>0</v>
      </c>
      <c r="H1601" s="140">
        <f t="shared" ref="H1601:H1664" si="151">IFERROR(VLOOKUP(C1601,SpeciesLookup,26,FALSE),0)</f>
        <v>0</v>
      </c>
      <c r="I1601" s="122">
        <f t="shared" si="149"/>
        <v>0</v>
      </c>
      <c r="K1601" s="120"/>
      <c r="L1601" s="141" t="e">
        <f t="shared" ref="L1601:L1664" si="152">VLOOKUP(K1601,AWHC,2,FALSE)</f>
        <v>#N/A</v>
      </c>
      <c r="M1601" s="142">
        <f>IF(C1601="ZZ Group",(SUM(IFERROR(SUM(VLOOKUP(C1601,SpeciesLookup,37,FALSE)*E1601/L1601*20*0.001),0)*(1-G1601))),SUM(IFERROR(SUM(VLOOKUP(C1601,SpeciesLookup,37,FALSE)/L1601*'6. Look Up Tables'!$M$9*0.001),0)*(1-G1601)))</f>
        <v>0</v>
      </c>
      <c r="N1601" s="120" t="s">
        <v>114</v>
      </c>
      <c r="O1601" s="122">
        <f t="shared" ref="O1601:O1664" si="153">IF(N1601="Yes",M1601*0.8,M1601)</f>
        <v>0</v>
      </c>
      <c r="P1601" s="123"/>
    </row>
    <row r="1602" spans="2:16" x14ac:dyDescent="0.2">
      <c r="B1602" s="124"/>
      <c r="C1602" s="137"/>
      <c r="D1602" s="138">
        <f t="shared" si="150"/>
        <v>0</v>
      </c>
      <c r="E1602" s="231"/>
      <c r="F1602" s="119"/>
      <c r="G1602" s="139">
        <f t="shared" si="148"/>
        <v>0</v>
      </c>
      <c r="H1602" s="140">
        <f t="shared" si="151"/>
        <v>0</v>
      </c>
      <c r="I1602" s="122">
        <f t="shared" si="149"/>
        <v>0</v>
      </c>
      <c r="K1602" s="120"/>
      <c r="L1602" s="141" t="e">
        <f t="shared" si="152"/>
        <v>#N/A</v>
      </c>
      <c r="M1602" s="142">
        <f>IF(C1602="ZZ Group",(SUM(IFERROR(SUM(VLOOKUP(C1602,SpeciesLookup,37,FALSE)*E1602/L1602*20*0.001),0)*(1-G1602))),SUM(IFERROR(SUM(VLOOKUP(C1602,SpeciesLookup,37,FALSE)/L1602*'6. Look Up Tables'!$M$9*0.001),0)*(1-G1602)))</f>
        <v>0</v>
      </c>
      <c r="N1602" s="120" t="s">
        <v>114</v>
      </c>
      <c r="O1602" s="122">
        <f t="shared" si="153"/>
        <v>0</v>
      </c>
      <c r="P1602" s="123"/>
    </row>
    <row r="1603" spans="2:16" x14ac:dyDescent="0.2">
      <c r="B1603" s="124"/>
      <c r="C1603" s="137"/>
      <c r="D1603" s="138">
        <f t="shared" si="150"/>
        <v>0</v>
      </c>
      <c r="E1603" s="231"/>
      <c r="F1603" s="119"/>
      <c r="G1603" s="139">
        <f t="shared" si="148"/>
        <v>0</v>
      </c>
      <c r="H1603" s="140">
        <f t="shared" si="151"/>
        <v>0</v>
      </c>
      <c r="I1603" s="122">
        <f t="shared" si="149"/>
        <v>0</v>
      </c>
      <c r="K1603" s="120"/>
      <c r="L1603" s="141" t="e">
        <f t="shared" si="152"/>
        <v>#N/A</v>
      </c>
      <c r="M1603" s="142">
        <f>IF(C1603="ZZ Group",(SUM(IFERROR(SUM(VLOOKUP(C1603,SpeciesLookup,37,FALSE)*E1603/L1603*20*0.001),0)*(1-G1603))),SUM(IFERROR(SUM(VLOOKUP(C1603,SpeciesLookup,37,FALSE)/L1603*'6. Look Up Tables'!$M$9*0.001),0)*(1-G1603)))</f>
        <v>0</v>
      </c>
      <c r="N1603" s="120" t="s">
        <v>114</v>
      </c>
      <c r="O1603" s="122">
        <f t="shared" si="153"/>
        <v>0</v>
      </c>
      <c r="P1603" s="123"/>
    </row>
    <row r="1604" spans="2:16" x14ac:dyDescent="0.2">
      <c r="B1604" s="124"/>
      <c r="C1604" s="137"/>
      <c r="D1604" s="138">
        <f t="shared" si="150"/>
        <v>0</v>
      </c>
      <c r="E1604" s="231"/>
      <c r="F1604" s="119"/>
      <c r="G1604" s="139">
        <f t="shared" si="148"/>
        <v>0</v>
      </c>
      <c r="H1604" s="140">
        <f t="shared" si="151"/>
        <v>0</v>
      </c>
      <c r="I1604" s="122">
        <f t="shared" si="149"/>
        <v>0</v>
      </c>
      <c r="K1604" s="120"/>
      <c r="L1604" s="141" t="e">
        <f t="shared" si="152"/>
        <v>#N/A</v>
      </c>
      <c r="M1604" s="142">
        <f>IF(C1604="ZZ Group",(SUM(IFERROR(SUM(VLOOKUP(C1604,SpeciesLookup,37,FALSE)*E1604/L1604*20*0.001),0)*(1-G1604))),SUM(IFERROR(SUM(VLOOKUP(C1604,SpeciesLookup,37,FALSE)/L1604*'6. Look Up Tables'!$M$9*0.001),0)*(1-G1604)))</f>
        <v>0</v>
      </c>
      <c r="N1604" s="120" t="s">
        <v>114</v>
      </c>
      <c r="O1604" s="122">
        <f t="shared" si="153"/>
        <v>0</v>
      </c>
      <c r="P1604" s="123"/>
    </row>
    <row r="1605" spans="2:16" x14ac:dyDescent="0.2">
      <c r="B1605" s="124"/>
      <c r="C1605" s="137"/>
      <c r="D1605" s="138">
        <f t="shared" si="150"/>
        <v>0</v>
      </c>
      <c r="E1605" s="231"/>
      <c r="F1605" s="119"/>
      <c r="G1605" s="139">
        <f t="shared" si="148"/>
        <v>0</v>
      </c>
      <c r="H1605" s="140">
        <f t="shared" si="151"/>
        <v>0</v>
      </c>
      <c r="I1605" s="122">
        <f t="shared" si="149"/>
        <v>0</v>
      </c>
      <c r="K1605" s="120"/>
      <c r="L1605" s="141" t="e">
        <f t="shared" si="152"/>
        <v>#N/A</v>
      </c>
      <c r="M1605" s="142">
        <f>IF(C1605="ZZ Group",(SUM(IFERROR(SUM(VLOOKUP(C1605,SpeciesLookup,37,FALSE)*E1605/L1605*20*0.001),0)*(1-G1605))),SUM(IFERROR(SUM(VLOOKUP(C1605,SpeciesLookup,37,FALSE)/L1605*'6. Look Up Tables'!$M$9*0.001),0)*(1-G1605)))</f>
        <v>0</v>
      </c>
      <c r="N1605" s="120" t="s">
        <v>114</v>
      </c>
      <c r="O1605" s="122">
        <f t="shared" si="153"/>
        <v>0</v>
      </c>
      <c r="P1605" s="123"/>
    </row>
    <row r="1606" spans="2:16" x14ac:dyDescent="0.2">
      <c r="B1606" s="124"/>
      <c r="C1606" s="137"/>
      <c r="D1606" s="138">
        <f t="shared" si="150"/>
        <v>0</v>
      </c>
      <c r="E1606" s="231"/>
      <c r="F1606" s="119"/>
      <c r="G1606" s="139">
        <f t="shared" si="148"/>
        <v>0</v>
      </c>
      <c r="H1606" s="140">
        <f t="shared" si="151"/>
        <v>0</v>
      </c>
      <c r="I1606" s="122">
        <f t="shared" si="149"/>
        <v>0</v>
      </c>
      <c r="K1606" s="120"/>
      <c r="L1606" s="141" t="e">
        <f t="shared" si="152"/>
        <v>#N/A</v>
      </c>
      <c r="M1606" s="142">
        <f>IF(C1606="ZZ Group",(SUM(IFERROR(SUM(VLOOKUP(C1606,SpeciesLookup,37,FALSE)*E1606/L1606*20*0.001),0)*(1-G1606))),SUM(IFERROR(SUM(VLOOKUP(C1606,SpeciesLookup,37,FALSE)/L1606*'6. Look Up Tables'!$M$9*0.001),0)*(1-G1606)))</f>
        <v>0</v>
      </c>
      <c r="N1606" s="120" t="s">
        <v>114</v>
      </c>
      <c r="O1606" s="122">
        <f t="shared" si="153"/>
        <v>0</v>
      </c>
      <c r="P1606" s="123"/>
    </row>
    <row r="1607" spans="2:16" x14ac:dyDescent="0.2">
      <c r="B1607" s="124"/>
      <c r="C1607" s="137"/>
      <c r="D1607" s="138">
        <f t="shared" si="150"/>
        <v>0</v>
      </c>
      <c r="E1607" s="231"/>
      <c r="F1607" s="119"/>
      <c r="G1607" s="139">
        <f t="shared" si="148"/>
        <v>0</v>
      </c>
      <c r="H1607" s="140">
        <f t="shared" si="151"/>
        <v>0</v>
      </c>
      <c r="I1607" s="122">
        <f t="shared" si="149"/>
        <v>0</v>
      </c>
      <c r="K1607" s="120"/>
      <c r="L1607" s="141" t="e">
        <f t="shared" si="152"/>
        <v>#N/A</v>
      </c>
      <c r="M1607" s="142">
        <f>IF(C1607="ZZ Group",(SUM(IFERROR(SUM(VLOOKUP(C1607,SpeciesLookup,37,FALSE)*E1607/L1607*20*0.001),0)*(1-G1607))),SUM(IFERROR(SUM(VLOOKUP(C1607,SpeciesLookup,37,FALSE)/L1607*'6. Look Up Tables'!$M$9*0.001),0)*(1-G1607)))</f>
        <v>0</v>
      </c>
      <c r="N1607" s="120" t="s">
        <v>114</v>
      </c>
      <c r="O1607" s="122">
        <f t="shared" si="153"/>
        <v>0</v>
      </c>
      <c r="P1607" s="123"/>
    </row>
    <row r="1608" spans="2:16" x14ac:dyDescent="0.2">
      <c r="B1608" s="124"/>
      <c r="C1608" s="137"/>
      <c r="D1608" s="138">
        <f t="shared" si="150"/>
        <v>0</v>
      </c>
      <c r="E1608" s="231"/>
      <c r="F1608" s="119"/>
      <c r="G1608" s="139">
        <f t="shared" si="148"/>
        <v>0</v>
      </c>
      <c r="H1608" s="140">
        <f t="shared" si="151"/>
        <v>0</v>
      </c>
      <c r="I1608" s="122">
        <f t="shared" si="149"/>
        <v>0</v>
      </c>
      <c r="K1608" s="120"/>
      <c r="L1608" s="141" t="e">
        <f t="shared" si="152"/>
        <v>#N/A</v>
      </c>
      <c r="M1608" s="142">
        <f>IF(C1608="ZZ Group",(SUM(IFERROR(SUM(VLOOKUP(C1608,SpeciesLookup,37,FALSE)*E1608/L1608*20*0.001),0)*(1-G1608))),SUM(IFERROR(SUM(VLOOKUP(C1608,SpeciesLookup,37,FALSE)/L1608*'6. Look Up Tables'!$M$9*0.001),0)*(1-G1608)))</f>
        <v>0</v>
      </c>
      <c r="N1608" s="120" t="s">
        <v>114</v>
      </c>
      <c r="O1608" s="122">
        <f t="shared" si="153"/>
        <v>0</v>
      </c>
      <c r="P1608" s="123"/>
    </row>
    <row r="1609" spans="2:16" x14ac:dyDescent="0.2">
      <c r="B1609" s="124"/>
      <c r="C1609" s="137"/>
      <c r="D1609" s="138">
        <f t="shared" si="150"/>
        <v>0</v>
      </c>
      <c r="E1609" s="231"/>
      <c r="F1609" s="119"/>
      <c r="G1609" s="139">
        <f t="shared" si="148"/>
        <v>0</v>
      </c>
      <c r="H1609" s="140">
        <f t="shared" si="151"/>
        <v>0</v>
      </c>
      <c r="I1609" s="122">
        <f t="shared" si="149"/>
        <v>0</v>
      </c>
      <c r="K1609" s="120"/>
      <c r="L1609" s="141" t="e">
        <f t="shared" si="152"/>
        <v>#N/A</v>
      </c>
      <c r="M1609" s="142">
        <f>IF(C1609="ZZ Group",(SUM(IFERROR(SUM(VLOOKUP(C1609,SpeciesLookup,37,FALSE)*E1609/L1609*20*0.001),0)*(1-G1609))),SUM(IFERROR(SUM(VLOOKUP(C1609,SpeciesLookup,37,FALSE)/L1609*'6. Look Up Tables'!$M$9*0.001),0)*(1-G1609)))</f>
        <v>0</v>
      </c>
      <c r="N1609" s="120" t="s">
        <v>114</v>
      </c>
      <c r="O1609" s="122">
        <f t="shared" si="153"/>
        <v>0</v>
      </c>
      <c r="P1609" s="123"/>
    </row>
    <row r="1610" spans="2:16" x14ac:dyDescent="0.2">
      <c r="B1610" s="124"/>
      <c r="C1610" s="137"/>
      <c r="D1610" s="138">
        <f t="shared" si="150"/>
        <v>0</v>
      </c>
      <c r="E1610" s="231"/>
      <c r="F1610" s="119"/>
      <c r="G1610" s="139">
        <f t="shared" si="148"/>
        <v>0</v>
      </c>
      <c r="H1610" s="140">
        <f t="shared" si="151"/>
        <v>0</v>
      </c>
      <c r="I1610" s="122">
        <f t="shared" si="149"/>
        <v>0</v>
      </c>
      <c r="K1610" s="120"/>
      <c r="L1610" s="141" t="e">
        <f t="shared" si="152"/>
        <v>#N/A</v>
      </c>
      <c r="M1610" s="142">
        <f>IF(C1610="ZZ Group",(SUM(IFERROR(SUM(VLOOKUP(C1610,SpeciesLookup,37,FALSE)*E1610/L1610*20*0.001),0)*(1-G1610))),SUM(IFERROR(SUM(VLOOKUP(C1610,SpeciesLookup,37,FALSE)/L1610*'6. Look Up Tables'!$M$9*0.001),0)*(1-G1610)))</f>
        <v>0</v>
      </c>
      <c r="N1610" s="120" t="s">
        <v>114</v>
      </c>
      <c r="O1610" s="122">
        <f t="shared" si="153"/>
        <v>0</v>
      </c>
      <c r="P1610" s="123"/>
    </row>
    <row r="1611" spans="2:16" x14ac:dyDescent="0.2">
      <c r="B1611" s="124"/>
      <c r="C1611" s="137"/>
      <c r="D1611" s="138">
        <f t="shared" si="150"/>
        <v>0</v>
      </c>
      <c r="E1611" s="231"/>
      <c r="F1611" s="119"/>
      <c r="G1611" s="139">
        <f t="shared" si="148"/>
        <v>0</v>
      </c>
      <c r="H1611" s="140">
        <f t="shared" si="151"/>
        <v>0</v>
      </c>
      <c r="I1611" s="122">
        <f t="shared" si="149"/>
        <v>0</v>
      </c>
      <c r="K1611" s="120"/>
      <c r="L1611" s="141" t="e">
        <f t="shared" si="152"/>
        <v>#N/A</v>
      </c>
      <c r="M1611" s="142">
        <f>IF(C1611="ZZ Group",(SUM(IFERROR(SUM(VLOOKUP(C1611,SpeciesLookup,37,FALSE)*E1611/L1611*20*0.001),0)*(1-G1611))),SUM(IFERROR(SUM(VLOOKUP(C1611,SpeciesLookup,37,FALSE)/L1611*'6. Look Up Tables'!$M$9*0.001),0)*(1-G1611)))</f>
        <v>0</v>
      </c>
      <c r="N1611" s="120" t="s">
        <v>114</v>
      </c>
      <c r="O1611" s="122">
        <f t="shared" si="153"/>
        <v>0</v>
      </c>
      <c r="P1611" s="123"/>
    </row>
    <row r="1612" spans="2:16" x14ac:dyDescent="0.2">
      <c r="B1612" s="124"/>
      <c r="C1612" s="137"/>
      <c r="D1612" s="138">
        <f t="shared" si="150"/>
        <v>0</v>
      </c>
      <c r="E1612" s="231"/>
      <c r="F1612" s="119"/>
      <c r="G1612" s="139">
        <f t="shared" si="148"/>
        <v>0</v>
      </c>
      <c r="H1612" s="140">
        <f t="shared" si="151"/>
        <v>0</v>
      </c>
      <c r="I1612" s="122">
        <f t="shared" si="149"/>
        <v>0</v>
      </c>
      <c r="K1612" s="120"/>
      <c r="L1612" s="141" t="e">
        <f t="shared" si="152"/>
        <v>#N/A</v>
      </c>
      <c r="M1612" s="142">
        <f>IF(C1612="ZZ Group",(SUM(IFERROR(SUM(VLOOKUP(C1612,SpeciesLookup,37,FALSE)*E1612/L1612*20*0.001),0)*(1-G1612))),SUM(IFERROR(SUM(VLOOKUP(C1612,SpeciesLookup,37,FALSE)/L1612*'6. Look Up Tables'!$M$9*0.001),0)*(1-G1612)))</f>
        <v>0</v>
      </c>
      <c r="N1612" s="120" t="s">
        <v>114</v>
      </c>
      <c r="O1612" s="122">
        <f t="shared" si="153"/>
        <v>0</v>
      </c>
      <c r="P1612" s="123"/>
    </row>
    <row r="1613" spans="2:16" x14ac:dyDescent="0.2">
      <c r="B1613" s="124"/>
      <c r="C1613" s="137"/>
      <c r="D1613" s="138">
        <f t="shared" si="150"/>
        <v>0</v>
      </c>
      <c r="E1613" s="231"/>
      <c r="F1613" s="119"/>
      <c r="G1613" s="139">
        <f t="shared" ref="G1613:G1676" si="154">IF(C1613="ZZ Group",SUM(F1613/E1613),(IFERROR(SUM(F1613/(PI()*(D1613)^2)),0)))</f>
        <v>0</v>
      </c>
      <c r="H1613" s="140">
        <f t="shared" si="151"/>
        <v>0</v>
      </c>
      <c r="I1613" s="122">
        <f t="shared" ref="I1613:I1676" si="155">IFERROR(SUM(H1613*(1-G1613)),(E1613*(1-G1613)))</f>
        <v>0</v>
      </c>
      <c r="K1613" s="120"/>
      <c r="L1613" s="141" t="e">
        <f t="shared" si="152"/>
        <v>#N/A</v>
      </c>
      <c r="M1613" s="142">
        <f>IF(C1613="ZZ Group",(SUM(IFERROR(SUM(VLOOKUP(C1613,SpeciesLookup,37,FALSE)*E1613/L1613*20*0.001),0)*(1-G1613))),SUM(IFERROR(SUM(VLOOKUP(C1613,SpeciesLookup,37,FALSE)/L1613*'6. Look Up Tables'!$M$9*0.001),0)*(1-G1613)))</f>
        <v>0</v>
      </c>
      <c r="N1613" s="120" t="s">
        <v>114</v>
      </c>
      <c r="O1613" s="122">
        <f t="shared" si="153"/>
        <v>0</v>
      </c>
      <c r="P1613" s="123"/>
    </row>
    <row r="1614" spans="2:16" x14ac:dyDescent="0.2">
      <c r="B1614" s="124"/>
      <c r="C1614" s="137"/>
      <c r="D1614" s="138">
        <f t="shared" si="150"/>
        <v>0</v>
      </c>
      <c r="E1614" s="231"/>
      <c r="F1614" s="119"/>
      <c r="G1614" s="139">
        <f t="shared" si="154"/>
        <v>0</v>
      </c>
      <c r="H1614" s="140">
        <f t="shared" si="151"/>
        <v>0</v>
      </c>
      <c r="I1614" s="122">
        <f t="shared" si="155"/>
        <v>0</v>
      </c>
      <c r="K1614" s="120"/>
      <c r="L1614" s="141" t="e">
        <f t="shared" si="152"/>
        <v>#N/A</v>
      </c>
      <c r="M1614" s="142">
        <f>IF(C1614="ZZ Group",(SUM(IFERROR(SUM(VLOOKUP(C1614,SpeciesLookup,37,FALSE)*E1614/L1614*20*0.001),0)*(1-G1614))),SUM(IFERROR(SUM(VLOOKUP(C1614,SpeciesLookup,37,FALSE)/L1614*'6. Look Up Tables'!$M$9*0.001),0)*(1-G1614)))</f>
        <v>0</v>
      </c>
      <c r="N1614" s="120" t="s">
        <v>114</v>
      </c>
      <c r="O1614" s="122">
        <f t="shared" si="153"/>
        <v>0</v>
      </c>
      <c r="P1614" s="123"/>
    </row>
    <row r="1615" spans="2:16" x14ac:dyDescent="0.2">
      <c r="B1615" s="124"/>
      <c r="C1615" s="137"/>
      <c r="D1615" s="138">
        <f t="shared" si="150"/>
        <v>0</v>
      </c>
      <c r="E1615" s="231"/>
      <c r="F1615" s="119"/>
      <c r="G1615" s="139">
        <f t="shared" si="154"/>
        <v>0</v>
      </c>
      <c r="H1615" s="140">
        <f t="shared" si="151"/>
        <v>0</v>
      </c>
      <c r="I1615" s="122">
        <f t="shared" si="155"/>
        <v>0</v>
      </c>
      <c r="K1615" s="120"/>
      <c r="L1615" s="141" t="e">
        <f t="shared" si="152"/>
        <v>#N/A</v>
      </c>
      <c r="M1615" s="142">
        <f>IF(C1615="ZZ Group",(SUM(IFERROR(SUM(VLOOKUP(C1615,SpeciesLookup,37,FALSE)*E1615/L1615*20*0.001),0)*(1-G1615))),SUM(IFERROR(SUM(VLOOKUP(C1615,SpeciesLookup,37,FALSE)/L1615*'6. Look Up Tables'!$M$9*0.001),0)*(1-G1615)))</f>
        <v>0</v>
      </c>
      <c r="N1615" s="120" t="s">
        <v>114</v>
      </c>
      <c r="O1615" s="122">
        <f t="shared" si="153"/>
        <v>0</v>
      </c>
      <c r="P1615" s="123"/>
    </row>
    <row r="1616" spans="2:16" x14ac:dyDescent="0.2">
      <c r="B1616" s="124"/>
      <c r="C1616" s="137"/>
      <c r="D1616" s="138">
        <f t="shared" si="150"/>
        <v>0</v>
      </c>
      <c r="E1616" s="231"/>
      <c r="F1616" s="119"/>
      <c r="G1616" s="139">
        <f t="shared" si="154"/>
        <v>0</v>
      </c>
      <c r="H1616" s="140">
        <f t="shared" si="151"/>
        <v>0</v>
      </c>
      <c r="I1616" s="122">
        <f t="shared" si="155"/>
        <v>0</v>
      </c>
      <c r="K1616" s="120"/>
      <c r="L1616" s="141" t="e">
        <f t="shared" si="152"/>
        <v>#N/A</v>
      </c>
      <c r="M1616" s="142">
        <f>IF(C1616="ZZ Group",(SUM(IFERROR(SUM(VLOOKUP(C1616,SpeciesLookup,37,FALSE)*E1616/L1616*20*0.001),0)*(1-G1616))),SUM(IFERROR(SUM(VLOOKUP(C1616,SpeciesLookup,37,FALSE)/L1616*'6. Look Up Tables'!$M$9*0.001),0)*(1-G1616)))</f>
        <v>0</v>
      </c>
      <c r="N1616" s="120" t="s">
        <v>114</v>
      </c>
      <c r="O1616" s="122">
        <f t="shared" si="153"/>
        <v>0</v>
      </c>
      <c r="P1616" s="123"/>
    </row>
    <row r="1617" spans="2:16" x14ac:dyDescent="0.2">
      <c r="B1617" s="124"/>
      <c r="C1617" s="137"/>
      <c r="D1617" s="138">
        <f t="shared" si="150"/>
        <v>0</v>
      </c>
      <c r="E1617" s="231"/>
      <c r="F1617" s="119"/>
      <c r="G1617" s="139">
        <f t="shared" si="154"/>
        <v>0</v>
      </c>
      <c r="H1617" s="140">
        <f t="shared" si="151"/>
        <v>0</v>
      </c>
      <c r="I1617" s="122">
        <f t="shared" si="155"/>
        <v>0</v>
      </c>
      <c r="K1617" s="120"/>
      <c r="L1617" s="141" t="e">
        <f t="shared" si="152"/>
        <v>#N/A</v>
      </c>
      <c r="M1617" s="142">
        <f>IF(C1617="ZZ Group",(SUM(IFERROR(SUM(VLOOKUP(C1617,SpeciesLookup,37,FALSE)*E1617/L1617*20*0.001),0)*(1-G1617))),SUM(IFERROR(SUM(VLOOKUP(C1617,SpeciesLookup,37,FALSE)/L1617*'6. Look Up Tables'!$M$9*0.001),0)*(1-G1617)))</f>
        <v>0</v>
      </c>
      <c r="N1617" s="120" t="s">
        <v>114</v>
      </c>
      <c r="O1617" s="122">
        <f t="shared" si="153"/>
        <v>0</v>
      </c>
      <c r="P1617" s="123"/>
    </row>
    <row r="1618" spans="2:16" x14ac:dyDescent="0.2">
      <c r="B1618" s="124"/>
      <c r="C1618" s="137"/>
      <c r="D1618" s="138">
        <f t="shared" si="150"/>
        <v>0</v>
      </c>
      <c r="E1618" s="231"/>
      <c r="F1618" s="119"/>
      <c r="G1618" s="139">
        <f t="shared" si="154"/>
        <v>0</v>
      </c>
      <c r="H1618" s="140">
        <f t="shared" si="151"/>
        <v>0</v>
      </c>
      <c r="I1618" s="122">
        <f t="shared" si="155"/>
        <v>0</v>
      </c>
      <c r="K1618" s="120"/>
      <c r="L1618" s="141" t="e">
        <f t="shared" si="152"/>
        <v>#N/A</v>
      </c>
      <c r="M1618" s="142">
        <f>IF(C1618="ZZ Group",(SUM(IFERROR(SUM(VLOOKUP(C1618,SpeciesLookup,37,FALSE)*E1618/L1618*20*0.001),0)*(1-G1618))),SUM(IFERROR(SUM(VLOOKUP(C1618,SpeciesLookup,37,FALSE)/L1618*'6. Look Up Tables'!$M$9*0.001),0)*(1-G1618)))</f>
        <v>0</v>
      </c>
      <c r="N1618" s="120" t="s">
        <v>114</v>
      </c>
      <c r="O1618" s="122">
        <f t="shared" si="153"/>
        <v>0</v>
      </c>
      <c r="P1618" s="123"/>
    </row>
    <row r="1619" spans="2:16" x14ac:dyDescent="0.2">
      <c r="B1619" s="124"/>
      <c r="C1619" s="137"/>
      <c r="D1619" s="138">
        <f t="shared" si="150"/>
        <v>0</v>
      </c>
      <c r="E1619" s="231"/>
      <c r="F1619" s="119"/>
      <c r="G1619" s="139">
        <f t="shared" si="154"/>
        <v>0</v>
      </c>
      <c r="H1619" s="140">
        <f t="shared" si="151"/>
        <v>0</v>
      </c>
      <c r="I1619" s="122">
        <f t="shared" si="155"/>
        <v>0</v>
      </c>
      <c r="K1619" s="120"/>
      <c r="L1619" s="141" t="e">
        <f t="shared" si="152"/>
        <v>#N/A</v>
      </c>
      <c r="M1619" s="142">
        <f>IF(C1619="ZZ Group",(SUM(IFERROR(SUM(VLOOKUP(C1619,SpeciesLookup,37,FALSE)*E1619/L1619*20*0.001),0)*(1-G1619))),SUM(IFERROR(SUM(VLOOKUP(C1619,SpeciesLookup,37,FALSE)/L1619*'6. Look Up Tables'!$M$9*0.001),0)*(1-G1619)))</f>
        <v>0</v>
      </c>
      <c r="N1619" s="120" t="s">
        <v>114</v>
      </c>
      <c r="O1619" s="122">
        <f t="shared" si="153"/>
        <v>0</v>
      </c>
      <c r="P1619" s="123"/>
    </row>
    <row r="1620" spans="2:16" x14ac:dyDescent="0.2">
      <c r="B1620" s="124"/>
      <c r="C1620" s="137"/>
      <c r="D1620" s="138">
        <f t="shared" si="150"/>
        <v>0</v>
      </c>
      <c r="E1620" s="231"/>
      <c r="F1620" s="119"/>
      <c r="G1620" s="139">
        <f t="shared" si="154"/>
        <v>0</v>
      </c>
      <c r="H1620" s="140">
        <f t="shared" si="151"/>
        <v>0</v>
      </c>
      <c r="I1620" s="122">
        <f t="shared" si="155"/>
        <v>0</v>
      </c>
      <c r="K1620" s="120"/>
      <c r="L1620" s="141" t="e">
        <f t="shared" si="152"/>
        <v>#N/A</v>
      </c>
      <c r="M1620" s="142">
        <f>IF(C1620="ZZ Group",(SUM(IFERROR(SUM(VLOOKUP(C1620,SpeciesLookup,37,FALSE)*E1620/L1620*20*0.001),0)*(1-G1620))),SUM(IFERROR(SUM(VLOOKUP(C1620,SpeciesLookup,37,FALSE)/L1620*'6. Look Up Tables'!$M$9*0.001),0)*(1-G1620)))</f>
        <v>0</v>
      </c>
      <c r="N1620" s="120" t="s">
        <v>114</v>
      </c>
      <c r="O1620" s="122">
        <f t="shared" si="153"/>
        <v>0</v>
      </c>
      <c r="P1620" s="123"/>
    </row>
    <row r="1621" spans="2:16" x14ac:dyDescent="0.2">
      <c r="B1621" s="124"/>
      <c r="C1621" s="137"/>
      <c r="D1621" s="138">
        <f t="shared" si="150"/>
        <v>0</v>
      </c>
      <c r="E1621" s="231"/>
      <c r="F1621" s="119"/>
      <c r="G1621" s="139">
        <f t="shared" si="154"/>
        <v>0</v>
      </c>
      <c r="H1621" s="140">
        <f t="shared" si="151"/>
        <v>0</v>
      </c>
      <c r="I1621" s="122">
        <f t="shared" si="155"/>
        <v>0</v>
      </c>
      <c r="K1621" s="120"/>
      <c r="L1621" s="141" t="e">
        <f t="shared" si="152"/>
        <v>#N/A</v>
      </c>
      <c r="M1621" s="142">
        <f>IF(C1621="ZZ Group",(SUM(IFERROR(SUM(VLOOKUP(C1621,SpeciesLookup,37,FALSE)*E1621/L1621*20*0.001),0)*(1-G1621))),SUM(IFERROR(SUM(VLOOKUP(C1621,SpeciesLookup,37,FALSE)/L1621*'6. Look Up Tables'!$M$9*0.001),0)*(1-G1621)))</f>
        <v>0</v>
      </c>
      <c r="N1621" s="120" t="s">
        <v>114</v>
      </c>
      <c r="O1621" s="122">
        <f t="shared" si="153"/>
        <v>0</v>
      </c>
      <c r="P1621" s="123"/>
    </row>
    <row r="1622" spans="2:16" x14ac:dyDescent="0.2">
      <c r="B1622" s="124"/>
      <c r="C1622" s="137"/>
      <c r="D1622" s="138">
        <f t="shared" si="150"/>
        <v>0</v>
      </c>
      <c r="E1622" s="231"/>
      <c r="F1622" s="119"/>
      <c r="G1622" s="139">
        <f t="shared" si="154"/>
        <v>0</v>
      </c>
      <c r="H1622" s="140">
        <f t="shared" si="151"/>
        <v>0</v>
      </c>
      <c r="I1622" s="122">
        <f t="shared" si="155"/>
        <v>0</v>
      </c>
      <c r="K1622" s="120"/>
      <c r="L1622" s="141" t="e">
        <f t="shared" si="152"/>
        <v>#N/A</v>
      </c>
      <c r="M1622" s="142">
        <f>IF(C1622="ZZ Group",(SUM(IFERROR(SUM(VLOOKUP(C1622,SpeciesLookup,37,FALSE)*E1622/L1622*20*0.001),0)*(1-G1622))),SUM(IFERROR(SUM(VLOOKUP(C1622,SpeciesLookup,37,FALSE)/L1622*'6. Look Up Tables'!$M$9*0.001),0)*(1-G1622)))</f>
        <v>0</v>
      </c>
      <c r="N1622" s="120" t="s">
        <v>114</v>
      </c>
      <c r="O1622" s="122">
        <f t="shared" si="153"/>
        <v>0</v>
      </c>
      <c r="P1622" s="123"/>
    </row>
    <row r="1623" spans="2:16" x14ac:dyDescent="0.2">
      <c r="B1623" s="124"/>
      <c r="C1623" s="137"/>
      <c r="D1623" s="138">
        <f t="shared" si="150"/>
        <v>0</v>
      </c>
      <c r="E1623" s="231"/>
      <c r="F1623" s="119"/>
      <c r="G1623" s="139">
        <f t="shared" si="154"/>
        <v>0</v>
      </c>
      <c r="H1623" s="140">
        <f t="shared" si="151"/>
        <v>0</v>
      </c>
      <c r="I1623" s="122">
        <f t="shared" si="155"/>
        <v>0</v>
      </c>
      <c r="K1623" s="120"/>
      <c r="L1623" s="141" t="e">
        <f t="shared" si="152"/>
        <v>#N/A</v>
      </c>
      <c r="M1623" s="142">
        <f>IF(C1623="ZZ Group",(SUM(IFERROR(SUM(VLOOKUP(C1623,SpeciesLookup,37,FALSE)*E1623/L1623*20*0.001),0)*(1-G1623))),SUM(IFERROR(SUM(VLOOKUP(C1623,SpeciesLookup,37,FALSE)/L1623*'6. Look Up Tables'!$M$9*0.001),0)*(1-G1623)))</f>
        <v>0</v>
      </c>
      <c r="N1623" s="120" t="s">
        <v>114</v>
      </c>
      <c r="O1623" s="122">
        <f t="shared" si="153"/>
        <v>0</v>
      </c>
      <c r="P1623" s="123"/>
    </row>
    <row r="1624" spans="2:16" x14ac:dyDescent="0.2">
      <c r="B1624" s="124"/>
      <c r="C1624" s="137"/>
      <c r="D1624" s="138">
        <f t="shared" si="150"/>
        <v>0</v>
      </c>
      <c r="E1624" s="231"/>
      <c r="F1624" s="119"/>
      <c r="G1624" s="139">
        <f t="shared" si="154"/>
        <v>0</v>
      </c>
      <c r="H1624" s="140">
        <f t="shared" si="151"/>
        <v>0</v>
      </c>
      <c r="I1624" s="122">
        <f t="shared" si="155"/>
        <v>0</v>
      </c>
      <c r="K1624" s="120"/>
      <c r="L1624" s="141" t="e">
        <f t="shared" si="152"/>
        <v>#N/A</v>
      </c>
      <c r="M1624" s="142">
        <f>IF(C1624="ZZ Group",(SUM(IFERROR(SUM(VLOOKUP(C1624,SpeciesLookup,37,FALSE)*E1624/L1624*20*0.001),0)*(1-G1624))),SUM(IFERROR(SUM(VLOOKUP(C1624,SpeciesLookup,37,FALSE)/L1624*'6. Look Up Tables'!$M$9*0.001),0)*(1-G1624)))</f>
        <v>0</v>
      </c>
      <c r="N1624" s="120" t="s">
        <v>114</v>
      </c>
      <c r="O1624" s="122">
        <f t="shared" si="153"/>
        <v>0</v>
      </c>
      <c r="P1624" s="123"/>
    </row>
    <row r="1625" spans="2:16" x14ac:dyDescent="0.2">
      <c r="B1625" s="124"/>
      <c r="C1625" s="137"/>
      <c r="D1625" s="138">
        <f t="shared" si="150"/>
        <v>0</v>
      </c>
      <c r="E1625" s="231"/>
      <c r="F1625" s="119"/>
      <c r="G1625" s="139">
        <f t="shared" si="154"/>
        <v>0</v>
      </c>
      <c r="H1625" s="140">
        <f t="shared" si="151"/>
        <v>0</v>
      </c>
      <c r="I1625" s="122">
        <f t="shared" si="155"/>
        <v>0</v>
      </c>
      <c r="K1625" s="120"/>
      <c r="L1625" s="141" t="e">
        <f t="shared" si="152"/>
        <v>#N/A</v>
      </c>
      <c r="M1625" s="142">
        <f>IF(C1625="ZZ Group",(SUM(IFERROR(SUM(VLOOKUP(C1625,SpeciesLookup,37,FALSE)*E1625/L1625*20*0.001),0)*(1-G1625))),SUM(IFERROR(SUM(VLOOKUP(C1625,SpeciesLookup,37,FALSE)/L1625*'6. Look Up Tables'!$M$9*0.001),0)*(1-G1625)))</f>
        <v>0</v>
      </c>
      <c r="N1625" s="120" t="s">
        <v>114</v>
      </c>
      <c r="O1625" s="122">
        <f t="shared" si="153"/>
        <v>0</v>
      </c>
      <c r="P1625" s="123"/>
    </row>
    <row r="1626" spans="2:16" x14ac:dyDescent="0.2">
      <c r="B1626" s="124"/>
      <c r="C1626" s="137"/>
      <c r="D1626" s="138">
        <f t="shared" si="150"/>
        <v>0</v>
      </c>
      <c r="E1626" s="231"/>
      <c r="F1626" s="119"/>
      <c r="G1626" s="139">
        <f t="shared" si="154"/>
        <v>0</v>
      </c>
      <c r="H1626" s="140">
        <f t="shared" si="151"/>
        <v>0</v>
      </c>
      <c r="I1626" s="122">
        <f t="shared" si="155"/>
        <v>0</v>
      </c>
      <c r="K1626" s="120"/>
      <c r="L1626" s="141" t="e">
        <f t="shared" si="152"/>
        <v>#N/A</v>
      </c>
      <c r="M1626" s="142">
        <f>IF(C1626="ZZ Group",(SUM(IFERROR(SUM(VLOOKUP(C1626,SpeciesLookup,37,FALSE)*E1626/L1626*20*0.001),0)*(1-G1626))),SUM(IFERROR(SUM(VLOOKUP(C1626,SpeciesLookup,37,FALSE)/L1626*'6. Look Up Tables'!$M$9*0.001),0)*(1-G1626)))</f>
        <v>0</v>
      </c>
      <c r="N1626" s="120" t="s">
        <v>114</v>
      </c>
      <c r="O1626" s="122">
        <f t="shared" si="153"/>
        <v>0</v>
      </c>
      <c r="P1626" s="123"/>
    </row>
    <row r="1627" spans="2:16" x14ac:dyDescent="0.2">
      <c r="B1627" s="124"/>
      <c r="C1627" s="137"/>
      <c r="D1627" s="138">
        <f t="shared" si="150"/>
        <v>0</v>
      </c>
      <c r="E1627" s="231"/>
      <c r="F1627" s="119"/>
      <c r="G1627" s="139">
        <f t="shared" si="154"/>
        <v>0</v>
      </c>
      <c r="H1627" s="140">
        <f t="shared" si="151"/>
        <v>0</v>
      </c>
      <c r="I1627" s="122">
        <f t="shared" si="155"/>
        <v>0</v>
      </c>
      <c r="K1627" s="120"/>
      <c r="L1627" s="141" t="e">
        <f t="shared" si="152"/>
        <v>#N/A</v>
      </c>
      <c r="M1627" s="142">
        <f>IF(C1627="ZZ Group",(SUM(IFERROR(SUM(VLOOKUP(C1627,SpeciesLookup,37,FALSE)*E1627/L1627*20*0.001),0)*(1-G1627))),SUM(IFERROR(SUM(VLOOKUP(C1627,SpeciesLookup,37,FALSE)/L1627*'6. Look Up Tables'!$M$9*0.001),0)*(1-G1627)))</f>
        <v>0</v>
      </c>
      <c r="N1627" s="120" t="s">
        <v>114</v>
      </c>
      <c r="O1627" s="122">
        <f t="shared" si="153"/>
        <v>0</v>
      </c>
      <c r="P1627" s="123"/>
    </row>
    <row r="1628" spans="2:16" x14ac:dyDescent="0.2">
      <c r="B1628" s="124"/>
      <c r="C1628" s="137"/>
      <c r="D1628" s="138">
        <f t="shared" si="150"/>
        <v>0</v>
      </c>
      <c r="E1628" s="231"/>
      <c r="F1628" s="119"/>
      <c r="G1628" s="139">
        <f t="shared" si="154"/>
        <v>0</v>
      </c>
      <c r="H1628" s="140">
        <f t="shared" si="151"/>
        <v>0</v>
      </c>
      <c r="I1628" s="122">
        <f t="shared" si="155"/>
        <v>0</v>
      </c>
      <c r="K1628" s="120"/>
      <c r="L1628" s="141" t="e">
        <f t="shared" si="152"/>
        <v>#N/A</v>
      </c>
      <c r="M1628" s="142">
        <f>IF(C1628="ZZ Group",(SUM(IFERROR(SUM(VLOOKUP(C1628,SpeciesLookup,37,FALSE)*E1628/L1628*20*0.001),0)*(1-G1628))),SUM(IFERROR(SUM(VLOOKUP(C1628,SpeciesLookup,37,FALSE)/L1628*'6. Look Up Tables'!$M$9*0.001),0)*(1-G1628)))</f>
        <v>0</v>
      </c>
      <c r="N1628" s="120" t="s">
        <v>114</v>
      </c>
      <c r="O1628" s="122">
        <f t="shared" si="153"/>
        <v>0</v>
      </c>
      <c r="P1628" s="123"/>
    </row>
    <row r="1629" spans="2:16" x14ac:dyDescent="0.2">
      <c r="B1629" s="124"/>
      <c r="C1629" s="137"/>
      <c r="D1629" s="138">
        <f t="shared" si="150"/>
        <v>0</v>
      </c>
      <c r="E1629" s="231"/>
      <c r="F1629" s="119"/>
      <c r="G1629" s="139">
        <f t="shared" si="154"/>
        <v>0</v>
      </c>
      <c r="H1629" s="140">
        <f t="shared" si="151"/>
        <v>0</v>
      </c>
      <c r="I1629" s="122">
        <f t="shared" si="155"/>
        <v>0</v>
      </c>
      <c r="K1629" s="120"/>
      <c r="L1629" s="141" t="e">
        <f t="shared" si="152"/>
        <v>#N/A</v>
      </c>
      <c r="M1629" s="142">
        <f>IF(C1629="ZZ Group",(SUM(IFERROR(SUM(VLOOKUP(C1629,SpeciesLookup,37,FALSE)*E1629/L1629*20*0.001),0)*(1-G1629))),SUM(IFERROR(SUM(VLOOKUP(C1629,SpeciesLookup,37,FALSE)/L1629*'6. Look Up Tables'!$M$9*0.001),0)*(1-G1629)))</f>
        <v>0</v>
      </c>
      <c r="N1629" s="120" t="s">
        <v>114</v>
      </c>
      <c r="O1629" s="122">
        <f t="shared" si="153"/>
        <v>0</v>
      </c>
      <c r="P1629" s="123"/>
    </row>
    <row r="1630" spans="2:16" x14ac:dyDescent="0.2">
      <c r="B1630" s="124"/>
      <c r="C1630" s="137"/>
      <c r="D1630" s="138">
        <f t="shared" si="150"/>
        <v>0</v>
      </c>
      <c r="E1630" s="231"/>
      <c r="F1630" s="119"/>
      <c r="G1630" s="139">
        <f t="shared" si="154"/>
        <v>0</v>
      </c>
      <c r="H1630" s="140">
        <f t="shared" si="151"/>
        <v>0</v>
      </c>
      <c r="I1630" s="122">
        <f t="shared" si="155"/>
        <v>0</v>
      </c>
      <c r="K1630" s="120"/>
      <c r="L1630" s="141" t="e">
        <f t="shared" si="152"/>
        <v>#N/A</v>
      </c>
      <c r="M1630" s="142">
        <f>IF(C1630="ZZ Group",(SUM(IFERROR(SUM(VLOOKUP(C1630,SpeciesLookup,37,FALSE)*E1630/L1630*20*0.001),0)*(1-G1630))),SUM(IFERROR(SUM(VLOOKUP(C1630,SpeciesLookup,37,FALSE)/L1630*'6. Look Up Tables'!$M$9*0.001),0)*(1-G1630)))</f>
        <v>0</v>
      </c>
      <c r="N1630" s="120" t="s">
        <v>114</v>
      </c>
      <c r="O1630" s="122">
        <f t="shared" si="153"/>
        <v>0</v>
      </c>
      <c r="P1630" s="123"/>
    </row>
    <row r="1631" spans="2:16" x14ac:dyDescent="0.2">
      <c r="B1631" s="124"/>
      <c r="C1631" s="137"/>
      <c r="D1631" s="138">
        <f t="shared" si="150"/>
        <v>0</v>
      </c>
      <c r="E1631" s="231"/>
      <c r="F1631" s="119"/>
      <c r="G1631" s="139">
        <f t="shared" si="154"/>
        <v>0</v>
      </c>
      <c r="H1631" s="140">
        <f t="shared" si="151"/>
        <v>0</v>
      </c>
      <c r="I1631" s="122">
        <f t="shared" si="155"/>
        <v>0</v>
      </c>
      <c r="K1631" s="120"/>
      <c r="L1631" s="141" t="e">
        <f t="shared" si="152"/>
        <v>#N/A</v>
      </c>
      <c r="M1631" s="142">
        <f>IF(C1631="ZZ Group",(SUM(IFERROR(SUM(VLOOKUP(C1631,SpeciesLookup,37,FALSE)*E1631/L1631*20*0.001),0)*(1-G1631))),SUM(IFERROR(SUM(VLOOKUP(C1631,SpeciesLookup,37,FALSE)/L1631*'6. Look Up Tables'!$M$9*0.001),0)*(1-G1631)))</f>
        <v>0</v>
      </c>
      <c r="N1631" s="120" t="s">
        <v>114</v>
      </c>
      <c r="O1631" s="122">
        <f t="shared" si="153"/>
        <v>0</v>
      </c>
      <c r="P1631" s="123"/>
    </row>
    <row r="1632" spans="2:16" x14ac:dyDescent="0.2">
      <c r="B1632" s="124"/>
      <c r="C1632" s="137"/>
      <c r="D1632" s="138">
        <f t="shared" si="150"/>
        <v>0</v>
      </c>
      <c r="E1632" s="231"/>
      <c r="F1632" s="119"/>
      <c r="G1632" s="139">
        <f t="shared" si="154"/>
        <v>0</v>
      </c>
      <c r="H1632" s="140">
        <f t="shared" si="151"/>
        <v>0</v>
      </c>
      <c r="I1632" s="122">
        <f t="shared" si="155"/>
        <v>0</v>
      </c>
      <c r="K1632" s="120"/>
      <c r="L1632" s="141" t="e">
        <f t="shared" si="152"/>
        <v>#N/A</v>
      </c>
      <c r="M1632" s="142">
        <f>IF(C1632="ZZ Group",(SUM(IFERROR(SUM(VLOOKUP(C1632,SpeciesLookup,37,FALSE)*E1632/L1632*20*0.001),0)*(1-G1632))),SUM(IFERROR(SUM(VLOOKUP(C1632,SpeciesLookup,37,FALSE)/L1632*'6. Look Up Tables'!$M$9*0.001),0)*(1-G1632)))</f>
        <v>0</v>
      </c>
      <c r="N1632" s="120" t="s">
        <v>114</v>
      </c>
      <c r="O1632" s="122">
        <f t="shared" si="153"/>
        <v>0</v>
      </c>
      <c r="P1632" s="123"/>
    </row>
    <row r="1633" spans="2:16" x14ac:dyDescent="0.2">
      <c r="B1633" s="124"/>
      <c r="C1633" s="137"/>
      <c r="D1633" s="138">
        <f t="shared" si="150"/>
        <v>0</v>
      </c>
      <c r="E1633" s="231"/>
      <c r="F1633" s="119"/>
      <c r="G1633" s="139">
        <f t="shared" si="154"/>
        <v>0</v>
      </c>
      <c r="H1633" s="140">
        <f t="shared" si="151"/>
        <v>0</v>
      </c>
      <c r="I1633" s="122">
        <f t="shared" si="155"/>
        <v>0</v>
      </c>
      <c r="K1633" s="120"/>
      <c r="L1633" s="141" t="e">
        <f t="shared" si="152"/>
        <v>#N/A</v>
      </c>
      <c r="M1633" s="142">
        <f>IF(C1633="ZZ Group",(SUM(IFERROR(SUM(VLOOKUP(C1633,SpeciesLookup,37,FALSE)*E1633/L1633*20*0.001),0)*(1-G1633))),SUM(IFERROR(SUM(VLOOKUP(C1633,SpeciesLookup,37,FALSE)/L1633*'6. Look Up Tables'!$M$9*0.001),0)*(1-G1633)))</f>
        <v>0</v>
      </c>
      <c r="N1633" s="120" t="s">
        <v>114</v>
      </c>
      <c r="O1633" s="122">
        <f t="shared" si="153"/>
        <v>0</v>
      </c>
      <c r="P1633" s="123"/>
    </row>
    <row r="1634" spans="2:16" x14ac:dyDescent="0.2">
      <c r="B1634" s="124"/>
      <c r="C1634" s="137"/>
      <c r="D1634" s="138">
        <f t="shared" si="150"/>
        <v>0</v>
      </c>
      <c r="E1634" s="231"/>
      <c r="F1634" s="119"/>
      <c r="G1634" s="139">
        <f t="shared" si="154"/>
        <v>0</v>
      </c>
      <c r="H1634" s="140">
        <f t="shared" si="151"/>
        <v>0</v>
      </c>
      <c r="I1634" s="122">
        <f t="shared" si="155"/>
        <v>0</v>
      </c>
      <c r="K1634" s="120"/>
      <c r="L1634" s="141" t="e">
        <f t="shared" si="152"/>
        <v>#N/A</v>
      </c>
      <c r="M1634" s="142">
        <f>IF(C1634="ZZ Group",(SUM(IFERROR(SUM(VLOOKUP(C1634,SpeciesLookup,37,FALSE)*E1634/L1634*20*0.001),0)*(1-G1634))),SUM(IFERROR(SUM(VLOOKUP(C1634,SpeciesLookup,37,FALSE)/L1634*'6. Look Up Tables'!$M$9*0.001),0)*(1-G1634)))</f>
        <v>0</v>
      </c>
      <c r="N1634" s="120" t="s">
        <v>114</v>
      </c>
      <c r="O1634" s="122">
        <f t="shared" si="153"/>
        <v>0</v>
      </c>
      <c r="P1634" s="123"/>
    </row>
    <row r="1635" spans="2:16" x14ac:dyDescent="0.2">
      <c r="B1635" s="124"/>
      <c r="C1635" s="137"/>
      <c r="D1635" s="138">
        <f t="shared" si="150"/>
        <v>0</v>
      </c>
      <c r="E1635" s="231"/>
      <c r="F1635" s="119"/>
      <c r="G1635" s="139">
        <f t="shared" si="154"/>
        <v>0</v>
      </c>
      <c r="H1635" s="140">
        <f t="shared" si="151"/>
        <v>0</v>
      </c>
      <c r="I1635" s="122">
        <f t="shared" si="155"/>
        <v>0</v>
      </c>
      <c r="K1635" s="120"/>
      <c r="L1635" s="141" t="e">
        <f t="shared" si="152"/>
        <v>#N/A</v>
      </c>
      <c r="M1635" s="142">
        <f>IF(C1635="ZZ Group",(SUM(IFERROR(SUM(VLOOKUP(C1635,SpeciesLookup,37,FALSE)*E1635/L1635*20*0.001),0)*(1-G1635))),SUM(IFERROR(SUM(VLOOKUP(C1635,SpeciesLookup,37,FALSE)/L1635*'6. Look Up Tables'!$M$9*0.001),0)*(1-G1635)))</f>
        <v>0</v>
      </c>
      <c r="N1635" s="120" t="s">
        <v>114</v>
      </c>
      <c r="O1635" s="122">
        <f t="shared" si="153"/>
        <v>0</v>
      </c>
      <c r="P1635" s="123"/>
    </row>
    <row r="1636" spans="2:16" x14ac:dyDescent="0.2">
      <c r="B1636" s="124"/>
      <c r="C1636" s="137"/>
      <c r="D1636" s="138">
        <f t="shared" si="150"/>
        <v>0</v>
      </c>
      <c r="E1636" s="231"/>
      <c r="F1636" s="119"/>
      <c r="G1636" s="139">
        <f t="shared" si="154"/>
        <v>0</v>
      </c>
      <c r="H1636" s="140">
        <f t="shared" si="151"/>
        <v>0</v>
      </c>
      <c r="I1636" s="122">
        <f t="shared" si="155"/>
        <v>0</v>
      </c>
      <c r="K1636" s="120"/>
      <c r="L1636" s="141" t="e">
        <f t="shared" si="152"/>
        <v>#N/A</v>
      </c>
      <c r="M1636" s="142">
        <f>IF(C1636="ZZ Group",(SUM(IFERROR(SUM(VLOOKUP(C1636,SpeciesLookup,37,FALSE)*E1636/L1636*20*0.001),0)*(1-G1636))),SUM(IFERROR(SUM(VLOOKUP(C1636,SpeciesLookup,37,FALSE)/L1636*'6. Look Up Tables'!$M$9*0.001),0)*(1-G1636)))</f>
        <v>0</v>
      </c>
      <c r="N1636" s="120" t="s">
        <v>114</v>
      </c>
      <c r="O1636" s="122">
        <f t="shared" si="153"/>
        <v>0</v>
      </c>
      <c r="P1636" s="123"/>
    </row>
    <row r="1637" spans="2:16" x14ac:dyDescent="0.2">
      <c r="B1637" s="124"/>
      <c r="C1637" s="137"/>
      <c r="D1637" s="138">
        <f t="shared" si="150"/>
        <v>0</v>
      </c>
      <c r="E1637" s="231"/>
      <c r="F1637" s="119"/>
      <c r="G1637" s="139">
        <f t="shared" si="154"/>
        <v>0</v>
      </c>
      <c r="H1637" s="140">
        <f t="shared" si="151"/>
        <v>0</v>
      </c>
      <c r="I1637" s="122">
        <f t="shared" si="155"/>
        <v>0</v>
      </c>
      <c r="K1637" s="120"/>
      <c r="L1637" s="141" t="e">
        <f t="shared" si="152"/>
        <v>#N/A</v>
      </c>
      <c r="M1637" s="142">
        <f>IF(C1637="ZZ Group",(SUM(IFERROR(SUM(VLOOKUP(C1637,SpeciesLookup,37,FALSE)*E1637/L1637*20*0.001),0)*(1-G1637))),SUM(IFERROR(SUM(VLOOKUP(C1637,SpeciesLookup,37,FALSE)/L1637*'6. Look Up Tables'!$M$9*0.001),0)*(1-G1637)))</f>
        <v>0</v>
      </c>
      <c r="N1637" s="120" t="s">
        <v>114</v>
      </c>
      <c r="O1637" s="122">
        <f t="shared" si="153"/>
        <v>0</v>
      </c>
      <c r="P1637" s="123"/>
    </row>
    <row r="1638" spans="2:16" x14ac:dyDescent="0.2">
      <c r="B1638" s="124"/>
      <c r="C1638" s="137"/>
      <c r="D1638" s="138">
        <f t="shared" si="150"/>
        <v>0</v>
      </c>
      <c r="E1638" s="231"/>
      <c r="F1638" s="119"/>
      <c r="G1638" s="139">
        <f t="shared" si="154"/>
        <v>0</v>
      </c>
      <c r="H1638" s="140">
        <f t="shared" si="151"/>
        <v>0</v>
      </c>
      <c r="I1638" s="122">
        <f t="shared" si="155"/>
        <v>0</v>
      </c>
      <c r="K1638" s="120"/>
      <c r="L1638" s="141" t="e">
        <f t="shared" si="152"/>
        <v>#N/A</v>
      </c>
      <c r="M1638" s="142">
        <f>IF(C1638="ZZ Group",(SUM(IFERROR(SUM(VLOOKUP(C1638,SpeciesLookup,37,FALSE)*E1638/L1638*20*0.001),0)*(1-G1638))),SUM(IFERROR(SUM(VLOOKUP(C1638,SpeciesLookup,37,FALSE)/L1638*'6. Look Up Tables'!$M$9*0.001),0)*(1-G1638)))</f>
        <v>0</v>
      </c>
      <c r="N1638" s="120" t="s">
        <v>114</v>
      </c>
      <c r="O1638" s="122">
        <f t="shared" si="153"/>
        <v>0</v>
      </c>
      <c r="P1638" s="123"/>
    </row>
    <row r="1639" spans="2:16" x14ac:dyDescent="0.2">
      <c r="B1639" s="124"/>
      <c r="C1639" s="137"/>
      <c r="D1639" s="138">
        <f t="shared" si="150"/>
        <v>0</v>
      </c>
      <c r="E1639" s="231"/>
      <c r="F1639" s="119"/>
      <c r="G1639" s="139">
        <f t="shared" si="154"/>
        <v>0</v>
      </c>
      <c r="H1639" s="140">
        <f t="shared" si="151"/>
        <v>0</v>
      </c>
      <c r="I1639" s="122">
        <f t="shared" si="155"/>
        <v>0</v>
      </c>
      <c r="K1639" s="120"/>
      <c r="L1639" s="141" t="e">
        <f t="shared" si="152"/>
        <v>#N/A</v>
      </c>
      <c r="M1639" s="142">
        <f>IF(C1639="ZZ Group",(SUM(IFERROR(SUM(VLOOKUP(C1639,SpeciesLookup,37,FALSE)*E1639/L1639*20*0.001),0)*(1-G1639))),SUM(IFERROR(SUM(VLOOKUP(C1639,SpeciesLookup,37,FALSE)/L1639*'6. Look Up Tables'!$M$9*0.001),0)*(1-G1639)))</f>
        <v>0</v>
      </c>
      <c r="N1639" s="120" t="s">
        <v>114</v>
      </c>
      <c r="O1639" s="122">
        <f t="shared" si="153"/>
        <v>0</v>
      </c>
      <c r="P1639" s="123"/>
    </row>
    <row r="1640" spans="2:16" x14ac:dyDescent="0.2">
      <c r="B1640" s="124"/>
      <c r="C1640" s="137"/>
      <c r="D1640" s="138">
        <f t="shared" si="150"/>
        <v>0</v>
      </c>
      <c r="E1640" s="231"/>
      <c r="F1640" s="119"/>
      <c r="G1640" s="139">
        <f t="shared" si="154"/>
        <v>0</v>
      </c>
      <c r="H1640" s="140">
        <f t="shared" si="151"/>
        <v>0</v>
      </c>
      <c r="I1640" s="122">
        <f t="shared" si="155"/>
        <v>0</v>
      </c>
      <c r="K1640" s="120"/>
      <c r="L1640" s="141" t="e">
        <f t="shared" si="152"/>
        <v>#N/A</v>
      </c>
      <c r="M1640" s="142">
        <f>IF(C1640="ZZ Group",(SUM(IFERROR(SUM(VLOOKUP(C1640,SpeciesLookup,37,FALSE)*E1640/L1640*20*0.001),0)*(1-G1640))),SUM(IFERROR(SUM(VLOOKUP(C1640,SpeciesLookup,37,FALSE)/L1640*'6. Look Up Tables'!$M$9*0.001),0)*(1-G1640)))</f>
        <v>0</v>
      </c>
      <c r="N1640" s="120" t="s">
        <v>114</v>
      </c>
      <c r="O1640" s="122">
        <f t="shared" si="153"/>
        <v>0</v>
      </c>
      <c r="P1640" s="123"/>
    </row>
    <row r="1641" spans="2:16" x14ac:dyDescent="0.2">
      <c r="B1641" s="124"/>
      <c r="C1641" s="137"/>
      <c r="D1641" s="138">
        <f t="shared" si="150"/>
        <v>0</v>
      </c>
      <c r="E1641" s="231"/>
      <c r="F1641" s="119"/>
      <c r="G1641" s="139">
        <f t="shared" si="154"/>
        <v>0</v>
      </c>
      <c r="H1641" s="140">
        <f t="shared" si="151"/>
        <v>0</v>
      </c>
      <c r="I1641" s="122">
        <f t="shared" si="155"/>
        <v>0</v>
      </c>
      <c r="K1641" s="120"/>
      <c r="L1641" s="141" t="e">
        <f t="shared" si="152"/>
        <v>#N/A</v>
      </c>
      <c r="M1641" s="142">
        <f>IF(C1641="ZZ Group",(SUM(IFERROR(SUM(VLOOKUP(C1641,SpeciesLookup,37,FALSE)*E1641/L1641*20*0.001),0)*(1-G1641))),SUM(IFERROR(SUM(VLOOKUP(C1641,SpeciesLookup,37,FALSE)/L1641*'6. Look Up Tables'!$M$9*0.001),0)*(1-G1641)))</f>
        <v>0</v>
      </c>
      <c r="N1641" s="120" t="s">
        <v>114</v>
      </c>
      <c r="O1641" s="122">
        <f t="shared" si="153"/>
        <v>0</v>
      </c>
      <c r="P1641" s="123"/>
    </row>
    <row r="1642" spans="2:16" x14ac:dyDescent="0.2">
      <c r="B1642" s="124"/>
      <c r="C1642" s="137"/>
      <c r="D1642" s="138">
        <f t="shared" si="150"/>
        <v>0</v>
      </c>
      <c r="E1642" s="231"/>
      <c r="F1642" s="119"/>
      <c r="G1642" s="139">
        <f t="shared" si="154"/>
        <v>0</v>
      </c>
      <c r="H1642" s="140">
        <f t="shared" si="151"/>
        <v>0</v>
      </c>
      <c r="I1642" s="122">
        <f t="shared" si="155"/>
        <v>0</v>
      </c>
      <c r="K1642" s="120"/>
      <c r="L1642" s="141" t="e">
        <f t="shared" si="152"/>
        <v>#N/A</v>
      </c>
      <c r="M1642" s="142">
        <f>IF(C1642="ZZ Group",(SUM(IFERROR(SUM(VLOOKUP(C1642,SpeciesLookup,37,FALSE)*E1642/L1642*20*0.001),0)*(1-G1642))),SUM(IFERROR(SUM(VLOOKUP(C1642,SpeciesLookup,37,FALSE)/L1642*'6. Look Up Tables'!$M$9*0.001),0)*(1-G1642)))</f>
        <v>0</v>
      </c>
      <c r="N1642" s="120" t="s">
        <v>114</v>
      </c>
      <c r="O1642" s="122">
        <f t="shared" si="153"/>
        <v>0</v>
      </c>
      <c r="P1642" s="123"/>
    </row>
    <row r="1643" spans="2:16" x14ac:dyDescent="0.2">
      <c r="B1643" s="124"/>
      <c r="C1643" s="137"/>
      <c r="D1643" s="138">
        <f t="shared" si="150"/>
        <v>0</v>
      </c>
      <c r="E1643" s="231"/>
      <c r="F1643" s="119"/>
      <c r="G1643" s="139">
        <f t="shared" si="154"/>
        <v>0</v>
      </c>
      <c r="H1643" s="140">
        <f t="shared" si="151"/>
        <v>0</v>
      </c>
      <c r="I1643" s="122">
        <f t="shared" si="155"/>
        <v>0</v>
      </c>
      <c r="K1643" s="120"/>
      <c r="L1643" s="141" t="e">
        <f t="shared" si="152"/>
        <v>#N/A</v>
      </c>
      <c r="M1643" s="142">
        <f>IF(C1643="ZZ Group",(SUM(IFERROR(SUM(VLOOKUP(C1643,SpeciesLookup,37,FALSE)*E1643/L1643*20*0.001),0)*(1-G1643))),SUM(IFERROR(SUM(VLOOKUP(C1643,SpeciesLookup,37,FALSE)/L1643*'6. Look Up Tables'!$M$9*0.001),0)*(1-G1643)))</f>
        <v>0</v>
      </c>
      <c r="N1643" s="120" t="s">
        <v>114</v>
      </c>
      <c r="O1643" s="122">
        <f t="shared" si="153"/>
        <v>0</v>
      </c>
      <c r="P1643" s="123"/>
    </row>
    <row r="1644" spans="2:16" x14ac:dyDescent="0.2">
      <c r="B1644" s="124"/>
      <c r="C1644" s="137"/>
      <c r="D1644" s="138">
        <f t="shared" si="150"/>
        <v>0</v>
      </c>
      <c r="E1644" s="231"/>
      <c r="F1644" s="119"/>
      <c r="G1644" s="139">
        <f t="shared" si="154"/>
        <v>0</v>
      </c>
      <c r="H1644" s="140">
        <f t="shared" si="151"/>
        <v>0</v>
      </c>
      <c r="I1644" s="122">
        <f t="shared" si="155"/>
        <v>0</v>
      </c>
      <c r="K1644" s="120"/>
      <c r="L1644" s="141" t="e">
        <f t="shared" si="152"/>
        <v>#N/A</v>
      </c>
      <c r="M1644" s="142">
        <f>IF(C1644="ZZ Group",(SUM(IFERROR(SUM(VLOOKUP(C1644,SpeciesLookup,37,FALSE)*E1644/L1644*20*0.001),0)*(1-G1644))),SUM(IFERROR(SUM(VLOOKUP(C1644,SpeciesLookup,37,FALSE)/L1644*'6. Look Up Tables'!$M$9*0.001),0)*(1-G1644)))</f>
        <v>0</v>
      </c>
      <c r="N1644" s="120" t="s">
        <v>114</v>
      </c>
      <c r="O1644" s="122">
        <f t="shared" si="153"/>
        <v>0</v>
      </c>
      <c r="P1644" s="123"/>
    </row>
    <row r="1645" spans="2:16" x14ac:dyDescent="0.2">
      <c r="B1645" s="124"/>
      <c r="C1645" s="137"/>
      <c r="D1645" s="138">
        <f t="shared" si="150"/>
        <v>0</v>
      </c>
      <c r="E1645" s="231"/>
      <c r="F1645" s="119"/>
      <c r="G1645" s="139">
        <f t="shared" si="154"/>
        <v>0</v>
      </c>
      <c r="H1645" s="140">
        <f t="shared" si="151"/>
        <v>0</v>
      </c>
      <c r="I1645" s="122">
        <f t="shared" si="155"/>
        <v>0</v>
      </c>
      <c r="K1645" s="120"/>
      <c r="L1645" s="141" t="e">
        <f t="shared" si="152"/>
        <v>#N/A</v>
      </c>
      <c r="M1645" s="142">
        <f>IF(C1645="ZZ Group",(SUM(IFERROR(SUM(VLOOKUP(C1645,SpeciesLookup,37,FALSE)*E1645/L1645*20*0.001),0)*(1-G1645))),SUM(IFERROR(SUM(VLOOKUP(C1645,SpeciesLookup,37,FALSE)/L1645*'6. Look Up Tables'!$M$9*0.001),0)*(1-G1645)))</f>
        <v>0</v>
      </c>
      <c r="N1645" s="120" t="s">
        <v>114</v>
      </c>
      <c r="O1645" s="122">
        <f t="shared" si="153"/>
        <v>0</v>
      </c>
      <c r="P1645" s="123"/>
    </row>
    <row r="1646" spans="2:16" x14ac:dyDescent="0.2">
      <c r="B1646" s="124"/>
      <c r="C1646" s="137"/>
      <c r="D1646" s="138">
        <f t="shared" si="150"/>
        <v>0</v>
      </c>
      <c r="E1646" s="231"/>
      <c r="F1646" s="119"/>
      <c r="G1646" s="139">
        <f t="shared" si="154"/>
        <v>0</v>
      </c>
      <c r="H1646" s="140">
        <f t="shared" si="151"/>
        <v>0</v>
      </c>
      <c r="I1646" s="122">
        <f t="shared" si="155"/>
        <v>0</v>
      </c>
      <c r="K1646" s="120"/>
      <c r="L1646" s="141" t="e">
        <f t="shared" si="152"/>
        <v>#N/A</v>
      </c>
      <c r="M1646" s="142">
        <f>IF(C1646="ZZ Group",(SUM(IFERROR(SUM(VLOOKUP(C1646,SpeciesLookup,37,FALSE)*E1646/L1646*20*0.001),0)*(1-G1646))),SUM(IFERROR(SUM(VLOOKUP(C1646,SpeciesLookup,37,FALSE)/L1646*'6. Look Up Tables'!$M$9*0.001),0)*(1-G1646)))</f>
        <v>0</v>
      </c>
      <c r="N1646" s="120" t="s">
        <v>114</v>
      </c>
      <c r="O1646" s="122">
        <f t="shared" si="153"/>
        <v>0</v>
      </c>
      <c r="P1646" s="123"/>
    </row>
    <row r="1647" spans="2:16" x14ac:dyDescent="0.2">
      <c r="B1647" s="124"/>
      <c r="C1647" s="137"/>
      <c r="D1647" s="138">
        <f t="shared" si="150"/>
        <v>0</v>
      </c>
      <c r="E1647" s="231"/>
      <c r="F1647" s="119"/>
      <c r="G1647" s="139">
        <f t="shared" si="154"/>
        <v>0</v>
      </c>
      <c r="H1647" s="140">
        <f t="shared" si="151"/>
        <v>0</v>
      </c>
      <c r="I1647" s="122">
        <f t="shared" si="155"/>
        <v>0</v>
      </c>
      <c r="K1647" s="120"/>
      <c r="L1647" s="141" t="e">
        <f t="shared" si="152"/>
        <v>#N/A</v>
      </c>
      <c r="M1647" s="142">
        <f>IF(C1647="ZZ Group",(SUM(IFERROR(SUM(VLOOKUP(C1647,SpeciesLookup,37,FALSE)*E1647/L1647*20*0.001),0)*(1-G1647))),SUM(IFERROR(SUM(VLOOKUP(C1647,SpeciesLookup,37,FALSE)/L1647*'6. Look Up Tables'!$M$9*0.001),0)*(1-G1647)))</f>
        <v>0</v>
      </c>
      <c r="N1647" s="120" t="s">
        <v>114</v>
      </c>
      <c r="O1647" s="122">
        <f t="shared" si="153"/>
        <v>0</v>
      </c>
      <c r="P1647" s="123"/>
    </row>
    <row r="1648" spans="2:16" x14ac:dyDescent="0.2">
      <c r="B1648" s="124"/>
      <c r="C1648" s="137"/>
      <c r="D1648" s="138">
        <f t="shared" si="150"/>
        <v>0</v>
      </c>
      <c r="E1648" s="231"/>
      <c r="F1648" s="119"/>
      <c r="G1648" s="139">
        <f t="shared" si="154"/>
        <v>0</v>
      </c>
      <c r="H1648" s="140">
        <f t="shared" si="151"/>
        <v>0</v>
      </c>
      <c r="I1648" s="122">
        <f t="shared" si="155"/>
        <v>0</v>
      </c>
      <c r="K1648" s="120"/>
      <c r="L1648" s="141" t="e">
        <f t="shared" si="152"/>
        <v>#N/A</v>
      </c>
      <c r="M1648" s="142">
        <f>IF(C1648="ZZ Group",(SUM(IFERROR(SUM(VLOOKUP(C1648,SpeciesLookup,37,FALSE)*E1648/L1648*20*0.001),0)*(1-G1648))),SUM(IFERROR(SUM(VLOOKUP(C1648,SpeciesLookup,37,FALSE)/L1648*'6. Look Up Tables'!$M$9*0.001),0)*(1-G1648)))</f>
        <v>0</v>
      </c>
      <c r="N1648" s="120" t="s">
        <v>114</v>
      </c>
      <c r="O1648" s="122">
        <f t="shared" si="153"/>
        <v>0</v>
      </c>
      <c r="P1648" s="123"/>
    </row>
    <row r="1649" spans="2:16" x14ac:dyDescent="0.2">
      <c r="B1649" s="124"/>
      <c r="C1649" s="137"/>
      <c r="D1649" s="138">
        <f t="shared" si="150"/>
        <v>0</v>
      </c>
      <c r="E1649" s="231"/>
      <c r="F1649" s="119"/>
      <c r="G1649" s="139">
        <f t="shared" si="154"/>
        <v>0</v>
      </c>
      <c r="H1649" s="140">
        <f t="shared" si="151"/>
        <v>0</v>
      </c>
      <c r="I1649" s="122">
        <f t="shared" si="155"/>
        <v>0</v>
      </c>
      <c r="K1649" s="120"/>
      <c r="L1649" s="141" t="e">
        <f t="shared" si="152"/>
        <v>#N/A</v>
      </c>
      <c r="M1649" s="142">
        <f>IF(C1649="ZZ Group",(SUM(IFERROR(SUM(VLOOKUP(C1649,SpeciesLookup,37,FALSE)*E1649/L1649*20*0.001),0)*(1-G1649))),SUM(IFERROR(SUM(VLOOKUP(C1649,SpeciesLookup,37,FALSE)/L1649*'6. Look Up Tables'!$M$9*0.001),0)*(1-G1649)))</f>
        <v>0</v>
      </c>
      <c r="N1649" s="120" t="s">
        <v>114</v>
      </c>
      <c r="O1649" s="122">
        <f t="shared" si="153"/>
        <v>0</v>
      </c>
      <c r="P1649" s="123"/>
    </row>
    <row r="1650" spans="2:16" x14ac:dyDescent="0.2">
      <c r="B1650" s="124"/>
      <c r="C1650" s="137"/>
      <c r="D1650" s="138">
        <f t="shared" si="150"/>
        <v>0</v>
      </c>
      <c r="E1650" s="231"/>
      <c r="F1650" s="119"/>
      <c r="G1650" s="139">
        <f t="shared" si="154"/>
        <v>0</v>
      </c>
      <c r="H1650" s="140">
        <f t="shared" si="151"/>
        <v>0</v>
      </c>
      <c r="I1650" s="122">
        <f t="shared" si="155"/>
        <v>0</v>
      </c>
      <c r="K1650" s="120"/>
      <c r="L1650" s="141" t="e">
        <f t="shared" si="152"/>
        <v>#N/A</v>
      </c>
      <c r="M1650" s="142">
        <f>IF(C1650="ZZ Group",(SUM(IFERROR(SUM(VLOOKUP(C1650,SpeciesLookup,37,FALSE)*E1650/L1650*20*0.001),0)*(1-G1650))),SUM(IFERROR(SUM(VLOOKUP(C1650,SpeciesLookup,37,FALSE)/L1650*'6. Look Up Tables'!$M$9*0.001),0)*(1-G1650)))</f>
        <v>0</v>
      </c>
      <c r="N1650" s="120" t="s">
        <v>114</v>
      </c>
      <c r="O1650" s="122">
        <f t="shared" si="153"/>
        <v>0</v>
      </c>
      <c r="P1650" s="123"/>
    </row>
    <row r="1651" spans="2:16" x14ac:dyDescent="0.2">
      <c r="B1651" s="124"/>
      <c r="C1651" s="137"/>
      <c r="D1651" s="138">
        <f t="shared" si="150"/>
        <v>0</v>
      </c>
      <c r="E1651" s="231"/>
      <c r="F1651" s="119"/>
      <c r="G1651" s="139">
        <f t="shared" si="154"/>
        <v>0</v>
      </c>
      <c r="H1651" s="140">
        <f t="shared" si="151"/>
        <v>0</v>
      </c>
      <c r="I1651" s="122">
        <f t="shared" si="155"/>
        <v>0</v>
      </c>
      <c r="K1651" s="120"/>
      <c r="L1651" s="141" t="e">
        <f t="shared" si="152"/>
        <v>#N/A</v>
      </c>
      <c r="M1651" s="142">
        <f>IF(C1651="ZZ Group",(SUM(IFERROR(SUM(VLOOKUP(C1651,SpeciesLookup,37,FALSE)*E1651/L1651*20*0.001),0)*(1-G1651))),SUM(IFERROR(SUM(VLOOKUP(C1651,SpeciesLookup,37,FALSE)/L1651*'6. Look Up Tables'!$M$9*0.001),0)*(1-G1651)))</f>
        <v>0</v>
      </c>
      <c r="N1651" s="120" t="s">
        <v>114</v>
      </c>
      <c r="O1651" s="122">
        <f t="shared" si="153"/>
        <v>0</v>
      </c>
      <c r="P1651" s="123"/>
    </row>
    <row r="1652" spans="2:16" x14ac:dyDescent="0.2">
      <c r="B1652" s="124"/>
      <c r="C1652" s="137"/>
      <c r="D1652" s="138">
        <f t="shared" si="150"/>
        <v>0</v>
      </c>
      <c r="E1652" s="231"/>
      <c r="F1652" s="119"/>
      <c r="G1652" s="139">
        <f t="shared" si="154"/>
        <v>0</v>
      </c>
      <c r="H1652" s="140">
        <f t="shared" si="151"/>
        <v>0</v>
      </c>
      <c r="I1652" s="122">
        <f t="shared" si="155"/>
        <v>0</v>
      </c>
      <c r="K1652" s="120"/>
      <c r="L1652" s="141" t="e">
        <f t="shared" si="152"/>
        <v>#N/A</v>
      </c>
      <c r="M1652" s="142">
        <f>IF(C1652="ZZ Group",(SUM(IFERROR(SUM(VLOOKUP(C1652,SpeciesLookup,37,FALSE)*E1652/L1652*20*0.001),0)*(1-G1652))),SUM(IFERROR(SUM(VLOOKUP(C1652,SpeciesLookup,37,FALSE)/L1652*'6. Look Up Tables'!$M$9*0.001),0)*(1-G1652)))</f>
        <v>0</v>
      </c>
      <c r="N1652" s="120" t="s">
        <v>114</v>
      </c>
      <c r="O1652" s="122">
        <f t="shared" si="153"/>
        <v>0</v>
      </c>
      <c r="P1652" s="123"/>
    </row>
    <row r="1653" spans="2:16" x14ac:dyDescent="0.2">
      <c r="B1653" s="124"/>
      <c r="C1653" s="137"/>
      <c r="D1653" s="138">
        <f t="shared" si="150"/>
        <v>0</v>
      </c>
      <c r="E1653" s="231"/>
      <c r="F1653" s="119"/>
      <c r="G1653" s="139">
        <f t="shared" si="154"/>
        <v>0</v>
      </c>
      <c r="H1653" s="140">
        <f t="shared" si="151"/>
        <v>0</v>
      </c>
      <c r="I1653" s="122">
        <f t="shared" si="155"/>
        <v>0</v>
      </c>
      <c r="K1653" s="120"/>
      <c r="L1653" s="141" t="e">
        <f t="shared" si="152"/>
        <v>#N/A</v>
      </c>
      <c r="M1653" s="142">
        <f>IF(C1653="ZZ Group",(SUM(IFERROR(SUM(VLOOKUP(C1653,SpeciesLookup,37,FALSE)*E1653/L1653*20*0.001),0)*(1-G1653))),SUM(IFERROR(SUM(VLOOKUP(C1653,SpeciesLookup,37,FALSE)/L1653*'6. Look Up Tables'!$M$9*0.001),0)*(1-G1653)))</f>
        <v>0</v>
      </c>
      <c r="N1653" s="120" t="s">
        <v>114</v>
      </c>
      <c r="O1653" s="122">
        <f t="shared" si="153"/>
        <v>0</v>
      </c>
      <c r="P1653" s="123"/>
    </row>
    <row r="1654" spans="2:16" x14ac:dyDescent="0.2">
      <c r="B1654" s="124"/>
      <c r="C1654" s="137"/>
      <c r="D1654" s="138">
        <f t="shared" si="150"/>
        <v>0</v>
      </c>
      <c r="E1654" s="231"/>
      <c r="F1654" s="119"/>
      <c r="G1654" s="139">
        <f t="shared" si="154"/>
        <v>0</v>
      </c>
      <c r="H1654" s="140">
        <f t="shared" si="151"/>
        <v>0</v>
      </c>
      <c r="I1654" s="122">
        <f t="shared" si="155"/>
        <v>0</v>
      </c>
      <c r="K1654" s="120"/>
      <c r="L1654" s="141" t="e">
        <f t="shared" si="152"/>
        <v>#N/A</v>
      </c>
      <c r="M1654" s="142">
        <f>IF(C1654="ZZ Group",(SUM(IFERROR(SUM(VLOOKUP(C1654,SpeciesLookup,37,FALSE)*E1654/L1654*20*0.001),0)*(1-G1654))),SUM(IFERROR(SUM(VLOOKUP(C1654,SpeciesLookup,37,FALSE)/L1654*'6. Look Up Tables'!$M$9*0.001),0)*(1-G1654)))</f>
        <v>0</v>
      </c>
      <c r="N1654" s="120" t="s">
        <v>114</v>
      </c>
      <c r="O1654" s="122">
        <f t="shared" si="153"/>
        <v>0</v>
      </c>
      <c r="P1654" s="123"/>
    </row>
    <row r="1655" spans="2:16" x14ac:dyDescent="0.2">
      <c r="B1655" s="124"/>
      <c r="C1655" s="137"/>
      <c r="D1655" s="138">
        <f t="shared" si="150"/>
        <v>0</v>
      </c>
      <c r="E1655" s="231"/>
      <c r="F1655" s="119"/>
      <c r="G1655" s="139">
        <f t="shared" si="154"/>
        <v>0</v>
      </c>
      <c r="H1655" s="140">
        <f t="shared" si="151"/>
        <v>0</v>
      </c>
      <c r="I1655" s="122">
        <f t="shared" si="155"/>
        <v>0</v>
      </c>
      <c r="K1655" s="120"/>
      <c r="L1655" s="141" t="e">
        <f t="shared" si="152"/>
        <v>#N/A</v>
      </c>
      <c r="M1655" s="142">
        <f>IF(C1655="ZZ Group",(SUM(IFERROR(SUM(VLOOKUP(C1655,SpeciesLookup,37,FALSE)*E1655/L1655*20*0.001),0)*(1-G1655))),SUM(IFERROR(SUM(VLOOKUP(C1655,SpeciesLookup,37,FALSE)/L1655*'6. Look Up Tables'!$M$9*0.001),0)*(1-G1655)))</f>
        <v>0</v>
      </c>
      <c r="N1655" s="120" t="s">
        <v>114</v>
      </c>
      <c r="O1655" s="122">
        <f t="shared" si="153"/>
        <v>0</v>
      </c>
      <c r="P1655" s="123"/>
    </row>
    <row r="1656" spans="2:16" x14ac:dyDescent="0.2">
      <c r="B1656" s="124"/>
      <c r="C1656" s="137"/>
      <c r="D1656" s="138">
        <f t="shared" si="150"/>
        <v>0</v>
      </c>
      <c r="E1656" s="231"/>
      <c r="F1656" s="119"/>
      <c r="G1656" s="139">
        <f t="shared" si="154"/>
        <v>0</v>
      </c>
      <c r="H1656" s="140">
        <f t="shared" si="151"/>
        <v>0</v>
      </c>
      <c r="I1656" s="122">
        <f t="shared" si="155"/>
        <v>0</v>
      </c>
      <c r="K1656" s="120"/>
      <c r="L1656" s="141" t="e">
        <f t="shared" si="152"/>
        <v>#N/A</v>
      </c>
      <c r="M1656" s="142">
        <f>IF(C1656="ZZ Group",(SUM(IFERROR(SUM(VLOOKUP(C1656,SpeciesLookup,37,FALSE)*E1656/L1656*20*0.001),0)*(1-G1656))),SUM(IFERROR(SUM(VLOOKUP(C1656,SpeciesLookup,37,FALSE)/L1656*'6. Look Up Tables'!$M$9*0.001),0)*(1-G1656)))</f>
        <v>0</v>
      </c>
      <c r="N1656" s="120" t="s">
        <v>114</v>
      </c>
      <c r="O1656" s="122">
        <f t="shared" si="153"/>
        <v>0</v>
      </c>
      <c r="P1656" s="123"/>
    </row>
    <row r="1657" spans="2:16" x14ac:dyDescent="0.2">
      <c r="B1657" s="124"/>
      <c r="C1657" s="137"/>
      <c r="D1657" s="138">
        <f t="shared" si="150"/>
        <v>0</v>
      </c>
      <c r="E1657" s="231"/>
      <c r="F1657" s="119"/>
      <c r="G1657" s="139">
        <f t="shared" si="154"/>
        <v>0</v>
      </c>
      <c r="H1657" s="140">
        <f t="shared" si="151"/>
        <v>0</v>
      </c>
      <c r="I1657" s="122">
        <f t="shared" si="155"/>
        <v>0</v>
      </c>
      <c r="K1657" s="120"/>
      <c r="L1657" s="141" t="e">
        <f t="shared" si="152"/>
        <v>#N/A</v>
      </c>
      <c r="M1657" s="142">
        <f>IF(C1657="ZZ Group",(SUM(IFERROR(SUM(VLOOKUP(C1657,SpeciesLookup,37,FALSE)*E1657/L1657*20*0.001),0)*(1-G1657))),SUM(IFERROR(SUM(VLOOKUP(C1657,SpeciesLookup,37,FALSE)/L1657*'6. Look Up Tables'!$M$9*0.001),0)*(1-G1657)))</f>
        <v>0</v>
      </c>
      <c r="N1657" s="120" t="s">
        <v>114</v>
      </c>
      <c r="O1657" s="122">
        <f t="shared" si="153"/>
        <v>0</v>
      </c>
      <c r="P1657" s="123"/>
    </row>
    <row r="1658" spans="2:16" x14ac:dyDescent="0.2">
      <c r="B1658" s="124"/>
      <c r="C1658" s="137"/>
      <c r="D1658" s="138">
        <f t="shared" si="150"/>
        <v>0</v>
      </c>
      <c r="E1658" s="231"/>
      <c r="F1658" s="119"/>
      <c r="G1658" s="139">
        <f t="shared" si="154"/>
        <v>0</v>
      </c>
      <c r="H1658" s="140">
        <f t="shared" si="151"/>
        <v>0</v>
      </c>
      <c r="I1658" s="122">
        <f t="shared" si="155"/>
        <v>0</v>
      </c>
      <c r="K1658" s="120"/>
      <c r="L1658" s="141" t="e">
        <f t="shared" si="152"/>
        <v>#N/A</v>
      </c>
      <c r="M1658" s="142">
        <f>IF(C1658="ZZ Group",(SUM(IFERROR(SUM(VLOOKUP(C1658,SpeciesLookup,37,FALSE)*E1658/L1658*20*0.001),0)*(1-G1658))),SUM(IFERROR(SUM(VLOOKUP(C1658,SpeciesLookup,37,FALSE)/L1658*'6. Look Up Tables'!$M$9*0.001),0)*(1-G1658)))</f>
        <v>0</v>
      </c>
      <c r="N1658" s="120" t="s">
        <v>114</v>
      </c>
      <c r="O1658" s="122">
        <f t="shared" si="153"/>
        <v>0</v>
      </c>
      <c r="P1658" s="123"/>
    </row>
    <row r="1659" spans="2:16" x14ac:dyDescent="0.2">
      <c r="B1659" s="124"/>
      <c r="C1659" s="137"/>
      <c r="D1659" s="138">
        <f t="shared" si="150"/>
        <v>0</v>
      </c>
      <c r="E1659" s="231"/>
      <c r="F1659" s="119"/>
      <c r="G1659" s="139">
        <f t="shared" si="154"/>
        <v>0</v>
      </c>
      <c r="H1659" s="140">
        <f t="shared" si="151"/>
        <v>0</v>
      </c>
      <c r="I1659" s="122">
        <f t="shared" si="155"/>
        <v>0</v>
      </c>
      <c r="K1659" s="120"/>
      <c r="L1659" s="141" t="e">
        <f t="shared" si="152"/>
        <v>#N/A</v>
      </c>
      <c r="M1659" s="142">
        <f>IF(C1659="ZZ Group",(SUM(IFERROR(SUM(VLOOKUP(C1659,SpeciesLookup,37,FALSE)*E1659/L1659*20*0.001),0)*(1-G1659))),SUM(IFERROR(SUM(VLOOKUP(C1659,SpeciesLookup,37,FALSE)/L1659*'6. Look Up Tables'!$M$9*0.001),0)*(1-G1659)))</f>
        <v>0</v>
      </c>
      <c r="N1659" s="120" t="s">
        <v>114</v>
      </c>
      <c r="O1659" s="122">
        <f t="shared" si="153"/>
        <v>0</v>
      </c>
      <c r="P1659" s="123"/>
    </row>
    <row r="1660" spans="2:16" x14ac:dyDescent="0.2">
      <c r="B1660" s="124"/>
      <c r="C1660" s="137"/>
      <c r="D1660" s="138">
        <f t="shared" si="150"/>
        <v>0</v>
      </c>
      <c r="E1660" s="231"/>
      <c r="F1660" s="119"/>
      <c r="G1660" s="139">
        <f t="shared" si="154"/>
        <v>0</v>
      </c>
      <c r="H1660" s="140">
        <f t="shared" si="151"/>
        <v>0</v>
      </c>
      <c r="I1660" s="122">
        <f t="shared" si="155"/>
        <v>0</v>
      </c>
      <c r="K1660" s="120"/>
      <c r="L1660" s="141" t="e">
        <f t="shared" si="152"/>
        <v>#N/A</v>
      </c>
      <c r="M1660" s="142">
        <f>IF(C1660="ZZ Group",(SUM(IFERROR(SUM(VLOOKUP(C1660,SpeciesLookup,37,FALSE)*E1660/L1660*20*0.001),0)*(1-G1660))),SUM(IFERROR(SUM(VLOOKUP(C1660,SpeciesLookup,37,FALSE)/L1660*'6. Look Up Tables'!$M$9*0.001),0)*(1-G1660)))</f>
        <v>0</v>
      </c>
      <c r="N1660" s="120" t="s">
        <v>114</v>
      </c>
      <c r="O1660" s="122">
        <f t="shared" si="153"/>
        <v>0</v>
      </c>
      <c r="P1660" s="123"/>
    </row>
    <row r="1661" spans="2:16" x14ac:dyDescent="0.2">
      <c r="B1661" s="124"/>
      <c r="C1661" s="137"/>
      <c r="D1661" s="138">
        <f t="shared" si="150"/>
        <v>0</v>
      </c>
      <c r="E1661" s="231"/>
      <c r="F1661" s="119"/>
      <c r="G1661" s="139">
        <f t="shared" si="154"/>
        <v>0</v>
      </c>
      <c r="H1661" s="140">
        <f t="shared" si="151"/>
        <v>0</v>
      </c>
      <c r="I1661" s="122">
        <f t="shared" si="155"/>
        <v>0</v>
      </c>
      <c r="K1661" s="120"/>
      <c r="L1661" s="141" t="e">
        <f t="shared" si="152"/>
        <v>#N/A</v>
      </c>
      <c r="M1661" s="142">
        <f>IF(C1661="ZZ Group",(SUM(IFERROR(SUM(VLOOKUP(C1661,SpeciesLookup,37,FALSE)*E1661/L1661*20*0.001),0)*(1-G1661))),SUM(IFERROR(SUM(VLOOKUP(C1661,SpeciesLookup,37,FALSE)/L1661*'6. Look Up Tables'!$M$9*0.001),0)*(1-G1661)))</f>
        <v>0</v>
      </c>
      <c r="N1661" s="120" t="s">
        <v>114</v>
      </c>
      <c r="O1661" s="122">
        <f t="shared" si="153"/>
        <v>0</v>
      </c>
      <c r="P1661" s="123"/>
    </row>
    <row r="1662" spans="2:16" x14ac:dyDescent="0.2">
      <c r="B1662" s="124"/>
      <c r="C1662" s="137"/>
      <c r="D1662" s="138">
        <f t="shared" si="150"/>
        <v>0</v>
      </c>
      <c r="E1662" s="231"/>
      <c r="F1662" s="119"/>
      <c r="G1662" s="139">
        <f t="shared" si="154"/>
        <v>0</v>
      </c>
      <c r="H1662" s="140">
        <f t="shared" si="151"/>
        <v>0</v>
      </c>
      <c r="I1662" s="122">
        <f t="shared" si="155"/>
        <v>0</v>
      </c>
      <c r="K1662" s="120"/>
      <c r="L1662" s="141" t="e">
        <f t="shared" si="152"/>
        <v>#N/A</v>
      </c>
      <c r="M1662" s="142">
        <f>IF(C1662="ZZ Group",(SUM(IFERROR(SUM(VLOOKUP(C1662,SpeciesLookup,37,FALSE)*E1662/L1662*20*0.001),0)*(1-G1662))),SUM(IFERROR(SUM(VLOOKUP(C1662,SpeciesLookup,37,FALSE)/L1662*'6. Look Up Tables'!$M$9*0.001),0)*(1-G1662)))</f>
        <v>0</v>
      </c>
      <c r="N1662" s="120" t="s">
        <v>114</v>
      </c>
      <c r="O1662" s="122">
        <f t="shared" si="153"/>
        <v>0</v>
      </c>
      <c r="P1662" s="123"/>
    </row>
    <row r="1663" spans="2:16" x14ac:dyDescent="0.2">
      <c r="B1663" s="124"/>
      <c r="C1663" s="137"/>
      <c r="D1663" s="138">
        <f t="shared" si="150"/>
        <v>0</v>
      </c>
      <c r="E1663" s="231"/>
      <c r="F1663" s="119"/>
      <c r="G1663" s="139">
        <f t="shared" si="154"/>
        <v>0</v>
      </c>
      <c r="H1663" s="140">
        <f t="shared" si="151"/>
        <v>0</v>
      </c>
      <c r="I1663" s="122">
        <f t="shared" si="155"/>
        <v>0</v>
      </c>
      <c r="K1663" s="120"/>
      <c r="L1663" s="141" t="e">
        <f t="shared" si="152"/>
        <v>#N/A</v>
      </c>
      <c r="M1663" s="142">
        <f>IF(C1663="ZZ Group",(SUM(IFERROR(SUM(VLOOKUP(C1663,SpeciesLookup,37,FALSE)*E1663/L1663*20*0.001),0)*(1-G1663))),SUM(IFERROR(SUM(VLOOKUP(C1663,SpeciesLookup,37,FALSE)/L1663*'6. Look Up Tables'!$M$9*0.001),0)*(1-G1663)))</f>
        <v>0</v>
      </c>
      <c r="N1663" s="120" t="s">
        <v>114</v>
      </c>
      <c r="O1663" s="122">
        <f t="shared" si="153"/>
        <v>0</v>
      </c>
      <c r="P1663" s="123"/>
    </row>
    <row r="1664" spans="2:16" x14ac:dyDescent="0.2">
      <c r="B1664" s="124"/>
      <c r="C1664" s="137"/>
      <c r="D1664" s="138">
        <f t="shared" si="150"/>
        <v>0</v>
      </c>
      <c r="E1664" s="231"/>
      <c r="F1664" s="119"/>
      <c r="G1664" s="139">
        <f t="shared" si="154"/>
        <v>0</v>
      </c>
      <c r="H1664" s="140">
        <f t="shared" si="151"/>
        <v>0</v>
      </c>
      <c r="I1664" s="122">
        <f t="shared" si="155"/>
        <v>0</v>
      </c>
      <c r="K1664" s="120"/>
      <c r="L1664" s="141" t="e">
        <f t="shared" si="152"/>
        <v>#N/A</v>
      </c>
      <c r="M1664" s="142">
        <f>IF(C1664="ZZ Group",(SUM(IFERROR(SUM(VLOOKUP(C1664,SpeciesLookup,37,FALSE)*E1664/L1664*20*0.001),0)*(1-G1664))),SUM(IFERROR(SUM(VLOOKUP(C1664,SpeciesLookup,37,FALSE)/L1664*'6. Look Up Tables'!$M$9*0.001),0)*(1-G1664)))</f>
        <v>0</v>
      </c>
      <c r="N1664" s="120" t="s">
        <v>114</v>
      </c>
      <c r="O1664" s="122">
        <f t="shared" si="153"/>
        <v>0</v>
      </c>
      <c r="P1664" s="123"/>
    </row>
    <row r="1665" spans="2:16" x14ac:dyDescent="0.2">
      <c r="B1665" s="124"/>
      <c r="C1665" s="137"/>
      <c r="D1665" s="138">
        <f t="shared" ref="D1665:D1728" si="156">IFERROR(VLOOKUP(C1665,SpeciesLookup,25,FALSE),0)</f>
        <v>0</v>
      </c>
      <c r="E1665" s="231"/>
      <c r="F1665" s="119"/>
      <c r="G1665" s="139">
        <f t="shared" si="154"/>
        <v>0</v>
      </c>
      <c r="H1665" s="140">
        <f t="shared" ref="H1665:H1728" si="157">IFERROR(VLOOKUP(C1665,SpeciesLookup,26,FALSE),0)</f>
        <v>0</v>
      </c>
      <c r="I1665" s="122">
        <f t="shared" si="155"/>
        <v>0</v>
      </c>
      <c r="K1665" s="120"/>
      <c r="L1665" s="141" t="e">
        <f t="shared" ref="L1665:L1728" si="158">VLOOKUP(K1665,AWHC,2,FALSE)</f>
        <v>#N/A</v>
      </c>
      <c r="M1665" s="142">
        <f>IF(C1665="ZZ Group",(SUM(IFERROR(SUM(VLOOKUP(C1665,SpeciesLookup,37,FALSE)*E1665/L1665*20*0.001),0)*(1-G1665))),SUM(IFERROR(SUM(VLOOKUP(C1665,SpeciesLookup,37,FALSE)/L1665*'6. Look Up Tables'!$M$9*0.001),0)*(1-G1665)))</f>
        <v>0</v>
      </c>
      <c r="N1665" s="120" t="s">
        <v>114</v>
      </c>
      <c r="O1665" s="122">
        <f t="shared" ref="O1665:O1728" si="159">IF(N1665="Yes",M1665*0.8,M1665)</f>
        <v>0</v>
      </c>
      <c r="P1665" s="123"/>
    </row>
    <row r="1666" spans="2:16" x14ac:dyDescent="0.2">
      <c r="B1666" s="124"/>
      <c r="C1666" s="137"/>
      <c r="D1666" s="138">
        <f t="shared" si="156"/>
        <v>0</v>
      </c>
      <c r="E1666" s="231"/>
      <c r="F1666" s="119"/>
      <c r="G1666" s="139">
        <f t="shared" si="154"/>
        <v>0</v>
      </c>
      <c r="H1666" s="140">
        <f t="shared" si="157"/>
        <v>0</v>
      </c>
      <c r="I1666" s="122">
        <f t="shared" si="155"/>
        <v>0</v>
      </c>
      <c r="K1666" s="120"/>
      <c r="L1666" s="141" t="e">
        <f t="shared" si="158"/>
        <v>#N/A</v>
      </c>
      <c r="M1666" s="142">
        <f>IF(C1666="ZZ Group",(SUM(IFERROR(SUM(VLOOKUP(C1666,SpeciesLookup,37,FALSE)*E1666/L1666*20*0.001),0)*(1-G1666))),SUM(IFERROR(SUM(VLOOKUP(C1666,SpeciesLookup,37,FALSE)/L1666*'6. Look Up Tables'!$M$9*0.001),0)*(1-G1666)))</f>
        <v>0</v>
      </c>
      <c r="N1666" s="120" t="s">
        <v>114</v>
      </c>
      <c r="O1666" s="122">
        <f t="shared" si="159"/>
        <v>0</v>
      </c>
      <c r="P1666" s="123"/>
    </row>
    <row r="1667" spans="2:16" x14ac:dyDescent="0.2">
      <c r="B1667" s="124"/>
      <c r="C1667" s="137"/>
      <c r="D1667" s="138">
        <f t="shared" si="156"/>
        <v>0</v>
      </c>
      <c r="E1667" s="231"/>
      <c r="F1667" s="119"/>
      <c r="G1667" s="139">
        <f t="shared" si="154"/>
        <v>0</v>
      </c>
      <c r="H1667" s="140">
        <f t="shared" si="157"/>
        <v>0</v>
      </c>
      <c r="I1667" s="122">
        <f t="shared" si="155"/>
        <v>0</v>
      </c>
      <c r="K1667" s="120"/>
      <c r="L1667" s="141" t="e">
        <f t="shared" si="158"/>
        <v>#N/A</v>
      </c>
      <c r="M1667" s="142">
        <f>IF(C1667="ZZ Group",(SUM(IFERROR(SUM(VLOOKUP(C1667,SpeciesLookup,37,FALSE)*E1667/L1667*20*0.001),0)*(1-G1667))),SUM(IFERROR(SUM(VLOOKUP(C1667,SpeciesLookup,37,FALSE)/L1667*'6. Look Up Tables'!$M$9*0.001),0)*(1-G1667)))</f>
        <v>0</v>
      </c>
      <c r="N1667" s="120" t="s">
        <v>114</v>
      </c>
      <c r="O1667" s="122">
        <f t="shared" si="159"/>
        <v>0</v>
      </c>
      <c r="P1667" s="123"/>
    </row>
    <row r="1668" spans="2:16" x14ac:dyDescent="0.2">
      <c r="B1668" s="124"/>
      <c r="C1668" s="137"/>
      <c r="D1668" s="138">
        <f t="shared" si="156"/>
        <v>0</v>
      </c>
      <c r="E1668" s="231"/>
      <c r="F1668" s="119"/>
      <c r="G1668" s="139">
        <f t="shared" si="154"/>
        <v>0</v>
      </c>
      <c r="H1668" s="140">
        <f t="shared" si="157"/>
        <v>0</v>
      </c>
      <c r="I1668" s="122">
        <f t="shared" si="155"/>
        <v>0</v>
      </c>
      <c r="K1668" s="120"/>
      <c r="L1668" s="141" t="e">
        <f t="shared" si="158"/>
        <v>#N/A</v>
      </c>
      <c r="M1668" s="142">
        <f>IF(C1668="ZZ Group",(SUM(IFERROR(SUM(VLOOKUP(C1668,SpeciesLookup,37,FALSE)*E1668/L1668*20*0.001),0)*(1-G1668))),SUM(IFERROR(SUM(VLOOKUP(C1668,SpeciesLookup,37,FALSE)/L1668*'6. Look Up Tables'!$M$9*0.001),0)*(1-G1668)))</f>
        <v>0</v>
      </c>
      <c r="N1668" s="120" t="s">
        <v>114</v>
      </c>
      <c r="O1668" s="122">
        <f t="shared" si="159"/>
        <v>0</v>
      </c>
      <c r="P1668" s="123"/>
    </row>
    <row r="1669" spans="2:16" x14ac:dyDescent="0.2">
      <c r="B1669" s="124"/>
      <c r="C1669" s="137"/>
      <c r="D1669" s="138">
        <f t="shared" si="156"/>
        <v>0</v>
      </c>
      <c r="E1669" s="231"/>
      <c r="F1669" s="119"/>
      <c r="G1669" s="139">
        <f t="shared" si="154"/>
        <v>0</v>
      </c>
      <c r="H1669" s="140">
        <f t="shared" si="157"/>
        <v>0</v>
      </c>
      <c r="I1669" s="122">
        <f t="shared" si="155"/>
        <v>0</v>
      </c>
      <c r="K1669" s="120"/>
      <c r="L1669" s="141" t="e">
        <f t="shared" si="158"/>
        <v>#N/A</v>
      </c>
      <c r="M1669" s="142">
        <f>IF(C1669="ZZ Group",(SUM(IFERROR(SUM(VLOOKUP(C1669,SpeciesLookup,37,FALSE)*E1669/L1669*20*0.001),0)*(1-G1669))),SUM(IFERROR(SUM(VLOOKUP(C1669,SpeciesLookup,37,FALSE)/L1669*'6. Look Up Tables'!$M$9*0.001),0)*(1-G1669)))</f>
        <v>0</v>
      </c>
      <c r="N1669" s="120" t="s">
        <v>114</v>
      </c>
      <c r="O1669" s="122">
        <f t="shared" si="159"/>
        <v>0</v>
      </c>
      <c r="P1669" s="123"/>
    </row>
    <row r="1670" spans="2:16" x14ac:dyDescent="0.2">
      <c r="B1670" s="124"/>
      <c r="C1670" s="137"/>
      <c r="D1670" s="138">
        <f t="shared" si="156"/>
        <v>0</v>
      </c>
      <c r="E1670" s="231"/>
      <c r="F1670" s="119"/>
      <c r="G1670" s="139">
        <f t="shared" si="154"/>
        <v>0</v>
      </c>
      <c r="H1670" s="140">
        <f t="shared" si="157"/>
        <v>0</v>
      </c>
      <c r="I1670" s="122">
        <f t="shared" si="155"/>
        <v>0</v>
      </c>
      <c r="K1670" s="120"/>
      <c r="L1670" s="141" t="e">
        <f t="shared" si="158"/>
        <v>#N/A</v>
      </c>
      <c r="M1670" s="142">
        <f>IF(C1670="ZZ Group",(SUM(IFERROR(SUM(VLOOKUP(C1670,SpeciesLookup,37,FALSE)*E1670/L1670*20*0.001),0)*(1-G1670))),SUM(IFERROR(SUM(VLOOKUP(C1670,SpeciesLookup,37,FALSE)/L1670*'6. Look Up Tables'!$M$9*0.001),0)*(1-G1670)))</f>
        <v>0</v>
      </c>
      <c r="N1670" s="120" t="s">
        <v>114</v>
      </c>
      <c r="O1670" s="122">
        <f t="shared" si="159"/>
        <v>0</v>
      </c>
      <c r="P1670" s="123"/>
    </row>
    <row r="1671" spans="2:16" x14ac:dyDescent="0.2">
      <c r="B1671" s="124"/>
      <c r="C1671" s="137"/>
      <c r="D1671" s="138">
        <f t="shared" si="156"/>
        <v>0</v>
      </c>
      <c r="E1671" s="231"/>
      <c r="F1671" s="119"/>
      <c r="G1671" s="139">
        <f t="shared" si="154"/>
        <v>0</v>
      </c>
      <c r="H1671" s="140">
        <f t="shared" si="157"/>
        <v>0</v>
      </c>
      <c r="I1671" s="122">
        <f t="shared" si="155"/>
        <v>0</v>
      </c>
      <c r="K1671" s="120"/>
      <c r="L1671" s="141" t="e">
        <f t="shared" si="158"/>
        <v>#N/A</v>
      </c>
      <c r="M1671" s="142">
        <f>IF(C1671="ZZ Group",(SUM(IFERROR(SUM(VLOOKUP(C1671,SpeciesLookup,37,FALSE)*E1671/L1671*20*0.001),0)*(1-G1671))),SUM(IFERROR(SUM(VLOOKUP(C1671,SpeciesLookup,37,FALSE)/L1671*'6. Look Up Tables'!$M$9*0.001),0)*(1-G1671)))</f>
        <v>0</v>
      </c>
      <c r="N1671" s="120" t="s">
        <v>114</v>
      </c>
      <c r="O1671" s="122">
        <f t="shared" si="159"/>
        <v>0</v>
      </c>
      <c r="P1671" s="123"/>
    </row>
    <row r="1672" spans="2:16" x14ac:dyDescent="0.2">
      <c r="B1672" s="124"/>
      <c r="C1672" s="137"/>
      <c r="D1672" s="138">
        <f t="shared" si="156"/>
        <v>0</v>
      </c>
      <c r="E1672" s="231"/>
      <c r="F1672" s="119"/>
      <c r="G1672" s="139">
        <f t="shared" si="154"/>
        <v>0</v>
      </c>
      <c r="H1672" s="140">
        <f t="shared" si="157"/>
        <v>0</v>
      </c>
      <c r="I1672" s="122">
        <f t="shared" si="155"/>
        <v>0</v>
      </c>
      <c r="K1672" s="120"/>
      <c r="L1672" s="141" t="e">
        <f t="shared" si="158"/>
        <v>#N/A</v>
      </c>
      <c r="M1672" s="142">
        <f>IF(C1672="ZZ Group",(SUM(IFERROR(SUM(VLOOKUP(C1672,SpeciesLookup,37,FALSE)*E1672/L1672*20*0.001),0)*(1-G1672))),SUM(IFERROR(SUM(VLOOKUP(C1672,SpeciesLookup,37,FALSE)/L1672*'6. Look Up Tables'!$M$9*0.001),0)*(1-G1672)))</f>
        <v>0</v>
      </c>
      <c r="N1672" s="120" t="s">
        <v>114</v>
      </c>
      <c r="O1672" s="122">
        <f t="shared" si="159"/>
        <v>0</v>
      </c>
      <c r="P1672" s="123"/>
    </row>
    <row r="1673" spans="2:16" x14ac:dyDescent="0.2">
      <c r="B1673" s="124"/>
      <c r="C1673" s="137"/>
      <c r="D1673" s="138">
        <f t="shared" si="156"/>
        <v>0</v>
      </c>
      <c r="E1673" s="231"/>
      <c r="F1673" s="119"/>
      <c r="G1673" s="139">
        <f t="shared" si="154"/>
        <v>0</v>
      </c>
      <c r="H1673" s="140">
        <f t="shared" si="157"/>
        <v>0</v>
      </c>
      <c r="I1673" s="122">
        <f t="shared" si="155"/>
        <v>0</v>
      </c>
      <c r="K1673" s="120"/>
      <c r="L1673" s="141" t="e">
        <f t="shared" si="158"/>
        <v>#N/A</v>
      </c>
      <c r="M1673" s="142">
        <f>IF(C1673="ZZ Group",(SUM(IFERROR(SUM(VLOOKUP(C1673,SpeciesLookup,37,FALSE)*E1673/L1673*20*0.001),0)*(1-G1673))),SUM(IFERROR(SUM(VLOOKUP(C1673,SpeciesLookup,37,FALSE)/L1673*'6. Look Up Tables'!$M$9*0.001),0)*(1-G1673)))</f>
        <v>0</v>
      </c>
      <c r="N1673" s="120" t="s">
        <v>114</v>
      </c>
      <c r="O1673" s="122">
        <f t="shared" si="159"/>
        <v>0</v>
      </c>
      <c r="P1673" s="123"/>
    </row>
    <row r="1674" spans="2:16" x14ac:dyDescent="0.2">
      <c r="B1674" s="124"/>
      <c r="C1674" s="137"/>
      <c r="D1674" s="138">
        <f t="shared" si="156"/>
        <v>0</v>
      </c>
      <c r="E1674" s="231"/>
      <c r="F1674" s="119"/>
      <c r="G1674" s="139">
        <f t="shared" si="154"/>
        <v>0</v>
      </c>
      <c r="H1674" s="140">
        <f t="shared" si="157"/>
        <v>0</v>
      </c>
      <c r="I1674" s="122">
        <f t="shared" si="155"/>
        <v>0</v>
      </c>
      <c r="K1674" s="120"/>
      <c r="L1674" s="141" t="e">
        <f t="shared" si="158"/>
        <v>#N/A</v>
      </c>
      <c r="M1674" s="142">
        <f>IF(C1674="ZZ Group",(SUM(IFERROR(SUM(VLOOKUP(C1674,SpeciesLookup,37,FALSE)*E1674/L1674*20*0.001),0)*(1-G1674))),SUM(IFERROR(SUM(VLOOKUP(C1674,SpeciesLookup,37,FALSE)/L1674*'6. Look Up Tables'!$M$9*0.001),0)*(1-G1674)))</f>
        <v>0</v>
      </c>
      <c r="N1674" s="120" t="s">
        <v>114</v>
      </c>
      <c r="O1674" s="122">
        <f t="shared" si="159"/>
        <v>0</v>
      </c>
      <c r="P1674" s="123"/>
    </row>
    <row r="1675" spans="2:16" x14ac:dyDescent="0.2">
      <c r="B1675" s="124"/>
      <c r="C1675" s="137"/>
      <c r="D1675" s="138">
        <f t="shared" si="156"/>
        <v>0</v>
      </c>
      <c r="E1675" s="231"/>
      <c r="F1675" s="119"/>
      <c r="G1675" s="139">
        <f t="shared" si="154"/>
        <v>0</v>
      </c>
      <c r="H1675" s="140">
        <f t="shared" si="157"/>
        <v>0</v>
      </c>
      <c r="I1675" s="122">
        <f t="shared" si="155"/>
        <v>0</v>
      </c>
      <c r="K1675" s="120"/>
      <c r="L1675" s="141" t="e">
        <f t="shared" si="158"/>
        <v>#N/A</v>
      </c>
      <c r="M1675" s="142">
        <f>IF(C1675="ZZ Group",(SUM(IFERROR(SUM(VLOOKUP(C1675,SpeciesLookup,37,FALSE)*E1675/L1675*20*0.001),0)*(1-G1675))),SUM(IFERROR(SUM(VLOOKUP(C1675,SpeciesLookup,37,FALSE)/L1675*'6. Look Up Tables'!$M$9*0.001),0)*(1-G1675)))</f>
        <v>0</v>
      </c>
      <c r="N1675" s="120" t="s">
        <v>114</v>
      </c>
      <c r="O1675" s="122">
        <f t="shared" si="159"/>
        <v>0</v>
      </c>
      <c r="P1675" s="123"/>
    </row>
    <row r="1676" spans="2:16" x14ac:dyDescent="0.2">
      <c r="B1676" s="124"/>
      <c r="C1676" s="137"/>
      <c r="D1676" s="138">
        <f t="shared" si="156"/>
        <v>0</v>
      </c>
      <c r="E1676" s="231"/>
      <c r="F1676" s="119"/>
      <c r="G1676" s="139">
        <f t="shared" si="154"/>
        <v>0</v>
      </c>
      <c r="H1676" s="140">
        <f t="shared" si="157"/>
        <v>0</v>
      </c>
      <c r="I1676" s="122">
        <f t="shared" si="155"/>
        <v>0</v>
      </c>
      <c r="K1676" s="120"/>
      <c r="L1676" s="141" t="e">
        <f t="shared" si="158"/>
        <v>#N/A</v>
      </c>
      <c r="M1676" s="142">
        <f>IF(C1676="ZZ Group",(SUM(IFERROR(SUM(VLOOKUP(C1676,SpeciesLookup,37,FALSE)*E1676/L1676*20*0.001),0)*(1-G1676))),SUM(IFERROR(SUM(VLOOKUP(C1676,SpeciesLookup,37,FALSE)/L1676*'6. Look Up Tables'!$M$9*0.001),0)*(1-G1676)))</f>
        <v>0</v>
      </c>
      <c r="N1676" s="120" t="s">
        <v>114</v>
      </c>
      <c r="O1676" s="122">
        <f t="shared" si="159"/>
        <v>0</v>
      </c>
      <c r="P1676" s="123"/>
    </row>
    <row r="1677" spans="2:16" x14ac:dyDescent="0.2">
      <c r="B1677" s="124"/>
      <c r="C1677" s="137"/>
      <c r="D1677" s="138">
        <f t="shared" si="156"/>
        <v>0</v>
      </c>
      <c r="E1677" s="231"/>
      <c r="F1677" s="119"/>
      <c r="G1677" s="139">
        <f t="shared" ref="G1677:G1740" si="160">IF(C1677="ZZ Group",SUM(F1677/E1677),(IFERROR(SUM(F1677/(PI()*(D1677)^2)),0)))</f>
        <v>0</v>
      </c>
      <c r="H1677" s="140">
        <f t="shared" si="157"/>
        <v>0</v>
      </c>
      <c r="I1677" s="122">
        <f t="shared" ref="I1677:I1740" si="161">IFERROR(SUM(H1677*(1-G1677)),(E1677*(1-G1677)))</f>
        <v>0</v>
      </c>
      <c r="K1677" s="120"/>
      <c r="L1677" s="141" t="e">
        <f t="shared" si="158"/>
        <v>#N/A</v>
      </c>
      <c r="M1677" s="142">
        <f>IF(C1677="ZZ Group",(SUM(IFERROR(SUM(VLOOKUP(C1677,SpeciesLookup,37,FALSE)*E1677/L1677*20*0.001),0)*(1-G1677))),SUM(IFERROR(SUM(VLOOKUP(C1677,SpeciesLookup,37,FALSE)/L1677*'6. Look Up Tables'!$M$9*0.001),0)*(1-G1677)))</f>
        <v>0</v>
      </c>
      <c r="N1677" s="120" t="s">
        <v>114</v>
      </c>
      <c r="O1677" s="122">
        <f t="shared" si="159"/>
        <v>0</v>
      </c>
      <c r="P1677" s="123"/>
    </row>
    <row r="1678" spans="2:16" x14ac:dyDescent="0.2">
      <c r="B1678" s="124"/>
      <c r="C1678" s="137"/>
      <c r="D1678" s="138">
        <f t="shared" si="156"/>
        <v>0</v>
      </c>
      <c r="E1678" s="231"/>
      <c r="F1678" s="119"/>
      <c r="G1678" s="139">
        <f t="shared" si="160"/>
        <v>0</v>
      </c>
      <c r="H1678" s="140">
        <f t="shared" si="157"/>
        <v>0</v>
      </c>
      <c r="I1678" s="122">
        <f t="shared" si="161"/>
        <v>0</v>
      </c>
      <c r="K1678" s="120"/>
      <c r="L1678" s="141" t="e">
        <f t="shared" si="158"/>
        <v>#N/A</v>
      </c>
      <c r="M1678" s="142">
        <f>IF(C1678="ZZ Group",(SUM(IFERROR(SUM(VLOOKUP(C1678,SpeciesLookup,37,FALSE)*E1678/L1678*20*0.001),0)*(1-G1678))),SUM(IFERROR(SUM(VLOOKUP(C1678,SpeciesLookup,37,FALSE)/L1678*'6. Look Up Tables'!$M$9*0.001),0)*(1-G1678)))</f>
        <v>0</v>
      </c>
      <c r="N1678" s="120" t="s">
        <v>114</v>
      </c>
      <c r="O1678" s="122">
        <f t="shared" si="159"/>
        <v>0</v>
      </c>
      <c r="P1678" s="123"/>
    </row>
    <row r="1679" spans="2:16" x14ac:dyDescent="0.2">
      <c r="B1679" s="124"/>
      <c r="C1679" s="137"/>
      <c r="D1679" s="138">
        <f t="shared" si="156"/>
        <v>0</v>
      </c>
      <c r="E1679" s="231"/>
      <c r="F1679" s="119"/>
      <c r="G1679" s="139">
        <f t="shared" si="160"/>
        <v>0</v>
      </c>
      <c r="H1679" s="140">
        <f t="shared" si="157"/>
        <v>0</v>
      </c>
      <c r="I1679" s="122">
        <f t="shared" si="161"/>
        <v>0</v>
      </c>
      <c r="K1679" s="120"/>
      <c r="L1679" s="141" t="e">
        <f t="shared" si="158"/>
        <v>#N/A</v>
      </c>
      <c r="M1679" s="142">
        <f>IF(C1679="ZZ Group",(SUM(IFERROR(SUM(VLOOKUP(C1679,SpeciesLookup,37,FALSE)*E1679/L1679*20*0.001),0)*(1-G1679))),SUM(IFERROR(SUM(VLOOKUP(C1679,SpeciesLookup,37,FALSE)/L1679*'6. Look Up Tables'!$M$9*0.001),0)*(1-G1679)))</f>
        <v>0</v>
      </c>
      <c r="N1679" s="120" t="s">
        <v>114</v>
      </c>
      <c r="O1679" s="122">
        <f t="shared" si="159"/>
        <v>0</v>
      </c>
      <c r="P1679" s="123"/>
    </row>
    <row r="1680" spans="2:16" x14ac:dyDescent="0.2">
      <c r="B1680" s="124"/>
      <c r="C1680" s="137"/>
      <c r="D1680" s="138">
        <f t="shared" si="156"/>
        <v>0</v>
      </c>
      <c r="E1680" s="231"/>
      <c r="F1680" s="119"/>
      <c r="G1680" s="139">
        <f t="shared" si="160"/>
        <v>0</v>
      </c>
      <c r="H1680" s="140">
        <f t="shared" si="157"/>
        <v>0</v>
      </c>
      <c r="I1680" s="122">
        <f t="shared" si="161"/>
        <v>0</v>
      </c>
      <c r="K1680" s="120"/>
      <c r="L1680" s="141" t="e">
        <f t="shared" si="158"/>
        <v>#N/A</v>
      </c>
      <c r="M1680" s="142">
        <f>IF(C1680="ZZ Group",(SUM(IFERROR(SUM(VLOOKUP(C1680,SpeciesLookup,37,FALSE)*E1680/L1680*20*0.001),0)*(1-G1680))),SUM(IFERROR(SUM(VLOOKUP(C1680,SpeciesLookup,37,FALSE)/L1680*'6. Look Up Tables'!$M$9*0.001),0)*(1-G1680)))</f>
        <v>0</v>
      </c>
      <c r="N1680" s="120" t="s">
        <v>114</v>
      </c>
      <c r="O1680" s="122">
        <f t="shared" si="159"/>
        <v>0</v>
      </c>
      <c r="P1680" s="123"/>
    </row>
    <row r="1681" spans="2:16" x14ac:dyDescent="0.2">
      <c r="B1681" s="124"/>
      <c r="C1681" s="137"/>
      <c r="D1681" s="138">
        <f t="shared" si="156"/>
        <v>0</v>
      </c>
      <c r="E1681" s="231"/>
      <c r="F1681" s="119"/>
      <c r="G1681" s="139">
        <f t="shared" si="160"/>
        <v>0</v>
      </c>
      <c r="H1681" s="140">
        <f t="shared" si="157"/>
        <v>0</v>
      </c>
      <c r="I1681" s="122">
        <f t="shared" si="161"/>
        <v>0</v>
      </c>
      <c r="K1681" s="120"/>
      <c r="L1681" s="141" t="e">
        <f t="shared" si="158"/>
        <v>#N/A</v>
      </c>
      <c r="M1681" s="142">
        <f>IF(C1681="ZZ Group",(SUM(IFERROR(SUM(VLOOKUP(C1681,SpeciesLookup,37,FALSE)*E1681/L1681*20*0.001),0)*(1-G1681))),SUM(IFERROR(SUM(VLOOKUP(C1681,SpeciesLookup,37,FALSE)/L1681*'6. Look Up Tables'!$M$9*0.001),0)*(1-G1681)))</f>
        <v>0</v>
      </c>
      <c r="N1681" s="120" t="s">
        <v>114</v>
      </c>
      <c r="O1681" s="122">
        <f t="shared" si="159"/>
        <v>0</v>
      </c>
      <c r="P1681" s="123"/>
    </row>
    <row r="1682" spans="2:16" x14ac:dyDescent="0.2">
      <c r="B1682" s="124"/>
      <c r="C1682" s="137"/>
      <c r="D1682" s="138">
        <f t="shared" si="156"/>
        <v>0</v>
      </c>
      <c r="E1682" s="231"/>
      <c r="F1682" s="119"/>
      <c r="G1682" s="139">
        <f t="shared" si="160"/>
        <v>0</v>
      </c>
      <c r="H1682" s="140">
        <f t="shared" si="157"/>
        <v>0</v>
      </c>
      <c r="I1682" s="122">
        <f t="shared" si="161"/>
        <v>0</v>
      </c>
      <c r="K1682" s="120"/>
      <c r="L1682" s="141" t="e">
        <f t="shared" si="158"/>
        <v>#N/A</v>
      </c>
      <c r="M1682" s="142">
        <f>IF(C1682="ZZ Group",(SUM(IFERROR(SUM(VLOOKUP(C1682,SpeciesLookup,37,FALSE)*E1682/L1682*20*0.001),0)*(1-G1682))),SUM(IFERROR(SUM(VLOOKUP(C1682,SpeciesLookup,37,FALSE)/L1682*'6. Look Up Tables'!$M$9*0.001),0)*(1-G1682)))</f>
        <v>0</v>
      </c>
      <c r="N1682" s="120" t="s">
        <v>114</v>
      </c>
      <c r="O1682" s="122">
        <f t="shared" si="159"/>
        <v>0</v>
      </c>
      <c r="P1682" s="123"/>
    </row>
    <row r="1683" spans="2:16" x14ac:dyDescent="0.2">
      <c r="B1683" s="124"/>
      <c r="C1683" s="137"/>
      <c r="D1683" s="138">
        <f t="shared" si="156"/>
        <v>0</v>
      </c>
      <c r="E1683" s="231"/>
      <c r="F1683" s="119"/>
      <c r="G1683" s="139">
        <f t="shared" si="160"/>
        <v>0</v>
      </c>
      <c r="H1683" s="140">
        <f t="shared" si="157"/>
        <v>0</v>
      </c>
      <c r="I1683" s="122">
        <f t="shared" si="161"/>
        <v>0</v>
      </c>
      <c r="K1683" s="120"/>
      <c r="L1683" s="141" t="e">
        <f t="shared" si="158"/>
        <v>#N/A</v>
      </c>
      <c r="M1683" s="142">
        <f>IF(C1683="ZZ Group",(SUM(IFERROR(SUM(VLOOKUP(C1683,SpeciesLookup,37,FALSE)*E1683/L1683*20*0.001),0)*(1-G1683))),SUM(IFERROR(SUM(VLOOKUP(C1683,SpeciesLookup,37,FALSE)/L1683*'6. Look Up Tables'!$M$9*0.001),0)*(1-G1683)))</f>
        <v>0</v>
      </c>
      <c r="N1683" s="120" t="s">
        <v>114</v>
      </c>
      <c r="O1683" s="122">
        <f t="shared" si="159"/>
        <v>0</v>
      </c>
      <c r="P1683" s="123"/>
    </row>
    <row r="1684" spans="2:16" x14ac:dyDescent="0.2">
      <c r="B1684" s="124"/>
      <c r="C1684" s="137"/>
      <c r="D1684" s="138">
        <f t="shared" si="156"/>
        <v>0</v>
      </c>
      <c r="E1684" s="231"/>
      <c r="F1684" s="119"/>
      <c r="G1684" s="139">
        <f t="shared" si="160"/>
        <v>0</v>
      </c>
      <c r="H1684" s="140">
        <f t="shared" si="157"/>
        <v>0</v>
      </c>
      <c r="I1684" s="122">
        <f t="shared" si="161"/>
        <v>0</v>
      </c>
      <c r="K1684" s="120"/>
      <c r="L1684" s="141" t="e">
        <f t="shared" si="158"/>
        <v>#N/A</v>
      </c>
      <c r="M1684" s="142">
        <f>IF(C1684="ZZ Group",(SUM(IFERROR(SUM(VLOOKUP(C1684,SpeciesLookup,37,FALSE)*E1684/L1684*20*0.001),0)*(1-G1684))),SUM(IFERROR(SUM(VLOOKUP(C1684,SpeciesLookup,37,FALSE)/L1684*'6. Look Up Tables'!$M$9*0.001),0)*(1-G1684)))</f>
        <v>0</v>
      </c>
      <c r="N1684" s="120" t="s">
        <v>114</v>
      </c>
      <c r="O1684" s="122">
        <f t="shared" si="159"/>
        <v>0</v>
      </c>
      <c r="P1684" s="123"/>
    </row>
    <row r="1685" spans="2:16" x14ac:dyDescent="0.2">
      <c r="B1685" s="124"/>
      <c r="C1685" s="137"/>
      <c r="D1685" s="138">
        <f t="shared" si="156"/>
        <v>0</v>
      </c>
      <c r="E1685" s="231"/>
      <c r="F1685" s="119"/>
      <c r="G1685" s="139">
        <f t="shared" si="160"/>
        <v>0</v>
      </c>
      <c r="H1685" s="140">
        <f t="shared" si="157"/>
        <v>0</v>
      </c>
      <c r="I1685" s="122">
        <f t="shared" si="161"/>
        <v>0</v>
      </c>
      <c r="K1685" s="120"/>
      <c r="L1685" s="141" t="e">
        <f t="shared" si="158"/>
        <v>#N/A</v>
      </c>
      <c r="M1685" s="142">
        <f>IF(C1685="ZZ Group",(SUM(IFERROR(SUM(VLOOKUP(C1685,SpeciesLookup,37,FALSE)*E1685/L1685*20*0.001),0)*(1-G1685))),SUM(IFERROR(SUM(VLOOKUP(C1685,SpeciesLookup,37,FALSE)/L1685*'6. Look Up Tables'!$M$9*0.001),0)*(1-G1685)))</f>
        <v>0</v>
      </c>
      <c r="N1685" s="120" t="s">
        <v>114</v>
      </c>
      <c r="O1685" s="122">
        <f t="shared" si="159"/>
        <v>0</v>
      </c>
      <c r="P1685" s="123"/>
    </row>
    <row r="1686" spans="2:16" x14ac:dyDescent="0.2">
      <c r="B1686" s="124"/>
      <c r="C1686" s="137"/>
      <c r="D1686" s="138">
        <f t="shared" si="156"/>
        <v>0</v>
      </c>
      <c r="E1686" s="231"/>
      <c r="F1686" s="119"/>
      <c r="G1686" s="139">
        <f t="shared" si="160"/>
        <v>0</v>
      </c>
      <c r="H1686" s="140">
        <f t="shared" si="157"/>
        <v>0</v>
      </c>
      <c r="I1686" s="122">
        <f t="shared" si="161"/>
        <v>0</v>
      </c>
      <c r="K1686" s="120"/>
      <c r="L1686" s="141" t="e">
        <f t="shared" si="158"/>
        <v>#N/A</v>
      </c>
      <c r="M1686" s="142">
        <f>IF(C1686="ZZ Group",(SUM(IFERROR(SUM(VLOOKUP(C1686,SpeciesLookup,37,FALSE)*E1686/L1686*20*0.001),0)*(1-G1686))),SUM(IFERROR(SUM(VLOOKUP(C1686,SpeciesLookup,37,FALSE)/L1686*'6. Look Up Tables'!$M$9*0.001),0)*(1-G1686)))</f>
        <v>0</v>
      </c>
      <c r="N1686" s="120" t="s">
        <v>114</v>
      </c>
      <c r="O1686" s="122">
        <f t="shared" si="159"/>
        <v>0</v>
      </c>
      <c r="P1686" s="123"/>
    </row>
    <row r="1687" spans="2:16" x14ac:dyDescent="0.2">
      <c r="B1687" s="124"/>
      <c r="C1687" s="137"/>
      <c r="D1687" s="138">
        <f t="shared" si="156"/>
        <v>0</v>
      </c>
      <c r="E1687" s="231"/>
      <c r="F1687" s="119"/>
      <c r="G1687" s="139">
        <f t="shared" si="160"/>
        <v>0</v>
      </c>
      <c r="H1687" s="140">
        <f t="shared" si="157"/>
        <v>0</v>
      </c>
      <c r="I1687" s="122">
        <f t="shared" si="161"/>
        <v>0</v>
      </c>
      <c r="K1687" s="120"/>
      <c r="L1687" s="141" t="e">
        <f t="shared" si="158"/>
        <v>#N/A</v>
      </c>
      <c r="M1687" s="142">
        <f>IF(C1687="ZZ Group",(SUM(IFERROR(SUM(VLOOKUP(C1687,SpeciesLookup,37,FALSE)*E1687/L1687*20*0.001),0)*(1-G1687))),SUM(IFERROR(SUM(VLOOKUP(C1687,SpeciesLookup,37,FALSE)/L1687*'6. Look Up Tables'!$M$9*0.001),0)*(1-G1687)))</f>
        <v>0</v>
      </c>
      <c r="N1687" s="120" t="s">
        <v>114</v>
      </c>
      <c r="O1687" s="122">
        <f t="shared" si="159"/>
        <v>0</v>
      </c>
      <c r="P1687" s="123"/>
    </row>
    <row r="1688" spans="2:16" x14ac:dyDescent="0.2">
      <c r="B1688" s="124"/>
      <c r="C1688" s="137"/>
      <c r="D1688" s="138">
        <f t="shared" si="156"/>
        <v>0</v>
      </c>
      <c r="E1688" s="231"/>
      <c r="F1688" s="119"/>
      <c r="G1688" s="139">
        <f t="shared" si="160"/>
        <v>0</v>
      </c>
      <c r="H1688" s="140">
        <f t="shared" si="157"/>
        <v>0</v>
      </c>
      <c r="I1688" s="122">
        <f t="shared" si="161"/>
        <v>0</v>
      </c>
      <c r="K1688" s="120"/>
      <c r="L1688" s="141" t="e">
        <f t="shared" si="158"/>
        <v>#N/A</v>
      </c>
      <c r="M1688" s="142">
        <f>IF(C1688="ZZ Group",(SUM(IFERROR(SUM(VLOOKUP(C1688,SpeciesLookup,37,FALSE)*E1688/L1688*20*0.001),0)*(1-G1688))),SUM(IFERROR(SUM(VLOOKUP(C1688,SpeciesLookup,37,FALSE)/L1688*'6. Look Up Tables'!$M$9*0.001),0)*(1-G1688)))</f>
        <v>0</v>
      </c>
      <c r="N1688" s="120" t="s">
        <v>114</v>
      </c>
      <c r="O1688" s="122">
        <f t="shared" si="159"/>
        <v>0</v>
      </c>
      <c r="P1688" s="123"/>
    </row>
    <row r="1689" spans="2:16" x14ac:dyDescent="0.2">
      <c r="B1689" s="124"/>
      <c r="C1689" s="137"/>
      <c r="D1689" s="138">
        <f t="shared" si="156"/>
        <v>0</v>
      </c>
      <c r="E1689" s="231"/>
      <c r="F1689" s="119"/>
      <c r="G1689" s="139">
        <f t="shared" si="160"/>
        <v>0</v>
      </c>
      <c r="H1689" s="140">
        <f t="shared" si="157"/>
        <v>0</v>
      </c>
      <c r="I1689" s="122">
        <f t="shared" si="161"/>
        <v>0</v>
      </c>
      <c r="K1689" s="120"/>
      <c r="L1689" s="141" t="e">
        <f t="shared" si="158"/>
        <v>#N/A</v>
      </c>
      <c r="M1689" s="142">
        <f>IF(C1689="ZZ Group",(SUM(IFERROR(SUM(VLOOKUP(C1689,SpeciesLookup,37,FALSE)*E1689/L1689*20*0.001),0)*(1-G1689))),SUM(IFERROR(SUM(VLOOKUP(C1689,SpeciesLookup,37,FALSE)/L1689*'6. Look Up Tables'!$M$9*0.001),0)*(1-G1689)))</f>
        <v>0</v>
      </c>
      <c r="N1689" s="120" t="s">
        <v>114</v>
      </c>
      <c r="O1689" s="122">
        <f t="shared" si="159"/>
        <v>0</v>
      </c>
      <c r="P1689" s="123"/>
    </row>
    <row r="1690" spans="2:16" x14ac:dyDescent="0.2">
      <c r="B1690" s="124"/>
      <c r="C1690" s="137"/>
      <c r="D1690" s="138">
        <f t="shared" si="156"/>
        <v>0</v>
      </c>
      <c r="E1690" s="231"/>
      <c r="F1690" s="119"/>
      <c r="G1690" s="139">
        <f t="shared" si="160"/>
        <v>0</v>
      </c>
      <c r="H1690" s="140">
        <f t="shared" si="157"/>
        <v>0</v>
      </c>
      <c r="I1690" s="122">
        <f t="shared" si="161"/>
        <v>0</v>
      </c>
      <c r="K1690" s="120"/>
      <c r="L1690" s="141" t="e">
        <f t="shared" si="158"/>
        <v>#N/A</v>
      </c>
      <c r="M1690" s="142">
        <f>IF(C1690="ZZ Group",(SUM(IFERROR(SUM(VLOOKUP(C1690,SpeciesLookup,37,FALSE)*E1690/L1690*20*0.001),0)*(1-G1690))),SUM(IFERROR(SUM(VLOOKUP(C1690,SpeciesLookup,37,FALSE)/L1690*'6. Look Up Tables'!$M$9*0.001),0)*(1-G1690)))</f>
        <v>0</v>
      </c>
      <c r="N1690" s="120" t="s">
        <v>114</v>
      </c>
      <c r="O1690" s="122">
        <f t="shared" si="159"/>
        <v>0</v>
      </c>
      <c r="P1690" s="123"/>
    </row>
    <row r="1691" spans="2:16" x14ac:dyDescent="0.2">
      <c r="B1691" s="124"/>
      <c r="C1691" s="137"/>
      <c r="D1691" s="138">
        <f t="shared" si="156"/>
        <v>0</v>
      </c>
      <c r="E1691" s="231"/>
      <c r="F1691" s="119"/>
      <c r="G1691" s="139">
        <f t="shared" si="160"/>
        <v>0</v>
      </c>
      <c r="H1691" s="140">
        <f t="shared" si="157"/>
        <v>0</v>
      </c>
      <c r="I1691" s="122">
        <f t="shared" si="161"/>
        <v>0</v>
      </c>
      <c r="K1691" s="120"/>
      <c r="L1691" s="141" t="e">
        <f t="shared" si="158"/>
        <v>#N/A</v>
      </c>
      <c r="M1691" s="142">
        <f>IF(C1691="ZZ Group",(SUM(IFERROR(SUM(VLOOKUP(C1691,SpeciesLookup,37,FALSE)*E1691/L1691*20*0.001),0)*(1-G1691))),SUM(IFERROR(SUM(VLOOKUP(C1691,SpeciesLookup,37,FALSE)/L1691*'6. Look Up Tables'!$M$9*0.001),0)*(1-G1691)))</f>
        <v>0</v>
      </c>
      <c r="N1691" s="120" t="s">
        <v>114</v>
      </c>
      <c r="O1691" s="122">
        <f t="shared" si="159"/>
        <v>0</v>
      </c>
      <c r="P1691" s="123"/>
    </row>
    <row r="1692" spans="2:16" x14ac:dyDescent="0.2">
      <c r="B1692" s="124"/>
      <c r="C1692" s="137"/>
      <c r="D1692" s="138">
        <f t="shared" si="156"/>
        <v>0</v>
      </c>
      <c r="E1692" s="231"/>
      <c r="F1692" s="119"/>
      <c r="G1692" s="139">
        <f t="shared" si="160"/>
        <v>0</v>
      </c>
      <c r="H1692" s="140">
        <f t="shared" si="157"/>
        <v>0</v>
      </c>
      <c r="I1692" s="122">
        <f t="shared" si="161"/>
        <v>0</v>
      </c>
      <c r="K1692" s="120"/>
      <c r="L1692" s="141" t="e">
        <f t="shared" si="158"/>
        <v>#N/A</v>
      </c>
      <c r="M1692" s="142">
        <f>IF(C1692="ZZ Group",(SUM(IFERROR(SUM(VLOOKUP(C1692,SpeciesLookup,37,FALSE)*E1692/L1692*20*0.001),0)*(1-G1692))),SUM(IFERROR(SUM(VLOOKUP(C1692,SpeciesLookup,37,FALSE)/L1692*'6. Look Up Tables'!$M$9*0.001),0)*(1-G1692)))</f>
        <v>0</v>
      </c>
      <c r="N1692" s="120" t="s">
        <v>114</v>
      </c>
      <c r="O1692" s="122">
        <f t="shared" si="159"/>
        <v>0</v>
      </c>
      <c r="P1692" s="123"/>
    </row>
    <row r="1693" spans="2:16" x14ac:dyDescent="0.2">
      <c r="B1693" s="124"/>
      <c r="C1693" s="137"/>
      <c r="D1693" s="138">
        <f t="shared" si="156"/>
        <v>0</v>
      </c>
      <c r="E1693" s="231"/>
      <c r="F1693" s="119"/>
      <c r="G1693" s="139">
        <f t="shared" si="160"/>
        <v>0</v>
      </c>
      <c r="H1693" s="140">
        <f t="shared" si="157"/>
        <v>0</v>
      </c>
      <c r="I1693" s="122">
        <f t="shared" si="161"/>
        <v>0</v>
      </c>
      <c r="K1693" s="120"/>
      <c r="L1693" s="141" t="e">
        <f t="shared" si="158"/>
        <v>#N/A</v>
      </c>
      <c r="M1693" s="142">
        <f>IF(C1693="ZZ Group",(SUM(IFERROR(SUM(VLOOKUP(C1693,SpeciesLookup,37,FALSE)*E1693/L1693*20*0.001),0)*(1-G1693))),SUM(IFERROR(SUM(VLOOKUP(C1693,SpeciesLookup,37,FALSE)/L1693*'6. Look Up Tables'!$M$9*0.001),0)*(1-G1693)))</f>
        <v>0</v>
      </c>
      <c r="N1693" s="120" t="s">
        <v>114</v>
      </c>
      <c r="O1693" s="122">
        <f t="shared" si="159"/>
        <v>0</v>
      </c>
      <c r="P1693" s="123"/>
    </row>
    <row r="1694" spans="2:16" x14ac:dyDescent="0.2">
      <c r="B1694" s="124"/>
      <c r="C1694" s="137"/>
      <c r="D1694" s="138">
        <f t="shared" si="156"/>
        <v>0</v>
      </c>
      <c r="E1694" s="231"/>
      <c r="F1694" s="119"/>
      <c r="G1694" s="139">
        <f t="shared" si="160"/>
        <v>0</v>
      </c>
      <c r="H1694" s="140">
        <f t="shared" si="157"/>
        <v>0</v>
      </c>
      <c r="I1694" s="122">
        <f t="shared" si="161"/>
        <v>0</v>
      </c>
      <c r="K1694" s="120"/>
      <c r="L1694" s="141" t="e">
        <f t="shared" si="158"/>
        <v>#N/A</v>
      </c>
      <c r="M1694" s="142">
        <f>IF(C1694="ZZ Group",(SUM(IFERROR(SUM(VLOOKUP(C1694,SpeciesLookup,37,FALSE)*E1694/L1694*20*0.001),0)*(1-G1694))),SUM(IFERROR(SUM(VLOOKUP(C1694,SpeciesLookup,37,FALSE)/L1694*'6. Look Up Tables'!$M$9*0.001),0)*(1-G1694)))</f>
        <v>0</v>
      </c>
      <c r="N1694" s="120" t="s">
        <v>114</v>
      </c>
      <c r="O1694" s="122">
        <f t="shared" si="159"/>
        <v>0</v>
      </c>
      <c r="P1694" s="123"/>
    </row>
    <row r="1695" spans="2:16" x14ac:dyDescent="0.2">
      <c r="B1695" s="124"/>
      <c r="C1695" s="137"/>
      <c r="D1695" s="138">
        <f t="shared" si="156"/>
        <v>0</v>
      </c>
      <c r="E1695" s="231"/>
      <c r="F1695" s="119"/>
      <c r="G1695" s="139">
        <f t="shared" si="160"/>
        <v>0</v>
      </c>
      <c r="H1695" s="140">
        <f t="shared" si="157"/>
        <v>0</v>
      </c>
      <c r="I1695" s="122">
        <f t="shared" si="161"/>
        <v>0</v>
      </c>
      <c r="K1695" s="120"/>
      <c r="L1695" s="141" t="e">
        <f t="shared" si="158"/>
        <v>#N/A</v>
      </c>
      <c r="M1695" s="142">
        <f>IF(C1695="ZZ Group",(SUM(IFERROR(SUM(VLOOKUP(C1695,SpeciesLookup,37,FALSE)*E1695/L1695*20*0.001),0)*(1-G1695))),SUM(IFERROR(SUM(VLOOKUP(C1695,SpeciesLookup,37,FALSE)/L1695*'6. Look Up Tables'!$M$9*0.001),0)*(1-G1695)))</f>
        <v>0</v>
      </c>
      <c r="N1695" s="120" t="s">
        <v>114</v>
      </c>
      <c r="O1695" s="122">
        <f t="shared" si="159"/>
        <v>0</v>
      </c>
      <c r="P1695" s="123"/>
    </row>
    <row r="1696" spans="2:16" x14ac:dyDescent="0.2">
      <c r="B1696" s="124"/>
      <c r="C1696" s="137"/>
      <c r="D1696" s="138">
        <f t="shared" si="156"/>
        <v>0</v>
      </c>
      <c r="E1696" s="231"/>
      <c r="F1696" s="119"/>
      <c r="G1696" s="139">
        <f t="shared" si="160"/>
        <v>0</v>
      </c>
      <c r="H1696" s="140">
        <f t="shared" si="157"/>
        <v>0</v>
      </c>
      <c r="I1696" s="122">
        <f t="shared" si="161"/>
        <v>0</v>
      </c>
      <c r="K1696" s="120"/>
      <c r="L1696" s="141" t="e">
        <f t="shared" si="158"/>
        <v>#N/A</v>
      </c>
      <c r="M1696" s="142">
        <f>IF(C1696="ZZ Group",(SUM(IFERROR(SUM(VLOOKUP(C1696,SpeciesLookup,37,FALSE)*E1696/L1696*20*0.001),0)*(1-G1696))),SUM(IFERROR(SUM(VLOOKUP(C1696,SpeciesLookup,37,FALSE)/L1696*'6. Look Up Tables'!$M$9*0.001),0)*(1-G1696)))</f>
        <v>0</v>
      </c>
      <c r="N1696" s="120" t="s">
        <v>114</v>
      </c>
      <c r="O1696" s="122">
        <f t="shared" si="159"/>
        <v>0</v>
      </c>
      <c r="P1696" s="123"/>
    </row>
    <row r="1697" spans="2:16" x14ac:dyDescent="0.2">
      <c r="B1697" s="124"/>
      <c r="C1697" s="137"/>
      <c r="D1697" s="138">
        <f t="shared" si="156"/>
        <v>0</v>
      </c>
      <c r="E1697" s="231"/>
      <c r="F1697" s="119"/>
      <c r="G1697" s="139">
        <f t="shared" si="160"/>
        <v>0</v>
      </c>
      <c r="H1697" s="140">
        <f t="shared" si="157"/>
        <v>0</v>
      </c>
      <c r="I1697" s="122">
        <f t="shared" si="161"/>
        <v>0</v>
      </c>
      <c r="K1697" s="120"/>
      <c r="L1697" s="141" t="e">
        <f t="shared" si="158"/>
        <v>#N/A</v>
      </c>
      <c r="M1697" s="142">
        <f>IF(C1697="ZZ Group",(SUM(IFERROR(SUM(VLOOKUP(C1697,SpeciesLookup,37,FALSE)*E1697/L1697*20*0.001),0)*(1-G1697))),SUM(IFERROR(SUM(VLOOKUP(C1697,SpeciesLookup,37,FALSE)/L1697*'6. Look Up Tables'!$M$9*0.001),0)*(1-G1697)))</f>
        <v>0</v>
      </c>
      <c r="N1697" s="120" t="s">
        <v>114</v>
      </c>
      <c r="O1697" s="122">
        <f t="shared" si="159"/>
        <v>0</v>
      </c>
      <c r="P1697" s="123"/>
    </row>
    <row r="1698" spans="2:16" x14ac:dyDescent="0.2">
      <c r="B1698" s="124"/>
      <c r="C1698" s="137"/>
      <c r="D1698" s="138">
        <f t="shared" si="156"/>
        <v>0</v>
      </c>
      <c r="E1698" s="231"/>
      <c r="F1698" s="119"/>
      <c r="G1698" s="139">
        <f t="shared" si="160"/>
        <v>0</v>
      </c>
      <c r="H1698" s="140">
        <f t="shared" si="157"/>
        <v>0</v>
      </c>
      <c r="I1698" s="122">
        <f t="shared" si="161"/>
        <v>0</v>
      </c>
      <c r="K1698" s="120"/>
      <c r="L1698" s="141" t="e">
        <f t="shared" si="158"/>
        <v>#N/A</v>
      </c>
      <c r="M1698" s="142">
        <f>IF(C1698="ZZ Group",(SUM(IFERROR(SUM(VLOOKUP(C1698,SpeciesLookup,37,FALSE)*E1698/L1698*20*0.001),0)*(1-G1698))),SUM(IFERROR(SUM(VLOOKUP(C1698,SpeciesLookup,37,FALSE)/L1698*'6. Look Up Tables'!$M$9*0.001),0)*(1-G1698)))</f>
        <v>0</v>
      </c>
      <c r="N1698" s="120" t="s">
        <v>114</v>
      </c>
      <c r="O1698" s="122">
        <f t="shared" si="159"/>
        <v>0</v>
      </c>
      <c r="P1698" s="123"/>
    </row>
    <row r="1699" spans="2:16" x14ac:dyDescent="0.2">
      <c r="B1699" s="124"/>
      <c r="C1699" s="137"/>
      <c r="D1699" s="138">
        <f t="shared" si="156"/>
        <v>0</v>
      </c>
      <c r="E1699" s="231"/>
      <c r="F1699" s="119"/>
      <c r="G1699" s="139">
        <f t="shared" si="160"/>
        <v>0</v>
      </c>
      <c r="H1699" s="140">
        <f t="shared" si="157"/>
        <v>0</v>
      </c>
      <c r="I1699" s="122">
        <f t="shared" si="161"/>
        <v>0</v>
      </c>
      <c r="K1699" s="120"/>
      <c r="L1699" s="141" t="e">
        <f t="shared" si="158"/>
        <v>#N/A</v>
      </c>
      <c r="M1699" s="142">
        <f>IF(C1699="ZZ Group",(SUM(IFERROR(SUM(VLOOKUP(C1699,SpeciesLookup,37,FALSE)*E1699/L1699*20*0.001),0)*(1-G1699))),SUM(IFERROR(SUM(VLOOKUP(C1699,SpeciesLookup,37,FALSE)/L1699*'6. Look Up Tables'!$M$9*0.001),0)*(1-G1699)))</f>
        <v>0</v>
      </c>
      <c r="N1699" s="120" t="s">
        <v>114</v>
      </c>
      <c r="O1699" s="122">
        <f t="shared" si="159"/>
        <v>0</v>
      </c>
      <c r="P1699" s="123"/>
    </row>
    <row r="1700" spans="2:16" x14ac:dyDescent="0.2">
      <c r="B1700" s="124"/>
      <c r="C1700" s="137"/>
      <c r="D1700" s="138">
        <f t="shared" si="156"/>
        <v>0</v>
      </c>
      <c r="E1700" s="231"/>
      <c r="F1700" s="119"/>
      <c r="G1700" s="139">
        <f t="shared" si="160"/>
        <v>0</v>
      </c>
      <c r="H1700" s="140">
        <f t="shared" si="157"/>
        <v>0</v>
      </c>
      <c r="I1700" s="122">
        <f t="shared" si="161"/>
        <v>0</v>
      </c>
      <c r="K1700" s="120"/>
      <c r="L1700" s="141" t="e">
        <f t="shared" si="158"/>
        <v>#N/A</v>
      </c>
      <c r="M1700" s="142">
        <f>IF(C1700="ZZ Group",(SUM(IFERROR(SUM(VLOOKUP(C1700,SpeciesLookup,37,FALSE)*E1700/L1700*20*0.001),0)*(1-G1700))),SUM(IFERROR(SUM(VLOOKUP(C1700,SpeciesLookup,37,FALSE)/L1700*'6. Look Up Tables'!$M$9*0.001),0)*(1-G1700)))</f>
        <v>0</v>
      </c>
      <c r="N1700" s="120" t="s">
        <v>114</v>
      </c>
      <c r="O1700" s="122">
        <f t="shared" si="159"/>
        <v>0</v>
      </c>
      <c r="P1700" s="123"/>
    </row>
    <row r="1701" spans="2:16" x14ac:dyDescent="0.2">
      <c r="B1701" s="124"/>
      <c r="C1701" s="137"/>
      <c r="D1701" s="138">
        <f t="shared" si="156"/>
        <v>0</v>
      </c>
      <c r="E1701" s="231"/>
      <c r="F1701" s="119"/>
      <c r="G1701" s="139">
        <f t="shared" si="160"/>
        <v>0</v>
      </c>
      <c r="H1701" s="140">
        <f t="shared" si="157"/>
        <v>0</v>
      </c>
      <c r="I1701" s="122">
        <f t="shared" si="161"/>
        <v>0</v>
      </c>
      <c r="K1701" s="120"/>
      <c r="L1701" s="141" t="e">
        <f t="shared" si="158"/>
        <v>#N/A</v>
      </c>
      <c r="M1701" s="142">
        <f>IF(C1701="ZZ Group",(SUM(IFERROR(SUM(VLOOKUP(C1701,SpeciesLookup,37,FALSE)*E1701/L1701*20*0.001),0)*(1-G1701))),SUM(IFERROR(SUM(VLOOKUP(C1701,SpeciesLookup,37,FALSE)/L1701*'6. Look Up Tables'!$M$9*0.001),0)*(1-G1701)))</f>
        <v>0</v>
      </c>
      <c r="N1701" s="120" t="s">
        <v>114</v>
      </c>
      <c r="O1701" s="122">
        <f t="shared" si="159"/>
        <v>0</v>
      </c>
      <c r="P1701" s="123"/>
    </row>
    <row r="1702" spans="2:16" x14ac:dyDescent="0.2">
      <c r="B1702" s="124"/>
      <c r="C1702" s="137"/>
      <c r="D1702" s="138">
        <f t="shared" si="156"/>
        <v>0</v>
      </c>
      <c r="E1702" s="231"/>
      <c r="F1702" s="119"/>
      <c r="G1702" s="139">
        <f t="shared" si="160"/>
        <v>0</v>
      </c>
      <c r="H1702" s="140">
        <f t="shared" si="157"/>
        <v>0</v>
      </c>
      <c r="I1702" s="122">
        <f t="shared" si="161"/>
        <v>0</v>
      </c>
      <c r="K1702" s="120"/>
      <c r="L1702" s="141" t="e">
        <f t="shared" si="158"/>
        <v>#N/A</v>
      </c>
      <c r="M1702" s="142">
        <f>IF(C1702="ZZ Group",(SUM(IFERROR(SUM(VLOOKUP(C1702,SpeciesLookup,37,FALSE)*E1702/L1702*20*0.001),0)*(1-G1702))),SUM(IFERROR(SUM(VLOOKUP(C1702,SpeciesLookup,37,FALSE)/L1702*'6. Look Up Tables'!$M$9*0.001),0)*(1-G1702)))</f>
        <v>0</v>
      </c>
      <c r="N1702" s="120" t="s">
        <v>114</v>
      </c>
      <c r="O1702" s="122">
        <f t="shared" si="159"/>
        <v>0</v>
      </c>
      <c r="P1702" s="123"/>
    </row>
    <row r="1703" spans="2:16" x14ac:dyDescent="0.2">
      <c r="B1703" s="124"/>
      <c r="C1703" s="137"/>
      <c r="D1703" s="138">
        <f t="shared" si="156"/>
        <v>0</v>
      </c>
      <c r="E1703" s="231"/>
      <c r="F1703" s="119"/>
      <c r="G1703" s="139">
        <f t="shared" si="160"/>
        <v>0</v>
      </c>
      <c r="H1703" s="140">
        <f t="shared" si="157"/>
        <v>0</v>
      </c>
      <c r="I1703" s="122">
        <f t="shared" si="161"/>
        <v>0</v>
      </c>
      <c r="K1703" s="120"/>
      <c r="L1703" s="141" t="e">
        <f t="shared" si="158"/>
        <v>#N/A</v>
      </c>
      <c r="M1703" s="142">
        <f>IF(C1703="ZZ Group",(SUM(IFERROR(SUM(VLOOKUP(C1703,SpeciesLookup,37,FALSE)*E1703/L1703*20*0.001),0)*(1-G1703))),SUM(IFERROR(SUM(VLOOKUP(C1703,SpeciesLookup,37,FALSE)/L1703*'6. Look Up Tables'!$M$9*0.001),0)*(1-G1703)))</f>
        <v>0</v>
      </c>
      <c r="N1703" s="120" t="s">
        <v>114</v>
      </c>
      <c r="O1703" s="122">
        <f t="shared" si="159"/>
        <v>0</v>
      </c>
      <c r="P1703" s="123"/>
    </row>
    <row r="1704" spans="2:16" x14ac:dyDescent="0.2">
      <c r="B1704" s="124"/>
      <c r="C1704" s="137"/>
      <c r="D1704" s="138">
        <f t="shared" si="156"/>
        <v>0</v>
      </c>
      <c r="E1704" s="231"/>
      <c r="F1704" s="119"/>
      <c r="G1704" s="139">
        <f t="shared" si="160"/>
        <v>0</v>
      </c>
      <c r="H1704" s="140">
        <f t="shared" si="157"/>
        <v>0</v>
      </c>
      <c r="I1704" s="122">
        <f t="shared" si="161"/>
        <v>0</v>
      </c>
      <c r="K1704" s="120"/>
      <c r="L1704" s="141" t="e">
        <f t="shared" si="158"/>
        <v>#N/A</v>
      </c>
      <c r="M1704" s="142">
        <f>IF(C1704="ZZ Group",(SUM(IFERROR(SUM(VLOOKUP(C1704,SpeciesLookup,37,FALSE)*E1704/L1704*20*0.001),0)*(1-G1704))),SUM(IFERROR(SUM(VLOOKUP(C1704,SpeciesLookup,37,FALSE)/L1704*'6. Look Up Tables'!$M$9*0.001),0)*(1-G1704)))</f>
        <v>0</v>
      </c>
      <c r="N1704" s="120" t="s">
        <v>114</v>
      </c>
      <c r="O1704" s="122">
        <f t="shared" si="159"/>
        <v>0</v>
      </c>
      <c r="P1704" s="123"/>
    </row>
    <row r="1705" spans="2:16" x14ac:dyDescent="0.2">
      <c r="B1705" s="124"/>
      <c r="C1705" s="137"/>
      <c r="D1705" s="138">
        <f t="shared" si="156"/>
        <v>0</v>
      </c>
      <c r="E1705" s="231"/>
      <c r="F1705" s="119"/>
      <c r="G1705" s="139">
        <f t="shared" si="160"/>
        <v>0</v>
      </c>
      <c r="H1705" s="140">
        <f t="shared" si="157"/>
        <v>0</v>
      </c>
      <c r="I1705" s="122">
        <f t="shared" si="161"/>
        <v>0</v>
      </c>
      <c r="K1705" s="120"/>
      <c r="L1705" s="141" t="e">
        <f t="shared" si="158"/>
        <v>#N/A</v>
      </c>
      <c r="M1705" s="142">
        <f>IF(C1705="ZZ Group",(SUM(IFERROR(SUM(VLOOKUP(C1705,SpeciesLookup,37,FALSE)*E1705/L1705*20*0.001),0)*(1-G1705))),SUM(IFERROR(SUM(VLOOKUP(C1705,SpeciesLookup,37,FALSE)/L1705*'6. Look Up Tables'!$M$9*0.001),0)*(1-G1705)))</f>
        <v>0</v>
      </c>
      <c r="N1705" s="120" t="s">
        <v>114</v>
      </c>
      <c r="O1705" s="122">
        <f t="shared" si="159"/>
        <v>0</v>
      </c>
      <c r="P1705" s="123"/>
    </row>
    <row r="1706" spans="2:16" x14ac:dyDescent="0.2">
      <c r="B1706" s="124"/>
      <c r="C1706" s="137"/>
      <c r="D1706" s="138">
        <f t="shared" si="156"/>
        <v>0</v>
      </c>
      <c r="E1706" s="231"/>
      <c r="F1706" s="119"/>
      <c r="G1706" s="139">
        <f t="shared" si="160"/>
        <v>0</v>
      </c>
      <c r="H1706" s="140">
        <f t="shared" si="157"/>
        <v>0</v>
      </c>
      <c r="I1706" s="122">
        <f t="shared" si="161"/>
        <v>0</v>
      </c>
      <c r="K1706" s="120"/>
      <c r="L1706" s="141" t="e">
        <f t="shared" si="158"/>
        <v>#N/A</v>
      </c>
      <c r="M1706" s="142">
        <f>IF(C1706="ZZ Group",(SUM(IFERROR(SUM(VLOOKUP(C1706,SpeciesLookup,37,FALSE)*E1706/L1706*20*0.001),0)*(1-G1706))),SUM(IFERROR(SUM(VLOOKUP(C1706,SpeciesLookup,37,FALSE)/L1706*'6. Look Up Tables'!$M$9*0.001),0)*(1-G1706)))</f>
        <v>0</v>
      </c>
      <c r="N1706" s="120" t="s">
        <v>114</v>
      </c>
      <c r="O1706" s="122">
        <f t="shared" si="159"/>
        <v>0</v>
      </c>
      <c r="P1706" s="123"/>
    </row>
    <row r="1707" spans="2:16" x14ac:dyDescent="0.2">
      <c r="B1707" s="124"/>
      <c r="C1707" s="137"/>
      <c r="D1707" s="138">
        <f t="shared" si="156"/>
        <v>0</v>
      </c>
      <c r="E1707" s="231"/>
      <c r="F1707" s="119"/>
      <c r="G1707" s="139">
        <f t="shared" si="160"/>
        <v>0</v>
      </c>
      <c r="H1707" s="140">
        <f t="shared" si="157"/>
        <v>0</v>
      </c>
      <c r="I1707" s="122">
        <f t="shared" si="161"/>
        <v>0</v>
      </c>
      <c r="K1707" s="120"/>
      <c r="L1707" s="141" t="e">
        <f t="shared" si="158"/>
        <v>#N/A</v>
      </c>
      <c r="M1707" s="142">
        <f>IF(C1707="ZZ Group",(SUM(IFERROR(SUM(VLOOKUP(C1707,SpeciesLookup,37,FALSE)*E1707/L1707*20*0.001),0)*(1-G1707))),SUM(IFERROR(SUM(VLOOKUP(C1707,SpeciesLookup,37,FALSE)/L1707*'6. Look Up Tables'!$M$9*0.001),0)*(1-G1707)))</f>
        <v>0</v>
      </c>
      <c r="N1707" s="120" t="s">
        <v>114</v>
      </c>
      <c r="O1707" s="122">
        <f t="shared" si="159"/>
        <v>0</v>
      </c>
      <c r="P1707" s="123"/>
    </row>
    <row r="1708" spans="2:16" x14ac:dyDescent="0.2">
      <c r="B1708" s="124"/>
      <c r="C1708" s="137"/>
      <c r="D1708" s="138">
        <f t="shared" si="156"/>
        <v>0</v>
      </c>
      <c r="E1708" s="231"/>
      <c r="F1708" s="119"/>
      <c r="G1708" s="139">
        <f t="shared" si="160"/>
        <v>0</v>
      </c>
      <c r="H1708" s="140">
        <f t="shared" si="157"/>
        <v>0</v>
      </c>
      <c r="I1708" s="122">
        <f t="shared" si="161"/>
        <v>0</v>
      </c>
      <c r="K1708" s="120"/>
      <c r="L1708" s="141" t="e">
        <f t="shared" si="158"/>
        <v>#N/A</v>
      </c>
      <c r="M1708" s="142">
        <f>IF(C1708="ZZ Group",(SUM(IFERROR(SUM(VLOOKUP(C1708,SpeciesLookup,37,FALSE)*E1708/L1708*20*0.001),0)*(1-G1708))),SUM(IFERROR(SUM(VLOOKUP(C1708,SpeciesLookup,37,FALSE)/L1708*'6. Look Up Tables'!$M$9*0.001),0)*(1-G1708)))</f>
        <v>0</v>
      </c>
      <c r="N1708" s="120" t="s">
        <v>114</v>
      </c>
      <c r="O1708" s="122">
        <f t="shared" si="159"/>
        <v>0</v>
      </c>
      <c r="P1708" s="123"/>
    </row>
    <row r="1709" spans="2:16" x14ac:dyDescent="0.2">
      <c r="B1709" s="124"/>
      <c r="C1709" s="137"/>
      <c r="D1709" s="138">
        <f t="shared" si="156"/>
        <v>0</v>
      </c>
      <c r="E1709" s="231"/>
      <c r="F1709" s="119"/>
      <c r="G1709" s="139">
        <f t="shared" si="160"/>
        <v>0</v>
      </c>
      <c r="H1709" s="140">
        <f t="shared" si="157"/>
        <v>0</v>
      </c>
      <c r="I1709" s="122">
        <f t="shared" si="161"/>
        <v>0</v>
      </c>
      <c r="K1709" s="120"/>
      <c r="L1709" s="141" t="e">
        <f t="shared" si="158"/>
        <v>#N/A</v>
      </c>
      <c r="M1709" s="142">
        <f>IF(C1709="ZZ Group",(SUM(IFERROR(SUM(VLOOKUP(C1709,SpeciesLookup,37,FALSE)*E1709/L1709*20*0.001),0)*(1-G1709))),SUM(IFERROR(SUM(VLOOKUP(C1709,SpeciesLookup,37,FALSE)/L1709*'6. Look Up Tables'!$M$9*0.001),0)*(1-G1709)))</f>
        <v>0</v>
      </c>
      <c r="N1709" s="120" t="s">
        <v>114</v>
      </c>
      <c r="O1709" s="122">
        <f t="shared" si="159"/>
        <v>0</v>
      </c>
      <c r="P1709" s="123"/>
    </row>
    <row r="1710" spans="2:16" x14ac:dyDescent="0.2">
      <c r="B1710" s="124"/>
      <c r="C1710" s="137"/>
      <c r="D1710" s="138">
        <f t="shared" si="156"/>
        <v>0</v>
      </c>
      <c r="E1710" s="231"/>
      <c r="F1710" s="119"/>
      <c r="G1710" s="139">
        <f t="shared" si="160"/>
        <v>0</v>
      </c>
      <c r="H1710" s="140">
        <f t="shared" si="157"/>
        <v>0</v>
      </c>
      <c r="I1710" s="122">
        <f t="shared" si="161"/>
        <v>0</v>
      </c>
      <c r="K1710" s="120"/>
      <c r="L1710" s="141" t="e">
        <f t="shared" si="158"/>
        <v>#N/A</v>
      </c>
      <c r="M1710" s="142">
        <f>IF(C1710="ZZ Group",(SUM(IFERROR(SUM(VLOOKUP(C1710,SpeciesLookup,37,FALSE)*E1710/L1710*20*0.001),0)*(1-G1710))),SUM(IFERROR(SUM(VLOOKUP(C1710,SpeciesLookup,37,FALSE)/L1710*'6. Look Up Tables'!$M$9*0.001),0)*(1-G1710)))</f>
        <v>0</v>
      </c>
      <c r="N1710" s="120" t="s">
        <v>114</v>
      </c>
      <c r="O1710" s="122">
        <f t="shared" si="159"/>
        <v>0</v>
      </c>
      <c r="P1710" s="123"/>
    </row>
    <row r="1711" spans="2:16" x14ac:dyDescent="0.2">
      <c r="B1711" s="124"/>
      <c r="C1711" s="137"/>
      <c r="D1711" s="138">
        <f t="shared" si="156"/>
        <v>0</v>
      </c>
      <c r="E1711" s="231"/>
      <c r="F1711" s="119"/>
      <c r="G1711" s="139">
        <f t="shared" si="160"/>
        <v>0</v>
      </c>
      <c r="H1711" s="140">
        <f t="shared" si="157"/>
        <v>0</v>
      </c>
      <c r="I1711" s="122">
        <f t="shared" si="161"/>
        <v>0</v>
      </c>
      <c r="K1711" s="120"/>
      <c r="L1711" s="141" t="e">
        <f t="shared" si="158"/>
        <v>#N/A</v>
      </c>
      <c r="M1711" s="142">
        <f>IF(C1711="ZZ Group",(SUM(IFERROR(SUM(VLOOKUP(C1711,SpeciesLookup,37,FALSE)*E1711/L1711*20*0.001),0)*(1-G1711))),SUM(IFERROR(SUM(VLOOKUP(C1711,SpeciesLookup,37,FALSE)/L1711*'6. Look Up Tables'!$M$9*0.001),0)*(1-G1711)))</f>
        <v>0</v>
      </c>
      <c r="N1711" s="120" t="s">
        <v>114</v>
      </c>
      <c r="O1711" s="122">
        <f t="shared" si="159"/>
        <v>0</v>
      </c>
      <c r="P1711" s="123"/>
    </row>
    <row r="1712" spans="2:16" x14ac:dyDescent="0.2">
      <c r="B1712" s="124"/>
      <c r="C1712" s="137"/>
      <c r="D1712" s="138">
        <f t="shared" si="156"/>
        <v>0</v>
      </c>
      <c r="E1712" s="231"/>
      <c r="F1712" s="119"/>
      <c r="G1712" s="139">
        <f t="shared" si="160"/>
        <v>0</v>
      </c>
      <c r="H1712" s="140">
        <f t="shared" si="157"/>
        <v>0</v>
      </c>
      <c r="I1712" s="122">
        <f t="shared" si="161"/>
        <v>0</v>
      </c>
      <c r="K1712" s="120"/>
      <c r="L1712" s="141" t="e">
        <f t="shared" si="158"/>
        <v>#N/A</v>
      </c>
      <c r="M1712" s="142">
        <f>IF(C1712="ZZ Group",(SUM(IFERROR(SUM(VLOOKUP(C1712,SpeciesLookup,37,FALSE)*E1712/L1712*20*0.001),0)*(1-G1712))),SUM(IFERROR(SUM(VLOOKUP(C1712,SpeciesLookup,37,FALSE)/L1712*'6. Look Up Tables'!$M$9*0.001),0)*(1-G1712)))</f>
        <v>0</v>
      </c>
      <c r="N1712" s="120" t="s">
        <v>114</v>
      </c>
      <c r="O1712" s="122">
        <f t="shared" si="159"/>
        <v>0</v>
      </c>
      <c r="P1712" s="123"/>
    </row>
    <row r="1713" spans="2:16" x14ac:dyDescent="0.2">
      <c r="B1713" s="124"/>
      <c r="C1713" s="137"/>
      <c r="D1713" s="138">
        <f t="shared" si="156"/>
        <v>0</v>
      </c>
      <c r="E1713" s="231"/>
      <c r="F1713" s="119"/>
      <c r="G1713" s="139">
        <f t="shared" si="160"/>
        <v>0</v>
      </c>
      <c r="H1713" s="140">
        <f t="shared" si="157"/>
        <v>0</v>
      </c>
      <c r="I1713" s="122">
        <f t="shared" si="161"/>
        <v>0</v>
      </c>
      <c r="K1713" s="120"/>
      <c r="L1713" s="141" t="e">
        <f t="shared" si="158"/>
        <v>#N/A</v>
      </c>
      <c r="M1713" s="142">
        <f>IF(C1713="ZZ Group",(SUM(IFERROR(SUM(VLOOKUP(C1713,SpeciesLookup,37,FALSE)*E1713/L1713*20*0.001),0)*(1-G1713))),SUM(IFERROR(SUM(VLOOKUP(C1713,SpeciesLookup,37,FALSE)/L1713*'6. Look Up Tables'!$M$9*0.001),0)*(1-G1713)))</f>
        <v>0</v>
      </c>
      <c r="N1713" s="120" t="s">
        <v>114</v>
      </c>
      <c r="O1713" s="122">
        <f t="shared" si="159"/>
        <v>0</v>
      </c>
      <c r="P1713" s="123"/>
    </row>
    <row r="1714" spans="2:16" x14ac:dyDescent="0.2">
      <c r="B1714" s="124"/>
      <c r="C1714" s="137"/>
      <c r="D1714" s="138">
        <f t="shared" si="156"/>
        <v>0</v>
      </c>
      <c r="E1714" s="231"/>
      <c r="F1714" s="119"/>
      <c r="G1714" s="139">
        <f t="shared" si="160"/>
        <v>0</v>
      </c>
      <c r="H1714" s="140">
        <f t="shared" si="157"/>
        <v>0</v>
      </c>
      <c r="I1714" s="122">
        <f t="shared" si="161"/>
        <v>0</v>
      </c>
      <c r="K1714" s="120"/>
      <c r="L1714" s="141" t="e">
        <f t="shared" si="158"/>
        <v>#N/A</v>
      </c>
      <c r="M1714" s="142">
        <f>IF(C1714="ZZ Group",(SUM(IFERROR(SUM(VLOOKUP(C1714,SpeciesLookup,37,FALSE)*E1714/L1714*20*0.001),0)*(1-G1714))),SUM(IFERROR(SUM(VLOOKUP(C1714,SpeciesLookup,37,FALSE)/L1714*'6. Look Up Tables'!$M$9*0.001),0)*(1-G1714)))</f>
        <v>0</v>
      </c>
      <c r="N1714" s="120" t="s">
        <v>114</v>
      </c>
      <c r="O1714" s="122">
        <f t="shared" si="159"/>
        <v>0</v>
      </c>
      <c r="P1714" s="123"/>
    </row>
    <row r="1715" spans="2:16" x14ac:dyDescent="0.2">
      <c r="B1715" s="124"/>
      <c r="C1715" s="137"/>
      <c r="D1715" s="138">
        <f t="shared" si="156"/>
        <v>0</v>
      </c>
      <c r="E1715" s="231"/>
      <c r="F1715" s="119"/>
      <c r="G1715" s="139">
        <f t="shared" si="160"/>
        <v>0</v>
      </c>
      <c r="H1715" s="140">
        <f t="shared" si="157"/>
        <v>0</v>
      </c>
      <c r="I1715" s="122">
        <f t="shared" si="161"/>
        <v>0</v>
      </c>
      <c r="K1715" s="120"/>
      <c r="L1715" s="141" t="e">
        <f t="shared" si="158"/>
        <v>#N/A</v>
      </c>
      <c r="M1715" s="142">
        <f>IF(C1715="ZZ Group",(SUM(IFERROR(SUM(VLOOKUP(C1715,SpeciesLookup,37,FALSE)*E1715/L1715*20*0.001),0)*(1-G1715))),SUM(IFERROR(SUM(VLOOKUP(C1715,SpeciesLookup,37,FALSE)/L1715*'6. Look Up Tables'!$M$9*0.001),0)*(1-G1715)))</f>
        <v>0</v>
      </c>
      <c r="N1715" s="120" t="s">
        <v>114</v>
      </c>
      <c r="O1715" s="122">
        <f t="shared" si="159"/>
        <v>0</v>
      </c>
      <c r="P1715" s="123"/>
    </row>
    <row r="1716" spans="2:16" x14ac:dyDescent="0.2">
      <c r="B1716" s="124"/>
      <c r="C1716" s="137"/>
      <c r="D1716" s="138">
        <f t="shared" si="156"/>
        <v>0</v>
      </c>
      <c r="E1716" s="231"/>
      <c r="F1716" s="119"/>
      <c r="G1716" s="139">
        <f t="shared" si="160"/>
        <v>0</v>
      </c>
      <c r="H1716" s="140">
        <f t="shared" si="157"/>
        <v>0</v>
      </c>
      <c r="I1716" s="122">
        <f t="shared" si="161"/>
        <v>0</v>
      </c>
      <c r="K1716" s="120"/>
      <c r="L1716" s="141" t="e">
        <f t="shared" si="158"/>
        <v>#N/A</v>
      </c>
      <c r="M1716" s="142">
        <f>IF(C1716="ZZ Group",(SUM(IFERROR(SUM(VLOOKUP(C1716,SpeciesLookup,37,FALSE)*E1716/L1716*20*0.001),0)*(1-G1716))),SUM(IFERROR(SUM(VLOOKUP(C1716,SpeciesLookup,37,FALSE)/L1716*'6. Look Up Tables'!$M$9*0.001),0)*(1-G1716)))</f>
        <v>0</v>
      </c>
      <c r="N1716" s="120" t="s">
        <v>114</v>
      </c>
      <c r="O1716" s="122">
        <f t="shared" si="159"/>
        <v>0</v>
      </c>
      <c r="P1716" s="123"/>
    </row>
    <row r="1717" spans="2:16" x14ac:dyDescent="0.2">
      <c r="B1717" s="124"/>
      <c r="C1717" s="137"/>
      <c r="D1717" s="138">
        <f t="shared" si="156"/>
        <v>0</v>
      </c>
      <c r="E1717" s="231"/>
      <c r="F1717" s="119"/>
      <c r="G1717" s="139">
        <f t="shared" si="160"/>
        <v>0</v>
      </c>
      <c r="H1717" s="140">
        <f t="shared" si="157"/>
        <v>0</v>
      </c>
      <c r="I1717" s="122">
        <f t="shared" si="161"/>
        <v>0</v>
      </c>
      <c r="K1717" s="120"/>
      <c r="L1717" s="141" t="e">
        <f t="shared" si="158"/>
        <v>#N/A</v>
      </c>
      <c r="M1717" s="142">
        <f>IF(C1717="ZZ Group",(SUM(IFERROR(SUM(VLOOKUP(C1717,SpeciesLookup,37,FALSE)*E1717/L1717*20*0.001),0)*(1-G1717))),SUM(IFERROR(SUM(VLOOKUP(C1717,SpeciesLookup,37,FALSE)/L1717*'6. Look Up Tables'!$M$9*0.001),0)*(1-G1717)))</f>
        <v>0</v>
      </c>
      <c r="N1717" s="120" t="s">
        <v>114</v>
      </c>
      <c r="O1717" s="122">
        <f t="shared" si="159"/>
        <v>0</v>
      </c>
      <c r="P1717" s="123"/>
    </row>
    <row r="1718" spans="2:16" x14ac:dyDescent="0.2">
      <c r="B1718" s="124"/>
      <c r="C1718" s="137"/>
      <c r="D1718" s="138">
        <f t="shared" si="156"/>
        <v>0</v>
      </c>
      <c r="E1718" s="231"/>
      <c r="F1718" s="119"/>
      <c r="G1718" s="139">
        <f t="shared" si="160"/>
        <v>0</v>
      </c>
      <c r="H1718" s="140">
        <f t="shared" si="157"/>
        <v>0</v>
      </c>
      <c r="I1718" s="122">
        <f t="shared" si="161"/>
        <v>0</v>
      </c>
      <c r="K1718" s="120"/>
      <c r="L1718" s="141" t="e">
        <f t="shared" si="158"/>
        <v>#N/A</v>
      </c>
      <c r="M1718" s="142">
        <f>IF(C1718="ZZ Group",(SUM(IFERROR(SUM(VLOOKUP(C1718,SpeciesLookup,37,FALSE)*E1718/L1718*20*0.001),0)*(1-G1718))),SUM(IFERROR(SUM(VLOOKUP(C1718,SpeciesLookup,37,FALSE)/L1718*'6. Look Up Tables'!$M$9*0.001),0)*(1-G1718)))</f>
        <v>0</v>
      </c>
      <c r="N1718" s="120" t="s">
        <v>114</v>
      </c>
      <c r="O1718" s="122">
        <f t="shared" si="159"/>
        <v>0</v>
      </c>
      <c r="P1718" s="123"/>
    </row>
    <row r="1719" spans="2:16" x14ac:dyDescent="0.2">
      <c r="B1719" s="124"/>
      <c r="C1719" s="137"/>
      <c r="D1719" s="138">
        <f t="shared" si="156"/>
        <v>0</v>
      </c>
      <c r="E1719" s="231"/>
      <c r="F1719" s="119"/>
      <c r="G1719" s="139">
        <f t="shared" si="160"/>
        <v>0</v>
      </c>
      <c r="H1719" s="140">
        <f t="shared" si="157"/>
        <v>0</v>
      </c>
      <c r="I1719" s="122">
        <f t="shared" si="161"/>
        <v>0</v>
      </c>
      <c r="K1719" s="120"/>
      <c r="L1719" s="141" t="e">
        <f t="shared" si="158"/>
        <v>#N/A</v>
      </c>
      <c r="M1719" s="142">
        <f>IF(C1719="ZZ Group",(SUM(IFERROR(SUM(VLOOKUP(C1719,SpeciesLookup,37,FALSE)*E1719/L1719*20*0.001),0)*(1-G1719))),SUM(IFERROR(SUM(VLOOKUP(C1719,SpeciesLookup,37,FALSE)/L1719*'6. Look Up Tables'!$M$9*0.001),0)*(1-G1719)))</f>
        <v>0</v>
      </c>
      <c r="N1719" s="120" t="s">
        <v>114</v>
      </c>
      <c r="O1719" s="122">
        <f t="shared" si="159"/>
        <v>0</v>
      </c>
      <c r="P1719" s="123"/>
    </row>
    <row r="1720" spans="2:16" x14ac:dyDescent="0.2">
      <c r="B1720" s="124"/>
      <c r="C1720" s="137"/>
      <c r="D1720" s="138">
        <f t="shared" si="156"/>
        <v>0</v>
      </c>
      <c r="E1720" s="231"/>
      <c r="F1720" s="119"/>
      <c r="G1720" s="139">
        <f t="shared" si="160"/>
        <v>0</v>
      </c>
      <c r="H1720" s="140">
        <f t="shared" si="157"/>
        <v>0</v>
      </c>
      <c r="I1720" s="122">
        <f t="shared" si="161"/>
        <v>0</v>
      </c>
      <c r="K1720" s="120"/>
      <c r="L1720" s="141" t="e">
        <f t="shared" si="158"/>
        <v>#N/A</v>
      </c>
      <c r="M1720" s="142">
        <f>IF(C1720="ZZ Group",(SUM(IFERROR(SUM(VLOOKUP(C1720,SpeciesLookup,37,FALSE)*E1720/L1720*20*0.001),0)*(1-G1720))),SUM(IFERROR(SUM(VLOOKUP(C1720,SpeciesLookup,37,FALSE)/L1720*'6. Look Up Tables'!$M$9*0.001),0)*(1-G1720)))</f>
        <v>0</v>
      </c>
      <c r="N1720" s="120" t="s">
        <v>114</v>
      </c>
      <c r="O1720" s="122">
        <f t="shared" si="159"/>
        <v>0</v>
      </c>
      <c r="P1720" s="123"/>
    </row>
    <row r="1721" spans="2:16" x14ac:dyDescent="0.2">
      <c r="B1721" s="124"/>
      <c r="C1721" s="137"/>
      <c r="D1721" s="138">
        <f t="shared" si="156"/>
        <v>0</v>
      </c>
      <c r="E1721" s="231"/>
      <c r="F1721" s="119"/>
      <c r="G1721" s="139">
        <f t="shared" si="160"/>
        <v>0</v>
      </c>
      <c r="H1721" s="140">
        <f t="shared" si="157"/>
        <v>0</v>
      </c>
      <c r="I1721" s="122">
        <f t="shared" si="161"/>
        <v>0</v>
      </c>
      <c r="K1721" s="120"/>
      <c r="L1721" s="141" t="e">
        <f t="shared" si="158"/>
        <v>#N/A</v>
      </c>
      <c r="M1721" s="142">
        <f>IF(C1721="ZZ Group",(SUM(IFERROR(SUM(VLOOKUP(C1721,SpeciesLookup,37,FALSE)*E1721/L1721*20*0.001),0)*(1-G1721))),SUM(IFERROR(SUM(VLOOKUP(C1721,SpeciesLookup,37,FALSE)/L1721*'6. Look Up Tables'!$M$9*0.001),0)*(1-G1721)))</f>
        <v>0</v>
      </c>
      <c r="N1721" s="120" t="s">
        <v>114</v>
      </c>
      <c r="O1721" s="122">
        <f t="shared" si="159"/>
        <v>0</v>
      </c>
      <c r="P1721" s="123"/>
    </row>
    <row r="1722" spans="2:16" x14ac:dyDescent="0.2">
      <c r="B1722" s="124"/>
      <c r="C1722" s="137"/>
      <c r="D1722" s="138">
        <f t="shared" si="156"/>
        <v>0</v>
      </c>
      <c r="E1722" s="231"/>
      <c r="F1722" s="119"/>
      <c r="G1722" s="139">
        <f t="shared" si="160"/>
        <v>0</v>
      </c>
      <c r="H1722" s="140">
        <f t="shared" si="157"/>
        <v>0</v>
      </c>
      <c r="I1722" s="122">
        <f t="shared" si="161"/>
        <v>0</v>
      </c>
      <c r="K1722" s="120"/>
      <c r="L1722" s="141" t="e">
        <f t="shared" si="158"/>
        <v>#N/A</v>
      </c>
      <c r="M1722" s="142">
        <f>IF(C1722="ZZ Group",(SUM(IFERROR(SUM(VLOOKUP(C1722,SpeciesLookup,37,FALSE)*E1722/L1722*20*0.001),0)*(1-G1722))),SUM(IFERROR(SUM(VLOOKUP(C1722,SpeciesLookup,37,FALSE)/L1722*'6. Look Up Tables'!$M$9*0.001),0)*(1-G1722)))</f>
        <v>0</v>
      </c>
      <c r="N1722" s="120" t="s">
        <v>114</v>
      </c>
      <c r="O1722" s="122">
        <f t="shared" si="159"/>
        <v>0</v>
      </c>
      <c r="P1722" s="123"/>
    </row>
    <row r="1723" spans="2:16" x14ac:dyDescent="0.2">
      <c r="B1723" s="124"/>
      <c r="C1723" s="137"/>
      <c r="D1723" s="138">
        <f t="shared" si="156"/>
        <v>0</v>
      </c>
      <c r="E1723" s="231"/>
      <c r="F1723" s="119"/>
      <c r="G1723" s="139">
        <f t="shared" si="160"/>
        <v>0</v>
      </c>
      <c r="H1723" s="140">
        <f t="shared" si="157"/>
        <v>0</v>
      </c>
      <c r="I1723" s="122">
        <f t="shared" si="161"/>
        <v>0</v>
      </c>
      <c r="K1723" s="120"/>
      <c r="L1723" s="141" t="e">
        <f t="shared" si="158"/>
        <v>#N/A</v>
      </c>
      <c r="M1723" s="142">
        <f>IF(C1723="ZZ Group",(SUM(IFERROR(SUM(VLOOKUP(C1723,SpeciesLookup,37,FALSE)*E1723/L1723*20*0.001),0)*(1-G1723))),SUM(IFERROR(SUM(VLOOKUP(C1723,SpeciesLookup,37,FALSE)/L1723*'6. Look Up Tables'!$M$9*0.001),0)*(1-G1723)))</f>
        <v>0</v>
      </c>
      <c r="N1723" s="120" t="s">
        <v>114</v>
      </c>
      <c r="O1723" s="122">
        <f t="shared" si="159"/>
        <v>0</v>
      </c>
      <c r="P1723" s="123"/>
    </row>
    <row r="1724" spans="2:16" x14ac:dyDescent="0.2">
      <c r="B1724" s="124"/>
      <c r="C1724" s="137"/>
      <c r="D1724" s="138">
        <f t="shared" si="156"/>
        <v>0</v>
      </c>
      <c r="E1724" s="231"/>
      <c r="F1724" s="119"/>
      <c r="G1724" s="139">
        <f t="shared" si="160"/>
        <v>0</v>
      </c>
      <c r="H1724" s="140">
        <f t="shared" si="157"/>
        <v>0</v>
      </c>
      <c r="I1724" s="122">
        <f t="shared" si="161"/>
        <v>0</v>
      </c>
      <c r="K1724" s="120"/>
      <c r="L1724" s="141" t="e">
        <f t="shared" si="158"/>
        <v>#N/A</v>
      </c>
      <c r="M1724" s="142">
        <f>IF(C1724="ZZ Group",(SUM(IFERROR(SUM(VLOOKUP(C1724,SpeciesLookup,37,FALSE)*E1724/L1724*20*0.001),0)*(1-G1724))),SUM(IFERROR(SUM(VLOOKUP(C1724,SpeciesLookup,37,FALSE)/L1724*'6. Look Up Tables'!$M$9*0.001),0)*(1-G1724)))</f>
        <v>0</v>
      </c>
      <c r="N1724" s="120" t="s">
        <v>114</v>
      </c>
      <c r="O1724" s="122">
        <f t="shared" si="159"/>
        <v>0</v>
      </c>
      <c r="P1724" s="123"/>
    </row>
    <row r="1725" spans="2:16" x14ac:dyDescent="0.2">
      <c r="B1725" s="124"/>
      <c r="C1725" s="137"/>
      <c r="D1725" s="138">
        <f t="shared" si="156"/>
        <v>0</v>
      </c>
      <c r="E1725" s="231"/>
      <c r="F1725" s="119"/>
      <c r="G1725" s="139">
        <f t="shared" si="160"/>
        <v>0</v>
      </c>
      <c r="H1725" s="140">
        <f t="shared" si="157"/>
        <v>0</v>
      </c>
      <c r="I1725" s="122">
        <f t="shared" si="161"/>
        <v>0</v>
      </c>
      <c r="K1725" s="120"/>
      <c r="L1725" s="141" t="e">
        <f t="shared" si="158"/>
        <v>#N/A</v>
      </c>
      <c r="M1725" s="142">
        <f>IF(C1725="ZZ Group",(SUM(IFERROR(SUM(VLOOKUP(C1725,SpeciesLookup,37,FALSE)*E1725/L1725*20*0.001),0)*(1-G1725))),SUM(IFERROR(SUM(VLOOKUP(C1725,SpeciesLookup,37,FALSE)/L1725*'6. Look Up Tables'!$M$9*0.001),0)*(1-G1725)))</f>
        <v>0</v>
      </c>
      <c r="N1725" s="120" t="s">
        <v>114</v>
      </c>
      <c r="O1725" s="122">
        <f t="shared" si="159"/>
        <v>0</v>
      </c>
      <c r="P1725" s="123"/>
    </row>
    <row r="1726" spans="2:16" x14ac:dyDescent="0.2">
      <c r="B1726" s="124"/>
      <c r="C1726" s="137"/>
      <c r="D1726" s="138">
        <f t="shared" si="156"/>
        <v>0</v>
      </c>
      <c r="E1726" s="231"/>
      <c r="F1726" s="119"/>
      <c r="G1726" s="139">
        <f t="shared" si="160"/>
        <v>0</v>
      </c>
      <c r="H1726" s="140">
        <f t="shared" si="157"/>
        <v>0</v>
      </c>
      <c r="I1726" s="122">
        <f t="shared" si="161"/>
        <v>0</v>
      </c>
      <c r="K1726" s="120"/>
      <c r="L1726" s="141" t="e">
        <f t="shared" si="158"/>
        <v>#N/A</v>
      </c>
      <c r="M1726" s="142">
        <f>IF(C1726="ZZ Group",(SUM(IFERROR(SUM(VLOOKUP(C1726,SpeciesLookup,37,FALSE)*E1726/L1726*20*0.001),0)*(1-G1726))),SUM(IFERROR(SUM(VLOOKUP(C1726,SpeciesLookup,37,FALSE)/L1726*'6. Look Up Tables'!$M$9*0.001),0)*(1-G1726)))</f>
        <v>0</v>
      </c>
      <c r="N1726" s="120" t="s">
        <v>114</v>
      </c>
      <c r="O1726" s="122">
        <f t="shared" si="159"/>
        <v>0</v>
      </c>
      <c r="P1726" s="123"/>
    </row>
    <row r="1727" spans="2:16" x14ac:dyDescent="0.2">
      <c r="B1727" s="124"/>
      <c r="C1727" s="137"/>
      <c r="D1727" s="138">
        <f t="shared" si="156"/>
        <v>0</v>
      </c>
      <c r="E1727" s="231"/>
      <c r="F1727" s="119"/>
      <c r="G1727" s="139">
        <f t="shared" si="160"/>
        <v>0</v>
      </c>
      <c r="H1727" s="140">
        <f t="shared" si="157"/>
        <v>0</v>
      </c>
      <c r="I1727" s="122">
        <f t="shared" si="161"/>
        <v>0</v>
      </c>
      <c r="K1727" s="120"/>
      <c r="L1727" s="141" t="e">
        <f t="shared" si="158"/>
        <v>#N/A</v>
      </c>
      <c r="M1727" s="142">
        <f>IF(C1727="ZZ Group",(SUM(IFERROR(SUM(VLOOKUP(C1727,SpeciesLookup,37,FALSE)*E1727/L1727*20*0.001),0)*(1-G1727))),SUM(IFERROR(SUM(VLOOKUP(C1727,SpeciesLookup,37,FALSE)/L1727*'6. Look Up Tables'!$M$9*0.001),0)*(1-G1727)))</f>
        <v>0</v>
      </c>
      <c r="N1727" s="120" t="s">
        <v>114</v>
      </c>
      <c r="O1727" s="122">
        <f t="shared" si="159"/>
        <v>0</v>
      </c>
      <c r="P1727" s="123"/>
    </row>
    <row r="1728" spans="2:16" x14ac:dyDescent="0.2">
      <c r="B1728" s="124"/>
      <c r="C1728" s="137"/>
      <c r="D1728" s="138">
        <f t="shared" si="156"/>
        <v>0</v>
      </c>
      <c r="E1728" s="231"/>
      <c r="F1728" s="119"/>
      <c r="G1728" s="139">
        <f t="shared" si="160"/>
        <v>0</v>
      </c>
      <c r="H1728" s="140">
        <f t="shared" si="157"/>
        <v>0</v>
      </c>
      <c r="I1728" s="122">
        <f t="shared" si="161"/>
        <v>0</v>
      </c>
      <c r="K1728" s="120"/>
      <c r="L1728" s="141" t="e">
        <f t="shared" si="158"/>
        <v>#N/A</v>
      </c>
      <c r="M1728" s="142">
        <f>IF(C1728="ZZ Group",(SUM(IFERROR(SUM(VLOOKUP(C1728,SpeciesLookup,37,FALSE)*E1728/L1728*20*0.001),0)*(1-G1728))),SUM(IFERROR(SUM(VLOOKUP(C1728,SpeciesLookup,37,FALSE)/L1728*'6. Look Up Tables'!$M$9*0.001),0)*(1-G1728)))</f>
        <v>0</v>
      </c>
      <c r="N1728" s="120" t="s">
        <v>114</v>
      </c>
      <c r="O1728" s="122">
        <f t="shared" si="159"/>
        <v>0</v>
      </c>
      <c r="P1728" s="123"/>
    </row>
    <row r="1729" spans="2:16" x14ac:dyDescent="0.2">
      <c r="B1729" s="124"/>
      <c r="C1729" s="137"/>
      <c r="D1729" s="138">
        <f t="shared" ref="D1729:D1792" si="162">IFERROR(VLOOKUP(C1729,SpeciesLookup,25,FALSE),0)</f>
        <v>0</v>
      </c>
      <c r="E1729" s="231"/>
      <c r="F1729" s="119"/>
      <c r="G1729" s="139">
        <f t="shared" si="160"/>
        <v>0</v>
      </c>
      <c r="H1729" s="140">
        <f t="shared" ref="H1729:H1792" si="163">IFERROR(VLOOKUP(C1729,SpeciesLookup,26,FALSE),0)</f>
        <v>0</v>
      </c>
      <c r="I1729" s="122">
        <f t="shared" si="161"/>
        <v>0</v>
      </c>
      <c r="K1729" s="120"/>
      <c r="L1729" s="141" t="e">
        <f t="shared" ref="L1729:L1792" si="164">VLOOKUP(K1729,AWHC,2,FALSE)</f>
        <v>#N/A</v>
      </c>
      <c r="M1729" s="142">
        <f>IF(C1729="ZZ Group",(SUM(IFERROR(SUM(VLOOKUP(C1729,SpeciesLookup,37,FALSE)*E1729/L1729*20*0.001),0)*(1-G1729))),SUM(IFERROR(SUM(VLOOKUP(C1729,SpeciesLookup,37,FALSE)/L1729*'6. Look Up Tables'!$M$9*0.001),0)*(1-G1729)))</f>
        <v>0</v>
      </c>
      <c r="N1729" s="120" t="s">
        <v>114</v>
      </c>
      <c r="O1729" s="122">
        <f t="shared" ref="O1729:O1792" si="165">IF(N1729="Yes",M1729*0.8,M1729)</f>
        <v>0</v>
      </c>
      <c r="P1729" s="123"/>
    </row>
    <row r="1730" spans="2:16" x14ac:dyDescent="0.2">
      <c r="B1730" s="124"/>
      <c r="C1730" s="137"/>
      <c r="D1730" s="138">
        <f t="shared" si="162"/>
        <v>0</v>
      </c>
      <c r="E1730" s="231"/>
      <c r="F1730" s="119"/>
      <c r="G1730" s="139">
        <f t="shared" si="160"/>
        <v>0</v>
      </c>
      <c r="H1730" s="140">
        <f t="shared" si="163"/>
        <v>0</v>
      </c>
      <c r="I1730" s="122">
        <f t="shared" si="161"/>
        <v>0</v>
      </c>
      <c r="K1730" s="120"/>
      <c r="L1730" s="141" t="e">
        <f t="shared" si="164"/>
        <v>#N/A</v>
      </c>
      <c r="M1730" s="142">
        <f>IF(C1730="ZZ Group",(SUM(IFERROR(SUM(VLOOKUP(C1730,SpeciesLookup,37,FALSE)*E1730/L1730*20*0.001),0)*(1-G1730))),SUM(IFERROR(SUM(VLOOKUP(C1730,SpeciesLookup,37,FALSE)/L1730*'6. Look Up Tables'!$M$9*0.001),0)*(1-G1730)))</f>
        <v>0</v>
      </c>
      <c r="N1730" s="120" t="s">
        <v>114</v>
      </c>
      <c r="O1730" s="122">
        <f t="shared" si="165"/>
        <v>0</v>
      </c>
      <c r="P1730" s="123"/>
    </row>
    <row r="1731" spans="2:16" x14ac:dyDescent="0.2">
      <c r="B1731" s="124"/>
      <c r="C1731" s="137"/>
      <c r="D1731" s="138">
        <f t="shared" si="162"/>
        <v>0</v>
      </c>
      <c r="E1731" s="231"/>
      <c r="F1731" s="119"/>
      <c r="G1731" s="139">
        <f t="shared" si="160"/>
        <v>0</v>
      </c>
      <c r="H1731" s="140">
        <f t="shared" si="163"/>
        <v>0</v>
      </c>
      <c r="I1731" s="122">
        <f t="shared" si="161"/>
        <v>0</v>
      </c>
      <c r="K1731" s="120"/>
      <c r="L1731" s="141" t="e">
        <f t="shared" si="164"/>
        <v>#N/A</v>
      </c>
      <c r="M1731" s="142">
        <f>IF(C1731="ZZ Group",(SUM(IFERROR(SUM(VLOOKUP(C1731,SpeciesLookup,37,FALSE)*E1731/L1731*20*0.001),0)*(1-G1731))),SUM(IFERROR(SUM(VLOOKUP(C1731,SpeciesLookup,37,FALSE)/L1731*'6. Look Up Tables'!$M$9*0.001),0)*(1-G1731)))</f>
        <v>0</v>
      </c>
      <c r="N1731" s="120" t="s">
        <v>114</v>
      </c>
      <c r="O1731" s="122">
        <f t="shared" si="165"/>
        <v>0</v>
      </c>
      <c r="P1731" s="123"/>
    </row>
    <row r="1732" spans="2:16" x14ac:dyDescent="0.2">
      <c r="B1732" s="124"/>
      <c r="C1732" s="137"/>
      <c r="D1732" s="138">
        <f t="shared" si="162"/>
        <v>0</v>
      </c>
      <c r="E1732" s="231"/>
      <c r="F1732" s="119"/>
      <c r="G1732" s="139">
        <f t="shared" si="160"/>
        <v>0</v>
      </c>
      <c r="H1732" s="140">
        <f t="shared" si="163"/>
        <v>0</v>
      </c>
      <c r="I1732" s="122">
        <f t="shared" si="161"/>
        <v>0</v>
      </c>
      <c r="K1732" s="120"/>
      <c r="L1732" s="141" t="e">
        <f t="shared" si="164"/>
        <v>#N/A</v>
      </c>
      <c r="M1732" s="142">
        <f>IF(C1732="ZZ Group",(SUM(IFERROR(SUM(VLOOKUP(C1732,SpeciesLookup,37,FALSE)*E1732/L1732*20*0.001),0)*(1-G1732))),SUM(IFERROR(SUM(VLOOKUP(C1732,SpeciesLookup,37,FALSE)/L1732*'6. Look Up Tables'!$M$9*0.001),0)*(1-G1732)))</f>
        <v>0</v>
      </c>
      <c r="N1732" s="120" t="s">
        <v>114</v>
      </c>
      <c r="O1732" s="122">
        <f t="shared" si="165"/>
        <v>0</v>
      </c>
      <c r="P1732" s="123"/>
    </row>
    <row r="1733" spans="2:16" x14ac:dyDescent="0.2">
      <c r="B1733" s="124"/>
      <c r="C1733" s="137"/>
      <c r="D1733" s="138">
        <f t="shared" si="162"/>
        <v>0</v>
      </c>
      <c r="E1733" s="231"/>
      <c r="F1733" s="119"/>
      <c r="G1733" s="139">
        <f t="shared" si="160"/>
        <v>0</v>
      </c>
      <c r="H1733" s="140">
        <f t="shared" si="163"/>
        <v>0</v>
      </c>
      <c r="I1733" s="122">
        <f t="shared" si="161"/>
        <v>0</v>
      </c>
      <c r="K1733" s="120"/>
      <c r="L1733" s="141" t="e">
        <f t="shared" si="164"/>
        <v>#N/A</v>
      </c>
      <c r="M1733" s="142">
        <f>IF(C1733="ZZ Group",(SUM(IFERROR(SUM(VLOOKUP(C1733,SpeciesLookup,37,FALSE)*E1733/L1733*20*0.001),0)*(1-G1733))),SUM(IFERROR(SUM(VLOOKUP(C1733,SpeciesLookup,37,FALSE)/L1733*'6. Look Up Tables'!$M$9*0.001),0)*(1-G1733)))</f>
        <v>0</v>
      </c>
      <c r="N1733" s="120" t="s">
        <v>114</v>
      </c>
      <c r="O1733" s="122">
        <f t="shared" si="165"/>
        <v>0</v>
      </c>
      <c r="P1733" s="123"/>
    </row>
    <row r="1734" spans="2:16" x14ac:dyDescent="0.2">
      <c r="B1734" s="124"/>
      <c r="C1734" s="137"/>
      <c r="D1734" s="138">
        <f t="shared" si="162"/>
        <v>0</v>
      </c>
      <c r="E1734" s="231"/>
      <c r="F1734" s="119"/>
      <c r="G1734" s="139">
        <f t="shared" si="160"/>
        <v>0</v>
      </c>
      <c r="H1734" s="140">
        <f t="shared" si="163"/>
        <v>0</v>
      </c>
      <c r="I1734" s="122">
        <f t="shared" si="161"/>
        <v>0</v>
      </c>
      <c r="K1734" s="120"/>
      <c r="L1734" s="141" t="e">
        <f t="shared" si="164"/>
        <v>#N/A</v>
      </c>
      <c r="M1734" s="142">
        <f>IF(C1734="ZZ Group",(SUM(IFERROR(SUM(VLOOKUP(C1734,SpeciesLookup,37,FALSE)*E1734/L1734*20*0.001),0)*(1-G1734))),SUM(IFERROR(SUM(VLOOKUP(C1734,SpeciesLookup,37,FALSE)/L1734*'6. Look Up Tables'!$M$9*0.001),0)*(1-G1734)))</f>
        <v>0</v>
      </c>
      <c r="N1734" s="120" t="s">
        <v>114</v>
      </c>
      <c r="O1734" s="122">
        <f t="shared" si="165"/>
        <v>0</v>
      </c>
      <c r="P1734" s="123"/>
    </row>
    <row r="1735" spans="2:16" x14ac:dyDescent="0.2">
      <c r="B1735" s="124"/>
      <c r="C1735" s="137"/>
      <c r="D1735" s="138">
        <f t="shared" si="162"/>
        <v>0</v>
      </c>
      <c r="E1735" s="231"/>
      <c r="F1735" s="119"/>
      <c r="G1735" s="139">
        <f t="shared" si="160"/>
        <v>0</v>
      </c>
      <c r="H1735" s="140">
        <f t="shared" si="163"/>
        <v>0</v>
      </c>
      <c r="I1735" s="122">
        <f t="shared" si="161"/>
        <v>0</v>
      </c>
      <c r="K1735" s="120"/>
      <c r="L1735" s="141" t="e">
        <f t="shared" si="164"/>
        <v>#N/A</v>
      </c>
      <c r="M1735" s="142">
        <f>IF(C1735="ZZ Group",(SUM(IFERROR(SUM(VLOOKUP(C1735,SpeciesLookup,37,FALSE)*E1735/L1735*20*0.001),0)*(1-G1735))),SUM(IFERROR(SUM(VLOOKUP(C1735,SpeciesLookup,37,FALSE)/L1735*'6. Look Up Tables'!$M$9*0.001),0)*(1-G1735)))</f>
        <v>0</v>
      </c>
      <c r="N1735" s="120" t="s">
        <v>114</v>
      </c>
      <c r="O1735" s="122">
        <f t="shared" si="165"/>
        <v>0</v>
      </c>
      <c r="P1735" s="123"/>
    </row>
    <row r="1736" spans="2:16" x14ac:dyDescent="0.2">
      <c r="B1736" s="124"/>
      <c r="C1736" s="137"/>
      <c r="D1736" s="138">
        <f t="shared" si="162"/>
        <v>0</v>
      </c>
      <c r="E1736" s="231"/>
      <c r="F1736" s="119"/>
      <c r="G1736" s="139">
        <f t="shared" si="160"/>
        <v>0</v>
      </c>
      <c r="H1736" s="140">
        <f t="shared" si="163"/>
        <v>0</v>
      </c>
      <c r="I1736" s="122">
        <f t="shared" si="161"/>
        <v>0</v>
      </c>
      <c r="K1736" s="120"/>
      <c r="L1736" s="141" t="e">
        <f t="shared" si="164"/>
        <v>#N/A</v>
      </c>
      <c r="M1736" s="142">
        <f>IF(C1736="ZZ Group",(SUM(IFERROR(SUM(VLOOKUP(C1736,SpeciesLookup,37,FALSE)*E1736/L1736*20*0.001),0)*(1-G1736))),SUM(IFERROR(SUM(VLOOKUP(C1736,SpeciesLookup,37,FALSE)/L1736*'6. Look Up Tables'!$M$9*0.001),0)*(1-G1736)))</f>
        <v>0</v>
      </c>
      <c r="N1736" s="120" t="s">
        <v>114</v>
      </c>
      <c r="O1736" s="122">
        <f t="shared" si="165"/>
        <v>0</v>
      </c>
      <c r="P1736" s="123"/>
    </row>
    <row r="1737" spans="2:16" x14ac:dyDescent="0.2">
      <c r="B1737" s="124"/>
      <c r="C1737" s="137"/>
      <c r="D1737" s="138">
        <f t="shared" si="162"/>
        <v>0</v>
      </c>
      <c r="E1737" s="231"/>
      <c r="F1737" s="119"/>
      <c r="G1737" s="139">
        <f t="shared" si="160"/>
        <v>0</v>
      </c>
      <c r="H1737" s="140">
        <f t="shared" si="163"/>
        <v>0</v>
      </c>
      <c r="I1737" s="122">
        <f t="shared" si="161"/>
        <v>0</v>
      </c>
      <c r="K1737" s="120"/>
      <c r="L1737" s="141" t="e">
        <f t="shared" si="164"/>
        <v>#N/A</v>
      </c>
      <c r="M1737" s="142">
        <f>IF(C1737="ZZ Group",(SUM(IFERROR(SUM(VLOOKUP(C1737,SpeciesLookup,37,FALSE)*E1737/L1737*20*0.001),0)*(1-G1737))),SUM(IFERROR(SUM(VLOOKUP(C1737,SpeciesLookup,37,FALSE)/L1737*'6. Look Up Tables'!$M$9*0.001),0)*(1-G1737)))</f>
        <v>0</v>
      </c>
      <c r="N1737" s="120" t="s">
        <v>114</v>
      </c>
      <c r="O1737" s="122">
        <f t="shared" si="165"/>
        <v>0</v>
      </c>
      <c r="P1737" s="123"/>
    </row>
    <row r="1738" spans="2:16" x14ac:dyDescent="0.2">
      <c r="B1738" s="124"/>
      <c r="C1738" s="137"/>
      <c r="D1738" s="138">
        <f t="shared" si="162"/>
        <v>0</v>
      </c>
      <c r="E1738" s="231"/>
      <c r="F1738" s="119"/>
      <c r="G1738" s="139">
        <f t="shared" si="160"/>
        <v>0</v>
      </c>
      <c r="H1738" s="140">
        <f t="shared" si="163"/>
        <v>0</v>
      </c>
      <c r="I1738" s="122">
        <f t="shared" si="161"/>
        <v>0</v>
      </c>
      <c r="K1738" s="120"/>
      <c r="L1738" s="141" t="e">
        <f t="shared" si="164"/>
        <v>#N/A</v>
      </c>
      <c r="M1738" s="142">
        <f>IF(C1738="ZZ Group",(SUM(IFERROR(SUM(VLOOKUP(C1738,SpeciesLookup,37,FALSE)*E1738/L1738*20*0.001),0)*(1-G1738))),SUM(IFERROR(SUM(VLOOKUP(C1738,SpeciesLookup,37,FALSE)/L1738*'6. Look Up Tables'!$M$9*0.001),0)*(1-G1738)))</f>
        <v>0</v>
      </c>
      <c r="N1738" s="120" t="s">
        <v>114</v>
      </c>
      <c r="O1738" s="122">
        <f t="shared" si="165"/>
        <v>0</v>
      </c>
      <c r="P1738" s="123"/>
    </row>
    <row r="1739" spans="2:16" x14ac:dyDescent="0.2">
      <c r="B1739" s="124"/>
      <c r="C1739" s="137"/>
      <c r="D1739" s="138">
        <f t="shared" si="162"/>
        <v>0</v>
      </c>
      <c r="E1739" s="231"/>
      <c r="F1739" s="119"/>
      <c r="G1739" s="139">
        <f t="shared" si="160"/>
        <v>0</v>
      </c>
      <c r="H1739" s="140">
        <f t="shared" si="163"/>
        <v>0</v>
      </c>
      <c r="I1739" s="122">
        <f t="shared" si="161"/>
        <v>0</v>
      </c>
      <c r="K1739" s="120"/>
      <c r="L1739" s="141" t="e">
        <f t="shared" si="164"/>
        <v>#N/A</v>
      </c>
      <c r="M1739" s="142">
        <f>IF(C1739="ZZ Group",(SUM(IFERROR(SUM(VLOOKUP(C1739,SpeciesLookup,37,FALSE)*E1739/L1739*20*0.001),0)*(1-G1739))),SUM(IFERROR(SUM(VLOOKUP(C1739,SpeciesLookup,37,FALSE)/L1739*'6. Look Up Tables'!$M$9*0.001),0)*(1-G1739)))</f>
        <v>0</v>
      </c>
      <c r="N1739" s="120" t="s">
        <v>114</v>
      </c>
      <c r="O1739" s="122">
        <f t="shared" si="165"/>
        <v>0</v>
      </c>
      <c r="P1739" s="123"/>
    </row>
    <row r="1740" spans="2:16" x14ac:dyDescent="0.2">
      <c r="B1740" s="124"/>
      <c r="C1740" s="137"/>
      <c r="D1740" s="138">
        <f t="shared" si="162"/>
        <v>0</v>
      </c>
      <c r="E1740" s="231"/>
      <c r="F1740" s="119"/>
      <c r="G1740" s="139">
        <f t="shared" si="160"/>
        <v>0</v>
      </c>
      <c r="H1740" s="140">
        <f t="shared" si="163"/>
        <v>0</v>
      </c>
      <c r="I1740" s="122">
        <f t="shared" si="161"/>
        <v>0</v>
      </c>
      <c r="K1740" s="120"/>
      <c r="L1740" s="141" t="e">
        <f t="shared" si="164"/>
        <v>#N/A</v>
      </c>
      <c r="M1740" s="142">
        <f>IF(C1740="ZZ Group",(SUM(IFERROR(SUM(VLOOKUP(C1740,SpeciesLookup,37,FALSE)*E1740/L1740*20*0.001),0)*(1-G1740))),SUM(IFERROR(SUM(VLOOKUP(C1740,SpeciesLookup,37,FALSE)/L1740*'6. Look Up Tables'!$M$9*0.001),0)*(1-G1740)))</f>
        <v>0</v>
      </c>
      <c r="N1740" s="120" t="s">
        <v>114</v>
      </c>
      <c r="O1740" s="122">
        <f t="shared" si="165"/>
        <v>0</v>
      </c>
      <c r="P1740" s="123"/>
    </row>
    <row r="1741" spans="2:16" x14ac:dyDescent="0.2">
      <c r="B1741" s="124"/>
      <c r="C1741" s="137"/>
      <c r="D1741" s="138">
        <f t="shared" si="162"/>
        <v>0</v>
      </c>
      <c r="E1741" s="231"/>
      <c r="F1741" s="119"/>
      <c r="G1741" s="139">
        <f t="shared" ref="G1741:G1804" si="166">IF(C1741="ZZ Group",SUM(F1741/E1741),(IFERROR(SUM(F1741/(PI()*(D1741)^2)),0)))</f>
        <v>0</v>
      </c>
      <c r="H1741" s="140">
        <f t="shared" si="163"/>
        <v>0</v>
      </c>
      <c r="I1741" s="122">
        <f t="shared" ref="I1741:I1804" si="167">IFERROR(SUM(H1741*(1-G1741)),(E1741*(1-G1741)))</f>
        <v>0</v>
      </c>
      <c r="K1741" s="120"/>
      <c r="L1741" s="141" t="e">
        <f t="shared" si="164"/>
        <v>#N/A</v>
      </c>
      <c r="M1741" s="142">
        <f>IF(C1741="ZZ Group",(SUM(IFERROR(SUM(VLOOKUP(C1741,SpeciesLookup,37,FALSE)*E1741/L1741*20*0.001),0)*(1-G1741))),SUM(IFERROR(SUM(VLOOKUP(C1741,SpeciesLookup,37,FALSE)/L1741*'6. Look Up Tables'!$M$9*0.001),0)*(1-G1741)))</f>
        <v>0</v>
      </c>
      <c r="N1741" s="120" t="s">
        <v>114</v>
      </c>
      <c r="O1741" s="122">
        <f t="shared" si="165"/>
        <v>0</v>
      </c>
      <c r="P1741" s="123"/>
    </row>
    <row r="1742" spans="2:16" x14ac:dyDescent="0.2">
      <c r="B1742" s="124"/>
      <c r="C1742" s="137"/>
      <c r="D1742" s="138">
        <f t="shared" si="162"/>
        <v>0</v>
      </c>
      <c r="E1742" s="231"/>
      <c r="F1742" s="119"/>
      <c r="G1742" s="139">
        <f t="shared" si="166"/>
        <v>0</v>
      </c>
      <c r="H1742" s="140">
        <f t="shared" si="163"/>
        <v>0</v>
      </c>
      <c r="I1742" s="122">
        <f t="shared" si="167"/>
        <v>0</v>
      </c>
      <c r="K1742" s="120"/>
      <c r="L1742" s="141" t="e">
        <f t="shared" si="164"/>
        <v>#N/A</v>
      </c>
      <c r="M1742" s="142">
        <f>IF(C1742="ZZ Group",(SUM(IFERROR(SUM(VLOOKUP(C1742,SpeciesLookup,37,FALSE)*E1742/L1742*20*0.001),0)*(1-G1742))),SUM(IFERROR(SUM(VLOOKUP(C1742,SpeciesLookup,37,FALSE)/L1742*'6. Look Up Tables'!$M$9*0.001),0)*(1-G1742)))</f>
        <v>0</v>
      </c>
      <c r="N1742" s="120" t="s">
        <v>114</v>
      </c>
      <c r="O1742" s="122">
        <f t="shared" si="165"/>
        <v>0</v>
      </c>
      <c r="P1742" s="123"/>
    </row>
    <row r="1743" spans="2:16" x14ac:dyDescent="0.2">
      <c r="B1743" s="124"/>
      <c r="C1743" s="137"/>
      <c r="D1743" s="138">
        <f t="shared" si="162"/>
        <v>0</v>
      </c>
      <c r="E1743" s="231"/>
      <c r="F1743" s="119"/>
      <c r="G1743" s="139">
        <f t="shared" si="166"/>
        <v>0</v>
      </c>
      <c r="H1743" s="140">
        <f t="shared" si="163"/>
        <v>0</v>
      </c>
      <c r="I1743" s="122">
        <f t="shared" si="167"/>
        <v>0</v>
      </c>
      <c r="K1743" s="120"/>
      <c r="L1743" s="141" t="e">
        <f t="shared" si="164"/>
        <v>#N/A</v>
      </c>
      <c r="M1743" s="142">
        <f>IF(C1743="ZZ Group",(SUM(IFERROR(SUM(VLOOKUP(C1743,SpeciesLookup,37,FALSE)*E1743/L1743*20*0.001),0)*(1-G1743))),SUM(IFERROR(SUM(VLOOKUP(C1743,SpeciesLookup,37,FALSE)/L1743*'6. Look Up Tables'!$M$9*0.001),0)*(1-G1743)))</f>
        <v>0</v>
      </c>
      <c r="N1743" s="120" t="s">
        <v>114</v>
      </c>
      <c r="O1743" s="122">
        <f t="shared" si="165"/>
        <v>0</v>
      </c>
      <c r="P1743" s="123"/>
    </row>
    <row r="1744" spans="2:16" x14ac:dyDescent="0.2">
      <c r="B1744" s="124"/>
      <c r="C1744" s="137"/>
      <c r="D1744" s="138">
        <f t="shared" si="162"/>
        <v>0</v>
      </c>
      <c r="E1744" s="231"/>
      <c r="F1744" s="119"/>
      <c r="G1744" s="139">
        <f t="shared" si="166"/>
        <v>0</v>
      </c>
      <c r="H1744" s="140">
        <f t="shared" si="163"/>
        <v>0</v>
      </c>
      <c r="I1744" s="122">
        <f t="shared" si="167"/>
        <v>0</v>
      </c>
      <c r="K1744" s="120"/>
      <c r="L1744" s="141" t="e">
        <f t="shared" si="164"/>
        <v>#N/A</v>
      </c>
      <c r="M1744" s="142">
        <f>IF(C1744="ZZ Group",(SUM(IFERROR(SUM(VLOOKUP(C1744,SpeciesLookup,37,FALSE)*E1744/L1744*20*0.001),0)*(1-G1744))),SUM(IFERROR(SUM(VLOOKUP(C1744,SpeciesLookup,37,FALSE)/L1744*'6. Look Up Tables'!$M$9*0.001),0)*(1-G1744)))</f>
        <v>0</v>
      </c>
      <c r="N1744" s="120" t="s">
        <v>114</v>
      </c>
      <c r="O1744" s="122">
        <f t="shared" si="165"/>
        <v>0</v>
      </c>
      <c r="P1744" s="123"/>
    </row>
    <row r="1745" spans="2:16" x14ac:dyDescent="0.2">
      <c r="B1745" s="124"/>
      <c r="C1745" s="137"/>
      <c r="D1745" s="138">
        <f t="shared" si="162"/>
        <v>0</v>
      </c>
      <c r="E1745" s="231"/>
      <c r="F1745" s="119"/>
      <c r="G1745" s="139">
        <f t="shared" si="166"/>
        <v>0</v>
      </c>
      <c r="H1745" s="140">
        <f t="shared" si="163"/>
        <v>0</v>
      </c>
      <c r="I1745" s="122">
        <f t="shared" si="167"/>
        <v>0</v>
      </c>
      <c r="K1745" s="120"/>
      <c r="L1745" s="141" t="e">
        <f t="shared" si="164"/>
        <v>#N/A</v>
      </c>
      <c r="M1745" s="142">
        <f>IF(C1745="ZZ Group",(SUM(IFERROR(SUM(VLOOKUP(C1745,SpeciesLookup,37,FALSE)*E1745/L1745*20*0.001),0)*(1-G1745))),SUM(IFERROR(SUM(VLOOKUP(C1745,SpeciesLookup,37,FALSE)/L1745*'6. Look Up Tables'!$M$9*0.001),0)*(1-G1745)))</f>
        <v>0</v>
      </c>
      <c r="N1745" s="120" t="s">
        <v>114</v>
      </c>
      <c r="O1745" s="122">
        <f t="shared" si="165"/>
        <v>0</v>
      </c>
      <c r="P1745" s="123"/>
    </row>
    <row r="1746" spans="2:16" x14ac:dyDescent="0.2">
      <c r="B1746" s="124"/>
      <c r="C1746" s="137"/>
      <c r="D1746" s="138">
        <f t="shared" si="162"/>
        <v>0</v>
      </c>
      <c r="E1746" s="231"/>
      <c r="F1746" s="119"/>
      <c r="G1746" s="139">
        <f t="shared" si="166"/>
        <v>0</v>
      </c>
      <c r="H1746" s="140">
        <f t="shared" si="163"/>
        <v>0</v>
      </c>
      <c r="I1746" s="122">
        <f t="shared" si="167"/>
        <v>0</v>
      </c>
      <c r="K1746" s="120"/>
      <c r="L1746" s="141" t="e">
        <f t="shared" si="164"/>
        <v>#N/A</v>
      </c>
      <c r="M1746" s="142">
        <f>IF(C1746="ZZ Group",(SUM(IFERROR(SUM(VLOOKUP(C1746,SpeciesLookup,37,FALSE)*E1746/L1746*20*0.001),0)*(1-G1746))),SUM(IFERROR(SUM(VLOOKUP(C1746,SpeciesLookup,37,FALSE)/L1746*'6. Look Up Tables'!$M$9*0.001),0)*(1-G1746)))</f>
        <v>0</v>
      </c>
      <c r="N1746" s="120" t="s">
        <v>114</v>
      </c>
      <c r="O1746" s="122">
        <f t="shared" si="165"/>
        <v>0</v>
      </c>
      <c r="P1746" s="123"/>
    </row>
    <row r="1747" spans="2:16" x14ac:dyDescent="0.2">
      <c r="B1747" s="124"/>
      <c r="C1747" s="137"/>
      <c r="D1747" s="138">
        <f t="shared" si="162"/>
        <v>0</v>
      </c>
      <c r="E1747" s="231"/>
      <c r="F1747" s="119"/>
      <c r="G1747" s="139">
        <f t="shared" si="166"/>
        <v>0</v>
      </c>
      <c r="H1747" s="140">
        <f t="shared" si="163"/>
        <v>0</v>
      </c>
      <c r="I1747" s="122">
        <f t="shared" si="167"/>
        <v>0</v>
      </c>
      <c r="K1747" s="120"/>
      <c r="L1747" s="141" t="e">
        <f t="shared" si="164"/>
        <v>#N/A</v>
      </c>
      <c r="M1747" s="142">
        <f>IF(C1747="ZZ Group",(SUM(IFERROR(SUM(VLOOKUP(C1747,SpeciesLookup,37,FALSE)*E1747/L1747*20*0.001),0)*(1-G1747))),SUM(IFERROR(SUM(VLOOKUP(C1747,SpeciesLookup,37,FALSE)/L1747*'6. Look Up Tables'!$M$9*0.001),0)*(1-G1747)))</f>
        <v>0</v>
      </c>
      <c r="N1747" s="120" t="s">
        <v>114</v>
      </c>
      <c r="O1747" s="122">
        <f t="shared" si="165"/>
        <v>0</v>
      </c>
      <c r="P1747" s="123"/>
    </row>
    <row r="1748" spans="2:16" x14ac:dyDescent="0.2">
      <c r="B1748" s="124"/>
      <c r="C1748" s="137"/>
      <c r="D1748" s="138">
        <f t="shared" si="162"/>
        <v>0</v>
      </c>
      <c r="E1748" s="231"/>
      <c r="F1748" s="119"/>
      <c r="G1748" s="139">
        <f t="shared" si="166"/>
        <v>0</v>
      </c>
      <c r="H1748" s="140">
        <f t="shared" si="163"/>
        <v>0</v>
      </c>
      <c r="I1748" s="122">
        <f t="shared" si="167"/>
        <v>0</v>
      </c>
      <c r="K1748" s="120"/>
      <c r="L1748" s="141" t="e">
        <f t="shared" si="164"/>
        <v>#N/A</v>
      </c>
      <c r="M1748" s="142">
        <f>IF(C1748="ZZ Group",(SUM(IFERROR(SUM(VLOOKUP(C1748,SpeciesLookup,37,FALSE)*E1748/L1748*20*0.001),0)*(1-G1748))),SUM(IFERROR(SUM(VLOOKUP(C1748,SpeciesLookup,37,FALSE)/L1748*'6. Look Up Tables'!$M$9*0.001),0)*(1-G1748)))</f>
        <v>0</v>
      </c>
      <c r="N1748" s="120" t="s">
        <v>114</v>
      </c>
      <c r="O1748" s="122">
        <f t="shared" si="165"/>
        <v>0</v>
      </c>
      <c r="P1748" s="123"/>
    </row>
    <row r="1749" spans="2:16" x14ac:dyDescent="0.2">
      <c r="B1749" s="124"/>
      <c r="C1749" s="137"/>
      <c r="D1749" s="138">
        <f t="shared" si="162"/>
        <v>0</v>
      </c>
      <c r="E1749" s="231"/>
      <c r="F1749" s="119"/>
      <c r="G1749" s="139">
        <f t="shared" si="166"/>
        <v>0</v>
      </c>
      <c r="H1749" s="140">
        <f t="shared" si="163"/>
        <v>0</v>
      </c>
      <c r="I1749" s="122">
        <f t="shared" si="167"/>
        <v>0</v>
      </c>
      <c r="K1749" s="120"/>
      <c r="L1749" s="141" t="e">
        <f t="shared" si="164"/>
        <v>#N/A</v>
      </c>
      <c r="M1749" s="142">
        <f>IF(C1749="ZZ Group",(SUM(IFERROR(SUM(VLOOKUP(C1749,SpeciesLookup,37,FALSE)*E1749/L1749*20*0.001),0)*(1-G1749))),SUM(IFERROR(SUM(VLOOKUP(C1749,SpeciesLookup,37,FALSE)/L1749*'6. Look Up Tables'!$M$9*0.001),0)*(1-G1749)))</f>
        <v>0</v>
      </c>
      <c r="N1749" s="120" t="s">
        <v>114</v>
      </c>
      <c r="O1749" s="122">
        <f t="shared" si="165"/>
        <v>0</v>
      </c>
      <c r="P1749" s="123"/>
    </row>
    <row r="1750" spans="2:16" x14ac:dyDescent="0.2">
      <c r="B1750" s="124"/>
      <c r="C1750" s="137"/>
      <c r="D1750" s="138">
        <f t="shared" si="162"/>
        <v>0</v>
      </c>
      <c r="E1750" s="231"/>
      <c r="F1750" s="119"/>
      <c r="G1750" s="139">
        <f t="shared" si="166"/>
        <v>0</v>
      </c>
      <c r="H1750" s="140">
        <f t="shared" si="163"/>
        <v>0</v>
      </c>
      <c r="I1750" s="122">
        <f t="shared" si="167"/>
        <v>0</v>
      </c>
      <c r="K1750" s="120"/>
      <c r="L1750" s="141" t="e">
        <f t="shared" si="164"/>
        <v>#N/A</v>
      </c>
      <c r="M1750" s="142">
        <f>IF(C1750="ZZ Group",(SUM(IFERROR(SUM(VLOOKUP(C1750,SpeciesLookup,37,FALSE)*E1750/L1750*20*0.001),0)*(1-G1750))),SUM(IFERROR(SUM(VLOOKUP(C1750,SpeciesLookup,37,FALSE)/L1750*'6. Look Up Tables'!$M$9*0.001),0)*(1-G1750)))</f>
        <v>0</v>
      </c>
      <c r="N1750" s="120" t="s">
        <v>114</v>
      </c>
      <c r="O1750" s="122">
        <f t="shared" si="165"/>
        <v>0</v>
      </c>
      <c r="P1750" s="123"/>
    </row>
    <row r="1751" spans="2:16" x14ac:dyDescent="0.2">
      <c r="B1751" s="124"/>
      <c r="C1751" s="137"/>
      <c r="D1751" s="138">
        <f t="shared" si="162"/>
        <v>0</v>
      </c>
      <c r="E1751" s="231"/>
      <c r="F1751" s="119"/>
      <c r="G1751" s="139">
        <f t="shared" si="166"/>
        <v>0</v>
      </c>
      <c r="H1751" s="140">
        <f t="shared" si="163"/>
        <v>0</v>
      </c>
      <c r="I1751" s="122">
        <f t="shared" si="167"/>
        <v>0</v>
      </c>
      <c r="K1751" s="120"/>
      <c r="L1751" s="141" t="e">
        <f t="shared" si="164"/>
        <v>#N/A</v>
      </c>
      <c r="M1751" s="142">
        <f>IF(C1751="ZZ Group",(SUM(IFERROR(SUM(VLOOKUP(C1751,SpeciesLookup,37,FALSE)*E1751/L1751*20*0.001),0)*(1-G1751))),SUM(IFERROR(SUM(VLOOKUP(C1751,SpeciesLookup,37,FALSE)/L1751*'6. Look Up Tables'!$M$9*0.001),0)*(1-G1751)))</f>
        <v>0</v>
      </c>
      <c r="N1751" s="120" t="s">
        <v>114</v>
      </c>
      <c r="O1751" s="122">
        <f t="shared" si="165"/>
        <v>0</v>
      </c>
      <c r="P1751" s="123"/>
    </row>
    <row r="1752" spans="2:16" x14ac:dyDescent="0.2">
      <c r="B1752" s="124"/>
      <c r="C1752" s="137"/>
      <c r="D1752" s="138">
        <f t="shared" si="162"/>
        <v>0</v>
      </c>
      <c r="E1752" s="231"/>
      <c r="F1752" s="119"/>
      <c r="G1752" s="139">
        <f t="shared" si="166"/>
        <v>0</v>
      </c>
      <c r="H1752" s="140">
        <f t="shared" si="163"/>
        <v>0</v>
      </c>
      <c r="I1752" s="122">
        <f t="shared" si="167"/>
        <v>0</v>
      </c>
      <c r="K1752" s="120"/>
      <c r="L1752" s="141" t="e">
        <f t="shared" si="164"/>
        <v>#N/A</v>
      </c>
      <c r="M1752" s="142">
        <f>IF(C1752="ZZ Group",(SUM(IFERROR(SUM(VLOOKUP(C1752,SpeciesLookup,37,FALSE)*E1752/L1752*20*0.001),0)*(1-G1752))),SUM(IFERROR(SUM(VLOOKUP(C1752,SpeciesLookup,37,FALSE)/L1752*'6. Look Up Tables'!$M$9*0.001),0)*(1-G1752)))</f>
        <v>0</v>
      </c>
      <c r="N1752" s="120" t="s">
        <v>114</v>
      </c>
      <c r="O1752" s="122">
        <f t="shared" si="165"/>
        <v>0</v>
      </c>
      <c r="P1752" s="123"/>
    </row>
    <row r="1753" spans="2:16" x14ac:dyDescent="0.2">
      <c r="B1753" s="124"/>
      <c r="C1753" s="137"/>
      <c r="D1753" s="138">
        <f t="shared" si="162"/>
        <v>0</v>
      </c>
      <c r="E1753" s="231"/>
      <c r="F1753" s="119"/>
      <c r="G1753" s="139">
        <f t="shared" si="166"/>
        <v>0</v>
      </c>
      <c r="H1753" s="140">
        <f t="shared" si="163"/>
        <v>0</v>
      </c>
      <c r="I1753" s="122">
        <f t="shared" si="167"/>
        <v>0</v>
      </c>
      <c r="K1753" s="120"/>
      <c r="L1753" s="141" t="e">
        <f t="shared" si="164"/>
        <v>#N/A</v>
      </c>
      <c r="M1753" s="142">
        <f>IF(C1753="ZZ Group",(SUM(IFERROR(SUM(VLOOKUP(C1753,SpeciesLookup,37,FALSE)*E1753/L1753*20*0.001),0)*(1-G1753))),SUM(IFERROR(SUM(VLOOKUP(C1753,SpeciesLookup,37,FALSE)/L1753*'6. Look Up Tables'!$M$9*0.001),0)*(1-G1753)))</f>
        <v>0</v>
      </c>
      <c r="N1753" s="120" t="s">
        <v>114</v>
      </c>
      <c r="O1753" s="122">
        <f t="shared" si="165"/>
        <v>0</v>
      </c>
      <c r="P1753" s="123"/>
    </row>
    <row r="1754" spans="2:16" x14ac:dyDescent="0.2">
      <c r="B1754" s="124"/>
      <c r="C1754" s="137"/>
      <c r="D1754" s="138">
        <f t="shared" si="162"/>
        <v>0</v>
      </c>
      <c r="E1754" s="231"/>
      <c r="F1754" s="119"/>
      <c r="G1754" s="139">
        <f t="shared" si="166"/>
        <v>0</v>
      </c>
      <c r="H1754" s="140">
        <f t="shared" si="163"/>
        <v>0</v>
      </c>
      <c r="I1754" s="122">
        <f t="shared" si="167"/>
        <v>0</v>
      </c>
      <c r="K1754" s="120"/>
      <c r="L1754" s="141" t="e">
        <f t="shared" si="164"/>
        <v>#N/A</v>
      </c>
      <c r="M1754" s="142">
        <f>IF(C1754="ZZ Group",(SUM(IFERROR(SUM(VLOOKUP(C1754,SpeciesLookup,37,FALSE)*E1754/L1754*20*0.001),0)*(1-G1754))),SUM(IFERROR(SUM(VLOOKUP(C1754,SpeciesLookup,37,FALSE)/L1754*'6. Look Up Tables'!$M$9*0.001),0)*(1-G1754)))</f>
        <v>0</v>
      </c>
      <c r="N1754" s="120" t="s">
        <v>114</v>
      </c>
      <c r="O1754" s="122">
        <f t="shared" si="165"/>
        <v>0</v>
      </c>
      <c r="P1754" s="123"/>
    </row>
    <row r="1755" spans="2:16" x14ac:dyDescent="0.2">
      <c r="B1755" s="124"/>
      <c r="C1755" s="137"/>
      <c r="D1755" s="138">
        <f t="shared" si="162"/>
        <v>0</v>
      </c>
      <c r="E1755" s="231"/>
      <c r="F1755" s="119"/>
      <c r="G1755" s="139">
        <f t="shared" si="166"/>
        <v>0</v>
      </c>
      <c r="H1755" s="140">
        <f t="shared" si="163"/>
        <v>0</v>
      </c>
      <c r="I1755" s="122">
        <f t="shared" si="167"/>
        <v>0</v>
      </c>
      <c r="K1755" s="120"/>
      <c r="L1755" s="141" t="e">
        <f t="shared" si="164"/>
        <v>#N/A</v>
      </c>
      <c r="M1755" s="142">
        <f>IF(C1755="ZZ Group",(SUM(IFERROR(SUM(VLOOKUP(C1755,SpeciesLookup,37,FALSE)*E1755/L1755*20*0.001),0)*(1-G1755))),SUM(IFERROR(SUM(VLOOKUP(C1755,SpeciesLookup,37,FALSE)/L1755*'6. Look Up Tables'!$M$9*0.001),0)*(1-G1755)))</f>
        <v>0</v>
      </c>
      <c r="N1755" s="120" t="s">
        <v>114</v>
      </c>
      <c r="O1755" s="122">
        <f t="shared" si="165"/>
        <v>0</v>
      </c>
      <c r="P1755" s="123"/>
    </row>
    <row r="1756" spans="2:16" x14ac:dyDescent="0.2">
      <c r="B1756" s="124"/>
      <c r="C1756" s="137"/>
      <c r="D1756" s="138">
        <f t="shared" si="162"/>
        <v>0</v>
      </c>
      <c r="E1756" s="231"/>
      <c r="F1756" s="119"/>
      <c r="G1756" s="139">
        <f t="shared" si="166"/>
        <v>0</v>
      </c>
      <c r="H1756" s="140">
        <f t="shared" si="163"/>
        <v>0</v>
      </c>
      <c r="I1756" s="122">
        <f t="shared" si="167"/>
        <v>0</v>
      </c>
      <c r="K1756" s="120"/>
      <c r="L1756" s="141" t="e">
        <f t="shared" si="164"/>
        <v>#N/A</v>
      </c>
      <c r="M1756" s="142">
        <f>IF(C1756="ZZ Group",(SUM(IFERROR(SUM(VLOOKUP(C1756,SpeciesLookup,37,FALSE)*E1756/L1756*20*0.001),0)*(1-G1756))),SUM(IFERROR(SUM(VLOOKUP(C1756,SpeciesLookup,37,FALSE)/L1756*'6. Look Up Tables'!$M$9*0.001),0)*(1-G1756)))</f>
        <v>0</v>
      </c>
      <c r="N1756" s="120" t="s">
        <v>114</v>
      </c>
      <c r="O1756" s="122">
        <f t="shared" si="165"/>
        <v>0</v>
      </c>
      <c r="P1756" s="123"/>
    </row>
    <row r="1757" spans="2:16" x14ac:dyDescent="0.2">
      <c r="B1757" s="124"/>
      <c r="C1757" s="137"/>
      <c r="D1757" s="138">
        <f t="shared" si="162"/>
        <v>0</v>
      </c>
      <c r="E1757" s="231"/>
      <c r="F1757" s="119"/>
      <c r="G1757" s="139">
        <f t="shared" si="166"/>
        <v>0</v>
      </c>
      <c r="H1757" s="140">
        <f t="shared" si="163"/>
        <v>0</v>
      </c>
      <c r="I1757" s="122">
        <f t="shared" si="167"/>
        <v>0</v>
      </c>
      <c r="K1757" s="120"/>
      <c r="L1757" s="141" t="e">
        <f t="shared" si="164"/>
        <v>#N/A</v>
      </c>
      <c r="M1757" s="142">
        <f>IF(C1757="ZZ Group",(SUM(IFERROR(SUM(VLOOKUP(C1757,SpeciesLookup,37,FALSE)*E1757/L1757*20*0.001),0)*(1-G1757))),SUM(IFERROR(SUM(VLOOKUP(C1757,SpeciesLookup,37,FALSE)/L1757*'6. Look Up Tables'!$M$9*0.001),0)*(1-G1757)))</f>
        <v>0</v>
      </c>
      <c r="N1757" s="120" t="s">
        <v>114</v>
      </c>
      <c r="O1757" s="122">
        <f t="shared" si="165"/>
        <v>0</v>
      </c>
      <c r="P1757" s="123"/>
    </row>
    <row r="1758" spans="2:16" x14ac:dyDescent="0.2">
      <c r="B1758" s="124"/>
      <c r="C1758" s="137"/>
      <c r="D1758" s="138">
        <f t="shared" si="162"/>
        <v>0</v>
      </c>
      <c r="E1758" s="231"/>
      <c r="F1758" s="119"/>
      <c r="G1758" s="139">
        <f t="shared" si="166"/>
        <v>0</v>
      </c>
      <c r="H1758" s="140">
        <f t="shared" si="163"/>
        <v>0</v>
      </c>
      <c r="I1758" s="122">
        <f t="shared" si="167"/>
        <v>0</v>
      </c>
      <c r="K1758" s="120"/>
      <c r="L1758" s="141" t="e">
        <f t="shared" si="164"/>
        <v>#N/A</v>
      </c>
      <c r="M1758" s="142">
        <f>IF(C1758="ZZ Group",(SUM(IFERROR(SUM(VLOOKUP(C1758,SpeciesLookup,37,FALSE)*E1758/L1758*20*0.001),0)*(1-G1758))),SUM(IFERROR(SUM(VLOOKUP(C1758,SpeciesLookup,37,FALSE)/L1758*'6. Look Up Tables'!$M$9*0.001),0)*(1-G1758)))</f>
        <v>0</v>
      </c>
      <c r="N1758" s="120" t="s">
        <v>114</v>
      </c>
      <c r="O1758" s="122">
        <f t="shared" si="165"/>
        <v>0</v>
      </c>
      <c r="P1758" s="123"/>
    </row>
    <row r="1759" spans="2:16" x14ac:dyDescent="0.2">
      <c r="B1759" s="124"/>
      <c r="C1759" s="137"/>
      <c r="D1759" s="138">
        <f t="shared" si="162"/>
        <v>0</v>
      </c>
      <c r="E1759" s="231"/>
      <c r="F1759" s="119"/>
      <c r="G1759" s="139">
        <f t="shared" si="166"/>
        <v>0</v>
      </c>
      <c r="H1759" s="140">
        <f t="shared" si="163"/>
        <v>0</v>
      </c>
      <c r="I1759" s="122">
        <f t="shared" si="167"/>
        <v>0</v>
      </c>
      <c r="K1759" s="120"/>
      <c r="L1759" s="141" t="e">
        <f t="shared" si="164"/>
        <v>#N/A</v>
      </c>
      <c r="M1759" s="142">
        <f>IF(C1759="ZZ Group",(SUM(IFERROR(SUM(VLOOKUP(C1759,SpeciesLookup,37,FALSE)*E1759/L1759*20*0.001),0)*(1-G1759))),SUM(IFERROR(SUM(VLOOKUP(C1759,SpeciesLookup,37,FALSE)/L1759*'6. Look Up Tables'!$M$9*0.001),0)*(1-G1759)))</f>
        <v>0</v>
      </c>
      <c r="N1759" s="120" t="s">
        <v>114</v>
      </c>
      <c r="O1759" s="122">
        <f t="shared" si="165"/>
        <v>0</v>
      </c>
      <c r="P1759" s="123"/>
    </row>
    <row r="1760" spans="2:16" x14ac:dyDescent="0.2">
      <c r="B1760" s="124"/>
      <c r="C1760" s="137"/>
      <c r="D1760" s="138">
        <f t="shared" si="162"/>
        <v>0</v>
      </c>
      <c r="E1760" s="231"/>
      <c r="F1760" s="119"/>
      <c r="G1760" s="139">
        <f t="shared" si="166"/>
        <v>0</v>
      </c>
      <c r="H1760" s="140">
        <f t="shared" si="163"/>
        <v>0</v>
      </c>
      <c r="I1760" s="122">
        <f t="shared" si="167"/>
        <v>0</v>
      </c>
      <c r="K1760" s="120"/>
      <c r="L1760" s="141" t="e">
        <f t="shared" si="164"/>
        <v>#N/A</v>
      </c>
      <c r="M1760" s="142">
        <f>IF(C1760="ZZ Group",(SUM(IFERROR(SUM(VLOOKUP(C1760,SpeciesLookup,37,FALSE)*E1760/L1760*20*0.001),0)*(1-G1760))),SUM(IFERROR(SUM(VLOOKUP(C1760,SpeciesLookup,37,FALSE)/L1760*'6. Look Up Tables'!$M$9*0.001),0)*(1-G1760)))</f>
        <v>0</v>
      </c>
      <c r="N1760" s="120" t="s">
        <v>114</v>
      </c>
      <c r="O1760" s="122">
        <f t="shared" si="165"/>
        <v>0</v>
      </c>
      <c r="P1760" s="123"/>
    </row>
    <row r="1761" spans="2:16" x14ac:dyDescent="0.2">
      <c r="B1761" s="124"/>
      <c r="C1761" s="137"/>
      <c r="D1761" s="138">
        <f t="shared" si="162"/>
        <v>0</v>
      </c>
      <c r="E1761" s="231"/>
      <c r="F1761" s="119"/>
      <c r="G1761" s="139">
        <f t="shared" si="166"/>
        <v>0</v>
      </c>
      <c r="H1761" s="140">
        <f t="shared" si="163"/>
        <v>0</v>
      </c>
      <c r="I1761" s="122">
        <f t="shared" si="167"/>
        <v>0</v>
      </c>
      <c r="K1761" s="120"/>
      <c r="L1761" s="141" t="e">
        <f t="shared" si="164"/>
        <v>#N/A</v>
      </c>
      <c r="M1761" s="142">
        <f>IF(C1761="ZZ Group",(SUM(IFERROR(SUM(VLOOKUP(C1761,SpeciesLookup,37,FALSE)*E1761/L1761*20*0.001),0)*(1-G1761))),SUM(IFERROR(SUM(VLOOKUP(C1761,SpeciesLookup,37,FALSE)/L1761*'6. Look Up Tables'!$M$9*0.001),0)*(1-G1761)))</f>
        <v>0</v>
      </c>
      <c r="N1761" s="120" t="s">
        <v>114</v>
      </c>
      <c r="O1761" s="122">
        <f t="shared" si="165"/>
        <v>0</v>
      </c>
      <c r="P1761" s="123"/>
    </row>
    <row r="1762" spans="2:16" x14ac:dyDescent="0.2">
      <c r="B1762" s="124"/>
      <c r="C1762" s="137"/>
      <c r="D1762" s="138">
        <f t="shared" si="162"/>
        <v>0</v>
      </c>
      <c r="E1762" s="231"/>
      <c r="F1762" s="119"/>
      <c r="G1762" s="139">
        <f t="shared" si="166"/>
        <v>0</v>
      </c>
      <c r="H1762" s="140">
        <f t="shared" si="163"/>
        <v>0</v>
      </c>
      <c r="I1762" s="122">
        <f t="shared" si="167"/>
        <v>0</v>
      </c>
      <c r="K1762" s="120"/>
      <c r="L1762" s="141" t="e">
        <f t="shared" si="164"/>
        <v>#N/A</v>
      </c>
      <c r="M1762" s="142">
        <f>IF(C1762="ZZ Group",(SUM(IFERROR(SUM(VLOOKUP(C1762,SpeciesLookup,37,FALSE)*E1762/L1762*20*0.001),0)*(1-G1762))),SUM(IFERROR(SUM(VLOOKUP(C1762,SpeciesLookup,37,FALSE)/L1762*'6. Look Up Tables'!$M$9*0.001),0)*(1-G1762)))</f>
        <v>0</v>
      </c>
      <c r="N1762" s="120" t="s">
        <v>114</v>
      </c>
      <c r="O1762" s="122">
        <f t="shared" si="165"/>
        <v>0</v>
      </c>
      <c r="P1762" s="123"/>
    </row>
    <row r="1763" spans="2:16" x14ac:dyDescent="0.2">
      <c r="B1763" s="124"/>
      <c r="C1763" s="137"/>
      <c r="D1763" s="138">
        <f t="shared" si="162"/>
        <v>0</v>
      </c>
      <c r="E1763" s="231"/>
      <c r="F1763" s="119"/>
      <c r="G1763" s="139">
        <f t="shared" si="166"/>
        <v>0</v>
      </c>
      <c r="H1763" s="140">
        <f t="shared" si="163"/>
        <v>0</v>
      </c>
      <c r="I1763" s="122">
        <f t="shared" si="167"/>
        <v>0</v>
      </c>
      <c r="K1763" s="120"/>
      <c r="L1763" s="141" t="e">
        <f t="shared" si="164"/>
        <v>#N/A</v>
      </c>
      <c r="M1763" s="142">
        <f>IF(C1763="ZZ Group",(SUM(IFERROR(SUM(VLOOKUP(C1763,SpeciesLookup,37,FALSE)*E1763/L1763*20*0.001),0)*(1-G1763))),SUM(IFERROR(SUM(VLOOKUP(C1763,SpeciesLookup,37,FALSE)/L1763*'6. Look Up Tables'!$M$9*0.001),0)*(1-G1763)))</f>
        <v>0</v>
      </c>
      <c r="N1763" s="120" t="s">
        <v>114</v>
      </c>
      <c r="O1763" s="122">
        <f t="shared" si="165"/>
        <v>0</v>
      </c>
      <c r="P1763" s="123"/>
    </row>
    <row r="1764" spans="2:16" x14ac:dyDescent="0.2">
      <c r="B1764" s="124"/>
      <c r="C1764" s="137"/>
      <c r="D1764" s="138">
        <f t="shared" si="162"/>
        <v>0</v>
      </c>
      <c r="E1764" s="231"/>
      <c r="F1764" s="119"/>
      <c r="G1764" s="139">
        <f t="shared" si="166"/>
        <v>0</v>
      </c>
      <c r="H1764" s="140">
        <f t="shared" si="163"/>
        <v>0</v>
      </c>
      <c r="I1764" s="122">
        <f t="shared" si="167"/>
        <v>0</v>
      </c>
      <c r="K1764" s="120"/>
      <c r="L1764" s="141" t="e">
        <f t="shared" si="164"/>
        <v>#N/A</v>
      </c>
      <c r="M1764" s="142">
        <f>IF(C1764="ZZ Group",(SUM(IFERROR(SUM(VLOOKUP(C1764,SpeciesLookup,37,FALSE)*E1764/L1764*20*0.001),0)*(1-G1764))),SUM(IFERROR(SUM(VLOOKUP(C1764,SpeciesLookup,37,FALSE)/L1764*'6. Look Up Tables'!$M$9*0.001),0)*(1-G1764)))</f>
        <v>0</v>
      </c>
      <c r="N1764" s="120" t="s">
        <v>114</v>
      </c>
      <c r="O1764" s="122">
        <f t="shared" si="165"/>
        <v>0</v>
      </c>
      <c r="P1764" s="123"/>
    </row>
    <row r="1765" spans="2:16" x14ac:dyDescent="0.2">
      <c r="B1765" s="124"/>
      <c r="C1765" s="137"/>
      <c r="D1765" s="138">
        <f t="shared" si="162"/>
        <v>0</v>
      </c>
      <c r="E1765" s="231"/>
      <c r="F1765" s="119"/>
      <c r="G1765" s="139">
        <f t="shared" si="166"/>
        <v>0</v>
      </c>
      <c r="H1765" s="140">
        <f t="shared" si="163"/>
        <v>0</v>
      </c>
      <c r="I1765" s="122">
        <f t="shared" si="167"/>
        <v>0</v>
      </c>
      <c r="K1765" s="120"/>
      <c r="L1765" s="141" t="e">
        <f t="shared" si="164"/>
        <v>#N/A</v>
      </c>
      <c r="M1765" s="142">
        <f>IF(C1765="ZZ Group",(SUM(IFERROR(SUM(VLOOKUP(C1765,SpeciesLookup,37,FALSE)*E1765/L1765*20*0.001),0)*(1-G1765))),SUM(IFERROR(SUM(VLOOKUP(C1765,SpeciesLookup,37,FALSE)/L1765*'6. Look Up Tables'!$M$9*0.001),0)*(1-G1765)))</f>
        <v>0</v>
      </c>
      <c r="N1765" s="120" t="s">
        <v>114</v>
      </c>
      <c r="O1765" s="122">
        <f t="shared" si="165"/>
        <v>0</v>
      </c>
      <c r="P1765" s="123"/>
    </row>
    <row r="1766" spans="2:16" x14ac:dyDescent="0.2">
      <c r="B1766" s="124"/>
      <c r="C1766" s="137"/>
      <c r="D1766" s="138">
        <f t="shared" si="162"/>
        <v>0</v>
      </c>
      <c r="E1766" s="231"/>
      <c r="F1766" s="119"/>
      <c r="G1766" s="139">
        <f t="shared" si="166"/>
        <v>0</v>
      </c>
      <c r="H1766" s="140">
        <f t="shared" si="163"/>
        <v>0</v>
      </c>
      <c r="I1766" s="122">
        <f t="shared" si="167"/>
        <v>0</v>
      </c>
      <c r="K1766" s="120"/>
      <c r="L1766" s="141" t="e">
        <f t="shared" si="164"/>
        <v>#N/A</v>
      </c>
      <c r="M1766" s="142">
        <f>IF(C1766="ZZ Group",(SUM(IFERROR(SUM(VLOOKUP(C1766,SpeciesLookup,37,FALSE)*E1766/L1766*20*0.001),0)*(1-G1766))),SUM(IFERROR(SUM(VLOOKUP(C1766,SpeciesLookup,37,FALSE)/L1766*'6. Look Up Tables'!$M$9*0.001),0)*(1-G1766)))</f>
        <v>0</v>
      </c>
      <c r="N1766" s="120" t="s">
        <v>114</v>
      </c>
      <c r="O1766" s="122">
        <f t="shared" si="165"/>
        <v>0</v>
      </c>
      <c r="P1766" s="123"/>
    </row>
    <row r="1767" spans="2:16" x14ac:dyDescent="0.2">
      <c r="B1767" s="124"/>
      <c r="C1767" s="137"/>
      <c r="D1767" s="138">
        <f t="shared" si="162"/>
        <v>0</v>
      </c>
      <c r="E1767" s="231"/>
      <c r="F1767" s="119"/>
      <c r="G1767" s="139">
        <f t="shared" si="166"/>
        <v>0</v>
      </c>
      <c r="H1767" s="140">
        <f t="shared" si="163"/>
        <v>0</v>
      </c>
      <c r="I1767" s="122">
        <f t="shared" si="167"/>
        <v>0</v>
      </c>
      <c r="K1767" s="120"/>
      <c r="L1767" s="141" t="e">
        <f t="shared" si="164"/>
        <v>#N/A</v>
      </c>
      <c r="M1767" s="142">
        <f>IF(C1767="ZZ Group",(SUM(IFERROR(SUM(VLOOKUP(C1767,SpeciesLookup,37,FALSE)*E1767/L1767*20*0.001),0)*(1-G1767))),SUM(IFERROR(SUM(VLOOKUP(C1767,SpeciesLookup,37,FALSE)/L1767*'6. Look Up Tables'!$M$9*0.001),0)*(1-G1767)))</f>
        <v>0</v>
      </c>
      <c r="N1767" s="120" t="s">
        <v>114</v>
      </c>
      <c r="O1767" s="122">
        <f t="shared" si="165"/>
        <v>0</v>
      </c>
      <c r="P1767" s="123"/>
    </row>
    <row r="1768" spans="2:16" x14ac:dyDescent="0.2">
      <c r="B1768" s="124"/>
      <c r="C1768" s="137"/>
      <c r="D1768" s="138">
        <f t="shared" si="162"/>
        <v>0</v>
      </c>
      <c r="E1768" s="231"/>
      <c r="F1768" s="119"/>
      <c r="G1768" s="139">
        <f t="shared" si="166"/>
        <v>0</v>
      </c>
      <c r="H1768" s="140">
        <f t="shared" si="163"/>
        <v>0</v>
      </c>
      <c r="I1768" s="122">
        <f t="shared" si="167"/>
        <v>0</v>
      </c>
      <c r="K1768" s="120"/>
      <c r="L1768" s="141" t="e">
        <f t="shared" si="164"/>
        <v>#N/A</v>
      </c>
      <c r="M1768" s="142">
        <f>IF(C1768="ZZ Group",(SUM(IFERROR(SUM(VLOOKUP(C1768,SpeciesLookup,37,FALSE)*E1768/L1768*20*0.001),0)*(1-G1768))),SUM(IFERROR(SUM(VLOOKUP(C1768,SpeciesLookup,37,FALSE)/L1768*'6. Look Up Tables'!$M$9*0.001),0)*(1-G1768)))</f>
        <v>0</v>
      </c>
      <c r="N1768" s="120" t="s">
        <v>114</v>
      </c>
      <c r="O1768" s="122">
        <f t="shared" si="165"/>
        <v>0</v>
      </c>
      <c r="P1768" s="123"/>
    </row>
    <row r="1769" spans="2:16" x14ac:dyDescent="0.2">
      <c r="B1769" s="124"/>
      <c r="C1769" s="137"/>
      <c r="D1769" s="138">
        <f t="shared" si="162"/>
        <v>0</v>
      </c>
      <c r="E1769" s="231"/>
      <c r="F1769" s="119"/>
      <c r="G1769" s="139">
        <f t="shared" si="166"/>
        <v>0</v>
      </c>
      <c r="H1769" s="140">
        <f t="shared" si="163"/>
        <v>0</v>
      </c>
      <c r="I1769" s="122">
        <f t="shared" si="167"/>
        <v>0</v>
      </c>
      <c r="K1769" s="120"/>
      <c r="L1769" s="141" t="e">
        <f t="shared" si="164"/>
        <v>#N/A</v>
      </c>
      <c r="M1769" s="142">
        <f>IF(C1769="ZZ Group",(SUM(IFERROR(SUM(VLOOKUP(C1769,SpeciesLookup,37,FALSE)*E1769/L1769*20*0.001),0)*(1-G1769))),SUM(IFERROR(SUM(VLOOKUP(C1769,SpeciesLookup,37,FALSE)/L1769*'6. Look Up Tables'!$M$9*0.001),0)*(1-G1769)))</f>
        <v>0</v>
      </c>
      <c r="N1769" s="120" t="s">
        <v>114</v>
      </c>
      <c r="O1769" s="122">
        <f t="shared" si="165"/>
        <v>0</v>
      </c>
      <c r="P1769" s="123"/>
    </row>
    <row r="1770" spans="2:16" x14ac:dyDescent="0.2">
      <c r="B1770" s="124"/>
      <c r="C1770" s="137"/>
      <c r="D1770" s="138">
        <f t="shared" si="162"/>
        <v>0</v>
      </c>
      <c r="E1770" s="231"/>
      <c r="F1770" s="119"/>
      <c r="G1770" s="139">
        <f t="shared" si="166"/>
        <v>0</v>
      </c>
      <c r="H1770" s="140">
        <f t="shared" si="163"/>
        <v>0</v>
      </c>
      <c r="I1770" s="122">
        <f t="shared" si="167"/>
        <v>0</v>
      </c>
      <c r="K1770" s="120"/>
      <c r="L1770" s="141" t="e">
        <f t="shared" si="164"/>
        <v>#N/A</v>
      </c>
      <c r="M1770" s="142">
        <f>IF(C1770="ZZ Group",(SUM(IFERROR(SUM(VLOOKUP(C1770,SpeciesLookup,37,FALSE)*E1770/L1770*20*0.001),0)*(1-G1770))),SUM(IFERROR(SUM(VLOOKUP(C1770,SpeciesLookup,37,FALSE)/L1770*'6. Look Up Tables'!$M$9*0.001),0)*(1-G1770)))</f>
        <v>0</v>
      </c>
      <c r="N1770" s="120" t="s">
        <v>114</v>
      </c>
      <c r="O1770" s="122">
        <f t="shared" si="165"/>
        <v>0</v>
      </c>
      <c r="P1770" s="123"/>
    </row>
    <row r="1771" spans="2:16" x14ac:dyDescent="0.2">
      <c r="B1771" s="124"/>
      <c r="C1771" s="137"/>
      <c r="D1771" s="138">
        <f t="shared" si="162"/>
        <v>0</v>
      </c>
      <c r="E1771" s="231"/>
      <c r="F1771" s="119"/>
      <c r="G1771" s="139">
        <f t="shared" si="166"/>
        <v>0</v>
      </c>
      <c r="H1771" s="140">
        <f t="shared" si="163"/>
        <v>0</v>
      </c>
      <c r="I1771" s="122">
        <f t="shared" si="167"/>
        <v>0</v>
      </c>
      <c r="K1771" s="120"/>
      <c r="L1771" s="141" t="e">
        <f t="shared" si="164"/>
        <v>#N/A</v>
      </c>
      <c r="M1771" s="142">
        <f>IF(C1771="ZZ Group",(SUM(IFERROR(SUM(VLOOKUP(C1771,SpeciesLookup,37,FALSE)*E1771/L1771*20*0.001),0)*(1-G1771))),SUM(IFERROR(SUM(VLOOKUP(C1771,SpeciesLookup,37,FALSE)/L1771*'6. Look Up Tables'!$M$9*0.001),0)*(1-G1771)))</f>
        <v>0</v>
      </c>
      <c r="N1771" s="120" t="s">
        <v>114</v>
      </c>
      <c r="O1771" s="122">
        <f t="shared" si="165"/>
        <v>0</v>
      </c>
      <c r="P1771" s="123"/>
    </row>
    <row r="1772" spans="2:16" x14ac:dyDescent="0.2">
      <c r="B1772" s="124"/>
      <c r="C1772" s="137"/>
      <c r="D1772" s="138">
        <f t="shared" si="162"/>
        <v>0</v>
      </c>
      <c r="E1772" s="231"/>
      <c r="F1772" s="119"/>
      <c r="G1772" s="139">
        <f t="shared" si="166"/>
        <v>0</v>
      </c>
      <c r="H1772" s="140">
        <f t="shared" si="163"/>
        <v>0</v>
      </c>
      <c r="I1772" s="122">
        <f t="shared" si="167"/>
        <v>0</v>
      </c>
      <c r="K1772" s="120"/>
      <c r="L1772" s="141" t="e">
        <f t="shared" si="164"/>
        <v>#N/A</v>
      </c>
      <c r="M1772" s="142">
        <f>IF(C1772="ZZ Group",(SUM(IFERROR(SUM(VLOOKUP(C1772,SpeciesLookup,37,FALSE)*E1772/L1772*20*0.001),0)*(1-G1772))),SUM(IFERROR(SUM(VLOOKUP(C1772,SpeciesLookup,37,FALSE)/L1772*'6. Look Up Tables'!$M$9*0.001),0)*(1-G1772)))</f>
        <v>0</v>
      </c>
      <c r="N1772" s="120" t="s">
        <v>114</v>
      </c>
      <c r="O1772" s="122">
        <f t="shared" si="165"/>
        <v>0</v>
      </c>
      <c r="P1772" s="123"/>
    </row>
    <row r="1773" spans="2:16" x14ac:dyDescent="0.2">
      <c r="B1773" s="124"/>
      <c r="C1773" s="137"/>
      <c r="D1773" s="138">
        <f t="shared" si="162"/>
        <v>0</v>
      </c>
      <c r="E1773" s="231"/>
      <c r="F1773" s="119"/>
      <c r="G1773" s="139">
        <f t="shared" si="166"/>
        <v>0</v>
      </c>
      <c r="H1773" s="140">
        <f t="shared" si="163"/>
        <v>0</v>
      </c>
      <c r="I1773" s="122">
        <f t="shared" si="167"/>
        <v>0</v>
      </c>
      <c r="K1773" s="120"/>
      <c r="L1773" s="141" t="e">
        <f t="shared" si="164"/>
        <v>#N/A</v>
      </c>
      <c r="M1773" s="142">
        <f>IF(C1773="ZZ Group",(SUM(IFERROR(SUM(VLOOKUP(C1773,SpeciesLookup,37,FALSE)*E1773/L1773*20*0.001),0)*(1-G1773))),SUM(IFERROR(SUM(VLOOKUP(C1773,SpeciesLookup,37,FALSE)/L1773*'6. Look Up Tables'!$M$9*0.001),0)*(1-G1773)))</f>
        <v>0</v>
      </c>
      <c r="N1773" s="120" t="s">
        <v>114</v>
      </c>
      <c r="O1773" s="122">
        <f t="shared" si="165"/>
        <v>0</v>
      </c>
      <c r="P1773" s="123"/>
    </row>
    <row r="1774" spans="2:16" x14ac:dyDescent="0.2">
      <c r="B1774" s="124"/>
      <c r="C1774" s="137"/>
      <c r="D1774" s="138">
        <f t="shared" si="162"/>
        <v>0</v>
      </c>
      <c r="E1774" s="231"/>
      <c r="F1774" s="119"/>
      <c r="G1774" s="139">
        <f t="shared" si="166"/>
        <v>0</v>
      </c>
      <c r="H1774" s="140">
        <f t="shared" si="163"/>
        <v>0</v>
      </c>
      <c r="I1774" s="122">
        <f t="shared" si="167"/>
        <v>0</v>
      </c>
      <c r="K1774" s="120"/>
      <c r="L1774" s="141" t="e">
        <f t="shared" si="164"/>
        <v>#N/A</v>
      </c>
      <c r="M1774" s="142">
        <f>IF(C1774="ZZ Group",(SUM(IFERROR(SUM(VLOOKUP(C1774,SpeciesLookup,37,FALSE)*E1774/L1774*20*0.001),0)*(1-G1774))),SUM(IFERROR(SUM(VLOOKUP(C1774,SpeciesLookup,37,FALSE)/L1774*'6. Look Up Tables'!$M$9*0.001),0)*(1-G1774)))</f>
        <v>0</v>
      </c>
      <c r="N1774" s="120" t="s">
        <v>114</v>
      </c>
      <c r="O1774" s="122">
        <f t="shared" si="165"/>
        <v>0</v>
      </c>
      <c r="P1774" s="123"/>
    </row>
    <row r="1775" spans="2:16" x14ac:dyDescent="0.2">
      <c r="B1775" s="124"/>
      <c r="C1775" s="137"/>
      <c r="D1775" s="138">
        <f t="shared" si="162"/>
        <v>0</v>
      </c>
      <c r="E1775" s="231"/>
      <c r="F1775" s="119"/>
      <c r="G1775" s="139">
        <f t="shared" si="166"/>
        <v>0</v>
      </c>
      <c r="H1775" s="140">
        <f t="shared" si="163"/>
        <v>0</v>
      </c>
      <c r="I1775" s="122">
        <f t="shared" si="167"/>
        <v>0</v>
      </c>
      <c r="K1775" s="120"/>
      <c r="L1775" s="141" t="e">
        <f t="shared" si="164"/>
        <v>#N/A</v>
      </c>
      <c r="M1775" s="142">
        <f>IF(C1775="ZZ Group",(SUM(IFERROR(SUM(VLOOKUP(C1775,SpeciesLookup,37,FALSE)*E1775/L1775*20*0.001),0)*(1-G1775))),SUM(IFERROR(SUM(VLOOKUP(C1775,SpeciesLookup,37,FALSE)/L1775*'6. Look Up Tables'!$M$9*0.001),0)*(1-G1775)))</f>
        <v>0</v>
      </c>
      <c r="N1775" s="120" t="s">
        <v>114</v>
      </c>
      <c r="O1775" s="122">
        <f t="shared" si="165"/>
        <v>0</v>
      </c>
      <c r="P1775" s="123"/>
    </row>
    <row r="1776" spans="2:16" x14ac:dyDescent="0.2">
      <c r="B1776" s="124"/>
      <c r="C1776" s="137"/>
      <c r="D1776" s="138">
        <f t="shared" si="162"/>
        <v>0</v>
      </c>
      <c r="E1776" s="231"/>
      <c r="F1776" s="119"/>
      <c r="G1776" s="139">
        <f t="shared" si="166"/>
        <v>0</v>
      </c>
      <c r="H1776" s="140">
        <f t="shared" si="163"/>
        <v>0</v>
      </c>
      <c r="I1776" s="122">
        <f t="shared" si="167"/>
        <v>0</v>
      </c>
      <c r="K1776" s="120"/>
      <c r="L1776" s="141" t="e">
        <f t="shared" si="164"/>
        <v>#N/A</v>
      </c>
      <c r="M1776" s="142">
        <f>IF(C1776="ZZ Group",(SUM(IFERROR(SUM(VLOOKUP(C1776,SpeciesLookup,37,FALSE)*E1776/L1776*20*0.001),0)*(1-G1776))),SUM(IFERROR(SUM(VLOOKUP(C1776,SpeciesLookup,37,FALSE)/L1776*'6. Look Up Tables'!$M$9*0.001),0)*(1-G1776)))</f>
        <v>0</v>
      </c>
      <c r="N1776" s="120" t="s">
        <v>114</v>
      </c>
      <c r="O1776" s="122">
        <f t="shared" si="165"/>
        <v>0</v>
      </c>
      <c r="P1776" s="123"/>
    </row>
    <row r="1777" spans="2:16" x14ac:dyDescent="0.2">
      <c r="B1777" s="124"/>
      <c r="C1777" s="137"/>
      <c r="D1777" s="138">
        <f t="shared" si="162"/>
        <v>0</v>
      </c>
      <c r="E1777" s="231"/>
      <c r="F1777" s="119"/>
      <c r="G1777" s="139">
        <f t="shared" si="166"/>
        <v>0</v>
      </c>
      <c r="H1777" s="140">
        <f t="shared" si="163"/>
        <v>0</v>
      </c>
      <c r="I1777" s="122">
        <f t="shared" si="167"/>
        <v>0</v>
      </c>
      <c r="K1777" s="120"/>
      <c r="L1777" s="141" t="e">
        <f t="shared" si="164"/>
        <v>#N/A</v>
      </c>
      <c r="M1777" s="142">
        <f>IF(C1777="ZZ Group",(SUM(IFERROR(SUM(VLOOKUP(C1777,SpeciesLookup,37,FALSE)*E1777/L1777*20*0.001),0)*(1-G1777))),SUM(IFERROR(SUM(VLOOKUP(C1777,SpeciesLookup,37,FALSE)/L1777*'6. Look Up Tables'!$M$9*0.001),0)*(1-G1777)))</f>
        <v>0</v>
      </c>
      <c r="N1777" s="120" t="s">
        <v>114</v>
      </c>
      <c r="O1777" s="122">
        <f t="shared" si="165"/>
        <v>0</v>
      </c>
      <c r="P1777" s="123"/>
    </row>
    <row r="1778" spans="2:16" x14ac:dyDescent="0.2">
      <c r="B1778" s="124"/>
      <c r="C1778" s="137"/>
      <c r="D1778" s="138">
        <f t="shared" si="162"/>
        <v>0</v>
      </c>
      <c r="E1778" s="231"/>
      <c r="F1778" s="119"/>
      <c r="G1778" s="139">
        <f t="shared" si="166"/>
        <v>0</v>
      </c>
      <c r="H1778" s="140">
        <f t="shared" si="163"/>
        <v>0</v>
      </c>
      <c r="I1778" s="122">
        <f t="shared" si="167"/>
        <v>0</v>
      </c>
      <c r="K1778" s="120"/>
      <c r="L1778" s="141" t="e">
        <f t="shared" si="164"/>
        <v>#N/A</v>
      </c>
      <c r="M1778" s="142">
        <f>IF(C1778="ZZ Group",(SUM(IFERROR(SUM(VLOOKUP(C1778,SpeciesLookup,37,FALSE)*E1778/L1778*20*0.001),0)*(1-G1778))),SUM(IFERROR(SUM(VLOOKUP(C1778,SpeciesLookup,37,FALSE)/L1778*'6. Look Up Tables'!$M$9*0.001),0)*(1-G1778)))</f>
        <v>0</v>
      </c>
      <c r="N1778" s="120" t="s">
        <v>114</v>
      </c>
      <c r="O1778" s="122">
        <f t="shared" si="165"/>
        <v>0</v>
      </c>
      <c r="P1778" s="123"/>
    </row>
    <row r="1779" spans="2:16" x14ac:dyDescent="0.2">
      <c r="B1779" s="124"/>
      <c r="C1779" s="137"/>
      <c r="D1779" s="138">
        <f t="shared" si="162"/>
        <v>0</v>
      </c>
      <c r="E1779" s="231"/>
      <c r="F1779" s="119"/>
      <c r="G1779" s="139">
        <f t="shared" si="166"/>
        <v>0</v>
      </c>
      <c r="H1779" s="140">
        <f t="shared" si="163"/>
        <v>0</v>
      </c>
      <c r="I1779" s="122">
        <f t="shared" si="167"/>
        <v>0</v>
      </c>
      <c r="K1779" s="120"/>
      <c r="L1779" s="141" t="e">
        <f t="shared" si="164"/>
        <v>#N/A</v>
      </c>
      <c r="M1779" s="142">
        <f>IF(C1779="ZZ Group",(SUM(IFERROR(SUM(VLOOKUP(C1779,SpeciesLookup,37,FALSE)*E1779/L1779*20*0.001),0)*(1-G1779))),SUM(IFERROR(SUM(VLOOKUP(C1779,SpeciesLookup,37,FALSE)/L1779*'6. Look Up Tables'!$M$9*0.001),0)*(1-G1779)))</f>
        <v>0</v>
      </c>
      <c r="N1779" s="120" t="s">
        <v>114</v>
      </c>
      <c r="O1779" s="122">
        <f t="shared" si="165"/>
        <v>0</v>
      </c>
      <c r="P1779" s="123"/>
    </row>
    <row r="1780" spans="2:16" x14ac:dyDescent="0.2">
      <c r="B1780" s="124"/>
      <c r="C1780" s="137"/>
      <c r="D1780" s="138">
        <f t="shared" si="162"/>
        <v>0</v>
      </c>
      <c r="E1780" s="231"/>
      <c r="F1780" s="119"/>
      <c r="G1780" s="139">
        <f t="shared" si="166"/>
        <v>0</v>
      </c>
      <c r="H1780" s="140">
        <f t="shared" si="163"/>
        <v>0</v>
      </c>
      <c r="I1780" s="122">
        <f t="shared" si="167"/>
        <v>0</v>
      </c>
      <c r="K1780" s="120"/>
      <c r="L1780" s="141" t="e">
        <f t="shared" si="164"/>
        <v>#N/A</v>
      </c>
      <c r="M1780" s="142">
        <f>IF(C1780="ZZ Group",(SUM(IFERROR(SUM(VLOOKUP(C1780,SpeciesLookup,37,FALSE)*E1780/L1780*20*0.001),0)*(1-G1780))),SUM(IFERROR(SUM(VLOOKUP(C1780,SpeciesLookup,37,FALSE)/L1780*'6. Look Up Tables'!$M$9*0.001),0)*(1-G1780)))</f>
        <v>0</v>
      </c>
      <c r="N1780" s="120" t="s">
        <v>114</v>
      </c>
      <c r="O1780" s="122">
        <f t="shared" si="165"/>
        <v>0</v>
      </c>
      <c r="P1780" s="123"/>
    </row>
    <row r="1781" spans="2:16" x14ac:dyDescent="0.2">
      <c r="B1781" s="124"/>
      <c r="C1781" s="137"/>
      <c r="D1781" s="138">
        <f t="shared" si="162"/>
        <v>0</v>
      </c>
      <c r="E1781" s="231"/>
      <c r="F1781" s="119"/>
      <c r="G1781" s="139">
        <f t="shared" si="166"/>
        <v>0</v>
      </c>
      <c r="H1781" s="140">
        <f t="shared" si="163"/>
        <v>0</v>
      </c>
      <c r="I1781" s="122">
        <f t="shared" si="167"/>
        <v>0</v>
      </c>
      <c r="K1781" s="120"/>
      <c r="L1781" s="141" t="e">
        <f t="shared" si="164"/>
        <v>#N/A</v>
      </c>
      <c r="M1781" s="142">
        <f>IF(C1781="ZZ Group",(SUM(IFERROR(SUM(VLOOKUP(C1781,SpeciesLookup,37,FALSE)*E1781/L1781*20*0.001),0)*(1-G1781))),SUM(IFERROR(SUM(VLOOKUP(C1781,SpeciesLookup,37,FALSE)/L1781*'6. Look Up Tables'!$M$9*0.001),0)*(1-G1781)))</f>
        <v>0</v>
      </c>
      <c r="N1781" s="120" t="s">
        <v>114</v>
      </c>
      <c r="O1781" s="122">
        <f t="shared" si="165"/>
        <v>0</v>
      </c>
      <c r="P1781" s="123"/>
    </row>
    <row r="1782" spans="2:16" x14ac:dyDescent="0.2">
      <c r="B1782" s="124"/>
      <c r="C1782" s="137"/>
      <c r="D1782" s="138">
        <f t="shared" si="162"/>
        <v>0</v>
      </c>
      <c r="E1782" s="231"/>
      <c r="F1782" s="119"/>
      <c r="G1782" s="139">
        <f t="shared" si="166"/>
        <v>0</v>
      </c>
      <c r="H1782" s="140">
        <f t="shared" si="163"/>
        <v>0</v>
      </c>
      <c r="I1782" s="122">
        <f t="shared" si="167"/>
        <v>0</v>
      </c>
      <c r="K1782" s="120"/>
      <c r="L1782" s="141" t="e">
        <f t="shared" si="164"/>
        <v>#N/A</v>
      </c>
      <c r="M1782" s="142">
        <f>IF(C1782="ZZ Group",(SUM(IFERROR(SUM(VLOOKUP(C1782,SpeciesLookup,37,FALSE)*E1782/L1782*20*0.001),0)*(1-G1782))),SUM(IFERROR(SUM(VLOOKUP(C1782,SpeciesLookup,37,FALSE)/L1782*'6. Look Up Tables'!$M$9*0.001),0)*(1-G1782)))</f>
        <v>0</v>
      </c>
      <c r="N1782" s="120" t="s">
        <v>114</v>
      </c>
      <c r="O1782" s="122">
        <f t="shared" si="165"/>
        <v>0</v>
      </c>
      <c r="P1782" s="123"/>
    </row>
    <row r="1783" spans="2:16" x14ac:dyDescent="0.2">
      <c r="B1783" s="124"/>
      <c r="C1783" s="137"/>
      <c r="D1783" s="138">
        <f t="shared" si="162"/>
        <v>0</v>
      </c>
      <c r="E1783" s="231"/>
      <c r="F1783" s="119"/>
      <c r="G1783" s="139">
        <f t="shared" si="166"/>
        <v>0</v>
      </c>
      <c r="H1783" s="140">
        <f t="shared" si="163"/>
        <v>0</v>
      </c>
      <c r="I1783" s="122">
        <f t="shared" si="167"/>
        <v>0</v>
      </c>
      <c r="K1783" s="120"/>
      <c r="L1783" s="141" t="e">
        <f t="shared" si="164"/>
        <v>#N/A</v>
      </c>
      <c r="M1783" s="142">
        <f>IF(C1783="ZZ Group",(SUM(IFERROR(SUM(VLOOKUP(C1783,SpeciesLookup,37,FALSE)*E1783/L1783*20*0.001),0)*(1-G1783))),SUM(IFERROR(SUM(VLOOKUP(C1783,SpeciesLookup,37,FALSE)/L1783*'6. Look Up Tables'!$M$9*0.001),0)*(1-G1783)))</f>
        <v>0</v>
      </c>
      <c r="N1783" s="120" t="s">
        <v>114</v>
      </c>
      <c r="O1783" s="122">
        <f t="shared" si="165"/>
        <v>0</v>
      </c>
      <c r="P1783" s="123"/>
    </row>
    <row r="1784" spans="2:16" x14ac:dyDescent="0.2">
      <c r="B1784" s="124"/>
      <c r="C1784" s="137"/>
      <c r="D1784" s="138">
        <f t="shared" si="162"/>
        <v>0</v>
      </c>
      <c r="E1784" s="231"/>
      <c r="F1784" s="119"/>
      <c r="G1784" s="139">
        <f t="shared" si="166"/>
        <v>0</v>
      </c>
      <c r="H1784" s="140">
        <f t="shared" si="163"/>
        <v>0</v>
      </c>
      <c r="I1784" s="122">
        <f t="shared" si="167"/>
        <v>0</v>
      </c>
      <c r="K1784" s="120"/>
      <c r="L1784" s="141" t="e">
        <f t="shared" si="164"/>
        <v>#N/A</v>
      </c>
      <c r="M1784" s="142">
        <f>IF(C1784="ZZ Group",(SUM(IFERROR(SUM(VLOOKUP(C1784,SpeciesLookup,37,FALSE)*E1784/L1784*20*0.001),0)*(1-G1784))),SUM(IFERROR(SUM(VLOOKUP(C1784,SpeciesLookup,37,FALSE)/L1784*'6. Look Up Tables'!$M$9*0.001),0)*(1-G1784)))</f>
        <v>0</v>
      </c>
      <c r="N1784" s="120" t="s">
        <v>114</v>
      </c>
      <c r="O1784" s="122">
        <f t="shared" si="165"/>
        <v>0</v>
      </c>
      <c r="P1784" s="123"/>
    </row>
    <row r="1785" spans="2:16" x14ac:dyDescent="0.2">
      <c r="B1785" s="124"/>
      <c r="C1785" s="137"/>
      <c r="D1785" s="138">
        <f t="shared" si="162"/>
        <v>0</v>
      </c>
      <c r="E1785" s="231"/>
      <c r="F1785" s="119"/>
      <c r="G1785" s="139">
        <f t="shared" si="166"/>
        <v>0</v>
      </c>
      <c r="H1785" s="140">
        <f t="shared" si="163"/>
        <v>0</v>
      </c>
      <c r="I1785" s="122">
        <f t="shared" si="167"/>
        <v>0</v>
      </c>
      <c r="K1785" s="120"/>
      <c r="L1785" s="141" t="e">
        <f t="shared" si="164"/>
        <v>#N/A</v>
      </c>
      <c r="M1785" s="142">
        <f>IF(C1785="ZZ Group",(SUM(IFERROR(SUM(VLOOKUP(C1785,SpeciesLookup,37,FALSE)*E1785/L1785*20*0.001),0)*(1-G1785))),SUM(IFERROR(SUM(VLOOKUP(C1785,SpeciesLookup,37,FALSE)/L1785*'6. Look Up Tables'!$M$9*0.001),0)*(1-G1785)))</f>
        <v>0</v>
      </c>
      <c r="N1785" s="120" t="s">
        <v>114</v>
      </c>
      <c r="O1785" s="122">
        <f t="shared" si="165"/>
        <v>0</v>
      </c>
      <c r="P1785" s="123"/>
    </row>
    <row r="1786" spans="2:16" x14ac:dyDescent="0.2">
      <c r="B1786" s="124"/>
      <c r="C1786" s="137"/>
      <c r="D1786" s="138">
        <f t="shared" si="162"/>
        <v>0</v>
      </c>
      <c r="E1786" s="231"/>
      <c r="F1786" s="119"/>
      <c r="G1786" s="139">
        <f t="shared" si="166"/>
        <v>0</v>
      </c>
      <c r="H1786" s="140">
        <f t="shared" si="163"/>
        <v>0</v>
      </c>
      <c r="I1786" s="122">
        <f t="shared" si="167"/>
        <v>0</v>
      </c>
      <c r="K1786" s="120"/>
      <c r="L1786" s="141" t="e">
        <f t="shared" si="164"/>
        <v>#N/A</v>
      </c>
      <c r="M1786" s="142">
        <f>IF(C1786="ZZ Group",(SUM(IFERROR(SUM(VLOOKUP(C1786,SpeciesLookup,37,FALSE)*E1786/L1786*20*0.001),0)*(1-G1786))),SUM(IFERROR(SUM(VLOOKUP(C1786,SpeciesLookup,37,FALSE)/L1786*'6. Look Up Tables'!$M$9*0.001),0)*(1-G1786)))</f>
        <v>0</v>
      </c>
      <c r="N1786" s="120" t="s">
        <v>114</v>
      </c>
      <c r="O1786" s="122">
        <f t="shared" si="165"/>
        <v>0</v>
      </c>
      <c r="P1786" s="123"/>
    </row>
    <row r="1787" spans="2:16" x14ac:dyDescent="0.2">
      <c r="B1787" s="124"/>
      <c r="C1787" s="137"/>
      <c r="D1787" s="138">
        <f t="shared" si="162"/>
        <v>0</v>
      </c>
      <c r="E1787" s="231"/>
      <c r="F1787" s="119"/>
      <c r="G1787" s="139">
        <f t="shared" si="166"/>
        <v>0</v>
      </c>
      <c r="H1787" s="140">
        <f t="shared" si="163"/>
        <v>0</v>
      </c>
      <c r="I1787" s="122">
        <f t="shared" si="167"/>
        <v>0</v>
      </c>
      <c r="K1787" s="120"/>
      <c r="L1787" s="141" t="e">
        <f t="shared" si="164"/>
        <v>#N/A</v>
      </c>
      <c r="M1787" s="142">
        <f>IF(C1787="ZZ Group",(SUM(IFERROR(SUM(VLOOKUP(C1787,SpeciesLookup,37,FALSE)*E1787/L1787*20*0.001),0)*(1-G1787))),SUM(IFERROR(SUM(VLOOKUP(C1787,SpeciesLookup,37,FALSE)/L1787*'6. Look Up Tables'!$M$9*0.001),0)*(1-G1787)))</f>
        <v>0</v>
      </c>
      <c r="N1787" s="120" t="s">
        <v>114</v>
      </c>
      <c r="O1787" s="122">
        <f t="shared" si="165"/>
        <v>0</v>
      </c>
      <c r="P1787" s="123"/>
    </row>
    <row r="1788" spans="2:16" x14ac:dyDescent="0.2">
      <c r="B1788" s="124"/>
      <c r="C1788" s="137"/>
      <c r="D1788" s="138">
        <f t="shared" si="162"/>
        <v>0</v>
      </c>
      <c r="E1788" s="231"/>
      <c r="F1788" s="119"/>
      <c r="G1788" s="139">
        <f t="shared" si="166"/>
        <v>0</v>
      </c>
      <c r="H1788" s="140">
        <f t="shared" si="163"/>
        <v>0</v>
      </c>
      <c r="I1788" s="122">
        <f t="shared" si="167"/>
        <v>0</v>
      </c>
      <c r="K1788" s="120"/>
      <c r="L1788" s="141" t="e">
        <f t="shared" si="164"/>
        <v>#N/A</v>
      </c>
      <c r="M1788" s="142">
        <f>IF(C1788="ZZ Group",(SUM(IFERROR(SUM(VLOOKUP(C1788,SpeciesLookup,37,FALSE)*E1788/L1788*20*0.001),0)*(1-G1788))),SUM(IFERROR(SUM(VLOOKUP(C1788,SpeciesLookup,37,FALSE)/L1788*'6. Look Up Tables'!$M$9*0.001),0)*(1-G1788)))</f>
        <v>0</v>
      </c>
      <c r="N1788" s="120" t="s">
        <v>114</v>
      </c>
      <c r="O1788" s="122">
        <f t="shared" si="165"/>
        <v>0</v>
      </c>
      <c r="P1788" s="123"/>
    </row>
    <row r="1789" spans="2:16" x14ac:dyDescent="0.2">
      <c r="B1789" s="124"/>
      <c r="C1789" s="137"/>
      <c r="D1789" s="138">
        <f t="shared" si="162"/>
        <v>0</v>
      </c>
      <c r="E1789" s="231"/>
      <c r="F1789" s="119"/>
      <c r="G1789" s="139">
        <f t="shared" si="166"/>
        <v>0</v>
      </c>
      <c r="H1789" s="140">
        <f t="shared" si="163"/>
        <v>0</v>
      </c>
      <c r="I1789" s="122">
        <f t="shared" si="167"/>
        <v>0</v>
      </c>
      <c r="K1789" s="120"/>
      <c r="L1789" s="141" t="e">
        <f t="shared" si="164"/>
        <v>#N/A</v>
      </c>
      <c r="M1789" s="142">
        <f>IF(C1789="ZZ Group",(SUM(IFERROR(SUM(VLOOKUP(C1789,SpeciesLookup,37,FALSE)*E1789/L1789*20*0.001),0)*(1-G1789))),SUM(IFERROR(SUM(VLOOKUP(C1789,SpeciesLookup,37,FALSE)/L1789*'6. Look Up Tables'!$M$9*0.001),0)*(1-G1789)))</f>
        <v>0</v>
      </c>
      <c r="N1789" s="120" t="s">
        <v>114</v>
      </c>
      <c r="O1789" s="122">
        <f t="shared" si="165"/>
        <v>0</v>
      </c>
      <c r="P1789" s="123"/>
    </row>
    <row r="1790" spans="2:16" x14ac:dyDescent="0.2">
      <c r="B1790" s="124"/>
      <c r="C1790" s="137"/>
      <c r="D1790" s="138">
        <f t="shared" si="162"/>
        <v>0</v>
      </c>
      <c r="E1790" s="231"/>
      <c r="F1790" s="119"/>
      <c r="G1790" s="139">
        <f t="shared" si="166"/>
        <v>0</v>
      </c>
      <c r="H1790" s="140">
        <f t="shared" si="163"/>
        <v>0</v>
      </c>
      <c r="I1790" s="122">
        <f t="shared" si="167"/>
        <v>0</v>
      </c>
      <c r="K1790" s="120"/>
      <c r="L1790" s="141" t="e">
        <f t="shared" si="164"/>
        <v>#N/A</v>
      </c>
      <c r="M1790" s="142">
        <f>IF(C1790="ZZ Group",(SUM(IFERROR(SUM(VLOOKUP(C1790,SpeciesLookup,37,FALSE)*E1790/L1790*20*0.001),0)*(1-G1790))),SUM(IFERROR(SUM(VLOOKUP(C1790,SpeciesLookup,37,FALSE)/L1790*'6. Look Up Tables'!$M$9*0.001),0)*(1-G1790)))</f>
        <v>0</v>
      </c>
      <c r="N1790" s="120" t="s">
        <v>114</v>
      </c>
      <c r="O1790" s="122">
        <f t="shared" si="165"/>
        <v>0</v>
      </c>
      <c r="P1790" s="123"/>
    </row>
    <row r="1791" spans="2:16" x14ac:dyDescent="0.2">
      <c r="B1791" s="124"/>
      <c r="C1791" s="137"/>
      <c r="D1791" s="138">
        <f t="shared" si="162"/>
        <v>0</v>
      </c>
      <c r="E1791" s="231"/>
      <c r="F1791" s="119"/>
      <c r="G1791" s="139">
        <f t="shared" si="166"/>
        <v>0</v>
      </c>
      <c r="H1791" s="140">
        <f t="shared" si="163"/>
        <v>0</v>
      </c>
      <c r="I1791" s="122">
        <f t="shared" si="167"/>
        <v>0</v>
      </c>
      <c r="K1791" s="120"/>
      <c r="L1791" s="141" t="e">
        <f t="shared" si="164"/>
        <v>#N/A</v>
      </c>
      <c r="M1791" s="142">
        <f>IF(C1791="ZZ Group",(SUM(IFERROR(SUM(VLOOKUP(C1791,SpeciesLookup,37,FALSE)*E1791/L1791*20*0.001),0)*(1-G1791))),SUM(IFERROR(SUM(VLOOKUP(C1791,SpeciesLookup,37,FALSE)/L1791*'6. Look Up Tables'!$M$9*0.001),0)*(1-G1791)))</f>
        <v>0</v>
      </c>
      <c r="N1791" s="120" t="s">
        <v>114</v>
      </c>
      <c r="O1791" s="122">
        <f t="shared" si="165"/>
        <v>0</v>
      </c>
      <c r="P1791" s="123"/>
    </row>
    <row r="1792" spans="2:16" x14ac:dyDescent="0.2">
      <c r="B1792" s="124"/>
      <c r="C1792" s="137"/>
      <c r="D1792" s="138">
        <f t="shared" si="162"/>
        <v>0</v>
      </c>
      <c r="E1792" s="231"/>
      <c r="F1792" s="119"/>
      <c r="G1792" s="139">
        <f t="shared" si="166"/>
        <v>0</v>
      </c>
      <c r="H1792" s="140">
        <f t="shared" si="163"/>
        <v>0</v>
      </c>
      <c r="I1792" s="122">
        <f t="shared" si="167"/>
        <v>0</v>
      </c>
      <c r="K1792" s="120"/>
      <c r="L1792" s="141" t="e">
        <f t="shared" si="164"/>
        <v>#N/A</v>
      </c>
      <c r="M1792" s="142">
        <f>IF(C1792="ZZ Group",(SUM(IFERROR(SUM(VLOOKUP(C1792,SpeciesLookup,37,FALSE)*E1792/L1792*20*0.001),0)*(1-G1792))),SUM(IFERROR(SUM(VLOOKUP(C1792,SpeciesLookup,37,FALSE)/L1792*'6. Look Up Tables'!$M$9*0.001),0)*(1-G1792)))</f>
        <v>0</v>
      </c>
      <c r="N1792" s="120" t="s">
        <v>114</v>
      </c>
      <c r="O1792" s="122">
        <f t="shared" si="165"/>
        <v>0</v>
      </c>
      <c r="P1792" s="123"/>
    </row>
    <row r="1793" spans="2:16" x14ac:dyDescent="0.2">
      <c r="B1793" s="124"/>
      <c r="C1793" s="137"/>
      <c r="D1793" s="138">
        <f t="shared" ref="D1793:D1856" si="168">IFERROR(VLOOKUP(C1793,SpeciesLookup,25,FALSE),0)</f>
        <v>0</v>
      </c>
      <c r="E1793" s="231"/>
      <c r="F1793" s="119"/>
      <c r="G1793" s="139">
        <f t="shared" si="166"/>
        <v>0</v>
      </c>
      <c r="H1793" s="140">
        <f t="shared" ref="H1793:H1856" si="169">IFERROR(VLOOKUP(C1793,SpeciesLookup,26,FALSE),0)</f>
        <v>0</v>
      </c>
      <c r="I1793" s="122">
        <f t="shared" si="167"/>
        <v>0</v>
      </c>
      <c r="K1793" s="120"/>
      <c r="L1793" s="141" t="e">
        <f t="shared" ref="L1793:L1856" si="170">VLOOKUP(K1793,AWHC,2,FALSE)</f>
        <v>#N/A</v>
      </c>
      <c r="M1793" s="142">
        <f>IF(C1793="ZZ Group",(SUM(IFERROR(SUM(VLOOKUP(C1793,SpeciesLookup,37,FALSE)*E1793/L1793*20*0.001),0)*(1-G1793))),SUM(IFERROR(SUM(VLOOKUP(C1793,SpeciesLookup,37,FALSE)/L1793*'6. Look Up Tables'!$M$9*0.001),0)*(1-G1793)))</f>
        <v>0</v>
      </c>
      <c r="N1793" s="120" t="s">
        <v>114</v>
      </c>
      <c r="O1793" s="122">
        <f t="shared" ref="O1793:O1856" si="171">IF(N1793="Yes",M1793*0.8,M1793)</f>
        <v>0</v>
      </c>
      <c r="P1793" s="123"/>
    </row>
    <row r="1794" spans="2:16" x14ac:dyDescent="0.2">
      <c r="B1794" s="124"/>
      <c r="C1794" s="137"/>
      <c r="D1794" s="138">
        <f t="shared" si="168"/>
        <v>0</v>
      </c>
      <c r="E1794" s="231"/>
      <c r="F1794" s="119"/>
      <c r="G1794" s="139">
        <f t="shared" si="166"/>
        <v>0</v>
      </c>
      <c r="H1794" s="140">
        <f t="shared" si="169"/>
        <v>0</v>
      </c>
      <c r="I1794" s="122">
        <f t="shared" si="167"/>
        <v>0</v>
      </c>
      <c r="K1794" s="120"/>
      <c r="L1794" s="141" t="e">
        <f t="shared" si="170"/>
        <v>#N/A</v>
      </c>
      <c r="M1794" s="142">
        <f>IF(C1794="ZZ Group",(SUM(IFERROR(SUM(VLOOKUP(C1794,SpeciesLookup,37,FALSE)*E1794/L1794*20*0.001),0)*(1-G1794))),SUM(IFERROR(SUM(VLOOKUP(C1794,SpeciesLookup,37,FALSE)/L1794*'6. Look Up Tables'!$M$9*0.001),0)*(1-G1794)))</f>
        <v>0</v>
      </c>
      <c r="N1794" s="120" t="s">
        <v>114</v>
      </c>
      <c r="O1794" s="122">
        <f t="shared" si="171"/>
        <v>0</v>
      </c>
      <c r="P1794" s="123"/>
    </row>
    <row r="1795" spans="2:16" x14ac:dyDescent="0.2">
      <c r="B1795" s="124"/>
      <c r="C1795" s="137"/>
      <c r="D1795" s="138">
        <f t="shared" si="168"/>
        <v>0</v>
      </c>
      <c r="E1795" s="231"/>
      <c r="F1795" s="119"/>
      <c r="G1795" s="139">
        <f t="shared" si="166"/>
        <v>0</v>
      </c>
      <c r="H1795" s="140">
        <f t="shared" si="169"/>
        <v>0</v>
      </c>
      <c r="I1795" s="122">
        <f t="shared" si="167"/>
        <v>0</v>
      </c>
      <c r="K1795" s="120"/>
      <c r="L1795" s="141" t="e">
        <f t="shared" si="170"/>
        <v>#N/A</v>
      </c>
      <c r="M1795" s="142">
        <f>IF(C1795="ZZ Group",(SUM(IFERROR(SUM(VLOOKUP(C1795,SpeciesLookup,37,FALSE)*E1795/L1795*20*0.001),0)*(1-G1795))),SUM(IFERROR(SUM(VLOOKUP(C1795,SpeciesLookup,37,FALSE)/L1795*'6. Look Up Tables'!$M$9*0.001),0)*(1-G1795)))</f>
        <v>0</v>
      </c>
      <c r="N1795" s="120" t="s">
        <v>114</v>
      </c>
      <c r="O1795" s="122">
        <f t="shared" si="171"/>
        <v>0</v>
      </c>
      <c r="P1795" s="123"/>
    </row>
    <row r="1796" spans="2:16" x14ac:dyDescent="0.2">
      <c r="B1796" s="124"/>
      <c r="C1796" s="137"/>
      <c r="D1796" s="138">
        <f t="shared" si="168"/>
        <v>0</v>
      </c>
      <c r="E1796" s="231"/>
      <c r="F1796" s="119"/>
      <c r="G1796" s="139">
        <f t="shared" si="166"/>
        <v>0</v>
      </c>
      <c r="H1796" s="140">
        <f t="shared" si="169"/>
        <v>0</v>
      </c>
      <c r="I1796" s="122">
        <f t="shared" si="167"/>
        <v>0</v>
      </c>
      <c r="K1796" s="120"/>
      <c r="L1796" s="141" t="e">
        <f t="shared" si="170"/>
        <v>#N/A</v>
      </c>
      <c r="M1796" s="142">
        <f>IF(C1796="ZZ Group",(SUM(IFERROR(SUM(VLOOKUP(C1796,SpeciesLookup,37,FALSE)*E1796/L1796*20*0.001),0)*(1-G1796))),SUM(IFERROR(SUM(VLOOKUP(C1796,SpeciesLookup,37,FALSE)/L1796*'6. Look Up Tables'!$M$9*0.001),0)*(1-G1796)))</f>
        <v>0</v>
      </c>
      <c r="N1796" s="120" t="s">
        <v>114</v>
      </c>
      <c r="O1796" s="122">
        <f t="shared" si="171"/>
        <v>0</v>
      </c>
      <c r="P1796" s="123"/>
    </row>
    <row r="1797" spans="2:16" x14ac:dyDescent="0.2">
      <c r="B1797" s="124"/>
      <c r="C1797" s="137"/>
      <c r="D1797" s="138">
        <f t="shared" si="168"/>
        <v>0</v>
      </c>
      <c r="E1797" s="231"/>
      <c r="F1797" s="119"/>
      <c r="G1797" s="139">
        <f t="shared" si="166"/>
        <v>0</v>
      </c>
      <c r="H1797" s="140">
        <f t="shared" si="169"/>
        <v>0</v>
      </c>
      <c r="I1797" s="122">
        <f t="shared" si="167"/>
        <v>0</v>
      </c>
      <c r="K1797" s="120"/>
      <c r="L1797" s="141" t="e">
        <f t="shared" si="170"/>
        <v>#N/A</v>
      </c>
      <c r="M1797" s="142">
        <f>IF(C1797="ZZ Group",(SUM(IFERROR(SUM(VLOOKUP(C1797,SpeciesLookup,37,FALSE)*E1797/L1797*20*0.001),0)*(1-G1797))),SUM(IFERROR(SUM(VLOOKUP(C1797,SpeciesLookup,37,FALSE)/L1797*'6. Look Up Tables'!$M$9*0.001),0)*(1-G1797)))</f>
        <v>0</v>
      </c>
      <c r="N1797" s="120" t="s">
        <v>114</v>
      </c>
      <c r="O1797" s="122">
        <f t="shared" si="171"/>
        <v>0</v>
      </c>
      <c r="P1797" s="123"/>
    </row>
    <row r="1798" spans="2:16" x14ac:dyDescent="0.2">
      <c r="B1798" s="124"/>
      <c r="C1798" s="137"/>
      <c r="D1798" s="138">
        <f t="shared" si="168"/>
        <v>0</v>
      </c>
      <c r="E1798" s="231"/>
      <c r="F1798" s="119"/>
      <c r="G1798" s="139">
        <f t="shared" si="166"/>
        <v>0</v>
      </c>
      <c r="H1798" s="140">
        <f t="shared" si="169"/>
        <v>0</v>
      </c>
      <c r="I1798" s="122">
        <f t="shared" si="167"/>
        <v>0</v>
      </c>
      <c r="K1798" s="120"/>
      <c r="L1798" s="141" t="e">
        <f t="shared" si="170"/>
        <v>#N/A</v>
      </c>
      <c r="M1798" s="142">
        <f>IF(C1798="ZZ Group",(SUM(IFERROR(SUM(VLOOKUP(C1798,SpeciesLookup,37,FALSE)*E1798/L1798*20*0.001),0)*(1-G1798))),SUM(IFERROR(SUM(VLOOKUP(C1798,SpeciesLookup,37,FALSE)/L1798*'6. Look Up Tables'!$M$9*0.001),0)*(1-G1798)))</f>
        <v>0</v>
      </c>
      <c r="N1798" s="120" t="s">
        <v>114</v>
      </c>
      <c r="O1798" s="122">
        <f t="shared" si="171"/>
        <v>0</v>
      </c>
      <c r="P1798" s="123"/>
    </row>
    <row r="1799" spans="2:16" x14ac:dyDescent="0.2">
      <c r="B1799" s="124"/>
      <c r="C1799" s="137"/>
      <c r="D1799" s="138">
        <f t="shared" si="168"/>
        <v>0</v>
      </c>
      <c r="E1799" s="231"/>
      <c r="F1799" s="119"/>
      <c r="G1799" s="139">
        <f t="shared" si="166"/>
        <v>0</v>
      </c>
      <c r="H1799" s="140">
        <f t="shared" si="169"/>
        <v>0</v>
      </c>
      <c r="I1799" s="122">
        <f t="shared" si="167"/>
        <v>0</v>
      </c>
      <c r="K1799" s="120"/>
      <c r="L1799" s="141" t="e">
        <f t="shared" si="170"/>
        <v>#N/A</v>
      </c>
      <c r="M1799" s="142">
        <f>IF(C1799="ZZ Group",(SUM(IFERROR(SUM(VLOOKUP(C1799,SpeciesLookup,37,FALSE)*E1799/L1799*20*0.001),0)*(1-G1799))),SUM(IFERROR(SUM(VLOOKUP(C1799,SpeciesLookup,37,FALSE)/L1799*'6. Look Up Tables'!$M$9*0.001),0)*(1-G1799)))</f>
        <v>0</v>
      </c>
      <c r="N1799" s="120" t="s">
        <v>114</v>
      </c>
      <c r="O1799" s="122">
        <f t="shared" si="171"/>
        <v>0</v>
      </c>
      <c r="P1799" s="123"/>
    </row>
    <row r="1800" spans="2:16" x14ac:dyDescent="0.2">
      <c r="B1800" s="124"/>
      <c r="C1800" s="137"/>
      <c r="D1800" s="138">
        <f t="shared" si="168"/>
        <v>0</v>
      </c>
      <c r="E1800" s="231"/>
      <c r="F1800" s="119"/>
      <c r="G1800" s="139">
        <f t="shared" si="166"/>
        <v>0</v>
      </c>
      <c r="H1800" s="140">
        <f t="shared" si="169"/>
        <v>0</v>
      </c>
      <c r="I1800" s="122">
        <f t="shared" si="167"/>
        <v>0</v>
      </c>
      <c r="K1800" s="120"/>
      <c r="L1800" s="141" t="e">
        <f t="shared" si="170"/>
        <v>#N/A</v>
      </c>
      <c r="M1800" s="142">
        <f>IF(C1800="ZZ Group",(SUM(IFERROR(SUM(VLOOKUP(C1800,SpeciesLookup,37,FALSE)*E1800/L1800*20*0.001),0)*(1-G1800))),SUM(IFERROR(SUM(VLOOKUP(C1800,SpeciesLookup,37,FALSE)/L1800*'6. Look Up Tables'!$M$9*0.001),0)*(1-G1800)))</f>
        <v>0</v>
      </c>
      <c r="N1800" s="120" t="s">
        <v>114</v>
      </c>
      <c r="O1800" s="122">
        <f t="shared" si="171"/>
        <v>0</v>
      </c>
      <c r="P1800" s="123"/>
    </row>
    <row r="1801" spans="2:16" x14ac:dyDescent="0.2">
      <c r="B1801" s="124"/>
      <c r="C1801" s="137"/>
      <c r="D1801" s="138">
        <f t="shared" si="168"/>
        <v>0</v>
      </c>
      <c r="E1801" s="231"/>
      <c r="F1801" s="119"/>
      <c r="G1801" s="139">
        <f t="shared" si="166"/>
        <v>0</v>
      </c>
      <c r="H1801" s="140">
        <f t="shared" si="169"/>
        <v>0</v>
      </c>
      <c r="I1801" s="122">
        <f t="shared" si="167"/>
        <v>0</v>
      </c>
      <c r="K1801" s="120"/>
      <c r="L1801" s="141" t="e">
        <f t="shared" si="170"/>
        <v>#N/A</v>
      </c>
      <c r="M1801" s="142">
        <f>IF(C1801="ZZ Group",(SUM(IFERROR(SUM(VLOOKUP(C1801,SpeciesLookup,37,FALSE)*E1801/L1801*20*0.001),0)*(1-G1801))),SUM(IFERROR(SUM(VLOOKUP(C1801,SpeciesLookup,37,FALSE)/L1801*'6. Look Up Tables'!$M$9*0.001),0)*(1-G1801)))</f>
        <v>0</v>
      </c>
      <c r="N1801" s="120" t="s">
        <v>114</v>
      </c>
      <c r="O1801" s="122">
        <f t="shared" si="171"/>
        <v>0</v>
      </c>
      <c r="P1801" s="123"/>
    </row>
    <row r="1802" spans="2:16" x14ac:dyDescent="0.2">
      <c r="B1802" s="124"/>
      <c r="C1802" s="137"/>
      <c r="D1802" s="138">
        <f t="shared" si="168"/>
        <v>0</v>
      </c>
      <c r="E1802" s="231"/>
      <c r="F1802" s="119"/>
      <c r="G1802" s="139">
        <f t="shared" si="166"/>
        <v>0</v>
      </c>
      <c r="H1802" s="140">
        <f t="shared" si="169"/>
        <v>0</v>
      </c>
      <c r="I1802" s="122">
        <f t="shared" si="167"/>
        <v>0</v>
      </c>
      <c r="K1802" s="120"/>
      <c r="L1802" s="141" t="e">
        <f t="shared" si="170"/>
        <v>#N/A</v>
      </c>
      <c r="M1802" s="142">
        <f>IF(C1802="ZZ Group",(SUM(IFERROR(SUM(VLOOKUP(C1802,SpeciesLookup,37,FALSE)*E1802/L1802*20*0.001),0)*(1-G1802))),SUM(IFERROR(SUM(VLOOKUP(C1802,SpeciesLookup,37,FALSE)/L1802*'6. Look Up Tables'!$M$9*0.001),0)*(1-G1802)))</f>
        <v>0</v>
      </c>
      <c r="N1802" s="120" t="s">
        <v>114</v>
      </c>
      <c r="O1802" s="122">
        <f t="shared" si="171"/>
        <v>0</v>
      </c>
      <c r="P1802" s="123"/>
    </row>
    <row r="1803" spans="2:16" x14ac:dyDescent="0.2">
      <c r="B1803" s="124"/>
      <c r="C1803" s="137"/>
      <c r="D1803" s="138">
        <f t="shared" si="168"/>
        <v>0</v>
      </c>
      <c r="E1803" s="231"/>
      <c r="F1803" s="119"/>
      <c r="G1803" s="139">
        <f t="shared" si="166"/>
        <v>0</v>
      </c>
      <c r="H1803" s="140">
        <f t="shared" si="169"/>
        <v>0</v>
      </c>
      <c r="I1803" s="122">
        <f t="shared" si="167"/>
        <v>0</v>
      </c>
      <c r="K1803" s="120"/>
      <c r="L1803" s="141" t="e">
        <f t="shared" si="170"/>
        <v>#N/A</v>
      </c>
      <c r="M1803" s="142">
        <f>IF(C1803="ZZ Group",(SUM(IFERROR(SUM(VLOOKUP(C1803,SpeciesLookup,37,FALSE)*E1803/L1803*20*0.001),0)*(1-G1803))),SUM(IFERROR(SUM(VLOOKUP(C1803,SpeciesLookup,37,FALSE)/L1803*'6. Look Up Tables'!$M$9*0.001),0)*(1-G1803)))</f>
        <v>0</v>
      </c>
      <c r="N1803" s="120" t="s">
        <v>114</v>
      </c>
      <c r="O1803" s="122">
        <f t="shared" si="171"/>
        <v>0</v>
      </c>
      <c r="P1803" s="123"/>
    </row>
    <row r="1804" spans="2:16" x14ac:dyDescent="0.2">
      <c r="B1804" s="124"/>
      <c r="C1804" s="137"/>
      <c r="D1804" s="138">
        <f t="shared" si="168"/>
        <v>0</v>
      </c>
      <c r="E1804" s="231"/>
      <c r="F1804" s="119"/>
      <c r="G1804" s="139">
        <f t="shared" si="166"/>
        <v>0</v>
      </c>
      <c r="H1804" s="140">
        <f t="shared" si="169"/>
        <v>0</v>
      </c>
      <c r="I1804" s="122">
        <f t="shared" si="167"/>
        <v>0</v>
      </c>
      <c r="K1804" s="120"/>
      <c r="L1804" s="141" t="e">
        <f t="shared" si="170"/>
        <v>#N/A</v>
      </c>
      <c r="M1804" s="142">
        <f>IF(C1804="ZZ Group",(SUM(IFERROR(SUM(VLOOKUP(C1804,SpeciesLookup,37,FALSE)*E1804/L1804*20*0.001),0)*(1-G1804))),SUM(IFERROR(SUM(VLOOKUP(C1804,SpeciesLookup,37,FALSE)/L1804*'6. Look Up Tables'!$M$9*0.001),0)*(1-G1804)))</f>
        <v>0</v>
      </c>
      <c r="N1804" s="120" t="s">
        <v>114</v>
      </c>
      <c r="O1804" s="122">
        <f t="shared" si="171"/>
        <v>0</v>
      </c>
      <c r="P1804" s="123"/>
    </row>
    <row r="1805" spans="2:16" x14ac:dyDescent="0.2">
      <c r="B1805" s="124"/>
      <c r="C1805" s="137"/>
      <c r="D1805" s="138">
        <f t="shared" si="168"/>
        <v>0</v>
      </c>
      <c r="E1805" s="231"/>
      <c r="F1805" s="119"/>
      <c r="G1805" s="139">
        <f t="shared" ref="G1805:G1868" si="172">IF(C1805="ZZ Group",SUM(F1805/E1805),(IFERROR(SUM(F1805/(PI()*(D1805)^2)),0)))</f>
        <v>0</v>
      </c>
      <c r="H1805" s="140">
        <f t="shared" si="169"/>
        <v>0</v>
      </c>
      <c r="I1805" s="122">
        <f t="shared" ref="I1805:I1868" si="173">IFERROR(SUM(H1805*(1-G1805)),(E1805*(1-G1805)))</f>
        <v>0</v>
      </c>
      <c r="K1805" s="120"/>
      <c r="L1805" s="141" t="e">
        <f t="shared" si="170"/>
        <v>#N/A</v>
      </c>
      <c r="M1805" s="142">
        <f>IF(C1805="ZZ Group",(SUM(IFERROR(SUM(VLOOKUP(C1805,SpeciesLookup,37,FALSE)*E1805/L1805*20*0.001),0)*(1-G1805))),SUM(IFERROR(SUM(VLOOKUP(C1805,SpeciesLookup,37,FALSE)/L1805*'6. Look Up Tables'!$M$9*0.001),0)*(1-G1805)))</f>
        <v>0</v>
      </c>
      <c r="N1805" s="120" t="s">
        <v>114</v>
      </c>
      <c r="O1805" s="122">
        <f t="shared" si="171"/>
        <v>0</v>
      </c>
      <c r="P1805" s="123"/>
    </row>
    <row r="1806" spans="2:16" x14ac:dyDescent="0.2">
      <c r="B1806" s="124"/>
      <c r="C1806" s="137"/>
      <c r="D1806" s="138">
        <f t="shared" si="168"/>
        <v>0</v>
      </c>
      <c r="E1806" s="231"/>
      <c r="F1806" s="119"/>
      <c r="G1806" s="139">
        <f t="shared" si="172"/>
        <v>0</v>
      </c>
      <c r="H1806" s="140">
        <f t="shared" si="169"/>
        <v>0</v>
      </c>
      <c r="I1806" s="122">
        <f t="shared" si="173"/>
        <v>0</v>
      </c>
      <c r="K1806" s="120"/>
      <c r="L1806" s="141" t="e">
        <f t="shared" si="170"/>
        <v>#N/A</v>
      </c>
      <c r="M1806" s="142">
        <f>IF(C1806="ZZ Group",(SUM(IFERROR(SUM(VLOOKUP(C1806,SpeciesLookup,37,FALSE)*E1806/L1806*20*0.001),0)*(1-G1806))),SUM(IFERROR(SUM(VLOOKUP(C1806,SpeciesLookup,37,FALSE)/L1806*'6. Look Up Tables'!$M$9*0.001),0)*(1-G1806)))</f>
        <v>0</v>
      </c>
      <c r="N1806" s="120" t="s">
        <v>114</v>
      </c>
      <c r="O1806" s="122">
        <f t="shared" si="171"/>
        <v>0</v>
      </c>
      <c r="P1806" s="123"/>
    </row>
    <row r="1807" spans="2:16" x14ac:dyDescent="0.2">
      <c r="B1807" s="124"/>
      <c r="C1807" s="137"/>
      <c r="D1807" s="138">
        <f t="shared" si="168"/>
        <v>0</v>
      </c>
      <c r="E1807" s="231"/>
      <c r="F1807" s="119"/>
      <c r="G1807" s="139">
        <f t="shared" si="172"/>
        <v>0</v>
      </c>
      <c r="H1807" s="140">
        <f t="shared" si="169"/>
        <v>0</v>
      </c>
      <c r="I1807" s="122">
        <f t="shared" si="173"/>
        <v>0</v>
      </c>
      <c r="K1807" s="120"/>
      <c r="L1807" s="141" t="e">
        <f t="shared" si="170"/>
        <v>#N/A</v>
      </c>
      <c r="M1807" s="142">
        <f>IF(C1807="ZZ Group",(SUM(IFERROR(SUM(VLOOKUP(C1807,SpeciesLookup,37,FALSE)*E1807/L1807*20*0.001),0)*(1-G1807))),SUM(IFERROR(SUM(VLOOKUP(C1807,SpeciesLookup,37,FALSE)/L1807*'6. Look Up Tables'!$M$9*0.001),0)*(1-G1807)))</f>
        <v>0</v>
      </c>
      <c r="N1807" s="120" t="s">
        <v>114</v>
      </c>
      <c r="O1807" s="122">
        <f t="shared" si="171"/>
        <v>0</v>
      </c>
      <c r="P1807" s="123"/>
    </row>
    <row r="1808" spans="2:16" x14ac:dyDescent="0.2">
      <c r="B1808" s="124"/>
      <c r="C1808" s="137"/>
      <c r="D1808" s="138">
        <f t="shared" si="168"/>
        <v>0</v>
      </c>
      <c r="E1808" s="231"/>
      <c r="F1808" s="119"/>
      <c r="G1808" s="139">
        <f t="shared" si="172"/>
        <v>0</v>
      </c>
      <c r="H1808" s="140">
        <f t="shared" si="169"/>
        <v>0</v>
      </c>
      <c r="I1808" s="122">
        <f t="shared" si="173"/>
        <v>0</v>
      </c>
      <c r="K1808" s="120"/>
      <c r="L1808" s="141" t="e">
        <f t="shared" si="170"/>
        <v>#N/A</v>
      </c>
      <c r="M1808" s="142">
        <f>IF(C1808="ZZ Group",(SUM(IFERROR(SUM(VLOOKUP(C1808,SpeciesLookup,37,FALSE)*E1808/L1808*20*0.001),0)*(1-G1808))),SUM(IFERROR(SUM(VLOOKUP(C1808,SpeciesLookup,37,FALSE)/L1808*'6. Look Up Tables'!$M$9*0.001),0)*(1-G1808)))</f>
        <v>0</v>
      </c>
      <c r="N1808" s="120" t="s">
        <v>114</v>
      </c>
      <c r="O1808" s="122">
        <f t="shared" si="171"/>
        <v>0</v>
      </c>
      <c r="P1808" s="123"/>
    </row>
    <row r="1809" spans="2:16" x14ac:dyDescent="0.2">
      <c r="B1809" s="124"/>
      <c r="C1809" s="137"/>
      <c r="D1809" s="138">
        <f t="shared" si="168"/>
        <v>0</v>
      </c>
      <c r="E1809" s="231"/>
      <c r="F1809" s="119"/>
      <c r="G1809" s="139">
        <f t="shared" si="172"/>
        <v>0</v>
      </c>
      <c r="H1809" s="140">
        <f t="shared" si="169"/>
        <v>0</v>
      </c>
      <c r="I1809" s="122">
        <f t="shared" si="173"/>
        <v>0</v>
      </c>
      <c r="K1809" s="120"/>
      <c r="L1809" s="141" t="e">
        <f t="shared" si="170"/>
        <v>#N/A</v>
      </c>
      <c r="M1809" s="142">
        <f>IF(C1809="ZZ Group",(SUM(IFERROR(SUM(VLOOKUP(C1809,SpeciesLookup,37,FALSE)*E1809/L1809*20*0.001),0)*(1-G1809))),SUM(IFERROR(SUM(VLOOKUP(C1809,SpeciesLookup,37,FALSE)/L1809*'6. Look Up Tables'!$M$9*0.001),0)*(1-G1809)))</f>
        <v>0</v>
      </c>
      <c r="N1809" s="120" t="s">
        <v>114</v>
      </c>
      <c r="O1809" s="122">
        <f t="shared" si="171"/>
        <v>0</v>
      </c>
      <c r="P1809" s="123"/>
    </row>
    <row r="1810" spans="2:16" x14ac:dyDescent="0.2">
      <c r="B1810" s="124"/>
      <c r="C1810" s="137"/>
      <c r="D1810" s="138">
        <f t="shared" si="168"/>
        <v>0</v>
      </c>
      <c r="E1810" s="231"/>
      <c r="F1810" s="119"/>
      <c r="G1810" s="139">
        <f t="shared" si="172"/>
        <v>0</v>
      </c>
      <c r="H1810" s="140">
        <f t="shared" si="169"/>
        <v>0</v>
      </c>
      <c r="I1810" s="122">
        <f t="shared" si="173"/>
        <v>0</v>
      </c>
      <c r="K1810" s="120"/>
      <c r="L1810" s="141" t="e">
        <f t="shared" si="170"/>
        <v>#N/A</v>
      </c>
      <c r="M1810" s="142">
        <f>IF(C1810="ZZ Group",(SUM(IFERROR(SUM(VLOOKUP(C1810,SpeciesLookup,37,FALSE)*E1810/L1810*20*0.001),0)*(1-G1810))),SUM(IFERROR(SUM(VLOOKUP(C1810,SpeciesLookup,37,FALSE)/L1810*'6. Look Up Tables'!$M$9*0.001),0)*(1-G1810)))</f>
        <v>0</v>
      </c>
      <c r="N1810" s="120" t="s">
        <v>114</v>
      </c>
      <c r="O1810" s="122">
        <f t="shared" si="171"/>
        <v>0</v>
      </c>
      <c r="P1810" s="123"/>
    </row>
    <row r="1811" spans="2:16" x14ac:dyDescent="0.2">
      <c r="B1811" s="124"/>
      <c r="C1811" s="137"/>
      <c r="D1811" s="138">
        <f t="shared" si="168"/>
        <v>0</v>
      </c>
      <c r="E1811" s="231"/>
      <c r="F1811" s="119"/>
      <c r="G1811" s="139">
        <f t="shared" si="172"/>
        <v>0</v>
      </c>
      <c r="H1811" s="140">
        <f t="shared" si="169"/>
        <v>0</v>
      </c>
      <c r="I1811" s="122">
        <f t="shared" si="173"/>
        <v>0</v>
      </c>
      <c r="K1811" s="120"/>
      <c r="L1811" s="141" t="e">
        <f t="shared" si="170"/>
        <v>#N/A</v>
      </c>
      <c r="M1811" s="142">
        <f>IF(C1811="ZZ Group",(SUM(IFERROR(SUM(VLOOKUP(C1811,SpeciesLookup,37,FALSE)*E1811/L1811*20*0.001),0)*(1-G1811))),SUM(IFERROR(SUM(VLOOKUP(C1811,SpeciesLookup,37,FALSE)/L1811*'6. Look Up Tables'!$M$9*0.001),0)*(1-G1811)))</f>
        <v>0</v>
      </c>
      <c r="N1811" s="120" t="s">
        <v>114</v>
      </c>
      <c r="O1811" s="122">
        <f t="shared" si="171"/>
        <v>0</v>
      </c>
      <c r="P1811" s="123"/>
    </row>
    <row r="1812" spans="2:16" x14ac:dyDescent="0.2">
      <c r="B1812" s="124"/>
      <c r="C1812" s="137"/>
      <c r="D1812" s="138">
        <f t="shared" si="168"/>
        <v>0</v>
      </c>
      <c r="E1812" s="231"/>
      <c r="F1812" s="119"/>
      <c r="G1812" s="139">
        <f t="shared" si="172"/>
        <v>0</v>
      </c>
      <c r="H1812" s="140">
        <f t="shared" si="169"/>
        <v>0</v>
      </c>
      <c r="I1812" s="122">
        <f t="shared" si="173"/>
        <v>0</v>
      </c>
      <c r="K1812" s="120"/>
      <c r="L1812" s="141" t="e">
        <f t="shared" si="170"/>
        <v>#N/A</v>
      </c>
      <c r="M1812" s="142">
        <f>IF(C1812="ZZ Group",(SUM(IFERROR(SUM(VLOOKUP(C1812,SpeciesLookup,37,FALSE)*E1812/L1812*20*0.001),0)*(1-G1812))),SUM(IFERROR(SUM(VLOOKUP(C1812,SpeciesLookup,37,FALSE)/L1812*'6. Look Up Tables'!$M$9*0.001),0)*(1-G1812)))</f>
        <v>0</v>
      </c>
      <c r="N1812" s="120" t="s">
        <v>114</v>
      </c>
      <c r="O1812" s="122">
        <f t="shared" si="171"/>
        <v>0</v>
      </c>
      <c r="P1812" s="123"/>
    </row>
    <row r="1813" spans="2:16" x14ac:dyDescent="0.2">
      <c r="B1813" s="124"/>
      <c r="C1813" s="137"/>
      <c r="D1813" s="138">
        <f t="shared" si="168"/>
        <v>0</v>
      </c>
      <c r="E1813" s="231"/>
      <c r="F1813" s="119"/>
      <c r="G1813" s="139">
        <f t="shared" si="172"/>
        <v>0</v>
      </c>
      <c r="H1813" s="140">
        <f t="shared" si="169"/>
        <v>0</v>
      </c>
      <c r="I1813" s="122">
        <f t="shared" si="173"/>
        <v>0</v>
      </c>
      <c r="K1813" s="120"/>
      <c r="L1813" s="141" t="e">
        <f t="shared" si="170"/>
        <v>#N/A</v>
      </c>
      <c r="M1813" s="142">
        <f>IF(C1813="ZZ Group",(SUM(IFERROR(SUM(VLOOKUP(C1813,SpeciesLookup,37,FALSE)*E1813/L1813*20*0.001),0)*(1-G1813))),SUM(IFERROR(SUM(VLOOKUP(C1813,SpeciesLookup,37,FALSE)/L1813*'6. Look Up Tables'!$M$9*0.001),0)*(1-G1813)))</f>
        <v>0</v>
      </c>
      <c r="N1813" s="120" t="s">
        <v>114</v>
      </c>
      <c r="O1813" s="122">
        <f t="shared" si="171"/>
        <v>0</v>
      </c>
      <c r="P1813" s="123"/>
    </row>
    <row r="1814" spans="2:16" x14ac:dyDescent="0.2">
      <c r="B1814" s="124"/>
      <c r="C1814" s="137"/>
      <c r="D1814" s="138">
        <f t="shared" si="168"/>
        <v>0</v>
      </c>
      <c r="E1814" s="231"/>
      <c r="F1814" s="119"/>
      <c r="G1814" s="139">
        <f t="shared" si="172"/>
        <v>0</v>
      </c>
      <c r="H1814" s="140">
        <f t="shared" si="169"/>
        <v>0</v>
      </c>
      <c r="I1814" s="122">
        <f t="shared" si="173"/>
        <v>0</v>
      </c>
      <c r="K1814" s="120"/>
      <c r="L1814" s="141" t="e">
        <f t="shared" si="170"/>
        <v>#N/A</v>
      </c>
      <c r="M1814" s="142">
        <f>IF(C1814="ZZ Group",(SUM(IFERROR(SUM(VLOOKUP(C1814,SpeciesLookup,37,FALSE)*E1814/L1814*20*0.001),0)*(1-G1814))),SUM(IFERROR(SUM(VLOOKUP(C1814,SpeciesLookup,37,FALSE)/L1814*'6. Look Up Tables'!$M$9*0.001),0)*(1-G1814)))</f>
        <v>0</v>
      </c>
      <c r="N1814" s="120" t="s">
        <v>114</v>
      </c>
      <c r="O1814" s="122">
        <f t="shared" si="171"/>
        <v>0</v>
      </c>
      <c r="P1814" s="123"/>
    </row>
    <row r="1815" spans="2:16" x14ac:dyDescent="0.2">
      <c r="B1815" s="124"/>
      <c r="C1815" s="137"/>
      <c r="D1815" s="138">
        <f t="shared" si="168"/>
        <v>0</v>
      </c>
      <c r="E1815" s="231"/>
      <c r="F1815" s="119"/>
      <c r="G1815" s="139">
        <f t="shared" si="172"/>
        <v>0</v>
      </c>
      <c r="H1815" s="140">
        <f t="shared" si="169"/>
        <v>0</v>
      </c>
      <c r="I1815" s="122">
        <f t="shared" si="173"/>
        <v>0</v>
      </c>
      <c r="K1815" s="120"/>
      <c r="L1815" s="141" t="e">
        <f t="shared" si="170"/>
        <v>#N/A</v>
      </c>
      <c r="M1815" s="142">
        <f>IF(C1815="ZZ Group",(SUM(IFERROR(SUM(VLOOKUP(C1815,SpeciesLookup,37,FALSE)*E1815/L1815*20*0.001),0)*(1-G1815))),SUM(IFERROR(SUM(VLOOKUP(C1815,SpeciesLookup,37,FALSE)/L1815*'6. Look Up Tables'!$M$9*0.001),0)*(1-G1815)))</f>
        <v>0</v>
      </c>
      <c r="N1815" s="120" t="s">
        <v>114</v>
      </c>
      <c r="O1815" s="122">
        <f t="shared" si="171"/>
        <v>0</v>
      </c>
      <c r="P1815" s="123"/>
    </row>
    <row r="1816" spans="2:16" x14ac:dyDescent="0.2">
      <c r="B1816" s="124"/>
      <c r="C1816" s="137"/>
      <c r="D1816" s="138">
        <f t="shared" si="168"/>
        <v>0</v>
      </c>
      <c r="E1816" s="231"/>
      <c r="F1816" s="119"/>
      <c r="G1816" s="139">
        <f t="shared" si="172"/>
        <v>0</v>
      </c>
      <c r="H1816" s="140">
        <f t="shared" si="169"/>
        <v>0</v>
      </c>
      <c r="I1816" s="122">
        <f t="shared" si="173"/>
        <v>0</v>
      </c>
      <c r="K1816" s="120"/>
      <c r="L1816" s="141" t="e">
        <f t="shared" si="170"/>
        <v>#N/A</v>
      </c>
      <c r="M1816" s="142">
        <f>IF(C1816="ZZ Group",(SUM(IFERROR(SUM(VLOOKUP(C1816,SpeciesLookup,37,FALSE)*E1816/L1816*20*0.001),0)*(1-G1816))),SUM(IFERROR(SUM(VLOOKUP(C1816,SpeciesLookup,37,FALSE)/L1816*'6. Look Up Tables'!$M$9*0.001),0)*(1-G1816)))</f>
        <v>0</v>
      </c>
      <c r="N1816" s="120" t="s">
        <v>114</v>
      </c>
      <c r="O1816" s="122">
        <f t="shared" si="171"/>
        <v>0</v>
      </c>
      <c r="P1816" s="123"/>
    </row>
    <row r="1817" spans="2:16" x14ac:dyDescent="0.2">
      <c r="B1817" s="124"/>
      <c r="C1817" s="137"/>
      <c r="D1817" s="138">
        <f t="shared" si="168"/>
        <v>0</v>
      </c>
      <c r="E1817" s="231"/>
      <c r="F1817" s="119"/>
      <c r="G1817" s="139">
        <f t="shared" si="172"/>
        <v>0</v>
      </c>
      <c r="H1817" s="140">
        <f t="shared" si="169"/>
        <v>0</v>
      </c>
      <c r="I1817" s="122">
        <f t="shared" si="173"/>
        <v>0</v>
      </c>
      <c r="K1817" s="120"/>
      <c r="L1817" s="141" t="e">
        <f t="shared" si="170"/>
        <v>#N/A</v>
      </c>
      <c r="M1817" s="142">
        <f>IF(C1817="ZZ Group",(SUM(IFERROR(SUM(VLOOKUP(C1817,SpeciesLookup,37,FALSE)*E1817/L1817*20*0.001),0)*(1-G1817))),SUM(IFERROR(SUM(VLOOKUP(C1817,SpeciesLookup,37,FALSE)/L1817*'6. Look Up Tables'!$M$9*0.001),0)*(1-G1817)))</f>
        <v>0</v>
      </c>
      <c r="N1817" s="120" t="s">
        <v>114</v>
      </c>
      <c r="O1817" s="122">
        <f t="shared" si="171"/>
        <v>0</v>
      </c>
      <c r="P1817" s="123"/>
    </row>
    <row r="1818" spans="2:16" x14ac:dyDescent="0.2">
      <c r="B1818" s="124"/>
      <c r="C1818" s="137"/>
      <c r="D1818" s="138">
        <f t="shared" si="168"/>
        <v>0</v>
      </c>
      <c r="E1818" s="231"/>
      <c r="F1818" s="119"/>
      <c r="G1818" s="139">
        <f t="shared" si="172"/>
        <v>0</v>
      </c>
      <c r="H1818" s="140">
        <f t="shared" si="169"/>
        <v>0</v>
      </c>
      <c r="I1818" s="122">
        <f t="shared" si="173"/>
        <v>0</v>
      </c>
      <c r="K1818" s="120"/>
      <c r="L1818" s="141" t="e">
        <f t="shared" si="170"/>
        <v>#N/A</v>
      </c>
      <c r="M1818" s="142">
        <f>IF(C1818="ZZ Group",(SUM(IFERROR(SUM(VLOOKUP(C1818,SpeciesLookup,37,FALSE)*E1818/L1818*20*0.001),0)*(1-G1818))),SUM(IFERROR(SUM(VLOOKUP(C1818,SpeciesLookup,37,FALSE)/L1818*'6. Look Up Tables'!$M$9*0.001),0)*(1-G1818)))</f>
        <v>0</v>
      </c>
      <c r="N1818" s="120" t="s">
        <v>114</v>
      </c>
      <c r="O1818" s="122">
        <f t="shared" si="171"/>
        <v>0</v>
      </c>
      <c r="P1818" s="123"/>
    </row>
    <row r="1819" spans="2:16" x14ac:dyDescent="0.2">
      <c r="B1819" s="124"/>
      <c r="C1819" s="137"/>
      <c r="D1819" s="138">
        <f t="shared" si="168"/>
        <v>0</v>
      </c>
      <c r="E1819" s="231"/>
      <c r="F1819" s="119"/>
      <c r="G1819" s="139">
        <f t="shared" si="172"/>
        <v>0</v>
      </c>
      <c r="H1819" s="140">
        <f t="shared" si="169"/>
        <v>0</v>
      </c>
      <c r="I1819" s="122">
        <f t="shared" si="173"/>
        <v>0</v>
      </c>
      <c r="K1819" s="120"/>
      <c r="L1819" s="141" t="e">
        <f t="shared" si="170"/>
        <v>#N/A</v>
      </c>
      <c r="M1819" s="142">
        <f>IF(C1819="ZZ Group",(SUM(IFERROR(SUM(VLOOKUP(C1819,SpeciesLookup,37,FALSE)*E1819/L1819*20*0.001),0)*(1-G1819))),SUM(IFERROR(SUM(VLOOKUP(C1819,SpeciesLookup,37,FALSE)/L1819*'6. Look Up Tables'!$M$9*0.001),0)*(1-G1819)))</f>
        <v>0</v>
      </c>
      <c r="N1819" s="120" t="s">
        <v>114</v>
      </c>
      <c r="O1819" s="122">
        <f t="shared" si="171"/>
        <v>0</v>
      </c>
      <c r="P1819" s="123"/>
    </row>
    <row r="1820" spans="2:16" x14ac:dyDescent="0.2">
      <c r="B1820" s="124"/>
      <c r="C1820" s="137"/>
      <c r="D1820" s="138">
        <f t="shared" si="168"/>
        <v>0</v>
      </c>
      <c r="E1820" s="231"/>
      <c r="F1820" s="119"/>
      <c r="G1820" s="139">
        <f t="shared" si="172"/>
        <v>0</v>
      </c>
      <c r="H1820" s="140">
        <f t="shared" si="169"/>
        <v>0</v>
      </c>
      <c r="I1820" s="122">
        <f t="shared" si="173"/>
        <v>0</v>
      </c>
      <c r="K1820" s="120"/>
      <c r="L1820" s="141" t="e">
        <f t="shared" si="170"/>
        <v>#N/A</v>
      </c>
      <c r="M1820" s="142">
        <f>IF(C1820="ZZ Group",(SUM(IFERROR(SUM(VLOOKUP(C1820,SpeciesLookup,37,FALSE)*E1820/L1820*20*0.001),0)*(1-G1820))),SUM(IFERROR(SUM(VLOOKUP(C1820,SpeciesLookup,37,FALSE)/L1820*'6. Look Up Tables'!$M$9*0.001),0)*(1-G1820)))</f>
        <v>0</v>
      </c>
      <c r="N1820" s="120" t="s">
        <v>114</v>
      </c>
      <c r="O1820" s="122">
        <f t="shared" si="171"/>
        <v>0</v>
      </c>
      <c r="P1820" s="123"/>
    </row>
    <row r="1821" spans="2:16" x14ac:dyDescent="0.2">
      <c r="B1821" s="124"/>
      <c r="C1821" s="137"/>
      <c r="D1821" s="138">
        <f t="shared" si="168"/>
        <v>0</v>
      </c>
      <c r="E1821" s="231"/>
      <c r="F1821" s="119"/>
      <c r="G1821" s="139">
        <f t="shared" si="172"/>
        <v>0</v>
      </c>
      <c r="H1821" s="140">
        <f t="shared" si="169"/>
        <v>0</v>
      </c>
      <c r="I1821" s="122">
        <f t="shared" si="173"/>
        <v>0</v>
      </c>
      <c r="K1821" s="120"/>
      <c r="L1821" s="141" t="e">
        <f t="shared" si="170"/>
        <v>#N/A</v>
      </c>
      <c r="M1821" s="142">
        <f>IF(C1821="ZZ Group",(SUM(IFERROR(SUM(VLOOKUP(C1821,SpeciesLookup,37,FALSE)*E1821/L1821*20*0.001),0)*(1-G1821))),SUM(IFERROR(SUM(VLOOKUP(C1821,SpeciesLookup,37,FALSE)/L1821*'6. Look Up Tables'!$M$9*0.001),0)*(1-G1821)))</f>
        <v>0</v>
      </c>
      <c r="N1821" s="120" t="s">
        <v>114</v>
      </c>
      <c r="O1821" s="122">
        <f t="shared" si="171"/>
        <v>0</v>
      </c>
      <c r="P1821" s="123"/>
    </row>
    <row r="1822" spans="2:16" x14ac:dyDescent="0.2">
      <c r="B1822" s="124"/>
      <c r="C1822" s="137"/>
      <c r="D1822" s="138">
        <f t="shared" si="168"/>
        <v>0</v>
      </c>
      <c r="E1822" s="231"/>
      <c r="F1822" s="119"/>
      <c r="G1822" s="139">
        <f t="shared" si="172"/>
        <v>0</v>
      </c>
      <c r="H1822" s="140">
        <f t="shared" si="169"/>
        <v>0</v>
      </c>
      <c r="I1822" s="122">
        <f t="shared" si="173"/>
        <v>0</v>
      </c>
      <c r="K1822" s="120"/>
      <c r="L1822" s="141" t="e">
        <f t="shared" si="170"/>
        <v>#N/A</v>
      </c>
      <c r="M1822" s="142">
        <f>IF(C1822="ZZ Group",(SUM(IFERROR(SUM(VLOOKUP(C1822,SpeciesLookup,37,FALSE)*E1822/L1822*20*0.001),0)*(1-G1822))),SUM(IFERROR(SUM(VLOOKUP(C1822,SpeciesLookup,37,FALSE)/L1822*'6. Look Up Tables'!$M$9*0.001),0)*(1-G1822)))</f>
        <v>0</v>
      </c>
      <c r="N1822" s="120" t="s">
        <v>114</v>
      </c>
      <c r="O1822" s="122">
        <f t="shared" si="171"/>
        <v>0</v>
      </c>
      <c r="P1822" s="123"/>
    </row>
    <row r="1823" spans="2:16" x14ac:dyDescent="0.2">
      <c r="B1823" s="124"/>
      <c r="C1823" s="137"/>
      <c r="D1823" s="138">
        <f t="shared" si="168"/>
        <v>0</v>
      </c>
      <c r="E1823" s="231"/>
      <c r="F1823" s="119"/>
      <c r="G1823" s="139">
        <f t="shared" si="172"/>
        <v>0</v>
      </c>
      <c r="H1823" s="140">
        <f t="shared" si="169"/>
        <v>0</v>
      </c>
      <c r="I1823" s="122">
        <f t="shared" si="173"/>
        <v>0</v>
      </c>
      <c r="K1823" s="120"/>
      <c r="L1823" s="141" t="e">
        <f t="shared" si="170"/>
        <v>#N/A</v>
      </c>
      <c r="M1823" s="142">
        <f>IF(C1823="ZZ Group",(SUM(IFERROR(SUM(VLOOKUP(C1823,SpeciesLookup,37,FALSE)*E1823/L1823*20*0.001),0)*(1-G1823))),SUM(IFERROR(SUM(VLOOKUP(C1823,SpeciesLookup,37,FALSE)/L1823*'6. Look Up Tables'!$M$9*0.001),0)*(1-G1823)))</f>
        <v>0</v>
      </c>
      <c r="N1823" s="120" t="s">
        <v>114</v>
      </c>
      <c r="O1823" s="122">
        <f t="shared" si="171"/>
        <v>0</v>
      </c>
      <c r="P1823" s="123"/>
    </row>
    <row r="1824" spans="2:16" x14ac:dyDescent="0.2">
      <c r="B1824" s="124"/>
      <c r="C1824" s="137"/>
      <c r="D1824" s="138">
        <f t="shared" si="168"/>
        <v>0</v>
      </c>
      <c r="E1824" s="231"/>
      <c r="F1824" s="119"/>
      <c r="G1824" s="139">
        <f t="shared" si="172"/>
        <v>0</v>
      </c>
      <c r="H1824" s="140">
        <f t="shared" si="169"/>
        <v>0</v>
      </c>
      <c r="I1824" s="122">
        <f t="shared" si="173"/>
        <v>0</v>
      </c>
      <c r="K1824" s="120"/>
      <c r="L1824" s="141" t="e">
        <f t="shared" si="170"/>
        <v>#N/A</v>
      </c>
      <c r="M1824" s="142">
        <f>IF(C1824="ZZ Group",(SUM(IFERROR(SUM(VLOOKUP(C1824,SpeciesLookup,37,FALSE)*E1824/L1824*20*0.001),0)*(1-G1824))),SUM(IFERROR(SUM(VLOOKUP(C1824,SpeciesLookup,37,FALSE)/L1824*'6. Look Up Tables'!$M$9*0.001),0)*(1-G1824)))</f>
        <v>0</v>
      </c>
      <c r="N1824" s="120" t="s">
        <v>114</v>
      </c>
      <c r="O1824" s="122">
        <f t="shared" si="171"/>
        <v>0</v>
      </c>
      <c r="P1824" s="123"/>
    </row>
    <row r="1825" spans="2:16" x14ac:dyDescent="0.2">
      <c r="B1825" s="124"/>
      <c r="C1825" s="137"/>
      <c r="D1825" s="138">
        <f t="shared" si="168"/>
        <v>0</v>
      </c>
      <c r="E1825" s="231"/>
      <c r="F1825" s="119"/>
      <c r="G1825" s="139">
        <f t="shared" si="172"/>
        <v>0</v>
      </c>
      <c r="H1825" s="140">
        <f t="shared" si="169"/>
        <v>0</v>
      </c>
      <c r="I1825" s="122">
        <f t="shared" si="173"/>
        <v>0</v>
      </c>
      <c r="K1825" s="120"/>
      <c r="L1825" s="141" t="e">
        <f t="shared" si="170"/>
        <v>#N/A</v>
      </c>
      <c r="M1825" s="142">
        <f>IF(C1825="ZZ Group",(SUM(IFERROR(SUM(VLOOKUP(C1825,SpeciesLookup,37,FALSE)*E1825/L1825*20*0.001),0)*(1-G1825))),SUM(IFERROR(SUM(VLOOKUP(C1825,SpeciesLookup,37,FALSE)/L1825*'6. Look Up Tables'!$M$9*0.001),0)*(1-G1825)))</f>
        <v>0</v>
      </c>
      <c r="N1825" s="120" t="s">
        <v>114</v>
      </c>
      <c r="O1825" s="122">
        <f t="shared" si="171"/>
        <v>0</v>
      </c>
      <c r="P1825" s="123"/>
    </row>
    <row r="1826" spans="2:16" x14ac:dyDescent="0.2">
      <c r="B1826" s="124"/>
      <c r="C1826" s="137"/>
      <c r="D1826" s="138">
        <f t="shared" si="168"/>
        <v>0</v>
      </c>
      <c r="E1826" s="231"/>
      <c r="F1826" s="119"/>
      <c r="G1826" s="139">
        <f t="shared" si="172"/>
        <v>0</v>
      </c>
      <c r="H1826" s="140">
        <f t="shared" si="169"/>
        <v>0</v>
      </c>
      <c r="I1826" s="122">
        <f t="shared" si="173"/>
        <v>0</v>
      </c>
      <c r="K1826" s="120"/>
      <c r="L1826" s="141" t="e">
        <f t="shared" si="170"/>
        <v>#N/A</v>
      </c>
      <c r="M1826" s="142">
        <f>IF(C1826="ZZ Group",(SUM(IFERROR(SUM(VLOOKUP(C1826,SpeciesLookup,37,FALSE)*E1826/L1826*20*0.001),0)*(1-G1826))),SUM(IFERROR(SUM(VLOOKUP(C1826,SpeciesLookup,37,FALSE)/L1826*'6. Look Up Tables'!$M$9*0.001),0)*(1-G1826)))</f>
        <v>0</v>
      </c>
      <c r="N1826" s="120" t="s">
        <v>114</v>
      </c>
      <c r="O1826" s="122">
        <f t="shared" si="171"/>
        <v>0</v>
      </c>
      <c r="P1826" s="123"/>
    </row>
    <row r="1827" spans="2:16" x14ac:dyDescent="0.2">
      <c r="B1827" s="124"/>
      <c r="C1827" s="137"/>
      <c r="D1827" s="138">
        <f t="shared" si="168"/>
        <v>0</v>
      </c>
      <c r="E1827" s="231"/>
      <c r="F1827" s="119"/>
      <c r="G1827" s="139">
        <f t="shared" si="172"/>
        <v>0</v>
      </c>
      <c r="H1827" s="140">
        <f t="shared" si="169"/>
        <v>0</v>
      </c>
      <c r="I1827" s="122">
        <f t="shared" si="173"/>
        <v>0</v>
      </c>
      <c r="K1827" s="120"/>
      <c r="L1827" s="141" t="e">
        <f t="shared" si="170"/>
        <v>#N/A</v>
      </c>
      <c r="M1827" s="142">
        <f>IF(C1827="ZZ Group",(SUM(IFERROR(SUM(VLOOKUP(C1827,SpeciesLookup,37,FALSE)*E1827/L1827*20*0.001),0)*(1-G1827))),SUM(IFERROR(SUM(VLOOKUP(C1827,SpeciesLookup,37,FALSE)/L1827*'6. Look Up Tables'!$M$9*0.001),0)*(1-G1827)))</f>
        <v>0</v>
      </c>
      <c r="N1827" s="120" t="s">
        <v>114</v>
      </c>
      <c r="O1827" s="122">
        <f t="shared" si="171"/>
        <v>0</v>
      </c>
      <c r="P1827" s="123"/>
    </row>
    <row r="1828" spans="2:16" x14ac:dyDescent="0.2">
      <c r="B1828" s="124"/>
      <c r="C1828" s="137"/>
      <c r="D1828" s="138">
        <f t="shared" si="168"/>
        <v>0</v>
      </c>
      <c r="E1828" s="231"/>
      <c r="F1828" s="119"/>
      <c r="G1828" s="139">
        <f t="shared" si="172"/>
        <v>0</v>
      </c>
      <c r="H1828" s="140">
        <f t="shared" si="169"/>
        <v>0</v>
      </c>
      <c r="I1828" s="122">
        <f t="shared" si="173"/>
        <v>0</v>
      </c>
      <c r="K1828" s="120"/>
      <c r="L1828" s="141" t="e">
        <f t="shared" si="170"/>
        <v>#N/A</v>
      </c>
      <c r="M1828" s="142">
        <f>IF(C1828="ZZ Group",(SUM(IFERROR(SUM(VLOOKUP(C1828,SpeciesLookup,37,FALSE)*E1828/L1828*20*0.001),0)*(1-G1828))),SUM(IFERROR(SUM(VLOOKUP(C1828,SpeciesLookup,37,FALSE)/L1828*'6. Look Up Tables'!$M$9*0.001),0)*(1-G1828)))</f>
        <v>0</v>
      </c>
      <c r="N1828" s="120" t="s">
        <v>114</v>
      </c>
      <c r="O1828" s="122">
        <f t="shared" si="171"/>
        <v>0</v>
      </c>
      <c r="P1828" s="123"/>
    </row>
    <row r="1829" spans="2:16" x14ac:dyDescent="0.2">
      <c r="B1829" s="124"/>
      <c r="C1829" s="137"/>
      <c r="D1829" s="138">
        <f t="shared" si="168"/>
        <v>0</v>
      </c>
      <c r="E1829" s="231"/>
      <c r="F1829" s="119"/>
      <c r="G1829" s="139">
        <f t="shared" si="172"/>
        <v>0</v>
      </c>
      <c r="H1829" s="140">
        <f t="shared" si="169"/>
        <v>0</v>
      </c>
      <c r="I1829" s="122">
        <f t="shared" si="173"/>
        <v>0</v>
      </c>
      <c r="K1829" s="120"/>
      <c r="L1829" s="141" t="e">
        <f t="shared" si="170"/>
        <v>#N/A</v>
      </c>
      <c r="M1829" s="142">
        <f>IF(C1829="ZZ Group",(SUM(IFERROR(SUM(VLOOKUP(C1829,SpeciesLookup,37,FALSE)*E1829/L1829*20*0.001),0)*(1-G1829))),SUM(IFERROR(SUM(VLOOKUP(C1829,SpeciesLookup,37,FALSE)/L1829*'6. Look Up Tables'!$M$9*0.001),0)*(1-G1829)))</f>
        <v>0</v>
      </c>
      <c r="N1829" s="120" t="s">
        <v>114</v>
      </c>
      <c r="O1829" s="122">
        <f t="shared" si="171"/>
        <v>0</v>
      </c>
      <c r="P1829" s="123"/>
    </row>
    <row r="1830" spans="2:16" x14ac:dyDescent="0.2">
      <c r="B1830" s="124"/>
      <c r="C1830" s="137"/>
      <c r="D1830" s="138">
        <f t="shared" si="168"/>
        <v>0</v>
      </c>
      <c r="E1830" s="231"/>
      <c r="F1830" s="119"/>
      <c r="G1830" s="139">
        <f t="shared" si="172"/>
        <v>0</v>
      </c>
      <c r="H1830" s="140">
        <f t="shared" si="169"/>
        <v>0</v>
      </c>
      <c r="I1830" s="122">
        <f t="shared" si="173"/>
        <v>0</v>
      </c>
      <c r="K1830" s="120"/>
      <c r="L1830" s="141" t="e">
        <f t="shared" si="170"/>
        <v>#N/A</v>
      </c>
      <c r="M1830" s="142">
        <f>IF(C1830="ZZ Group",(SUM(IFERROR(SUM(VLOOKUP(C1830,SpeciesLookup,37,FALSE)*E1830/L1830*20*0.001),0)*(1-G1830))),SUM(IFERROR(SUM(VLOOKUP(C1830,SpeciesLookup,37,FALSE)/L1830*'6. Look Up Tables'!$M$9*0.001),0)*(1-G1830)))</f>
        <v>0</v>
      </c>
      <c r="N1830" s="120" t="s">
        <v>114</v>
      </c>
      <c r="O1830" s="122">
        <f t="shared" si="171"/>
        <v>0</v>
      </c>
      <c r="P1830" s="123"/>
    </row>
    <row r="1831" spans="2:16" x14ac:dyDescent="0.2">
      <c r="B1831" s="124"/>
      <c r="C1831" s="137"/>
      <c r="D1831" s="138">
        <f t="shared" si="168"/>
        <v>0</v>
      </c>
      <c r="E1831" s="231"/>
      <c r="F1831" s="119"/>
      <c r="G1831" s="139">
        <f t="shared" si="172"/>
        <v>0</v>
      </c>
      <c r="H1831" s="140">
        <f t="shared" si="169"/>
        <v>0</v>
      </c>
      <c r="I1831" s="122">
        <f t="shared" si="173"/>
        <v>0</v>
      </c>
      <c r="K1831" s="120"/>
      <c r="L1831" s="141" t="e">
        <f t="shared" si="170"/>
        <v>#N/A</v>
      </c>
      <c r="M1831" s="142">
        <f>IF(C1831="ZZ Group",(SUM(IFERROR(SUM(VLOOKUP(C1831,SpeciesLookup,37,FALSE)*E1831/L1831*20*0.001),0)*(1-G1831))),SUM(IFERROR(SUM(VLOOKUP(C1831,SpeciesLookup,37,FALSE)/L1831*'6. Look Up Tables'!$M$9*0.001),0)*(1-G1831)))</f>
        <v>0</v>
      </c>
      <c r="N1831" s="120" t="s">
        <v>114</v>
      </c>
      <c r="O1831" s="122">
        <f t="shared" si="171"/>
        <v>0</v>
      </c>
      <c r="P1831" s="123"/>
    </row>
    <row r="1832" spans="2:16" x14ac:dyDescent="0.2">
      <c r="B1832" s="124"/>
      <c r="C1832" s="137"/>
      <c r="D1832" s="138">
        <f t="shared" si="168"/>
        <v>0</v>
      </c>
      <c r="E1832" s="231"/>
      <c r="F1832" s="119"/>
      <c r="G1832" s="139">
        <f t="shared" si="172"/>
        <v>0</v>
      </c>
      <c r="H1832" s="140">
        <f t="shared" si="169"/>
        <v>0</v>
      </c>
      <c r="I1832" s="122">
        <f t="shared" si="173"/>
        <v>0</v>
      </c>
      <c r="K1832" s="120"/>
      <c r="L1832" s="141" t="e">
        <f t="shared" si="170"/>
        <v>#N/A</v>
      </c>
      <c r="M1832" s="142">
        <f>IF(C1832="ZZ Group",(SUM(IFERROR(SUM(VLOOKUP(C1832,SpeciesLookup,37,FALSE)*E1832/L1832*20*0.001),0)*(1-G1832))),SUM(IFERROR(SUM(VLOOKUP(C1832,SpeciesLookup,37,FALSE)/L1832*'6. Look Up Tables'!$M$9*0.001),0)*(1-G1832)))</f>
        <v>0</v>
      </c>
      <c r="N1832" s="120" t="s">
        <v>114</v>
      </c>
      <c r="O1832" s="122">
        <f t="shared" si="171"/>
        <v>0</v>
      </c>
      <c r="P1832" s="123"/>
    </row>
    <row r="1833" spans="2:16" x14ac:dyDescent="0.2">
      <c r="B1833" s="124"/>
      <c r="C1833" s="137"/>
      <c r="D1833" s="138">
        <f t="shared" si="168"/>
        <v>0</v>
      </c>
      <c r="E1833" s="231"/>
      <c r="F1833" s="119"/>
      <c r="G1833" s="139">
        <f t="shared" si="172"/>
        <v>0</v>
      </c>
      <c r="H1833" s="140">
        <f t="shared" si="169"/>
        <v>0</v>
      </c>
      <c r="I1833" s="122">
        <f t="shared" si="173"/>
        <v>0</v>
      </c>
      <c r="K1833" s="120"/>
      <c r="L1833" s="141" t="e">
        <f t="shared" si="170"/>
        <v>#N/A</v>
      </c>
      <c r="M1833" s="142">
        <f>IF(C1833="ZZ Group",(SUM(IFERROR(SUM(VLOOKUP(C1833,SpeciesLookup,37,FALSE)*E1833/L1833*20*0.001),0)*(1-G1833))),SUM(IFERROR(SUM(VLOOKUP(C1833,SpeciesLookup,37,FALSE)/L1833*'6. Look Up Tables'!$M$9*0.001),0)*(1-G1833)))</f>
        <v>0</v>
      </c>
      <c r="N1833" s="120" t="s">
        <v>114</v>
      </c>
      <c r="O1833" s="122">
        <f t="shared" si="171"/>
        <v>0</v>
      </c>
      <c r="P1833" s="123"/>
    </row>
    <row r="1834" spans="2:16" x14ac:dyDescent="0.2">
      <c r="B1834" s="124"/>
      <c r="C1834" s="137"/>
      <c r="D1834" s="138">
        <f t="shared" si="168"/>
        <v>0</v>
      </c>
      <c r="E1834" s="231"/>
      <c r="F1834" s="119"/>
      <c r="G1834" s="139">
        <f t="shared" si="172"/>
        <v>0</v>
      </c>
      <c r="H1834" s="140">
        <f t="shared" si="169"/>
        <v>0</v>
      </c>
      <c r="I1834" s="122">
        <f t="shared" si="173"/>
        <v>0</v>
      </c>
      <c r="K1834" s="120"/>
      <c r="L1834" s="141" t="e">
        <f t="shared" si="170"/>
        <v>#N/A</v>
      </c>
      <c r="M1834" s="142">
        <f>IF(C1834="ZZ Group",(SUM(IFERROR(SUM(VLOOKUP(C1834,SpeciesLookup,37,FALSE)*E1834/L1834*20*0.001),0)*(1-G1834))),SUM(IFERROR(SUM(VLOOKUP(C1834,SpeciesLookup,37,FALSE)/L1834*'6. Look Up Tables'!$M$9*0.001),0)*(1-G1834)))</f>
        <v>0</v>
      </c>
      <c r="N1834" s="120" t="s">
        <v>114</v>
      </c>
      <c r="O1834" s="122">
        <f t="shared" si="171"/>
        <v>0</v>
      </c>
      <c r="P1834" s="123"/>
    </row>
    <row r="1835" spans="2:16" x14ac:dyDescent="0.2">
      <c r="B1835" s="124"/>
      <c r="C1835" s="137"/>
      <c r="D1835" s="138">
        <f t="shared" si="168"/>
        <v>0</v>
      </c>
      <c r="E1835" s="231"/>
      <c r="F1835" s="119"/>
      <c r="G1835" s="139">
        <f t="shared" si="172"/>
        <v>0</v>
      </c>
      <c r="H1835" s="140">
        <f t="shared" si="169"/>
        <v>0</v>
      </c>
      <c r="I1835" s="122">
        <f t="shared" si="173"/>
        <v>0</v>
      </c>
      <c r="K1835" s="120"/>
      <c r="L1835" s="141" t="e">
        <f t="shared" si="170"/>
        <v>#N/A</v>
      </c>
      <c r="M1835" s="142">
        <f>IF(C1835="ZZ Group",(SUM(IFERROR(SUM(VLOOKUP(C1835,SpeciesLookup,37,FALSE)*E1835/L1835*20*0.001),0)*(1-G1835))),SUM(IFERROR(SUM(VLOOKUP(C1835,SpeciesLookup,37,FALSE)/L1835*'6. Look Up Tables'!$M$9*0.001),0)*(1-G1835)))</f>
        <v>0</v>
      </c>
      <c r="N1835" s="120" t="s">
        <v>114</v>
      </c>
      <c r="O1835" s="122">
        <f t="shared" si="171"/>
        <v>0</v>
      </c>
      <c r="P1835" s="123"/>
    </row>
    <row r="1836" spans="2:16" x14ac:dyDescent="0.2">
      <c r="B1836" s="124"/>
      <c r="C1836" s="137"/>
      <c r="D1836" s="138">
        <f t="shared" si="168"/>
        <v>0</v>
      </c>
      <c r="E1836" s="231"/>
      <c r="F1836" s="119"/>
      <c r="G1836" s="139">
        <f t="shared" si="172"/>
        <v>0</v>
      </c>
      <c r="H1836" s="140">
        <f t="shared" si="169"/>
        <v>0</v>
      </c>
      <c r="I1836" s="122">
        <f t="shared" si="173"/>
        <v>0</v>
      </c>
      <c r="K1836" s="120"/>
      <c r="L1836" s="141" t="e">
        <f t="shared" si="170"/>
        <v>#N/A</v>
      </c>
      <c r="M1836" s="142">
        <f>IF(C1836="ZZ Group",(SUM(IFERROR(SUM(VLOOKUP(C1836,SpeciesLookup,37,FALSE)*E1836/L1836*20*0.001),0)*(1-G1836))),SUM(IFERROR(SUM(VLOOKUP(C1836,SpeciesLookup,37,FALSE)/L1836*'6. Look Up Tables'!$M$9*0.001),0)*(1-G1836)))</f>
        <v>0</v>
      </c>
      <c r="N1836" s="120" t="s">
        <v>114</v>
      </c>
      <c r="O1836" s="122">
        <f t="shared" si="171"/>
        <v>0</v>
      </c>
      <c r="P1836" s="123"/>
    </row>
    <row r="1837" spans="2:16" x14ac:dyDescent="0.2">
      <c r="B1837" s="124"/>
      <c r="C1837" s="137"/>
      <c r="D1837" s="138">
        <f t="shared" si="168"/>
        <v>0</v>
      </c>
      <c r="E1837" s="231"/>
      <c r="F1837" s="119"/>
      <c r="G1837" s="139">
        <f t="shared" si="172"/>
        <v>0</v>
      </c>
      <c r="H1837" s="140">
        <f t="shared" si="169"/>
        <v>0</v>
      </c>
      <c r="I1837" s="122">
        <f t="shared" si="173"/>
        <v>0</v>
      </c>
      <c r="K1837" s="120"/>
      <c r="L1837" s="141" t="e">
        <f t="shared" si="170"/>
        <v>#N/A</v>
      </c>
      <c r="M1837" s="142">
        <f>IF(C1837="ZZ Group",(SUM(IFERROR(SUM(VLOOKUP(C1837,SpeciesLookup,37,FALSE)*E1837/L1837*20*0.001),0)*(1-G1837))),SUM(IFERROR(SUM(VLOOKUP(C1837,SpeciesLookup,37,FALSE)/L1837*'6. Look Up Tables'!$M$9*0.001),0)*(1-G1837)))</f>
        <v>0</v>
      </c>
      <c r="N1837" s="120" t="s">
        <v>114</v>
      </c>
      <c r="O1837" s="122">
        <f t="shared" si="171"/>
        <v>0</v>
      </c>
      <c r="P1837" s="123"/>
    </row>
    <row r="1838" spans="2:16" x14ac:dyDescent="0.2">
      <c r="B1838" s="124"/>
      <c r="C1838" s="137"/>
      <c r="D1838" s="138">
        <f t="shared" si="168"/>
        <v>0</v>
      </c>
      <c r="E1838" s="231"/>
      <c r="F1838" s="119"/>
      <c r="G1838" s="139">
        <f t="shared" si="172"/>
        <v>0</v>
      </c>
      <c r="H1838" s="140">
        <f t="shared" si="169"/>
        <v>0</v>
      </c>
      <c r="I1838" s="122">
        <f t="shared" si="173"/>
        <v>0</v>
      </c>
      <c r="K1838" s="120"/>
      <c r="L1838" s="141" t="e">
        <f t="shared" si="170"/>
        <v>#N/A</v>
      </c>
      <c r="M1838" s="142">
        <f>IF(C1838="ZZ Group",(SUM(IFERROR(SUM(VLOOKUP(C1838,SpeciesLookup,37,FALSE)*E1838/L1838*20*0.001),0)*(1-G1838))),SUM(IFERROR(SUM(VLOOKUP(C1838,SpeciesLookup,37,FALSE)/L1838*'6. Look Up Tables'!$M$9*0.001),0)*(1-G1838)))</f>
        <v>0</v>
      </c>
      <c r="N1838" s="120" t="s">
        <v>114</v>
      </c>
      <c r="O1838" s="122">
        <f t="shared" si="171"/>
        <v>0</v>
      </c>
      <c r="P1838" s="123"/>
    </row>
    <row r="1839" spans="2:16" x14ac:dyDescent="0.2">
      <c r="B1839" s="124"/>
      <c r="C1839" s="137"/>
      <c r="D1839" s="138">
        <f t="shared" si="168"/>
        <v>0</v>
      </c>
      <c r="E1839" s="231"/>
      <c r="F1839" s="119"/>
      <c r="G1839" s="139">
        <f t="shared" si="172"/>
        <v>0</v>
      </c>
      <c r="H1839" s="140">
        <f t="shared" si="169"/>
        <v>0</v>
      </c>
      <c r="I1839" s="122">
        <f t="shared" si="173"/>
        <v>0</v>
      </c>
      <c r="K1839" s="120"/>
      <c r="L1839" s="141" t="e">
        <f t="shared" si="170"/>
        <v>#N/A</v>
      </c>
      <c r="M1839" s="142">
        <f>IF(C1839="ZZ Group",(SUM(IFERROR(SUM(VLOOKUP(C1839,SpeciesLookup,37,FALSE)*E1839/L1839*20*0.001),0)*(1-G1839))),SUM(IFERROR(SUM(VLOOKUP(C1839,SpeciesLookup,37,FALSE)/L1839*'6. Look Up Tables'!$M$9*0.001),0)*(1-G1839)))</f>
        <v>0</v>
      </c>
      <c r="N1839" s="120" t="s">
        <v>114</v>
      </c>
      <c r="O1839" s="122">
        <f t="shared" si="171"/>
        <v>0</v>
      </c>
      <c r="P1839" s="123"/>
    </row>
    <row r="1840" spans="2:16" x14ac:dyDescent="0.2">
      <c r="B1840" s="124"/>
      <c r="C1840" s="137"/>
      <c r="D1840" s="138">
        <f t="shared" si="168"/>
        <v>0</v>
      </c>
      <c r="E1840" s="231"/>
      <c r="F1840" s="119"/>
      <c r="G1840" s="139">
        <f t="shared" si="172"/>
        <v>0</v>
      </c>
      <c r="H1840" s="140">
        <f t="shared" si="169"/>
        <v>0</v>
      </c>
      <c r="I1840" s="122">
        <f t="shared" si="173"/>
        <v>0</v>
      </c>
      <c r="K1840" s="120"/>
      <c r="L1840" s="141" t="e">
        <f t="shared" si="170"/>
        <v>#N/A</v>
      </c>
      <c r="M1840" s="142">
        <f>IF(C1840="ZZ Group",(SUM(IFERROR(SUM(VLOOKUP(C1840,SpeciesLookup,37,FALSE)*E1840/L1840*20*0.001),0)*(1-G1840))),SUM(IFERROR(SUM(VLOOKUP(C1840,SpeciesLookup,37,FALSE)/L1840*'6. Look Up Tables'!$M$9*0.001),0)*(1-G1840)))</f>
        <v>0</v>
      </c>
      <c r="N1840" s="120" t="s">
        <v>114</v>
      </c>
      <c r="O1840" s="122">
        <f t="shared" si="171"/>
        <v>0</v>
      </c>
      <c r="P1840" s="123"/>
    </row>
    <row r="1841" spans="2:16" x14ac:dyDescent="0.2">
      <c r="B1841" s="124"/>
      <c r="C1841" s="137"/>
      <c r="D1841" s="138">
        <f t="shared" si="168"/>
        <v>0</v>
      </c>
      <c r="E1841" s="231"/>
      <c r="F1841" s="119"/>
      <c r="G1841" s="139">
        <f t="shared" si="172"/>
        <v>0</v>
      </c>
      <c r="H1841" s="140">
        <f t="shared" si="169"/>
        <v>0</v>
      </c>
      <c r="I1841" s="122">
        <f t="shared" si="173"/>
        <v>0</v>
      </c>
      <c r="K1841" s="120"/>
      <c r="L1841" s="141" t="e">
        <f t="shared" si="170"/>
        <v>#N/A</v>
      </c>
      <c r="M1841" s="142">
        <f>IF(C1841="ZZ Group",(SUM(IFERROR(SUM(VLOOKUP(C1841,SpeciesLookup,37,FALSE)*E1841/L1841*20*0.001),0)*(1-G1841))),SUM(IFERROR(SUM(VLOOKUP(C1841,SpeciesLookup,37,FALSE)/L1841*'6. Look Up Tables'!$M$9*0.001),0)*(1-G1841)))</f>
        <v>0</v>
      </c>
      <c r="N1841" s="120" t="s">
        <v>114</v>
      </c>
      <c r="O1841" s="122">
        <f t="shared" si="171"/>
        <v>0</v>
      </c>
      <c r="P1841" s="123"/>
    </row>
    <row r="1842" spans="2:16" x14ac:dyDescent="0.2">
      <c r="B1842" s="124"/>
      <c r="C1842" s="137"/>
      <c r="D1842" s="138">
        <f t="shared" si="168"/>
        <v>0</v>
      </c>
      <c r="E1842" s="231"/>
      <c r="F1842" s="119"/>
      <c r="G1842" s="139">
        <f t="shared" si="172"/>
        <v>0</v>
      </c>
      <c r="H1842" s="140">
        <f t="shared" si="169"/>
        <v>0</v>
      </c>
      <c r="I1842" s="122">
        <f t="shared" si="173"/>
        <v>0</v>
      </c>
      <c r="K1842" s="120"/>
      <c r="L1842" s="141" t="e">
        <f t="shared" si="170"/>
        <v>#N/A</v>
      </c>
      <c r="M1842" s="142">
        <f>IF(C1842="ZZ Group",(SUM(IFERROR(SUM(VLOOKUP(C1842,SpeciesLookup,37,FALSE)*E1842/L1842*20*0.001),0)*(1-G1842))),SUM(IFERROR(SUM(VLOOKUP(C1842,SpeciesLookup,37,FALSE)/L1842*'6. Look Up Tables'!$M$9*0.001),0)*(1-G1842)))</f>
        <v>0</v>
      </c>
      <c r="N1842" s="120" t="s">
        <v>114</v>
      </c>
      <c r="O1842" s="122">
        <f t="shared" si="171"/>
        <v>0</v>
      </c>
      <c r="P1842" s="123"/>
    </row>
    <row r="1843" spans="2:16" x14ac:dyDescent="0.2">
      <c r="B1843" s="124"/>
      <c r="C1843" s="137"/>
      <c r="D1843" s="138">
        <f t="shared" si="168"/>
        <v>0</v>
      </c>
      <c r="E1843" s="231"/>
      <c r="F1843" s="119"/>
      <c r="G1843" s="139">
        <f t="shared" si="172"/>
        <v>0</v>
      </c>
      <c r="H1843" s="140">
        <f t="shared" si="169"/>
        <v>0</v>
      </c>
      <c r="I1843" s="122">
        <f t="shared" si="173"/>
        <v>0</v>
      </c>
      <c r="K1843" s="120"/>
      <c r="L1843" s="141" t="e">
        <f t="shared" si="170"/>
        <v>#N/A</v>
      </c>
      <c r="M1843" s="142">
        <f>IF(C1843="ZZ Group",(SUM(IFERROR(SUM(VLOOKUP(C1843,SpeciesLookup,37,FALSE)*E1843/L1843*20*0.001),0)*(1-G1843))),SUM(IFERROR(SUM(VLOOKUP(C1843,SpeciesLookup,37,FALSE)/L1843*'6. Look Up Tables'!$M$9*0.001),0)*(1-G1843)))</f>
        <v>0</v>
      </c>
      <c r="N1843" s="120" t="s">
        <v>114</v>
      </c>
      <c r="O1843" s="122">
        <f t="shared" si="171"/>
        <v>0</v>
      </c>
      <c r="P1843" s="123"/>
    </row>
    <row r="1844" spans="2:16" x14ac:dyDescent="0.2">
      <c r="B1844" s="124"/>
      <c r="C1844" s="137"/>
      <c r="D1844" s="138">
        <f t="shared" si="168"/>
        <v>0</v>
      </c>
      <c r="E1844" s="231"/>
      <c r="F1844" s="119"/>
      <c r="G1844" s="139">
        <f t="shared" si="172"/>
        <v>0</v>
      </c>
      <c r="H1844" s="140">
        <f t="shared" si="169"/>
        <v>0</v>
      </c>
      <c r="I1844" s="122">
        <f t="shared" si="173"/>
        <v>0</v>
      </c>
      <c r="K1844" s="120"/>
      <c r="L1844" s="141" t="e">
        <f t="shared" si="170"/>
        <v>#N/A</v>
      </c>
      <c r="M1844" s="142">
        <f>IF(C1844="ZZ Group",(SUM(IFERROR(SUM(VLOOKUP(C1844,SpeciesLookup,37,FALSE)*E1844/L1844*20*0.001),0)*(1-G1844))),SUM(IFERROR(SUM(VLOOKUP(C1844,SpeciesLookup,37,FALSE)/L1844*'6. Look Up Tables'!$M$9*0.001),0)*(1-G1844)))</f>
        <v>0</v>
      </c>
      <c r="N1844" s="120" t="s">
        <v>114</v>
      </c>
      <c r="O1844" s="122">
        <f t="shared" si="171"/>
        <v>0</v>
      </c>
      <c r="P1844" s="123"/>
    </row>
    <row r="1845" spans="2:16" x14ac:dyDescent="0.2">
      <c r="B1845" s="124"/>
      <c r="C1845" s="137"/>
      <c r="D1845" s="138">
        <f t="shared" si="168"/>
        <v>0</v>
      </c>
      <c r="E1845" s="231"/>
      <c r="F1845" s="119"/>
      <c r="G1845" s="139">
        <f t="shared" si="172"/>
        <v>0</v>
      </c>
      <c r="H1845" s="140">
        <f t="shared" si="169"/>
        <v>0</v>
      </c>
      <c r="I1845" s="122">
        <f t="shared" si="173"/>
        <v>0</v>
      </c>
      <c r="K1845" s="120"/>
      <c r="L1845" s="141" t="e">
        <f t="shared" si="170"/>
        <v>#N/A</v>
      </c>
      <c r="M1845" s="142">
        <f>IF(C1845="ZZ Group",(SUM(IFERROR(SUM(VLOOKUP(C1845,SpeciesLookup,37,FALSE)*E1845/L1845*20*0.001),0)*(1-G1845))),SUM(IFERROR(SUM(VLOOKUP(C1845,SpeciesLookup,37,FALSE)/L1845*'6. Look Up Tables'!$M$9*0.001),0)*(1-G1845)))</f>
        <v>0</v>
      </c>
      <c r="N1845" s="120" t="s">
        <v>114</v>
      </c>
      <c r="O1845" s="122">
        <f t="shared" si="171"/>
        <v>0</v>
      </c>
      <c r="P1845" s="123"/>
    </row>
    <row r="1846" spans="2:16" x14ac:dyDescent="0.2">
      <c r="B1846" s="124"/>
      <c r="C1846" s="137"/>
      <c r="D1846" s="138">
        <f t="shared" si="168"/>
        <v>0</v>
      </c>
      <c r="E1846" s="231"/>
      <c r="F1846" s="119"/>
      <c r="G1846" s="139">
        <f t="shared" si="172"/>
        <v>0</v>
      </c>
      <c r="H1846" s="140">
        <f t="shared" si="169"/>
        <v>0</v>
      </c>
      <c r="I1846" s="122">
        <f t="shared" si="173"/>
        <v>0</v>
      </c>
      <c r="K1846" s="120"/>
      <c r="L1846" s="141" t="e">
        <f t="shared" si="170"/>
        <v>#N/A</v>
      </c>
      <c r="M1846" s="142">
        <f>IF(C1846="ZZ Group",(SUM(IFERROR(SUM(VLOOKUP(C1846,SpeciesLookup,37,FALSE)*E1846/L1846*20*0.001),0)*(1-G1846))),SUM(IFERROR(SUM(VLOOKUP(C1846,SpeciesLookup,37,FALSE)/L1846*'6. Look Up Tables'!$M$9*0.001),0)*(1-G1846)))</f>
        <v>0</v>
      </c>
      <c r="N1846" s="120" t="s">
        <v>114</v>
      </c>
      <c r="O1846" s="122">
        <f t="shared" si="171"/>
        <v>0</v>
      </c>
      <c r="P1846" s="123"/>
    </row>
    <row r="1847" spans="2:16" x14ac:dyDescent="0.2">
      <c r="B1847" s="124"/>
      <c r="C1847" s="137"/>
      <c r="D1847" s="138">
        <f t="shared" si="168"/>
        <v>0</v>
      </c>
      <c r="E1847" s="231"/>
      <c r="F1847" s="119"/>
      <c r="G1847" s="139">
        <f t="shared" si="172"/>
        <v>0</v>
      </c>
      <c r="H1847" s="140">
        <f t="shared" si="169"/>
        <v>0</v>
      </c>
      <c r="I1847" s="122">
        <f t="shared" si="173"/>
        <v>0</v>
      </c>
      <c r="K1847" s="120"/>
      <c r="L1847" s="141" t="e">
        <f t="shared" si="170"/>
        <v>#N/A</v>
      </c>
      <c r="M1847" s="142">
        <f>IF(C1847="ZZ Group",(SUM(IFERROR(SUM(VLOOKUP(C1847,SpeciesLookup,37,FALSE)*E1847/L1847*20*0.001),0)*(1-G1847))),SUM(IFERROR(SUM(VLOOKUP(C1847,SpeciesLookup,37,FALSE)/L1847*'6. Look Up Tables'!$M$9*0.001),0)*(1-G1847)))</f>
        <v>0</v>
      </c>
      <c r="N1847" s="120" t="s">
        <v>114</v>
      </c>
      <c r="O1847" s="122">
        <f t="shared" si="171"/>
        <v>0</v>
      </c>
      <c r="P1847" s="123"/>
    </row>
    <row r="1848" spans="2:16" x14ac:dyDescent="0.2">
      <c r="B1848" s="124"/>
      <c r="C1848" s="137"/>
      <c r="D1848" s="138">
        <f t="shared" si="168"/>
        <v>0</v>
      </c>
      <c r="E1848" s="231"/>
      <c r="F1848" s="119"/>
      <c r="G1848" s="139">
        <f t="shared" si="172"/>
        <v>0</v>
      </c>
      <c r="H1848" s="140">
        <f t="shared" si="169"/>
        <v>0</v>
      </c>
      <c r="I1848" s="122">
        <f t="shared" si="173"/>
        <v>0</v>
      </c>
      <c r="K1848" s="120"/>
      <c r="L1848" s="141" t="e">
        <f t="shared" si="170"/>
        <v>#N/A</v>
      </c>
      <c r="M1848" s="142">
        <f>IF(C1848="ZZ Group",(SUM(IFERROR(SUM(VLOOKUP(C1848,SpeciesLookup,37,FALSE)*E1848/L1848*20*0.001),0)*(1-G1848))),SUM(IFERROR(SUM(VLOOKUP(C1848,SpeciesLookup,37,FALSE)/L1848*'6. Look Up Tables'!$M$9*0.001),0)*(1-G1848)))</f>
        <v>0</v>
      </c>
      <c r="N1848" s="120" t="s">
        <v>114</v>
      </c>
      <c r="O1848" s="122">
        <f t="shared" si="171"/>
        <v>0</v>
      </c>
      <c r="P1848" s="123"/>
    </row>
    <row r="1849" spans="2:16" x14ac:dyDescent="0.2">
      <c r="B1849" s="124"/>
      <c r="C1849" s="137"/>
      <c r="D1849" s="138">
        <f t="shared" si="168"/>
        <v>0</v>
      </c>
      <c r="E1849" s="231"/>
      <c r="F1849" s="119"/>
      <c r="G1849" s="139">
        <f t="shared" si="172"/>
        <v>0</v>
      </c>
      <c r="H1849" s="140">
        <f t="shared" si="169"/>
        <v>0</v>
      </c>
      <c r="I1849" s="122">
        <f t="shared" si="173"/>
        <v>0</v>
      </c>
      <c r="K1849" s="120"/>
      <c r="L1849" s="141" t="e">
        <f t="shared" si="170"/>
        <v>#N/A</v>
      </c>
      <c r="M1849" s="142">
        <f>IF(C1849="ZZ Group",(SUM(IFERROR(SUM(VLOOKUP(C1849,SpeciesLookup,37,FALSE)*E1849/L1849*20*0.001),0)*(1-G1849))),SUM(IFERROR(SUM(VLOOKUP(C1849,SpeciesLookup,37,FALSE)/L1849*'6. Look Up Tables'!$M$9*0.001),0)*(1-G1849)))</f>
        <v>0</v>
      </c>
      <c r="N1849" s="120" t="s">
        <v>114</v>
      </c>
      <c r="O1849" s="122">
        <f t="shared" si="171"/>
        <v>0</v>
      </c>
      <c r="P1849" s="123"/>
    </row>
    <row r="1850" spans="2:16" x14ac:dyDescent="0.2">
      <c r="B1850" s="124"/>
      <c r="C1850" s="137"/>
      <c r="D1850" s="138">
        <f t="shared" si="168"/>
        <v>0</v>
      </c>
      <c r="E1850" s="231"/>
      <c r="F1850" s="119"/>
      <c r="G1850" s="139">
        <f t="shared" si="172"/>
        <v>0</v>
      </c>
      <c r="H1850" s="140">
        <f t="shared" si="169"/>
        <v>0</v>
      </c>
      <c r="I1850" s="122">
        <f t="shared" si="173"/>
        <v>0</v>
      </c>
      <c r="K1850" s="120"/>
      <c r="L1850" s="141" t="e">
        <f t="shared" si="170"/>
        <v>#N/A</v>
      </c>
      <c r="M1850" s="142">
        <f>IF(C1850="ZZ Group",(SUM(IFERROR(SUM(VLOOKUP(C1850,SpeciesLookup,37,FALSE)*E1850/L1850*20*0.001),0)*(1-G1850))),SUM(IFERROR(SUM(VLOOKUP(C1850,SpeciesLookup,37,FALSE)/L1850*'6. Look Up Tables'!$M$9*0.001),0)*(1-G1850)))</f>
        <v>0</v>
      </c>
      <c r="N1850" s="120" t="s">
        <v>114</v>
      </c>
      <c r="O1850" s="122">
        <f t="shared" si="171"/>
        <v>0</v>
      </c>
      <c r="P1850" s="123"/>
    </row>
    <row r="1851" spans="2:16" x14ac:dyDescent="0.2">
      <c r="B1851" s="124"/>
      <c r="C1851" s="137"/>
      <c r="D1851" s="138">
        <f t="shared" si="168"/>
        <v>0</v>
      </c>
      <c r="E1851" s="231"/>
      <c r="F1851" s="119"/>
      <c r="G1851" s="139">
        <f t="shared" si="172"/>
        <v>0</v>
      </c>
      <c r="H1851" s="140">
        <f t="shared" si="169"/>
        <v>0</v>
      </c>
      <c r="I1851" s="122">
        <f t="shared" si="173"/>
        <v>0</v>
      </c>
      <c r="K1851" s="120"/>
      <c r="L1851" s="141" t="e">
        <f t="shared" si="170"/>
        <v>#N/A</v>
      </c>
      <c r="M1851" s="142">
        <f>IF(C1851="ZZ Group",(SUM(IFERROR(SUM(VLOOKUP(C1851,SpeciesLookup,37,FALSE)*E1851/L1851*20*0.001),0)*(1-G1851))),SUM(IFERROR(SUM(VLOOKUP(C1851,SpeciesLookup,37,FALSE)/L1851*'6. Look Up Tables'!$M$9*0.001),0)*(1-G1851)))</f>
        <v>0</v>
      </c>
      <c r="N1851" s="120" t="s">
        <v>114</v>
      </c>
      <c r="O1851" s="122">
        <f t="shared" si="171"/>
        <v>0</v>
      </c>
      <c r="P1851" s="123"/>
    </row>
    <row r="1852" spans="2:16" x14ac:dyDescent="0.2">
      <c r="B1852" s="124"/>
      <c r="C1852" s="137"/>
      <c r="D1852" s="138">
        <f t="shared" si="168"/>
        <v>0</v>
      </c>
      <c r="E1852" s="231"/>
      <c r="F1852" s="119"/>
      <c r="G1852" s="139">
        <f t="shared" si="172"/>
        <v>0</v>
      </c>
      <c r="H1852" s="140">
        <f t="shared" si="169"/>
        <v>0</v>
      </c>
      <c r="I1852" s="122">
        <f t="shared" si="173"/>
        <v>0</v>
      </c>
      <c r="K1852" s="120"/>
      <c r="L1852" s="141" t="e">
        <f t="shared" si="170"/>
        <v>#N/A</v>
      </c>
      <c r="M1852" s="142">
        <f>IF(C1852="ZZ Group",(SUM(IFERROR(SUM(VLOOKUP(C1852,SpeciesLookup,37,FALSE)*E1852/L1852*20*0.001),0)*(1-G1852))),SUM(IFERROR(SUM(VLOOKUP(C1852,SpeciesLookup,37,FALSE)/L1852*'6. Look Up Tables'!$M$9*0.001),0)*(1-G1852)))</f>
        <v>0</v>
      </c>
      <c r="N1852" s="120" t="s">
        <v>114</v>
      </c>
      <c r="O1852" s="122">
        <f t="shared" si="171"/>
        <v>0</v>
      </c>
      <c r="P1852" s="123"/>
    </row>
    <row r="1853" spans="2:16" x14ac:dyDescent="0.2">
      <c r="B1853" s="124"/>
      <c r="C1853" s="137"/>
      <c r="D1853" s="138">
        <f t="shared" si="168"/>
        <v>0</v>
      </c>
      <c r="E1853" s="231"/>
      <c r="F1853" s="119"/>
      <c r="G1853" s="139">
        <f t="shared" si="172"/>
        <v>0</v>
      </c>
      <c r="H1853" s="140">
        <f t="shared" si="169"/>
        <v>0</v>
      </c>
      <c r="I1853" s="122">
        <f t="shared" si="173"/>
        <v>0</v>
      </c>
      <c r="K1853" s="120"/>
      <c r="L1853" s="141" t="e">
        <f t="shared" si="170"/>
        <v>#N/A</v>
      </c>
      <c r="M1853" s="142">
        <f>IF(C1853="ZZ Group",(SUM(IFERROR(SUM(VLOOKUP(C1853,SpeciesLookup,37,FALSE)*E1853/L1853*20*0.001),0)*(1-G1853))),SUM(IFERROR(SUM(VLOOKUP(C1853,SpeciesLookup,37,FALSE)/L1853*'6. Look Up Tables'!$M$9*0.001),0)*(1-G1853)))</f>
        <v>0</v>
      </c>
      <c r="N1853" s="120" t="s">
        <v>114</v>
      </c>
      <c r="O1853" s="122">
        <f t="shared" si="171"/>
        <v>0</v>
      </c>
      <c r="P1853" s="123"/>
    </row>
    <row r="1854" spans="2:16" x14ac:dyDescent="0.2">
      <c r="B1854" s="124"/>
      <c r="C1854" s="137"/>
      <c r="D1854" s="138">
        <f t="shared" si="168"/>
        <v>0</v>
      </c>
      <c r="E1854" s="231"/>
      <c r="F1854" s="119"/>
      <c r="G1854" s="139">
        <f t="shared" si="172"/>
        <v>0</v>
      </c>
      <c r="H1854" s="140">
        <f t="shared" si="169"/>
        <v>0</v>
      </c>
      <c r="I1854" s="122">
        <f t="shared" si="173"/>
        <v>0</v>
      </c>
      <c r="K1854" s="120"/>
      <c r="L1854" s="141" t="e">
        <f t="shared" si="170"/>
        <v>#N/A</v>
      </c>
      <c r="M1854" s="142">
        <f>IF(C1854="ZZ Group",(SUM(IFERROR(SUM(VLOOKUP(C1854,SpeciesLookup,37,FALSE)*E1854/L1854*20*0.001),0)*(1-G1854))),SUM(IFERROR(SUM(VLOOKUP(C1854,SpeciesLookup,37,FALSE)/L1854*'6. Look Up Tables'!$M$9*0.001),0)*(1-G1854)))</f>
        <v>0</v>
      </c>
      <c r="N1854" s="120" t="s">
        <v>114</v>
      </c>
      <c r="O1854" s="122">
        <f t="shared" si="171"/>
        <v>0</v>
      </c>
      <c r="P1854" s="123"/>
    </row>
    <row r="1855" spans="2:16" x14ac:dyDescent="0.2">
      <c r="B1855" s="124"/>
      <c r="C1855" s="137"/>
      <c r="D1855" s="138">
        <f t="shared" si="168"/>
        <v>0</v>
      </c>
      <c r="E1855" s="231"/>
      <c r="F1855" s="119"/>
      <c r="G1855" s="139">
        <f t="shared" si="172"/>
        <v>0</v>
      </c>
      <c r="H1855" s="140">
        <f t="shared" si="169"/>
        <v>0</v>
      </c>
      <c r="I1855" s="122">
        <f t="shared" si="173"/>
        <v>0</v>
      </c>
      <c r="K1855" s="120"/>
      <c r="L1855" s="141" t="e">
        <f t="shared" si="170"/>
        <v>#N/A</v>
      </c>
      <c r="M1855" s="142">
        <f>IF(C1855="ZZ Group",(SUM(IFERROR(SUM(VLOOKUP(C1855,SpeciesLookup,37,FALSE)*E1855/L1855*20*0.001),0)*(1-G1855))),SUM(IFERROR(SUM(VLOOKUP(C1855,SpeciesLookup,37,FALSE)/L1855*'6. Look Up Tables'!$M$9*0.001),0)*(1-G1855)))</f>
        <v>0</v>
      </c>
      <c r="N1855" s="120" t="s">
        <v>114</v>
      </c>
      <c r="O1855" s="122">
        <f t="shared" si="171"/>
        <v>0</v>
      </c>
      <c r="P1855" s="123"/>
    </row>
    <row r="1856" spans="2:16" x14ac:dyDescent="0.2">
      <c r="B1856" s="124"/>
      <c r="C1856" s="137"/>
      <c r="D1856" s="138">
        <f t="shared" si="168"/>
        <v>0</v>
      </c>
      <c r="E1856" s="231"/>
      <c r="F1856" s="119"/>
      <c r="G1856" s="139">
        <f t="shared" si="172"/>
        <v>0</v>
      </c>
      <c r="H1856" s="140">
        <f t="shared" si="169"/>
        <v>0</v>
      </c>
      <c r="I1856" s="122">
        <f t="shared" si="173"/>
        <v>0</v>
      </c>
      <c r="K1856" s="120"/>
      <c r="L1856" s="141" t="e">
        <f t="shared" si="170"/>
        <v>#N/A</v>
      </c>
      <c r="M1856" s="142">
        <f>IF(C1856="ZZ Group",(SUM(IFERROR(SUM(VLOOKUP(C1856,SpeciesLookup,37,FALSE)*E1856/L1856*20*0.001),0)*(1-G1856))),SUM(IFERROR(SUM(VLOOKUP(C1856,SpeciesLookup,37,FALSE)/L1856*'6. Look Up Tables'!$M$9*0.001),0)*(1-G1856)))</f>
        <v>0</v>
      </c>
      <c r="N1856" s="120" t="s">
        <v>114</v>
      </c>
      <c r="O1856" s="122">
        <f t="shared" si="171"/>
        <v>0</v>
      </c>
      <c r="P1856" s="123"/>
    </row>
    <row r="1857" spans="2:16" x14ac:dyDescent="0.2">
      <c r="B1857" s="124"/>
      <c r="C1857" s="137"/>
      <c r="D1857" s="138">
        <f t="shared" ref="D1857:D1920" si="174">IFERROR(VLOOKUP(C1857,SpeciesLookup,25,FALSE),0)</f>
        <v>0</v>
      </c>
      <c r="E1857" s="231"/>
      <c r="F1857" s="119"/>
      <c r="G1857" s="139">
        <f t="shared" si="172"/>
        <v>0</v>
      </c>
      <c r="H1857" s="140">
        <f t="shared" ref="H1857:H1920" si="175">IFERROR(VLOOKUP(C1857,SpeciesLookup,26,FALSE),0)</f>
        <v>0</v>
      </c>
      <c r="I1857" s="122">
        <f t="shared" si="173"/>
        <v>0</v>
      </c>
      <c r="K1857" s="120"/>
      <c r="L1857" s="141" t="e">
        <f t="shared" ref="L1857:L1920" si="176">VLOOKUP(K1857,AWHC,2,FALSE)</f>
        <v>#N/A</v>
      </c>
      <c r="M1857" s="142">
        <f>IF(C1857="ZZ Group",(SUM(IFERROR(SUM(VLOOKUP(C1857,SpeciesLookup,37,FALSE)*E1857/L1857*20*0.001),0)*(1-G1857))),SUM(IFERROR(SUM(VLOOKUP(C1857,SpeciesLookup,37,FALSE)/L1857*'6. Look Up Tables'!$M$9*0.001),0)*(1-G1857)))</f>
        <v>0</v>
      </c>
      <c r="N1857" s="120" t="s">
        <v>114</v>
      </c>
      <c r="O1857" s="122">
        <f t="shared" ref="O1857:O1920" si="177">IF(N1857="Yes",M1857*0.8,M1857)</f>
        <v>0</v>
      </c>
      <c r="P1857" s="123"/>
    </row>
    <row r="1858" spans="2:16" x14ac:dyDescent="0.2">
      <c r="B1858" s="124"/>
      <c r="C1858" s="137"/>
      <c r="D1858" s="138">
        <f t="shared" si="174"/>
        <v>0</v>
      </c>
      <c r="E1858" s="231"/>
      <c r="F1858" s="119"/>
      <c r="G1858" s="139">
        <f t="shared" si="172"/>
        <v>0</v>
      </c>
      <c r="H1858" s="140">
        <f t="shared" si="175"/>
        <v>0</v>
      </c>
      <c r="I1858" s="122">
        <f t="shared" si="173"/>
        <v>0</v>
      </c>
      <c r="K1858" s="120"/>
      <c r="L1858" s="141" t="e">
        <f t="shared" si="176"/>
        <v>#N/A</v>
      </c>
      <c r="M1858" s="142">
        <f>IF(C1858="ZZ Group",(SUM(IFERROR(SUM(VLOOKUP(C1858,SpeciesLookup,37,FALSE)*E1858/L1858*20*0.001),0)*(1-G1858))),SUM(IFERROR(SUM(VLOOKUP(C1858,SpeciesLookup,37,FALSE)/L1858*'6. Look Up Tables'!$M$9*0.001),0)*(1-G1858)))</f>
        <v>0</v>
      </c>
      <c r="N1858" s="120" t="s">
        <v>114</v>
      </c>
      <c r="O1858" s="122">
        <f t="shared" si="177"/>
        <v>0</v>
      </c>
      <c r="P1858" s="123"/>
    </row>
    <row r="1859" spans="2:16" x14ac:dyDescent="0.2">
      <c r="B1859" s="124"/>
      <c r="C1859" s="137"/>
      <c r="D1859" s="138">
        <f t="shared" si="174"/>
        <v>0</v>
      </c>
      <c r="E1859" s="231"/>
      <c r="F1859" s="119"/>
      <c r="G1859" s="139">
        <f t="shared" si="172"/>
        <v>0</v>
      </c>
      <c r="H1859" s="140">
        <f t="shared" si="175"/>
        <v>0</v>
      </c>
      <c r="I1859" s="122">
        <f t="shared" si="173"/>
        <v>0</v>
      </c>
      <c r="K1859" s="120"/>
      <c r="L1859" s="141" t="e">
        <f t="shared" si="176"/>
        <v>#N/A</v>
      </c>
      <c r="M1859" s="142">
        <f>IF(C1859="ZZ Group",(SUM(IFERROR(SUM(VLOOKUP(C1859,SpeciesLookup,37,FALSE)*E1859/L1859*20*0.001),0)*(1-G1859))),SUM(IFERROR(SUM(VLOOKUP(C1859,SpeciesLookup,37,FALSE)/L1859*'6. Look Up Tables'!$M$9*0.001),0)*(1-G1859)))</f>
        <v>0</v>
      </c>
      <c r="N1859" s="120" t="s">
        <v>114</v>
      </c>
      <c r="O1859" s="122">
        <f t="shared" si="177"/>
        <v>0</v>
      </c>
      <c r="P1859" s="123"/>
    </row>
    <row r="1860" spans="2:16" x14ac:dyDescent="0.2">
      <c r="B1860" s="124"/>
      <c r="C1860" s="137"/>
      <c r="D1860" s="138">
        <f t="shared" si="174"/>
        <v>0</v>
      </c>
      <c r="E1860" s="231"/>
      <c r="F1860" s="119"/>
      <c r="G1860" s="139">
        <f t="shared" si="172"/>
        <v>0</v>
      </c>
      <c r="H1860" s="140">
        <f t="shared" si="175"/>
        <v>0</v>
      </c>
      <c r="I1860" s="122">
        <f t="shared" si="173"/>
        <v>0</v>
      </c>
      <c r="K1860" s="120"/>
      <c r="L1860" s="141" t="e">
        <f t="shared" si="176"/>
        <v>#N/A</v>
      </c>
      <c r="M1860" s="142">
        <f>IF(C1860="ZZ Group",(SUM(IFERROR(SUM(VLOOKUP(C1860,SpeciesLookup,37,FALSE)*E1860/L1860*20*0.001),0)*(1-G1860))),SUM(IFERROR(SUM(VLOOKUP(C1860,SpeciesLookup,37,FALSE)/L1860*'6. Look Up Tables'!$M$9*0.001),0)*(1-G1860)))</f>
        <v>0</v>
      </c>
      <c r="N1860" s="120" t="s">
        <v>114</v>
      </c>
      <c r="O1860" s="122">
        <f t="shared" si="177"/>
        <v>0</v>
      </c>
      <c r="P1860" s="123"/>
    </row>
    <row r="1861" spans="2:16" x14ac:dyDescent="0.2">
      <c r="B1861" s="124"/>
      <c r="C1861" s="137"/>
      <c r="D1861" s="138">
        <f t="shared" si="174"/>
        <v>0</v>
      </c>
      <c r="E1861" s="231"/>
      <c r="F1861" s="119"/>
      <c r="G1861" s="139">
        <f t="shared" si="172"/>
        <v>0</v>
      </c>
      <c r="H1861" s="140">
        <f t="shared" si="175"/>
        <v>0</v>
      </c>
      <c r="I1861" s="122">
        <f t="shared" si="173"/>
        <v>0</v>
      </c>
      <c r="K1861" s="120"/>
      <c r="L1861" s="141" t="e">
        <f t="shared" si="176"/>
        <v>#N/A</v>
      </c>
      <c r="M1861" s="142">
        <f>IF(C1861="ZZ Group",(SUM(IFERROR(SUM(VLOOKUP(C1861,SpeciesLookup,37,FALSE)*E1861/L1861*20*0.001),0)*(1-G1861))),SUM(IFERROR(SUM(VLOOKUP(C1861,SpeciesLookup,37,FALSE)/L1861*'6. Look Up Tables'!$M$9*0.001),0)*(1-G1861)))</f>
        <v>0</v>
      </c>
      <c r="N1861" s="120" t="s">
        <v>114</v>
      </c>
      <c r="O1861" s="122">
        <f t="shared" si="177"/>
        <v>0</v>
      </c>
      <c r="P1861" s="123"/>
    </row>
    <row r="1862" spans="2:16" x14ac:dyDescent="0.2">
      <c r="B1862" s="124"/>
      <c r="C1862" s="137"/>
      <c r="D1862" s="138">
        <f t="shared" si="174"/>
        <v>0</v>
      </c>
      <c r="E1862" s="231"/>
      <c r="F1862" s="119"/>
      <c r="G1862" s="139">
        <f t="shared" si="172"/>
        <v>0</v>
      </c>
      <c r="H1862" s="140">
        <f t="shared" si="175"/>
        <v>0</v>
      </c>
      <c r="I1862" s="122">
        <f t="shared" si="173"/>
        <v>0</v>
      </c>
      <c r="K1862" s="120"/>
      <c r="L1862" s="141" t="e">
        <f t="shared" si="176"/>
        <v>#N/A</v>
      </c>
      <c r="M1862" s="142">
        <f>IF(C1862="ZZ Group",(SUM(IFERROR(SUM(VLOOKUP(C1862,SpeciesLookup,37,FALSE)*E1862/L1862*20*0.001),0)*(1-G1862))),SUM(IFERROR(SUM(VLOOKUP(C1862,SpeciesLookup,37,FALSE)/L1862*'6. Look Up Tables'!$M$9*0.001),0)*(1-G1862)))</f>
        <v>0</v>
      </c>
      <c r="N1862" s="120" t="s">
        <v>114</v>
      </c>
      <c r="O1862" s="122">
        <f t="shared" si="177"/>
        <v>0</v>
      </c>
      <c r="P1862" s="123"/>
    </row>
    <row r="1863" spans="2:16" x14ac:dyDescent="0.2">
      <c r="B1863" s="124"/>
      <c r="C1863" s="137"/>
      <c r="D1863" s="138">
        <f t="shared" si="174"/>
        <v>0</v>
      </c>
      <c r="E1863" s="231"/>
      <c r="F1863" s="119"/>
      <c r="G1863" s="139">
        <f t="shared" si="172"/>
        <v>0</v>
      </c>
      <c r="H1863" s="140">
        <f t="shared" si="175"/>
        <v>0</v>
      </c>
      <c r="I1863" s="122">
        <f t="shared" si="173"/>
        <v>0</v>
      </c>
      <c r="K1863" s="120"/>
      <c r="L1863" s="141" t="e">
        <f t="shared" si="176"/>
        <v>#N/A</v>
      </c>
      <c r="M1863" s="142">
        <f>IF(C1863="ZZ Group",(SUM(IFERROR(SUM(VLOOKUP(C1863,SpeciesLookup,37,FALSE)*E1863/L1863*20*0.001),0)*(1-G1863))),SUM(IFERROR(SUM(VLOOKUP(C1863,SpeciesLookup,37,FALSE)/L1863*'6. Look Up Tables'!$M$9*0.001),0)*(1-G1863)))</f>
        <v>0</v>
      </c>
      <c r="N1863" s="120" t="s">
        <v>114</v>
      </c>
      <c r="O1863" s="122">
        <f t="shared" si="177"/>
        <v>0</v>
      </c>
      <c r="P1863" s="123"/>
    </row>
    <row r="1864" spans="2:16" x14ac:dyDescent="0.2">
      <c r="B1864" s="124"/>
      <c r="C1864" s="137"/>
      <c r="D1864" s="138">
        <f t="shared" si="174"/>
        <v>0</v>
      </c>
      <c r="E1864" s="231"/>
      <c r="F1864" s="119"/>
      <c r="G1864" s="139">
        <f t="shared" si="172"/>
        <v>0</v>
      </c>
      <c r="H1864" s="140">
        <f t="shared" si="175"/>
        <v>0</v>
      </c>
      <c r="I1864" s="122">
        <f t="shared" si="173"/>
        <v>0</v>
      </c>
      <c r="K1864" s="120"/>
      <c r="L1864" s="141" t="e">
        <f t="shared" si="176"/>
        <v>#N/A</v>
      </c>
      <c r="M1864" s="142">
        <f>IF(C1864="ZZ Group",(SUM(IFERROR(SUM(VLOOKUP(C1864,SpeciesLookup,37,FALSE)*E1864/L1864*20*0.001),0)*(1-G1864))),SUM(IFERROR(SUM(VLOOKUP(C1864,SpeciesLookup,37,FALSE)/L1864*'6. Look Up Tables'!$M$9*0.001),0)*(1-G1864)))</f>
        <v>0</v>
      </c>
      <c r="N1864" s="120" t="s">
        <v>114</v>
      </c>
      <c r="O1864" s="122">
        <f t="shared" si="177"/>
        <v>0</v>
      </c>
      <c r="P1864" s="123"/>
    </row>
    <row r="1865" spans="2:16" x14ac:dyDescent="0.2">
      <c r="B1865" s="124"/>
      <c r="C1865" s="137"/>
      <c r="D1865" s="138">
        <f t="shared" si="174"/>
        <v>0</v>
      </c>
      <c r="E1865" s="231"/>
      <c r="F1865" s="119"/>
      <c r="G1865" s="139">
        <f t="shared" si="172"/>
        <v>0</v>
      </c>
      <c r="H1865" s="140">
        <f t="shared" si="175"/>
        <v>0</v>
      </c>
      <c r="I1865" s="122">
        <f t="shared" si="173"/>
        <v>0</v>
      </c>
      <c r="K1865" s="120"/>
      <c r="L1865" s="141" t="e">
        <f t="shared" si="176"/>
        <v>#N/A</v>
      </c>
      <c r="M1865" s="142">
        <f>IF(C1865="ZZ Group",(SUM(IFERROR(SUM(VLOOKUP(C1865,SpeciesLookup,37,FALSE)*E1865/L1865*20*0.001),0)*(1-G1865))),SUM(IFERROR(SUM(VLOOKUP(C1865,SpeciesLookup,37,FALSE)/L1865*'6. Look Up Tables'!$M$9*0.001),0)*(1-G1865)))</f>
        <v>0</v>
      </c>
      <c r="N1865" s="120" t="s">
        <v>114</v>
      </c>
      <c r="O1865" s="122">
        <f t="shared" si="177"/>
        <v>0</v>
      </c>
      <c r="P1865" s="123"/>
    </row>
    <row r="1866" spans="2:16" x14ac:dyDescent="0.2">
      <c r="B1866" s="124"/>
      <c r="C1866" s="137"/>
      <c r="D1866" s="138">
        <f t="shared" si="174"/>
        <v>0</v>
      </c>
      <c r="E1866" s="231"/>
      <c r="F1866" s="119"/>
      <c r="G1866" s="139">
        <f t="shared" si="172"/>
        <v>0</v>
      </c>
      <c r="H1866" s="140">
        <f t="shared" si="175"/>
        <v>0</v>
      </c>
      <c r="I1866" s="122">
        <f t="shared" si="173"/>
        <v>0</v>
      </c>
      <c r="K1866" s="120"/>
      <c r="L1866" s="141" t="e">
        <f t="shared" si="176"/>
        <v>#N/A</v>
      </c>
      <c r="M1866" s="142">
        <f>IF(C1866="ZZ Group",(SUM(IFERROR(SUM(VLOOKUP(C1866,SpeciesLookup,37,FALSE)*E1866/L1866*20*0.001),0)*(1-G1866))),SUM(IFERROR(SUM(VLOOKUP(C1866,SpeciesLookup,37,FALSE)/L1866*'6. Look Up Tables'!$M$9*0.001),0)*(1-G1866)))</f>
        <v>0</v>
      </c>
      <c r="N1866" s="120" t="s">
        <v>114</v>
      </c>
      <c r="O1866" s="122">
        <f t="shared" si="177"/>
        <v>0</v>
      </c>
      <c r="P1866" s="123"/>
    </row>
    <row r="1867" spans="2:16" x14ac:dyDescent="0.2">
      <c r="B1867" s="124"/>
      <c r="C1867" s="137"/>
      <c r="D1867" s="138">
        <f t="shared" si="174"/>
        <v>0</v>
      </c>
      <c r="E1867" s="231"/>
      <c r="F1867" s="119"/>
      <c r="G1867" s="139">
        <f t="shared" si="172"/>
        <v>0</v>
      </c>
      <c r="H1867" s="140">
        <f t="shared" si="175"/>
        <v>0</v>
      </c>
      <c r="I1867" s="122">
        <f t="shared" si="173"/>
        <v>0</v>
      </c>
      <c r="K1867" s="120"/>
      <c r="L1867" s="141" t="e">
        <f t="shared" si="176"/>
        <v>#N/A</v>
      </c>
      <c r="M1867" s="142">
        <f>IF(C1867="ZZ Group",(SUM(IFERROR(SUM(VLOOKUP(C1867,SpeciesLookup,37,FALSE)*E1867/L1867*20*0.001),0)*(1-G1867))),SUM(IFERROR(SUM(VLOOKUP(C1867,SpeciesLookup,37,FALSE)/L1867*'6. Look Up Tables'!$M$9*0.001),0)*(1-G1867)))</f>
        <v>0</v>
      </c>
      <c r="N1867" s="120" t="s">
        <v>114</v>
      </c>
      <c r="O1867" s="122">
        <f t="shared" si="177"/>
        <v>0</v>
      </c>
      <c r="P1867" s="123"/>
    </row>
    <row r="1868" spans="2:16" x14ac:dyDescent="0.2">
      <c r="B1868" s="124"/>
      <c r="C1868" s="137"/>
      <c r="D1868" s="138">
        <f t="shared" si="174"/>
        <v>0</v>
      </c>
      <c r="E1868" s="231"/>
      <c r="F1868" s="119"/>
      <c r="G1868" s="139">
        <f t="shared" si="172"/>
        <v>0</v>
      </c>
      <c r="H1868" s="140">
        <f t="shared" si="175"/>
        <v>0</v>
      </c>
      <c r="I1868" s="122">
        <f t="shared" si="173"/>
        <v>0</v>
      </c>
      <c r="K1868" s="120"/>
      <c r="L1868" s="141" t="e">
        <f t="shared" si="176"/>
        <v>#N/A</v>
      </c>
      <c r="M1868" s="142">
        <f>IF(C1868="ZZ Group",(SUM(IFERROR(SUM(VLOOKUP(C1868,SpeciesLookup,37,FALSE)*E1868/L1868*20*0.001),0)*(1-G1868))),SUM(IFERROR(SUM(VLOOKUP(C1868,SpeciesLookup,37,FALSE)/L1868*'6. Look Up Tables'!$M$9*0.001),0)*(1-G1868)))</f>
        <v>0</v>
      </c>
      <c r="N1868" s="120" t="s">
        <v>114</v>
      </c>
      <c r="O1868" s="122">
        <f t="shared" si="177"/>
        <v>0</v>
      </c>
      <c r="P1868" s="123"/>
    </row>
    <row r="1869" spans="2:16" x14ac:dyDescent="0.2">
      <c r="B1869" s="124"/>
      <c r="C1869" s="137"/>
      <c r="D1869" s="138">
        <f t="shared" si="174"/>
        <v>0</v>
      </c>
      <c r="E1869" s="231"/>
      <c r="F1869" s="119"/>
      <c r="G1869" s="139">
        <f t="shared" ref="G1869:G1932" si="178">IF(C1869="ZZ Group",SUM(F1869/E1869),(IFERROR(SUM(F1869/(PI()*(D1869)^2)),0)))</f>
        <v>0</v>
      </c>
      <c r="H1869" s="140">
        <f t="shared" si="175"/>
        <v>0</v>
      </c>
      <c r="I1869" s="122">
        <f t="shared" ref="I1869:I1932" si="179">IFERROR(SUM(H1869*(1-G1869)),(E1869*(1-G1869)))</f>
        <v>0</v>
      </c>
      <c r="K1869" s="120"/>
      <c r="L1869" s="141" t="e">
        <f t="shared" si="176"/>
        <v>#N/A</v>
      </c>
      <c r="M1869" s="142">
        <f>IF(C1869="ZZ Group",(SUM(IFERROR(SUM(VLOOKUP(C1869,SpeciesLookup,37,FALSE)*E1869/L1869*20*0.001),0)*(1-G1869))),SUM(IFERROR(SUM(VLOOKUP(C1869,SpeciesLookup,37,FALSE)/L1869*'6. Look Up Tables'!$M$9*0.001),0)*(1-G1869)))</f>
        <v>0</v>
      </c>
      <c r="N1869" s="120" t="s">
        <v>114</v>
      </c>
      <c r="O1869" s="122">
        <f t="shared" si="177"/>
        <v>0</v>
      </c>
      <c r="P1869" s="123"/>
    </row>
    <row r="1870" spans="2:16" x14ac:dyDescent="0.2">
      <c r="B1870" s="124"/>
      <c r="C1870" s="137"/>
      <c r="D1870" s="138">
        <f t="shared" si="174"/>
        <v>0</v>
      </c>
      <c r="E1870" s="231"/>
      <c r="F1870" s="119"/>
      <c r="G1870" s="139">
        <f t="shared" si="178"/>
        <v>0</v>
      </c>
      <c r="H1870" s="140">
        <f t="shared" si="175"/>
        <v>0</v>
      </c>
      <c r="I1870" s="122">
        <f t="shared" si="179"/>
        <v>0</v>
      </c>
      <c r="K1870" s="120"/>
      <c r="L1870" s="141" t="e">
        <f t="shared" si="176"/>
        <v>#N/A</v>
      </c>
      <c r="M1870" s="142">
        <f>IF(C1870="ZZ Group",(SUM(IFERROR(SUM(VLOOKUP(C1870,SpeciesLookup,37,FALSE)*E1870/L1870*20*0.001),0)*(1-G1870))),SUM(IFERROR(SUM(VLOOKUP(C1870,SpeciesLookup,37,FALSE)/L1870*'6. Look Up Tables'!$M$9*0.001),0)*(1-G1870)))</f>
        <v>0</v>
      </c>
      <c r="N1870" s="120" t="s">
        <v>114</v>
      </c>
      <c r="O1870" s="122">
        <f t="shared" si="177"/>
        <v>0</v>
      </c>
      <c r="P1870" s="123"/>
    </row>
    <row r="1871" spans="2:16" x14ac:dyDescent="0.2">
      <c r="B1871" s="124"/>
      <c r="C1871" s="137"/>
      <c r="D1871" s="138">
        <f t="shared" si="174"/>
        <v>0</v>
      </c>
      <c r="E1871" s="231"/>
      <c r="F1871" s="119"/>
      <c r="G1871" s="139">
        <f t="shared" si="178"/>
        <v>0</v>
      </c>
      <c r="H1871" s="140">
        <f t="shared" si="175"/>
        <v>0</v>
      </c>
      <c r="I1871" s="122">
        <f t="shared" si="179"/>
        <v>0</v>
      </c>
      <c r="K1871" s="120"/>
      <c r="L1871" s="141" t="e">
        <f t="shared" si="176"/>
        <v>#N/A</v>
      </c>
      <c r="M1871" s="142">
        <f>IF(C1871="ZZ Group",(SUM(IFERROR(SUM(VLOOKUP(C1871,SpeciesLookup,37,FALSE)*E1871/L1871*20*0.001),0)*(1-G1871))),SUM(IFERROR(SUM(VLOOKUP(C1871,SpeciesLookup,37,FALSE)/L1871*'6. Look Up Tables'!$M$9*0.001),0)*(1-G1871)))</f>
        <v>0</v>
      </c>
      <c r="N1871" s="120" t="s">
        <v>114</v>
      </c>
      <c r="O1871" s="122">
        <f t="shared" si="177"/>
        <v>0</v>
      </c>
      <c r="P1871" s="123"/>
    </row>
    <row r="1872" spans="2:16" x14ac:dyDescent="0.2">
      <c r="B1872" s="124"/>
      <c r="C1872" s="137"/>
      <c r="D1872" s="138">
        <f t="shared" si="174"/>
        <v>0</v>
      </c>
      <c r="E1872" s="231"/>
      <c r="F1872" s="119"/>
      <c r="G1872" s="139">
        <f t="shared" si="178"/>
        <v>0</v>
      </c>
      <c r="H1872" s="140">
        <f t="shared" si="175"/>
        <v>0</v>
      </c>
      <c r="I1872" s="122">
        <f t="shared" si="179"/>
        <v>0</v>
      </c>
      <c r="K1872" s="120"/>
      <c r="L1872" s="141" t="e">
        <f t="shared" si="176"/>
        <v>#N/A</v>
      </c>
      <c r="M1872" s="142">
        <f>IF(C1872="ZZ Group",(SUM(IFERROR(SUM(VLOOKUP(C1872,SpeciesLookup,37,FALSE)*E1872/L1872*20*0.001),0)*(1-G1872))),SUM(IFERROR(SUM(VLOOKUP(C1872,SpeciesLookup,37,FALSE)/L1872*'6. Look Up Tables'!$M$9*0.001),0)*(1-G1872)))</f>
        <v>0</v>
      </c>
      <c r="N1872" s="120" t="s">
        <v>114</v>
      </c>
      <c r="O1872" s="122">
        <f t="shared" si="177"/>
        <v>0</v>
      </c>
      <c r="P1872" s="123"/>
    </row>
    <row r="1873" spans="2:16" x14ac:dyDescent="0.2">
      <c r="B1873" s="124"/>
      <c r="C1873" s="137"/>
      <c r="D1873" s="138">
        <f t="shared" si="174"/>
        <v>0</v>
      </c>
      <c r="E1873" s="231"/>
      <c r="F1873" s="119"/>
      <c r="G1873" s="139">
        <f t="shared" si="178"/>
        <v>0</v>
      </c>
      <c r="H1873" s="140">
        <f t="shared" si="175"/>
        <v>0</v>
      </c>
      <c r="I1873" s="122">
        <f t="shared" si="179"/>
        <v>0</v>
      </c>
      <c r="K1873" s="120"/>
      <c r="L1873" s="141" t="e">
        <f t="shared" si="176"/>
        <v>#N/A</v>
      </c>
      <c r="M1873" s="142">
        <f>IF(C1873="ZZ Group",(SUM(IFERROR(SUM(VLOOKUP(C1873,SpeciesLookup,37,FALSE)*E1873/L1873*20*0.001),0)*(1-G1873))),SUM(IFERROR(SUM(VLOOKUP(C1873,SpeciesLookup,37,FALSE)/L1873*'6. Look Up Tables'!$M$9*0.001),0)*(1-G1873)))</f>
        <v>0</v>
      </c>
      <c r="N1873" s="120" t="s">
        <v>114</v>
      </c>
      <c r="O1873" s="122">
        <f t="shared" si="177"/>
        <v>0</v>
      </c>
      <c r="P1873" s="123"/>
    </row>
    <row r="1874" spans="2:16" x14ac:dyDescent="0.2">
      <c r="B1874" s="124"/>
      <c r="C1874" s="137"/>
      <c r="D1874" s="138">
        <f t="shared" si="174"/>
        <v>0</v>
      </c>
      <c r="E1874" s="231"/>
      <c r="F1874" s="119"/>
      <c r="G1874" s="139">
        <f t="shared" si="178"/>
        <v>0</v>
      </c>
      <c r="H1874" s="140">
        <f t="shared" si="175"/>
        <v>0</v>
      </c>
      <c r="I1874" s="122">
        <f t="shared" si="179"/>
        <v>0</v>
      </c>
      <c r="K1874" s="120"/>
      <c r="L1874" s="141" t="e">
        <f t="shared" si="176"/>
        <v>#N/A</v>
      </c>
      <c r="M1874" s="142">
        <f>IF(C1874="ZZ Group",(SUM(IFERROR(SUM(VLOOKUP(C1874,SpeciesLookup,37,FALSE)*E1874/L1874*20*0.001),0)*(1-G1874))),SUM(IFERROR(SUM(VLOOKUP(C1874,SpeciesLookup,37,FALSE)/L1874*'6. Look Up Tables'!$M$9*0.001),0)*(1-G1874)))</f>
        <v>0</v>
      </c>
      <c r="N1874" s="120" t="s">
        <v>114</v>
      </c>
      <c r="O1874" s="122">
        <f t="shared" si="177"/>
        <v>0</v>
      </c>
      <c r="P1874" s="123"/>
    </row>
    <row r="1875" spans="2:16" x14ac:dyDescent="0.2">
      <c r="B1875" s="124"/>
      <c r="C1875" s="137"/>
      <c r="D1875" s="138">
        <f t="shared" si="174"/>
        <v>0</v>
      </c>
      <c r="E1875" s="231"/>
      <c r="F1875" s="119"/>
      <c r="G1875" s="139">
        <f t="shared" si="178"/>
        <v>0</v>
      </c>
      <c r="H1875" s="140">
        <f t="shared" si="175"/>
        <v>0</v>
      </c>
      <c r="I1875" s="122">
        <f t="shared" si="179"/>
        <v>0</v>
      </c>
      <c r="K1875" s="120"/>
      <c r="L1875" s="141" t="e">
        <f t="shared" si="176"/>
        <v>#N/A</v>
      </c>
      <c r="M1875" s="142">
        <f>IF(C1875="ZZ Group",(SUM(IFERROR(SUM(VLOOKUP(C1875,SpeciesLookup,37,FALSE)*E1875/L1875*20*0.001),0)*(1-G1875))),SUM(IFERROR(SUM(VLOOKUP(C1875,SpeciesLookup,37,FALSE)/L1875*'6. Look Up Tables'!$M$9*0.001),0)*(1-G1875)))</f>
        <v>0</v>
      </c>
      <c r="N1875" s="120" t="s">
        <v>114</v>
      </c>
      <c r="O1875" s="122">
        <f t="shared" si="177"/>
        <v>0</v>
      </c>
      <c r="P1875" s="123"/>
    </row>
    <row r="1876" spans="2:16" x14ac:dyDescent="0.2">
      <c r="B1876" s="124"/>
      <c r="C1876" s="137"/>
      <c r="D1876" s="138">
        <f t="shared" si="174"/>
        <v>0</v>
      </c>
      <c r="E1876" s="231"/>
      <c r="F1876" s="119"/>
      <c r="G1876" s="139">
        <f t="shared" si="178"/>
        <v>0</v>
      </c>
      <c r="H1876" s="140">
        <f t="shared" si="175"/>
        <v>0</v>
      </c>
      <c r="I1876" s="122">
        <f t="shared" si="179"/>
        <v>0</v>
      </c>
      <c r="K1876" s="120"/>
      <c r="L1876" s="141" t="e">
        <f t="shared" si="176"/>
        <v>#N/A</v>
      </c>
      <c r="M1876" s="142">
        <f>IF(C1876="ZZ Group",(SUM(IFERROR(SUM(VLOOKUP(C1876,SpeciesLookup,37,FALSE)*E1876/L1876*20*0.001),0)*(1-G1876))),SUM(IFERROR(SUM(VLOOKUP(C1876,SpeciesLookup,37,FALSE)/L1876*'6. Look Up Tables'!$M$9*0.001),0)*(1-G1876)))</f>
        <v>0</v>
      </c>
      <c r="N1876" s="120" t="s">
        <v>114</v>
      </c>
      <c r="O1876" s="122">
        <f t="shared" si="177"/>
        <v>0</v>
      </c>
      <c r="P1876" s="123"/>
    </row>
    <row r="1877" spans="2:16" x14ac:dyDescent="0.2">
      <c r="B1877" s="124"/>
      <c r="C1877" s="137"/>
      <c r="D1877" s="138">
        <f t="shared" si="174"/>
        <v>0</v>
      </c>
      <c r="E1877" s="231"/>
      <c r="F1877" s="119"/>
      <c r="G1877" s="139">
        <f t="shared" si="178"/>
        <v>0</v>
      </c>
      <c r="H1877" s="140">
        <f t="shared" si="175"/>
        <v>0</v>
      </c>
      <c r="I1877" s="122">
        <f t="shared" si="179"/>
        <v>0</v>
      </c>
      <c r="K1877" s="120"/>
      <c r="L1877" s="141" t="e">
        <f t="shared" si="176"/>
        <v>#N/A</v>
      </c>
      <c r="M1877" s="142">
        <f>IF(C1877="ZZ Group",(SUM(IFERROR(SUM(VLOOKUP(C1877,SpeciesLookup,37,FALSE)*E1877/L1877*20*0.001),0)*(1-G1877))),SUM(IFERROR(SUM(VLOOKUP(C1877,SpeciesLookup,37,FALSE)/L1877*'6. Look Up Tables'!$M$9*0.001),0)*(1-G1877)))</f>
        <v>0</v>
      </c>
      <c r="N1877" s="120" t="s">
        <v>114</v>
      </c>
      <c r="O1877" s="122">
        <f t="shared" si="177"/>
        <v>0</v>
      </c>
      <c r="P1877" s="123"/>
    </row>
    <row r="1878" spans="2:16" x14ac:dyDescent="0.2">
      <c r="B1878" s="124"/>
      <c r="C1878" s="137"/>
      <c r="D1878" s="138">
        <f t="shared" si="174"/>
        <v>0</v>
      </c>
      <c r="E1878" s="231"/>
      <c r="F1878" s="119"/>
      <c r="G1878" s="139">
        <f t="shared" si="178"/>
        <v>0</v>
      </c>
      <c r="H1878" s="140">
        <f t="shared" si="175"/>
        <v>0</v>
      </c>
      <c r="I1878" s="122">
        <f t="shared" si="179"/>
        <v>0</v>
      </c>
      <c r="K1878" s="120"/>
      <c r="L1878" s="141" t="e">
        <f t="shared" si="176"/>
        <v>#N/A</v>
      </c>
      <c r="M1878" s="142">
        <f>IF(C1878="ZZ Group",(SUM(IFERROR(SUM(VLOOKUP(C1878,SpeciesLookup,37,FALSE)*E1878/L1878*20*0.001),0)*(1-G1878))),SUM(IFERROR(SUM(VLOOKUP(C1878,SpeciesLookup,37,FALSE)/L1878*'6. Look Up Tables'!$M$9*0.001),0)*(1-G1878)))</f>
        <v>0</v>
      </c>
      <c r="N1878" s="120" t="s">
        <v>114</v>
      </c>
      <c r="O1878" s="122">
        <f t="shared" si="177"/>
        <v>0</v>
      </c>
      <c r="P1878" s="123"/>
    </row>
    <row r="1879" spans="2:16" x14ac:dyDescent="0.2">
      <c r="B1879" s="124"/>
      <c r="C1879" s="137"/>
      <c r="D1879" s="138">
        <f t="shared" si="174"/>
        <v>0</v>
      </c>
      <c r="E1879" s="231"/>
      <c r="F1879" s="119"/>
      <c r="G1879" s="139">
        <f t="shared" si="178"/>
        <v>0</v>
      </c>
      <c r="H1879" s="140">
        <f t="shared" si="175"/>
        <v>0</v>
      </c>
      <c r="I1879" s="122">
        <f t="shared" si="179"/>
        <v>0</v>
      </c>
      <c r="K1879" s="120"/>
      <c r="L1879" s="141" t="e">
        <f t="shared" si="176"/>
        <v>#N/A</v>
      </c>
      <c r="M1879" s="142">
        <f>IF(C1879="ZZ Group",(SUM(IFERROR(SUM(VLOOKUP(C1879,SpeciesLookup,37,FALSE)*E1879/L1879*20*0.001),0)*(1-G1879))),SUM(IFERROR(SUM(VLOOKUP(C1879,SpeciesLookup,37,FALSE)/L1879*'6. Look Up Tables'!$M$9*0.001),0)*(1-G1879)))</f>
        <v>0</v>
      </c>
      <c r="N1879" s="120" t="s">
        <v>114</v>
      </c>
      <c r="O1879" s="122">
        <f t="shared" si="177"/>
        <v>0</v>
      </c>
      <c r="P1879" s="123"/>
    </row>
    <row r="1880" spans="2:16" x14ac:dyDescent="0.2">
      <c r="B1880" s="124"/>
      <c r="C1880" s="137"/>
      <c r="D1880" s="138">
        <f t="shared" si="174"/>
        <v>0</v>
      </c>
      <c r="E1880" s="231"/>
      <c r="F1880" s="119"/>
      <c r="G1880" s="139">
        <f t="shared" si="178"/>
        <v>0</v>
      </c>
      <c r="H1880" s="140">
        <f t="shared" si="175"/>
        <v>0</v>
      </c>
      <c r="I1880" s="122">
        <f t="shared" si="179"/>
        <v>0</v>
      </c>
      <c r="K1880" s="120"/>
      <c r="L1880" s="141" t="e">
        <f t="shared" si="176"/>
        <v>#N/A</v>
      </c>
      <c r="M1880" s="142">
        <f>IF(C1880="ZZ Group",(SUM(IFERROR(SUM(VLOOKUP(C1880,SpeciesLookup,37,FALSE)*E1880/L1880*20*0.001),0)*(1-G1880))),SUM(IFERROR(SUM(VLOOKUP(C1880,SpeciesLookup,37,FALSE)/L1880*'6. Look Up Tables'!$M$9*0.001),0)*(1-G1880)))</f>
        <v>0</v>
      </c>
      <c r="N1880" s="120" t="s">
        <v>114</v>
      </c>
      <c r="O1880" s="122">
        <f t="shared" si="177"/>
        <v>0</v>
      </c>
      <c r="P1880" s="123"/>
    </row>
    <row r="1881" spans="2:16" x14ac:dyDescent="0.2">
      <c r="B1881" s="124"/>
      <c r="C1881" s="137"/>
      <c r="D1881" s="138">
        <f t="shared" si="174"/>
        <v>0</v>
      </c>
      <c r="E1881" s="231"/>
      <c r="F1881" s="119"/>
      <c r="G1881" s="139">
        <f t="shared" si="178"/>
        <v>0</v>
      </c>
      <c r="H1881" s="140">
        <f t="shared" si="175"/>
        <v>0</v>
      </c>
      <c r="I1881" s="122">
        <f t="shared" si="179"/>
        <v>0</v>
      </c>
      <c r="K1881" s="120"/>
      <c r="L1881" s="141" t="e">
        <f t="shared" si="176"/>
        <v>#N/A</v>
      </c>
      <c r="M1881" s="142">
        <f>IF(C1881="ZZ Group",(SUM(IFERROR(SUM(VLOOKUP(C1881,SpeciesLookup,37,FALSE)*E1881/L1881*20*0.001),0)*(1-G1881))),SUM(IFERROR(SUM(VLOOKUP(C1881,SpeciesLookup,37,FALSE)/L1881*'6. Look Up Tables'!$M$9*0.001),0)*(1-G1881)))</f>
        <v>0</v>
      </c>
      <c r="N1881" s="120" t="s">
        <v>114</v>
      </c>
      <c r="O1881" s="122">
        <f t="shared" si="177"/>
        <v>0</v>
      </c>
      <c r="P1881" s="123"/>
    </row>
    <row r="1882" spans="2:16" x14ac:dyDescent="0.2">
      <c r="B1882" s="124"/>
      <c r="C1882" s="137"/>
      <c r="D1882" s="138">
        <f t="shared" si="174"/>
        <v>0</v>
      </c>
      <c r="E1882" s="231"/>
      <c r="F1882" s="119"/>
      <c r="G1882" s="139">
        <f t="shared" si="178"/>
        <v>0</v>
      </c>
      <c r="H1882" s="140">
        <f t="shared" si="175"/>
        <v>0</v>
      </c>
      <c r="I1882" s="122">
        <f t="shared" si="179"/>
        <v>0</v>
      </c>
      <c r="K1882" s="120"/>
      <c r="L1882" s="141" t="e">
        <f t="shared" si="176"/>
        <v>#N/A</v>
      </c>
      <c r="M1882" s="142">
        <f>IF(C1882="ZZ Group",(SUM(IFERROR(SUM(VLOOKUP(C1882,SpeciesLookup,37,FALSE)*E1882/L1882*20*0.001),0)*(1-G1882))),SUM(IFERROR(SUM(VLOOKUP(C1882,SpeciesLookup,37,FALSE)/L1882*'6. Look Up Tables'!$M$9*0.001),0)*(1-G1882)))</f>
        <v>0</v>
      </c>
      <c r="N1882" s="120" t="s">
        <v>114</v>
      </c>
      <c r="O1882" s="122">
        <f t="shared" si="177"/>
        <v>0</v>
      </c>
      <c r="P1882" s="123"/>
    </row>
    <row r="1883" spans="2:16" x14ac:dyDescent="0.2">
      <c r="B1883" s="124"/>
      <c r="C1883" s="137"/>
      <c r="D1883" s="138">
        <f t="shared" si="174"/>
        <v>0</v>
      </c>
      <c r="E1883" s="231"/>
      <c r="F1883" s="119"/>
      <c r="G1883" s="139">
        <f t="shared" si="178"/>
        <v>0</v>
      </c>
      <c r="H1883" s="140">
        <f t="shared" si="175"/>
        <v>0</v>
      </c>
      <c r="I1883" s="122">
        <f t="shared" si="179"/>
        <v>0</v>
      </c>
      <c r="K1883" s="120"/>
      <c r="L1883" s="141" t="e">
        <f t="shared" si="176"/>
        <v>#N/A</v>
      </c>
      <c r="M1883" s="142">
        <f>IF(C1883="ZZ Group",(SUM(IFERROR(SUM(VLOOKUP(C1883,SpeciesLookup,37,FALSE)*E1883/L1883*20*0.001),0)*(1-G1883))),SUM(IFERROR(SUM(VLOOKUP(C1883,SpeciesLookup,37,FALSE)/L1883*'6. Look Up Tables'!$M$9*0.001),0)*(1-G1883)))</f>
        <v>0</v>
      </c>
      <c r="N1883" s="120" t="s">
        <v>114</v>
      </c>
      <c r="O1883" s="122">
        <f t="shared" si="177"/>
        <v>0</v>
      </c>
      <c r="P1883" s="123"/>
    </row>
    <row r="1884" spans="2:16" x14ac:dyDescent="0.2">
      <c r="B1884" s="124"/>
      <c r="C1884" s="137"/>
      <c r="D1884" s="138">
        <f t="shared" si="174"/>
        <v>0</v>
      </c>
      <c r="E1884" s="231"/>
      <c r="F1884" s="119"/>
      <c r="G1884" s="139">
        <f t="shared" si="178"/>
        <v>0</v>
      </c>
      <c r="H1884" s="140">
        <f t="shared" si="175"/>
        <v>0</v>
      </c>
      <c r="I1884" s="122">
        <f t="shared" si="179"/>
        <v>0</v>
      </c>
      <c r="K1884" s="120"/>
      <c r="L1884" s="141" t="e">
        <f t="shared" si="176"/>
        <v>#N/A</v>
      </c>
      <c r="M1884" s="142">
        <f>IF(C1884="ZZ Group",(SUM(IFERROR(SUM(VLOOKUP(C1884,SpeciesLookup,37,FALSE)*E1884/L1884*20*0.001),0)*(1-G1884))),SUM(IFERROR(SUM(VLOOKUP(C1884,SpeciesLookup,37,FALSE)/L1884*'6. Look Up Tables'!$M$9*0.001),0)*(1-G1884)))</f>
        <v>0</v>
      </c>
      <c r="N1884" s="120" t="s">
        <v>114</v>
      </c>
      <c r="O1884" s="122">
        <f t="shared" si="177"/>
        <v>0</v>
      </c>
      <c r="P1884" s="123"/>
    </row>
    <row r="1885" spans="2:16" x14ac:dyDescent="0.2">
      <c r="B1885" s="124"/>
      <c r="C1885" s="137"/>
      <c r="D1885" s="138">
        <f t="shared" si="174"/>
        <v>0</v>
      </c>
      <c r="E1885" s="231"/>
      <c r="F1885" s="119"/>
      <c r="G1885" s="139">
        <f t="shared" si="178"/>
        <v>0</v>
      </c>
      <c r="H1885" s="140">
        <f t="shared" si="175"/>
        <v>0</v>
      </c>
      <c r="I1885" s="122">
        <f t="shared" si="179"/>
        <v>0</v>
      </c>
      <c r="K1885" s="120"/>
      <c r="L1885" s="141" t="e">
        <f t="shared" si="176"/>
        <v>#N/A</v>
      </c>
      <c r="M1885" s="142">
        <f>IF(C1885="ZZ Group",(SUM(IFERROR(SUM(VLOOKUP(C1885,SpeciesLookup,37,FALSE)*E1885/L1885*20*0.001),0)*(1-G1885))),SUM(IFERROR(SUM(VLOOKUP(C1885,SpeciesLookup,37,FALSE)/L1885*'6. Look Up Tables'!$M$9*0.001),0)*(1-G1885)))</f>
        <v>0</v>
      </c>
      <c r="N1885" s="120" t="s">
        <v>114</v>
      </c>
      <c r="O1885" s="122">
        <f t="shared" si="177"/>
        <v>0</v>
      </c>
      <c r="P1885" s="123"/>
    </row>
    <row r="1886" spans="2:16" x14ac:dyDescent="0.2">
      <c r="B1886" s="124"/>
      <c r="C1886" s="137"/>
      <c r="D1886" s="138">
        <f t="shared" si="174"/>
        <v>0</v>
      </c>
      <c r="E1886" s="231"/>
      <c r="F1886" s="119"/>
      <c r="G1886" s="139">
        <f t="shared" si="178"/>
        <v>0</v>
      </c>
      <c r="H1886" s="140">
        <f t="shared" si="175"/>
        <v>0</v>
      </c>
      <c r="I1886" s="122">
        <f t="shared" si="179"/>
        <v>0</v>
      </c>
      <c r="K1886" s="120"/>
      <c r="L1886" s="141" t="e">
        <f t="shared" si="176"/>
        <v>#N/A</v>
      </c>
      <c r="M1886" s="142">
        <f>IF(C1886="ZZ Group",(SUM(IFERROR(SUM(VLOOKUP(C1886,SpeciesLookup,37,FALSE)*E1886/L1886*20*0.001),0)*(1-G1886))),SUM(IFERROR(SUM(VLOOKUP(C1886,SpeciesLookup,37,FALSE)/L1886*'6. Look Up Tables'!$M$9*0.001),0)*(1-G1886)))</f>
        <v>0</v>
      </c>
      <c r="N1886" s="120" t="s">
        <v>114</v>
      </c>
      <c r="O1886" s="122">
        <f t="shared" si="177"/>
        <v>0</v>
      </c>
      <c r="P1886" s="123"/>
    </row>
    <row r="1887" spans="2:16" x14ac:dyDescent="0.2">
      <c r="B1887" s="124"/>
      <c r="C1887" s="137"/>
      <c r="D1887" s="138">
        <f t="shared" si="174"/>
        <v>0</v>
      </c>
      <c r="E1887" s="231"/>
      <c r="F1887" s="119"/>
      <c r="G1887" s="139">
        <f t="shared" si="178"/>
        <v>0</v>
      </c>
      <c r="H1887" s="140">
        <f t="shared" si="175"/>
        <v>0</v>
      </c>
      <c r="I1887" s="122">
        <f t="shared" si="179"/>
        <v>0</v>
      </c>
      <c r="K1887" s="120"/>
      <c r="L1887" s="141" t="e">
        <f t="shared" si="176"/>
        <v>#N/A</v>
      </c>
      <c r="M1887" s="142">
        <f>IF(C1887="ZZ Group",(SUM(IFERROR(SUM(VLOOKUP(C1887,SpeciesLookup,37,FALSE)*E1887/L1887*20*0.001),0)*(1-G1887))),SUM(IFERROR(SUM(VLOOKUP(C1887,SpeciesLookup,37,FALSE)/L1887*'6. Look Up Tables'!$M$9*0.001),0)*(1-G1887)))</f>
        <v>0</v>
      </c>
      <c r="N1887" s="120" t="s">
        <v>114</v>
      </c>
      <c r="O1887" s="122">
        <f t="shared" si="177"/>
        <v>0</v>
      </c>
      <c r="P1887" s="123"/>
    </row>
    <row r="1888" spans="2:16" x14ac:dyDescent="0.2">
      <c r="B1888" s="124"/>
      <c r="C1888" s="137"/>
      <c r="D1888" s="138">
        <f t="shared" si="174"/>
        <v>0</v>
      </c>
      <c r="E1888" s="231"/>
      <c r="F1888" s="119"/>
      <c r="G1888" s="139">
        <f t="shared" si="178"/>
        <v>0</v>
      </c>
      <c r="H1888" s="140">
        <f t="shared" si="175"/>
        <v>0</v>
      </c>
      <c r="I1888" s="122">
        <f t="shared" si="179"/>
        <v>0</v>
      </c>
      <c r="K1888" s="120"/>
      <c r="L1888" s="141" t="e">
        <f t="shared" si="176"/>
        <v>#N/A</v>
      </c>
      <c r="M1888" s="142">
        <f>IF(C1888="ZZ Group",(SUM(IFERROR(SUM(VLOOKUP(C1888,SpeciesLookup,37,FALSE)*E1888/L1888*20*0.001),0)*(1-G1888))),SUM(IFERROR(SUM(VLOOKUP(C1888,SpeciesLookup,37,FALSE)/L1888*'6. Look Up Tables'!$M$9*0.001),0)*(1-G1888)))</f>
        <v>0</v>
      </c>
      <c r="N1888" s="120" t="s">
        <v>114</v>
      </c>
      <c r="O1888" s="122">
        <f t="shared" si="177"/>
        <v>0</v>
      </c>
      <c r="P1888" s="123"/>
    </row>
    <row r="1889" spans="2:16" x14ac:dyDescent="0.2">
      <c r="B1889" s="124"/>
      <c r="C1889" s="137"/>
      <c r="D1889" s="138">
        <f t="shared" si="174"/>
        <v>0</v>
      </c>
      <c r="E1889" s="231"/>
      <c r="F1889" s="119"/>
      <c r="G1889" s="139">
        <f t="shared" si="178"/>
        <v>0</v>
      </c>
      <c r="H1889" s="140">
        <f t="shared" si="175"/>
        <v>0</v>
      </c>
      <c r="I1889" s="122">
        <f t="shared" si="179"/>
        <v>0</v>
      </c>
      <c r="K1889" s="120"/>
      <c r="L1889" s="141" t="e">
        <f t="shared" si="176"/>
        <v>#N/A</v>
      </c>
      <c r="M1889" s="142">
        <f>IF(C1889="ZZ Group",(SUM(IFERROR(SUM(VLOOKUP(C1889,SpeciesLookup,37,FALSE)*E1889/L1889*20*0.001),0)*(1-G1889))),SUM(IFERROR(SUM(VLOOKUP(C1889,SpeciesLookup,37,FALSE)/L1889*'6. Look Up Tables'!$M$9*0.001),0)*(1-G1889)))</f>
        <v>0</v>
      </c>
      <c r="N1889" s="120" t="s">
        <v>114</v>
      </c>
      <c r="O1889" s="122">
        <f t="shared" si="177"/>
        <v>0</v>
      </c>
      <c r="P1889" s="123"/>
    </row>
    <row r="1890" spans="2:16" x14ac:dyDescent="0.2">
      <c r="B1890" s="124"/>
      <c r="C1890" s="137"/>
      <c r="D1890" s="138">
        <f t="shared" si="174"/>
        <v>0</v>
      </c>
      <c r="E1890" s="231"/>
      <c r="F1890" s="119"/>
      <c r="G1890" s="139">
        <f t="shared" si="178"/>
        <v>0</v>
      </c>
      <c r="H1890" s="140">
        <f t="shared" si="175"/>
        <v>0</v>
      </c>
      <c r="I1890" s="122">
        <f t="shared" si="179"/>
        <v>0</v>
      </c>
      <c r="K1890" s="120"/>
      <c r="L1890" s="141" t="e">
        <f t="shared" si="176"/>
        <v>#N/A</v>
      </c>
      <c r="M1890" s="142">
        <f>IF(C1890="ZZ Group",(SUM(IFERROR(SUM(VLOOKUP(C1890,SpeciesLookup,37,FALSE)*E1890/L1890*20*0.001),0)*(1-G1890))),SUM(IFERROR(SUM(VLOOKUP(C1890,SpeciesLookup,37,FALSE)/L1890*'6. Look Up Tables'!$M$9*0.001),0)*(1-G1890)))</f>
        <v>0</v>
      </c>
      <c r="N1890" s="120" t="s">
        <v>114</v>
      </c>
      <c r="O1890" s="122">
        <f t="shared" si="177"/>
        <v>0</v>
      </c>
      <c r="P1890" s="123"/>
    </row>
    <row r="1891" spans="2:16" x14ac:dyDescent="0.2">
      <c r="B1891" s="124"/>
      <c r="C1891" s="137"/>
      <c r="D1891" s="138">
        <f t="shared" si="174"/>
        <v>0</v>
      </c>
      <c r="E1891" s="231"/>
      <c r="F1891" s="119"/>
      <c r="G1891" s="139">
        <f t="shared" si="178"/>
        <v>0</v>
      </c>
      <c r="H1891" s="140">
        <f t="shared" si="175"/>
        <v>0</v>
      </c>
      <c r="I1891" s="122">
        <f t="shared" si="179"/>
        <v>0</v>
      </c>
      <c r="K1891" s="120"/>
      <c r="L1891" s="141" t="e">
        <f t="shared" si="176"/>
        <v>#N/A</v>
      </c>
      <c r="M1891" s="142">
        <f>IF(C1891="ZZ Group",(SUM(IFERROR(SUM(VLOOKUP(C1891,SpeciesLookup,37,FALSE)*E1891/L1891*20*0.001),0)*(1-G1891))),SUM(IFERROR(SUM(VLOOKUP(C1891,SpeciesLookup,37,FALSE)/L1891*'6. Look Up Tables'!$M$9*0.001),0)*(1-G1891)))</f>
        <v>0</v>
      </c>
      <c r="N1891" s="120" t="s">
        <v>114</v>
      </c>
      <c r="O1891" s="122">
        <f t="shared" si="177"/>
        <v>0</v>
      </c>
      <c r="P1891" s="123"/>
    </row>
    <row r="1892" spans="2:16" x14ac:dyDescent="0.2">
      <c r="B1892" s="124"/>
      <c r="C1892" s="137"/>
      <c r="D1892" s="138">
        <f t="shared" si="174"/>
        <v>0</v>
      </c>
      <c r="E1892" s="231"/>
      <c r="F1892" s="119"/>
      <c r="G1892" s="139">
        <f t="shared" si="178"/>
        <v>0</v>
      </c>
      <c r="H1892" s="140">
        <f t="shared" si="175"/>
        <v>0</v>
      </c>
      <c r="I1892" s="122">
        <f t="shared" si="179"/>
        <v>0</v>
      </c>
      <c r="K1892" s="120"/>
      <c r="L1892" s="141" t="e">
        <f t="shared" si="176"/>
        <v>#N/A</v>
      </c>
      <c r="M1892" s="142">
        <f>IF(C1892="ZZ Group",(SUM(IFERROR(SUM(VLOOKUP(C1892,SpeciesLookup,37,FALSE)*E1892/L1892*20*0.001),0)*(1-G1892))),SUM(IFERROR(SUM(VLOOKUP(C1892,SpeciesLookup,37,FALSE)/L1892*'6. Look Up Tables'!$M$9*0.001),0)*(1-G1892)))</f>
        <v>0</v>
      </c>
      <c r="N1892" s="120" t="s">
        <v>114</v>
      </c>
      <c r="O1892" s="122">
        <f t="shared" si="177"/>
        <v>0</v>
      </c>
      <c r="P1892" s="123"/>
    </row>
    <row r="1893" spans="2:16" x14ac:dyDescent="0.2">
      <c r="B1893" s="124"/>
      <c r="C1893" s="137"/>
      <c r="D1893" s="138">
        <f t="shared" si="174"/>
        <v>0</v>
      </c>
      <c r="E1893" s="231"/>
      <c r="F1893" s="119"/>
      <c r="G1893" s="139">
        <f t="shared" si="178"/>
        <v>0</v>
      </c>
      <c r="H1893" s="140">
        <f t="shared" si="175"/>
        <v>0</v>
      </c>
      <c r="I1893" s="122">
        <f t="shared" si="179"/>
        <v>0</v>
      </c>
      <c r="K1893" s="120"/>
      <c r="L1893" s="141" t="e">
        <f t="shared" si="176"/>
        <v>#N/A</v>
      </c>
      <c r="M1893" s="142">
        <f>IF(C1893="ZZ Group",(SUM(IFERROR(SUM(VLOOKUP(C1893,SpeciesLookup,37,FALSE)*E1893/L1893*20*0.001),0)*(1-G1893))),SUM(IFERROR(SUM(VLOOKUP(C1893,SpeciesLookup,37,FALSE)/L1893*'6. Look Up Tables'!$M$9*0.001),0)*(1-G1893)))</f>
        <v>0</v>
      </c>
      <c r="N1893" s="120" t="s">
        <v>114</v>
      </c>
      <c r="O1893" s="122">
        <f t="shared" si="177"/>
        <v>0</v>
      </c>
      <c r="P1893" s="123"/>
    </row>
    <row r="1894" spans="2:16" x14ac:dyDescent="0.2">
      <c r="B1894" s="124"/>
      <c r="C1894" s="137"/>
      <c r="D1894" s="138">
        <f t="shared" si="174"/>
        <v>0</v>
      </c>
      <c r="E1894" s="231"/>
      <c r="F1894" s="119"/>
      <c r="G1894" s="139">
        <f t="shared" si="178"/>
        <v>0</v>
      </c>
      <c r="H1894" s="140">
        <f t="shared" si="175"/>
        <v>0</v>
      </c>
      <c r="I1894" s="122">
        <f t="shared" si="179"/>
        <v>0</v>
      </c>
      <c r="K1894" s="120"/>
      <c r="L1894" s="141" t="e">
        <f t="shared" si="176"/>
        <v>#N/A</v>
      </c>
      <c r="M1894" s="142">
        <f>IF(C1894="ZZ Group",(SUM(IFERROR(SUM(VLOOKUP(C1894,SpeciesLookup,37,FALSE)*E1894/L1894*20*0.001),0)*(1-G1894))),SUM(IFERROR(SUM(VLOOKUP(C1894,SpeciesLookup,37,FALSE)/L1894*'6. Look Up Tables'!$M$9*0.001),0)*(1-G1894)))</f>
        <v>0</v>
      </c>
      <c r="N1894" s="120" t="s">
        <v>114</v>
      </c>
      <c r="O1894" s="122">
        <f t="shared" si="177"/>
        <v>0</v>
      </c>
      <c r="P1894" s="123"/>
    </row>
    <row r="1895" spans="2:16" x14ac:dyDescent="0.2">
      <c r="B1895" s="124"/>
      <c r="C1895" s="137"/>
      <c r="D1895" s="138">
        <f t="shared" si="174"/>
        <v>0</v>
      </c>
      <c r="E1895" s="231"/>
      <c r="F1895" s="119"/>
      <c r="G1895" s="139">
        <f t="shared" si="178"/>
        <v>0</v>
      </c>
      <c r="H1895" s="140">
        <f t="shared" si="175"/>
        <v>0</v>
      </c>
      <c r="I1895" s="122">
        <f t="shared" si="179"/>
        <v>0</v>
      </c>
      <c r="K1895" s="120"/>
      <c r="L1895" s="141" t="e">
        <f t="shared" si="176"/>
        <v>#N/A</v>
      </c>
      <c r="M1895" s="142">
        <f>IF(C1895="ZZ Group",(SUM(IFERROR(SUM(VLOOKUP(C1895,SpeciesLookup,37,FALSE)*E1895/L1895*20*0.001),0)*(1-G1895))),SUM(IFERROR(SUM(VLOOKUP(C1895,SpeciesLookup,37,FALSE)/L1895*'6. Look Up Tables'!$M$9*0.001),0)*(1-G1895)))</f>
        <v>0</v>
      </c>
      <c r="N1895" s="120" t="s">
        <v>114</v>
      </c>
      <c r="O1895" s="122">
        <f t="shared" si="177"/>
        <v>0</v>
      </c>
      <c r="P1895" s="123"/>
    </row>
    <row r="1896" spans="2:16" x14ac:dyDescent="0.2">
      <c r="B1896" s="124"/>
      <c r="C1896" s="137"/>
      <c r="D1896" s="138">
        <f t="shared" si="174"/>
        <v>0</v>
      </c>
      <c r="E1896" s="231"/>
      <c r="F1896" s="119"/>
      <c r="G1896" s="139">
        <f t="shared" si="178"/>
        <v>0</v>
      </c>
      <c r="H1896" s="140">
        <f t="shared" si="175"/>
        <v>0</v>
      </c>
      <c r="I1896" s="122">
        <f t="shared" si="179"/>
        <v>0</v>
      </c>
      <c r="K1896" s="120"/>
      <c r="L1896" s="141" t="e">
        <f t="shared" si="176"/>
        <v>#N/A</v>
      </c>
      <c r="M1896" s="142">
        <f>IF(C1896="ZZ Group",(SUM(IFERROR(SUM(VLOOKUP(C1896,SpeciesLookup,37,FALSE)*E1896/L1896*20*0.001),0)*(1-G1896))),SUM(IFERROR(SUM(VLOOKUP(C1896,SpeciesLookup,37,FALSE)/L1896*'6. Look Up Tables'!$M$9*0.001),0)*(1-G1896)))</f>
        <v>0</v>
      </c>
      <c r="N1896" s="120" t="s">
        <v>114</v>
      </c>
      <c r="O1896" s="122">
        <f t="shared" si="177"/>
        <v>0</v>
      </c>
      <c r="P1896" s="123"/>
    </row>
    <row r="1897" spans="2:16" x14ac:dyDescent="0.2">
      <c r="B1897" s="124"/>
      <c r="C1897" s="137"/>
      <c r="D1897" s="138">
        <f t="shared" si="174"/>
        <v>0</v>
      </c>
      <c r="E1897" s="231"/>
      <c r="F1897" s="119"/>
      <c r="G1897" s="139">
        <f t="shared" si="178"/>
        <v>0</v>
      </c>
      <c r="H1897" s="140">
        <f t="shared" si="175"/>
        <v>0</v>
      </c>
      <c r="I1897" s="122">
        <f t="shared" si="179"/>
        <v>0</v>
      </c>
      <c r="K1897" s="120"/>
      <c r="L1897" s="141" t="e">
        <f t="shared" si="176"/>
        <v>#N/A</v>
      </c>
      <c r="M1897" s="142">
        <f>IF(C1897="ZZ Group",(SUM(IFERROR(SUM(VLOOKUP(C1897,SpeciesLookup,37,FALSE)*E1897/L1897*20*0.001),0)*(1-G1897))),SUM(IFERROR(SUM(VLOOKUP(C1897,SpeciesLookup,37,FALSE)/L1897*'6. Look Up Tables'!$M$9*0.001),0)*(1-G1897)))</f>
        <v>0</v>
      </c>
      <c r="N1897" s="120" t="s">
        <v>114</v>
      </c>
      <c r="O1897" s="122">
        <f t="shared" si="177"/>
        <v>0</v>
      </c>
      <c r="P1897" s="123"/>
    </row>
    <row r="1898" spans="2:16" x14ac:dyDescent="0.2">
      <c r="B1898" s="124"/>
      <c r="C1898" s="137"/>
      <c r="D1898" s="138">
        <f t="shared" si="174"/>
        <v>0</v>
      </c>
      <c r="E1898" s="231"/>
      <c r="F1898" s="119"/>
      <c r="G1898" s="139">
        <f t="shared" si="178"/>
        <v>0</v>
      </c>
      <c r="H1898" s="140">
        <f t="shared" si="175"/>
        <v>0</v>
      </c>
      <c r="I1898" s="122">
        <f t="shared" si="179"/>
        <v>0</v>
      </c>
      <c r="K1898" s="120"/>
      <c r="L1898" s="141" t="e">
        <f t="shared" si="176"/>
        <v>#N/A</v>
      </c>
      <c r="M1898" s="142">
        <f>IF(C1898="ZZ Group",(SUM(IFERROR(SUM(VLOOKUP(C1898,SpeciesLookup,37,FALSE)*E1898/L1898*20*0.001),0)*(1-G1898))),SUM(IFERROR(SUM(VLOOKUP(C1898,SpeciesLookup,37,FALSE)/L1898*'6. Look Up Tables'!$M$9*0.001),0)*(1-G1898)))</f>
        <v>0</v>
      </c>
      <c r="N1898" s="120" t="s">
        <v>114</v>
      </c>
      <c r="O1898" s="122">
        <f t="shared" si="177"/>
        <v>0</v>
      </c>
      <c r="P1898" s="123"/>
    </row>
    <row r="1899" spans="2:16" x14ac:dyDescent="0.2">
      <c r="B1899" s="124"/>
      <c r="C1899" s="137"/>
      <c r="D1899" s="138">
        <f t="shared" si="174"/>
        <v>0</v>
      </c>
      <c r="E1899" s="231"/>
      <c r="F1899" s="119"/>
      <c r="G1899" s="139">
        <f t="shared" si="178"/>
        <v>0</v>
      </c>
      <c r="H1899" s="140">
        <f t="shared" si="175"/>
        <v>0</v>
      </c>
      <c r="I1899" s="122">
        <f t="shared" si="179"/>
        <v>0</v>
      </c>
      <c r="K1899" s="120"/>
      <c r="L1899" s="141" t="e">
        <f t="shared" si="176"/>
        <v>#N/A</v>
      </c>
      <c r="M1899" s="142">
        <f>IF(C1899="ZZ Group",(SUM(IFERROR(SUM(VLOOKUP(C1899,SpeciesLookup,37,FALSE)*E1899/L1899*20*0.001),0)*(1-G1899))),SUM(IFERROR(SUM(VLOOKUP(C1899,SpeciesLookup,37,FALSE)/L1899*'6. Look Up Tables'!$M$9*0.001),0)*(1-G1899)))</f>
        <v>0</v>
      </c>
      <c r="N1899" s="120" t="s">
        <v>114</v>
      </c>
      <c r="O1899" s="122">
        <f t="shared" si="177"/>
        <v>0</v>
      </c>
      <c r="P1899" s="123"/>
    </row>
    <row r="1900" spans="2:16" x14ac:dyDescent="0.2">
      <c r="B1900" s="124"/>
      <c r="C1900" s="137"/>
      <c r="D1900" s="138">
        <f t="shared" si="174"/>
        <v>0</v>
      </c>
      <c r="E1900" s="231"/>
      <c r="F1900" s="119"/>
      <c r="G1900" s="139">
        <f t="shared" si="178"/>
        <v>0</v>
      </c>
      <c r="H1900" s="140">
        <f t="shared" si="175"/>
        <v>0</v>
      </c>
      <c r="I1900" s="122">
        <f t="shared" si="179"/>
        <v>0</v>
      </c>
      <c r="K1900" s="120"/>
      <c r="L1900" s="141" t="e">
        <f t="shared" si="176"/>
        <v>#N/A</v>
      </c>
      <c r="M1900" s="142">
        <f>IF(C1900="ZZ Group",(SUM(IFERROR(SUM(VLOOKUP(C1900,SpeciesLookup,37,FALSE)*E1900/L1900*20*0.001),0)*(1-G1900))),SUM(IFERROR(SUM(VLOOKUP(C1900,SpeciesLookup,37,FALSE)/L1900*'6. Look Up Tables'!$M$9*0.001),0)*(1-G1900)))</f>
        <v>0</v>
      </c>
      <c r="N1900" s="120" t="s">
        <v>114</v>
      </c>
      <c r="O1900" s="122">
        <f t="shared" si="177"/>
        <v>0</v>
      </c>
      <c r="P1900" s="123"/>
    </row>
    <row r="1901" spans="2:16" x14ac:dyDescent="0.2">
      <c r="B1901" s="124"/>
      <c r="C1901" s="137"/>
      <c r="D1901" s="138">
        <f t="shared" si="174"/>
        <v>0</v>
      </c>
      <c r="E1901" s="231"/>
      <c r="F1901" s="119"/>
      <c r="G1901" s="139">
        <f t="shared" si="178"/>
        <v>0</v>
      </c>
      <c r="H1901" s="140">
        <f t="shared" si="175"/>
        <v>0</v>
      </c>
      <c r="I1901" s="122">
        <f t="shared" si="179"/>
        <v>0</v>
      </c>
      <c r="K1901" s="120"/>
      <c r="L1901" s="141" t="e">
        <f t="shared" si="176"/>
        <v>#N/A</v>
      </c>
      <c r="M1901" s="142">
        <f>IF(C1901="ZZ Group",(SUM(IFERROR(SUM(VLOOKUP(C1901,SpeciesLookup,37,FALSE)*E1901/L1901*20*0.001),0)*(1-G1901))),SUM(IFERROR(SUM(VLOOKUP(C1901,SpeciesLookup,37,FALSE)/L1901*'6. Look Up Tables'!$M$9*0.001),0)*(1-G1901)))</f>
        <v>0</v>
      </c>
      <c r="N1901" s="120" t="s">
        <v>114</v>
      </c>
      <c r="O1901" s="122">
        <f t="shared" si="177"/>
        <v>0</v>
      </c>
      <c r="P1901" s="123"/>
    </row>
    <row r="1902" spans="2:16" x14ac:dyDescent="0.2">
      <c r="B1902" s="124"/>
      <c r="C1902" s="137"/>
      <c r="D1902" s="138">
        <f t="shared" si="174"/>
        <v>0</v>
      </c>
      <c r="E1902" s="231"/>
      <c r="F1902" s="119"/>
      <c r="G1902" s="139">
        <f t="shared" si="178"/>
        <v>0</v>
      </c>
      <c r="H1902" s="140">
        <f t="shared" si="175"/>
        <v>0</v>
      </c>
      <c r="I1902" s="122">
        <f t="shared" si="179"/>
        <v>0</v>
      </c>
      <c r="K1902" s="120"/>
      <c r="L1902" s="141" t="e">
        <f t="shared" si="176"/>
        <v>#N/A</v>
      </c>
      <c r="M1902" s="142">
        <f>IF(C1902="ZZ Group",(SUM(IFERROR(SUM(VLOOKUP(C1902,SpeciesLookup,37,FALSE)*E1902/L1902*20*0.001),0)*(1-G1902))),SUM(IFERROR(SUM(VLOOKUP(C1902,SpeciesLookup,37,FALSE)/L1902*'6. Look Up Tables'!$M$9*0.001),0)*(1-G1902)))</f>
        <v>0</v>
      </c>
      <c r="N1902" s="120" t="s">
        <v>114</v>
      </c>
      <c r="O1902" s="122">
        <f t="shared" si="177"/>
        <v>0</v>
      </c>
      <c r="P1902" s="123"/>
    </row>
    <row r="1903" spans="2:16" x14ac:dyDescent="0.2">
      <c r="B1903" s="124"/>
      <c r="C1903" s="137"/>
      <c r="D1903" s="138">
        <f t="shared" si="174"/>
        <v>0</v>
      </c>
      <c r="E1903" s="231"/>
      <c r="F1903" s="119"/>
      <c r="G1903" s="139">
        <f t="shared" si="178"/>
        <v>0</v>
      </c>
      <c r="H1903" s="140">
        <f t="shared" si="175"/>
        <v>0</v>
      </c>
      <c r="I1903" s="122">
        <f t="shared" si="179"/>
        <v>0</v>
      </c>
      <c r="K1903" s="120"/>
      <c r="L1903" s="141" t="e">
        <f t="shared" si="176"/>
        <v>#N/A</v>
      </c>
      <c r="M1903" s="142">
        <f>IF(C1903="ZZ Group",(SUM(IFERROR(SUM(VLOOKUP(C1903,SpeciesLookup,37,FALSE)*E1903/L1903*20*0.001),0)*(1-G1903))),SUM(IFERROR(SUM(VLOOKUP(C1903,SpeciesLookup,37,FALSE)/L1903*'6. Look Up Tables'!$M$9*0.001),0)*(1-G1903)))</f>
        <v>0</v>
      </c>
      <c r="N1903" s="120" t="s">
        <v>114</v>
      </c>
      <c r="O1903" s="122">
        <f t="shared" si="177"/>
        <v>0</v>
      </c>
      <c r="P1903" s="123"/>
    </row>
    <row r="1904" spans="2:16" x14ac:dyDescent="0.2">
      <c r="B1904" s="124"/>
      <c r="C1904" s="137"/>
      <c r="D1904" s="138">
        <f t="shared" si="174"/>
        <v>0</v>
      </c>
      <c r="E1904" s="231"/>
      <c r="F1904" s="119"/>
      <c r="G1904" s="139">
        <f t="shared" si="178"/>
        <v>0</v>
      </c>
      <c r="H1904" s="140">
        <f t="shared" si="175"/>
        <v>0</v>
      </c>
      <c r="I1904" s="122">
        <f t="shared" si="179"/>
        <v>0</v>
      </c>
      <c r="K1904" s="120"/>
      <c r="L1904" s="141" t="e">
        <f t="shared" si="176"/>
        <v>#N/A</v>
      </c>
      <c r="M1904" s="142">
        <f>IF(C1904="ZZ Group",(SUM(IFERROR(SUM(VLOOKUP(C1904,SpeciesLookup,37,FALSE)*E1904/L1904*20*0.001),0)*(1-G1904))),SUM(IFERROR(SUM(VLOOKUP(C1904,SpeciesLookup,37,FALSE)/L1904*'6. Look Up Tables'!$M$9*0.001),0)*(1-G1904)))</f>
        <v>0</v>
      </c>
      <c r="N1904" s="120" t="s">
        <v>114</v>
      </c>
      <c r="O1904" s="122">
        <f t="shared" si="177"/>
        <v>0</v>
      </c>
      <c r="P1904" s="123"/>
    </row>
    <row r="1905" spans="2:16" x14ac:dyDescent="0.2">
      <c r="B1905" s="124"/>
      <c r="C1905" s="137"/>
      <c r="D1905" s="138">
        <f t="shared" si="174"/>
        <v>0</v>
      </c>
      <c r="E1905" s="231"/>
      <c r="F1905" s="119"/>
      <c r="G1905" s="139">
        <f t="shared" si="178"/>
        <v>0</v>
      </c>
      <c r="H1905" s="140">
        <f t="shared" si="175"/>
        <v>0</v>
      </c>
      <c r="I1905" s="122">
        <f t="shared" si="179"/>
        <v>0</v>
      </c>
      <c r="K1905" s="120"/>
      <c r="L1905" s="141" t="e">
        <f t="shared" si="176"/>
        <v>#N/A</v>
      </c>
      <c r="M1905" s="142">
        <f>IF(C1905="ZZ Group",(SUM(IFERROR(SUM(VLOOKUP(C1905,SpeciesLookup,37,FALSE)*E1905/L1905*20*0.001),0)*(1-G1905))),SUM(IFERROR(SUM(VLOOKUP(C1905,SpeciesLookup,37,FALSE)/L1905*'6. Look Up Tables'!$M$9*0.001),0)*(1-G1905)))</f>
        <v>0</v>
      </c>
      <c r="N1905" s="120" t="s">
        <v>114</v>
      </c>
      <c r="O1905" s="122">
        <f t="shared" si="177"/>
        <v>0</v>
      </c>
      <c r="P1905" s="123"/>
    </row>
    <row r="1906" spans="2:16" x14ac:dyDescent="0.2">
      <c r="B1906" s="124"/>
      <c r="C1906" s="137"/>
      <c r="D1906" s="138">
        <f t="shared" si="174"/>
        <v>0</v>
      </c>
      <c r="E1906" s="231"/>
      <c r="F1906" s="119"/>
      <c r="G1906" s="139">
        <f t="shared" si="178"/>
        <v>0</v>
      </c>
      <c r="H1906" s="140">
        <f t="shared" si="175"/>
        <v>0</v>
      </c>
      <c r="I1906" s="122">
        <f t="shared" si="179"/>
        <v>0</v>
      </c>
      <c r="K1906" s="120"/>
      <c r="L1906" s="141" t="e">
        <f t="shared" si="176"/>
        <v>#N/A</v>
      </c>
      <c r="M1906" s="142">
        <f>IF(C1906="ZZ Group",(SUM(IFERROR(SUM(VLOOKUP(C1906,SpeciesLookup,37,FALSE)*E1906/L1906*20*0.001),0)*(1-G1906))),SUM(IFERROR(SUM(VLOOKUP(C1906,SpeciesLookup,37,FALSE)/L1906*'6. Look Up Tables'!$M$9*0.001),0)*(1-G1906)))</f>
        <v>0</v>
      </c>
      <c r="N1906" s="120" t="s">
        <v>114</v>
      </c>
      <c r="O1906" s="122">
        <f t="shared" si="177"/>
        <v>0</v>
      </c>
      <c r="P1906" s="123"/>
    </row>
    <row r="1907" spans="2:16" x14ac:dyDescent="0.2">
      <c r="B1907" s="124"/>
      <c r="C1907" s="137"/>
      <c r="D1907" s="138">
        <f t="shared" si="174"/>
        <v>0</v>
      </c>
      <c r="E1907" s="231"/>
      <c r="F1907" s="119"/>
      <c r="G1907" s="139">
        <f t="shared" si="178"/>
        <v>0</v>
      </c>
      <c r="H1907" s="140">
        <f t="shared" si="175"/>
        <v>0</v>
      </c>
      <c r="I1907" s="122">
        <f t="shared" si="179"/>
        <v>0</v>
      </c>
      <c r="K1907" s="120"/>
      <c r="L1907" s="141" t="e">
        <f t="shared" si="176"/>
        <v>#N/A</v>
      </c>
      <c r="M1907" s="142">
        <f>IF(C1907="ZZ Group",(SUM(IFERROR(SUM(VLOOKUP(C1907,SpeciesLookup,37,FALSE)*E1907/L1907*20*0.001),0)*(1-G1907))),SUM(IFERROR(SUM(VLOOKUP(C1907,SpeciesLookup,37,FALSE)/L1907*'6. Look Up Tables'!$M$9*0.001),0)*(1-G1907)))</f>
        <v>0</v>
      </c>
      <c r="N1907" s="120" t="s">
        <v>114</v>
      </c>
      <c r="O1907" s="122">
        <f t="shared" si="177"/>
        <v>0</v>
      </c>
      <c r="P1907" s="123"/>
    </row>
    <row r="1908" spans="2:16" x14ac:dyDescent="0.2">
      <c r="B1908" s="124"/>
      <c r="C1908" s="137"/>
      <c r="D1908" s="138">
        <f t="shared" si="174"/>
        <v>0</v>
      </c>
      <c r="E1908" s="231"/>
      <c r="F1908" s="119"/>
      <c r="G1908" s="139">
        <f t="shared" si="178"/>
        <v>0</v>
      </c>
      <c r="H1908" s="140">
        <f t="shared" si="175"/>
        <v>0</v>
      </c>
      <c r="I1908" s="122">
        <f t="shared" si="179"/>
        <v>0</v>
      </c>
      <c r="K1908" s="120"/>
      <c r="L1908" s="141" t="e">
        <f t="shared" si="176"/>
        <v>#N/A</v>
      </c>
      <c r="M1908" s="142">
        <f>IF(C1908="ZZ Group",(SUM(IFERROR(SUM(VLOOKUP(C1908,SpeciesLookup,37,FALSE)*E1908/L1908*20*0.001),0)*(1-G1908))),SUM(IFERROR(SUM(VLOOKUP(C1908,SpeciesLookup,37,FALSE)/L1908*'6. Look Up Tables'!$M$9*0.001),0)*(1-G1908)))</f>
        <v>0</v>
      </c>
      <c r="N1908" s="120" t="s">
        <v>114</v>
      </c>
      <c r="O1908" s="122">
        <f t="shared" si="177"/>
        <v>0</v>
      </c>
      <c r="P1908" s="123"/>
    </row>
    <row r="1909" spans="2:16" x14ac:dyDescent="0.2">
      <c r="B1909" s="124"/>
      <c r="C1909" s="137"/>
      <c r="D1909" s="138">
        <f t="shared" si="174"/>
        <v>0</v>
      </c>
      <c r="E1909" s="231"/>
      <c r="F1909" s="119"/>
      <c r="G1909" s="139">
        <f t="shared" si="178"/>
        <v>0</v>
      </c>
      <c r="H1909" s="140">
        <f t="shared" si="175"/>
        <v>0</v>
      </c>
      <c r="I1909" s="122">
        <f t="shared" si="179"/>
        <v>0</v>
      </c>
      <c r="K1909" s="120"/>
      <c r="L1909" s="141" t="e">
        <f t="shared" si="176"/>
        <v>#N/A</v>
      </c>
      <c r="M1909" s="142">
        <f>IF(C1909="ZZ Group",(SUM(IFERROR(SUM(VLOOKUP(C1909,SpeciesLookup,37,FALSE)*E1909/L1909*20*0.001),0)*(1-G1909))),SUM(IFERROR(SUM(VLOOKUP(C1909,SpeciesLookup,37,FALSE)/L1909*'6. Look Up Tables'!$M$9*0.001),0)*(1-G1909)))</f>
        <v>0</v>
      </c>
      <c r="N1909" s="120" t="s">
        <v>114</v>
      </c>
      <c r="O1909" s="122">
        <f t="shared" si="177"/>
        <v>0</v>
      </c>
      <c r="P1909" s="123"/>
    </row>
    <row r="1910" spans="2:16" x14ac:dyDescent="0.2">
      <c r="B1910" s="124"/>
      <c r="C1910" s="137"/>
      <c r="D1910" s="138">
        <f t="shared" si="174"/>
        <v>0</v>
      </c>
      <c r="E1910" s="231"/>
      <c r="F1910" s="119"/>
      <c r="G1910" s="139">
        <f t="shared" si="178"/>
        <v>0</v>
      </c>
      <c r="H1910" s="140">
        <f t="shared" si="175"/>
        <v>0</v>
      </c>
      <c r="I1910" s="122">
        <f t="shared" si="179"/>
        <v>0</v>
      </c>
      <c r="K1910" s="120"/>
      <c r="L1910" s="141" t="e">
        <f t="shared" si="176"/>
        <v>#N/A</v>
      </c>
      <c r="M1910" s="142">
        <f>IF(C1910="ZZ Group",(SUM(IFERROR(SUM(VLOOKUP(C1910,SpeciesLookup,37,FALSE)*E1910/L1910*20*0.001),0)*(1-G1910))),SUM(IFERROR(SUM(VLOOKUP(C1910,SpeciesLookup,37,FALSE)/L1910*'6. Look Up Tables'!$M$9*0.001),0)*(1-G1910)))</f>
        <v>0</v>
      </c>
      <c r="N1910" s="120" t="s">
        <v>114</v>
      </c>
      <c r="O1910" s="122">
        <f t="shared" si="177"/>
        <v>0</v>
      </c>
      <c r="P1910" s="123"/>
    </row>
    <row r="1911" spans="2:16" x14ac:dyDescent="0.2">
      <c r="B1911" s="124"/>
      <c r="C1911" s="137"/>
      <c r="D1911" s="138">
        <f t="shared" si="174"/>
        <v>0</v>
      </c>
      <c r="E1911" s="231"/>
      <c r="F1911" s="119"/>
      <c r="G1911" s="139">
        <f t="shared" si="178"/>
        <v>0</v>
      </c>
      <c r="H1911" s="140">
        <f t="shared" si="175"/>
        <v>0</v>
      </c>
      <c r="I1911" s="122">
        <f t="shared" si="179"/>
        <v>0</v>
      </c>
      <c r="K1911" s="120"/>
      <c r="L1911" s="141" t="e">
        <f t="shared" si="176"/>
        <v>#N/A</v>
      </c>
      <c r="M1911" s="142">
        <f>IF(C1911="ZZ Group",(SUM(IFERROR(SUM(VLOOKUP(C1911,SpeciesLookup,37,FALSE)*E1911/L1911*20*0.001),0)*(1-G1911))),SUM(IFERROR(SUM(VLOOKUP(C1911,SpeciesLookup,37,FALSE)/L1911*'6. Look Up Tables'!$M$9*0.001),0)*(1-G1911)))</f>
        <v>0</v>
      </c>
      <c r="N1911" s="120" t="s">
        <v>114</v>
      </c>
      <c r="O1911" s="122">
        <f t="shared" si="177"/>
        <v>0</v>
      </c>
      <c r="P1911" s="123"/>
    </row>
    <row r="1912" spans="2:16" x14ac:dyDescent="0.2">
      <c r="B1912" s="124"/>
      <c r="C1912" s="137"/>
      <c r="D1912" s="138">
        <f t="shared" si="174"/>
        <v>0</v>
      </c>
      <c r="E1912" s="231"/>
      <c r="F1912" s="119"/>
      <c r="G1912" s="139">
        <f t="shared" si="178"/>
        <v>0</v>
      </c>
      <c r="H1912" s="140">
        <f t="shared" si="175"/>
        <v>0</v>
      </c>
      <c r="I1912" s="122">
        <f t="shared" si="179"/>
        <v>0</v>
      </c>
      <c r="K1912" s="120"/>
      <c r="L1912" s="141" t="e">
        <f t="shared" si="176"/>
        <v>#N/A</v>
      </c>
      <c r="M1912" s="142">
        <f>IF(C1912="ZZ Group",(SUM(IFERROR(SUM(VLOOKUP(C1912,SpeciesLookup,37,FALSE)*E1912/L1912*20*0.001),0)*(1-G1912))),SUM(IFERROR(SUM(VLOOKUP(C1912,SpeciesLookup,37,FALSE)/L1912*'6. Look Up Tables'!$M$9*0.001),0)*(1-G1912)))</f>
        <v>0</v>
      </c>
      <c r="N1912" s="120" t="s">
        <v>114</v>
      </c>
      <c r="O1912" s="122">
        <f t="shared" si="177"/>
        <v>0</v>
      </c>
      <c r="P1912" s="123"/>
    </row>
    <row r="1913" spans="2:16" x14ac:dyDescent="0.2">
      <c r="B1913" s="124"/>
      <c r="C1913" s="137"/>
      <c r="D1913" s="138">
        <f t="shared" si="174"/>
        <v>0</v>
      </c>
      <c r="E1913" s="231"/>
      <c r="F1913" s="119"/>
      <c r="G1913" s="139">
        <f t="shared" si="178"/>
        <v>0</v>
      </c>
      <c r="H1913" s="140">
        <f t="shared" si="175"/>
        <v>0</v>
      </c>
      <c r="I1913" s="122">
        <f t="shared" si="179"/>
        <v>0</v>
      </c>
      <c r="K1913" s="120"/>
      <c r="L1913" s="141" t="e">
        <f t="shared" si="176"/>
        <v>#N/A</v>
      </c>
      <c r="M1913" s="142">
        <f>IF(C1913="ZZ Group",(SUM(IFERROR(SUM(VLOOKUP(C1913,SpeciesLookup,37,FALSE)*E1913/L1913*20*0.001),0)*(1-G1913))),SUM(IFERROR(SUM(VLOOKUP(C1913,SpeciesLookup,37,FALSE)/L1913*'6. Look Up Tables'!$M$9*0.001),0)*(1-G1913)))</f>
        <v>0</v>
      </c>
      <c r="N1913" s="120" t="s">
        <v>114</v>
      </c>
      <c r="O1913" s="122">
        <f t="shared" si="177"/>
        <v>0</v>
      </c>
      <c r="P1913" s="123"/>
    </row>
    <row r="1914" spans="2:16" x14ac:dyDescent="0.2">
      <c r="B1914" s="124"/>
      <c r="C1914" s="137"/>
      <c r="D1914" s="138">
        <f t="shared" si="174"/>
        <v>0</v>
      </c>
      <c r="E1914" s="231"/>
      <c r="F1914" s="119"/>
      <c r="G1914" s="139">
        <f t="shared" si="178"/>
        <v>0</v>
      </c>
      <c r="H1914" s="140">
        <f t="shared" si="175"/>
        <v>0</v>
      </c>
      <c r="I1914" s="122">
        <f t="shared" si="179"/>
        <v>0</v>
      </c>
      <c r="K1914" s="120"/>
      <c r="L1914" s="141" t="e">
        <f t="shared" si="176"/>
        <v>#N/A</v>
      </c>
      <c r="M1914" s="142">
        <f>IF(C1914="ZZ Group",(SUM(IFERROR(SUM(VLOOKUP(C1914,SpeciesLookup,37,FALSE)*E1914/L1914*20*0.001),0)*(1-G1914))),SUM(IFERROR(SUM(VLOOKUP(C1914,SpeciesLookup,37,FALSE)/L1914*'6. Look Up Tables'!$M$9*0.001),0)*(1-G1914)))</f>
        <v>0</v>
      </c>
      <c r="N1914" s="120" t="s">
        <v>114</v>
      </c>
      <c r="O1914" s="122">
        <f t="shared" si="177"/>
        <v>0</v>
      </c>
      <c r="P1914" s="123"/>
    </row>
    <row r="1915" spans="2:16" x14ac:dyDescent="0.2">
      <c r="B1915" s="124"/>
      <c r="C1915" s="137"/>
      <c r="D1915" s="138">
        <f t="shared" si="174"/>
        <v>0</v>
      </c>
      <c r="E1915" s="231"/>
      <c r="F1915" s="119"/>
      <c r="G1915" s="139">
        <f t="shared" si="178"/>
        <v>0</v>
      </c>
      <c r="H1915" s="140">
        <f t="shared" si="175"/>
        <v>0</v>
      </c>
      <c r="I1915" s="122">
        <f t="shared" si="179"/>
        <v>0</v>
      </c>
      <c r="K1915" s="120"/>
      <c r="L1915" s="141" t="e">
        <f t="shared" si="176"/>
        <v>#N/A</v>
      </c>
      <c r="M1915" s="142">
        <f>IF(C1915="ZZ Group",(SUM(IFERROR(SUM(VLOOKUP(C1915,SpeciesLookup,37,FALSE)*E1915/L1915*20*0.001),0)*(1-G1915))),SUM(IFERROR(SUM(VLOOKUP(C1915,SpeciesLookup,37,FALSE)/L1915*'6. Look Up Tables'!$M$9*0.001),0)*(1-G1915)))</f>
        <v>0</v>
      </c>
      <c r="N1915" s="120" t="s">
        <v>114</v>
      </c>
      <c r="O1915" s="122">
        <f t="shared" si="177"/>
        <v>0</v>
      </c>
      <c r="P1915" s="123"/>
    </row>
    <row r="1916" spans="2:16" x14ac:dyDescent="0.2">
      <c r="B1916" s="124"/>
      <c r="C1916" s="137"/>
      <c r="D1916" s="138">
        <f t="shared" si="174"/>
        <v>0</v>
      </c>
      <c r="E1916" s="231"/>
      <c r="F1916" s="119"/>
      <c r="G1916" s="139">
        <f t="shared" si="178"/>
        <v>0</v>
      </c>
      <c r="H1916" s="140">
        <f t="shared" si="175"/>
        <v>0</v>
      </c>
      <c r="I1916" s="122">
        <f t="shared" si="179"/>
        <v>0</v>
      </c>
      <c r="K1916" s="120"/>
      <c r="L1916" s="141" t="e">
        <f t="shared" si="176"/>
        <v>#N/A</v>
      </c>
      <c r="M1916" s="142">
        <f>IF(C1916="ZZ Group",(SUM(IFERROR(SUM(VLOOKUP(C1916,SpeciesLookup,37,FALSE)*E1916/L1916*20*0.001),0)*(1-G1916))),SUM(IFERROR(SUM(VLOOKUP(C1916,SpeciesLookup,37,FALSE)/L1916*'6. Look Up Tables'!$M$9*0.001),0)*(1-G1916)))</f>
        <v>0</v>
      </c>
      <c r="N1916" s="120" t="s">
        <v>114</v>
      </c>
      <c r="O1916" s="122">
        <f t="shared" si="177"/>
        <v>0</v>
      </c>
      <c r="P1916" s="123"/>
    </row>
    <row r="1917" spans="2:16" x14ac:dyDescent="0.2">
      <c r="B1917" s="124"/>
      <c r="C1917" s="137"/>
      <c r="D1917" s="138">
        <f t="shared" si="174"/>
        <v>0</v>
      </c>
      <c r="E1917" s="231"/>
      <c r="F1917" s="119"/>
      <c r="G1917" s="139">
        <f t="shared" si="178"/>
        <v>0</v>
      </c>
      <c r="H1917" s="140">
        <f t="shared" si="175"/>
        <v>0</v>
      </c>
      <c r="I1917" s="122">
        <f t="shared" si="179"/>
        <v>0</v>
      </c>
      <c r="K1917" s="120"/>
      <c r="L1917" s="141" t="e">
        <f t="shared" si="176"/>
        <v>#N/A</v>
      </c>
      <c r="M1917" s="142">
        <f>IF(C1917="ZZ Group",(SUM(IFERROR(SUM(VLOOKUP(C1917,SpeciesLookup,37,FALSE)*E1917/L1917*20*0.001),0)*(1-G1917))),SUM(IFERROR(SUM(VLOOKUP(C1917,SpeciesLookup,37,FALSE)/L1917*'6. Look Up Tables'!$M$9*0.001),0)*(1-G1917)))</f>
        <v>0</v>
      </c>
      <c r="N1917" s="120" t="s">
        <v>114</v>
      </c>
      <c r="O1917" s="122">
        <f t="shared" si="177"/>
        <v>0</v>
      </c>
      <c r="P1917" s="123"/>
    </row>
    <row r="1918" spans="2:16" x14ac:dyDescent="0.2">
      <c r="B1918" s="124"/>
      <c r="C1918" s="137"/>
      <c r="D1918" s="138">
        <f t="shared" si="174"/>
        <v>0</v>
      </c>
      <c r="E1918" s="231"/>
      <c r="F1918" s="119"/>
      <c r="G1918" s="139">
        <f t="shared" si="178"/>
        <v>0</v>
      </c>
      <c r="H1918" s="140">
        <f t="shared" si="175"/>
        <v>0</v>
      </c>
      <c r="I1918" s="122">
        <f t="shared" si="179"/>
        <v>0</v>
      </c>
      <c r="K1918" s="120"/>
      <c r="L1918" s="141" t="e">
        <f t="shared" si="176"/>
        <v>#N/A</v>
      </c>
      <c r="M1918" s="142">
        <f>IF(C1918="ZZ Group",(SUM(IFERROR(SUM(VLOOKUP(C1918,SpeciesLookup,37,FALSE)*E1918/L1918*20*0.001),0)*(1-G1918))),SUM(IFERROR(SUM(VLOOKUP(C1918,SpeciesLookup,37,FALSE)/L1918*'6. Look Up Tables'!$M$9*0.001),0)*(1-G1918)))</f>
        <v>0</v>
      </c>
      <c r="N1918" s="120" t="s">
        <v>114</v>
      </c>
      <c r="O1918" s="122">
        <f t="shared" si="177"/>
        <v>0</v>
      </c>
      <c r="P1918" s="123"/>
    </row>
    <row r="1919" spans="2:16" x14ac:dyDescent="0.2">
      <c r="B1919" s="124"/>
      <c r="C1919" s="137"/>
      <c r="D1919" s="138">
        <f t="shared" si="174"/>
        <v>0</v>
      </c>
      <c r="E1919" s="231"/>
      <c r="F1919" s="119"/>
      <c r="G1919" s="139">
        <f t="shared" si="178"/>
        <v>0</v>
      </c>
      <c r="H1919" s="140">
        <f t="shared" si="175"/>
        <v>0</v>
      </c>
      <c r="I1919" s="122">
        <f t="shared" si="179"/>
        <v>0</v>
      </c>
      <c r="K1919" s="120"/>
      <c r="L1919" s="141" t="e">
        <f t="shared" si="176"/>
        <v>#N/A</v>
      </c>
      <c r="M1919" s="142">
        <f>IF(C1919="ZZ Group",(SUM(IFERROR(SUM(VLOOKUP(C1919,SpeciesLookup,37,FALSE)*E1919/L1919*20*0.001),0)*(1-G1919))),SUM(IFERROR(SUM(VLOOKUP(C1919,SpeciesLookup,37,FALSE)/L1919*'6. Look Up Tables'!$M$9*0.001),0)*(1-G1919)))</f>
        <v>0</v>
      </c>
      <c r="N1919" s="120" t="s">
        <v>114</v>
      </c>
      <c r="O1919" s="122">
        <f t="shared" si="177"/>
        <v>0</v>
      </c>
      <c r="P1919" s="123"/>
    </row>
    <row r="1920" spans="2:16" x14ac:dyDescent="0.2">
      <c r="B1920" s="124"/>
      <c r="C1920" s="137"/>
      <c r="D1920" s="138">
        <f t="shared" si="174"/>
        <v>0</v>
      </c>
      <c r="E1920" s="231"/>
      <c r="F1920" s="119"/>
      <c r="G1920" s="139">
        <f t="shared" si="178"/>
        <v>0</v>
      </c>
      <c r="H1920" s="140">
        <f t="shared" si="175"/>
        <v>0</v>
      </c>
      <c r="I1920" s="122">
        <f t="shared" si="179"/>
        <v>0</v>
      </c>
      <c r="K1920" s="120"/>
      <c r="L1920" s="141" t="e">
        <f t="shared" si="176"/>
        <v>#N/A</v>
      </c>
      <c r="M1920" s="142">
        <f>IF(C1920="ZZ Group",(SUM(IFERROR(SUM(VLOOKUP(C1920,SpeciesLookup,37,FALSE)*E1920/L1920*20*0.001),0)*(1-G1920))),SUM(IFERROR(SUM(VLOOKUP(C1920,SpeciesLookup,37,FALSE)/L1920*'6. Look Up Tables'!$M$9*0.001),0)*(1-G1920)))</f>
        <v>0</v>
      </c>
      <c r="N1920" s="120" t="s">
        <v>114</v>
      </c>
      <c r="O1920" s="122">
        <f t="shared" si="177"/>
        <v>0</v>
      </c>
      <c r="P1920" s="123"/>
    </row>
    <row r="1921" spans="2:16" x14ac:dyDescent="0.2">
      <c r="B1921" s="124"/>
      <c r="C1921" s="137"/>
      <c r="D1921" s="138">
        <f t="shared" ref="D1921:D1984" si="180">IFERROR(VLOOKUP(C1921,SpeciesLookup,25,FALSE),0)</f>
        <v>0</v>
      </c>
      <c r="E1921" s="231"/>
      <c r="F1921" s="119"/>
      <c r="G1921" s="139">
        <f t="shared" si="178"/>
        <v>0</v>
      </c>
      <c r="H1921" s="140">
        <f t="shared" ref="H1921:H1984" si="181">IFERROR(VLOOKUP(C1921,SpeciesLookup,26,FALSE),0)</f>
        <v>0</v>
      </c>
      <c r="I1921" s="122">
        <f t="shared" si="179"/>
        <v>0</v>
      </c>
      <c r="K1921" s="120"/>
      <c r="L1921" s="141" t="e">
        <f t="shared" ref="L1921:L1984" si="182">VLOOKUP(K1921,AWHC,2,FALSE)</f>
        <v>#N/A</v>
      </c>
      <c r="M1921" s="142">
        <f>IF(C1921="ZZ Group",(SUM(IFERROR(SUM(VLOOKUP(C1921,SpeciesLookup,37,FALSE)*E1921/L1921*20*0.001),0)*(1-G1921))),SUM(IFERROR(SUM(VLOOKUP(C1921,SpeciesLookup,37,FALSE)/L1921*'6. Look Up Tables'!$M$9*0.001),0)*(1-G1921)))</f>
        <v>0</v>
      </c>
      <c r="N1921" s="120" t="s">
        <v>114</v>
      </c>
      <c r="O1921" s="122">
        <f t="shared" ref="O1921:O1984" si="183">IF(N1921="Yes",M1921*0.8,M1921)</f>
        <v>0</v>
      </c>
      <c r="P1921" s="123"/>
    </row>
    <row r="1922" spans="2:16" x14ac:dyDescent="0.2">
      <c r="B1922" s="124"/>
      <c r="C1922" s="137"/>
      <c r="D1922" s="138">
        <f t="shared" si="180"/>
        <v>0</v>
      </c>
      <c r="E1922" s="231"/>
      <c r="F1922" s="119"/>
      <c r="G1922" s="139">
        <f t="shared" si="178"/>
        <v>0</v>
      </c>
      <c r="H1922" s="140">
        <f t="shared" si="181"/>
        <v>0</v>
      </c>
      <c r="I1922" s="122">
        <f t="shared" si="179"/>
        <v>0</v>
      </c>
      <c r="K1922" s="120"/>
      <c r="L1922" s="141" t="e">
        <f t="shared" si="182"/>
        <v>#N/A</v>
      </c>
      <c r="M1922" s="142">
        <f>IF(C1922="ZZ Group",(SUM(IFERROR(SUM(VLOOKUP(C1922,SpeciesLookup,37,FALSE)*E1922/L1922*20*0.001),0)*(1-G1922))),SUM(IFERROR(SUM(VLOOKUP(C1922,SpeciesLookup,37,FALSE)/L1922*'6. Look Up Tables'!$M$9*0.001),0)*(1-G1922)))</f>
        <v>0</v>
      </c>
      <c r="N1922" s="120" t="s">
        <v>114</v>
      </c>
      <c r="O1922" s="122">
        <f t="shared" si="183"/>
        <v>0</v>
      </c>
      <c r="P1922" s="123"/>
    </row>
    <row r="1923" spans="2:16" x14ac:dyDescent="0.2">
      <c r="B1923" s="124"/>
      <c r="C1923" s="137"/>
      <c r="D1923" s="138">
        <f t="shared" si="180"/>
        <v>0</v>
      </c>
      <c r="E1923" s="231"/>
      <c r="F1923" s="119"/>
      <c r="G1923" s="139">
        <f t="shared" si="178"/>
        <v>0</v>
      </c>
      <c r="H1923" s="140">
        <f t="shared" si="181"/>
        <v>0</v>
      </c>
      <c r="I1923" s="122">
        <f t="shared" si="179"/>
        <v>0</v>
      </c>
      <c r="K1923" s="120"/>
      <c r="L1923" s="141" t="e">
        <f t="shared" si="182"/>
        <v>#N/A</v>
      </c>
      <c r="M1923" s="142">
        <f>IF(C1923="ZZ Group",(SUM(IFERROR(SUM(VLOOKUP(C1923,SpeciesLookup,37,FALSE)*E1923/L1923*20*0.001),0)*(1-G1923))),SUM(IFERROR(SUM(VLOOKUP(C1923,SpeciesLookup,37,FALSE)/L1923*'6. Look Up Tables'!$M$9*0.001),0)*(1-G1923)))</f>
        <v>0</v>
      </c>
      <c r="N1923" s="120" t="s">
        <v>114</v>
      </c>
      <c r="O1923" s="122">
        <f t="shared" si="183"/>
        <v>0</v>
      </c>
      <c r="P1923" s="123"/>
    </row>
    <row r="1924" spans="2:16" x14ac:dyDescent="0.2">
      <c r="B1924" s="124"/>
      <c r="C1924" s="137"/>
      <c r="D1924" s="138">
        <f t="shared" si="180"/>
        <v>0</v>
      </c>
      <c r="E1924" s="231"/>
      <c r="F1924" s="119"/>
      <c r="G1924" s="139">
        <f t="shared" si="178"/>
        <v>0</v>
      </c>
      <c r="H1924" s="140">
        <f t="shared" si="181"/>
        <v>0</v>
      </c>
      <c r="I1924" s="122">
        <f t="shared" si="179"/>
        <v>0</v>
      </c>
      <c r="K1924" s="120"/>
      <c r="L1924" s="141" t="e">
        <f t="shared" si="182"/>
        <v>#N/A</v>
      </c>
      <c r="M1924" s="142">
        <f>IF(C1924="ZZ Group",(SUM(IFERROR(SUM(VLOOKUP(C1924,SpeciesLookup,37,FALSE)*E1924/L1924*20*0.001),0)*(1-G1924))),SUM(IFERROR(SUM(VLOOKUP(C1924,SpeciesLookup,37,FALSE)/L1924*'6. Look Up Tables'!$M$9*0.001),0)*(1-G1924)))</f>
        <v>0</v>
      </c>
      <c r="N1924" s="120" t="s">
        <v>114</v>
      </c>
      <c r="O1924" s="122">
        <f t="shared" si="183"/>
        <v>0</v>
      </c>
      <c r="P1924" s="123"/>
    </row>
    <row r="1925" spans="2:16" x14ac:dyDescent="0.2">
      <c r="B1925" s="124"/>
      <c r="C1925" s="137"/>
      <c r="D1925" s="138">
        <f t="shared" si="180"/>
        <v>0</v>
      </c>
      <c r="E1925" s="231"/>
      <c r="F1925" s="119"/>
      <c r="G1925" s="139">
        <f t="shared" si="178"/>
        <v>0</v>
      </c>
      <c r="H1925" s="140">
        <f t="shared" si="181"/>
        <v>0</v>
      </c>
      <c r="I1925" s="122">
        <f t="shared" si="179"/>
        <v>0</v>
      </c>
      <c r="K1925" s="120"/>
      <c r="L1925" s="141" t="e">
        <f t="shared" si="182"/>
        <v>#N/A</v>
      </c>
      <c r="M1925" s="142">
        <f>IF(C1925="ZZ Group",(SUM(IFERROR(SUM(VLOOKUP(C1925,SpeciesLookup,37,FALSE)*E1925/L1925*20*0.001),0)*(1-G1925))),SUM(IFERROR(SUM(VLOOKUP(C1925,SpeciesLookup,37,FALSE)/L1925*'6. Look Up Tables'!$M$9*0.001),0)*(1-G1925)))</f>
        <v>0</v>
      </c>
      <c r="N1925" s="120" t="s">
        <v>114</v>
      </c>
      <c r="O1925" s="122">
        <f t="shared" si="183"/>
        <v>0</v>
      </c>
      <c r="P1925" s="123"/>
    </row>
    <row r="1926" spans="2:16" x14ac:dyDescent="0.2">
      <c r="B1926" s="124"/>
      <c r="C1926" s="137"/>
      <c r="D1926" s="138">
        <f t="shared" si="180"/>
        <v>0</v>
      </c>
      <c r="E1926" s="231"/>
      <c r="F1926" s="119"/>
      <c r="G1926" s="139">
        <f t="shared" si="178"/>
        <v>0</v>
      </c>
      <c r="H1926" s="140">
        <f t="shared" si="181"/>
        <v>0</v>
      </c>
      <c r="I1926" s="122">
        <f t="shared" si="179"/>
        <v>0</v>
      </c>
      <c r="K1926" s="120"/>
      <c r="L1926" s="141" t="e">
        <f t="shared" si="182"/>
        <v>#N/A</v>
      </c>
      <c r="M1926" s="142">
        <f>IF(C1926="ZZ Group",(SUM(IFERROR(SUM(VLOOKUP(C1926,SpeciesLookup,37,FALSE)*E1926/L1926*20*0.001),0)*(1-G1926))),SUM(IFERROR(SUM(VLOOKUP(C1926,SpeciesLookup,37,FALSE)/L1926*'6. Look Up Tables'!$M$9*0.001),0)*(1-G1926)))</f>
        <v>0</v>
      </c>
      <c r="N1926" s="120" t="s">
        <v>114</v>
      </c>
      <c r="O1926" s="122">
        <f t="shared" si="183"/>
        <v>0</v>
      </c>
      <c r="P1926" s="123"/>
    </row>
    <row r="1927" spans="2:16" x14ac:dyDescent="0.2">
      <c r="B1927" s="124"/>
      <c r="C1927" s="137"/>
      <c r="D1927" s="138">
        <f t="shared" si="180"/>
        <v>0</v>
      </c>
      <c r="E1927" s="231"/>
      <c r="F1927" s="119"/>
      <c r="G1927" s="139">
        <f t="shared" si="178"/>
        <v>0</v>
      </c>
      <c r="H1927" s="140">
        <f t="shared" si="181"/>
        <v>0</v>
      </c>
      <c r="I1927" s="122">
        <f t="shared" si="179"/>
        <v>0</v>
      </c>
      <c r="K1927" s="120"/>
      <c r="L1927" s="141" t="e">
        <f t="shared" si="182"/>
        <v>#N/A</v>
      </c>
      <c r="M1927" s="142">
        <f>IF(C1927="ZZ Group",(SUM(IFERROR(SUM(VLOOKUP(C1927,SpeciesLookup,37,FALSE)*E1927/L1927*20*0.001),0)*(1-G1927))),SUM(IFERROR(SUM(VLOOKUP(C1927,SpeciesLookup,37,FALSE)/L1927*'6. Look Up Tables'!$M$9*0.001),0)*(1-G1927)))</f>
        <v>0</v>
      </c>
      <c r="N1927" s="120" t="s">
        <v>114</v>
      </c>
      <c r="O1927" s="122">
        <f t="shared" si="183"/>
        <v>0</v>
      </c>
      <c r="P1927" s="123"/>
    </row>
    <row r="1928" spans="2:16" x14ac:dyDescent="0.2">
      <c r="B1928" s="124"/>
      <c r="C1928" s="137"/>
      <c r="D1928" s="138">
        <f t="shared" si="180"/>
        <v>0</v>
      </c>
      <c r="E1928" s="231"/>
      <c r="F1928" s="119"/>
      <c r="G1928" s="139">
        <f t="shared" si="178"/>
        <v>0</v>
      </c>
      <c r="H1928" s="140">
        <f t="shared" si="181"/>
        <v>0</v>
      </c>
      <c r="I1928" s="122">
        <f t="shared" si="179"/>
        <v>0</v>
      </c>
      <c r="K1928" s="120"/>
      <c r="L1928" s="141" t="e">
        <f t="shared" si="182"/>
        <v>#N/A</v>
      </c>
      <c r="M1928" s="142">
        <f>IF(C1928="ZZ Group",(SUM(IFERROR(SUM(VLOOKUP(C1928,SpeciesLookup,37,FALSE)*E1928/L1928*20*0.001),0)*(1-G1928))),SUM(IFERROR(SUM(VLOOKUP(C1928,SpeciesLookup,37,FALSE)/L1928*'6. Look Up Tables'!$M$9*0.001),0)*(1-G1928)))</f>
        <v>0</v>
      </c>
      <c r="N1928" s="120" t="s">
        <v>114</v>
      </c>
      <c r="O1928" s="122">
        <f t="shared" si="183"/>
        <v>0</v>
      </c>
      <c r="P1928" s="123"/>
    </row>
    <row r="1929" spans="2:16" x14ac:dyDescent="0.2">
      <c r="B1929" s="124"/>
      <c r="C1929" s="137"/>
      <c r="D1929" s="138">
        <f t="shared" si="180"/>
        <v>0</v>
      </c>
      <c r="E1929" s="231"/>
      <c r="F1929" s="119"/>
      <c r="G1929" s="139">
        <f t="shared" si="178"/>
        <v>0</v>
      </c>
      <c r="H1929" s="140">
        <f t="shared" si="181"/>
        <v>0</v>
      </c>
      <c r="I1929" s="122">
        <f t="shared" si="179"/>
        <v>0</v>
      </c>
      <c r="K1929" s="120"/>
      <c r="L1929" s="141" t="e">
        <f t="shared" si="182"/>
        <v>#N/A</v>
      </c>
      <c r="M1929" s="142">
        <f>IF(C1929="ZZ Group",(SUM(IFERROR(SUM(VLOOKUP(C1929,SpeciesLookup,37,FALSE)*E1929/L1929*20*0.001),0)*(1-G1929))),SUM(IFERROR(SUM(VLOOKUP(C1929,SpeciesLookup,37,FALSE)/L1929*'6. Look Up Tables'!$M$9*0.001),0)*(1-G1929)))</f>
        <v>0</v>
      </c>
      <c r="N1929" s="120" t="s">
        <v>114</v>
      </c>
      <c r="O1929" s="122">
        <f t="shared" si="183"/>
        <v>0</v>
      </c>
      <c r="P1929" s="123"/>
    </row>
    <row r="1930" spans="2:16" x14ac:dyDescent="0.2">
      <c r="B1930" s="124"/>
      <c r="C1930" s="137"/>
      <c r="D1930" s="138">
        <f t="shared" si="180"/>
        <v>0</v>
      </c>
      <c r="E1930" s="231"/>
      <c r="F1930" s="119"/>
      <c r="G1930" s="139">
        <f t="shared" si="178"/>
        <v>0</v>
      </c>
      <c r="H1930" s="140">
        <f t="shared" si="181"/>
        <v>0</v>
      </c>
      <c r="I1930" s="122">
        <f t="shared" si="179"/>
        <v>0</v>
      </c>
      <c r="K1930" s="120"/>
      <c r="L1930" s="141" t="e">
        <f t="shared" si="182"/>
        <v>#N/A</v>
      </c>
      <c r="M1930" s="142">
        <f>IF(C1930="ZZ Group",(SUM(IFERROR(SUM(VLOOKUP(C1930,SpeciesLookup,37,FALSE)*E1930/L1930*20*0.001),0)*(1-G1930))),SUM(IFERROR(SUM(VLOOKUP(C1930,SpeciesLookup,37,FALSE)/L1930*'6. Look Up Tables'!$M$9*0.001),0)*(1-G1930)))</f>
        <v>0</v>
      </c>
      <c r="N1930" s="120" t="s">
        <v>114</v>
      </c>
      <c r="O1930" s="122">
        <f t="shared" si="183"/>
        <v>0</v>
      </c>
      <c r="P1930" s="123"/>
    </row>
    <row r="1931" spans="2:16" x14ac:dyDescent="0.2">
      <c r="B1931" s="124"/>
      <c r="C1931" s="137"/>
      <c r="D1931" s="138">
        <f t="shared" si="180"/>
        <v>0</v>
      </c>
      <c r="E1931" s="231"/>
      <c r="F1931" s="119"/>
      <c r="G1931" s="139">
        <f t="shared" si="178"/>
        <v>0</v>
      </c>
      <c r="H1931" s="140">
        <f t="shared" si="181"/>
        <v>0</v>
      </c>
      <c r="I1931" s="122">
        <f t="shared" si="179"/>
        <v>0</v>
      </c>
      <c r="K1931" s="120"/>
      <c r="L1931" s="141" t="e">
        <f t="shared" si="182"/>
        <v>#N/A</v>
      </c>
      <c r="M1931" s="142">
        <f>IF(C1931="ZZ Group",(SUM(IFERROR(SUM(VLOOKUP(C1931,SpeciesLookup,37,FALSE)*E1931/L1931*20*0.001),0)*(1-G1931))),SUM(IFERROR(SUM(VLOOKUP(C1931,SpeciesLookup,37,FALSE)/L1931*'6. Look Up Tables'!$M$9*0.001),0)*(1-G1931)))</f>
        <v>0</v>
      </c>
      <c r="N1931" s="120" t="s">
        <v>114</v>
      </c>
      <c r="O1931" s="122">
        <f t="shared" si="183"/>
        <v>0</v>
      </c>
      <c r="P1931" s="123"/>
    </row>
    <row r="1932" spans="2:16" x14ac:dyDescent="0.2">
      <c r="B1932" s="124"/>
      <c r="C1932" s="137"/>
      <c r="D1932" s="138">
        <f t="shared" si="180"/>
        <v>0</v>
      </c>
      <c r="E1932" s="231"/>
      <c r="F1932" s="119"/>
      <c r="G1932" s="139">
        <f t="shared" si="178"/>
        <v>0</v>
      </c>
      <c r="H1932" s="140">
        <f t="shared" si="181"/>
        <v>0</v>
      </c>
      <c r="I1932" s="122">
        <f t="shared" si="179"/>
        <v>0</v>
      </c>
      <c r="K1932" s="120"/>
      <c r="L1932" s="141" t="e">
        <f t="shared" si="182"/>
        <v>#N/A</v>
      </c>
      <c r="M1932" s="142">
        <f>IF(C1932="ZZ Group",(SUM(IFERROR(SUM(VLOOKUP(C1932,SpeciesLookup,37,FALSE)*E1932/L1932*20*0.001),0)*(1-G1932))),SUM(IFERROR(SUM(VLOOKUP(C1932,SpeciesLookup,37,FALSE)/L1932*'6. Look Up Tables'!$M$9*0.001),0)*(1-G1932)))</f>
        <v>0</v>
      </c>
      <c r="N1932" s="120" t="s">
        <v>114</v>
      </c>
      <c r="O1932" s="122">
        <f t="shared" si="183"/>
        <v>0</v>
      </c>
      <c r="P1932" s="123"/>
    </row>
    <row r="1933" spans="2:16" x14ac:dyDescent="0.2">
      <c r="B1933" s="124"/>
      <c r="C1933" s="137"/>
      <c r="D1933" s="138">
        <f t="shared" si="180"/>
        <v>0</v>
      </c>
      <c r="E1933" s="231"/>
      <c r="F1933" s="119"/>
      <c r="G1933" s="139">
        <f t="shared" ref="G1933:G1996" si="184">IF(C1933="ZZ Group",SUM(F1933/E1933),(IFERROR(SUM(F1933/(PI()*(D1933)^2)),0)))</f>
        <v>0</v>
      </c>
      <c r="H1933" s="140">
        <f t="shared" si="181"/>
        <v>0</v>
      </c>
      <c r="I1933" s="122">
        <f t="shared" ref="I1933:I1996" si="185">IFERROR(SUM(H1933*(1-G1933)),(E1933*(1-G1933)))</f>
        <v>0</v>
      </c>
      <c r="K1933" s="120"/>
      <c r="L1933" s="141" t="e">
        <f t="shared" si="182"/>
        <v>#N/A</v>
      </c>
      <c r="M1933" s="142">
        <f>IF(C1933="ZZ Group",(SUM(IFERROR(SUM(VLOOKUP(C1933,SpeciesLookup,37,FALSE)*E1933/L1933*20*0.001),0)*(1-G1933))),SUM(IFERROR(SUM(VLOOKUP(C1933,SpeciesLookup,37,FALSE)/L1933*'6. Look Up Tables'!$M$9*0.001),0)*(1-G1933)))</f>
        <v>0</v>
      </c>
      <c r="N1933" s="120" t="s">
        <v>114</v>
      </c>
      <c r="O1933" s="122">
        <f t="shared" si="183"/>
        <v>0</v>
      </c>
      <c r="P1933" s="123"/>
    </row>
    <row r="1934" spans="2:16" x14ac:dyDescent="0.2">
      <c r="B1934" s="124"/>
      <c r="C1934" s="137"/>
      <c r="D1934" s="138">
        <f t="shared" si="180"/>
        <v>0</v>
      </c>
      <c r="E1934" s="231"/>
      <c r="F1934" s="119"/>
      <c r="G1934" s="139">
        <f t="shared" si="184"/>
        <v>0</v>
      </c>
      <c r="H1934" s="140">
        <f t="shared" si="181"/>
        <v>0</v>
      </c>
      <c r="I1934" s="122">
        <f t="shared" si="185"/>
        <v>0</v>
      </c>
      <c r="K1934" s="120"/>
      <c r="L1934" s="141" t="e">
        <f t="shared" si="182"/>
        <v>#N/A</v>
      </c>
      <c r="M1934" s="142">
        <f>IF(C1934="ZZ Group",(SUM(IFERROR(SUM(VLOOKUP(C1934,SpeciesLookup,37,FALSE)*E1934/L1934*20*0.001),0)*(1-G1934))),SUM(IFERROR(SUM(VLOOKUP(C1934,SpeciesLookup,37,FALSE)/L1934*'6. Look Up Tables'!$M$9*0.001),0)*(1-G1934)))</f>
        <v>0</v>
      </c>
      <c r="N1934" s="120" t="s">
        <v>114</v>
      </c>
      <c r="O1934" s="122">
        <f t="shared" si="183"/>
        <v>0</v>
      </c>
      <c r="P1934" s="123"/>
    </row>
    <row r="1935" spans="2:16" x14ac:dyDescent="0.2">
      <c r="B1935" s="124"/>
      <c r="C1935" s="137"/>
      <c r="D1935" s="138">
        <f t="shared" si="180"/>
        <v>0</v>
      </c>
      <c r="E1935" s="231"/>
      <c r="F1935" s="119"/>
      <c r="G1935" s="139">
        <f t="shared" si="184"/>
        <v>0</v>
      </c>
      <c r="H1935" s="140">
        <f t="shared" si="181"/>
        <v>0</v>
      </c>
      <c r="I1935" s="122">
        <f t="shared" si="185"/>
        <v>0</v>
      </c>
      <c r="K1935" s="120"/>
      <c r="L1935" s="141" t="e">
        <f t="shared" si="182"/>
        <v>#N/A</v>
      </c>
      <c r="M1935" s="142">
        <f>IF(C1935="ZZ Group",(SUM(IFERROR(SUM(VLOOKUP(C1935,SpeciesLookup,37,FALSE)*E1935/L1935*20*0.001),0)*(1-G1935))),SUM(IFERROR(SUM(VLOOKUP(C1935,SpeciesLookup,37,FALSE)/L1935*'6. Look Up Tables'!$M$9*0.001),0)*(1-G1935)))</f>
        <v>0</v>
      </c>
      <c r="N1935" s="120" t="s">
        <v>114</v>
      </c>
      <c r="O1935" s="122">
        <f t="shared" si="183"/>
        <v>0</v>
      </c>
      <c r="P1935" s="123"/>
    </row>
    <row r="1936" spans="2:16" x14ac:dyDescent="0.2">
      <c r="B1936" s="124"/>
      <c r="C1936" s="137"/>
      <c r="D1936" s="138">
        <f t="shared" si="180"/>
        <v>0</v>
      </c>
      <c r="E1936" s="231"/>
      <c r="F1936" s="119"/>
      <c r="G1936" s="139">
        <f t="shared" si="184"/>
        <v>0</v>
      </c>
      <c r="H1936" s="140">
        <f t="shared" si="181"/>
        <v>0</v>
      </c>
      <c r="I1936" s="122">
        <f t="shared" si="185"/>
        <v>0</v>
      </c>
      <c r="K1936" s="120"/>
      <c r="L1936" s="141" t="e">
        <f t="shared" si="182"/>
        <v>#N/A</v>
      </c>
      <c r="M1936" s="142">
        <f>IF(C1936="ZZ Group",(SUM(IFERROR(SUM(VLOOKUP(C1936,SpeciesLookup,37,FALSE)*E1936/L1936*20*0.001),0)*(1-G1936))),SUM(IFERROR(SUM(VLOOKUP(C1936,SpeciesLookup,37,FALSE)/L1936*'6. Look Up Tables'!$M$9*0.001),0)*(1-G1936)))</f>
        <v>0</v>
      </c>
      <c r="N1936" s="120" t="s">
        <v>114</v>
      </c>
      <c r="O1936" s="122">
        <f t="shared" si="183"/>
        <v>0</v>
      </c>
      <c r="P1936" s="123"/>
    </row>
    <row r="1937" spans="2:16" x14ac:dyDescent="0.2">
      <c r="B1937" s="124"/>
      <c r="C1937" s="137"/>
      <c r="D1937" s="138">
        <f t="shared" si="180"/>
        <v>0</v>
      </c>
      <c r="E1937" s="231"/>
      <c r="F1937" s="119"/>
      <c r="G1937" s="139">
        <f t="shared" si="184"/>
        <v>0</v>
      </c>
      <c r="H1937" s="140">
        <f t="shared" si="181"/>
        <v>0</v>
      </c>
      <c r="I1937" s="122">
        <f t="shared" si="185"/>
        <v>0</v>
      </c>
      <c r="K1937" s="120"/>
      <c r="L1937" s="141" t="e">
        <f t="shared" si="182"/>
        <v>#N/A</v>
      </c>
      <c r="M1937" s="142">
        <f>IF(C1937="ZZ Group",(SUM(IFERROR(SUM(VLOOKUP(C1937,SpeciesLookup,37,FALSE)*E1937/L1937*20*0.001),0)*(1-G1937))),SUM(IFERROR(SUM(VLOOKUP(C1937,SpeciesLookup,37,FALSE)/L1937*'6. Look Up Tables'!$M$9*0.001),0)*(1-G1937)))</f>
        <v>0</v>
      </c>
      <c r="N1937" s="120" t="s">
        <v>114</v>
      </c>
      <c r="O1937" s="122">
        <f t="shared" si="183"/>
        <v>0</v>
      </c>
      <c r="P1937" s="123"/>
    </row>
    <row r="1938" spans="2:16" x14ac:dyDescent="0.2">
      <c r="B1938" s="124"/>
      <c r="C1938" s="137"/>
      <c r="D1938" s="138">
        <f t="shared" si="180"/>
        <v>0</v>
      </c>
      <c r="E1938" s="231"/>
      <c r="F1938" s="119"/>
      <c r="G1938" s="139">
        <f t="shared" si="184"/>
        <v>0</v>
      </c>
      <c r="H1938" s="140">
        <f t="shared" si="181"/>
        <v>0</v>
      </c>
      <c r="I1938" s="122">
        <f t="shared" si="185"/>
        <v>0</v>
      </c>
      <c r="K1938" s="120"/>
      <c r="L1938" s="141" t="e">
        <f t="shared" si="182"/>
        <v>#N/A</v>
      </c>
      <c r="M1938" s="142">
        <f>IF(C1938="ZZ Group",(SUM(IFERROR(SUM(VLOOKUP(C1938,SpeciesLookup,37,FALSE)*E1938/L1938*20*0.001),0)*(1-G1938))),SUM(IFERROR(SUM(VLOOKUP(C1938,SpeciesLookup,37,FALSE)/L1938*'6. Look Up Tables'!$M$9*0.001),0)*(1-G1938)))</f>
        <v>0</v>
      </c>
      <c r="N1938" s="120" t="s">
        <v>114</v>
      </c>
      <c r="O1938" s="122">
        <f t="shared" si="183"/>
        <v>0</v>
      </c>
      <c r="P1938" s="123"/>
    </row>
    <row r="1939" spans="2:16" x14ac:dyDescent="0.2">
      <c r="B1939" s="124"/>
      <c r="C1939" s="137"/>
      <c r="D1939" s="138">
        <f t="shared" si="180"/>
        <v>0</v>
      </c>
      <c r="E1939" s="231"/>
      <c r="F1939" s="119"/>
      <c r="G1939" s="139">
        <f t="shared" si="184"/>
        <v>0</v>
      </c>
      <c r="H1939" s="140">
        <f t="shared" si="181"/>
        <v>0</v>
      </c>
      <c r="I1939" s="122">
        <f t="shared" si="185"/>
        <v>0</v>
      </c>
      <c r="K1939" s="120"/>
      <c r="L1939" s="141" t="e">
        <f t="shared" si="182"/>
        <v>#N/A</v>
      </c>
      <c r="M1939" s="142">
        <f>IF(C1939="ZZ Group",(SUM(IFERROR(SUM(VLOOKUP(C1939,SpeciesLookup,37,FALSE)*E1939/L1939*20*0.001),0)*(1-G1939))),SUM(IFERROR(SUM(VLOOKUP(C1939,SpeciesLookup,37,FALSE)/L1939*'6. Look Up Tables'!$M$9*0.001),0)*(1-G1939)))</f>
        <v>0</v>
      </c>
      <c r="N1939" s="120" t="s">
        <v>114</v>
      </c>
      <c r="O1939" s="122">
        <f t="shared" si="183"/>
        <v>0</v>
      </c>
      <c r="P1939" s="123"/>
    </row>
    <row r="1940" spans="2:16" x14ac:dyDescent="0.2">
      <c r="B1940" s="124"/>
      <c r="C1940" s="137"/>
      <c r="D1940" s="138">
        <f t="shared" si="180"/>
        <v>0</v>
      </c>
      <c r="E1940" s="231"/>
      <c r="F1940" s="119"/>
      <c r="G1940" s="139">
        <f t="shared" si="184"/>
        <v>0</v>
      </c>
      <c r="H1940" s="140">
        <f t="shared" si="181"/>
        <v>0</v>
      </c>
      <c r="I1940" s="122">
        <f t="shared" si="185"/>
        <v>0</v>
      </c>
      <c r="K1940" s="120"/>
      <c r="L1940" s="141" t="e">
        <f t="shared" si="182"/>
        <v>#N/A</v>
      </c>
      <c r="M1940" s="142">
        <f>IF(C1940="ZZ Group",(SUM(IFERROR(SUM(VLOOKUP(C1940,SpeciesLookup,37,FALSE)*E1940/L1940*20*0.001),0)*(1-G1940))),SUM(IFERROR(SUM(VLOOKUP(C1940,SpeciesLookup,37,FALSE)/L1940*'6. Look Up Tables'!$M$9*0.001),0)*(1-G1940)))</f>
        <v>0</v>
      </c>
      <c r="N1940" s="120" t="s">
        <v>114</v>
      </c>
      <c r="O1940" s="122">
        <f t="shared" si="183"/>
        <v>0</v>
      </c>
      <c r="P1940" s="123"/>
    </row>
    <row r="1941" spans="2:16" x14ac:dyDescent="0.2">
      <c r="B1941" s="124"/>
      <c r="C1941" s="137"/>
      <c r="D1941" s="138">
        <f t="shared" si="180"/>
        <v>0</v>
      </c>
      <c r="E1941" s="231"/>
      <c r="F1941" s="119"/>
      <c r="G1941" s="139">
        <f t="shared" si="184"/>
        <v>0</v>
      </c>
      <c r="H1941" s="140">
        <f t="shared" si="181"/>
        <v>0</v>
      </c>
      <c r="I1941" s="122">
        <f t="shared" si="185"/>
        <v>0</v>
      </c>
      <c r="K1941" s="120"/>
      <c r="L1941" s="141" t="e">
        <f t="shared" si="182"/>
        <v>#N/A</v>
      </c>
      <c r="M1941" s="142">
        <f>IF(C1941="ZZ Group",(SUM(IFERROR(SUM(VLOOKUP(C1941,SpeciesLookup,37,FALSE)*E1941/L1941*20*0.001),0)*(1-G1941))),SUM(IFERROR(SUM(VLOOKUP(C1941,SpeciesLookup,37,FALSE)/L1941*'6. Look Up Tables'!$M$9*0.001),0)*(1-G1941)))</f>
        <v>0</v>
      </c>
      <c r="N1941" s="120" t="s">
        <v>114</v>
      </c>
      <c r="O1941" s="122">
        <f t="shared" si="183"/>
        <v>0</v>
      </c>
      <c r="P1941" s="123"/>
    </row>
    <row r="1942" spans="2:16" x14ac:dyDescent="0.2">
      <c r="B1942" s="124"/>
      <c r="C1942" s="137"/>
      <c r="D1942" s="138">
        <f t="shared" si="180"/>
        <v>0</v>
      </c>
      <c r="E1942" s="231"/>
      <c r="F1942" s="119"/>
      <c r="G1942" s="139">
        <f t="shared" si="184"/>
        <v>0</v>
      </c>
      <c r="H1942" s="140">
        <f t="shared" si="181"/>
        <v>0</v>
      </c>
      <c r="I1942" s="122">
        <f t="shared" si="185"/>
        <v>0</v>
      </c>
      <c r="K1942" s="120"/>
      <c r="L1942" s="141" t="e">
        <f t="shared" si="182"/>
        <v>#N/A</v>
      </c>
      <c r="M1942" s="142">
        <f>IF(C1942="ZZ Group",(SUM(IFERROR(SUM(VLOOKUP(C1942,SpeciesLookup,37,FALSE)*E1942/L1942*20*0.001),0)*(1-G1942))),SUM(IFERROR(SUM(VLOOKUP(C1942,SpeciesLookup,37,FALSE)/L1942*'6. Look Up Tables'!$M$9*0.001),0)*(1-G1942)))</f>
        <v>0</v>
      </c>
      <c r="N1942" s="120" t="s">
        <v>114</v>
      </c>
      <c r="O1942" s="122">
        <f t="shared" si="183"/>
        <v>0</v>
      </c>
      <c r="P1942" s="123"/>
    </row>
    <row r="1943" spans="2:16" x14ac:dyDescent="0.2">
      <c r="B1943" s="124"/>
      <c r="C1943" s="137"/>
      <c r="D1943" s="138">
        <f t="shared" si="180"/>
        <v>0</v>
      </c>
      <c r="E1943" s="231"/>
      <c r="F1943" s="119"/>
      <c r="G1943" s="139">
        <f t="shared" si="184"/>
        <v>0</v>
      </c>
      <c r="H1943" s="140">
        <f t="shared" si="181"/>
        <v>0</v>
      </c>
      <c r="I1943" s="122">
        <f t="shared" si="185"/>
        <v>0</v>
      </c>
      <c r="K1943" s="120"/>
      <c r="L1943" s="141" t="e">
        <f t="shared" si="182"/>
        <v>#N/A</v>
      </c>
      <c r="M1943" s="142">
        <f>IF(C1943="ZZ Group",(SUM(IFERROR(SUM(VLOOKUP(C1943,SpeciesLookup,37,FALSE)*E1943/L1943*20*0.001),0)*(1-G1943))),SUM(IFERROR(SUM(VLOOKUP(C1943,SpeciesLookup,37,FALSE)/L1943*'6. Look Up Tables'!$M$9*0.001),0)*(1-G1943)))</f>
        <v>0</v>
      </c>
      <c r="N1943" s="120" t="s">
        <v>114</v>
      </c>
      <c r="O1943" s="122">
        <f t="shared" si="183"/>
        <v>0</v>
      </c>
      <c r="P1943" s="123"/>
    </row>
    <row r="1944" spans="2:16" x14ac:dyDescent="0.2">
      <c r="B1944" s="124"/>
      <c r="C1944" s="137"/>
      <c r="D1944" s="138">
        <f t="shared" si="180"/>
        <v>0</v>
      </c>
      <c r="E1944" s="231"/>
      <c r="F1944" s="119"/>
      <c r="G1944" s="139">
        <f t="shared" si="184"/>
        <v>0</v>
      </c>
      <c r="H1944" s="140">
        <f t="shared" si="181"/>
        <v>0</v>
      </c>
      <c r="I1944" s="122">
        <f t="shared" si="185"/>
        <v>0</v>
      </c>
      <c r="K1944" s="120"/>
      <c r="L1944" s="141" t="e">
        <f t="shared" si="182"/>
        <v>#N/A</v>
      </c>
      <c r="M1944" s="142">
        <f>IF(C1944="ZZ Group",(SUM(IFERROR(SUM(VLOOKUP(C1944,SpeciesLookup,37,FALSE)*E1944/L1944*20*0.001),0)*(1-G1944))),SUM(IFERROR(SUM(VLOOKUP(C1944,SpeciesLookup,37,FALSE)/L1944*'6. Look Up Tables'!$M$9*0.001),0)*(1-G1944)))</f>
        <v>0</v>
      </c>
      <c r="N1944" s="120" t="s">
        <v>114</v>
      </c>
      <c r="O1944" s="122">
        <f t="shared" si="183"/>
        <v>0</v>
      </c>
      <c r="P1944" s="123"/>
    </row>
    <row r="1945" spans="2:16" x14ac:dyDescent="0.2">
      <c r="B1945" s="124"/>
      <c r="C1945" s="137"/>
      <c r="D1945" s="138">
        <f t="shared" si="180"/>
        <v>0</v>
      </c>
      <c r="E1945" s="231"/>
      <c r="F1945" s="119"/>
      <c r="G1945" s="139">
        <f t="shared" si="184"/>
        <v>0</v>
      </c>
      <c r="H1945" s="140">
        <f t="shared" si="181"/>
        <v>0</v>
      </c>
      <c r="I1945" s="122">
        <f t="shared" si="185"/>
        <v>0</v>
      </c>
      <c r="K1945" s="120"/>
      <c r="L1945" s="141" t="e">
        <f t="shared" si="182"/>
        <v>#N/A</v>
      </c>
      <c r="M1945" s="142">
        <f>IF(C1945="ZZ Group",(SUM(IFERROR(SUM(VLOOKUP(C1945,SpeciesLookup,37,FALSE)*E1945/L1945*20*0.001),0)*(1-G1945))),SUM(IFERROR(SUM(VLOOKUP(C1945,SpeciesLookup,37,FALSE)/L1945*'6. Look Up Tables'!$M$9*0.001),0)*(1-G1945)))</f>
        <v>0</v>
      </c>
      <c r="N1945" s="120" t="s">
        <v>114</v>
      </c>
      <c r="O1945" s="122">
        <f t="shared" si="183"/>
        <v>0</v>
      </c>
      <c r="P1945" s="123"/>
    </row>
    <row r="1946" spans="2:16" x14ac:dyDescent="0.2">
      <c r="B1946" s="124"/>
      <c r="C1946" s="137"/>
      <c r="D1946" s="138">
        <f t="shared" si="180"/>
        <v>0</v>
      </c>
      <c r="E1946" s="231"/>
      <c r="F1946" s="119"/>
      <c r="G1946" s="139">
        <f t="shared" si="184"/>
        <v>0</v>
      </c>
      <c r="H1946" s="140">
        <f t="shared" si="181"/>
        <v>0</v>
      </c>
      <c r="I1946" s="122">
        <f t="shared" si="185"/>
        <v>0</v>
      </c>
      <c r="K1946" s="120"/>
      <c r="L1946" s="141" t="e">
        <f t="shared" si="182"/>
        <v>#N/A</v>
      </c>
      <c r="M1946" s="142">
        <f>IF(C1946="ZZ Group",(SUM(IFERROR(SUM(VLOOKUP(C1946,SpeciesLookup,37,FALSE)*E1946/L1946*20*0.001),0)*(1-G1946))),SUM(IFERROR(SUM(VLOOKUP(C1946,SpeciesLookup,37,FALSE)/L1946*'6. Look Up Tables'!$M$9*0.001),0)*(1-G1946)))</f>
        <v>0</v>
      </c>
      <c r="N1946" s="120" t="s">
        <v>114</v>
      </c>
      <c r="O1946" s="122">
        <f t="shared" si="183"/>
        <v>0</v>
      </c>
      <c r="P1946" s="123"/>
    </row>
    <row r="1947" spans="2:16" x14ac:dyDescent="0.2">
      <c r="B1947" s="124"/>
      <c r="C1947" s="137"/>
      <c r="D1947" s="138">
        <f t="shared" si="180"/>
        <v>0</v>
      </c>
      <c r="E1947" s="231"/>
      <c r="F1947" s="119"/>
      <c r="G1947" s="139">
        <f t="shared" si="184"/>
        <v>0</v>
      </c>
      <c r="H1947" s="140">
        <f t="shared" si="181"/>
        <v>0</v>
      </c>
      <c r="I1947" s="122">
        <f t="shared" si="185"/>
        <v>0</v>
      </c>
      <c r="K1947" s="120"/>
      <c r="L1947" s="141" t="e">
        <f t="shared" si="182"/>
        <v>#N/A</v>
      </c>
      <c r="M1947" s="142">
        <f>IF(C1947="ZZ Group",(SUM(IFERROR(SUM(VLOOKUP(C1947,SpeciesLookup,37,FALSE)*E1947/L1947*20*0.001),0)*(1-G1947))),SUM(IFERROR(SUM(VLOOKUP(C1947,SpeciesLookup,37,FALSE)/L1947*'6. Look Up Tables'!$M$9*0.001),0)*(1-G1947)))</f>
        <v>0</v>
      </c>
      <c r="N1947" s="120" t="s">
        <v>114</v>
      </c>
      <c r="O1947" s="122">
        <f t="shared" si="183"/>
        <v>0</v>
      </c>
      <c r="P1947" s="123"/>
    </row>
    <row r="1948" spans="2:16" x14ac:dyDescent="0.2">
      <c r="B1948" s="124"/>
      <c r="C1948" s="137"/>
      <c r="D1948" s="138">
        <f t="shared" si="180"/>
        <v>0</v>
      </c>
      <c r="E1948" s="231"/>
      <c r="F1948" s="119"/>
      <c r="G1948" s="139">
        <f t="shared" si="184"/>
        <v>0</v>
      </c>
      <c r="H1948" s="140">
        <f t="shared" si="181"/>
        <v>0</v>
      </c>
      <c r="I1948" s="122">
        <f t="shared" si="185"/>
        <v>0</v>
      </c>
      <c r="K1948" s="120"/>
      <c r="L1948" s="141" t="e">
        <f t="shared" si="182"/>
        <v>#N/A</v>
      </c>
      <c r="M1948" s="142">
        <f>IF(C1948="ZZ Group",(SUM(IFERROR(SUM(VLOOKUP(C1948,SpeciesLookup,37,FALSE)*E1948/L1948*20*0.001),0)*(1-G1948))),SUM(IFERROR(SUM(VLOOKUP(C1948,SpeciesLookup,37,FALSE)/L1948*'6. Look Up Tables'!$M$9*0.001),0)*(1-G1948)))</f>
        <v>0</v>
      </c>
      <c r="N1948" s="120" t="s">
        <v>114</v>
      </c>
      <c r="O1948" s="122">
        <f t="shared" si="183"/>
        <v>0</v>
      </c>
      <c r="P1948" s="123"/>
    </row>
    <row r="1949" spans="2:16" x14ac:dyDescent="0.2">
      <c r="B1949" s="124"/>
      <c r="C1949" s="137"/>
      <c r="D1949" s="138">
        <f t="shared" si="180"/>
        <v>0</v>
      </c>
      <c r="E1949" s="231"/>
      <c r="F1949" s="119"/>
      <c r="G1949" s="139">
        <f t="shared" si="184"/>
        <v>0</v>
      </c>
      <c r="H1949" s="140">
        <f t="shared" si="181"/>
        <v>0</v>
      </c>
      <c r="I1949" s="122">
        <f t="shared" si="185"/>
        <v>0</v>
      </c>
      <c r="K1949" s="120"/>
      <c r="L1949" s="141" t="e">
        <f t="shared" si="182"/>
        <v>#N/A</v>
      </c>
      <c r="M1949" s="142">
        <f>IF(C1949="ZZ Group",(SUM(IFERROR(SUM(VLOOKUP(C1949,SpeciesLookup,37,FALSE)*E1949/L1949*20*0.001),0)*(1-G1949))),SUM(IFERROR(SUM(VLOOKUP(C1949,SpeciesLookup,37,FALSE)/L1949*'6. Look Up Tables'!$M$9*0.001),0)*(1-G1949)))</f>
        <v>0</v>
      </c>
      <c r="N1949" s="120" t="s">
        <v>114</v>
      </c>
      <c r="O1949" s="122">
        <f t="shared" si="183"/>
        <v>0</v>
      </c>
      <c r="P1949" s="123"/>
    </row>
    <row r="1950" spans="2:16" x14ac:dyDescent="0.2">
      <c r="B1950" s="124"/>
      <c r="C1950" s="137"/>
      <c r="D1950" s="138">
        <f t="shared" si="180"/>
        <v>0</v>
      </c>
      <c r="E1950" s="231"/>
      <c r="F1950" s="119"/>
      <c r="G1950" s="139">
        <f t="shared" si="184"/>
        <v>0</v>
      </c>
      <c r="H1950" s="140">
        <f t="shared" si="181"/>
        <v>0</v>
      </c>
      <c r="I1950" s="122">
        <f t="shared" si="185"/>
        <v>0</v>
      </c>
      <c r="K1950" s="120"/>
      <c r="L1950" s="141" t="e">
        <f t="shared" si="182"/>
        <v>#N/A</v>
      </c>
      <c r="M1950" s="142">
        <f>IF(C1950="ZZ Group",(SUM(IFERROR(SUM(VLOOKUP(C1950,SpeciesLookup,37,FALSE)*E1950/L1950*20*0.001),0)*(1-G1950))),SUM(IFERROR(SUM(VLOOKUP(C1950,SpeciesLookup,37,FALSE)/L1950*'6. Look Up Tables'!$M$9*0.001),0)*(1-G1950)))</f>
        <v>0</v>
      </c>
      <c r="N1950" s="120" t="s">
        <v>114</v>
      </c>
      <c r="O1950" s="122">
        <f t="shared" si="183"/>
        <v>0</v>
      </c>
      <c r="P1950" s="123"/>
    </row>
    <row r="1951" spans="2:16" x14ac:dyDescent="0.2">
      <c r="B1951" s="124"/>
      <c r="C1951" s="137"/>
      <c r="D1951" s="138">
        <f t="shared" si="180"/>
        <v>0</v>
      </c>
      <c r="E1951" s="231"/>
      <c r="F1951" s="119"/>
      <c r="G1951" s="139">
        <f t="shared" si="184"/>
        <v>0</v>
      </c>
      <c r="H1951" s="140">
        <f t="shared" si="181"/>
        <v>0</v>
      </c>
      <c r="I1951" s="122">
        <f t="shared" si="185"/>
        <v>0</v>
      </c>
      <c r="K1951" s="120"/>
      <c r="L1951" s="141" t="e">
        <f t="shared" si="182"/>
        <v>#N/A</v>
      </c>
      <c r="M1951" s="142">
        <f>IF(C1951="ZZ Group",(SUM(IFERROR(SUM(VLOOKUP(C1951,SpeciesLookup,37,FALSE)*E1951/L1951*20*0.001),0)*(1-G1951))),SUM(IFERROR(SUM(VLOOKUP(C1951,SpeciesLookup,37,FALSE)/L1951*'6. Look Up Tables'!$M$9*0.001),0)*(1-G1951)))</f>
        <v>0</v>
      </c>
      <c r="N1951" s="120" t="s">
        <v>114</v>
      </c>
      <c r="O1951" s="122">
        <f t="shared" si="183"/>
        <v>0</v>
      </c>
      <c r="P1951" s="123"/>
    </row>
    <row r="1952" spans="2:16" x14ac:dyDescent="0.2">
      <c r="B1952" s="124"/>
      <c r="C1952" s="137"/>
      <c r="D1952" s="138">
        <f t="shared" si="180"/>
        <v>0</v>
      </c>
      <c r="E1952" s="231"/>
      <c r="F1952" s="119"/>
      <c r="G1952" s="139">
        <f t="shared" si="184"/>
        <v>0</v>
      </c>
      <c r="H1952" s="140">
        <f t="shared" si="181"/>
        <v>0</v>
      </c>
      <c r="I1952" s="122">
        <f t="shared" si="185"/>
        <v>0</v>
      </c>
      <c r="K1952" s="120"/>
      <c r="L1952" s="141" t="e">
        <f t="shared" si="182"/>
        <v>#N/A</v>
      </c>
      <c r="M1952" s="142">
        <f>IF(C1952="ZZ Group",(SUM(IFERROR(SUM(VLOOKUP(C1952,SpeciesLookup,37,FALSE)*E1952/L1952*20*0.001),0)*(1-G1952))),SUM(IFERROR(SUM(VLOOKUP(C1952,SpeciesLookup,37,FALSE)/L1952*'6. Look Up Tables'!$M$9*0.001),0)*(1-G1952)))</f>
        <v>0</v>
      </c>
      <c r="N1952" s="120" t="s">
        <v>114</v>
      </c>
      <c r="O1952" s="122">
        <f t="shared" si="183"/>
        <v>0</v>
      </c>
      <c r="P1952" s="123"/>
    </row>
    <row r="1953" spans="2:16" x14ac:dyDescent="0.2">
      <c r="B1953" s="124"/>
      <c r="C1953" s="137"/>
      <c r="D1953" s="138">
        <f t="shared" si="180"/>
        <v>0</v>
      </c>
      <c r="E1953" s="231"/>
      <c r="F1953" s="119"/>
      <c r="G1953" s="139">
        <f t="shared" si="184"/>
        <v>0</v>
      </c>
      <c r="H1953" s="140">
        <f t="shared" si="181"/>
        <v>0</v>
      </c>
      <c r="I1953" s="122">
        <f t="shared" si="185"/>
        <v>0</v>
      </c>
      <c r="K1953" s="120"/>
      <c r="L1953" s="141" t="e">
        <f t="shared" si="182"/>
        <v>#N/A</v>
      </c>
      <c r="M1953" s="142">
        <f>IF(C1953="ZZ Group",(SUM(IFERROR(SUM(VLOOKUP(C1953,SpeciesLookup,37,FALSE)*E1953/L1953*20*0.001),0)*(1-G1953))),SUM(IFERROR(SUM(VLOOKUP(C1953,SpeciesLookup,37,FALSE)/L1953*'6. Look Up Tables'!$M$9*0.001),0)*(1-G1953)))</f>
        <v>0</v>
      </c>
      <c r="N1953" s="120" t="s">
        <v>114</v>
      </c>
      <c r="O1953" s="122">
        <f t="shared" si="183"/>
        <v>0</v>
      </c>
      <c r="P1953" s="123"/>
    </row>
    <row r="1954" spans="2:16" x14ac:dyDescent="0.2">
      <c r="B1954" s="124"/>
      <c r="C1954" s="137"/>
      <c r="D1954" s="138">
        <f t="shared" si="180"/>
        <v>0</v>
      </c>
      <c r="E1954" s="231"/>
      <c r="F1954" s="119"/>
      <c r="G1954" s="139">
        <f t="shared" si="184"/>
        <v>0</v>
      </c>
      <c r="H1954" s="140">
        <f t="shared" si="181"/>
        <v>0</v>
      </c>
      <c r="I1954" s="122">
        <f t="shared" si="185"/>
        <v>0</v>
      </c>
      <c r="K1954" s="120"/>
      <c r="L1954" s="141" t="e">
        <f t="shared" si="182"/>
        <v>#N/A</v>
      </c>
      <c r="M1954" s="142">
        <f>IF(C1954="ZZ Group",(SUM(IFERROR(SUM(VLOOKUP(C1954,SpeciesLookup,37,FALSE)*E1954/L1954*20*0.001),0)*(1-G1954))),SUM(IFERROR(SUM(VLOOKUP(C1954,SpeciesLookup,37,FALSE)/L1954*'6. Look Up Tables'!$M$9*0.001),0)*(1-G1954)))</f>
        <v>0</v>
      </c>
      <c r="N1954" s="120" t="s">
        <v>114</v>
      </c>
      <c r="O1954" s="122">
        <f t="shared" si="183"/>
        <v>0</v>
      </c>
      <c r="P1954" s="123"/>
    </row>
    <row r="1955" spans="2:16" x14ac:dyDescent="0.2">
      <c r="B1955" s="124"/>
      <c r="C1955" s="137"/>
      <c r="D1955" s="138">
        <f t="shared" si="180"/>
        <v>0</v>
      </c>
      <c r="E1955" s="231"/>
      <c r="F1955" s="119"/>
      <c r="G1955" s="139">
        <f t="shared" si="184"/>
        <v>0</v>
      </c>
      <c r="H1955" s="140">
        <f t="shared" si="181"/>
        <v>0</v>
      </c>
      <c r="I1955" s="122">
        <f t="shared" si="185"/>
        <v>0</v>
      </c>
      <c r="K1955" s="120"/>
      <c r="L1955" s="141" t="e">
        <f t="shared" si="182"/>
        <v>#N/A</v>
      </c>
      <c r="M1955" s="142">
        <f>IF(C1955="ZZ Group",(SUM(IFERROR(SUM(VLOOKUP(C1955,SpeciesLookup,37,FALSE)*E1955/L1955*20*0.001),0)*(1-G1955))),SUM(IFERROR(SUM(VLOOKUP(C1955,SpeciesLookup,37,FALSE)/L1955*'6. Look Up Tables'!$M$9*0.001),0)*(1-G1955)))</f>
        <v>0</v>
      </c>
      <c r="N1955" s="120" t="s">
        <v>114</v>
      </c>
      <c r="O1955" s="122">
        <f t="shared" si="183"/>
        <v>0</v>
      </c>
      <c r="P1955" s="123"/>
    </row>
    <row r="1956" spans="2:16" x14ac:dyDescent="0.2">
      <c r="B1956" s="124"/>
      <c r="C1956" s="137"/>
      <c r="D1956" s="138">
        <f t="shared" si="180"/>
        <v>0</v>
      </c>
      <c r="E1956" s="231"/>
      <c r="F1956" s="119"/>
      <c r="G1956" s="139">
        <f t="shared" si="184"/>
        <v>0</v>
      </c>
      <c r="H1956" s="140">
        <f t="shared" si="181"/>
        <v>0</v>
      </c>
      <c r="I1956" s="122">
        <f t="shared" si="185"/>
        <v>0</v>
      </c>
      <c r="K1956" s="120"/>
      <c r="L1956" s="141" t="e">
        <f t="shared" si="182"/>
        <v>#N/A</v>
      </c>
      <c r="M1956" s="142">
        <f>IF(C1956="ZZ Group",(SUM(IFERROR(SUM(VLOOKUP(C1956,SpeciesLookup,37,FALSE)*E1956/L1956*20*0.001),0)*(1-G1956))),SUM(IFERROR(SUM(VLOOKUP(C1956,SpeciesLookup,37,FALSE)/L1956*'6. Look Up Tables'!$M$9*0.001),0)*(1-G1956)))</f>
        <v>0</v>
      </c>
      <c r="N1956" s="120" t="s">
        <v>114</v>
      </c>
      <c r="O1956" s="122">
        <f t="shared" si="183"/>
        <v>0</v>
      </c>
      <c r="P1956" s="123"/>
    </row>
    <row r="1957" spans="2:16" x14ac:dyDescent="0.2">
      <c r="B1957" s="124"/>
      <c r="C1957" s="137"/>
      <c r="D1957" s="138">
        <f t="shared" si="180"/>
        <v>0</v>
      </c>
      <c r="E1957" s="231"/>
      <c r="F1957" s="119"/>
      <c r="G1957" s="139">
        <f t="shared" si="184"/>
        <v>0</v>
      </c>
      <c r="H1957" s="140">
        <f t="shared" si="181"/>
        <v>0</v>
      </c>
      <c r="I1957" s="122">
        <f t="shared" si="185"/>
        <v>0</v>
      </c>
      <c r="K1957" s="120"/>
      <c r="L1957" s="141" t="e">
        <f t="shared" si="182"/>
        <v>#N/A</v>
      </c>
      <c r="M1957" s="142">
        <f>IF(C1957="ZZ Group",(SUM(IFERROR(SUM(VLOOKUP(C1957,SpeciesLookup,37,FALSE)*E1957/L1957*20*0.001),0)*(1-G1957))),SUM(IFERROR(SUM(VLOOKUP(C1957,SpeciesLookup,37,FALSE)/L1957*'6. Look Up Tables'!$M$9*0.001),0)*(1-G1957)))</f>
        <v>0</v>
      </c>
      <c r="N1957" s="120" t="s">
        <v>114</v>
      </c>
      <c r="O1957" s="122">
        <f t="shared" si="183"/>
        <v>0</v>
      </c>
      <c r="P1957" s="123"/>
    </row>
    <row r="1958" spans="2:16" x14ac:dyDescent="0.2">
      <c r="B1958" s="124"/>
      <c r="C1958" s="137"/>
      <c r="D1958" s="138">
        <f t="shared" si="180"/>
        <v>0</v>
      </c>
      <c r="E1958" s="231"/>
      <c r="F1958" s="119"/>
      <c r="G1958" s="139">
        <f t="shared" si="184"/>
        <v>0</v>
      </c>
      <c r="H1958" s="140">
        <f t="shared" si="181"/>
        <v>0</v>
      </c>
      <c r="I1958" s="122">
        <f t="shared" si="185"/>
        <v>0</v>
      </c>
      <c r="K1958" s="120"/>
      <c r="L1958" s="141" t="e">
        <f t="shared" si="182"/>
        <v>#N/A</v>
      </c>
      <c r="M1958" s="142">
        <f>IF(C1958="ZZ Group",(SUM(IFERROR(SUM(VLOOKUP(C1958,SpeciesLookup,37,FALSE)*E1958/L1958*20*0.001),0)*(1-G1958))),SUM(IFERROR(SUM(VLOOKUP(C1958,SpeciesLookup,37,FALSE)/L1958*'6. Look Up Tables'!$M$9*0.001),0)*(1-G1958)))</f>
        <v>0</v>
      </c>
      <c r="N1958" s="120" t="s">
        <v>114</v>
      </c>
      <c r="O1958" s="122">
        <f t="shared" si="183"/>
        <v>0</v>
      </c>
      <c r="P1958" s="123"/>
    </row>
    <row r="1959" spans="2:16" x14ac:dyDescent="0.2">
      <c r="B1959" s="124"/>
      <c r="C1959" s="137"/>
      <c r="D1959" s="138">
        <f t="shared" si="180"/>
        <v>0</v>
      </c>
      <c r="E1959" s="231"/>
      <c r="F1959" s="119"/>
      <c r="G1959" s="139">
        <f t="shared" si="184"/>
        <v>0</v>
      </c>
      <c r="H1959" s="140">
        <f t="shared" si="181"/>
        <v>0</v>
      </c>
      <c r="I1959" s="122">
        <f t="shared" si="185"/>
        <v>0</v>
      </c>
      <c r="K1959" s="120"/>
      <c r="L1959" s="141" t="e">
        <f t="shared" si="182"/>
        <v>#N/A</v>
      </c>
      <c r="M1959" s="142">
        <f>IF(C1959="ZZ Group",(SUM(IFERROR(SUM(VLOOKUP(C1959,SpeciesLookup,37,FALSE)*E1959/L1959*20*0.001),0)*(1-G1959))),SUM(IFERROR(SUM(VLOOKUP(C1959,SpeciesLookup,37,FALSE)/L1959*'6. Look Up Tables'!$M$9*0.001),0)*(1-G1959)))</f>
        <v>0</v>
      </c>
      <c r="N1959" s="120" t="s">
        <v>114</v>
      </c>
      <c r="O1959" s="122">
        <f t="shared" si="183"/>
        <v>0</v>
      </c>
      <c r="P1959" s="123"/>
    </row>
    <row r="1960" spans="2:16" x14ac:dyDescent="0.2">
      <c r="B1960" s="124"/>
      <c r="C1960" s="137"/>
      <c r="D1960" s="138">
        <f t="shared" si="180"/>
        <v>0</v>
      </c>
      <c r="E1960" s="231"/>
      <c r="F1960" s="119"/>
      <c r="G1960" s="139">
        <f t="shared" si="184"/>
        <v>0</v>
      </c>
      <c r="H1960" s="140">
        <f t="shared" si="181"/>
        <v>0</v>
      </c>
      <c r="I1960" s="122">
        <f t="shared" si="185"/>
        <v>0</v>
      </c>
      <c r="K1960" s="120"/>
      <c r="L1960" s="141" t="e">
        <f t="shared" si="182"/>
        <v>#N/A</v>
      </c>
      <c r="M1960" s="142">
        <f>IF(C1960="ZZ Group",(SUM(IFERROR(SUM(VLOOKUP(C1960,SpeciesLookup,37,FALSE)*E1960/L1960*20*0.001),0)*(1-G1960))),SUM(IFERROR(SUM(VLOOKUP(C1960,SpeciesLookup,37,FALSE)/L1960*'6. Look Up Tables'!$M$9*0.001),0)*(1-G1960)))</f>
        <v>0</v>
      </c>
      <c r="N1960" s="120" t="s">
        <v>114</v>
      </c>
      <c r="O1960" s="122">
        <f t="shared" si="183"/>
        <v>0</v>
      </c>
      <c r="P1960" s="123"/>
    </row>
    <row r="1961" spans="2:16" x14ac:dyDescent="0.2">
      <c r="B1961" s="124"/>
      <c r="C1961" s="137"/>
      <c r="D1961" s="138">
        <f t="shared" si="180"/>
        <v>0</v>
      </c>
      <c r="E1961" s="231"/>
      <c r="F1961" s="119"/>
      <c r="G1961" s="139">
        <f t="shared" si="184"/>
        <v>0</v>
      </c>
      <c r="H1961" s="140">
        <f t="shared" si="181"/>
        <v>0</v>
      </c>
      <c r="I1961" s="122">
        <f t="shared" si="185"/>
        <v>0</v>
      </c>
      <c r="K1961" s="120"/>
      <c r="L1961" s="141" t="e">
        <f t="shared" si="182"/>
        <v>#N/A</v>
      </c>
      <c r="M1961" s="142">
        <f>IF(C1961="ZZ Group",(SUM(IFERROR(SUM(VLOOKUP(C1961,SpeciesLookup,37,FALSE)*E1961/L1961*20*0.001),0)*(1-G1961))),SUM(IFERROR(SUM(VLOOKUP(C1961,SpeciesLookup,37,FALSE)/L1961*'6. Look Up Tables'!$M$9*0.001),0)*(1-G1961)))</f>
        <v>0</v>
      </c>
      <c r="N1961" s="120" t="s">
        <v>114</v>
      </c>
      <c r="O1961" s="122">
        <f t="shared" si="183"/>
        <v>0</v>
      </c>
      <c r="P1961" s="123"/>
    </row>
    <row r="1962" spans="2:16" x14ac:dyDescent="0.2">
      <c r="B1962" s="124"/>
      <c r="C1962" s="137"/>
      <c r="D1962" s="138">
        <f t="shared" si="180"/>
        <v>0</v>
      </c>
      <c r="E1962" s="231"/>
      <c r="F1962" s="119"/>
      <c r="G1962" s="139">
        <f t="shared" si="184"/>
        <v>0</v>
      </c>
      <c r="H1962" s="140">
        <f t="shared" si="181"/>
        <v>0</v>
      </c>
      <c r="I1962" s="122">
        <f t="shared" si="185"/>
        <v>0</v>
      </c>
      <c r="K1962" s="120"/>
      <c r="L1962" s="141" t="e">
        <f t="shared" si="182"/>
        <v>#N/A</v>
      </c>
      <c r="M1962" s="142">
        <f>IF(C1962="ZZ Group",(SUM(IFERROR(SUM(VLOOKUP(C1962,SpeciesLookup,37,FALSE)*E1962/L1962*20*0.001),0)*(1-G1962))),SUM(IFERROR(SUM(VLOOKUP(C1962,SpeciesLookup,37,FALSE)/L1962*'6. Look Up Tables'!$M$9*0.001),0)*(1-G1962)))</f>
        <v>0</v>
      </c>
      <c r="N1962" s="120" t="s">
        <v>114</v>
      </c>
      <c r="O1962" s="122">
        <f t="shared" si="183"/>
        <v>0</v>
      </c>
      <c r="P1962" s="123"/>
    </row>
    <row r="1963" spans="2:16" x14ac:dyDescent="0.2">
      <c r="B1963" s="124"/>
      <c r="C1963" s="137"/>
      <c r="D1963" s="138">
        <f t="shared" si="180"/>
        <v>0</v>
      </c>
      <c r="E1963" s="231"/>
      <c r="F1963" s="119"/>
      <c r="G1963" s="139">
        <f t="shared" si="184"/>
        <v>0</v>
      </c>
      <c r="H1963" s="140">
        <f t="shared" si="181"/>
        <v>0</v>
      </c>
      <c r="I1963" s="122">
        <f t="shared" si="185"/>
        <v>0</v>
      </c>
      <c r="K1963" s="120"/>
      <c r="L1963" s="141" t="e">
        <f t="shared" si="182"/>
        <v>#N/A</v>
      </c>
      <c r="M1963" s="142">
        <f>IF(C1963="ZZ Group",(SUM(IFERROR(SUM(VLOOKUP(C1963,SpeciesLookup,37,FALSE)*E1963/L1963*20*0.001),0)*(1-G1963))),SUM(IFERROR(SUM(VLOOKUP(C1963,SpeciesLookup,37,FALSE)/L1963*'6. Look Up Tables'!$M$9*0.001),0)*(1-G1963)))</f>
        <v>0</v>
      </c>
      <c r="N1963" s="120" t="s">
        <v>114</v>
      </c>
      <c r="O1963" s="122">
        <f t="shared" si="183"/>
        <v>0</v>
      </c>
      <c r="P1963" s="123"/>
    </row>
    <row r="1964" spans="2:16" x14ac:dyDescent="0.2">
      <c r="B1964" s="124"/>
      <c r="C1964" s="137"/>
      <c r="D1964" s="138">
        <f t="shared" si="180"/>
        <v>0</v>
      </c>
      <c r="E1964" s="231"/>
      <c r="F1964" s="119"/>
      <c r="G1964" s="139">
        <f t="shared" si="184"/>
        <v>0</v>
      </c>
      <c r="H1964" s="140">
        <f t="shared" si="181"/>
        <v>0</v>
      </c>
      <c r="I1964" s="122">
        <f t="shared" si="185"/>
        <v>0</v>
      </c>
      <c r="K1964" s="120"/>
      <c r="L1964" s="141" t="e">
        <f t="shared" si="182"/>
        <v>#N/A</v>
      </c>
      <c r="M1964" s="142">
        <f>IF(C1964="ZZ Group",(SUM(IFERROR(SUM(VLOOKUP(C1964,SpeciesLookup,37,FALSE)*E1964/L1964*20*0.001),0)*(1-G1964))),SUM(IFERROR(SUM(VLOOKUP(C1964,SpeciesLookup,37,FALSE)/L1964*'6. Look Up Tables'!$M$9*0.001),0)*(1-G1964)))</f>
        <v>0</v>
      </c>
      <c r="N1964" s="120" t="s">
        <v>114</v>
      </c>
      <c r="O1964" s="122">
        <f t="shared" si="183"/>
        <v>0</v>
      </c>
      <c r="P1964" s="123"/>
    </row>
    <row r="1965" spans="2:16" x14ac:dyDescent="0.2">
      <c r="B1965" s="124"/>
      <c r="C1965" s="137"/>
      <c r="D1965" s="138">
        <f t="shared" si="180"/>
        <v>0</v>
      </c>
      <c r="E1965" s="231"/>
      <c r="F1965" s="119"/>
      <c r="G1965" s="139">
        <f t="shared" si="184"/>
        <v>0</v>
      </c>
      <c r="H1965" s="140">
        <f t="shared" si="181"/>
        <v>0</v>
      </c>
      <c r="I1965" s="122">
        <f t="shared" si="185"/>
        <v>0</v>
      </c>
      <c r="K1965" s="120"/>
      <c r="L1965" s="141" t="e">
        <f t="shared" si="182"/>
        <v>#N/A</v>
      </c>
      <c r="M1965" s="142">
        <f>IF(C1965="ZZ Group",(SUM(IFERROR(SUM(VLOOKUP(C1965,SpeciesLookup,37,FALSE)*E1965/L1965*20*0.001),0)*(1-G1965))),SUM(IFERROR(SUM(VLOOKUP(C1965,SpeciesLookup,37,FALSE)/L1965*'6. Look Up Tables'!$M$9*0.001),0)*(1-G1965)))</f>
        <v>0</v>
      </c>
      <c r="N1965" s="120" t="s">
        <v>114</v>
      </c>
      <c r="O1965" s="122">
        <f t="shared" si="183"/>
        <v>0</v>
      </c>
      <c r="P1965" s="123"/>
    </row>
    <row r="1966" spans="2:16" x14ac:dyDescent="0.2">
      <c r="B1966" s="124"/>
      <c r="C1966" s="137"/>
      <c r="D1966" s="138">
        <f t="shared" si="180"/>
        <v>0</v>
      </c>
      <c r="E1966" s="231"/>
      <c r="F1966" s="119"/>
      <c r="G1966" s="139">
        <f t="shared" si="184"/>
        <v>0</v>
      </c>
      <c r="H1966" s="140">
        <f t="shared" si="181"/>
        <v>0</v>
      </c>
      <c r="I1966" s="122">
        <f t="shared" si="185"/>
        <v>0</v>
      </c>
      <c r="K1966" s="120"/>
      <c r="L1966" s="141" t="e">
        <f t="shared" si="182"/>
        <v>#N/A</v>
      </c>
      <c r="M1966" s="142">
        <f>IF(C1966="ZZ Group",(SUM(IFERROR(SUM(VLOOKUP(C1966,SpeciesLookup,37,FALSE)*E1966/L1966*20*0.001),0)*(1-G1966))),SUM(IFERROR(SUM(VLOOKUP(C1966,SpeciesLookup,37,FALSE)/L1966*'6. Look Up Tables'!$M$9*0.001),0)*(1-G1966)))</f>
        <v>0</v>
      </c>
      <c r="N1966" s="120" t="s">
        <v>114</v>
      </c>
      <c r="O1966" s="122">
        <f t="shared" si="183"/>
        <v>0</v>
      </c>
      <c r="P1966" s="123"/>
    </row>
    <row r="1967" spans="2:16" x14ac:dyDescent="0.2">
      <c r="B1967" s="124"/>
      <c r="C1967" s="137"/>
      <c r="D1967" s="138">
        <f t="shared" si="180"/>
        <v>0</v>
      </c>
      <c r="E1967" s="231"/>
      <c r="F1967" s="119"/>
      <c r="G1967" s="139">
        <f t="shared" si="184"/>
        <v>0</v>
      </c>
      <c r="H1967" s="140">
        <f t="shared" si="181"/>
        <v>0</v>
      </c>
      <c r="I1967" s="122">
        <f t="shared" si="185"/>
        <v>0</v>
      </c>
      <c r="K1967" s="120"/>
      <c r="L1967" s="141" t="e">
        <f t="shared" si="182"/>
        <v>#N/A</v>
      </c>
      <c r="M1967" s="142">
        <f>IF(C1967="ZZ Group",(SUM(IFERROR(SUM(VLOOKUP(C1967,SpeciesLookup,37,FALSE)*E1967/L1967*20*0.001),0)*(1-G1967))),SUM(IFERROR(SUM(VLOOKUP(C1967,SpeciesLookup,37,FALSE)/L1967*'6. Look Up Tables'!$M$9*0.001),0)*(1-G1967)))</f>
        <v>0</v>
      </c>
      <c r="N1967" s="120" t="s">
        <v>114</v>
      </c>
      <c r="O1967" s="122">
        <f t="shared" si="183"/>
        <v>0</v>
      </c>
      <c r="P1967" s="123"/>
    </row>
    <row r="1968" spans="2:16" x14ac:dyDescent="0.2">
      <c r="B1968" s="124"/>
      <c r="C1968" s="137"/>
      <c r="D1968" s="138">
        <f t="shared" si="180"/>
        <v>0</v>
      </c>
      <c r="E1968" s="231"/>
      <c r="F1968" s="119"/>
      <c r="G1968" s="139">
        <f t="shared" si="184"/>
        <v>0</v>
      </c>
      <c r="H1968" s="140">
        <f t="shared" si="181"/>
        <v>0</v>
      </c>
      <c r="I1968" s="122">
        <f t="shared" si="185"/>
        <v>0</v>
      </c>
      <c r="K1968" s="120"/>
      <c r="L1968" s="141" t="e">
        <f t="shared" si="182"/>
        <v>#N/A</v>
      </c>
      <c r="M1968" s="142">
        <f>IF(C1968="ZZ Group",(SUM(IFERROR(SUM(VLOOKUP(C1968,SpeciesLookup,37,FALSE)*E1968/L1968*20*0.001),0)*(1-G1968))),SUM(IFERROR(SUM(VLOOKUP(C1968,SpeciesLookup,37,FALSE)/L1968*'6. Look Up Tables'!$M$9*0.001),0)*(1-G1968)))</f>
        <v>0</v>
      </c>
      <c r="N1968" s="120" t="s">
        <v>114</v>
      </c>
      <c r="O1968" s="122">
        <f t="shared" si="183"/>
        <v>0</v>
      </c>
      <c r="P1968" s="123"/>
    </row>
    <row r="1969" spans="2:16" x14ac:dyDescent="0.2">
      <c r="B1969" s="124"/>
      <c r="C1969" s="137"/>
      <c r="D1969" s="138">
        <f t="shared" si="180"/>
        <v>0</v>
      </c>
      <c r="E1969" s="231"/>
      <c r="F1969" s="119"/>
      <c r="G1969" s="139">
        <f t="shared" si="184"/>
        <v>0</v>
      </c>
      <c r="H1969" s="140">
        <f t="shared" si="181"/>
        <v>0</v>
      </c>
      <c r="I1969" s="122">
        <f t="shared" si="185"/>
        <v>0</v>
      </c>
      <c r="K1969" s="120"/>
      <c r="L1969" s="141" t="e">
        <f t="shared" si="182"/>
        <v>#N/A</v>
      </c>
      <c r="M1969" s="142">
        <f>IF(C1969="ZZ Group",(SUM(IFERROR(SUM(VLOOKUP(C1969,SpeciesLookup,37,FALSE)*E1969/L1969*20*0.001),0)*(1-G1969))),SUM(IFERROR(SUM(VLOOKUP(C1969,SpeciesLookup,37,FALSE)/L1969*'6. Look Up Tables'!$M$9*0.001),0)*(1-G1969)))</f>
        <v>0</v>
      </c>
      <c r="N1969" s="120" t="s">
        <v>114</v>
      </c>
      <c r="O1969" s="122">
        <f t="shared" si="183"/>
        <v>0</v>
      </c>
      <c r="P1969" s="123"/>
    </row>
    <row r="1970" spans="2:16" x14ac:dyDescent="0.2">
      <c r="B1970" s="124"/>
      <c r="C1970" s="137"/>
      <c r="D1970" s="138">
        <f t="shared" si="180"/>
        <v>0</v>
      </c>
      <c r="E1970" s="231"/>
      <c r="F1970" s="119"/>
      <c r="G1970" s="139">
        <f t="shared" si="184"/>
        <v>0</v>
      </c>
      <c r="H1970" s="140">
        <f t="shared" si="181"/>
        <v>0</v>
      </c>
      <c r="I1970" s="122">
        <f t="shared" si="185"/>
        <v>0</v>
      </c>
      <c r="K1970" s="120"/>
      <c r="L1970" s="141" t="e">
        <f t="shared" si="182"/>
        <v>#N/A</v>
      </c>
      <c r="M1970" s="142">
        <f>IF(C1970="ZZ Group",(SUM(IFERROR(SUM(VLOOKUP(C1970,SpeciesLookup,37,FALSE)*E1970/L1970*20*0.001),0)*(1-G1970))),SUM(IFERROR(SUM(VLOOKUP(C1970,SpeciesLookup,37,FALSE)/L1970*'6. Look Up Tables'!$M$9*0.001),0)*(1-G1970)))</f>
        <v>0</v>
      </c>
      <c r="N1970" s="120" t="s">
        <v>114</v>
      </c>
      <c r="O1970" s="122">
        <f t="shared" si="183"/>
        <v>0</v>
      </c>
      <c r="P1970" s="123"/>
    </row>
    <row r="1971" spans="2:16" x14ac:dyDescent="0.2">
      <c r="B1971" s="124"/>
      <c r="C1971" s="137"/>
      <c r="D1971" s="138">
        <f t="shared" si="180"/>
        <v>0</v>
      </c>
      <c r="E1971" s="231"/>
      <c r="F1971" s="119"/>
      <c r="G1971" s="139">
        <f t="shared" si="184"/>
        <v>0</v>
      </c>
      <c r="H1971" s="140">
        <f t="shared" si="181"/>
        <v>0</v>
      </c>
      <c r="I1971" s="122">
        <f t="shared" si="185"/>
        <v>0</v>
      </c>
      <c r="K1971" s="120"/>
      <c r="L1971" s="141" t="e">
        <f t="shared" si="182"/>
        <v>#N/A</v>
      </c>
      <c r="M1971" s="142">
        <f>IF(C1971="ZZ Group",(SUM(IFERROR(SUM(VLOOKUP(C1971,SpeciesLookup,37,FALSE)*E1971/L1971*20*0.001),0)*(1-G1971))),SUM(IFERROR(SUM(VLOOKUP(C1971,SpeciesLookup,37,FALSE)/L1971*'6. Look Up Tables'!$M$9*0.001),0)*(1-G1971)))</f>
        <v>0</v>
      </c>
      <c r="N1971" s="120" t="s">
        <v>114</v>
      </c>
      <c r="O1971" s="122">
        <f t="shared" si="183"/>
        <v>0</v>
      </c>
      <c r="P1971" s="123"/>
    </row>
    <row r="1972" spans="2:16" x14ac:dyDescent="0.2">
      <c r="B1972" s="124"/>
      <c r="C1972" s="137"/>
      <c r="D1972" s="138">
        <f t="shared" si="180"/>
        <v>0</v>
      </c>
      <c r="E1972" s="231"/>
      <c r="F1972" s="119"/>
      <c r="G1972" s="139">
        <f t="shared" si="184"/>
        <v>0</v>
      </c>
      <c r="H1972" s="140">
        <f t="shared" si="181"/>
        <v>0</v>
      </c>
      <c r="I1972" s="122">
        <f t="shared" si="185"/>
        <v>0</v>
      </c>
      <c r="K1972" s="120"/>
      <c r="L1972" s="141" t="e">
        <f t="shared" si="182"/>
        <v>#N/A</v>
      </c>
      <c r="M1972" s="142">
        <f>IF(C1972="ZZ Group",(SUM(IFERROR(SUM(VLOOKUP(C1972,SpeciesLookup,37,FALSE)*E1972/L1972*20*0.001),0)*(1-G1972))),SUM(IFERROR(SUM(VLOOKUP(C1972,SpeciesLookup,37,FALSE)/L1972*'6. Look Up Tables'!$M$9*0.001),0)*(1-G1972)))</f>
        <v>0</v>
      </c>
      <c r="N1972" s="120" t="s">
        <v>114</v>
      </c>
      <c r="O1972" s="122">
        <f t="shared" si="183"/>
        <v>0</v>
      </c>
      <c r="P1972" s="123"/>
    </row>
    <row r="1973" spans="2:16" x14ac:dyDescent="0.2">
      <c r="B1973" s="124"/>
      <c r="C1973" s="137"/>
      <c r="D1973" s="138">
        <f t="shared" si="180"/>
        <v>0</v>
      </c>
      <c r="E1973" s="231"/>
      <c r="F1973" s="119"/>
      <c r="G1973" s="139">
        <f t="shared" si="184"/>
        <v>0</v>
      </c>
      <c r="H1973" s="140">
        <f t="shared" si="181"/>
        <v>0</v>
      </c>
      <c r="I1973" s="122">
        <f t="shared" si="185"/>
        <v>0</v>
      </c>
      <c r="K1973" s="120"/>
      <c r="L1973" s="141" t="e">
        <f t="shared" si="182"/>
        <v>#N/A</v>
      </c>
      <c r="M1973" s="142">
        <f>IF(C1973="ZZ Group",(SUM(IFERROR(SUM(VLOOKUP(C1973,SpeciesLookup,37,FALSE)*E1973/L1973*20*0.001),0)*(1-G1973))),SUM(IFERROR(SUM(VLOOKUP(C1973,SpeciesLookup,37,FALSE)/L1973*'6. Look Up Tables'!$M$9*0.001),0)*(1-G1973)))</f>
        <v>0</v>
      </c>
      <c r="N1973" s="120" t="s">
        <v>114</v>
      </c>
      <c r="O1973" s="122">
        <f t="shared" si="183"/>
        <v>0</v>
      </c>
      <c r="P1973" s="123"/>
    </row>
    <row r="1974" spans="2:16" x14ac:dyDescent="0.2">
      <c r="B1974" s="124"/>
      <c r="C1974" s="137"/>
      <c r="D1974" s="138">
        <f t="shared" si="180"/>
        <v>0</v>
      </c>
      <c r="E1974" s="231"/>
      <c r="F1974" s="119"/>
      <c r="G1974" s="139">
        <f t="shared" si="184"/>
        <v>0</v>
      </c>
      <c r="H1974" s="140">
        <f t="shared" si="181"/>
        <v>0</v>
      </c>
      <c r="I1974" s="122">
        <f t="shared" si="185"/>
        <v>0</v>
      </c>
      <c r="K1974" s="120"/>
      <c r="L1974" s="141" t="e">
        <f t="shared" si="182"/>
        <v>#N/A</v>
      </c>
      <c r="M1974" s="142">
        <f>IF(C1974="ZZ Group",(SUM(IFERROR(SUM(VLOOKUP(C1974,SpeciesLookup,37,FALSE)*E1974/L1974*20*0.001),0)*(1-G1974))),SUM(IFERROR(SUM(VLOOKUP(C1974,SpeciesLookup,37,FALSE)/L1974*'6. Look Up Tables'!$M$9*0.001),0)*(1-G1974)))</f>
        <v>0</v>
      </c>
      <c r="N1974" s="120" t="s">
        <v>114</v>
      </c>
      <c r="O1974" s="122">
        <f t="shared" si="183"/>
        <v>0</v>
      </c>
      <c r="P1974" s="123"/>
    </row>
    <row r="1975" spans="2:16" x14ac:dyDescent="0.2">
      <c r="B1975" s="124"/>
      <c r="C1975" s="137"/>
      <c r="D1975" s="138">
        <f t="shared" si="180"/>
        <v>0</v>
      </c>
      <c r="E1975" s="231"/>
      <c r="F1975" s="119"/>
      <c r="G1975" s="139">
        <f t="shared" si="184"/>
        <v>0</v>
      </c>
      <c r="H1975" s="140">
        <f t="shared" si="181"/>
        <v>0</v>
      </c>
      <c r="I1975" s="122">
        <f t="shared" si="185"/>
        <v>0</v>
      </c>
      <c r="K1975" s="120"/>
      <c r="L1975" s="141" t="e">
        <f t="shared" si="182"/>
        <v>#N/A</v>
      </c>
      <c r="M1975" s="142">
        <f>IF(C1975="ZZ Group",(SUM(IFERROR(SUM(VLOOKUP(C1975,SpeciesLookup,37,FALSE)*E1975/L1975*20*0.001),0)*(1-G1975))),SUM(IFERROR(SUM(VLOOKUP(C1975,SpeciesLookup,37,FALSE)/L1975*'6. Look Up Tables'!$M$9*0.001),0)*(1-G1975)))</f>
        <v>0</v>
      </c>
      <c r="N1975" s="120" t="s">
        <v>114</v>
      </c>
      <c r="O1975" s="122">
        <f t="shared" si="183"/>
        <v>0</v>
      </c>
      <c r="P1975" s="123"/>
    </row>
    <row r="1976" spans="2:16" x14ac:dyDescent="0.2">
      <c r="B1976" s="124"/>
      <c r="C1976" s="137"/>
      <c r="D1976" s="138">
        <f t="shared" si="180"/>
        <v>0</v>
      </c>
      <c r="E1976" s="231"/>
      <c r="F1976" s="119"/>
      <c r="G1976" s="139">
        <f t="shared" si="184"/>
        <v>0</v>
      </c>
      <c r="H1976" s="140">
        <f t="shared" si="181"/>
        <v>0</v>
      </c>
      <c r="I1976" s="122">
        <f t="shared" si="185"/>
        <v>0</v>
      </c>
      <c r="K1976" s="120"/>
      <c r="L1976" s="141" t="e">
        <f t="shared" si="182"/>
        <v>#N/A</v>
      </c>
      <c r="M1976" s="142">
        <f>IF(C1976="ZZ Group",(SUM(IFERROR(SUM(VLOOKUP(C1976,SpeciesLookup,37,FALSE)*E1976/L1976*20*0.001),0)*(1-G1976))),SUM(IFERROR(SUM(VLOOKUP(C1976,SpeciesLookup,37,FALSE)/L1976*'6. Look Up Tables'!$M$9*0.001),0)*(1-G1976)))</f>
        <v>0</v>
      </c>
      <c r="N1976" s="120" t="s">
        <v>114</v>
      </c>
      <c r="O1976" s="122">
        <f t="shared" si="183"/>
        <v>0</v>
      </c>
      <c r="P1976" s="123"/>
    </row>
    <row r="1977" spans="2:16" x14ac:dyDescent="0.2">
      <c r="B1977" s="124"/>
      <c r="C1977" s="137"/>
      <c r="D1977" s="138">
        <f t="shared" si="180"/>
        <v>0</v>
      </c>
      <c r="E1977" s="231"/>
      <c r="F1977" s="119"/>
      <c r="G1977" s="139">
        <f t="shared" si="184"/>
        <v>0</v>
      </c>
      <c r="H1977" s="140">
        <f t="shared" si="181"/>
        <v>0</v>
      </c>
      <c r="I1977" s="122">
        <f t="shared" si="185"/>
        <v>0</v>
      </c>
      <c r="K1977" s="120"/>
      <c r="L1977" s="141" t="e">
        <f t="shared" si="182"/>
        <v>#N/A</v>
      </c>
      <c r="M1977" s="142">
        <f>IF(C1977="ZZ Group",(SUM(IFERROR(SUM(VLOOKUP(C1977,SpeciesLookup,37,FALSE)*E1977/L1977*20*0.001),0)*(1-G1977))),SUM(IFERROR(SUM(VLOOKUP(C1977,SpeciesLookup,37,FALSE)/L1977*'6. Look Up Tables'!$M$9*0.001),0)*(1-G1977)))</f>
        <v>0</v>
      </c>
      <c r="N1977" s="120" t="s">
        <v>114</v>
      </c>
      <c r="O1977" s="122">
        <f t="shared" si="183"/>
        <v>0</v>
      </c>
      <c r="P1977" s="123"/>
    </row>
    <row r="1978" spans="2:16" x14ac:dyDescent="0.2">
      <c r="B1978" s="124"/>
      <c r="C1978" s="137"/>
      <c r="D1978" s="138">
        <f t="shared" si="180"/>
        <v>0</v>
      </c>
      <c r="E1978" s="231"/>
      <c r="F1978" s="119"/>
      <c r="G1978" s="139">
        <f t="shared" si="184"/>
        <v>0</v>
      </c>
      <c r="H1978" s="140">
        <f t="shared" si="181"/>
        <v>0</v>
      </c>
      <c r="I1978" s="122">
        <f t="shared" si="185"/>
        <v>0</v>
      </c>
      <c r="K1978" s="120"/>
      <c r="L1978" s="141" t="e">
        <f t="shared" si="182"/>
        <v>#N/A</v>
      </c>
      <c r="M1978" s="142">
        <f>IF(C1978="ZZ Group",(SUM(IFERROR(SUM(VLOOKUP(C1978,SpeciesLookup,37,FALSE)*E1978/L1978*20*0.001),0)*(1-G1978))),SUM(IFERROR(SUM(VLOOKUP(C1978,SpeciesLookup,37,FALSE)/L1978*'6. Look Up Tables'!$M$9*0.001),0)*(1-G1978)))</f>
        <v>0</v>
      </c>
      <c r="N1978" s="120" t="s">
        <v>114</v>
      </c>
      <c r="O1978" s="122">
        <f t="shared" si="183"/>
        <v>0</v>
      </c>
      <c r="P1978" s="123"/>
    </row>
    <row r="1979" spans="2:16" x14ac:dyDescent="0.2">
      <c r="B1979" s="124"/>
      <c r="C1979" s="137"/>
      <c r="D1979" s="138">
        <f t="shared" si="180"/>
        <v>0</v>
      </c>
      <c r="E1979" s="231"/>
      <c r="F1979" s="119"/>
      <c r="G1979" s="139">
        <f t="shared" si="184"/>
        <v>0</v>
      </c>
      <c r="H1979" s="140">
        <f t="shared" si="181"/>
        <v>0</v>
      </c>
      <c r="I1979" s="122">
        <f t="shared" si="185"/>
        <v>0</v>
      </c>
      <c r="K1979" s="120"/>
      <c r="L1979" s="141" t="e">
        <f t="shared" si="182"/>
        <v>#N/A</v>
      </c>
      <c r="M1979" s="142">
        <f>IF(C1979="ZZ Group",(SUM(IFERROR(SUM(VLOOKUP(C1979,SpeciesLookup,37,FALSE)*E1979/L1979*20*0.001),0)*(1-G1979))),SUM(IFERROR(SUM(VLOOKUP(C1979,SpeciesLookup,37,FALSE)/L1979*'6. Look Up Tables'!$M$9*0.001),0)*(1-G1979)))</f>
        <v>0</v>
      </c>
      <c r="N1979" s="120" t="s">
        <v>114</v>
      </c>
      <c r="O1979" s="122">
        <f t="shared" si="183"/>
        <v>0</v>
      </c>
      <c r="P1979" s="123"/>
    </row>
    <row r="1980" spans="2:16" x14ac:dyDescent="0.2">
      <c r="B1980" s="124"/>
      <c r="C1980" s="137"/>
      <c r="D1980" s="138">
        <f t="shared" si="180"/>
        <v>0</v>
      </c>
      <c r="E1980" s="231"/>
      <c r="F1980" s="119"/>
      <c r="G1980" s="139">
        <f t="shared" si="184"/>
        <v>0</v>
      </c>
      <c r="H1980" s="140">
        <f t="shared" si="181"/>
        <v>0</v>
      </c>
      <c r="I1980" s="122">
        <f t="shared" si="185"/>
        <v>0</v>
      </c>
      <c r="K1980" s="120"/>
      <c r="L1980" s="141" t="e">
        <f t="shared" si="182"/>
        <v>#N/A</v>
      </c>
      <c r="M1980" s="142">
        <f>IF(C1980="ZZ Group",(SUM(IFERROR(SUM(VLOOKUP(C1980,SpeciesLookup,37,FALSE)*E1980/L1980*20*0.001),0)*(1-G1980))),SUM(IFERROR(SUM(VLOOKUP(C1980,SpeciesLookup,37,FALSE)/L1980*'6. Look Up Tables'!$M$9*0.001),0)*(1-G1980)))</f>
        <v>0</v>
      </c>
      <c r="N1980" s="120" t="s">
        <v>114</v>
      </c>
      <c r="O1980" s="122">
        <f t="shared" si="183"/>
        <v>0</v>
      </c>
      <c r="P1980" s="123"/>
    </row>
    <row r="1981" spans="2:16" x14ac:dyDescent="0.2">
      <c r="B1981" s="124"/>
      <c r="C1981" s="137"/>
      <c r="D1981" s="138">
        <f t="shared" si="180"/>
        <v>0</v>
      </c>
      <c r="E1981" s="231"/>
      <c r="F1981" s="119"/>
      <c r="G1981" s="139">
        <f t="shared" si="184"/>
        <v>0</v>
      </c>
      <c r="H1981" s="140">
        <f t="shared" si="181"/>
        <v>0</v>
      </c>
      <c r="I1981" s="122">
        <f t="shared" si="185"/>
        <v>0</v>
      </c>
      <c r="K1981" s="120"/>
      <c r="L1981" s="141" t="e">
        <f t="shared" si="182"/>
        <v>#N/A</v>
      </c>
      <c r="M1981" s="142">
        <f>IF(C1981="ZZ Group",(SUM(IFERROR(SUM(VLOOKUP(C1981,SpeciesLookup,37,FALSE)*E1981/L1981*20*0.001),0)*(1-G1981))),SUM(IFERROR(SUM(VLOOKUP(C1981,SpeciesLookup,37,FALSE)/L1981*'6. Look Up Tables'!$M$9*0.001),0)*(1-G1981)))</f>
        <v>0</v>
      </c>
      <c r="N1981" s="120" t="s">
        <v>114</v>
      </c>
      <c r="O1981" s="122">
        <f t="shared" si="183"/>
        <v>0</v>
      </c>
      <c r="P1981" s="123"/>
    </row>
    <row r="1982" spans="2:16" x14ac:dyDescent="0.2">
      <c r="B1982" s="124"/>
      <c r="C1982" s="137"/>
      <c r="D1982" s="138">
        <f t="shared" si="180"/>
        <v>0</v>
      </c>
      <c r="E1982" s="231"/>
      <c r="F1982" s="119"/>
      <c r="G1982" s="139">
        <f t="shared" si="184"/>
        <v>0</v>
      </c>
      <c r="H1982" s="140">
        <f t="shared" si="181"/>
        <v>0</v>
      </c>
      <c r="I1982" s="122">
        <f t="shared" si="185"/>
        <v>0</v>
      </c>
      <c r="K1982" s="120"/>
      <c r="L1982" s="141" t="e">
        <f t="shared" si="182"/>
        <v>#N/A</v>
      </c>
      <c r="M1982" s="142">
        <f>IF(C1982="ZZ Group",(SUM(IFERROR(SUM(VLOOKUP(C1982,SpeciesLookup,37,FALSE)*E1982/L1982*20*0.001),0)*(1-G1982))),SUM(IFERROR(SUM(VLOOKUP(C1982,SpeciesLookup,37,FALSE)/L1982*'6. Look Up Tables'!$M$9*0.001),0)*(1-G1982)))</f>
        <v>0</v>
      </c>
      <c r="N1982" s="120" t="s">
        <v>114</v>
      </c>
      <c r="O1982" s="122">
        <f t="shared" si="183"/>
        <v>0</v>
      </c>
      <c r="P1982" s="123"/>
    </row>
    <row r="1983" spans="2:16" x14ac:dyDescent="0.2">
      <c r="B1983" s="124"/>
      <c r="C1983" s="137"/>
      <c r="D1983" s="138">
        <f t="shared" si="180"/>
        <v>0</v>
      </c>
      <c r="E1983" s="231"/>
      <c r="F1983" s="119"/>
      <c r="G1983" s="139">
        <f t="shared" si="184"/>
        <v>0</v>
      </c>
      <c r="H1983" s="140">
        <f t="shared" si="181"/>
        <v>0</v>
      </c>
      <c r="I1983" s="122">
        <f t="shared" si="185"/>
        <v>0</v>
      </c>
      <c r="K1983" s="120"/>
      <c r="L1983" s="141" t="e">
        <f t="shared" si="182"/>
        <v>#N/A</v>
      </c>
      <c r="M1983" s="142">
        <f>IF(C1983="ZZ Group",(SUM(IFERROR(SUM(VLOOKUP(C1983,SpeciesLookup,37,FALSE)*E1983/L1983*20*0.001),0)*(1-G1983))),SUM(IFERROR(SUM(VLOOKUP(C1983,SpeciesLookup,37,FALSE)/L1983*'6. Look Up Tables'!$M$9*0.001),0)*(1-G1983)))</f>
        <v>0</v>
      </c>
      <c r="N1983" s="120" t="s">
        <v>114</v>
      </c>
      <c r="O1983" s="122">
        <f t="shared" si="183"/>
        <v>0</v>
      </c>
      <c r="P1983" s="123"/>
    </row>
    <row r="1984" spans="2:16" x14ac:dyDescent="0.2">
      <c r="B1984" s="124"/>
      <c r="C1984" s="137"/>
      <c r="D1984" s="138">
        <f t="shared" si="180"/>
        <v>0</v>
      </c>
      <c r="E1984" s="231"/>
      <c r="F1984" s="119"/>
      <c r="G1984" s="139">
        <f t="shared" si="184"/>
        <v>0</v>
      </c>
      <c r="H1984" s="140">
        <f t="shared" si="181"/>
        <v>0</v>
      </c>
      <c r="I1984" s="122">
        <f t="shared" si="185"/>
        <v>0</v>
      </c>
      <c r="K1984" s="120"/>
      <c r="L1984" s="141" t="e">
        <f t="shared" si="182"/>
        <v>#N/A</v>
      </c>
      <c r="M1984" s="142">
        <f>IF(C1984="ZZ Group",(SUM(IFERROR(SUM(VLOOKUP(C1984,SpeciesLookup,37,FALSE)*E1984/L1984*20*0.001),0)*(1-G1984))),SUM(IFERROR(SUM(VLOOKUP(C1984,SpeciesLookup,37,FALSE)/L1984*'6. Look Up Tables'!$M$9*0.001),0)*(1-G1984)))</f>
        <v>0</v>
      </c>
      <c r="N1984" s="120" t="s">
        <v>114</v>
      </c>
      <c r="O1984" s="122">
        <f t="shared" si="183"/>
        <v>0</v>
      </c>
      <c r="P1984" s="123"/>
    </row>
    <row r="1985" spans="2:16" x14ac:dyDescent="0.2">
      <c r="B1985" s="124"/>
      <c r="C1985" s="137"/>
      <c r="D1985" s="138">
        <f t="shared" ref="D1985:D2048" si="186">IFERROR(VLOOKUP(C1985,SpeciesLookup,25,FALSE),0)</f>
        <v>0</v>
      </c>
      <c r="E1985" s="231"/>
      <c r="F1985" s="119"/>
      <c r="G1985" s="139">
        <f t="shared" si="184"/>
        <v>0</v>
      </c>
      <c r="H1985" s="140">
        <f t="shared" ref="H1985:H2048" si="187">IFERROR(VLOOKUP(C1985,SpeciesLookup,26,FALSE),0)</f>
        <v>0</v>
      </c>
      <c r="I1985" s="122">
        <f t="shared" si="185"/>
        <v>0</v>
      </c>
      <c r="K1985" s="120"/>
      <c r="L1985" s="141" t="e">
        <f t="shared" ref="L1985:L2048" si="188">VLOOKUP(K1985,AWHC,2,FALSE)</f>
        <v>#N/A</v>
      </c>
      <c r="M1985" s="142">
        <f>IF(C1985="ZZ Group",(SUM(IFERROR(SUM(VLOOKUP(C1985,SpeciesLookup,37,FALSE)*E1985/L1985*20*0.001),0)*(1-G1985))),SUM(IFERROR(SUM(VLOOKUP(C1985,SpeciesLookup,37,FALSE)/L1985*'6. Look Up Tables'!$M$9*0.001),0)*(1-G1985)))</f>
        <v>0</v>
      </c>
      <c r="N1985" s="120" t="s">
        <v>114</v>
      </c>
      <c r="O1985" s="122">
        <f t="shared" ref="O1985:O2048" si="189">IF(N1985="Yes",M1985*0.8,M1985)</f>
        <v>0</v>
      </c>
      <c r="P1985" s="123"/>
    </row>
    <row r="1986" spans="2:16" x14ac:dyDescent="0.2">
      <c r="B1986" s="124"/>
      <c r="C1986" s="137"/>
      <c r="D1986" s="138">
        <f t="shared" si="186"/>
        <v>0</v>
      </c>
      <c r="E1986" s="231"/>
      <c r="F1986" s="119"/>
      <c r="G1986" s="139">
        <f t="shared" si="184"/>
        <v>0</v>
      </c>
      <c r="H1986" s="140">
        <f t="shared" si="187"/>
        <v>0</v>
      </c>
      <c r="I1986" s="122">
        <f t="shared" si="185"/>
        <v>0</v>
      </c>
      <c r="K1986" s="120"/>
      <c r="L1986" s="141" t="e">
        <f t="shared" si="188"/>
        <v>#N/A</v>
      </c>
      <c r="M1986" s="142">
        <f>IF(C1986="ZZ Group",(SUM(IFERROR(SUM(VLOOKUP(C1986,SpeciesLookup,37,FALSE)*E1986/L1986*20*0.001),0)*(1-G1986))),SUM(IFERROR(SUM(VLOOKUP(C1986,SpeciesLookup,37,FALSE)/L1986*'6. Look Up Tables'!$M$9*0.001),0)*(1-G1986)))</f>
        <v>0</v>
      </c>
      <c r="N1986" s="120" t="s">
        <v>114</v>
      </c>
      <c r="O1986" s="122">
        <f t="shared" si="189"/>
        <v>0</v>
      </c>
      <c r="P1986" s="123"/>
    </row>
    <row r="1987" spans="2:16" x14ac:dyDescent="0.2">
      <c r="B1987" s="124"/>
      <c r="C1987" s="137"/>
      <c r="D1987" s="138">
        <f t="shared" si="186"/>
        <v>0</v>
      </c>
      <c r="E1987" s="231"/>
      <c r="F1987" s="119"/>
      <c r="G1987" s="139">
        <f t="shared" si="184"/>
        <v>0</v>
      </c>
      <c r="H1987" s="140">
        <f t="shared" si="187"/>
        <v>0</v>
      </c>
      <c r="I1987" s="122">
        <f t="shared" si="185"/>
        <v>0</v>
      </c>
      <c r="K1987" s="120"/>
      <c r="L1987" s="141" t="e">
        <f t="shared" si="188"/>
        <v>#N/A</v>
      </c>
      <c r="M1987" s="142">
        <f>IF(C1987="ZZ Group",(SUM(IFERROR(SUM(VLOOKUP(C1987,SpeciesLookup,37,FALSE)*E1987/L1987*20*0.001),0)*(1-G1987))),SUM(IFERROR(SUM(VLOOKUP(C1987,SpeciesLookup,37,FALSE)/L1987*'6. Look Up Tables'!$M$9*0.001),0)*(1-G1987)))</f>
        <v>0</v>
      </c>
      <c r="N1987" s="120" t="s">
        <v>114</v>
      </c>
      <c r="O1987" s="122">
        <f t="shared" si="189"/>
        <v>0</v>
      </c>
      <c r="P1987" s="123"/>
    </row>
    <row r="1988" spans="2:16" x14ac:dyDescent="0.2">
      <c r="B1988" s="124"/>
      <c r="C1988" s="137"/>
      <c r="D1988" s="138">
        <f t="shared" si="186"/>
        <v>0</v>
      </c>
      <c r="E1988" s="231"/>
      <c r="F1988" s="119"/>
      <c r="G1988" s="139">
        <f t="shared" si="184"/>
        <v>0</v>
      </c>
      <c r="H1988" s="140">
        <f t="shared" si="187"/>
        <v>0</v>
      </c>
      <c r="I1988" s="122">
        <f t="shared" si="185"/>
        <v>0</v>
      </c>
      <c r="K1988" s="120"/>
      <c r="L1988" s="141" t="e">
        <f t="shared" si="188"/>
        <v>#N/A</v>
      </c>
      <c r="M1988" s="142">
        <f>IF(C1988="ZZ Group",(SUM(IFERROR(SUM(VLOOKUP(C1988,SpeciesLookup,37,FALSE)*E1988/L1988*20*0.001),0)*(1-G1988))),SUM(IFERROR(SUM(VLOOKUP(C1988,SpeciesLookup,37,FALSE)/L1988*'6. Look Up Tables'!$M$9*0.001),0)*(1-G1988)))</f>
        <v>0</v>
      </c>
      <c r="N1988" s="120" t="s">
        <v>114</v>
      </c>
      <c r="O1988" s="122">
        <f t="shared" si="189"/>
        <v>0</v>
      </c>
      <c r="P1988" s="123"/>
    </row>
    <row r="1989" spans="2:16" x14ac:dyDescent="0.2">
      <c r="B1989" s="124"/>
      <c r="C1989" s="137"/>
      <c r="D1989" s="138">
        <f t="shared" si="186"/>
        <v>0</v>
      </c>
      <c r="E1989" s="231"/>
      <c r="F1989" s="119"/>
      <c r="G1989" s="139">
        <f t="shared" si="184"/>
        <v>0</v>
      </c>
      <c r="H1989" s="140">
        <f t="shared" si="187"/>
        <v>0</v>
      </c>
      <c r="I1989" s="122">
        <f t="shared" si="185"/>
        <v>0</v>
      </c>
      <c r="K1989" s="120"/>
      <c r="L1989" s="141" t="e">
        <f t="shared" si="188"/>
        <v>#N/A</v>
      </c>
      <c r="M1989" s="142">
        <f>IF(C1989="ZZ Group",(SUM(IFERROR(SUM(VLOOKUP(C1989,SpeciesLookup,37,FALSE)*E1989/L1989*20*0.001),0)*(1-G1989))),SUM(IFERROR(SUM(VLOOKUP(C1989,SpeciesLookup,37,FALSE)/L1989*'6. Look Up Tables'!$M$9*0.001),0)*(1-G1989)))</f>
        <v>0</v>
      </c>
      <c r="N1989" s="120" t="s">
        <v>114</v>
      </c>
      <c r="O1989" s="122">
        <f t="shared" si="189"/>
        <v>0</v>
      </c>
      <c r="P1989" s="123"/>
    </row>
    <row r="1990" spans="2:16" x14ac:dyDescent="0.2">
      <c r="B1990" s="124"/>
      <c r="C1990" s="137"/>
      <c r="D1990" s="138">
        <f t="shared" si="186"/>
        <v>0</v>
      </c>
      <c r="E1990" s="231"/>
      <c r="F1990" s="119"/>
      <c r="G1990" s="139">
        <f t="shared" si="184"/>
        <v>0</v>
      </c>
      <c r="H1990" s="140">
        <f t="shared" si="187"/>
        <v>0</v>
      </c>
      <c r="I1990" s="122">
        <f t="shared" si="185"/>
        <v>0</v>
      </c>
      <c r="K1990" s="120"/>
      <c r="L1990" s="141" t="e">
        <f t="shared" si="188"/>
        <v>#N/A</v>
      </c>
      <c r="M1990" s="142">
        <f>IF(C1990="ZZ Group",(SUM(IFERROR(SUM(VLOOKUP(C1990,SpeciesLookup,37,FALSE)*E1990/L1990*20*0.001),0)*(1-G1990))),SUM(IFERROR(SUM(VLOOKUP(C1990,SpeciesLookup,37,FALSE)/L1990*'6. Look Up Tables'!$M$9*0.001),0)*(1-G1990)))</f>
        <v>0</v>
      </c>
      <c r="N1990" s="120" t="s">
        <v>114</v>
      </c>
      <c r="O1990" s="122">
        <f t="shared" si="189"/>
        <v>0</v>
      </c>
      <c r="P1990" s="123"/>
    </row>
    <row r="1991" spans="2:16" x14ac:dyDescent="0.2">
      <c r="B1991" s="124"/>
      <c r="C1991" s="137"/>
      <c r="D1991" s="138">
        <f t="shared" si="186"/>
        <v>0</v>
      </c>
      <c r="E1991" s="231"/>
      <c r="F1991" s="119"/>
      <c r="G1991" s="139">
        <f t="shared" si="184"/>
        <v>0</v>
      </c>
      <c r="H1991" s="140">
        <f t="shared" si="187"/>
        <v>0</v>
      </c>
      <c r="I1991" s="122">
        <f t="shared" si="185"/>
        <v>0</v>
      </c>
      <c r="K1991" s="120"/>
      <c r="L1991" s="141" t="e">
        <f t="shared" si="188"/>
        <v>#N/A</v>
      </c>
      <c r="M1991" s="142">
        <f>IF(C1991="ZZ Group",(SUM(IFERROR(SUM(VLOOKUP(C1991,SpeciesLookup,37,FALSE)*E1991/L1991*20*0.001),0)*(1-G1991))),SUM(IFERROR(SUM(VLOOKUP(C1991,SpeciesLookup,37,FALSE)/L1991*'6. Look Up Tables'!$M$9*0.001),0)*(1-G1991)))</f>
        <v>0</v>
      </c>
      <c r="N1991" s="120" t="s">
        <v>114</v>
      </c>
      <c r="O1991" s="122">
        <f t="shared" si="189"/>
        <v>0</v>
      </c>
      <c r="P1991" s="123"/>
    </row>
    <row r="1992" spans="2:16" x14ac:dyDescent="0.2">
      <c r="B1992" s="124"/>
      <c r="C1992" s="137"/>
      <c r="D1992" s="138">
        <f t="shared" si="186"/>
        <v>0</v>
      </c>
      <c r="E1992" s="231"/>
      <c r="F1992" s="119"/>
      <c r="G1992" s="139">
        <f t="shared" si="184"/>
        <v>0</v>
      </c>
      <c r="H1992" s="140">
        <f t="shared" si="187"/>
        <v>0</v>
      </c>
      <c r="I1992" s="122">
        <f t="shared" si="185"/>
        <v>0</v>
      </c>
      <c r="K1992" s="120"/>
      <c r="L1992" s="141" t="e">
        <f t="shared" si="188"/>
        <v>#N/A</v>
      </c>
      <c r="M1992" s="142">
        <f>IF(C1992="ZZ Group",(SUM(IFERROR(SUM(VLOOKUP(C1992,SpeciesLookup,37,FALSE)*E1992/L1992*20*0.001),0)*(1-G1992))),SUM(IFERROR(SUM(VLOOKUP(C1992,SpeciesLookup,37,FALSE)/L1992*'6. Look Up Tables'!$M$9*0.001),0)*(1-G1992)))</f>
        <v>0</v>
      </c>
      <c r="N1992" s="120" t="s">
        <v>114</v>
      </c>
      <c r="O1992" s="122">
        <f t="shared" si="189"/>
        <v>0</v>
      </c>
      <c r="P1992" s="123"/>
    </row>
    <row r="1993" spans="2:16" x14ac:dyDescent="0.2">
      <c r="B1993" s="124"/>
      <c r="C1993" s="137"/>
      <c r="D1993" s="138">
        <f t="shared" si="186"/>
        <v>0</v>
      </c>
      <c r="E1993" s="231"/>
      <c r="F1993" s="119"/>
      <c r="G1993" s="139">
        <f t="shared" si="184"/>
        <v>0</v>
      </c>
      <c r="H1993" s="140">
        <f t="shared" si="187"/>
        <v>0</v>
      </c>
      <c r="I1993" s="122">
        <f t="shared" si="185"/>
        <v>0</v>
      </c>
      <c r="K1993" s="120"/>
      <c r="L1993" s="141" t="e">
        <f t="shared" si="188"/>
        <v>#N/A</v>
      </c>
      <c r="M1993" s="142">
        <f>IF(C1993="ZZ Group",(SUM(IFERROR(SUM(VLOOKUP(C1993,SpeciesLookup,37,FALSE)*E1993/L1993*20*0.001),0)*(1-G1993))),SUM(IFERROR(SUM(VLOOKUP(C1993,SpeciesLookup,37,FALSE)/L1993*'6. Look Up Tables'!$M$9*0.001),0)*(1-G1993)))</f>
        <v>0</v>
      </c>
      <c r="N1993" s="120" t="s">
        <v>114</v>
      </c>
      <c r="O1993" s="122">
        <f t="shared" si="189"/>
        <v>0</v>
      </c>
      <c r="P1993" s="123"/>
    </row>
    <row r="1994" spans="2:16" x14ac:dyDescent="0.2">
      <c r="B1994" s="124"/>
      <c r="C1994" s="137"/>
      <c r="D1994" s="138">
        <f t="shared" si="186"/>
        <v>0</v>
      </c>
      <c r="E1994" s="231"/>
      <c r="F1994" s="119"/>
      <c r="G1994" s="139">
        <f t="shared" si="184"/>
        <v>0</v>
      </c>
      <c r="H1994" s="140">
        <f t="shared" si="187"/>
        <v>0</v>
      </c>
      <c r="I1994" s="122">
        <f t="shared" si="185"/>
        <v>0</v>
      </c>
      <c r="K1994" s="120"/>
      <c r="L1994" s="141" t="e">
        <f t="shared" si="188"/>
        <v>#N/A</v>
      </c>
      <c r="M1994" s="142">
        <f>IF(C1994="ZZ Group",(SUM(IFERROR(SUM(VLOOKUP(C1994,SpeciesLookup,37,FALSE)*E1994/L1994*20*0.001),0)*(1-G1994))),SUM(IFERROR(SUM(VLOOKUP(C1994,SpeciesLookup,37,FALSE)/L1994*'6. Look Up Tables'!$M$9*0.001),0)*(1-G1994)))</f>
        <v>0</v>
      </c>
      <c r="N1994" s="120" t="s">
        <v>114</v>
      </c>
      <c r="O1994" s="122">
        <f t="shared" si="189"/>
        <v>0</v>
      </c>
      <c r="P1994" s="123"/>
    </row>
    <row r="1995" spans="2:16" x14ac:dyDescent="0.2">
      <c r="B1995" s="124"/>
      <c r="C1995" s="137"/>
      <c r="D1995" s="138">
        <f t="shared" si="186"/>
        <v>0</v>
      </c>
      <c r="E1995" s="231"/>
      <c r="F1995" s="119"/>
      <c r="G1995" s="139">
        <f t="shared" si="184"/>
        <v>0</v>
      </c>
      <c r="H1995" s="140">
        <f t="shared" si="187"/>
        <v>0</v>
      </c>
      <c r="I1995" s="122">
        <f t="shared" si="185"/>
        <v>0</v>
      </c>
      <c r="K1995" s="120"/>
      <c r="L1995" s="141" t="e">
        <f t="shared" si="188"/>
        <v>#N/A</v>
      </c>
      <c r="M1995" s="142">
        <f>IF(C1995="ZZ Group",(SUM(IFERROR(SUM(VLOOKUP(C1995,SpeciesLookup,37,FALSE)*E1995/L1995*20*0.001),0)*(1-G1995))),SUM(IFERROR(SUM(VLOOKUP(C1995,SpeciesLookup,37,FALSE)/L1995*'6. Look Up Tables'!$M$9*0.001),0)*(1-G1995)))</f>
        <v>0</v>
      </c>
      <c r="N1995" s="120" t="s">
        <v>114</v>
      </c>
      <c r="O1995" s="122">
        <f t="shared" si="189"/>
        <v>0</v>
      </c>
      <c r="P1995" s="123"/>
    </row>
    <row r="1996" spans="2:16" x14ac:dyDescent="0.2">
      <c r="B1996" s="124"/>
      <c r="C1996" s="137"/>
      <c r="D1996" s="138">
        <f t="shared" si="186"/>
        <v>0</v>
      </c>
      <c r="E1996" s="231"/>
      <c r="F1996" s="119"/>
      <c r="G1996" s="139">
        <f t="shared" si="184"/>
        <v>0</v>
      </c>
      <c r="H1996" s="140">
        <f t="shared" si="187"/>
        <v>0</v>
      </c>
      <c r="I1996" s="122">
        <f t="shared" si="185"/>
        <v>0</v>
      </c>
      <c r="K1996" s="120"/>
      <c r="L1996" s="141" t="e">
        <f t="shared" si="188"/>
        <v>#N/A</v>
      </c>
      <c r="M1996" s="142">
        <f>IF(C1996="ZZ Group",(SUM(IFERROR(SUM(VLOOKUP(C1996,SpeciesLookup,37,FALSE)*E1996/L1996*20*0.001),0)*(1-G1996))),SUM(IFERROR(SUM(VLOOKUP(C1996,SpeciesLookup,37,FALSE)/L1996*'6. Look Up Tables'!$M$9*0.001),0)*(1-G1996)))</f>
        <v>0</v>
      </c>
      <c r="N1996" s="120" t="s">
        <v>114</v>
      </c>
      <c r="O1996" s="122">
        <f t="shared" si="189"/>
        <v>0</v>
      </c>
      <c r="P1996" s="123"/>
    </row>
    <row r="1997" spans="2:16" x14ac:dyDescent="0.2">
      <c r="B1997" s="124"/>
      <c r="C1997" s="137"/>
      <c r="D1997" s="138">
        <f t="shared" si="186"/>
        <v>0</v>
      </c>
      <c r="E1997" s="231"/>
      <c r="F1997" s="119"/>
      <c r="G1997" s="139">
        <f t="shared" ref="G1997:G2060" si="190">IF(C1997="ZZ Group",SUM(F1997/E1997),(IFERROR(SUM(F1997/(PI()*(D1997)^2)),0)))</f>
        <v>0</v>
      </c>
      <c r="H1997" s="140">
        <f t="shared" si="187"/>
        <v>0</v>
      </c>
      <c r="I1997" s="122">
        <f t="shared" ref="I1997:I2060" si="191">IFERROR(SUM(H1997*(1-G1997)),(E1997*(1-G1997)))</f>
        <v>0</v>
      </c>
      <c r="K1997" s="120"/>
      <c r="L1997" s="141" t="e">
        <f t="shared" si="188"/>
        <v>#N/A</v>
      </c>
      <c r="M1997" s="142">
        <f>IF(C1997="ZZ Group",(SUM(IFERROR(SUM(VLOOKUP(C1997,SpeciesLookup,37,FALSE)*E1997/L1997*20*0.001),0)*(1-G1997))),SUM(IFERROR(SUM(VLOOKUP(C1997,SpeciesLookup,37,FALSE)/L1997*'6. Look Up Tables'!$M$9*0.001),0)*(1-G1997)))</f>
        <v>0</v>
      </c>
      <c r="N1997" s="120" t="s">
        <v>114</v>
      </c>
      <c r="O1997" s="122">
        <f t="shared" si="189"/>
        <v>0</v>
      </c>
      <c r="P1997" s="123"/>
    </row>
    <row r="1998" spans="2:16" x14ac:dyDescent="0.2">
      <c r="B1998" s="124"/>
      <c r="C1998" s="137"/>
      <c r="D1998" s="138">
        <f t="shared" si="186"/>
        <v>0</v>
      </c>
      <c r="E1998" s="231"/>
      <c r="F1998" s="119"/>
      <c r="G1998" s="139">
        <f t="shared" si="190"/>
        <v>0</v>
      </c>
      <c r="H1998" s="140">
        <f t="shared" si="187"/>
        <v>0</v>
      </c>
      <c r="I1998" s="122">
        <f t="shared" si="191"/>
        <v>0</v>
      </c>
      <c r="K1998" s="120"/>
      <c r="L1998" s="141" t="e">
        <f t="shared" si="188"/>
        <v>#N/A</v>
      </c>
      <c r="M1998" s="142">
        <f>IF(C1998="ZZ Group",(SUM(IFERROR(SUM(VLOOKUP(C1998,SpeciesLookup,37,FALSE)*E1998/L1998*20*0.001),0)*(1-G1998))),SUM(IFERROR(SUM(VLOOKUP(C1998,SpeciesLookup,37,FALSE)/L1998*'6. Look Up Tables'!$M$9*0.001),0)*(1-G1998)))</f>
        <v>0</v>
      </c>
      <c r="N1998" s="120" t="s">
        <v>114</v>
      </c>
      <c r="O1998" s="122">
        <f t="shared" si="189"/>
        <v>0</v>
      </c>
      <c r="P1998" s="123"/>
    </row>
    <row r="1999" spans="2:16" x14ac:dyDescent="0.2">
      <c r="B1999" s="124"/>
      <c r="C1999" s="137"/>
      <c r="D1999" s="138">
        <f t="shared" si="186"/>
        <v>0</v>
      </c>
      <c r="E1999" s="231"/>
      <c r="F1999" s="119"/>
      <c r="G1999" s="139">
        <f t="shared" si="190"/>
        <v>0</v>
      </c>
      <c r="H1999" s="140">
        <f t="shared" si="187"/>
        <v>0</v>
      </c>
      <c r="I1999" s="122">
        <f t="shared" si="191"/>
        <v>0</v>
      </c>
      <c r="K1999" s="120"/>
      <c r="L1999" s="141" t="e">
        <f t="shared" si="188"/>
        <v>#N/A</v>
      </c>
      <c r="M1999" s="142">
        <f>IF(C1999="ZZ Group",(SUM(IFERROR(SUM(VLOOKUP(C1999,SpeciesLookup,37,FALSE)*E1999/L1999*20*0.001),0)*(1-G1999))),SUM(IFERROR(SUM(VLOOKUP(C1999,SpeciesLookup,37,FALSE)/L1999*'6. Look Up Tables'!$M$9*0.001),0)*(1-G1999)))</f>
        <v>0</v>
      </c>
      <c r="N1999" s="120" t="s">
        <v>114</v>
      </c>
      <c r="O1999" s="122">
        <f t="shared" si="189"/>
        <v>0</v>
      </c>
      <c r="P1999" s="123"/>
    </row>
    <row r="2000" spans="2:16" x14ac:dyDescent="0.2">
      <c r="B2000" s="124"/>
      <c r="C2000" s="137"/>
      <c r="D2000" s="138">
        <f t="shared" si="186"/>
        <v>0</v>
      </c>
      <c r="E2000" s="231"/>
      <c r="F2000" s="119"/>
      <c r="G2000" s="139">
        <f t="shared" si="190"/>
        <v>0</v>
      </c>
      <c r="H2000" s="140">
        <f t="shared" si="187"/>
        <v>0</v>
      </c>
      <c r="I2000" s="122">
        <f t="shared" si="191"/>
        <v>0</v>
      </c>
      <c r="K2000" s="120"/>
      <c r="L2000" s="141" t="e">
        <f t="shared" si="188"/>
        <v>#N/A</v>
      </c>
      <c r="M2000" s="142">
        <f>IF(C2000="ZZ Group",(SUM(IFERROR(SUM(VLOOKUP(C2000,SpeciesLookup,37,FALSE)*E2000/L2000*20*0.001),0)*(1-G2000))),SUM(IFERROR(SUM(VLOOKUP(C2000,SpeciesLookup,37,FALSE)/L2000*'6. Look Up Tables'!$M$9*0.001),0)*(1-G2000)))</f>
        <v>0</v>
      </c>
      <c r="N2000" s="120" t="s">
        <v>114</v>
      </c>
      <c r="O2000" s="122">
        <f t="shared" si="189"/>
        <v>0</v>
      </c>
      <c r="P2000" s="123"/>
    </row>
    <row r="2001" spans="2:16" x14ac:dyDescent="0.2">
      <c r="B2001" s="124"/>
      <c r="C2001" s="137"/>
      <c r="D2001" s="138">
        <f t="shared" si="186"/>
        <v>0</v>
      </c>
      <c r="E2001" s="231"/>
      <c r="F2001" s="119"/>
      <c r="G2001" s="139">
        <f t="shared" si="190"/>
        <v>0</v>
      </c>
      <c r="H2001" s="140">
        <f t="shared" si="187"/>
        <v>0</v>
      </c>
      <c r="I2001" s="122">
        <f t="shared" si="191"/>
        <v>0</v>
      </c>
      <c r="K2001" s="120"/>
      <c r="L2001" s="141" t="e">
        <f t="shared" si="188"/>
        <v>#N/A</v>
      </c>
      <c r="M2001" s="142">
        <f>IF(C2001="ZZ Group",(SUM(IFERROR(SUM(VLOOKUP(C2001,SpeciesLookup,37,FALSE)*E2001/L2001*20*0.001),0)*(1-G2001))),SUM(IFERROR(SUM(VLOOKUP(C2001,SpeciesLookup,37,FALSE)/L2001*'6. Look Up Tables'!$M$9*0.001),0)*(1-G2001)))</f>
        <v>0</v>
      </c>
      <c r="N2001" s="120" t="s">
        <v>114</v>
      </c>
      <c r="O2001" s="122">
        <f t="shared" si="189"/>
        <v>0</v>
      </c>
      <c r="P2001" s="123"/>
    </row>
    <row r="2002" spans="2:16" x14ac:dyDescent="0.2">
      <c r="B2002" s="124"/>
      <c r="C2002" s="137"/>
      <c r="D2002" s="138">
        <f t="shared" si="186"/>
        <v>0</v>
      </c>
      <c r="E2002" s="231"/>
      <c r="F2002" s="119"/>
      <c r="G2002" s="139">
        <f t="shared" si="190"/>
        <v>0</v>
      </c>
      <c r="H2002" s="140">
        <f t="shared" si="187"/>
        <v>0</v>
      </c>
      <c r="I2002" s="122">
        <f t="shared" si="191"/>
        <v>0</v>
      </c>
      <c r="K2002" s="120"/>
      <c r="L2002" s="141" t="e">
        <f t="shared" si="188"/>
        <v>#N/A</v>
      </c>
      <c r="M2002" s="142">
        <f>IF(C2002="ZZ Group",(SUM(IFERROR(SUM(VLOOKUP(C2002,SpeciesLookup,37,FALSE)*E2002/L2002*20*0.001),0)*(1-G2002))),SUM(IFERROR(SUM(VLOOKUP(C2002,SpeciesLookup,37,FALSE)/L2002*'6. Look Up Tables'!$M$9*0.001),0)*(1-G2002)))</f>
        <v>0</v>
      </c>
      <c r="N2002" s="120" t="s">
        <v>114</v>
      </c>
      <c r="O2002" s="122">
        <f t="shared" si="189"/>
        <v>0</v>
      </c>
      <c r="P2002" s="123"/>
    </row>
    <row r="2003" spans="2:16" x14ac:dyDescent="0.2">
      <c r="B2003" s="124"/>
      <c r="C2003" s="137"/>
      <c r="D2003" s="138">
        <f t="shared" si="186"/>
        <v>0</v>
      </c>
      <c r="E2003" s="231"/>
      <c r="F2003" s="119"/>
      <c r="G2003" s="139">
        <f t="shared" si="190"/>
        <v>0</v>
      </c>
      <c r="H2003" s="140">
        <f t="shared" si="187"/>
        <v>0</v>
      </c>
      <c r="I2003" s="122">
        <f t="shared" si="191"/>
        <v>0</v>
      </c>
      <c r="K2003" s="120"/>
      <c r="L2003" s="141" t="e">
        <f t="shared" si="188"/>
        <v>#N/A</v>
      </c>
      <c r="M2003" s="142">
        <f>IF(C2003="ZZ Group",(SUM(IFERROR(SUM(VLOOKUP(C2003,SpeciesLookup,37,FALSE)*E2003/L2003*20*0.001),0)*(1-G2003))),SUM(IFERROR(SUM(VLOOKUP(C2003,SpeciesLookup,37,FALSE)/L2003*'6. Look Up Tables'!$M$9*0.001),0)*(1-G2003)))</f>
        <v>0</v>
      </c>
      <c r="N2003" s="120" t="s">
        <v>114</v>
      </c>
      <c r="O2003" s="122">
        <f t="shared" si="189"/>
        <v>0</v>
      </c>
      <c r="P2003" s="123"/>
    </row>
    <row r="2004" spans="2:16" x14ac:dyDescent="0.2">
      <c r="B2004" s="124"/>
      <c r="C2004" s="137"/>
      <c r="D2004" s="138">
        <f t="shared" si="186"/>
        <v>0</v>
      </c>
      <c r="E2004" s="231"/>
      <c r="F2004" s="119"/>
      <c r="G2004" s="139">
        <f t="shared" si="190"/>
        <v>0</v>
      </c>
      <c r="H2004" s="140">
        <f t="shared" si="187"/>
        <v>0</v>
      </c>
      <c r="I2004" s="122">
        <f t="shared" si="191"/>
        <v>0</v>
      </c>
      <c r="K2004" s="120"/>
      <c r="L2004" s="141" t="e">
        <f t="shared" si="188"/>
        <v>#N/A</v>
      </c>
      <c r="M2004" s="142">
        <f>IF(C2004="ZZ Group",(SUM(IFERROR(SUM(VLOOKUP(C2004,SpeciesLookup,37,FALSE)*E2004/L2004*20*0.001),0)*(1-G2004))),SUM(IFERROR(SUM(VLOOKUP(C2004,SpeciesLookup,37,FALSE)/L2004*'6. Look Up Tables'!$M$9*0.001),0)*(1-G2004)))</f>
        <v>0</v>
      </c>
      <c r="N2004" s="120" t="s">
        <v>114</v>
      </c>
      <c r="O2004" s="122">
        <f t="shared" si="189"/>
        <v>0</v>
      </c>
      <c r="P2004" s="123"/>
    </row>
    <row r="2005" spans="2:16" x14ac:dyDescent="0.2">
      <c r="B2005" s="124"/>
      <c r="C2005" s="137"/>
      <c r="D2005" s="138">
        <f t="shared" si="186"/>
        <v>0</v>
      </c>
      <c r="E2005" s="231"/>
      <c r="F2005" s="119"/>
      <c r="G2005" s="139">
        <f t="shared" si="190"/>
        <v>0</v>
      </c>
      <c r="H2005" s="140">
        <f t="shared" si="187"/>
        <v>0</v>
      </c>
      <c r="I2005" s="122">
        <f t="shared" si="191"/>
        <v>0</v>
      </c>
      <c r="K2005" s="120"/>
      <c r="L2005" s="141" t="e">
        <f t="shared" si="188"/>
        <v>#N/A</v>
      </c>
      <c r="M2005" s="142">
        <f>IF(C2005="ZZ Group",(SUM(IFERROR(SUM(VLOOKUP(C2005,SpeciesLookup,37,FALSE)*E2005/L2005*20*0.001),0)*(1-G2005))),SUM(IFERROR(SUM(VLOOKUP(C2005,SpeciesLookup,37,FALSE)/L2005*'6. Look Up Tables'!$M$9*0.001),0)*(1-G2005)))</f>
        <v>0</v>
      </c>
      <c r="N2005" s="120" t="s">
        <v>114</v>
      </c>
      <c r="O2005" s="122">
        <f t="shared" si="189"/>
        <v>0</v>
      </c>
      <c r="P2005" s="123"/>
    </row>
    <row r="2006" spans="2:16" x14ac:dyDescent="0.2">
      <c r="B2006" s="124"/>
      <c r="C2006" s="137"/>
      <c r="D2006" s="138">
        <f t="shared" si="186"/>
        <v>0</v>
      </c>
      <c r="E2006" s="231"/>
      <c r="F2006" s="119"/>
      <c r="G2006" s="139">
        <f t="shared" si="190"/>
        <v>0</v>
      </c>
      <c r="H2006" s="140">
        <f t="shared" si="187"/>
        <v>0</v>
      </c>
      <c r="I2006" s="122">
        <f t="shared" si="191"/>
        <v>0</v>
      </c>
      <c r="K2006" s="120"/>
      <c r="L2006" s="141" t="e">
        <f t="shared" si="188"/>
        <v>#N/A</v>
      </c>
      <c r="M2006" s="142">
        <f>IF(C2006="ZZ Group",(SUM(IFERROR(SUM(VLOOKUP(C2006,SpeciesLookup,37,FALSE)*E2006/L2006*20*0.001),0)*(1-G2006))),SUM(IFERROR(SUM(VLOOKUP(C2006,SpeciesLookup,37,FALSE)/L2006*'6. Look Up Tables'!$M$9*0.001),0)*(1-G2006)))</f>
        <v>0</v>
      </c>
      <c r="N2006" s="120" t="s">
        <v>114</v>
      </c>
      <c r="O2006" s="122">
        <f t="shared" si="189"/>
        <v>0</v>
      </c>
      <c r="P2006" s="123"/>
    </row>
    <row r="2007" spans="2:16" x14ac:dyDescent="0.2">
      <c r="B2007" s="124"/>
      <c r="C2007" s="137"/>
      <c r="D2007" s="138">
        <f t="shared" si="186"/>
        <v>0</v>
      </c>
      <c r="E2007" s="231"/>
      <c r="F2007" s="119"/>
      <c r="G2007" s="139">
        <f t="shared" si="190"/>
        <v>0</v>
      </c>
      <c r="H2007" s="140">
        <f t="shared" si="187"/>
        <v>0</v>
      </c>
      <c r="I2007" s="122">
        <f t="shared" si="191"/>
        <v>0</v>
      </c>
      <c r="K2007" s="120"/>
      <c r="L2007" s="141" t="e">
        <f t="shared" si="188"/>
        <v>#N/A</v>
      </c>
      <c r="M2007" s="142">
        <f>IF(C2007="ZZ Group",(SUM(IFERROR(SUM(VLOOKUP(C2007,SpeciesLookup,37,FALSE)*E2007/L2007*20*0.001),0)*(1-G2007))),SUM(IFERROR(SUM(VLOOKUP(C2007,SpeciesLookup,37,FALSE)/L2007*'6. Look Up Tables'!$M$9*0.001),0)*(1-G2007)))</f>
        <v>0</v>
      </c>
      <c r="N2007" s="120" t="s">
        <v>114</v>
      </c>
      <c r="O2007" s="122">
        <f t="shared" si="189"/>
        <v>0</v>
      </c>
      <c r="P2007" s="123"/>
    </row>
    <row r="2008" spans="2:16" x14ac:dyDescent="0.2">
      <c r="B2008" s="124"/>
      <c r="C2008" s="137"/>
      <c r="D2008" s="138">
        <f t="shared" si="186"/>
        <v>0</v>
      </c>
      <c r="E2008" s="231"/>
      <c r="F2008" s="119"/>
      <c r="G2008" s="139">
        <f t="shared" si="190"/>
        <v>0</v>
      </c>
      <c r="H2008" s="140">
        <f t="shared" si="187"/>
        <v>0</v>
      </c>
      <c r="I2008" s="122">
        <f t="shared" si="191"/>
        <v>0</v>
      </c>
      <c r="K2008" s="120"/>
      <c r="L2008" s="141" t="e">
        <f t="shared" si="188"/>
        <v>#N/A</v>
      </c>
      <c r="M2008" s="142">
        <f>IF(C2008="ZZ Group",(SUM(IFERROR(SUM(VLOOKUP(C2008,SpeciesLookup,37,FALSE)*E2008/L2008*20*0.001),0)*(1-G2008))),SUM(IFERROR(SUM(VLOOKUP(C2008,SpeciesLookup,37,FALSE)/L2008*'6. Look Up Tables'!$M$9*0.001),0)*(1-G2008)))</f>
        <v>0</v>
      </c>
      <c r="N2008" s="120" t="s">
        <v>114</v>
      </c>
      <c r="O2008" s="122">
        <f t="shared" si="189"/>
        <v>0</v>
      </c>
      <c r="P2008" s="123"/>
    </row>
    <row r="2009" spans="2:16" x14ac:dyDescent="0.2">
      <c r="B2009" s="124"/>
      <c r="C2009" s="137"/>
      <c r="D2009" s="138">
        <f t="shared" si="186"/>
        <v>0</v>
      </c>
      <c r="E2009" s="231"/>
      <c r="F2009" s="119"/>
      <c r="G2009" s="139">
        <f t="shared" si="190"/>
        <v>0</v>
      </c>
      <c r="H2009" s="140">
        <f t="shared" si="187"/>
        <v>0</v>
      </c>
      <c r="I2009" s="122">
        <f t="shared" si="191"/>
        <v>0</v>
      </c>
      <c r="K2009" s="120"/>
      <c r="L2009" s="141" t="e">
        <f t="shared" si="188"/>
        <v>#N/A</v>
      </c>
      <c r="M2009" s="142">
        <f>IF(C2009="ZZ Group",(SUM(IFERROR(SUM(VLOOKUP(C2009,SpeciesLookup,37,FALSE)*E2009/L2009*20*0.001),0)*(1-G2009))),SUM(IFERROR(SUM(VLOOKUP(C2009,SpeciesLookup,37,FALSE)/L2009*'6. Look Up Tables'!$M$9*0.001),0)*(1-G2009)))</f>
        <v>0</v>
      </c>
      <c r="N2009" s="120" t="s">
        <v>114</v>
      </c>
      <c r="O2009" s="122">
        <f t="shared" si="189"/>
        <v>0</v>
      </c>
      <c r="P2009" s="123"/>
    </row>
    <row r="2010" spans="2:16" x14ac:dyDescent="0.2">
      <c r="B2010" s="124"/>
      <c r="C2010" s="137"/>
      <c r="D2010" s="138">
        <f t="shared" si="186"/>
        <v>0</v>
      </c>
      <c r="E2010" s="231"/>
      <c r="F2010" s="119"/>
      <c r="G2010" s="139">
        <f t="shared" si="190"/>
        <v>0</v>
      </c>
      <c r="H2010" s="140">
        <f t="shared" si="187"/>
        <v>0</v>
      </c>
      <c r="I2010" s="122">
        <f t="shared" si="191"/>
        <v>0</v>
      </c>
      <c r="K2010" s="120"/>
      <c r="L2010" s="141" t="e">
        <f t="shared" si="188"/>
        <v>#N/A</v>
      </c>
      <c r="M2010" s="142">
        <f>IF(C2010="ZZ Group",(SUM(IFERROR(SUM(VLOOKUP(C2010,SpeciesLookup,37,FALSE)*E2010/L2010*20*0.001),0)*(1-G2010))),SUM(IFERROR(SUM(VLOOKUP(C2010,SpeciesLookup,37,FALSE)/L2010*'6. Look Up Tables'!$M$9*0.001),0)*(1-G2010)))</f>
        <v>0</v>
      </c>
      <c r="N2010" s="120" t="s">
        <v>114</v>
      </c>
      <c r="O2010" s="122">
        <f t="shared" si="189"/>
        <v>0</v>
      </c>
      <c r="P2010" s="123"/>
    </row>
    <row r="2011" spans="2:16" x14ac:dyDescent="0.2">
      <c r="B2011" s="124"/>
      <c r="C2011" s="137"/>
      <c r="D2011" s="138">
        <f t="shared" si="186"/>
        <v>0</v>
      </c>
      <c r="E2011" s="231"/>
      <c r="F2011" s="119"/>
      <c r="G2011" s="139">
        <f t="shared" si="190"/>
        <v>0</v>
      </c>
      <c r="H2011" s="140">
        <f t="shared" si="187"/>
        <v>0</v>
      </c>
      <c r="I2011" s="122">
        <f t="shared" si="191"/>
        <v>0</v>
      </c>
      <c r="K2011" s="120"/>
      <c r="L2011" s="141" t="e">
        <f t="shared" si="188"/>
        <v>#N/A</v>
      </c>
      <c r="M2011" s="142">
        <f>IF(C2011="ZZ Group",(SUM(IFERROR(SUM(VLOOKUP(C2011,SpeciesLookup,37,FALSE)*E2011/L2011*20*0.001),0)*(1-G2011))),SUM(IFERROR(SUM(VLOOKUP(C2011,SpeciesLookup,37,FALSE)/L2011*'6. Look Up Tables'!$M$9*0.001),0)*(1-G2011)))</f>
        <v>0</v>
      </c>
      <c r="N2011" s="120" t="s">
        <v>114</v>
      </c>
      <c r="O2011" s="122">
        <f t="shared" si="189"/>
        <v>0</v>
      </c>
      <c r="P2011" s="123"/>
    </row>
    <row r="2012" spans="2:16" x14ac:dyDescent="0.2">
      <c r="B2012" s="124"/>
      <c r="C2012" s="137"/>
      <c r="D2012" s="138">
        <f t="shared" si="186"/>
        <v>0</v>
      </c>
      <c r="E2012" s="231"/>
      <c r="F2012" s="119"/>
      <c r="G2012" s="139">
        <f t="shared" si="190"/>
        <v>0</v>
      </c>
      <c r="H2012" s="140">
        <f t="shared" si="187"/>
        <v>0</v>
      </c>
      <c r="I2012" s="122">
        <f t="shared" si="191"/>
        <v>0</v>
      </c>
      <c r="K2012" s="120"/>
      <c r="L2012" s="141" t="e">
        <f t="shared" si="188"/>
        <v>#N/A</v>
      </c>
      <c r="M2012" s="142">
        <f>IF(C2012="ZZ Group",(SUM(IFERROR(SUM(VLOOKUP(C2012,SpeciesLookup,37,FALSE)*E2012/L2012*20*0.001),0)*(1-G2012))),SUM(IFERROR(SUM(VLOOKUP(C2012,SpeciesLookup,37,FALSE)/L2012*'6. Look Up Tables'!$M$9*0.001),0)*(1-G2012)))</f>
        <v>0</v>
      </c>
      <c r="N2012" s="120" t="s">
        <v>114</v>
      </c>
      <c r="O2012" s="122">
        <f t="shared" si="189"/>
        <v>0</v>
      </c>
      <c r="P2012" s="123"/>
    </row>
    <row r="2013" spans="2:16" x14ac:dyDescent="0.2">
      <c r="B2013" s="124"/>
      <c r="C2013" s="137"/>
      <c r="D2013" s="138">
        <f t="shared" si="186"/>
        <v>0</v>
      </c>
      <c r="E2013" s="231"/>
      <c r="F2013" s="119"/>
      <c r="G2013" s="139">
        <f t="shared" si="190"/>
        <v>0</v>
      </c>
      <c r="H2013" s="140">
        <f t="shared" si="187"/>
        <v>0</v>
      </c>
      <c r="I2013" s="122">
        <f t="shared" si="191"/>
        <v>0</v>
      </c>
      <c r="K2013" s="120"/>
      <c r="L2013" s="141" t="e">
        <f t="shared" si="188"/>
        <v>#N/A</v>
      </c>
      <c r="M2013" s="142">
        <f>IF(C2013="ZZ Group",(SUM(IFERROR(SUM(VLOOKUP(C2013,SpeciesLookup,37,FALSE)*E2013/L2013*20*0.001),0)*(1-G2013))),SUM(IFERROR(SUM(VLOOKUP(C2013,SpeciesLookup,37,FALSE)/L2013*'6. Look Up Tables'!$M$9*0.001),0)*(1-G2013)))</f>
        <v>0</v>
      </c>
      <c r="N2013" s="120" t="s">
        <v>114</v>
      </c>
      <c r="O2013" s="122">
        <f t="shared" si="189"/>
        <v>0</v>
      </c>
      <c r="P2013" s="123"/>
    </row>
    <row r="2014" spans="2:16" x14ac:dyDescent="0.2">
      <c r="B2014" s="124"/>
      <c r="C2014" s="137"/>
      <c r="D2014" s="138">
        <f t="shared" si="186"/>
        <v>0</v>
      </c>
      <c r="E2014" s="231"/>
      <c r="F2014" s="119"/>
      <c r="G2014" s="139">
        <f t="shared" si="190"/>
        <v>0</v>
      </c>
      <c r="H2014" s="140">
        <f t="shared" si="187"/>
        <v>0</v>
      </c>
      <c r="I2014" s="122">
        <f t="shared" si="191"/>
        <v>0</v>
      </c>
      <c r="K2014" s="120"/>
      <c r="L2014" s="141" t="e">
        <f t="shared" si="188"/>
        <v>#N/A</v>
      </c>
      <c r="M2014" s="142">
        <f>IF(C2014="ZZ Group",(SUM(IFERROR(SUM(VLOOKUP(C2014,SpeciesLookup,37,FALSE)*E2014/L2014*20*0.001),0)*(1-G2014))),SUM(IFERROR(SUM(VLOOKUP(C2014,SpeciesLookup,37,FALSE)/L2014*'6. Look Up Tables'!$M$9*0.001),0)*(1-G2014)))</f>
        <v>0</v>
      </c>
      <c r="N2014" s="120" t="s">
        <v>114</v>
      </c>
      <c r="O2014" s="122">
        <f t="shared" si="189"/>
        <v>0</v>
      </c>
      <c r="P2014" s="123"/>
    </row>
    <row r="2015" spans="2:16" x14ac:dyDescent="0.2">
      <c r="B2015" s="124"/>
      <c r="C2015" s="137"/>
      <c r="D2015" s="138">
        <f t="shared" si="186"/>
        <v>0</v>
      </c>
      <c r="E2015" s="231"/>
      <c r="F2015" s="119"/>
      <c r="G2015" s="139">
        <f t="shared" si="190"/>
        <v>0</v>
      </c>
      <c r="H2015" s="140">
        <f t="shared" si="187"/>
        <v>0</v>
      </c>
      <c r="I2015" s="122">
        <f t="shared" si="191"/>
        <v>0</v>
      </c>
      <c r="K2015" s="120"/>
      <c r="L2015" s="141" t="e">
        <f t="shared" si="188"/>
        <v>#N/A</v>
      </c>
      <c r="M2015" s="142">
        <f>IF(C2015="ZZ Group",(SUM(IFERROR(SUM(VLOOKUP(C2015,SpeciesLookup,37,FALSE)*E2015/L2015*20*0.001),0)*(1-G2015))),SUM(IFERROR(SUM(VLOOKUP(C2015,SpeciesLookup,37,FALSE)/L2015*'6. Look Up Tables'!$M$9*0.001),0)*(1-G2015)))</f>
        <v>0</v>
      </c>
      <c r="N2015" s="120" t="s">
        <v>114</v>
      </c>
      <c r="O2015" s="122">
        <f t="shared" si="189"/>
        <v>0</v>
      </c>
      <c r="P2015" s="123"/>
    </row>
    <row r="2016" spans="2:16" x14ac:dyDescent="0.2">
      <c r="B2016" s="124"/>
      <c r="C2016" s="137"/>
      <c r="D2016" s="138">
        <f t="shared" si="186"/>
        <v>0</v>
      </c>
      <c r="E2016" s="231"/>
      <c r="F2016" s="119"/>
      <c r="G2016" s="139">
        <f t="shared" si="190"/>
        <v>0</v>
      </c>
      <c r="H2016" s="140">
        <f t="shared" si="187"/>
        <v>0</v>
      </c>
      <c r="I2016" s="122">
        <f t="shared" si="191"/>
        <v>0</v>
      </c>
      <c r="K2016" s="120"/>
      <c r="L2016" s="141" t="e">
        <f t="shared" si="188"/>
        <v>#N/A</v>
      </c>
      <c r="M2016" s="142">
        <f>IF(C2016="ZZ Group",(SUM(IFERROR(SUM(VLOOKUP(C2016,SpeciesLookup,37,FALSE)*E2016/L2016*20*0.001),0)*(1-G2016))),SUM(IFERROR(SUM(VLOOKUP(C2016,SpeciesLookup,37,FALSE)/L2016*'6. Look Up Tables'!$M$9*0.001),0)*(1-G2016)))</f>
        <v>0</v>
      </c>
      <c r="N2016" s="120" t="s">
        <v>114</v>
      </c>
      <c r="O2016" s="122">
        <f t="shared" si="189"/>
        <v>0</v>
      </c>
      <c r="P2016" s="123"/>
    </row>
    <row r="2017" spans="2:16" x14ac:dyDescent="0.2">
      <c r="B2017" s="124"/>
      <c r="C2017" s="137"/>
      <c r="D2017" s="138">
        <f t="shared" si="186"/>
        <v>0</v>
      </c>
      <c r="E2017" s="231"/>
      <c r="F2017" s="119"/>
      <c r="G2017" s="139">
        <f t="shared" si="190"/>
        <v>0</v>
      </c>
      <c r="H2017" s="140">
        <f t="shared" si="187"/>
        <v>0</v>
      </c>
      <c r="I2017" s="122">
        <f t="shared" si="191"/>
        <v>0</v>
      </c>
      <c r="K2017" s="120"/>
      <c r="L2017" s="141" t="e">
        <f t="shared" si="188"/>
        <v>#N/A</v>
      </c>
      <c r="M2017" s="142">
        <f>IF(C2017="ZZ Group",(SUM(IFERROR(SUM(VLOOKUP(C2017,SpeciesLookup,37,FALSE)*E2017/L2017*20*0.001),0)*(1-G2017))),SUM(IFERROR(SUM(VLOOKUP(C2017,SpeciesLookup,37,FALSE)/L2017*'6. Look Up Tables'!$M$9*0.001),0)*(1-G2017)))</f>
        <v>0</v>
      </c>
      <c r="N2017" s="120" t="s">
        <v>114</v>
      </c>
      <c r="O2017" s="122">
        <f t="shared" si="189"/>
        <v>0</v>
      </c>
      <c r="P2017" s="123"/>
    </row>
    <row r="2018" spans="2:16" x14ac:dyDescent="0.2">
      <c r="B2018" s="124"/>
      <c r="C2018" s="137"/>
      <c r="D2018" s="138">
        <f t="shared" si="186"/>
        <v>0</v>
      </c>
      <c r="E2018" s="231"/>
      <c r="F2018" s="119"/>
      <c r="G2018" s="139">
        <f t="shared" si="190"/>
        <v>0</v>
      </c>
      <c r="H2018" s="140">
        <f t="shared" si="187"/>
        <v>0</v>
      </c>
      <c r="I2018" s="122">
        <f t="shared" si="191"/>
        <v>0</v>
      </c>
      <c r="K2018" s="120"/>
      <c r="L2018" s="141" t="e">
        <f t="shared" si="188"/>
        <v>#N/A</v>
      </c>
      <c r="M2018" s="142">
        <f>IF(C2018="ZZ Group",(SUM(IFERROR(SUM(VLOOKUP(C2018,SpeciesLookup,37,FALSE)*E2018/L2018*20*0.001),0)*(1-G2018))),SUM(IFERROR(SUM(VLOOKUP(C2018,SpeciesLookup,37,FALSE)/L2018*'6. Look Up Tables'!$M$9*0.001),0)*(1-G2018)))</f>
        <v>0</v>
      </c>
      <c r="N2018" s="120" t="s">
        <v>114</v>
      </c>
      <c r="O2018" s="122">
        <f t="shared" si="189"/>
        <v>0</v>
      </c>
      <c r="P2018" s="123"/>
    </row>
    <row r="2019" spans="2:16" x14ac:dyDescent="0.2">
      <c r="B2019" s="124"/>
      <c r="C2019" s="137"/>
      <c r="D2019" s="138">
        <f t="shared" si="186"/>
        <v>0</v>
      </c>
      <c r="E2019" s="231"/>
      <c r="F2019" s="119"/>
      <c r="G2019" s="139">
        <f t="shared" si="190"/>
        <v>0</v>
      </c>
      <c r="H2019" s="140">
        <f t="shared" si="187"/>
        <v>0</v>
      </c>
      <c r="I2019" s="122">
        <f t="shared" si="191"/>
        <v>0</v>
      </c>
      <c r="K2019" s="120"/>
      <c r="L2019" s="141" t="e">
        <f t="shared" si="188"/>
        <v>#N/A</v>
      </c>
      <c r="M2019" s="142">
        <f>IF(C2019="ZZ Group",(SUM(IFERROR(SUM(VLOOKUP(C2019,SpeciesLookup,37,FALSE)*E2019/L2019*20*0.001),0)*(1-G2019))),SUM(IFERROR(SUM(VLOOKUP(C2019,SpeciesLookup,37,FALSE)/L2019*'6. Look Up Tables'!$M$9*0.001),0)*(1-G2019)))</f>
        <v>0</v>
      </c>
      <c r="N2019" s="120" t="s">
        <v>114</v>
      </c>
      <c r="O2019" s="122">
        <f t="shared" si="189"/>
        <v>0</v>
      </c>
      <c r="P2019" s="123"/>
    </row>
    <row r="2020" spans="2:16" x14ac:dyDescent="0.2">
      <c r="B2020" s="124"/>
      <c r="C2020" s="137"/>
      <c r="D2020" s="138">
        <f t="shared" si="186"/>
        <v>0</v>
      </c>
      <c r="E2020" s="231"/>
      <c r="F2020" s="119"/>
      <c r="G2020" s="139">
        <f t="shared" si="190"/>
        <v>0</v>
      </c>
      <c r="H2020" s="140">
        <f t="shared" si="187"/>
        <v>0</v>
      </c>
      <c r="I2020" s="122">
        <f t="shared" si="191"/>
        <v>0</v>
      </c>
      <c r="K2020" s="120"/>
      <c r="L2020" s="141" t="e">
        <f t="shared" si="188"/>
        <v>#N/A</v>
      </c>
      <c r="M2020" s="142">
        <f>IF(C2020="ZZ Group",(SUM(IFERROR(SUM(VLOOKUP(C2020,SpeciesLookup,37,FALSE)*E2020/L2020*20*0.001),0)*(1-G2020))),SUM(IFERROR(SUM(VLOOKUP(C2020,SpeciesLookup,37,FALSE)/L2020*'6. Look Up Tables'!$M$9*0.001),0)*(1-G2020)))</f>
        <v>0</v>
      </c>
      <c r="N2020" s="120" t="s">
        <v>114</v>
      </c>
      <c r="O2020" s="122">
        <f t="shared" si="189"/>
        <v>0</v>
      </c>
      <c r="P2020" s="123"/>
    </row>
    <row r="2021" spans="2:16" x14ac:dyDescent="0.2">
      <c r="B2021" s="124"/>
      <c r="C2021" s="137"/>
      <c r="D2021" s="138">
        <f t="shared" si="186"/>
        <v>0</v>
      </c>
      <c r="E2021" s="231"/>
      <c r="F2021" s="119"/>
      <c r="G2021" s="139">
        <f t="shared" si="190"/>
        <v>0</v>
      </c>
      <c r="H2021" s="140">
        <f t="shared" si="187"/>
        <v>0</v>
      </c>
      <c r="I2021" s="122">
        <f t="shared" si="191"/>
        <v>0</v>
      </c>
      <c r="K2021" s="120"/>
      <c r="L2021" s="141" t="e">
        <f t="shared" si="188"/>
        <v>#N/A</v>
      </c>
      <c r="M2021" s="142">
        <f>IF(C2021="ZZ Group",(SUM(IFERROR(SUM(VLOOKUP(C2021,SpeciesLookup,37,FALSE)*E2021/L2021*20*0.001),0)*(1-G2021))),SUM(IFERROR(SUM(VLOOKUP(C2021,SpeciesLookup,37,FALSE)/L2021*'6. Look Up Tables'!$M$9*0.001),0)*(1-G2021)))</f>
        <v>0</v>
      </c>
      <c r="N2021" s="120" t="s">
        <v>114</v>
      </c>
      <c r="O2021" s="122">
        <f t="shared" si="189"/>
        <v>0</v>
      </c>
      <c r="P2021" s="123"/>
    </row>
    <row r="2022" spans="2:16" x14ac:dyDescent="0.2">
      <c r="B2022" s="124"/>
      <c r="C2022" s="137"/>
      <c r="D2022" s="138">
        <f t="shared" si="186"/>
        <v>0</v>
      </c>
      <c r="E2022" s="231"/>
      <c r="F2022" s="119"/>
      <c r="G2022" s="139">
        <f t="shared" si="190"/>
        <v>0</v>
      </c>
      <c r="H2022" s="140">
        <f t="shared" si="187"/>
        <v>0</v>
      </c>
      <c r="I2022" s="122">
        <f t="shared" si="191"/>
        <v>0</v>
      </c>
      <c r="K2022" s="120"/>
      <c r="L2022" s="141" t="e">
        <f t="shared" si="188"/>
        <v>#N/A</v>
      </c>
      <c r="M2022" s="142">
        <f>IF(C2022="ZZ Group",(SUM(IFERROR(SUM(VLOOKUP(C2022,SpeciesLookup,37,FALSE)*E2022/L2022*20*0.001),0)*(1-G2022))),SUM(IFERROR(SUM(VLOOKUP(C2022,SpeciesLookup,37,FALSE)/L2022*'6. Look Up Tables'!$M$9*0.001),0)*(1-G2022)))</f>
        <v>0</v>
      </c>
      <c r="N2022" s="120" t="s">
        <v>114</v>
      </c>
      <c r="O2022" s="122">
        <f t="shared" si="189"/>
        <v>0</v>
      </c>
      <c r="P2022" s="123"/>
    </row>
    <row r="2023" spans="2:16" x14ac:dyDescent="0.2">
      <c r="B2023" s="124"/>
      <c r="C2023" s="137"/>
      <c r="D2023" s="138">
        <f t="shared" si="186"/>
        <v>0</v>
      </c>
      <c r="E2023" s="231"/>
      <c r="F2023" s="119"/>
      <c r="G2023" s="139">
        <f t="shared" si="190"/>
        <v>0</v>
      </c>
      <c r="H2023" s="140">
        <f t="shared" si="187"/>
        <v>0</v>
      </c>
      <c r="I2023" s="122">
        <f t="shared" si="191"/>
        <v>0</v>
      </c>
      <c r="K2023" s="120"/>
      <c r="L2023" s="141" t="e">
        <f t="shared" si="188"/>
        <v>#N/A</v>
      </c>
      <c r="M2023" s="142">
        <f>IF(C2023="ZZ Group",(SUM(IFERROR(SUM(VLOOKUP(C2023,SpeciesLookup,37,FALSE)*E2023/L2023*20*0.001),0)*(1-G2023))),SUM(IFERROR(SUM(VLOOKUP(C2023,SpeciesLookup,37,FALSE)/L2023*'6. Look Up Tables'!$M$9*0.001),0)*(1-G2023)))</f>
        <v>0</v>
      </c>
      <c r="N2023" s="120" t="s">
        <v>114</v>
      </c>
      <c r="O2023" s="122">
        <f t="shared" si="189"/>
        <v>0</v>
      </c>
      <c r="P2023" s="123"/>
    </row>
    <row r="2024" spans="2:16" x14ac:dyDescent="0.2">
      <c r="B2024" s="124"/>
      <c r="C2024" s="137"/>
      <c r="D2024" s="138">
        <f t="shared" si="186"/>
        <v>0</v>
      </c>
      <c r="E2024" s="231"/>
      <c r="F2024" s="119"/>
      <c r="G2024" s="139">
        <f t="shared" si="190"/>
        <v>0</v>
      </c>
      <c r="H2024" s="140">
        <f t="shared" si="187"/>
        <v>0</v>
      </c>
      <c r="I2024" s="122">
        <f t="shared" si="191"/>
        <v>0</v>
      </c>
      <c r="K2024" s="120"/>
      <c r="L2024" s="141" t="e">
        <f t="shared" si="188"/>
        <v>#N/A</v>
      </c>
      <c r="M2024" s="142">
        <f>IF(C2024="ZZ Group",(SUM(IFERROR(SUM(VLOOKUP(C2024,SpeciesLookup,37,FALSE)*E2024/L2024*20*0.001),0)*(1-G2024))),SUM(IFERROR(SUM(VLOOKUP(C2024,SpeciesLookup,37,FALSE)/L2024*'6. Look Up Tables'!$M$9*0.001),0)*(1-G2024)))</f>
        <v>0</v>
      </c>
      <c r="N2024" s="120" t="s">
        <v>114</v>
      </c>
      <c r="O2024" s="122">
        <f t="shared" si="189"/>
        <v>0</v>
      </c>
      <c r="P2024" s="123"/>
    </row>
    <row r="2025" spans="2:16" x14ac:dyDescent="0.2">
      <c r="B2025" s="124"/>
      <c r="C2025" s="137"/>
      <c r="D2025" s="138">
        <f t="shared" si="186"/>
        <v>0</v>
      </c>
      <c r="E2025" s="231"/>
      <c r="F2025" s="119"/>
      <c r="G2025" s="139">
        <f t="shared" si="190"/>
        <v>0</v>
      </c>
      <c r="H2025" s="140">
        <f t="shared" si="187"/>
        <v>0</v>
      </c>
      <c r="I2025" s="122">
        <f t="shared" si="191"/>
        <v>0</v>
      </c>
      <c r="K2025" s="120"/>
      <c r="L2025" s="141" t="e">
        <f t="shared" si="188"/>
        <v>#N/A</v>
      </c>
      <c r="M2025" s="142">
        <f>IF(C2025="ZZ Group",(SUM(IFERROR(SUM(VLOOKUP(C2025,SpeciesLookup,37,FALSE)*E2025/L2025*20*0.001),0)*(1-G2025))),SUM(IFERROR(SUM(VLOOKUP(C2025,SpeciesLookup,37,FALSE)/L2025*'6. Look Up Tables'!$M$9*0.001),0)*(1-G2025)))</f>
        <v>0</v>
      </c>
      <c r="N2025" s="120" t="s">
        <v>114</v>
      </c>
      <c r="O2025" s="122">
        <f t="shared" si="189"/>
        <v>0</v>
      </c>
      <c r="P2025" s="123"/>
    </row>
    <row r="2026" spans="2:16" x14ac:dyDescent="0.2">
      <c r="B2026" s="124"/>
      <c r="C2026" s="137"/>
      <c r="D2026" s="138">
        <f t="shared" si="186"/>
        <v>0</v>
      </c>
      <c r="E2026" s="231"/>
      <c r="F2026" s="119"/>
      <c r="G2026" s="139">
        <f t="shared" si="190"/>
        <v>0</v>
      </c>
      <c r="H2026" s="140">
        <f t="shared" si="187"/>
        <v>0</v>
      </c>
      <c r="I2026" s="122">
        <f t="shared" si="191"/>
        <v>0</v>
      </c>
      <c r="K2026" s="120"/>
      <c r="L2026" s="141" t="e">
        <f t="shared" si="188"/>
        <v>#N/A</v>
      </c>
      <c r="M2026" s="142">
        <f>IF(C2026="ZZ Group",(SUM(IFERROR(SUM(VLOOKUP(C2026,SpeciesLookup,37,FALSE)*E2026/L2026*20*0.001),0)*(1-G2026))),SUM(IFERROR(SUM(VLOOKUP(C2026,SpeciesLookup,37,FALSE)/L2026*'6. Look Up Tables'!$M$9*0.001),0)*(1-G2026)))</f>
        <v>0</v>
      </c>
      <c r="N2026" s="120" t="s">
        <v>114</v>
      </c>
      <c r="O2026" s="122">
        <f t="shared" si="189"/>
        <v>0</v>
      </c>
      <c r="P2026" s="123"/>
    </row>
    <row r="2027" spans="2:16" x14ac:dyDescent="0.2">
      <c r="B2027" s="124"/>
      <c r="C2027" s="137"/>
      <c r="D2027" s="138">
        <f t="shared" si="186"/>
        <v>0</v>
      </c>
      <c r="E2027" s="231"/>
      <c r="F2027" s="119"/>
      <c r="G2027" s="139">
        <f t="shared" si="190"/>
        <v>0</v>
      </c>
      <c r="H2027" s="140">
        <f t="shared" si="187"/>
        <v>0</v>
      </c>
      <c r="I2027" s="122">
        <f t="shared" si="191"/>
        <v>0</v>
      </c>
      <c r="K2027" s="120"/>
      <c r="L2027" s="141" t="e">
        <f t="shared" si="188"/>
        <v>#N/A</v>
      </c>
      <c r="M2027" s="142">
        <f>IF(C2027="ZZ Group",(SUM(IFERROR(SUM(VLOOKUP(C2027,SpeciesLookup,37,FALSE)*E2027/L2027*20*0.001),0)*(1-G2027))),SUM(IFERROR(SUM(VLOOKUP(C2027,SpeciesLookup,37,FALSE)/L2027*'6. Look Up Tables'!$M$9*0.001),0)*(1-G2027)))</f>
        <v>0</v>
      </c>
      <c r="N2027" s="120" t="s">
        <v>114</v>
      </c>
      <c r="O2027" s="122">
        <f t="shared" si="189"/>
        <v>0</v>
      </c>
      <c r="P2027" s="123"/>
    </row>
    <row r="2028" spans="2:16" x14ac:dyDescent="0.2">
      <c r="B2028" s="124"/>
      <c r="C2028" s="137"/>
      <c r="D2028" s="138">
        <f t="shared" si="186"/>
        <v>0</v>
      </c>
      <c r="E2028" s="231"/>
      <c r="F2028" s="119"/>
      <c r="G2028" s="139">
        <f t="shared" si="190"/>
        <v>0</v>
      </c>
      <c r="H2028" s="140">
        <f t="shared" si="187"/>
        <v>0</v>
      </c>
      <c r="I2028" s="122">
        <f t="shared" si="191"/>
        <v>0</v>
      </c>
      <c r="K2028" s="120"/>
      <c r="L2028" s="141" t="e">
        <f t="shared" si="188"/>
        <v>#N/A</v>
      </c>
      <c r="M2028" s="142">
        <f>IF(C2028="ZZ Group",(SUM(IFERROR(SUM(VLOOKUP(C2028,SpeciesLookup,37,FALSE)*E2028/L2028*20*0.001),0)*(1-G2028))),SUM(IFERROR(SUM(VLOOKUP(C2028,SpeciesLookup,37,FALSE)/L2028*'6. Look Up Tables'!$M$9*0.001),0)*(1-G2028)))</f>
        <v>0</v>
      </c>
      <c r="N2028" s="120" t="s">
        <v>114</v>
      </c>
      <c r="O2028" s="122">
        <f t="shared" si="189"/>
        <v>0</v>
      </c>
      <c r="P2028" s="123"/>
    </row>
    <row r="2029" spans="2:16" x14ac:dyDescent="0.2">
      <c r="B2029" s="124"/>
      <c r="C2029" s="137"/>
      <c r="D2029" s="138">
        <f t="shared" si="186"/>
        <v>0</v>
      </c>
      <c r="E2029" s="231"/>
      <c r="F2029" s="119"/>
      <c r="G2029" s="139">
        <f t="shared" si="190"/>
        <v>0</v>
      </c>
      <c r="H2029" s="140">
        <f t="shared" si="187"/>
        <v>0</v>
      </c>
      <c r="I2029" s="122">
        <f t="shared" si="191"/>
        <v>0</v>
      </c>
      <c r="K2029" s="120"/>
      <c r="L2029" s="141" t="e">
        <f t="shared" si="188"/>
        <v>#N/A</v>
      </c>
      <c r="M2029" s="142">
        <f>IF(C2029="ZZ Group",(SUM(IFERROR(SUM(VLOOKUP(C2029,SpeciesLookup,37,FALSE)*E2029/L2029*20*0.001),0)*(1-G2029))),SUM(IFERROR(SUM(VLOOKUP(C2029,SpeciesLookup,37,FALSE)/L2029*'6. Look Up Tables'!$M$9*0.001),0)*(1-G2029)))</f>
        <v>0</v>
      </c>
      <c r="N2029" s="120" t="s">
        <v>114</v>
      </c>
      <c r="O2029" s="122">
        <f t="shared" si="189"/>
        <v>0</v>
      </c>
      <c r="P2029" s="123"/>
    </row>
    <row r="2030" spans="2:16" x14ac:dyDescent="0.2">
      <c r="B2030" s="124"/>
      <c r="C2030" s="137"/>
      <c r="D2030" s="138">
        <f t="shared" si="186"/>
        <v>0</v>
      </c>
      <c r="E2030" s="231"/>
      <c r="F2030" s="119"/>
      <c r="G2030" s="139">
        <f t="shared" si="190"/>
        <v>0</v>
      </c>
      <c r="H2030" s="140">
        <f t="shared" si="187"/>
        <v>0</v>
      </c>
      <c r="I2030" s="122">
        <f t="shared" si="191"/>
        <v>0</v>
      </c>
      <c r="K2030" s="120"/>
      <c r="L2030" s="141" t="e">
        <f t="shared" si="188"/>
        <v>#N/A</v>
      </c>
      <c r="M2030" s="142">
        <f>IF(C2030="ZZ Group",(SUM(IFERROR(SUM(VLOOKUP(C2030,SpeciesLookup,37,FALSE)*E2030/L2030*20*0.001),0)*(1-G2030))),SUM(IFERROR(SUM(VLOOKUP(C2030,SpeciesLookup,37,FALSE)/L2030*'6. Look Up Tables'!$M$9*0.001),0)*(1-G2030)))</f>
        <v>0</v>
      </c>
      <c r="N2030" s="120" t="s">
        <v>114</v>
      </c>
      <c r="O2030" s="122">
        <f t="shared" si="189"/>
        <v>0</v>
      </c>
      <c r="P2030" s="123"/>
    </row>
    <row r="2031" spans="2:16" x14ac:dyDescent="0.2">
      <c r="B2031" s="124"/>
      <c r="C2031" s="137"/>
      <c r="D2031" s="138">
        <f t="shared" si="186"/>
        <v>0</v>
      </c>
      <c r="E2031" s="231"/>
      <c r="F2031" s="119"/>
      <c r="G2031" s="139">
        <f t="shared" si="190"/>
        <v>0</v>
      </c>
      <c r="H2031" s="140">
        <f t="shared" si="187"/>
        <v>0</v>
      </c>
      <c r="I2031" s="122">
        <f t="shared" si="191"/>
        <v>0</v>
      </c>
      <c r="K2031" s="120"/>
      <c r="L2031" s="141" t="e">
        <f t="shared" si="188"/>
        <v>#N/A</v>
      </c>
      <c r="M2031" s="142">
        <f>IF(C2031="ZZ Group",(SUM(IFERROR(SUM(VLOOKUP(C2031,SpeciesLookup,37,FALSE)*E2031/L2031*20*0.001),0)*(1-G2031))),SUM(IFERROR(SUM(VLOOKUP(C2031,SpeciesLookup,37,FALSE)/L2031*'6. Look Up Tables'!$M$9*0.001),0)*(1-G2031)))</f>
        <v>0</v>
      </c>
      <c r="N2031" s="120" t="s">
        <v>114</v>
      </c>
      <c r="O2031" s="122">
        <f t="shared" si="189"/>
        <v>0</v>
      </c>
      <c r="P2031" s="123"/>
    </row>
    <row r="2032" spans="2:16" x14ac:dyDescent="0.2">
      <c r="B2032" s="124"/>
      <c r="C2032" s="137"/>
      <c r="D2032" s="138">
        <f t="shared" si="186"/>
        <v>0</v>
      </c>
      <c r="E2032" s="231"/>
      <c r="F2032" s="119"/>
      <c r="G2032" s="139">
        <f t="shared" si="190"/>
        <v>0</v>
      </c>
      <c r="H2032" s="140">
        <f t="shared" si="187"/>
        <v>0</v>
      </c>
      <c r="I2032" s="122">
        <f t="shared" si="191"/>
        <v>0</v>
      </c>
      <c r="K2032" s="120"/>
      <c r="L2032" s="141" t="e">
        <f t="shared" si="188"/>
        <v>#N/A</v>
      </c>
      <c r="M2032" s="142">
        <f>IF(C2032="ZZ Group",(SUM(IFERROR(SUM(VLOOKUP(C2032,SpeciesLookup,37,FALSE)*E2032/L2032*20*0.001),0)*(1-G2032))),SUM(IFERROR(SUM(VLOOKUP(C2032,SpeciesLookup,37,FALSE)/L2032*'6. Look Up Tables'!$M$9*0.001),0)*(1-G2032)))</f>
        <v>0</v>
      </c>
      <c r="N2032" s="120" t="s">
        <v>114</v>
      </c>
      <c r="O2032" s="122">
        <f t="shared" si="189"/>
        <v>0</v>
      </c>
      <c r="P2032" s="123"/>
    </row>
    <row r="2033" spans="2:16" x14ac:dyDescent="0.2">
      <c r="B2033" s="124"/>
      <c r="C2033" s="137"/>
      <c r="D2033" s="138">
        <f t="shared" si="186"/>
        <v>0</v>
      </c>
      <c r="E2033" s="231"/>
      <c r="F2033" s="119"/>
      <c r="G2033" s="139">
        <f t="shared" si="190"/>
        <v>0</v>
      </c>
      <c r="H2033" s="140">
        <f t="shared" si="187"/>
        <v>0</v>
      </c>
      <c r="I2033" s="122">
        <f t="shared" si="191"/>
        <v>0</v>
      </c>
      <c r="K2033" s="120"/>
      <c r="L2033" s="141" t="e">
        <f t="shared" si="188"/>
        <v>#N/A</v>
      </c>
      <c r="M2033" s="142">
        <f>IF(C2033="ZZ Group",(SUM(IFERROR(SUM(VLOOKUP(C2033,SpeciesLookup,37,FALSE)*E2033/L2033*20*0.001),0)*(1-G2033))),SUM(IFERROR(SUM(VLOOKUP(C2033,SpeciesLookup,37,FALSE)/L2033*'6. Look Up Tables'!$M$9*0.001),0)*(1-G2033)))</f>
        <v>0</v>
      </c>
      <c r="N2033" s="120" t="s">
        <v>114</v>
      </c>
      <c r="O2033" s="122">
        <f t="shared" si="189"/>
        <v>0</v>
      </c>
      <c r="P2033" s="123"/>
    </row>
    <row r="2034" spans="2:16" x14ac:dyDescent="0.2">
      <c r="B2034" s="124"/>
      <c r="C2034" s="137"/>
      <c r="D2034" s="138">
        <f t="shared" si="186"/>
        <v>0</v>
      </c>
      <c r="E2034" s="231"/>
      <c r="F2034" s="119"/>
      <c r="G2034" s="139">
        <f t="shared" si="190"/>
        <v>0</v>
      </c>
      <c r="H2034" s="140">
        <f t="shared" si="187"/>
        <v>0</v>
      </c>
      <c r="I2034" s="122">
        <f t="shared" si="191"/>
        <v>0</v>
      </c>
      <c r="K2034" s="120"/>
      <c r="L2034" s="141" t="e">
        <f t="shared" si="188"/>
        <v>#N/A</v>
      </c>
      <c r="M2034" s="142">
        <f>IF(C2034="ZZ Group",(SUM(IFERROR(SUM(VLOOKUP(C2034,SpeciesLookup,37,FALSE)*E2034/L2034*20*0.001),0)*(1-G2034))),SUM(IFERROR(SUM(VLOOKUP(C2034,SpeciesLookup,37,FALSE)/L2034*'6. Look Up Tables'!$M$9*0.001),0)*(1-G2034)))</f>
        <v>0</v>
      </c>
      <c r="N2034" s="120" t="s">
        <v>114</v>
      </c>
      <c r="O2034" s="122">
        <f t="shared" si="189"/>
        <v>0</v>
      </c>
      <c r="P2034" s="123"/>
    </row>
    <row r="2035" spans="2:16" x14ac:dyDescent="0.2">
      <c r="B2035" s="124"/>
      <c r="C2035" s="137"/>
      <c r="D2035" s="138">
        <f t="shared" si="186"/>
        <v>0</v>
      </c>
      <c r="E2035" s="231"/>
      <c r="F2035" s="119"/>
      <c r="G2035" s="139">
        <f t="shared" si="190"/>
        <v>0</v>
      </c>
      <c r="H2035" s="140">
        <f t="shared" si="187"/>
        <v>0</v>
      </c>
      <c r="I2035" s="122">
        <f t="shared" si="191"/>
        <v>0</v>
      </c>
      <c r="K2035" s="120"/>
      <c r="L2035" s="141" t="e">
        <f t="shared" si="188"/>
        <v>#N/A</v>
      </c>
      <c r="M2035" s="142">
        <f>IF(C2035="ZZ Group",(SUM(IFERROR(SUM(VLOOKUP(C2035,SpeciesLookup,37,FALSE)*E2035/L2035*20*0.001),0)*(1-G2035))),SUM(IFERROR(SUM(VLOOKUP(C2035,SpeciesLookup,37,FALSE)/L2035*'6. Look Up Tables'!$M$9*0.001),0)*(1-G2035)))</f>
        <v>0</v>
      </c>
      <c r="N2035" s="120" t="s">
        <v>114</v>
      </c>
      <c r="O2035" s="122">
        <f t="shared" si="189"/>
        <v>0</v>
      </c>
      <c r="P2035" s="123"/>
    </row>
    <row r="2036" spans="2:16" x14ac:dyDescent="0.2">
      <c r="B2036" s="124"/>
      <c r="C2036" s="137"/>
      <c r="D2036" s="138">
        <f t="shared" si="186"/>
        <v>0</v>
      </c>
      <c r="E2036" s="231"/>
      <c r="F2036" s="119"/>
      <c r="G2036" s="139">
        <f t="shared" si="190"/>
        <v>0</v>
      </c>
      <c r="H2036" s="140">
        <f t="shared" si="187"/>
        <v>0</v>
      </c>
      <c r="I2036" s="122">
        <f t="shared" si="191"/>
        <v>0</v>
      </c>
      <c r="K2036" s="120"/>
      <c r="L2036" s="141" t="e">
        <f t="shared" si="188"/>
        <v>#N/A</v>
      </c>
      <c r="M2036" s="142">
        <f>IF(C2036="ZZ Group",(SUM(IFERROR(SUM(VLOOKUP(C2036,SpeciesLookup,37,FALSE)*E2036/L2036*20*0.001),0)*(1-G2036))),SUM(IFERROR(SUM(VLOOKUP(C2036,SpeciesLookup,37,FALSE)/L2036*'6. Look Up Tables'!$M$9*0.001),0)*(1-G2036)))</f>
        <v>0</v>
      </c>
      <c r="N2036" s="120" t="s">
        <v>114</v>
      </c>
      <c r="O2036" s="122">
        <f t="shared" si="189"/>
        <v>0</v>
      </c>
      <c r="P2036" s="123"/>
    </row>
    <row r="2037" spans="2:16" x14ac:dyDescent="0.2">
      <c r="B2037" s="124"/>
      <c r="C2037" s="137"/>
      <c r="D2037" s="138">
        <f t="shared" si="186"/>
        <v>0</v>
      </c>
      <c r="E2037" s="231"/>
      <c r="F2037" s="119"/>
      <c r="G2037" s="139">
        <f t="shared" si="190"/>
        <v>0</v>
      </c>
      <c r="H2037" s="140">
        <f t="shared" si="187"/>
        <v>0</v>
      </c>
      <c r="I2037" s="122">
        <f t="shared" si="191"/>
        <v>0</v>
      </c>
      <c r="K2037" s="120"/>
      <c r="L2037" s="141" t="e">
        <f t="shared" si="188"/>
        <v>#N/A</v>
      </c>
      <c r="M2037" s="142">
        <f>IF(C2037="ZZ Group",(SUM(IFERROR(SUM(VLOOKUP(C2037,SpeciesLookup,37,FALSE)*E2037/L2037*20*0.001),0)*(1-G2037))),SUM(IFERROR(SUM(VLOOKUP(C2037,SpeciesLookup,37,FALSE)/L2037*'6. Look Up Tables'!$M$9*0.001),0)*(1-G2037)))</f>
        <v>0</v>
      </c>
      <c r="N2037" s="120" t="s">
        <v>114</v>
      </c>
      <c r="O2037" s="122">
        <f t="shared" si="189"/>
        <v>0</v>
      </c>
      <c r="P2037" s="123"/>
    </row>
    <row r="2038" spans="2:16" x14ac:dyDescent="0.2">
      <c r="B2038" s="124"/>
      <c r="C2038" s="137"/>
      <c r="D2038" s="138">
        <f t="shared" si="186"/>
        <v>0</v>
      </c>
      <c r="E2038" s="231"/>
      <c r="F2038" s="119"/>
      <c r="G2038" s="139">
        <f t="shared" si="190"/>
        <v>0</v>
      </c>
      <c r="H2038" s="140">
        <f t="shared" si="187"/>
        <v>0</v>
      </c>
      <c r="I2038" s="122">
        <f t="shared" si="191"/>
        <v>0</v>
      </c>
      <c r="K2038" s="120"/>
      <c r="L2038" s="141" t="e">
        <f t="shared" si="188"/>
        <v>#N/A</v>
      </c>
      <c r="M2038" s="142">
        <f>IF(C2038="ZZ Group",(SUM(IFERROR(SUM(VLOOKUP(C2038,SpeciesLookup,37,FALSE)*E2038/L2038*20*0.001),0)*(1-G2038))),SUM(IFERROR(SUM(VLOOKUP(C2038,SpeciesLookup,37,FALSE)/L2038*'6. Look Up Tables'!$M$9*0.001),0)*(1-G2038)))</f>
        <v>0</v>
      </c>
      <c r="N2038" s="120" t="s">
        <v>114</v>
      </c>
      <c r="O2038" s="122">
        <f t="shared" si="189"/>
        <v>0</v>
      </c>
      <c r="P2038" s="123"/>
    </row>
    <row r="2039" spans="2:16" x14ac:dyDescent="0.2">
      <c r="B2039" s="124"/>
      <c r="C2039" s="137"/>
      <c r="D2039" s="138">
        <f t="shared" si="186"/>
        <v>0</v>
      </c>
      <c r="E2039" s="231"/>
      <c r="F2039" s="119"/>
      <c r="G2039" s="139">
        <f t="shared" si="190"/>
        <v>0</v>
      </c>
      <c r="H2039" s="140">
        <f t="shared" si="187"/>
        <v>0</v>
      </c>
      <c r="I2039" s="122">
        <f t="shared" si="191"/>
        <v>0</v>
      </c>
      <c r="K2039" s="120"/>
      <c r="L2039" s="141" t="e">
        <f t="shared" si="188"/>
        <v>#N/A</v>
      </c>
      <c r="M2039" s="142">
        <f>IF(C2039="ZZ Group",(SUM(IFERROR(SUM(VLOOKUP(C2039,SpeciesLookup,37,FALSE)*E2039/L2039*20*0.001),0)*(1-G2039))),SUM(IFERROR(SUM(VLOOKUP(C2039,SpeciesLookup,37,FALSE)/L2039*'6. Look Up Tables'!$M$9*0.001),0)*(1-G2039)))</f>
        <v>0</v>
      </c>
      <c r="N2039" s="120" t="s">
        <v>114</v>
      </c>
      <c r="O2039" s="122">
        <f t="shared" si="189"/>
        <v>0</v>
      </c>
      <c r="P2039" s="123"/>
    </row>
    <row r="2040" spans="2:16" x14ac:dyDescent="0.2">
      <c r="B2040" s="124"/>
      <c r="C2040" s="137"/>
      <c r="D2040" s="138">
        <f t="shared" si="186"/>
        <v>0</v>
      </c>
      <c r="E2040" s="231"/>
      <c r="F2040" s="119"/>
      <c r="G2040" s="139">
        <f t="shared" si="190"/>
        <v>0</v>
      </c>
      <c r="H2040" s="140">
        <f t="shared" si="187"/>
        <v>0</v>
      </c>
      <c r="I2040" s="122">
        <f t="shared" si="191"/>
        <v>0</v>
      </c>
      <c r="K2040" s="120"/>
      <c r="L2040" s="141" t="e">
        <f t="shared" si="188"/>
        <v>#N/A</v>
      </c>
      <c r="M2040" s="142">
        <f>IF(C2040="ZZ Group",(SUM(IFERROR(SUM(VLOOKUP(C2040,SpeciesLookup,37,FALSE)*E2040/L2040*20*0.001),0)*(1-G2040))),SUM(IFERROR(SUM(VLOOKUP(C2040,SpeciesLookup,37,FALSE)/L2040*'6. Look Up Tables'!$M$9*0.001),0)*(1-G2040)))</f>
        <v>0</v>
      </c>
      <c r="N2040" s="120" t="s">
        <v>114</v>
      </c>
      <c r="O2040" s="122">
        <f t="shared" si="189"/>
        <v>0</v>
      </c>
      <c r="P2040" s="123"/>
    </row>
    <row r="2041" spans="2:16" x14ac:dyDescent="0.2">
      <c r="B2041" s="124"/>
      <c r="C2041" s="137"/>
      <c r="D2041" s="138">
        <f t="shared" si="186"/>
        <v>0</v>
      </c>
      <c r="E2041" s="231"/>
      <c r="F2041" s="119"/>
      <c r="G2041" s="139">
        <f t="shared" si="190"/>
        <v>0</v>
      </c>
      <c r="H2041" s="140">
        <f t="shared" si="187"/>
        <v>0</v>
      </c>
      <c r="I2041" s="122">
        <f t="shared" si="191"/>
        <v>0</v>
      </c>
      <c r="K2041" s="120"/>
      <c r="L2041" s="141" t="e">
        <f t="shared" si="188"/>
        <v>#N/A</v>
      </c>
      <c r="M2041" s="142">
        <f>IF(C2041="ZZ Group",(SUM(IFERROR(SUM(VLOOKUP(C2041,SpeciesLookup,37,FALSE)*E2041/L2041*20*0.001),0)*(1-G2041))),SUM(IFERROR(SUM(VLOOKUP(C2041,SpeciesLookup,37,FALSE)/L2041*'6. Look Up Tables'!$M$9*0.001),0)*(1-G2041)))</f>
        <v>0</v>
      </c>
      <c r="N2041" s="120" t="s">
        <v>114</v>
      </c>
      <c r="O2041" s="122">
        <f t="shared" si="189"/>
        <v>0</v>
      </c>
      <c r="P2041" s="123"/>
    </row>
    <row r="2042" spans="2:16" x14ac:dyDescent="0.2">
      <c r="B2042" s="124"/>
      <c r="C2042" s="137"/>
      <c r="D2042" s="138">
        <f t="shared" si="186"/>
        <v>0</v>
      </c>
      <c r="E2042" s="231"/>
      <c r="F2042" s="119"/>
      <c r="G2042" s="139">
        <f t="shared" si="190"/>
        <v>0</v>
      </c>
      <c r="H2042" s="140">
        <f t="shared" si="187"/>
        <v>0</v>
      </c>
      <c r="I2042" s="122">
        <f t="shared" si="191"/>
        <v>0</v>
      </c>
      <c r="K2042" s="120"/>
      <c r="L2042" s="141" t="e">
        <f t="shared" si="188"/>
        <v>#N/A</v>
      </c>
      <c r="M2042" s="142">
        <f>IF(C2042="ZZ Group",(SUM(IFERROR(SUM(VLOOKUP(C2042,SpeciesLookup,37,FALSE)*E2042/L2042*20*0.001),0)*(1-G2042))),SUM(IFERROR(SUM(VLOOKUP(C2042,SpeciesLookup,37,FALSE)/L2042*'6. Look Up Tables'!$M$9*0.001),0)*(1-G2042)))</f>
        <v>0</v>
      </c>
      <c r="N2042" s="120" t="s">
        <v>114</v>
      </c>
      <c r="O2042" s="122">
        <f t="shared" si="189"/>
        <v>0</v>
      </c>
      <c r="P2042" s="123"/>
    </row>
    <row r="2043" spans="2:16" x14ac:dyDescent="0.2">
      <c r="B2043" s="124"/>
      <c r="C2043" s="137"/>
      <c r="D2043" s="138">
        <f t="shared" si="186"/>
        <v>0</v>
      </c>
      <c r="E2043" s="231"/>
      <c r="F2043" s="119"/>
      <c r="G2043" s="139">
        <f t="shared" si="190"/>
        <v>0</v>
      </c>
      <c r="H2043" s="140">
        <f t="shared" si="187"/>
        <v>0</v>
      </c>
      <c r="I2043" s="122">
        <f t="shared" si="191"/>
        <v>0</v>
      </c>
      <c r="K2043" s="120"/>
      <c r="L2043" s="141" t="e">
        <f t="shared" si="188"/>
        <v>#N/A</v>
      </c>
      <c r="M2043" s="142">
        <f>IF(C2043="ZZ Group",(SUM(IFERROR(SUM(VLOOKUP(C2043,SpeciesLookup,37,FALSE)*E2043/L2043*20*0.001),0)*(1-G2043))),SUM(IFERROR(SUM(VLOOKUP(C2043,SpeciesLookup,37,FALSE)/L2043*'6. Look Up Tables'!$M$9*0.001),0)*(1-G2043)))</f>
        <v>0</v>
      </c>
      <c r="N2043" s="120" t="s">
        <v>114</v>
      </c>
      <c r="O2043" s="122">
        <f t="shared" si="189"/>
        <v>0</v>
      </c>
      <c r="P2043" s="123"/>
    </row>
    <row r="2044" spans="2:16" x14ac:dyDescent="0.2">
      <c r="B2044" s="124"/>
      <c r="C2044" s="137"/>
      <c r="D2044" s="138">
        <f t="shared" si="186"/>
        <v>0</v>
      </c>
      <c r="E2044" s="231"/>
      <c r="F2044" s="119"/>
      <c r="G2044" s="139">
        <f t="shared" si="190"/>
        <v>0</v>
      </c>
      <c r="H2044" s="140">
        <f t="shared" si="187"/>
        <v>0</v>
      </c>
      <c r="I2044" s="122">
        <f t="shared" si="191"/>
        <v>0</v>
      </c>
      <c r="K2044" s="120"/>
      <c r="L2044" s="141" t="e">
        <f t="shared" si="188"/>
        <v>#N/A</v>
      </c>
      <c r="M2044" s="142">
        <f>IF(C2044="ZZ Group",(SUM(IFERROR(SUM(VLOOKUP(C2044,SpeciesLookup,37,FALSE)*E2044/L2044*20*0.001),0)*(1-G2044))),SUM(IFERROR(SUM(VLOOKUP(C2044,SpeciesLookup,37,FALSE)/L2044*'6. Look Up Tables'!$M$9*0.001),0)*(1-G2044)))</f>
        <v>0</v>
      </c>
      <c r="N2044" s="120" t="s">
        <v>114</v>
      </c>
      <c r="O2044" s="122">
        <f t="shared" si="189"/>
        <v>0</v>
      </c>
      <c r="P2044" s="123"/>
    </row>
    <row r="2045" spans="2:16" x14ac:dyDescent="0.2">
      <c r="B2045" s="124"/>
      <c r="C2045" s="137"/>
      <c r="D2045" s="138">
        <f t="shared" si="186"/>
        <v>0</v>
      </c>
      <c r="E2045" s="231"/>
      <c r="F2045" s="119"/>
      <c r="G2045" s="139">
        <f t="shared" si="190"/>
        <v>0</v>
      </c>
      <c r="H2045" s="140">
        <f t="shared" si="187"/>
        <v>0</v>
      </c>
      <c r="I2045" s="122">
        <f t="shared" si="191"/>
        <v>0</v>
      </c>
      <c r="K2045" s="120"/>
      <c r="L2045" s="141" t="e">
        <f t="shared" si="188"/>
        <v>#N/A</v>
      </c>
      <c r="M2045" s="142">
        <f>IF(C2045="ZZ Group",(SUM(IFERROR(SUM(VLOOKUP(C2045,SpeciesLookup,37,FALSE)*E2045/L2045*20*0.001),0)*(1-G2045))),SUM(IFERROR(SUM(VLOOKUP(C2045,SpeciesLookup,37,FALSE)/L2045*'6. Look Up Tables'!$M$9*0.001),0)*(1-G2045)))</f>
        <v>0</v>
      </c>
      <c r="N2045" s="120" t="s">
        <v>114</v>
      </c>
      <c r="O2045" s="122">
        <f t="shared" si="189"/>
        <v>0</v>
      </c>
      <c r="P2045" s="123"/>
    </row>
    <row r="2046" spans="2:16" x14ac:dyDescent="0.2">
      <c r="B2046" s="124"/>
      <c r="C2046" s="137"/>
      <c r="D2046" s="138">
        <f t="shared" si="186"/>
        <v>0</v>
      </c>
      <c r="E2046" s="231"/>
      <c r="F2046" s="119"/>
      <c r="G2046" s="139">
        <f t="shared" si="190"/>
        <v>0</v>
      </c>
      <c r="H2046" s="140">
        <f t="shared" si="187"/>
        <v>0</v>
      </c>
      <c r="I2046" s="122">
        <f t="shared" si="191"/>
        <v>0</v>
      </c>
      <c r="K2046" s="120"/>
      <c r="L2046" s="141" t="e">
        <f t="shared" si="188"/>
        <v>#N/A</v>
      </c>
      <c r="M2046" s="142">
        <f>IF(C2046="ZZ Group",(SUM(IFERROR(SUM(VLOOKUP(C2046,SpeciesLookup,37,FALSE)*E2046/L2046*20*0.001),0)*(1-G2046))),SUM(IFERROR(SUM(VLOOKUP(C2046,SpeciesLookup,37,FALSE)/L2046*'6. Look Up Tables'!$M$9*0.001),0)*(1-G2046)))</f>
        <v>0</v>
      </c>
      <c r="N2046" s="120" t="s">
        <v>114</v>
      </c>
      <c r="O2046" s="122">
        <f t="shared" si="189"/>
        <v>0</v>
      </c>
      <c r="P2046" s="123"/>
    </row>
    <row r="2047" spans="2:16" x14ac:dyDescent="0.2">
      <c r="B2047" s="124"/>
      <c r="C2047" s="137"/>
      <c r="D2047" s="138">
        <f t="shared" si="186"/>
        <v>0</v>
      </c>
      <c r="E2047" s="231"/>
      <c r="F2047" s="119"/>
      <c r="G2047" s="139">
        <f t="shared" si="190"/>
        <v>0</v>
      </c>
      <c r="H2047" s="140">
        <f t="shared" si="187"/>
        <v>0</v>
      </c>
      <c r="I2047" s="122">
        <f t="shared" si="191"/>
        <v>0</v>
      </c>
      <c r="K2047" s="120"/>
      <c r="L2047" s="141" t="e">
        <f t="shared" si="188"/>
        <v>#N/A</v>
      </c>
      <c r="M2047" s="142">
        <f>IF(C2047="ZZ Group",(SUM(IFERROR(SUM(VLOOKUP(C2047,SpeciesLookup,37,FALSE)*E2047/L2047*20*0.001),0)*(1-G2047))),SUM(IFERROR(SUM(VLOOKUP(C2047,SpeciesLookup,37,FALSE)/L2047*'6. Look Up Tables'!$M$9*0.001),0)*(1-G2047)))</f>
        <v>0</v>
      </c>
      <c r="N2047" s="120" t="s">
        <v>114</v>
      </c>
      <c r="O2047" s="122">
        <f t="shared" si="189"/>
        <v>0</v>
      </c>
      <c r="P2047" s="123"/>
    </row>
    <row r="2048" spans="2:16" x14ac:dyDescent="0.2">
      <c r="B2048" s="124"/>
      <c r="C2048" s="137"/>
      <c r="D2048" s="138">
        <f t="shared" si="186"/>
        <v>0</v>
      </c>
      <c r="E2048" s="231"/>
      <c r="F2048" s="119"/>
      <c r="G2048" s="139">
        <f t="shared" si="190"/>
        <v>0</v>
      </c>
      <c r="H2048" s="140">
        <f t="shared" si="187"/>
        <v>0</v>
      </c>
      <c r="I2048" s="122">
        <f t="shared" si="191"/>
        <v>0</v>
      </c>
      <c r="K2048" s="120"/>
      <c r="L2048" s="141" t="e">
        <f t="shared" si="188"/>
        <v>#N/A</v>
      </c>
      <c r="M2048" s="142">
        <f>IF(C2048="ZZ Group",(SUM(IFERROR(SUM(VLOOKUP(C2048,SpeciesLookup,37,FALSE)*E2048/L2048*20*0.001),0)*(1-G2048))),SUM(IFERROR(SUM(VLOOKUP(C2048,SpeciesLookup,37,FALSE)/L2048*'6. Look Up Tables'!$M$9*0.001),0)*(1-G2048)))</f>
        <v>0</v>
      </c>
      <c r="N2048" s="120" t="s">
        <v>114</v>
      </c>
      <c r="O2048" s="122">
        <f t="shared" si="189"/>
        <v>0</v>
      </c>
      <c r="P2048" s="123"/>
    </row>
    <row r="2049" spans="2:16" x14ac:dyDescent="0.2">
      <c r="B2049" s="124"/>
      <c r="C2049" s="137"/>
      <c r="D2049" s="138">
        <f t="shared" ref="D2049:D2112" si="192">IFERROR(VLOOKUP(C2049,SpeciesLookup,25,FALSE),0)</f>
        <v>0</v>
      </c>
      <c r="E2049" s="231"/>
      <c r="F2049" s="119"/>
      <c r="G2049" s="139">
        <f t="shared" si="190"/>
        <v>0</v>
      </c>
      <c r="H2049" s="140">
        <f t="shared" ref="H2049:H2112" si="193">IFERROR(VLOOKUP(C2049,SpeciesLookup,26,FALSE),0)</f>
        <v>0</v>
      </c>
      <c r="I2049" s="122">
        <f t="shared" si="191"/>
        <v>0</v>
      </c>
      <c r="K2049" s="120"/>
      <c r="L2049" s="141" t="e">
        <f t="shared" ref="L2049:L2112" si="194">VLOOKUP(K2049,AWHC,2,FALSE)</f>
        <v>#N/A</v>
      </c>
      <c r="M2049" s="142">
        <f>IF(C2049="ZZ Group",(SUM(IFERROR(SUM(VLOOKUP(C2049,SpeciesLookup,37,FALSE)*E2049/L2049*20*0.001),0)*(1-G2049))),SUM(IFERROR(SUM(VLOOKUP(C2049,SpeciesLookup,37,FALSE)/L2049*'6. Look Up Tables'!$M$9*0.001),0)*(1-G2049)))</f>
        <v>0</v>
      </c>
      <c r="N2049" s="120" t="s">
        <v>114</v>
      </c>
      <c r="O2049" s="122">
        <f t="shared" ref="O2049:O2112" si="195">IF(N2049="Yes",M2049*0.8,M2049)</f>
        <v>0</v>
      </c>
      <c r="P2049" s="123"/>
    </row>
    <row r="2050" spans="2:16" x14ac:dyDescent="0.2">
      <c r="B2050" s="124"/>
      <c r="C2050" s="137"/>
      <c r="D2050" s="138">
        <f t="shared" si="192"/>
        <v>0</v>
      </c>
      <c r="E2050" s="231"/>
      <c r="F2050" s="119"/>
      <c r="G2050" s="139">
        <f t="shared" si="190"/>
        <v>0</v>
      </c>
      <c r="H2050" s="140">
        <f t="shared" si="193"/>
        <v>0</v>
      </c>
      <c r="I2050" s="122">
        <f t="shared" si="191"/>
        <v>0</v>
      </c>
      <c r="K2050" s="120"/>
      <c r="L2050" s="141" t="e">
        <f t="shared" si="194"/>
        <v>#N/A</v>
      </c>
      <c r="M2050" s="142">
        <f>IF(C2050="ZZ Group",(SUM(IFERROR(SUM(VLOOKUP(C2050,SpeciesLookup,37,FALSE)*E2050/L2050*20*0.001),0)*(1-G2050))),SUM(IFERROR(SUM(VLOOKUP(C2050,SpeciesLookup,37,FALSE)/L2050*'6. Look Up Tables'!$M$9*0.001),0)*(1-G2050)))</f>
        <v>0</v>
      </c>
      <c r="N2050" s="120" t="s">
        <v>114</v>
      </c>
      <c r="O2050" s="122">
        <f t="shared" si="195"/>
        <v>0</v>
      </c>
      <c r="P2050" s="123"/>
    </row>
    <row r="2051" spans="2:16" x14ac:dyDescent="0.2">
      <c r="B2051" s="124"/>
      <c r="C2051" s="137"/>
      <c r="D2051" s="138">
        <f t="shared" si="192"/>
        <v>0</v>
      </c>
      <c r="E2051" s="231"/>
      <c r="F2051" s="119"/>
      <c r="G2051" s="139">
        <f t="shared" si="190"/>
        <v>0</v>
      </c>
      <c r="H2051" s="140">
        <f t="shared" si="193"/>
        <v>0</v>
      </c>
      <c r="I2051" s="122">
        <f t="shared" si="191"/>
        <v>0</v>
      </c>
      <c r="K2051" s="120"/>
      <c r="L2051" s="141" t="e">
        <f t="shared" si="194"/>
        <v>#N/A</v>
      </c>
      <c r="M2051" s="142">
        <f>IF(C2051="ZZ Group",(SUM(IFERROR(SUM(VLOOKUP(C2051,SpeciesLookup,37,FALSE)*E2051/L2051*20*0.001),0)*(1-G2051))),SUM(IFERROR(SUM(VLOOKUP(C2051,SpeciesLookup,37,FALSE)/L2051*'6. Look Up Tables'!$M$9*0.001),0)*(1-G2051)))</f>
        <v>0</v>
      </c>
      <c r="N2051" s="120" t="s">
        <v>114</v>
      </c>
      <c r="O2051" s="122">
        <f t="shared" si="195"/>
        <v>0</v>
      </c>
      <c r="P2051" s="123"/>
    </row>
    <row r="2052" spans="2:16" x14ac:dyDescent="0.2">
      <c r="B2052" s="124"/>
      <c r="C2052" s="137"/>
      <c r="D2052" s="138">
        <f t="shared" si="192"/>
        <v>0</v>
      </c>
      <c r="E2052" s="231"/>
      <c r="F2052" s="119"/>
      <c r="G2052" s="139">
        <f t="shared" si="190"/>
        <v>0</v>
      </c>
      <c r="H2052" s="140">
        <f t="shared" si="193"/>
        <v>0</v>
      </c>
      <c r="I2052" s="122">
        <f t="shared" si="191"/>
        <v>0</v>
      </c>
      <c r="K2052" s="120"/>
      <c r="L2052" s="141" t="e">
        <f t="shared" si="194"/>
        <v>#N/A</v>
      </c>
      <c r="M2052" s="142">
        <f>IF(C2052="ZZ Group",(SUM(IFERROR(SUM(VLOOKUP(C2052,SpeciesLookup,37,FALSE)*E2052/L2052*20*0.001),0)*(1-G2052))),SUM(IFERROR(SUM(VLOOKUP(C2052,SpeciesLookup,37,FALSE)/L2052*'6. Look Up Tables'!$M$9*0.001),0)*(1-G2052)))</f>
        <v>0</v>
      </c>
      <c r="N2052" s="120" t="s">
        <v>114</v>
      </c>
      <c r="O2052" s="122">
        <f t="shared" si="195"/>
        <v>0</v>
      </c>
      <c r="P2052" s="123"/>
    </row>
    <row r="2053" spans="2:16" x14ac:dyDescent="0.2">
      <c r="B2053" s="124"/>
      <c r="C2053" s="137"/>
      <c r="D2053" s="138">
        <f t="shared" si="192"/>
        <v>0</v>
      </c>
      <c r="E2053" s="231"/>
      <c r="F2053" s="119"/>
      <c r="G2053" s="139">
        <f t="shared" si="190"/>
        <v>0</v>
      </c>
      <c r="H2053" s="140">
        <f t="shared" si="193"/>
        <v>0</v>
      </c>
      <c r="I2053" s="122">
        <f t="shared" si="191"/>
        <v>0</v>
      </c>
      <c r="K2053" s="120"/>
      <c r="L2053" s="141" t="e">
        <f t="shared" si="194"/>
        <v>#N/A</v>
      </c>
      <c r="M2053" s="142">
        <f>IF(C2053="ZZ Group",(SUM(IFERROR(SUM(VLOOKUP(C2053,SpeciesLookup,37,FALSE)*E2053/L2053*20*0.001),0)*(1-G2053))),SUM(IFERROR(SUM(VLOOKUP(C2053,SpeciesLookup,37,FALSE)/L2053*'6. Look Up Tables'!$M$9*0.001),0)*(1-G2053)))</f>
        <v>0</v>
      </c>
      <c r="N2053" s="120" t="s">
        <v>114</v>
      </c>
      <c r="O2053" s="122">
        <f t="shared" si="195"/>
        <v>0</v>
      </c>
      <c r="P2053" s="123"/>
    </row>
    <row r="2054" spans="2:16" x14ac:dyDescent="0.2">
      <c r="B2054" s="124"/>
      <c r="C2054" s="137"/>
      <c r="D2054" s="138">
        <f t="shared" si="192"/>
        <v>0</v>
      </c>
      <c r="E2054" s="231"/>
      <c r="F2054" s="119"/>
      <c r="G2054" s="139">
        <f t="shared" si="190"/>
        <v>0</v>
      </c>
      <c r="H2054" s="140">
        <f t="shared" si="193"/>
        <v>0</v>
      </c>
      <c r="I2054" s="122">
        <f t="shared" si="191"/>
        <v>0</v>
      </c>
      <c r="K2054" s="120"/>
      <c r="L2054" s="141" t="e">
        <f t="shared" si="194"/>
        <v>#N/A</v>
      </c>
      <c r="M2054" s="142">
        <f>IF(C2054="ZZ Group",(SUM(IFERROR(SUM(VLOOKUP(C2054,SpeciesLookup,37,FALSE)*E2054/L2054*20*0.001),0)*(1-G2054))),SUM(IFERROR(SUM(VLOOKUP(C2054,SpeciesLookup,37,FALSE)/L2054*'6. Look Up Tables'!$M$9*0.001),0)*(1-G2054)))</f>
        <v>0</v>
      </c>
      <c r="N2054" s="120" t="s">
        <v>114</v>
      </c>
      <c r="O2054" s="122">
        <f t="shared" si="195"/>
        <v>0</v>
      </c>
      <c r="P2054" s="123"/>
    </row>
    <row r="2055" spans="2:16" x14ac:dyDescent="0.2">
      <c r="B2055" s="124"/>
      <c r="C2055" s="137"/>
      <c r="D2055" s="138">
        <f t="shared" si="192"/>
        <v>0</v>
      </c>
      <c r="E2055" s="231"/>
      <c r="F2055" s="119"/>
      <c r="G2055" s="139">
        <f t="shared" si="190"/>
        <v>0</v>
      </c>
      <c r="H2055" s="140">
        <f t="shared" si="193"/>
        <v>0</v>
      </c>
      <c r="I2055" s="122">
        <f t="shared" si="191"/>
        <v>0</v>
      </c>
      <c r="K2055" s="120"/>
      <c r="L2055" s="141" t="e">
        <f t="shared" si="194"/>
        <v>#N/A</v>
      </c>
      <c r="M2055" s="142">
        <f>IF(C2055="ZZ Group",(SUM(IFERROR(SUM(VLOOKUP(C2055,SpeciesLookup,37,FALSE)*E2055/L2055*20*0.001),0)*(1-G2055))),SUM(IFERROR(SUM(VLOOKUP(C2055,SpeciesLookup,37,FALSE)/L2055*'6. Look Up Tables'!$M$9*0.001),0)*(1-G2055)))</f>
        <v>0</v>
      </c>
      <c r="N2055" s="120" t="s">
        <v>114</v>
      </c>
      <c r="O2055" s="122">
        <f t="shared" si="195"/>
        <v>0</v>
      </c>
      <c r="P2055" s="123"/>
    </row>
    <row r="2056" spans="2:16" x14ac:dyDescent="0.2">
      <c r="B2056" s="124"/>
      <c r="C2056" s="137"/>
      <c r="D2056" s="138">
        <f t="shared" si="192"/>
        <v>0</v>
      </c>
      <c r="E2056" s="231"/>
      <c r="F2056" s="119"/>
      <c r="G2056" s="139">
        <f t="shared" si="190"/>
        <v>0</v>
      </c>
      <c r="H2056" s="140">
        <f t="shared" si="193"/>
        <v>0</v>
      </c>
      <c r="I2056" s="122">
        <f t="shared" si="191"/>
        <v>0</v>
      </c>
      <c r="K2056" s="120"/>
      <c r="L2056" s="141" t="e">
        <f t="shared" si="194"/>
        <v>#N/A</v>
      </c>
      <c r="M2056" s="142">
        <f>IF(C2056="ZZ Group",(SUM(IFERROR(SUM(VLOOKUP(C2056,SpeciesLookup,37,FALSE)*E2056/L2056*20*0.001),0)*(1-G2056))),SUM(IFERROR(SUM(VLOOKUP(C2056,SpeciesLookup,37,FALSE)/L2056*'6. Look Up Tables'!$M$9*0.001),0)*(1-G2056)))</f>
        <v>0</v>
      </c>
      <c r="N2056" s="120" t="s">
        <v>114</v>
      </c>
      <c r="O2056" s="122">
        <f t="shared" si="195"/>
        <v>0</v>
      </c>
      <c r="P2056" s="123"/>
    </row>
    <row r="2057" spans="2:16" x14ac:dyDescent="0.2">
      <c r="B2057" s="124"/>
      <c r="C2057" s="137"/>
      <c r="D2057" s="138">
        <f t="shared" si="192"/>
        <v>0</v>
      </c>
      <c r="E2057" s="231"/>
      <c r="F2057" s="119"/>
      <c r="G2057" s="139">
        <f t="shared" si="190"/>
        <v>0</v>
      </c>
      <c r="H2057" s="140">
        <f t="shared" si="193"/>
        <v>0</v>
      </c>
      <c r="I2057" s="122">
        <f t="shared" si="191"/>
        <v>0</v>
      </c>
      <c r="K2057" s="120"/>
      <c r="L2057" s="141" t="e">
        <f t="shared" si="194"/>
        <v>#N/A</v>
      </c>
      <c r="M2057" s="142">
        <f>IF(C2057="ZZ Group",(SUM(IFERROR(SUM(VLOOKUP(C2057,SpeciesLookup,37,FALSE)*E2057/L2057*20*0.001),0)*(1-G2057))),SUM(IFERROR(SUM(VLOOKUP(C2057,SpeciesLookup,37,FALSE)/L2057*'6. Look Up Tables'!$M$9*0.001),0)*(1-G2057)))</f>
        <v>0</v>
      </c>
      <c r="N2057" s="120" t="s">
        <v>114</v>
      </c>
      <c r="O2057" s="122">
        <f t="shared" si="195"/>
        <v>0</v>
      </c>
      <c r="P2057" s="123"/>
    </row>
    <row r="2058" spans="2:16" x14ac:dyDescent="0.2">
      <c r="B2058" s="124"/>
      <c r="C2058" s="137"/>
      <c r="D2058" s="138">
        <f t="shared" si="192"/>
        <v>0</v>
      </c>
      <c r="E2058" s="231"/>
      <c r="F2058" s="119"/>
      <c r="G2058" s="139">
        <f t="shared" si="190"/>
        <v>0</v>
      </c>
      <c r="H2058" s="140">
        <f t="shared" si="193"/>
        <v>0</v>
      </c>
      <c r="I2058" s="122">
        <f t="shared" si="191"/>
        <v>0</v>
      </c>
      <c r="K2058" s="120"/>
      <c r="L2058" s="141" t="e">
        <f t="shared" si="194"/>
        <v>#N/A</v>
      </c>
      <c r="M2058" s="142">
        <f>IF(C2058="ZZ Group",(SUM(IFERROR(SUM(VLOOKUP(C2058,SpeciesLookup,37,FALSE)*E2058/L2058*20*0.001),0)*(1-G2058))),SUM(IFERROR(SUM(VLOOKUP(C2058,SpeciesLookup,37,FALSE)/L2058*'6. Look Up Tables'!$M$9*0.001),0)*(1-G2058)))</f>
        <v>0</v>
      </c>
      <c r="N2058" s="120" t="s">
        <v>114</v>
      </c>
      <c r="O2058" s="122">
        <f t="shared" si="195"/>
        <v>0</v>
      </c>
      <c r="P2058" s="123"/>
    </row>
    <row r="2059" spans="2:16" x14ac:dyDescent="0.2">
      <c r="B2059" s="124"/>
      <c r="C2059" s="137"/>
      <c r="D2059" s="138">
        <f t="shared" si="192"/>
        <v>0</v>
      </c>
      <c r="E2059" s="231"/>
      <c r="F2059" s="119"/>
      <c r="G2059" s="139">
        <f t="shared" si="190"/>
        <v>0</v>
      </c>
      <c r="H2059" s="140">
        <f t="shared" si="193"/>
        <v>0</v>
      </c>
      <c r="I2059" s="122">
        <f t="shared" si="191"/>
        <v>0</v>
      </c>
      <c r="K2059" s="120"/>
      <c r="L2059" s="141" t="e">
        <f t="shared" si="194"/>
        <v>#N/A</v>
      </c>
      <c r="M2059" s="142">
        <f>IF(C2059="ZZ Group",(SUM(IFERROR(SUM(VLOOKUP(C2059,SpeciesLookup,37,FALSE)*E2059/L2059*20*0.001),0)*(1-G2059))),SUM(IFERROR(SUM(VLOOKUP(C2059,SpeciesLookup,37,FALSE)/L2059*'6. Look Up Tables'!$M$9*0.001),0)*(1-G2059)))</f>
        <v>0</v>
      </c>
      <c r="N2059" s="120" t="s">
        <v>114</v>
      </c>
      <c r="O2059" s="122">
        <f t="shared" si="195"/>
        <v>0</v>
      </c>
      <c r="P2059" s="123"/>
    </row>
    <row r="2060" spans="2:16" x14ac:dyDescent="0.2">
      <c r="B2060" s="124"/>
      <c r="C2060" s="137"/>
      <c r="D2060" s="138">
        <f t="shared" si="192"/>
        <v>0</v>
      </c>
      <c r="E2060" s="231"/>
      <c r="F2060" s="119"/>
      <c r="G2060" s="139">
        <f t="shared" si="190"/>
        <v>0</v>
      </c>
      <c r="H2060" s="140">
        <f t="shared" si="193"/>
        <v>0</v>
      </c>
      <c r="I2060" s="122">
        <f t="shared" si="191"/>
        <v>0</v>
      </c>
      <c r="K2060" s="120"/>
      <c r="L2060" s="141" t="e">
        <f t="shared" si="194"/>
        <v>#N/A</v>
      </c>
      <c r="M2060" s="142">
        <f>IF(C2060="ZZ Group",(SUM(IFERROR(SUM(VLOOKUP(C2060,SpeciesLookup,37,FALSE)*E2060/L2060*20*0.001),0)*(1-G2060))),SUM(IFERROR(SUM(VLOOKUP(C2060,SpeciesLookup,37,FALSE)/L2060*'6. Look Up Tables'!$M$9*0.001),0)*(1-G2060)))</f>
        <v>0</v>
      </c>
      <c r="N2060" s="120" t="s">
        <v>114</v>
      </c>
      <c r="O2060" s="122">
        <f t="shared" si="195"/>
        <v>0</v>
      </c>
      <c r="P2060" s="123"/>
    </row>
    <row r="2061" spans="2:16" x14ac:dyDescent="0.2">
      <c r="B2061" s="124"/>
      <c r="C2061" s="137"/>
      <c r="D2061" s="138">
        <f t="shared" si="192"/>
        <v>0</v>
      </c>
      <c r="E2061" s="231"/>
      <c r="F2061" s="119"/>
      <c r="G2061" s="139">
        <f t="shared" ref="G2061:G2124" si="196">IF(C2061="ZZ Group",SUM(F2061/E2061),(IFERROR(SUM(F2061/(PI()*(D2061)^2)),0)))</f>
        <v>0</v>
      </c>
      <c r="H2061" s="140">
        <f t="shared" si="193"/>
        <v>0</v>
      </c>
      <c r="I2061" s="122">
        <f t="shared" ref="I2061:I2124" si="197">IFERROR(SUM(H2061*(1-G2061)),(E2061*(1-G2061)))</f>
        <v>0</v>
      </c>
      <c r="K2061" s="120"/>
      <c r="L2061" s="141" t="e">
        <f t="shared" si="194"/>
        <v>#N/A</v>
      </c>
      <c r="M2061" s="142">
        <f>IF(C2061="ZZ Group",(SUM(IFERROR(SUM(VLOOKUP(C2061,SpeciesLookup,37,FALSE)*E2061/L2061*20*0.001),0)*(1-G2061))),SUM(IFERROR(SUM(VLOOKUP(C2061,SpeciesLookup,37,FALSE)/L2061*'6. Look Up Tables'!$M$9*0.001),0)*(1-G2061)))</f>
        <v>0</v>
      </c>
      <c r="N2061" s="120" t="s">
        <v>114</v>
      </c>
      <c r="O2061" s="122">
        <f t="shared" si="195"/>
        <v>0</v>
      </c>
      <c r="P2061" s="123"/>
    </row>
    <row r="2062" spans="2:16" x14ac:dyDescent="0.2">
      <c r="B2062" s="124"/>
      <c r="C2062" s="137"/>
      <c r="D2062" s="138">
        <f t="shared" si="192"/>
        <v>0</v>
      </c>
      <c r="E2062" s="231"/>
      <c r="F2062" s="119"/>
      <c r="G2062" s="139">
        <f t="shared" si="196"/>
        <v>0</v>
      </c>
      <c r="H2062" s="140">
        <f t="shared" si="193"/>
        <v>0</v>
      </c>
      <c r="I2062" s="122">
        <f t="shared" si="197"/>
        <v>0</v>
      </c>
      <c r="K2062" s="120"/>
      <c r="L2062" s="141" t="e">
        <f t="shared" si="194"/>
        <v>#N/A</v>
      </c>
      <c r="M2062" s="142">
        <f>IF(C2062="ZZ Group",(SUM(IFERROR(SUM(VLOOKUP(C2062,SpeciesLookup,37,FALSE)*E2062/L2062*20*0.001),0)*(1-G2062))),SUM(IFERROR(SUM(VLOOKUP(C2062,SpeciesLookup,37,FALSE)/L2062*'6. Look Up Tables'!$M$9*0.001),0)*(1-G2062)))</f>
        <v>0</v>
      </c>
      <c r="N2062" s="120" t="s">
        <v>114</v>
      </c>
      <c r="O2062" s="122">
        <f t="shared" si="195"/>
        <v>0</v>
      </c>
      <c r="P2062" s="123"/>
    </row>
    <row r="2063" spans="2:16" x14ac:dyDescent="0.2">
      <c r="B2063" s="124"/>
      <c r="C2063" s="137"/>
      <c r="D2063" s="138">
        <f t="shared" si="192"/>
        <v>0</v>
      </c>
      <c r="E2063" s="231"/>
      <c r="F2063" s="119"/>
      <c r="G2063" s="139">
        <f t="shared" si="196"/>
        <v>0</v>
      </c>
      <c r="H2063" s="140">
        <f t="shared" si="193"/>
        <v>0</v>
      </c>
      <c r="I2063" s="122">
        <f t="shared" si="197"/>
        <v>0</v>
      </c>
      <c r="K2063" s="120"/>
      <c r="L2063" s="141" t="e">
        <f t="shared" si="194"/>
        <v>#N/A</v>
      </c>
      <c r="M2063" s="142">
        <f>IF(C2063="ZZ Group",(SUM(IFERROR(SUM(VLOOKUP(C2063,SpeciesLookup,37,FALSE)*E2063/L2063*20*0.001),0)*(1-G2063))),SUM(IFERROR(SUM(VLOOKUP(C2063,SpeciesLookup,37,FALSE)/L2063*'6. Look Up Tables'!$M$9*0.001),0)*(1-G2063)))</f>
        <v>0</v>
      </c>
      <c r="N2063" s="120" t="s">
        <v>114</v>
      </c>
      <c r="O2063" s="122">
        <f t="shared" si="195"/>
        <v>0</v>
      </c>
      <c r="P2063" s="123"/>
    </row>
    <row r="2064" spans="2:16" x14ac:dyDescent="0.2">
      <c r="B2064" s="124"/>
      <c r="C2064" s="137"/>
      <c r="D2064" s="138">
        <f t="shared" si="192"/>
        <v>0</v>
      </c>
      <c r="E2064" s="231"/>
      <c r="F2064" s="119"/>
      <c r="G2064" s="139">
        <f t="shared" si="196"/>
        <v>0</v>
      </c>
      <c r="H2064" s="140">
        <f t="shared" si="193"/>
        <v>0</v>
      </c>
      <c r="I2064" s="122">
        <f t="shared" si="197"/>
        <v>0</v>
      </c>
      <c r="K2064" s="120"/>
      <c r="L2064" s="141" t="e">
        <f t="shared" si="194"/>
        <v>#N/A</v>
      </c>
      <c r="M2064" s="142">
        <f>IF(C2064="ZZ Group",(SUM(IFERROR(SUM(VLOOKUP(C2064,SpeciesLookup,37,FALSE)*E2064/L2064*20*0.001),0)*(1-G2064))),SUM(IFERROR(SUM(VLOOKUP(C2064,SpeciesLookup,37,FALSE)/L2064*'6. Look Up Tables'!$M$9*0.001),0)*(1-G2064)))</f>
        <v>0</v>
      </c>
      <c r="N2064" s="120" t="s">
        <v>114</v>
      </c>
      <c r="O2064" s="122">
        <f t="shared" si="195"/>
        <v>0</v>
      </c>
      <c r="P2064" s="123"/>
    </row>
    <row r="2065" spans="2:16" x14ac:dyDescent="0.2">
      <c r="B2065" s="124"/>
      <c r="C2065" s="137"/>
      <c r="D2065" s="138">
        <f t="shared" si="192"/>
        <v>0</v>
      </c>
      <c r="E2065" s="231"/>
      <c r="F2065" s="119"/>
      <c r="G2065" s="139">
        <f t="shared" si="196"/>
        <v>0</v>
      </c>
      <c r="H2065" s="140">
        <f t="shared" si="193"/>
        <v>0</v>
      </c>
      <c r="I2065" s="122">
        <f t="shared" si="197"/>
        <v>0</v>
      </c>
      <c r="K2065" s="120"/>
      <c r="L2065" s="141" t="e">
        <f t="shared" si="194"/>
        <v>#N/A</v>
      </c>
      <c r="M2065" s="142">
        <f>IF(C2065="ZZ Group",(SUM(IFERROR(SUM(VLOOKUP(C2065,SpeciesLookup,37,FALSE)*E2065/L2065*20*0.001),0)*(1-G2065))),SUM(IFERROR(SUM(VLOOKUP(C2065,SpeciesLookup,37,FALSE)/L2065*'6. Look Up Tables'!$M$9*0.001),0)*(1-G2065)))</f>
        <v>0</v>
      </c>
      <c r="N2065" s="120" t="s">
        <v>114</v>
      </c>
      <c r="O2065" s="122">
        <f t="shared" si="195"/>
        <v>0</v>
      </c>
      <c r="P2065" s="123"/>
    </row>
    <row r="2066" spans="2:16" x14ac:dyDescent="0.2">
      <c r="B2066" s="124"/>
      <c r="C2066" s="137"/>
      <c r="D2066" s="138">
        <f t="shared" si="192"/>
        <v>0</v>
      </c>
      <c r="E2066" s="231"/>
      <c r="F2066" s="119"/>
      <c r="G2066" s="139">
        <f t="shared" si="196"/>
        <v>0</v>
      </c>
      <c r="H2066" s="140">
        <f t="shared" si="193"/>
        <v>0</v>
      </c>
      <c r="I2066" s="122">
        <f t="shared" si="197"/>
        <v>0</v>
      </c>
      <c r="K2066" s="120"/>
      <c r="L2066" s="141" t="e">
        <f t="shared" si="194"/>
        <v>#N/A</v>
      </c>
      <c r="M2066" s="142">
        <f>IF(C2066="ZZ Group",(SUM(IFERROR(SUM(VLOOKUP(C2066,SpeciesLookup,37,FALSE)*E2066/L2066*20*0.001),0)*(1-G2066))),SUM(IFERROR(SUM(VLOOKUP(C2066,SpeciesLookup,37,FALSE)/L2066*'6. Look Up Tables'!$M$9*0.001),0)*(1-G2066)))</f>
        <v>0</v>
      </c>
      <c r="N2066" s="120" t="s">
        <v>114</v>
      </c>
      <c r="O2066" s="122">
        <f t="shared" si="195"/>
        <v>0</v>
      </c>
      <c r="P2066" s="123"/>
    </row>
    <row r="2067" spans="2:16" x14ac:dyDescent="0.2">
      <c r="B2067" s="124"/>
      <c r="C2067" s="137"/>
      <c r="D2067" s="138">
        <f t="shared" si="192"/>
        <v>0</v>
      </c>
      <c r="E2067" s="231"/>
      <c r="F2067" s="119"/>
      <c r="G2067" s="139">
        <f t="shared" si="196"/>
        <v>0</v>
      </c>
      <c r="H2067" s="140">
        <f t="shared" si="193"/>
        <v>0</v>
      </c>
      <c r="I2067" s="122">
        <f t="shared" si="197"/>
        <v>0</v>
      </c>
      <c r="K2067" s="120"/>
      <c r="L2067" s="141" t="e">
        <f t="shared" si="194"/>
        <v>#N/A</v>
      </c>
      <c r="M2067" s="142">
        <f>IF(C2067="ZZ Group",(SUM(IFERROR(SUM(VLOOKUP(C2067,SpeciesLookup,37,FALSE)*E2067/L2067*20*0.001),0)*(1-G2067))),SUM(IFERROR(SUM(VLOOKUP(C2067,SpeciesLookup,37,FALSE)/L2067*'6. Look Up Tables'!$M$9*0.001),0)*(1-G2067)))</f>
        <v>0</v>
      </c>
      <c r="N2067" s="120" t="s">
        <v>114</v>
      </c>
      <c r="O2067" s="122">
        <f t="shared" si="195"/>
        <v>0</v>
      </c>
      <c r="P2067" s="123"/>
    </row>
    <row r="2068" spans="2:16" x14ac:dyDescent="0.2">
      <c r="B2068" s="124"/>
      <c r="C2068" s="137"/>
      <c r="D2068" s="138">
        <f t="shared" si="192"/>
        <v>0</v>
      </c>
      <c r="E2068" s="231"/>
      <c r="F2068" s="119"/>
      <c r="G2068" s="139">
        <f t="shared" si="196"/>
        <v>0</v>
      </c>
      <c r="H2068" s="140">
        <f t="shared" si="193"/>
        <v>0</v>
      </c>
      <c r="I2068" s="122">
        <f t="shared" si="197"/>
        <v>0</v>
      </c>
      <c r="K2068" s="120"/>
      <c r="L2068" s="141" t="e">
        <f t="shared" si="194"/>
        <v>#N/A</v>
      </c>
      <c r="M2068" s="142">
        <f>IF(C2068="ZZ Group",(SUM(IFERROR(SUM(VLOOKUP(C2068,SpeciesLookup,37,FALSE)*E2068/L2068*20*0.001),0)*(1-G2068))),SUM(IFERROR(SUM(VLOOKUP(C2068,SpeciesLookup,37,FALSE)/L2068*'6. Look Up Tables'!$M$9*0.001),0)*(1-G2068)))</f>
        <v>0</v>
      </c>
      <c r="N2068" s="120" t="s">
        <v>114</v>
      </c>
      <c r="O2068" s="122">
        <f t="shared" si="195"/>
        <v>0</v>
      </c>
      <c r="P2068" s="123"/>
    </row>
    <row r="2069" spans="2:16" x14ac:dyDescent="0.2">
      <c r="B2069" s="124"/>
      <c r="C2069" s="137"/>
      <c r="D2069" s="138">
        <f t="shared" si="192"/>
        <v>0</v>
      </c>
      <c r="E2069" s="231"/>
      <c r="F2069" s="119"/>
      <c r="G2069" s="139">
        <f t="shared" si="196"/>
        <v>0</v>
      </c>
      <c r="H2069" s="140">
        <f t="shared" si="193"/>
        <v>0</v>
      </c>
      <c r="I2069" s="122">
        <f t="shared" si="197"/>
        <v>0</v>
      </c>
      <c r="K2069" s="120"/>
      <c r="L2069" s="141" t="e">
        <f t="shared" si="194"/>
        <v>#N/A</v>
      </c>
      <c r="M2069" s="142">
        <f>IF(C2069="ZZ Group",(SUM(IFERROR(SUM(VLOOKUP(C2069,SpeciesLookup,37,FALSE)*E2069/L2069*20*0.001),0)*(1-G2069))),SUM(IFERROR(SUM(VLOOKUP(C2069,SpeciesLookup,37,FALSE)/L2069*'6. Look Up Tables'!$M$9*0.001),0)*(1-G2069)))</f>
        <v>0</v>
      </c>
      <c r="N2069" s="120" t="s">
        <v>114</v>
      </c>
      <c r="O2069" s="122">
        <f t="shared" si="195"/>
        <v>0</v>
      </c>
      <c r="P2069" s="123"/>
    </row>
    <row r="2070" spans="2:16" x14ac:dyDescent="0.2">
      <c r="B2070" s="124"/>
      <c r="C2070" s="137"/>
      <c r="D2070" s="138">
        <f t="shared" si="192"/>
        <v>0</v>
      </c>
      <c r="E2070" s="231"/>
      <c r="F2070" s="119"/>
      <c r="G2070" s="139">
        <f t="shared" si="196"/>
        <v>0</v>
      </c>
      <c r="H2070" s="140">
        <f t="shared" si="193"/>
        <v>0</v>
      </c>
      <c r="I2070" s="122">
        <f t="shared" si="197"/>
        <v>0</v>
      </c>
      <c r="K2070" s="120"/>
      <c r="L2070" s="141" t="e">
        <f t="shared" si="194"/>
        <v>#N/A</v>
      </c>
      <c r="M2070" s="142">
        <f>IF(C2070="ZZ Group",(SUM(IFERROR(SUM(VLOOKUP(C2070,SpeciesLookup,37,FALSE)*E2070/L2070*20*0.001),0)*(1-G2070))),SUM(IFERROR(SUM(VLOOKUP(C2070,SpeciesLookup,37,FALSE)/L2070*'6. Look Up Tables'!$M$9*0.001),0)*(1-G2070)))</f>
        <v>0</v>
      </c>
      <c r="N2070" s="120" t="s">
        <v>114</v>
      </c>
      <c r="O2070" s="122">
        <f t="shared" si="195"/>
        <v>0</v>
      </c>
      <c r="P2070" s="123"/>
    </row>
    <row r="2071" spans="2:16" x14ac:dyDescent="0.2">
      <c r="B2071" s="124"/>
      <c r="C2071" s="137"/>
      <c r="D2071" s="138">
        <f t="shared" si="192"/>
        <v>0</v>
      </c>
      <c r="E2071" s="231"/>
      <c r="F2071" s="119"/>
      <c r="G2071" s="139">
        <f t="shared" si="196"/>
        <v>0</v>
      </c>
      <c r="H2071" s="140">
        <f t="shared" si="193"/>
        <v>0</v>
      </c>
      <c r="I2071" s="122">
        <f t="shared" si="197"/>
        <v>0</v>
      </c>
      <c r="K2071" s="120"/>
      <c r="L2071" s="141" t="e">
        <f t="shared" si="194"/>
        <v>#N/A</v>
      </c>
      <c r="M2071" s="142">
        <f>IF(C2071="ZZ Group",(SUM(IFERROR(SUM(VLOOKUP(C2071,SpeciesLookup,37,FALSE)*E2071/L2071*20*0.001),0)*(1-G2071))),SUM(IFERROR(SUM(VLOOKUP(C2071,SpeciesLookup,37,FALSE)/L2071*'6. Look Up Tables'!$M$9*0.001),0)*(1-G2071)))</f>
        <v>0</v>
      </c>
      <c r="N2071" s="120" t="s">
        <v>114</v>
      </c>
      <c r="O2071" s="122">
        <f t="shared" si="195"/>
        <v>0</v>
      </c>
      <c r="P2071" s="123"/>
    </row>
    <row r="2072" spans="2:16" x14ac:dyDescent="0.2">
      <c r="B2072" s="124"/>
      <c r="C2072" s="137"/>
      <c r="D2072" s="138">
        <f t="shared" si="192"/>
        <v>0</v>
      </c>
      <c r="E2072" s="231"/>
      <c r="F2072" s="119"/>
      <c r="G2072" s="139">
        <f t="shared" si="196"/>
        <v>0</v>
      </c>
      <c r="H2072" s="140">
        <f t="shared" si="193"/>
        <v>0</v>
      </c>
      <c r="I2072" s="122">
        <f t="shared" si="197"/>
        <v>0</v>
      </c>
      <c r="K2072" s="120"/>
      <c r="L2072" s="141" t="e">
        <f t="shared" si="194"/>
        <v>#N/A</v>
      </c>
      <c r="M2072" s="142">
        <f>IF(C2072="ZZ Group",(SUM(IFERROR(SUM(VLOOKUP(C2072,SpeciesLookup,37,FALSE)*E2072/L2072*20*0.001),0)*(1-G2072))),SUM(IFERROR(SUM(VLOOKUP(C2072,SpeciesLookup,37,FALSE)/L2072*'6. Look Up Tables'!$M$9*0.001),0)*(1-G2072)))</f>
        <v>0</v>
      </c>
      <c r="N2072" s="120" t="s">
        <v>114</v>
      </c>
      <c r="O2072" s="122">
        <f t="shared" si="195"/>
        <v>0</v>
      </c>
      <c r="P2072" s="123"/>
    </row>
    <row r="2073" spans="2:16" x14ac:dyDescent="0.2">
      <c r="B2073" s="124"/>
      <c r="C2073" s="137"/>
      <c r="D2073" s="138">
        <f t="shared" si="192"/>
        <v>0</v>
      </c>
      <c r="E2073" s="231"/>
      <c r="F2073" s="119"/>
      <c r="G2073" s="139">
        <f t="shared" si="196"/>
        <v>0</v>
      </c>
      <c r="H2073" s="140">
        <f t="shared" si="193"/>
        <v>0</v>
      </c>
      <c r="I2073" s="122">
        <f t="shared" si="197"/>
        <v>0</v>
      </c>
      <c r="K2073" s="120"/>
      <c r="L2073" s="141" t="e">
        <f t="shared" si="194"/>
        <v>#N/A</v>
      </c>
      <c r="M2073" s="142">
        <f>IF(C2073="ZZ Group",(SUM(IFERROR(SUM(VLOOKUP(C2073,SpeciesLookup,37,FALSE)*E2073/L2073*20*0.001),0)*(1-G2073))),SUM(IFERROR(SUM(VLOOKUP(C2073,SpeciesLookup,37,FALSE)/L2073*'6. Look Up Tables'!$M$9*0.001),0)*(1-G2073)))</f>
        <v>0</v>
      </c>
      <c r="N2073" s="120" t="s">
        <v>114</v>
      </c>
      <c r="O2073" s="122">
        <f t="shared" si="195"/>
        <v>0</v>
      </c>
      <c r="P2073" s="123"/>
    </row>
    <row r="2074" spans="2:16" x14ac:dyDescent="0.2">
      <c r="B2074" s="124"/>
      <c r="C2074" s="137"/>
      <c r="D2074" s="138">
        <f t="shared" si="192"/>
        <v>0</v>
      </c>
      <c r="E2074" s="231"/>
      <c r="F2074" s="119"/>
      <c r="G2074" s="139">
        <f t="shared" si="196"/>
        <v>0</v>
      </c>
      <c r="H2074" s="140">
        <f t="shared" si="193"/>
        <v>0</v>
      </c>
      <c r="I2074" s="122">
        <f t="shared" si="197"/>
        <v>0</v>
      </c>
      <c r="K2074" s="120"/>
      <c r="L2074" s="141" t="e">
        <f t="shared" si="194"/>
        <v>#N/A</v>
      </c>
      <c r="M2074" s="142">
        <f>IF(C2074="ZZ Group",(SUM(IFERROR(SUM(VLOOKUP(C2074,SpeciesLookup,37,FALSE)*E2074/L2074*20*0.001),0)*(1-G2074))),SUM(IFERROR(SUM(VLOOKUP(C2074,SpeciesLookup,37,FALSE)/L2074*'6. Look Up Tables'!$M$9*0.001),0)*(1-G2074)))</f>
        <v>0</v>
      </c>
      <c r="N2074" s="120" t="s">
        <v>114</v>
      </c>
      <c r="O2074" s="122">
        <f t="shared" si="195"/>
        <v>0</v>
      </c>
      <c r="P2074" s="123"/>
    </row>
    <row r="2075" spans="2:16" x14ac:dyDescent="0.2">
      <c r="B2075" s="124"/>
      <c r="C2075" s="137"/>
      <c r="D2075" s="138">
        <f t="shared" si="192"/>
        <v>0</v>
      </c>
      <c r="E2075" s="231"/>
      <c r="F2075" s="119"/>
      <c r="G2075" s="139">
        <f t="shared" si="196"/>
        <v>0</v>
      </c>
      <c r="H2075" s="140">
        <f t="shared" si="193"/>
        <v>0</v>
      </c>
      <c r="I2075" s="122">
        <f t="shared" si="197"/>
        <v>0</v>
      </c>
      <c r="K2075" s="120"/>
      <c r="L2075" s="141" t="e">
        <f t="shared" si="194"/>
        <v>#N/A</v>
      </c>
      <c r="M2075" s="142">
        <f>IF(C2075="ZZ Group",(SUM(IFERROR(SUM(VLOOKUP(C2075,SpeciesLookup,37,FALSE)*E2075/L2075*20*0.001),0)*(1-G2075))),SUM(IFERROR(SUM(VLOOKUP(C2075,SpeciesLookup,37,FALSE)/L2075*'6. Look Up Tables'!$M$9*0.001),0)*(1-G2075)))</f>
        <v>0</v>
      </c>
      <c r="N2075" s="120" t="s">
        <v>114</v>
      </c>
      <c r="O2075" s="122">
        <f t="shared" si="195"/>
        <v>0</v>
      </c>
      <c r="P2075" s="123"/>
    </row>
    <row r="2076" spans="2:16" x14ac:dyDescent="0.2">
      <c r="B2076" s="124"/>
      <c r="C2076" s="137"/>
      <c r="D2076" s="138">
        <f t="shared" si="192"/>
        <v>0</v>
      </c>
      <c r="E2076" s="231"/>
      <c r="F2076" s="119"/>
      <c r="G2076" s="139">
        <f t="shared" si="196"/>
        <v>0</v>
      </c>
      <c r="H2076" s="140">
        <f t="shared" si="193"/>
        <v>0</v>
      </c>
      <c r="I2076" s="122">
        <f t="shared" si="197"/>
        <v>0</v>
      </c>
      <c r="K2076" s="120"/>
      <c r="L2076" s="141" t="e">
        <f t="shared" si="194"/>
        <v>#N/A</v>
      </c>
      <c r="M2076" s="142">
        <f>IF(C2076="ZZ Group",(SUM(IFERROR(SUM(VLOOKUP(C2076,SpeciesLookup,37,FALSE)*E2076/L2076*20*0.001),0)*(1-G2076))),SUM(IFERROR(SUM(VLOOKUP(C2076,SpeciesLookup,37,FALSE)/L2076*'6. Look Up Tables'!$M$9*0.001),0)*(1-G2076)))</f>
        <v>0</v>
      </c>
      <c r="N2076" s="120" t="s">
        <v>114</v>
      </c>
      <c r="O2076" s="122">
        <f t="shared" si="195"/>
        <v>0</v>
      </c>
      <c r="P2076" s="123"/>
    </row>
    <row r="2077" spans="2:16" x14ac:dyDescent="0.2">
      <c r="B2077" s="124"/>
      <c r="C2077" s="137"/>
      <c r="D2077" s="138">
        <f t="shared" si="192"/>
        <v>0</v>
      </c>
      <c r="E2077" s="231"/>
      <c r="F2077" s="119"/>
      <c r="G2077" s="139">
        <f t="shared" si="196"/>
        <v>0</v>
      </c>
      <c r="H2077" s="140">
        <f t="shared" si="193"/>
        <v>0</v>
      </c>
      <c r="I2077" s="122">
        <f t="shared" si="197"/>
        <v>0</v>
      </c>
      <c r="K2077" s="120"/>
      <c r="L2077" s="141" t="e">
        <f t="shared" si="194"/>
        <v>#N/A</v>
      </c>
      <c r="M2077" s="142">
        <f>IF(C2077="ZZ Group",(SUM(IFERROR(SUM(VLOOKUP(C2077,SpeciesLookup,37,FALSE)*E2077/L2077*20*0.001),0)*(1-G2077))),SUM(IFERROR(SUM(VLOOKUP(C2077,SpeciesLookup,37,FALSE)/L2077*'6. Look Up Tables'!$M$9*0.001),0)*(1-G2077)))</f>
        <v>0</v>
      </c>
      <c r="N2077" s="120" t="s">
        <v>114</v>
      </c>
      <c r="O2077" s="122">
        <f t="shared" si="195"/>
        <v>0</v>
      </c>
      <c r="P2077" s="123"/>
    </row>
    <row r="2078" spans="2:16" x14ac:dyDescent="0.2">
      <c r="B2078" s="124"/>
      <c r="C2078" s="137"/>
      <c r="D2078" s="138">
        <f t="shared" si="192"/>
        <v>0</v>
      </c>
      <c r="E2078" s="231"/>
      <c r="F2078" s="119"/>
      <c r="G2078" s="139">
        <f t="shared" si="196"/>
        <v>0</v>
      </c>
      <c r="H2078" s="140">
        <f t="shared" si="193"/>
        <v>0</v>
      </c>
      <c r="I2078" s="122">
        <f t="shared" si="197"/>
        <v>0</v>
      </c>
      <c r="K2078" s="120"/>
      <c r="L2078" s="141" t="e">
        <f t="shared" si="194"/>
        <v>#N/A</v>
      </c>
      <c r="M2078" s="142">
        <f>IF(C2078="ZZ Group",(SUM(IFERROR(SUM(VLOOKUP(C2078,SpeciesLookup,37,FALSE)*E2078/L2078*20*0.001),0)*(1-G2078))),SUM(IFERROR(SUM(VLOOKUP(C2078,SpeciesLookup,37,FALSE)/L2078*'6. Look Up Tables'!$M$9*0.001),0)*(1-G2078)))</f>
        <v>0</v>
      </c>
      <c r="N2078" s="120" t="s">
        <v>114</v>
      </c>
      <c r="O2078" s="122">
        <f t="shared" si="195"/>
        <v>0</v>
      </c>
      <c r="P2078" s="123"/>
    </row>
    <row r="2079" spans="2:16" x14ac:dyDescent="0.2">
      <c r="B2079" s="124"/>
      <c r="C2079" s="137"/>
      <c r="D2079" s="138">
        <f t="shared" si="192"/>
        <v>0</v>
      </c>
      <c r="E2079" s="231"/>
      <c r="F2079" s="119"/>
      <c r="G2079" s="139">
        <f t="shared" si="196"/>
        <v>0</v>
      </c>
      <c r="H2079" s="140">
        <f t="shared" si="193"/>
        <v>0</v>
      </c>
      <c r="I2079" s="122">
        <f t="shared" si="197"/>
        <v>0</v>
      </c>
      <c r="K2079" s="120"/>
      <c r="L2079" s="141" t="e">
        <f t="shared" si="194"/>
        <v>#N/A</v>
      </c>
      <c r="M2079" s="142">
        <f>IF(C2079="ZZ Group",(SUM(IFERROR(SUM(VLOOKUP(C2079,SpeciesLookup,37,FALSE)*E2079/L2079*20*0.001),0)*(1-G2079))),SUM(IFERROR(SUM(VLOOKUP(C2079,SpeciesLookup,37,FALSE)/L2079*'6. Look Up Tables'!$M$9*0.001),0)*(1-G2079)))</f>
        <v>0</v>
      </c>
      <c r="N2079" s="120" t="s">
        <v>114</v>
      </c>
      <c r="O2079" s="122">
        <f t="shared" si="195"/>
        <v>0</v>
      </c>
      <c r="P2079" s="123"/>
    </row>
    <row r="2080" spans="2:16" x14ac:dyDescent="0.2">
      <c r="B2080" s="124"/>
      <c r="C2080" s="137"/>
      <c r="D2080" s="138">
        <f t="shared" si="192"/>
        <v>0</v>
      </c>
      <c r="E2080" s="231"/>
      <c r="F2080" s="119"/>
      <c r="G2080" s="139">
        <f t="shared" si="196"/>
        <v>0</v>
      </c>
      <c r="H2080" s="140">
        <f t="shared" si="193"/>
        <v>0</v>
      </c>
      <c r="I2080" s="122">
        <f t="shared" si="197"/>
        <v>0</v>
      </c>
      <c r="K2080" s="120"/>
      <c r="L2080" s="141" t="e">
        <f t="shared" si="194"/>
        <v>#N/A</v>
      </c>
      <c r="M2080" s="142">
        <f>IF(C2080="ZZ Group",(SUM(IFERROR(SUM(VLOOKUP(C2080,SpeciesLookup,37,FALSE)*E2080/L2080*20*0.001),0)*(1-G2080))),SUM(IFERROR(SUM(VLOOKUP(C2080,SpeciesLookup,37,FALSE)/L2080*'6. Look Up Tables'!$M$9*0.001),0)*(1-G2080)))</f>
        <v>0</v>
      </c>
      <c r="N2080" s="120" t="s">
        <v>114</v>
      </c>
      <c r="O2080" s="122">
        <f t="shared" si="195"/>
        <v>0</v>
      </c>
      <c r="P2080" s="123"/>
    </row>
    <row r="2081" spans="2:16" x14ac:dyDescent="0.2">
      <c r="B2081" s="124"/>
      <c r="C2081" s="137"/>
      <c r="D2081" s="138">
        <f t="shared" si="192"/>
        <v>0</v>
      </c>
      <c r="E2081" s="231"/>
      <c r="F2081" s="119"/>
      <c r="G2081" s="139">
        <f t="shared" si="196"/>
        <v>0</v>
      </c>
      <c r="H2081" s="140">
        <f t="shared" si="193"/>
        <v>0</v>
      </c>
      <c r="I2081" s="122">
        <f t="shared" si="197"/>
        <v>0</v>
      </c>
      <c r="K2081" s="120"/>
      <c r="L2081" s="141" t="e">
        <f t="shared" si="194"/>
        <v>#N/A</v>
      </c>
      <c r="M2081" s="142">
        <f>IF(C2081="ZZ Group",(SUM(IFERROR(SUM(VLOOKUP(C2081,SpeciesLookup,37,FALSE)*E2081/L2081*20*0.001),0)*(1-G2081))),SUM(IFERROR(SUM(VLOOKUP(C2081,SpeciesLookup,37,FALSE)/L2081*'6. Look Up Tables'!$M$9*0.001),0)*(1-G2081)))</f>
        <v>0</v>
      </c>
      <c r="N2081" s="120" t="s">
        <v>114</v>
      </c>
      <c r="O2081" s="122">
        <f t="shared" si="195"/>
        <v>0</v>
      </c>
      <c r="P2081" s="123"/>
    </row>
    <row r="2082" spans="2:16" x14ac:dyDescent="0.2">
      <c r="B2082" s="124"/>
      <c r="C2082" s="137"/>
      <c r="D2082" s="138">
        <f t="shared" si="192"/>
        <v>0</v>
      </c>
      <c r="E2082" s="231"/>
      <c r="F2082" s="119"/>
      <c r="G2082" s="139">
        <f t="shared" si="196"/>
        <v>0</v>
      </c>
      <c r="H2082" s="140">
        <f t="shared" si="193"/>
        <v>0</v>
      </c>
      <c r="I2082" s="122">
        <f t="shared" si="197"/>
        <v>0</v>
      </c>
      <c r="K2082" s="120"/>
      <c r="L2082" s="141" t="e">
        <f t="shared" si="194"/>
        <v>#N/A</v>
      </c>
      <c r="M2082" s="142">
        <f>IF(C2082="ZZ Group",(SUM(IFERROR(SUM(VLOOKUP(C2082,SpeciesLookup,37,FALSE)*E2082/L2082*20*0.001),0)*(1-G2082))),SUM(IFERROR(SUM(VLOOKUP(C2082,SpeciesLookup,37,FALSE)/L2082*'6. Look Up Tables'!$M$9*0.001),0)*(1-G2082)))</f>
        <v>0</v>
      </c>
      <c r="N2082" s="120" t="s">
        <v>114</v>
      </c>
      <c r="O2082" s="122">
        <f t="shared" si="195"/>
        <v>0</v>
      </c>
      <c r="P2082" s="123"/>
    </row>
    <row r="2083" spans="2:16" x14ac:dyDescent="0.2">
      <c r="B2083" s="124"/>
      <c r="C2083" s="137"/>
      <c r="D2083" s="138">
        <f t="shared" si="192"/>
        <v>0</v>
      </c>
      <c r="E2083" s="231"/>
      <c r="F2083" s="119"/>
      <c r="G2083" s="139">
        <f t="shared" si="196"/>
        <v>0</v>
      </c>
      <c r="H2083" s="140">
        <f t="shared" si="193"/>
        <v>0</v>
      </c>
      <c r="I2083" s="122">
        <f t="shared" si="197"/>
        <v>0</v>
      </c>
      <c r="K2083" s="120"/>
      <c r="L2083" s="141" t="e">
        <f t="shared" si="194"/>
        <v>#N/A</v>
      </c>
      <c r="M2083" s="142">
        <f>IF(C2083="ZZ Group",(SUM(IFERROR(SUM(VLOOKUP(C2083,SpeciesLookup,37,FALSE)*E2083/L2083*20*0.001),0)*(1-G2083))),SUM(IFERROR(SUM(VLOOKUP(C2083,SpeciesLookup,37,FALSE)/L2083*'6. Look Up Tables'!$M$9*0.001),0)*(1-G2083)))</f>
        <v>0</v>
      </c>
      <c r="N2083" s="120" t="s">
        <v>114</v>
      </c>
      <c r="O2083" s="122">
        <f t="shared" si="195"/>
        <v>0</v>
      </c>
      <c r="P2083" s="123"/>
    </row>
    <row r="2084" spans="2:16" x14ac:dyDescent="0.2">
      <c r="B2084" s="124"/>
      <c r="C2084" s="137"/>
      <c r="D2084" s="138">
        <f t="shared" si="192"/>
        <v>0</v>
      </c>
      <c r="E2084" s="231"/>
      <c r="F2084" s="119"/>
      <c r="G2084" s="139">
        <f t="shared" si="196"/>
        <v>0</v>
      </c>
      <c r="H2084" s="140">
        <f t="shared" si="193"/>
        <v>0</v>
      </c>
      <c r="I2084" s="122">
        <f t="shared" si="197"/>
        <v>0</v>
      </c>
      <c r="K2084" s="120"/>
      <c r="L2084" s="141" t="e">
        <f t="shared" si="194"/>
        <v>#N/A</v>
      </c>
      <c r="M2084" s="142">
        <f>IF(C2084="ZZ Group",(SUM(IFERROR(SUM(VLOOKUP(C2084,SpeciesLookup,37,FALSE)*E2084/L2084*20*0.001),0)*(1-G2084))),SUM(IFERROR(SUM(VLOOKUP(C2084,SpeciesLookup,37,FALSE)/L2084*'6. Look Up Tables'!$M$9*0.001),0)*(1-G2084)))</f>
        <v>0</v>
      </c>
      <c r="N2084" s="120" t="s">
        <v>114</v>
      </c>
      <c r="O2084" s="122">
        <f t="shared" si="195"/>
        <v>0</v>
      </c>
      <c r="P2084" s="123"/>
    </row>
    <row r="2085" spans="2:16" x14ac:dyDescent="0.2">
      <c r="B2085" s="124"/>
      <c r="C2085" s="137"/>
      <c r="D2085" s="138">
        <f t="shared" si="192"/>
        <v>0</v>
      </c>
      <c r="E2085" s="231"/>
      <c r="F2085" s="119"/>
      <c r="G2085" s="139">
        <f t="shared" si="196"/>
        <v>0</v>
      </c>
      <c r="H2085" s="140">
        <f t="shared" si="193"/>
        <v>0</v>
      </c>
      <c r="I2085" s="122">
        <f t="shared" si="197"/>
        <v>0</v>
      </c>
      <c r="K2085" s="120"/>
      <c r="L2085" s="141" t="e">
        <f t="shared" si="194"/>
        <v>#N/A</v>
      </c>
      <c r="M2085" s="142">
        <f>IF(C2085="ZZ Group",(SUM(IFERROR(SUM(VLOOKUP(C2085,SpeciesLookup,37,FALSE)*E2085/L2085*20*0.001),0)*(1-G2085))),SUM(IFERROR(SUM(VLOOKUP(C2085,SpeciesLookup,37,FALSE)/L2085*'6. Look Up Tables'!$M$9*0.001),0)*(1-G2085)))</f>
        <v>0</v>
      </c>
      <c r="N2085" s="120" t="s">
        <v>114</v>
      </c>
      <c r="O2085" s="122">
        <f t="shared" si="195"/>
        <v>0</v>
      </c>
      <c r="P2085" s="123"/>
    </row>
    <row r="2086" spans="2:16" x14ac:dyDescent="0.2">
      <c r="B2086" s="124"/>
      <c r="C2086" s="137"/>
      <c r="D2086" s="138">
        <f t="shared" si="192"/>
        <v>0</v>
      </c>
      <c r="E2086" s="231"/>
      <c r="F2086" s="119"/>
      <c r="G2086" s="139">
        <f t="shared" si="196"/>
        <v>0</v>
      </c>
      <c r="H2086" s="140">
        <f t="shared" si="193"/>
        <v>0</v>
      </c>
      <c r="I2086" s="122">
        <f t="shared" si="197"/>
        <v>0</v>
      </c>
      <c r="K2086" s="120"/>
      <c r="L2086" s="141" t="e">
        <f t="shared" si="194"/>
        <v>#N/A</v>
      </c>
      <c r="M2086" s="142">
        <f>IF(C2086="ZZ Group",(SUM(IFERROR(SUM(VLOOKUP(C2086,SpeciesLookup,37,FALSE)*E2086/L2086*20*0.001),0)*(1-G2086))),SUM(IFERROR(SUM(VLOOKUP(C2086,SpeciesLookup,37,FALSE)/L2086*'6. Look Up Tables'!$M$9*0.001),0)*(1-G2086)))</f>
        <v>0</v>
      </c>
      <c r="N2086" s="120" t="s">
        <v>114</v>
      </c>
      <c r="O2086" s="122">
        <f t="shared" si="195"/>
        <v>0</v>
      </c>
      <c r="P2086" s="123"/>
    </row>
    <row r="2087" spans="2:16" x14ac:dyDescent="0.2">
      <c r="B2087" s="124"/>
      <c r="C2087" s="137"/>
      <c r="D2087" s="138">
        <f t="shared" si="192"/>
        <v>0</v>
      </c>
      <c r="E2087" s="231"/>
      <c r="F2087" s="119"/>
      <c r="G2087" s="139">
        <f t="shared" si="196"/>
        <v>0</v>
      </c>
      <c r="H2087" s="140">
        <f t="shared" si="193"/>
        <v>0</v>
      </c>
      <c r="I2087" s="122">
        <f t="shared" si="197"/>
        <v>0</v>
      </c>
      <c r="K2087" s="120"/>
      <c r="L2087" s="141" t="e">
        <f t="shared" si="194"/>
        <v>#N/A</v>
      </c>
      <c r="M2087" s="142">
        <f>IF(C2087="ZZ Group",(SUM(IFERROR(SUM(VLOOKUP(C2087,SpeciesLookup,37,FALSE)*E2087/L2087*20*0.001),0)*(1-G2087))),SUM(IFERROR(SUM(VLOOKUP(C2087,SpeciesLookup,37,FALSE)/L2087*'6. Look Up Tables'!$M$9*0.001),0)*(1-G2087)))</f>
        <v>0</v>
      </c>
      <c r="N2087" s="120" t="s">
        <v>114</v>
      </c>
      <c r="O2087" s="122">
        <f t="shared" si="195"/>
        <v>0</v>
      </c>
      <c r="P2087" s="123"/>
    </row>
    <row r="2088" spans="2:16" x14ac:dyDescent="0.2">
      <c r="B2088" s="124"/>
      <c r="C2088" s="137"/>
      <c r="D2088" s="138">
        <f t="shared" si="192"/>
        <v>0</v>
      </c>
      <c r="E2088" s="231"/>
      <c r="F2088" s="119"/>
      <c r="G2088" s="139">
        <f t="shared" si="196"/>
        <v>0</v>
      </c>
      <c r="H2088" s="140">
        <f t="shared" si="193"/>
        <v>0</v>
      </c>
      <c r="I2088" s="122">
        <f t="shared" si="197"/>
        <v>0</v>
      </c>
      <c r="K2088" s="120"/>
      <c r="L2088" s="141" t="e">
        <f t="shared" si="194"/>
        <v>#N/A</v>
      </c>
      <c r="M2088" s="142">
        <f>IF(C2088="ZZ Group",(SUM(IFERROR(SUM(VLOOKUP(C2088,SpeciesLookup,37,FALSE)*E2088/L2088*20*0.001),0)*(1-G2088))),SUM(IFERROR(SUM(VLOOKUP(C2088,SpeciesLookup,37,FALSE)/L2088*'6. Look Up Tables'!$M$9*0.001),0)*(1-G2088)))</f>
        <v>0</v>
      </c>
      <c r="N2088" s="120" t="s">
        <v>114</v>
      </c>
      <c r="O2088" s="122">
        <f t="shared" si="195"/>
        <v>0</v>
      </c>
      <c r="P2088" s="123"/>
    </row>
    <row r="2089" spans="2:16" x14ac:dyDescent="0.2">
      <c r="B2089" s="124"/>
      <c r="C2089" s="137"/>
      <c r="D2089" s="138">
        <f t="shared" si="192"/>
        <v>0</v>
      </c>
      <c r="E2089" s="231"/>
      <c r="F2089" s="119"/>
      <c r="G2089" s="139">
        <f t="shared" si="196"/>
        <v>0</v>
      </c>
      <c r="H2089" s="140">
        <f t="shared" si="193"/>
        <v>0</v>
      </c>
      <c r="I2089" s="122">
        <f t="shared" si="197"/>
        <v>0</v>
      </c>
      <c r="K2089" s="120"/>
      <c r="L2089" s="141" t="e">
        <f t="shared" si="194"/>
        <v>#N/A</v>
      </c>
      <c r="M2089" s="142">
        <f>IF(C2089="ZZ Group",(SUM(IFERROR(SUM(VLOOKUP(C2089,SpeciesLookup,37,FALSE)*E2089/L2089*20*0.001),0)*(1-G2089))),SUM(IFERROR(SUM(VLOOKUP(C2089,SpeciesLookup,37,FALSE)/L2089*'6. Look Up Tables'!$M$9*0.001),0)*(1-G2089)))</f>
        <v>0</v>
      </c>
      <c r="N2089" s="120" t="s">
        <v>114</v>
      </c>
      <c r="O2089" s="122">
        <f t="shared" si="195"/>
        <v>0</v>
      </c>
      <c r="P2089" s="123"/>
    </row>
    <row r="2090" spans="2:16" x14ac:dyDescent="0.2">
      <c r="B2090" s="124"/>
      <c r="C2090" s="137"/>
      <c r="D2090" s="138">
        <f t="shared" si="192"/>
        <v>0</v>
      </c>
      <c r="E2090" s="231"/>
      <c r="F2090" s="119"/>
      <c r="G2090" s="139">
        <f t="shared" si="196"/>
        <v>0</v>
      </c>
      <c r="H2090" s="140">
        <f t="shared" si="193"/>
        <v>0</v>
      </c>
      <c r="I2090" s="122">
        <f t="shared" si="197"/>
        <v>0</v>
      </c>
      <c r="K2090" s="120"/>
      <c r="L2090" s="141" t="e">
        <f t="shared" si="194"/>
        <v>#N/A</v>
      </c>
      <c r="M2090" s="142">
        <f>IF(C2090="ZZ Group",(SUM(IFERROR(SUM(VLOOKUP(C2090,SpeciesLookup,37,FALSE)*E2090/L2090*20*0.001),0)*(1-G2090))),SUM(IFERROR(SUM(VLOOKUP(C2090,SpeciesLookup,37,FALSE)/L2090*'6. Look Up Tables'!$M$9*0.001),0)*(1-G2090)))</f>
        <v>0</v>
      </c>
      <c r="N2090" s="120" t="s">
        <v>114</v>
      </c>
      <c r="O2090" s="122">
        <f t="shared" si="195"/>
        <v>0</v>
      </c>
      <c r="P2090" s="123"/>
    </row>
    <row r="2091" spans="2:16" x14ac:dyDescent="0.2">
      <c r="B2091" s="124"/>
      <c r="C2091" s="137"/>
      <c r="D2091" s="138">
        <f t="shared" si="192"/>
        <v>0</v>
      </c>
      <c r="E2091" s="231"/>
      <c r="F2091" s="119"/>
      <c r="G2091" s="139">
        <f t="shared" si="196"/>
        <v>0</v>
      </c>
      <c r="H2091" s="140">
        <f t="shared" si="193"/>
        <v>0</v>
      </c>
      <c r="I2091" s="122">
        <f t="shared" si="197"/>
        <v>0</v>
      </c>
      <c r="K2091" s="120"/>
      <c r="L2091" s="141" t="e">
        <f t="shared" si="194"/>
        <v>#N/A</v>
      </c>
      <c r="M2091" s="142">
        <f>IF(C2091="ZZ Group",(SUM(IFERROR(SUM(VLOOKUP(C2091,SpeciesLookup,37,FALSE)*E2091/L2091*20*0.001),0)*(1-G2091))),SUM(IFERROR(SUM(VLOOKUP(C2091,SpeciesLookup,37,FALSE)/L2091*'6. Look Up Tables'!$M$9*0.001),0)*(1-G2091)))</f>
        <v>0</v>
      </c>
      <c r="N2091" s="120" t="s">
        <v>114</v>
      </c>
      <c r="O2091" s="122">
        <f t="shared" si="195"/>
        <v>0</v>
      </c>
      <c r="P2091" s="123"/>
    </row>
    <row r="2092" spans="2:16" x14ac:dyDescent="0.2">
      <c r="B2092" s="124"/>
      <c r="C2092" s="137"/>
      <c r="D2092" s="138">
        <f t="shared" si="192"/>
        <v>0</v>
      </c>
      <c r="E2092" s="231"/>
      <c r="F2092" s="119"/>
      <c r="G2092" s="139">
        <f t="shared" si="196"/>
        <v>0</v>
      </c>
      <c r="H2092" s="140">
        <f t="shared" si="193"/>
        <v>0</v>
      </c>
      <c r="I2092" s="122">
        <f t="shared" si="197"/>
        <v>0</v>
      </c>
      <c r="K2092" s="120"/>
      <c r="L2092" s="141" t="e">
        <f t="shared" si="194"/>
        <v>#N/A</v>
      </c>
      <c r="M2092" s="142">
        <f>IF(C2092="ZZ Group",(SUM(IFERROR(SUM(VLOOKUP(C2092,SpeciesLookup,37,FALSE)*E2092/L2092*20*0.001),0)*(1-G2092))),SUM(IFERROR(SUM(VLOOKUP(C2092,SpeciesLookup,37,FALSE)/L2092*'6. Look Up Tables'!$M$9*0.001),0)*(1-G2092)))</f>
        <v>0</v>
      </c>
      <c r="N2092" s="120" t="s">
        <v>114</v>
      </c>
      <c r="O2092" s="122">
        <f t="shared" si="195"/>
        <v>0</v>
      </c>
      <c r="P2092" s="123"/>
    </row>
    <row r="2093" spans="2:16" x14ac:dyDescent="0.2">
      <c r="B2093" s="124"/>
      <c r="C2093" s="137"/>
      <c r="D2093" s="138">
        <f t="shared" si="192"/>
        <v>0</v>
      </c>
      <c r="E2093" s="231"/>
      <c r="F2093" s="119"/>
      <c r="G2093" s="139">
        <f t="shared" si="196"/>
        <v>0</v>
      </c>
      <c r="H2093" s="140">
        <f t="shared" si="193"/>
        <v>0</v>
      </c>
      <c r="I2093" s="122">
        <f t="shared" si="197"/>
        <v>0</v>
      </c>
      <c r="K2093" s="120"/>
      <c r="L2093" s="141" t="e">
        <f t="shared" si="194"/>
        <v>#N/A</v>
      </c>
      <c r="M2093" s="142">
        <f>IF(C2093="ZZ Group",(SUM(IFERROR(SUM(VLOOKUP(C2093,SpeciesLookup,37,FALSE)*E2093/L2093*20*0.001),0)*(1-G2093))),SUM(IFERROR(SUM(VLOOKUP(C2093,SpeciesLookup,37,FALSE)/L2093*'6. Look Up Tables'!$M$9*0.001),0)*(1-G2093)))</f>
        <v>0</v>
      </c>
      <c r="N2093" s="120" t="s">
        <v>114</v>
      </c>
      <c r="O2093" s="122">
        <f t="shared" si="195"/>
        <v>0</v>
      </c>
      <c r="P2093" s="123"/>
    </row>
    <row r="2094" spans="2:16" x14ac:dyDescent="0.2">
      <c r="B2094" s="124"/>
      <c r="C2094" s="137"/>
      <c r="D2094" s="138">
        <f t="shared" si="192"/>
        <v>0</v>
      </c>
      <c r="E2094" s="231"/>
      <c r="F2094" s="119"/>
      <c r="G2094" s="139">
        <f t="shared" si="196"/>
        <v>0</v>
      </c>
      <c r="H2094" s="140">
        <f t="shared" si="193"/>
        <v>0</v>
      </c>
      <c r="I2094" s="122">
        <f t="shared" si="197"/>
        <v>0</v>
      </c>
      <c r="K2094" s="120"/>
      <c r="L2094" s="141" t="e">
        <f t="shared" si="194"/>
        <v>#N/A</v>
      </c>
      <c r="M2094" s="142">
        <f>IF(C2094="ZZ Group",(SUM(IFERROR(SUM(VLOOKUP(C2094,SpeciesLookup,37,FALSE)*E2094/L2094*20*0.001),0)*(1-G2094))),SUM(IFERROR(SUM(VLOOKUP(C2094,SpeciesLookup,37,FALSE)/L2094*'6. Look Up Tables'!$M$9*0.001),0)*(1-G2094)))</f>
        <v>0</v>
      </c>
      <c r="N2094" s="120" t="s">
        <v>114</v>
      </c>
      <c r="O2094" s="122">
        <f t="shared" si="195"/>
        <v>0</v>
      </c>
      <c r="P2094" s="123"/>
    </row>
    <row r="2095" spans="2:16" x14ac:dyDescent="0.2">
      <c r="B2095" s="124"/>
      <c r="C2095" s="137"/>
      <c r="D2095" s="138">
        <f t="shared" si="192"/>
        <v>0</v>
      </c>
      <c r="E2095" s="231"/>
      <c r="F2095" s="119"/>
      <c r="G2095" s="139">
        <f t="shared" si="196"/>
        <v>0</v>
      </c>
      <c r="H2095" s="140">
        <f t="shared" si="193"/>
        <v>0</v>
      </c>
      <c r="I2095" s="122">
        <f t="shared" si="197"/>
        <v>0</v>
      </c>
      <c r="K2095" s="120"/>
      <c r="L2095" s="141" t="e">
        <f t="shared" si="194"/>
        <v>#N/A</v>
      </c>
      <c r="M2095" s="142">
        <f>IF(C2095="ZZ Group",(SUM(IFERROR(SUM(VLOOKUP(C2095,SpeciesLookup,37,FALSE)*E2095/L2095*20*0.001),0)*(1-G2095))),SUM(IFERROR(SUM(VLOOKUP(C2095,SpeciesLookup,37,FALSE)/L2095*'6. Look Up Tables'!$M$9*0.001),0)*(1-G2095)))</f>
        <v>0</v>
      </c>
      <c r="N2095" s="120" t="s">
        <v>114</v>
      </c>
      <c r="O2095" s="122">
        <f t="shared" si="195"/>
        <v>0</v>
      </c>
      <c r="P2095" s="123"/>
    </row>
    <row r="2096" spans="2:16" x14ac:dyDescent="0.2">
      <c r="B2096" s="124"/>
      <c r="C2096" s="137"/>
      <c r="D2096" s="138">
        <f t="shared" si="192"/>
        <v>0</v>
      </c>
      <c r="E2096" s="231"/>
      <c r="F2096" s="119"/>
      <c r="G2096" s="139">
        <f t="shared" si="196"/>
        <v>0</v>
      </c>
      <c r="H2096" s="140">
        <f t="shared" si="193"/>
        <v>0</v>
      </c>
      <c r="I2096" s="122">
        <f t="shared" si="197"/>
        <v>0</v>
      </c>
      <c r="K2096" s="120"/>
      <c r="L2096" s="141" t="e">
        <f t="shared" si="194"/>
        <v>#N/A</v>
      </c>
      <c r="M2096" s="142">
        <f>IF(C2096="ZZ Group",(SUM(IFERROR(SUM(VLOOKUP(C2096,SpeciesLookup,37,FALSE)*E2096/L2096*20*0.001),0)*(1-G2096))),SUM(IFERROR(SUM(VLOOKUP(C2096,SpeciesLookup,37,FALSE)/L2096*'6. Look Up Tables'!$M$9*0.001),0)*(1-G2096)))</f>
        <v>0</v>
      </c>
      <c r="N2096" s="120" t="s">
        <v>114</v>
      </c>
      <c r="O2096" s="122">
        <f t="shared" si="195"/>
        <v>0</v>
      </c>
      <c r="P2096" s="123"/>
    </row>
    <row r="2097" spans="2:16" x14ac:dyDescent="0.2">
      <c r="B2097" s="124"/>
      <c r="C2097" s="137"/>
      <c r="D2097" s="138">
        <f t="shared" si="192"/>
        <v>0</v>
      </c>
      <c r="E2097" s="231"/>
      <c r="F2097" s="119"/>
      <c r="G2097" s="139">
        <f t="shared" si="196"/>
        <v>0</v>
      </c>
      <c r="H2097" s="140">
        <f t="shared" si="193"/>
        <v>0</v>
      </c>
      <c r="I2097" s="122">
        <f t="shared" si="197"/>
        <v>0</v>
      </c>
      <c r="K2097" s="120"/>
      <c r="L2097" s="141" t="e">
        <f t="shared" si="194"/>
        <v>#N/A</v>
      </c>
      <c r="M2097" s="142">
        <f>IF(C2097="ZZ Group",(SUM(IFERROR(SUM(VLOOKUP(C2097,SpeciesLookup,37,FALSE)*E2097/L2097*20*0.001),0)*(1-G2097))),SUM(IFERROR(SUM(VLOOKUP(C2097,SpeciesLookup,37,FALSE)/L2097*'6. Look Up Tables'!$M$9*0.001),0)*(1-G2097)))</f>
        <v>0</v>
      </c>
      <c r="N2097" s="120" t="s">
        <v>114</v>
      </c>
      <c r="O2097" s="122">
        <f t="shared" si="195"/>
        <v>0</v>
      </c>
      <c r="P2097" s="123"/>
    </row>
    <row r="2098" spans="2:16" x14ac:dyDescent="0.2">
      <c r="B2098" s="124"/>
      <c r="C2098" s="137"/>
      <c r="D2098" s="138">
        <f t="shared" si="192"/>
        <v>0</v>
      </c>
      <c r="E2098" s="231"/>
      <c r="F2098" s="119"/>
      <c r="G2098" s="139">
        <f t="shared" si="196"/>
        <v>0</v>
      </c>
      <c r="H2098" s="140">
        <f t="shared" si="193"/>
        <v>0</v>
      </c>
      <c r="I2098" s="122">
        <f t="shared" si="197"/>
        <v>0</v>
      </c>
      <c r="K2098" s="120"/>
      <c r="L2098" s="141" t="e">
        <f t="shared" si="194"/>
        <v>#N/A</v>
      </c>
      <c r="M2098" s="142">
        <f>IF(C2098="ZZ Group",(SUM(IFERROR(SUM(VLOOKUP(C2098,SpeciesLookup,37,FALSE)*E2098/L2098*20*0.001),0)*(1-G2098))),SUM(IFERROR(SUM(VLOOKUP(C2098,SpeciesLookup,37,FALSE)/L2098*'6. Look Up Tables'!$M$9*0.001),0)*(1-G2098)))</f>
        <v>0</v>
      </c>
      <c r="N2098" s="120" t="s">
        <v>114</v>
      </c>
      <c r="O2098" s="122">
        <f t="shared" si="195"/>
        <v>0</v>
      </c>
      <c r="P2098" s="123"/>
    </row>
    <row r="2099" spans="2:16" x14ac:dyDescent="0.2">
      <c r="B2099" s="124"/>
      <c r="C2099" s="137"/>
      <c r="D2099" s="138">
        <f t="shared" si="192"/>
        <v>0</v>
      </c>
      <c r="E2099" s="231"/>
      <c r="F2099" s="119"/>
      <c r="G2099" s="139">
        <f t="shared" si="196"/>
        <v>0</v>
      </c>
      <c r="H2099" s="140">
        <f t="shared" si="193"/>
        <v>0</v>
      </c>
      <c r="I2099" s="122">
        <f t="shared" si="197"/>
        <v>0</v>
      </c>
      <c r="K2099" s="120"/>
      <c r="L2099" s="141" t="e">
        <f t="shared" si="194"/>
        <v>#N/A</v>
      </c>
      <c r="M2099" s="142">
        <f>IF(C2099="ZZ Group",(SUM(IFERROR(SUM(VLOOKUP(C2099,SpeciesLookup,37,FALSE)*E2099/L2099*20*0.001),0)*(1-G2099))),SUM(IFERROR(SUM(VLOOKUP(C2099,SpeciesLookup,37,FALSE)/L2099*'6. Look Up Tables'!$M$9*0.001),0)*(1-G2099)))</f>
        <v>0</v>
      </c>
      <c r="N2099" s="120" t="s">
        <v>114</v>
      </c>
      <c r="O2099" s="122">
        <f t="shared" si="195"/>
        <v>0</v>
      </c>
      <c r="P2099" s="123"/>
    </row>
    <row r="2100" spans="2:16" x14ac:dyDescent="0.2">
      <c r="B2100" s="124"/>
      <c r="C2100" s="137"/>
      <c r="D2100" s="138">
        <f t="shared" si="192"/>
        <v>0</v>
      </c>
      <c r="E2100" s="231"/>
      <c r="F2100" s="119"/>
      <c r="G2100" s="139">
        <f t="shared" si="196"/>
        <v>0</v>
      </c>
      <c r="H2100" s="140">
        <f t="shared" si="193"/>
        <v>0</v>
      </c>
      <c r="I2100" s="122">
        <f t="shared" si="197"/>
        <v>0</v>
      </c>
      <c r="K2100" s="120"/>
      <c r="L2100" s="141" t="e">
        <f t="shared" si="194"/>
        <v>#N/A</v>
      </c>
      <c r="M2100" s="142">
        <f>IF(C2100="ZZ Group",(SUM(IFERROR(SUM(VLOOKUP(C2100,SpeciesLookup,37,FALSE)*E2100/L2100*20*0.001),0)*(1-G2100))),SUM(IFERROR(SUM(VLOOKUP(C2100,SpeciesLookup,37,FALSE)/L2100*'6. Look Up Tables'!$M$9*0.001),0)*(1-G2100)))</f>
        <v>0</v>
      </c>
      <c r="N2100" s="120" t="s">
        <v>114</v>
      </c>
      <c r="O2100" s="122">
        <f t="shared" si="195"/>
        <v>0</v>
      </c>
      <c r="P2100" s="123"/>
    </row>
    <row r="2101" spans="2:16" x14ac:dyDescent="0.2">
      <c r="B2101" s="124"/>
      <c r="C2101" s="137"/>
      <c r="D2101" s="138">
        <f t="shared" si="192"/>
        <v>0</v>
      </c>
      <c r="E2101" s="231"/>
      <c r="F2101" s="119"/>
      <c r="G2101" s="139">
        <f t="shared" si="196"/>
        <v>0</v>
      </c>
      <c r="H2101" s="140">
        <f t="shared" si="193"/>
        <v>0</v>
      </c>
      <c r="I2101" s="122">
        <f t="shared" si="197"/>
        <v>0</v>
      </c>
      <c r="K2101" s="120"/>
      <c r="L2101" s="141" t="e">
        <f t="shared" si="194"/>
        <v>#N/A</v>
      </c>
      <c r="M2101" s="142">
        <f>IF(C2101="ZZ Group",(SUM(IFERROR(SUM(VLOOKUP(C2101,SpeciesLookup,37,FALSE)*E2101/L2101*20*0.001),0)*(1-G2101))),SUM(IFERROR(SUM(VLOOKUP(C2101,SpeciesLookup,37,FALSE)/L2101*'6. Look Up Tables'!$M$9*0.001),0)*(1-G2101)))</f>
        <v>0</v>
      </c>
      <c r="N2101" s="120" t="s">
        <v>114</v>
      </c>
      <c r="O2101" s="122">
        <f t="shared" si="195"/>
        <v>0</v>
      </c>
      <c r="P2101" s="123"/>
    </row>
    <row r="2102" spans="2:16" x14ac:dyDescent="0.2">
      <c r="B2102" s="124"/>
      <c r="C2102" s="137"/>
      <c r="D2102" s="138">
        <f t="shared" si="192"/>
        <v>0</v>
      </c>
      <c r="E2102" s="231"/>
      <c r="F2102" s="119"/>
      <c r="G2102" s="139">
        <f t="shared" si="196"/>
        <v>0</v>
      </c>
      <c r="H2102" s="140">
        <f t="shared" si="193"/>
        <v>0</v>
      </c>
      <c r="I2102" s="122">
        <f t="shared" si="197"/>
        <v>0</v>
      </c>
      <c r="K2102" s="120"/>
      <c r="L2102" s="141" t="e">
        <f t="shared" si="194"/>
        <v>#N/A</v>
      </c>
      <c r="M2102" s="142">
        <f>IF(C2102="ZZ Group",(SUM(IFERROR(SUM(VLOOKUP(C2102,SpeciesLookup,37,FALSE)*E2102/L2102*20*0.001),0)*(1-G2102))),SUM(IFERROR(SUM(VLOOKUP(C2102,SpeciesLookup,37,FALSE)/L2102*'6. Look Up Tables'!$M$9*0.001),0)*(1-G2102)))</f>
        <v>0</v>
      </c>
      <c r="N2102" s="120" t="s">
        <v>114</v>
      </c>
      <c r="O2102" s="122">
        <f t="shared" si="195"/>
        <v>0</v>
      </c>
      <c r="P2102" s="123"/>
    </row>
    <row r="2103" spans="2:16" x14ac:dyDescent="0.2">
      <c r="B2103" s="124"/>
      <c r="C2103" s="137"/>
      <c r="D2103" s="138">
        <f t="shared" si="192"/>
        <v>0</v>
      </c>
      <c r="E2103" s="231"/>
      <c r="F2103" s="119"/>
      <c r="G2103" s="139">
        <f t="shared" si="196"/>
        <v>0</v>
      </c>
      <c r="H2103" s="140">
        <f t="shared" si="193"/>
        <v>0</v>
      </c>
      <c r="I2103" s="122">
        <f t="shared" si="197"/>
        <v>0</v>
      </c>
      <c r="K2103" s="120"/>
      <c r="L2103" s="141" t="e">
        <f t="shared" si="194"/>
        <v>#N/A</v>
      </c>
      <c r="M2103" s="142">
        <f>IF(C2103="ZZ Group",(SUM(IFERROR(SUM(VLOOKUP(C2103,SpeciesLookup,37,FALSE)*E2103/L2103*20*0.001),0)*(1-G2103))),SUM(IFERROR(SUM(VLOOKUP(C2103,SpeciesLookup,37,FALSE)/L2103*'6. Look Up Tables'!$M$9*0.001),0)*(1-G2103)))</f>
        <v>0</v>
      </c>
      <c r="N2103" s="120" t="s">
        <v>114</v>
      </c>
      <c r="O2103" s="122">
        <f t="shared" si="195"/>
        <v>0</v>
      </c>
      <c r="P2103" s="123"/>
    </row>
    <row r="2104" spans="2:16" x14ac:dyDescent="0.2">
      <c r="B2104" s="124"/>
      <c r="C2104" s="137"/>
      <c r="D2104" s="138">
        <f t="shared" si="192"/>
        <v>0</v>
      </c>
      <c r="E2104" s="231"/>
      <c r="F2104" s="119"/>
      <c r="G2104" s="139">
        <f t="shared" si="196"/>
        <v>0</v>
      </c>
      <c r="H2104" s="140">
        <f t="shared" si="193"/>
        <v>0</v>
      </c>
      <c r="I2104" s="122">
        <f t="shared" si="197"/>
        <v>0</v>
      </c>
      <c r="K2104" s="120"/>
      <c r="L2104" s="141" t="e">
        <f t="shared" si="194"/>
        <v>#N/A</v>
      </c>
      <c r="M2104" s="142">
        <f>IF(C2104="ZZ Group",(SUM(IFERROR(SUM(VLOOKUP(C2104,SpeciesLookup,37,FALSE)*E2104/L2104*20*0.001),0)*(1-G2104))),SUM(IFERROR(SUM(VLOOKUP(C2104,SpeciesLookup,37,FALSE)/L2104*'6. Look Up Tables'!$M$9*0.001),0)*(1-G2104)))</f>
        <v>0</v>
      </c>
      <c r="N2104" s="120" t="s">
        <v>114</v>
      </c>
      <c r="O2104" s="122">
        <f t="shared" si="195"/>
        <v>0</v>
      </c>
      <c r="P2104" s="123"/>
    </row>
    <row r="2105" spans="2:16" x14ac:dyDescent="0.2">
      <c r="B2105" s="124"/>
      <c r="C2105" s="137"/>
      <c r="D2105" s="138">
        <f t="shared" si="192"/>
        <v>0</v>
      </c>
      <c r="E2105" s="231"/>
      <c r="F2105" s="119"/>
      <c r="G2105" s="139">
        <f t="shared" si="196"/>
        <v>0</v>
      </c>
      <c r="H2105" s="140">
        <f t="shared" si="193"/>
        <v>0</v>
      </c>
      <c r="I2105" s="122">
        <f t="shared" si="197"/>
        <v>0</v>
      </c>
      <c r="K2105" s="120"/>
      <c r="L2105" s="141" t="e">
        <f t="shared" si="194"/>
        <v>#N/A</v>
      </c>
      <c r="M2105" s="142">
        <f>IF(C2105="ZZ Group",(SUM(IFERROR(SUM(VLOOKUP(C2105,SpeciesLookup,37,FALSE)*E2105/L2105*20*0.001),0)*(1-G2105))),SUM(IFERROR(SUM(VLOOKUP(C2105,SpeciesLookup,37,FALSE)/L2105*'6. Look Up Tables'!$M$9*0.001),0)*(1-G2105)))</f>
        <v>0</v>
      </c>
      <c r="N2105" s="120" t="s">
        <v>114</v>
      </c>
      <c r="O2105" s="122">
        <f t="shared" si="195"/>
        <v>0</v>
      </c>
      <c r="P2105" s="123"/>
    </row>
    <row r="2106" spans="2:16" x14ac:dyDescent="0.2">
      <c r="B2106" s="124"/>
      <c r="C2106" s="137"/>
      <c r="D2106" s="138">
        <f t="shared" si="192"/>
        <v>0</v>
      </c>
      <c r="E2106" s="231"/>
      <c r="F2106" s="119"/>
      <c r="G2106" s="139">
        <f t="shared" si="196"/>
        <v>0</v>
      </c>
      <c r="H2106" s="140">
        <f t="shared" si="193"/>
        <v>0</v>
      </c>
      <c r="I2106" s="122">
        <f t="shared" si="197"/>
        <v>0</v>
      </c>
      <c r="K2106" s="120"/>
      <c r="L2106" s="141" t="e">
        <f t="shared" si="194"/>
        <v>#N/A</v>
      </c>
      <c r="M2106" s="142">
        <f>IF(C2106="ZZ Group",(SUM(IFERROR(SUM(VLOOKUP(C2106,SpeciesLookup,37,FALSE)*E2106/L2106*20*0.001),0)*(1-G2106))),SUM(IFERROR(SUM(VLOOKUP(C2106,SpeciesLookup,37,FALSE)/L2106*'6. Look Up Tables'!$M$9*0.001),0)*(1-G2106)))</f>
        <v>0</v>
      </c>
      <c r="N2106" s="120" t="s">
        <v>114</v>
      </c>
      <c r="O2106" s="122">
        <f t="shared" si="195"/>
        <v>0</v>
      </c>
      <c r="P2106" s="123"/>
    </row>
    <row r="2107" spans="2:16" x14ac:dyDescent="0.2">
      <c r="B2107" s="124"/>
      <c r="C2107" s="137"/>
      <c r="D2107" s="138">
        <f t="shared" si="192"/>
        <v>0</v>
      </c>
      <c r="E2107" s="231"/>
      <c r="F2107" s="119"/>
      <c r="G2107" s="139">
        <f t="shared" si="196"/>
        <v>0</v>
      </c>
      <c r="H2107" s="140">
        <f t="shared" si="193"/>
        <v>0</v>
      </c>
      <c r="I2107" s="122">
        <f t="shared" si="197"/>
        <v>0</v>
      </c>
      <c r="K2107" s="120"/>
      <c r="L2107" s="141" t="e">
        <f t="shared" si="194"/>
        <v>#N/A</v>
      </c>
      <c r="M2107" s="142">
        <f>IF(C2107="ZZ Group",(SUM(IFERROR(SUM(VLOOKUP(C2107,SpeciesLookup,37,FALSE)*E2107/L2107*20*0.001),0)*(1-G2107))),SUM(IFERROR(SUM(VLOOKUP(C2107,SpeciesLookup,37,FALSE)/L2107*'6. Look Up Tables'!$M$9*0.001),0)*(1-G2107)))</f>
        <v>0</v>
      </c>
      <c r="N2107" s="120" t="s">
        <v>114</v>
      </c>
      <c r="O2107" s="122">
        <f t="shared" si="195"/>
        <v>0</v>
      </c>
      <c r="P2107" s="123"/>
    </row>
    <row r="2108" spans="2:16" x14ac:dyDescent="0.2">
      <c r="B2108" s="124"/>
      <c r="C2108" s="137"/>
      <c r="D2108" s="138">
        <f t="shared" si="192"/>
        <v>0</v>
      </c>
      <c r="E2108" s="231"/>
      <c r="F2108" s="119"/>
      <c r="G2108" s="139">
        <f t="shared" si="196"/>
        <v>0</v>
      </c>
      <c r="H2108" s="140">
        <f t="shared" si="193"/>
        <v>0</v>
      </c>
      <c r="I2108" s="122">
        <f t="shared" si="197"/>
        <v>0</v>
      </c>
      <c r="K2108" s="120"/>
      <c r="L2108" s="141" t="e">
        <f t="shared" si="194"/>
        <v>#N/A</v>
      </c>
      <c r="M2108" s="142">
        <f>IF(C2108="ZZ Group",(SUM(IFERROR(SUM(VLOOKUP(C2108,SpeciesLookup,37,FALSE)*E2108/L2108*20*0.001),0)*(1-G2108))),SUM(IFERROR(SUM(VLOOKUP(C2108,SpeciesLookup,37,FALSE)/L2108*'6. Look Up Tables'!$M$9*0.001),0)*(1-G2108)))</f>
        <v>0</v>
      </c>
      <c r="N2108" s="120" t="s">
        <v>114</v>
      </c>
      <c r="O2108" s="122">
        <f t="shared" si="195"/>
        <v>0</v>
      </c>
      <c r="P2108" s="123"/>
    </row>
    <row r="2109" spans="2:16" x14ac:dyDescent="0.2">
      <c r="B2109" s="124"/>
      <c r="C2109" s="137"/>
      <c r="D2109" s="138">
        <f t="shared" si="192"/>
        <v>0</v>
      </c>
      <c r="E2109" s="231"/>
      <c r="F2109" s="119"/>
      <c r="G2109" s="139">
        <f t="shared" si="196"/>
        <v>0</v>
      </c>
      <c r="H2109" s="140">
        <f t="shared" si="193"/>
        <v>0</v>
      </c>
      <c r="I2109" s="122">
        <f t="shared" si="197"/>
        <v>0</v>
      </c>
      <c r="K2109" s="120"/>
      <c r="L2109" s="141" t="e">
        <f t="shared" si="194"/>
        <v>#N/A</v>
      </c>
      <c r="M2109" s="142">
        <f>IF(C2109="ZZ Group",(SUM(IFERROR(SUM(VLOOKUP(C2109,SpeciesLookup,37,FALSE)*E2109/L2109*20*0.001),0)*(1-G2109))),SUM(IFERROR(SUM(VLOOKUP(C2109,SpeciesLookup,37,FALSE)/L2109*'6. Look Up Tables'!$M$9*0.001),0)*(1-G2109)))</f>
        <v>0</v>
      </c>
      <c r="N2109" s="120" t="s">
        <v>114</v>
      </c>
      <c r="O2109" s="122">
        <f t="shared" si="195"/>
        <v>0</v>
      </c>
      <c r="P2109" s="123"/>
    </row>
    <row r="2110" spans="2:16" x14ac:dyDescent="0.2">
      <c r="B2110" s="124"/>
      <c r="C2110" s="137"/>
      <c r="D2110" s="138">
        <f t="shared" si="192"/>
        <v>0</v>
      </c>
      <c r="E2110" s="231"/>
      <c r="F2110" s="119"/>
      <c r="G2110" s="139">
        <f t="shared" si="196"/>
        <v>0</v>
      </c>
      <c r="H2110" s="140">
        <f t="shared" si="193"/>
        <v>0</v>
      </c>
      <c r="I2110" s="122">
        <f t="shared" si="197"/>
        <v>0</v>
      </c>
      <c r="K2110" s="120"/>
      <c r="L2110" s="141" t="e">
        <f t="shared" si="194"/>
        <v>#N/A</v>
      </c>
      <c r="M2110" s="142">
        <f>IF(C2110="ZZ Group",(SUM(IFERROR(SUM(VLOOKUP(C2110,SpeciesLookup,37,FALSE)*E2110/L2110*20*0.001),0)*(1-G2110))),SUM(IFERROR(SUM(VLOOKUP(C2110,SpeciesLookup,37,FALSE)/L2110*'6. Look Up Tables'!$M$9*0.001),0)*(1-G2110)))</f>
        <v>0</v>
      </c>
      <c r="N2110" s="120" t="s">
        <v>114</v>
      </c>
      <c r="O2110" s="122">
        <f t="shared" si="195"/>
        <v>0</v>
      </c>
      <c r="P2110" s="123"/>
    </row>
    <row r="2111" spans="2:16" x14ac:dyDescent="0.2">
      <c r="B2111" s="124"/>
      <c r="C2111" s="137"/>
      <c r="D2111" s="138">
        <f t="shared" si="192"/>
        <v>0</v>
      </c>
      <c r="E2111" s="231"/>
      <c r="F2111" s="119"/>
      <c r="G2111" s="139">
        <f t="shared" si="196"/>
        <v>0</v>
      </c>
      <c r="H2111" s="140">
        <f t="shared" si="193"/>
        <v>0</v>
      </c>
      <c r="I2111" s="122">
        <f t="shared" si="197"/>
        <v>0</v>
      </c>
      <c r="K2111" s="120"/>
      <c r="L2111" s="141" t="e">
        <f t="shared" si="194"/>
        <v>#N/A</v>
      </c>
      <c r="M2111" s="142">
        <f>IF(C2111="ZZ Group",(SUM(IFERROR(SUM(VLOOKUP(C2111,SpeciesLookup,37,FALSE)*E2111/L2111*20*0.001),0)*(1-G2111))),SUM(IFERROR(SUM(VLOOKUP(C2111,SpeciesLookup,37,FALSE)/L2111*'6. Look Up Tables'!$M$9*0.001),0)*(1-G2111)))</f>
        <v>0</v>
      </c>
      <c r="N2111" s="120" t="s">
        <v>114</v>
      </c>
      <c r="O2111" s="122">
        <f t="shared" si="195"/>
        <v>0</v>
      </c>
      <c r="P2111" s="123"/>
    </row>
    <row r="2112" spans="2:16" x14ac:dyDescent="0.2">
      <c r="B2112" s="124"/>
      <c r="C2112" s="137"/>
      <c r="D2112" s="138">
        <f t="shared" si="192"/>
        <v>0</v>
      </c>
      <c r="E2112" s="231"/>
      <c r="F2112" s="119"/>
      <c r="G2112" s="139">
        <f t="shared" si="196"/>
        <v>0</v>
      </c>
      <c r="H2112" s="140">
        <f t="shared" si="193"/>
        <v>0</v>
      </c>
      <c r="I2112" s="122">
        <f t="shared" si="197"/>
        <v>0</v>
      </c>
      <c r="K2112" s="120"/>
      <c r="L2112" s="141" t="e">
        <f t="shared" si="194"/>
        <v>#N/A</v>
      </c>
      <c r="M2112" s="142">
        <f>IF(C2112="ZZ Group",(SUM(IFERROR(SUM(VLOOKUP(C2112,SpeciesLookup,37,FALSE)*E2112/L2112*20*0.001),0)*(1-G2112))),SUM(IFERROR(SUM(VLOOKUP(C2112,SpeciesLookup,37,FALSE)/L2112*'6. Look Up Tables'!$M$9*0.001),0)*(1-G2112)))</f>
        <v>0</v>
      </c>
      <c r="N2112" s="120" t="s">
        <v>114</v>
      </c>
      <c r="O2112" s="122">
        <f t="shared" si="195"/>
        <v>0</v>
      </c>
      <c r="P2112" s="123"/>
    </row>
    <row r="2113" spans="2:16" x14ac:dyDescent="0.2">
      <c r="B2113" s="124"/>
      <c r="C2113" s="137"/>
      <c r="D2113" s="138">
        <f t="shared" ref="D2113:D2176" si="198">IFERROR(VLOOKUP(C2113,SpeciesLookup,25,FALSE),0)</f>
        <v>0</v>
      </c>
      <c r="E2113" s="231"/>
      <c r="F2113" s="119"/>
      <c r="G2113" s="139">
        <f t="shared" si="196"/>
        <v>0</v>
      </c>
      <c r="H2113" s="140">
        <f t="shared" ref="H2113:H2176" si="199">IFERROR(VLOOKUP(C2113,SpeciesLookup,26,FALSE),0)</f>
        <v>0</v>
      </c>
      <c r="I2113" s="122">
        <f t="shared" si="197"/>
        <v>0</v>
      </c>
      <c r="K2113" s="120"/>
      <c r="L2113" s="141" t="e">
        <f t="shared" ref="L2113:L2176" si="200">VLOOKUP(K2113,AWHC,2,FALSE)</f>
        <v>#N/A</v>
      </c>
      <c r="M2113" s="142">
        <f>IF(C2113="ZZ Group",(SUM(IFERROR(SUM(VLOOKUP(C2113,SpeciesLookup,37,FALSE)*E2113/L2113*20*0.001),0)*(1-G2113))),SUM(IFERROR(SUM(VLOOKUP(C2113,SpeciesLookup,37,FALSE)/L2113*'6. Look Up Tables'!$M$9*0.001),0)*(1-G2113)))</f>
        <v>0</v>
      </c>
      <c r="N2113" s="120" t="s">
        <v>114</v>
      </c>
      <c r="O2113" s="122">
        <f t="shared" ref="O2113:O2176" si="201">IF(N2113="Yes",M2113*0.8,M2113)</f>
        <v>0</v>
      </c>
      <c r="P2113" s="123"/>
    </row>
    <row r="2114" spans="2:16" x14ac:dyDescent="0.2">
      <c r="B2114" s="124"/>
      <c r="C2114" s="137"/>
      <c r="D2114" s="138">
        <f t="shared" si="198"/>
        <v>0</v>
      </c>
      <c r="E2114" s="231"/>
      <c r="F2114" s="119"/>
      <c r="G2114" s="139">
        <f t="shared" si="196"/>
        <v>0</v>
      </c>
      <c r="H2114" s="140">
        <f t="shared" si="199"/>
        <v>0</v>
      </c>
      <c r="I2114" s="122">
        <f t="shared" si="197"/>
        <v>0</v>
      </c>
      <c r="K2114" s="120"/>
      <c r="L2114" s="141" t="e">
        <f t="shared" si="200"/>
        <v>#N/A</v>
      </c>
      <c r="M2114" s="142">
        <f>IF(C2114="ZZ Group",(SUM(IFERROR(SUM(VLOOKUP(C2114,SpeciesLookup,37,FALSE)*E2114/L2114*20*0.001),0)*(1-G2114))),SUM(IFERROR(SUM(VLOOKUP(C2114,SpeciesLookup,37,FALSE)/L2114*'6. Look Up Tables'!$M$9*0.001),0)*(1-G2114)))</f>
        <v>0</v>
      </c>
      <c r="N2114" s="120" t="s">
        <v>114</v>
      </c>
      <c r="O2114" s="122">
        <f t="shared" si="201"/>
        <v>0</v>
      </c>
      <c r="P2114" s="123"/>
    </row>
    <row r="2115" spans="2:16" x14ac:dyDescent="0.2">
      <c r="B2115" s="124"/>
      <c r="C2115" s="137"/>
      <c r="D2115" s="138">
        <f t="shared" si="198"/>
        <v>0</v>
      </c>
      <c r="E2115" s="231"/>
      <c r="F2115" s="119"/>
      <c r="G2115" s="139">
        <f t="shared" si="196"/>
        <v>0</v>
      </c>
      <c r="H2115" s="140">
        <f t="shared" si="199"/>
        <v>0</v>
      </c>
      <c r="I2115" s="122">
        <f t="shared" si="197"/>
        <v>0</v>
      </c>
      <c r="K2115" s="120"/>
      <c r="L2115" s="141" t="e">
        <f t="shared" si="200"/>
        <v>#N/A</v>
      </c>
      <c r="M2115" s="142">
        <f>IF(C2115="ZZ Group",(SUM(IFERROR(SUM(VLOOKUP(C2115,SpeciesLookup,37,FALSE)*E2115/L2115*20*0.001),0)*(1-G2115))),SUM(IFERROR(SUM(VLOOKUP(C2115,SpeciesLookup,37,FALSE)/L2115*'6. Look Up Tables'!$M$9*0.001),0)*(1-G2115)))</f>
        <v>0</v>
      </c>
      <c r="N2115" s="120" t="s">
        <v>114</v>
      </c>
      <c r="O2115" s="122">
        <f t="shared" si="201"/>
        <v>0</v>
      </c>
      <c r="P2115" s="123"/>
    </row>
    <row r="2116" spans="2:16" x14ac:dyDescent="0.2">
      <c r="B2116" s="124"/>
      <c r="C2116" s="137"/>
      <c r="D2116" s="138">
        <f t="shared" si="198"/>
        <v>0</v>
      </c>
      <c r="E2116" s="231"/>
      <c r="F2116" s="119"/>
      <c r="G2116" s="139">
        <f t="shared" si="196"/>
        <v>0</v>
      </c>
      <c r="H2116" s="140">
        <f t="shared" si="199"/>
        <v>0</v>
      </c>
      <c r="I2116" s="122">
        <f t="shared" si="197"/>
        <v>0</v>
      </c>
      <c r="K2116" s="120"/>
      <c r="L2116" s="141" t="e">
        <f t="shared" si="200"/>
        <v>#N/A</v>
      </c>
      <c r="M2116" s="142">
        <f>IF(C2116="ZZ Group",(SUM(IFERROR(SUM(VLOOKUP(C2116,SpeciesLookup,37,FALSE)*E2116/L2116*20*0.001),0)*(1-G2116))),SUM(IFERROR(SUM(VLOOKUP(C2116,SpeciesLookup,37,FALSE)/L2116*'6. Look Up Tables'!$M$9*0.001),0)*(1-G2116)))</f>
        <v>0</v>
      </c>
      <c r="N2116" s="120" t="s">
        <v>114</v>
      </c>
      <c r="O2116" s="122">
        <f t="shared" si="201"/>
        <v>0</v>
      </c>
      <c r="P2116" s="123"/>
    </row>
    <row r="2117" spans="2:16" x14ac:dyDescent="0.2">
      <c r="B2117" s="124"/>
      <c r="C2117" s="137"/>
      <c r="D2117" s="138">
        <f t="shared" si="198"/>
        <v>0</v>
      </c>
      <c r="E2117" s="231"/>
      <c r="F2117" s="119"/>
      <c r="G2117" s="139">
        <f t="shared" si="196"/>
        <v>0</v>
      </c>
      <c r="H2117" s="140">
        <f t="shared" si="199"/>
        <v>0</v>
      </c>
      <c r="I2117" s="122">
        <f t="shared" si="197"/>
        <v>0</v>
      </c>
      <c r="K2117" s="120"/>
      <c r="L2117" s="141" t="e">
        <f t="shared" si="200"/>
        <v>#N/A</v>
      </c>
      <c r="M2117" s="142">
        <f>IF(C2117="ZZ Group",(SUM(IFERROR(SUM(VLOOKUP(C2117,SpeciesLookup,37,FALSE)*E2117/L2117*20*0.001),0)*(1-G2117))),SUM(IFERROR(SUM(VLOOKUP(C2117,SpeciesLookup,37,FALSE)/L2117*'6. Look Up Tables'!$M$9*0.001),0)*(1-G2117)))</f>
        <v>0</v>
      </c>
      <c r="N2117" s="120" t="s">
        <v>114</v>
      </c>
      <c r="O2117" s="122">
        <f t="shared" si="201"/>
        <v>0</v>
      </c>
      <c r="P2117" s="123"/>
    </row>
    <row r="2118" spans="2:16" x14ac:dyDescent="0.2">
      <c r="B2118" s="124"/>
      <c r="C2118" s="137"/>
      <c r="D2118" s="138">
        <f t="shared" si="198"/>
        <v>0</v>
      </c>
      <c r="E2118" s="231"/>
      <c r="F2118" s="119"/>
      <c r="G2118" s="139">
        <f t="shared" si="196"/>
        <v>0</v>
      </c>
      <c r="H2118" s="140">
        <f t="shared" si="199"/>
        <v>0</v>
      </c>
      <c r="I2118" s="122">
        <f t="shared" si="197"/>
        <v>0</v>
      </c>
      <c r="K2118" s="120"/>
      <c r="L2118" s="141" t="e">
        <f t="shared" si="200"/>
        <v>#N/A</v>
      </c>
      <c r="M2118" s="142">
        <f>IF(C2118="ZZ Group",(SUM(IFERROR(SUM(VLOOKUP(C2118,SpeciesLookup,37,FALSE)*E2118/L2118*20*0.001),0)*(1-G2118))),SUM(IFERROR(SUM(VLOOKUP(C2118,SpeciesLookup,37,FALSE)/L2118*'6. Look Up Tables'!$M$9*0.001),0)*(1-G2118)))</f>
        <v>0</v>
      </c>
      <c r="N2118" s="120" t="s">
        <v>114</v>
      </c>
      <c r="O2118" s="122">
        <f t="shared" si="201"/>
        <v>0</v>
      </c>
      <c r="P2118" s="123"/>
    </row>
    <row r="2119" spans="2:16" x14ac:dyDescent="0.2">
      <c r="B2119" s="124"/>
      <c r="C2119" s="137"/>
      <c r="D2119" s="138">
        <f t="shared" si="198"/>
        <v>0</v>
      </c>
      <c r="E2119" s="231"/>
      <c r="F2119" s="119"/>
      <c r="G2119" s="139">
        <f t="shared" si="196"/>
        <v>0</v>
      </c>
      <c r="H2119" s="140">
        <f t="shared" si="199"/>
        <v>0</v>
      </c>
      <c r="I2119" s="122">
        <f t="shared" si="197"/>
        <v>0</v>
      </c>
      <c r="K2119" s="120"/>
      <c r="L2119" s="141" t="e">
        <f t="shared" si="200"/>
        <v>#N/A</v>
      </c>
      <c r="M2119" s="142">
        <f>IF(C2119="ZZ Group",(SUM(IFERROR(SUM(VLOOKUP(C2119,SpeciesLookup,37,FALSE)*E2119/L2119*20*0.001),0)*(1-G2119))),SUM(IFERROR(SUM(VLOOKUP(C2119,SpeciesLookup,37,FALSE)/L2119*'6. Look Up Tables'!$M$9*0.001),0)*(1-G2119)))</f>
        <v>0</v>
      </c>
      <c r="N2119" s="120" t="s">
        <v>114</v>
      </c>
      <c r="O2119" s="122">
        <f t="shared" si="201"/>
        <v>0</v>
      </c>
      <c r="P2119" s="123"/>
    </row>
    <row r="2120" spans="2:16" x14ac:dyDescent="0.2">
      <c r="B2120" s="124"/>
      <c r="C2120" s="137"/>
      <c r="D2120" s="138">
        <f t="shared" si="198"/>
        <v>0</v>
      </c>
      <c r="E2120" s="231"/>
      <c r="F2120" s="119"/>
      <c r="G2120" s="139">
        <f t="shared" si="196"/>
        <v>0</v>
      </c>
      <c r="H2120" s="140">
        <f t="shared" si="199"/>
        <v>0</v>
      </c>
      <c r="I2120" s="122">
        <f t="shared" si="197"/>
        <v>0</v>
      </c>
      <c r="K2120" s="120"/>
      <c r="L2120" s="141" t="e">
        <f t="shared" si="200"/>
        <v>#N/A</v>
      </c>
      <c r="M2120" s="142">
        <f>IF(C2120="ZZ Group",(SUM(IFERROR(SUM(VLOOKUP(C2120,SpeciesLookup,37,FALSE)*E2120/L2120*20*0.001),0)*(1-G2120))),SUM(IFERROR(SUM(VLOOKUP(C2120,SpeciesLookup,37,FALSE)/L2120*'6. Look Up Tables'!$M$9*0.001),0)*(1-G2120)))</f>
        <v>0</v>
      </c>
      <c r="N2120" s="120" t="s">
        <v>114</v>
      </c>
      <c r="O2120" s="122">
        <f t="shared" si="201"/>
        <v>0</v>
      </c>
      <c r="P2120" s="123"/>
    </row>
    <row r="2121" spans="2:16" x14ac:dyDescent="0.2">
      <c r="B2121" s="124"/>
      <c r="C2121" s="137"/>
      <c r="D2121" s="138">
        <f t="shared" si="198"/>
        <v>0</v>
      </c>
      <c r="E2121" s="231"/>
      <c r="F2121" s="119"/>
      <c r="G2121" s="139">
        <f t="shared" si="196"/>
        <v>0</v>
      </c>
      <c r="H2121" s="140">
        <f t="shared" si="199"/>
        <v>0</v>
      </c>
      <c r="I2121" s="122">
        <f t="shared" si="197"/>
        <v>0</v>
      </c>
      <c r="K2121" s="120"/>
      <c r="L2121" s="141" t="e">
        <f t="shared" si="200"/>
        <v>#N/A</v>
      </c>
      <c r="M2121" s="142">
        <f>IF(C2121="ZZ Group",(SUM(IFERROR(SUM(VLOOKUP(C2121,SpeciesLookup,37,FALSE)*E2121/L2121*20*0.001),0)*(1-G2121))),SUM(IFERROR(SUM(VLOOKUP(C2121,SpeciesLookup,37,FALSE)/L2121*'6. Look Up Tables'!$M$9*0.001),0)*(1-G2121)))</f>
        <v>0</v>
      </c>
      <c r="N2121" s="120" t="s">
        <v>114</v>
      </c>
      <c r="O2121" s="122">
        <f t="shared" si="201"/>
        <v>0</v>
      </c>
      <c r="P2121" s="123"/>
    </row>
    <row r="2122" spans="2:16" x14ac:dyDescent="0.2">
      <c r="B2122" s="124"/>
      <c r="C2122" s="137"/>
      <c r="D2122" s="138">
        <f t="shared" si="198"/>
        <v>0</v>
      </c>
      <c r="E2122" s="231"/>
      <c r="F2122" s="119"/>
      <c r="G2122" s="139">
        <f t="shared" si="196"/>
        <v>0</v>
      </c>
      <c r="H2122" s="140">
        <f t="shared" si="199"/>
        <v>0</v>
      </c>
      <c r="I2122" s="122">
        <f t="shared" si="197"/>
        <v>0</v>
      </c>
      <c r="K2122" s="120"/>
      <c r="L2122" s="141" t="e">
        <f t="shared" si="200"/>
        <v>#N/A</v>
      </c>
      <c r="M2122" s="142">
        <f>IF(C2122="ZZ Group",(SUM(IFERROR(SUM(VLOOKUP(C2122,SpeciesLookup,37,FALSE)*E2122/L2122*20*0.001),0)*(1-G2122))),SUM(IFERROR(SUM(VLOOKUP(C2122,SpeciesLookup,37,FALSE)/L2122*'6. Look Up Tables'!$M$9*0.001),0)*(1-G2122)))</f>
        <v>0</v>
      </c>
      <c r="N2122" s="120" t="s">
        <v>114</v>
      </c>
      <c r="O2122" s="122">
        <f t="shared" si="201"/>
        <v>0</v>
      </c>
      <c r="P2122" s="123"/>
    </row>
    <row r="2123" spans="2:16" x14ac:dyDescent="0.2">
      <c r="B2123" s="124"/>
      <c r="C2123" s="137"/>
      <c r="D2123" s="138">
        <f t="shared" si="198"/>
        <v>0</v>
      </c>
      <c r="E2123" s="231"/>
      <c r="F2123" s="119"/>
      <c r="G2123" s="139">
        <f t="shared" si="196"/>
        <v>0</v>
      </c>
      <c r="H2123" s="140">
        <f t="shared" si="199"/>
        <v>0</v>
      </c>
      <c r="I2123" s="122">
        <f t="shared" si="197"/>
        <v>0</v>
      </c>
      <c r="K2123" s="120"/>
      <c r="L2123" s="141" t="e">
        <f t="shared" si="200"/>
        <v>#N/A</v>
      </c>
      <c r="M2123" s="142">
        <f>IF(C2123="ZZ Group",(SUM(IFERROR(SUM(VLOOKUP(C2123,SpeciesLookup,37,FALSE)*E2123/L2123*20*0.001),0)*(1-G2123))),SUM(IFERROR(SUM(VLOOKUP(C2123,SpeciesLookup,37,FALSE)/L2123*'6. Look Up Tables'!$M$9*0.001),0)*(1-G2123)))</f>
        <v>0</v>
      </c>
      <c r="N2123" s="120" t="s">
        <v>114</v>
      </c>
      <c r="O2123" s="122">
        <f t="shared" si="201"/>
        <v>0</v>
      </c>
      <c r="P2123" s="123"/>
    </row>
    <row r="2124" spans="2:16" x14ac:dyDescent="0.2">
      <c r="B2124" s="124"/>
      <c r="C2124" s="137"/>
      <c r="D2124" s="138">
        <f t="shared" si="198"/>
        <v>0</v>
      </c>
      <c r="E2124" s="231"/>
      <c r="F2124" s="119"/>
      <c r="G2124" s="139">
        <f t="shared" si="196"/>
        <v>0</v>
      </c>
      <c r="H2124" s="140">
        <f t="shared" si="199"/>
        <v>0</v>
      </c>
      <c r="I2124" s="122">
        <f t="shared" si="197"/>
        <v>0</v>
      </c>
      <c r="K2124" s="120"/>
      <c r="L2124" s="141" t="e">
        <f t="shared" si="200"/>
        <v>#N/A</v>
      </c>
      <c r="M2124" s="142">
        <f>IF(C2124="ZZ Group",(SUM(IFERROR(SUM(VLOOKUP(C2124,SpeciesLookup,37,FALSE)*E2124/L2124*20*0.001),0)*(1-G2124))),SUM(IFERROR(SUM(VLOOKUP(C2124,SpeciesLookup,37,FALSE)/L2124*'6. Look Up Tables'!$M$9*0.001),0)*(1-G2124)))</f>
        <v>0</v>
      </c>
      <c r="N2124" s="120" t="s">
        <v>114</v>
      </c>
      <c r="O2124" s="122">
        <f t="shared" si="201"/>
        <v>0</v>
      </c>
      <c r="P2124" s="123"/>
    </row>
    <row r="2125" spans="2:16" x14ac:dyDescent="0.2">
      <c r="B2125" s="124"/>
      <c r="C2125" s="137"/>
      <c r="D2125" s="138">
        <f t="shared" si="198"/>
        <v>0</v>
      </c>
      <c r="E2125" s="231"/>
      <c r="F2125" s="119"/>
      <c r="G2125" s="139">
        <f t="shared" ref="G2125:G2188" si="202">IF(C2125="ZZ Group",SUM(F2125/E2125),(IFERROR(SUM(F2125/(PI()*(D2125)^2)),0)))</f>
        <v>0</v>
      </c>
      <c r="H2125" s="140">
        <f t="shared" si="199"/>
        <v>0</v>
      </c>
      <c r="I2125" s="122">
        <f t="shared" ref="I2125:I2188" si="203">IFERROR(SUM(H2125*(1-G2125)),(E2125*(1-G2125)))</f>
        <v>0</v>
      </c>
      <c r="K2125" s="120"/>
      <c r="L2125" s="141" t="e">
        <f t="shared" si="200"/>
        <v>#N/A</v>
      </c>
      <c r="M2125" s="142">
        <f>IF(C2125="ZZ Group",(SUM(IFERROR(SUM(VLOOKUP(C2125,SpeciesLookup,37,FALSE)*E2125/L2125*20*0.001),0)*(1-G2125))),SUM(IFERROR(SUM(VLOOKUP(C2125,SpeciesLookup,37,FALSE)/L2125*'6. Look Up Tables'!$M$9*0.001),0)*(1-G2125)))</f>
        <v>0</v>
      </c>
      <c r="N2125" s="120" t="s">
        <v>114</v>
      </c>
      <c r="O2125" s="122">
        <f t="shared" si="201"/>
        <v>0</v>
      </c>
      <c r="P2125" s="123"/>
    </row>
    <row r="2126" spans="2:16" x14ac:dyDescent="0.2">
      <c r="B2126" s="124"/>
      <c r="C2126" s="137"/>
      <c r="D2126" s="138">
        <f t="shared" si="198"/>
        <v>0</v>
      </c>
      <c r="E2126" s="231"/>
      <c r="F2126" s="119"/>
      <c r="G2126" s="139">
        <f t="shared" si="202"/>
        <v>0</v>
      </c>
      <c r="H2126" s="140">
        <f t="shared" si="199"/>
        <v>0</v>
      </c>
      <c r="I2126" s="122">
        <f t="shared" si="203"/>
        <v>0</v>
      </c>
      <c r="K2126" s="120"/>
      <c r="L2126" s="141" t="e">
        <f t="shared" si="200"/>
        <v>#N/A</v>
      </c>
      <c r="M2126" s="142">
        <f>IF(C2126="ZZ Group",(SUM(IFERROR(SUM(VLOOKUP(C2126,SpeciesLookup,37,FALSE)*E2126/L2126*20*0.001),0)*(1-G2126))),SUM(IFERROR(SUM(VLOOKUP(C2126,SpeciesLookup,37,FALSE)/L2126*'6. Look Up Tables'!$M$9*0.001),0)*(1-G2126)))</f>
        <v>0</v>
      </c>
      <c r="N2126" s="120" t="s">
        <v>114</v>
      </c>
      <c r="O2126" s="122">
        <f t="shared" si="201"/>
        <v>0</v>
      </c>
      <c r="P2126" s="123"/>
    </row>
    <row r="2127" spans="2:16" x14ac:dyDescent="0.2">
      <c r="B2127" s="124"/>
      <c r="C2127" s="137"/>
      <c r="D2127" s="138">
        <f t="shared" si="198"/>
        <v>0</v>
      </c>
      <c r="E2127" s="231"/>
      <c r="F2127" s="119"/>
      <c r="G2127" s="139">
        <f t="shared" si="202"/>
        <v>0</v>
      </c>
      <c r="H2127" s="140">
        <f t="shared" si="199"/>
        <v>0</v>
      </c>
      <c r="I2127" s="122">
        <f t="shared" si="203"/>
        <v>0</v>
      </c>
      <c r="K2127" s="120"/>
      <c r="L2127" s="141" t="e">
        <f t="shared" si="200"/>
        <v>#N/A</v>
      </c>
      <c r="M2127" s="142">
        <f>IF(C2127="ZZ Group",(SUM(IFERROR(SUM(VLOOKUP(C2127,SpeciesLookup,37,FALSE)*E2127/L2127*20*0.001),0)*(1-G2127))),SUM(IFERROR(SUM(VLOOKUP(C2127,SpeciesLookup,37,FALSE)/L2127*'6. Look Up Tables'!$M$9*0.001),0)*(1-G2127)))</f>
        <v>0</v>
      </c>
      <c r="N2127" s="120" t="s">
        <v>114</v>
      </c>
      <c r="O2127" s="122">
        <f t="shared" si="201"/>
        <v>0</v>
      </c>
      <c r="P2127" s="123"/>
    </row>
    <row r="2128" spans="2:16" x14ac:dyDescent="0.2">
      <c r="B2128" s="124"/>
      <c r="C2128" s="137"/>
      <c r="D2128" s="138">
        <f t="shared" si="198"/>
        <v>0</v>
      </c>
      <c r="E2128" s="231"/>
      <c r="F2128" s="119"/>
      <c r="G2128" s="139">
        <f t="shared" si="202"/>
        <v>0</v>
      </c>
      <c r="H2128" s="140">
        <f t="shared" si="199"/>
        <v>0</v>
      </c>
      <c r="I2128" s="122">
        <f t="shared" si="203"/>
        <v>0</v>
      </c>
      <c r="K2128" s="120"/>
      <c r="L2128" s="141" t="e">
        <f t="shared" si="200"/>
        <v>#N/A</v>
      </c>
      <c r="M2128" s="142">
        <f>IF(C2128="ZZ Group",(SUM(IFERROR(SUM(VLOOKUP(C2128,SpeciesLookup,37,FALSE)*E2128/L2128*20*0.001),0)*(1-G2128))),SUM(IFERROR(SUM(VLOOKUP(C2128,SpeciesLookup,37,FALSE)/L2128*'6. Look Up Tables'!$M$9*0.001),0)*(1-G2128)))</f>
        <v>0</v>
      </c>
      <c r="N2128" s="120" t="s">
        <v>114</v>
      </c>
      <c r="O2128" s="122">
        <f t="shared" si="201"/>
        <v>0</v>
      </c>
      <c r="P2128" s="123"/>
    </row>
    <row r="2129" spans="2:16" x14ac:dyDescent="0.2">
      <c r="B2129" s="124"/>
      <c r="C2129" s="137"/>
      <c r="D2129" s="138">
        <f t="shared" si="198"/>
        <v>0</v>
      </c>
      <c r="E2129" s="231"/>
      <c r="F2129" s="119"/>
      <c r="G2129" s="139">
        <f t="shared" si="202"/>
        <v>0</v>
      </c>
      <c r="H2129" s="140">
        <f t="shared" si="199"/>
        <v>0</v>
      </c>
      <c r="I2129" s="122">
        <f t="shared" si="203"/>
        <v>0</v>
      </c>
      <c r="K2129" s="120"/>
      <c r="L2129" s="141" t="e">
        <f t="shared" si="200"/>
        <v>#N/A</v>
      </c>
      <c r="M2129" s="142">
        <f>IF(C2129="ZZ Group",(SUM(IFERROR(SUM(VLOOKUP(C2129,SpeciesLookup,37,FALSE)*E2129/L2129*20*0.001),0)*(1-G2129))),SUM(IFERROR(SUM(VLOOKUP(C2129,SpeciesLookup,37,FALSE)/L2129*'6. Look Up Tables'!$M$9*0.001),0)*(1-G2129)))</f>
        <v>0</v>
      </c>
      <c r="N2129" s="120" t="s">
        <v>114</v>
      </c>
      <c r="O2129" s="122">
        <f t="shared" si="201"/>
        <v>0</v>
      </c>
      <c r="P2129" s="123"/>
    </row>
    <row r="2130" spans="2:16" x14ac:dyDescent="0.2">
      <c r="B2130" s="124"/>
      <c r="C2130" s="137"/>
      <c r="D2130" s="138">
        <f t="shared" si="198"/>
        <v>0</v>
      </c>
      <c r="E2130" s="231"/>
      <c r="F2130" s="119"/>
      <c r="G2130" s="139">
        <f t="shared" si="202"/>
        <v>0</v>
      </c>
      <c r="H2130" s="140">
        <f t="shared" si="199"/>
        <v>0</v>
      </c>
      <c r="I2130" s="122">
        <f t="shared" si="203"/>
        <v>0</v>
      </c>
      <c r="K2130" s="120"/>
      <c r="L2130" s="141" t="e">
        <f t="shared" si="200"/>
        <v>#N/A</v>
      </c>
      <c r="M2130" s="142">
        <f>IF(C2130="ZZ Group",(SUM(IFERROR(SUM(VLOOKUP(C2130,SpeciesLookup,37,FALSE)*E2130/L2130*20*0.001),0)*(1-G2130))),SUM(IFERROR(SUM(VLOOKUP(C2130,SpeciesLookup,37,FALSE)/L2130*'6. Look Up Tables'!$M$9*0.001),0)*(1-G2130)))</f>
        <v>0</v>
      </c>
      <c r="N2130" s="120" t="s">
        <v>114</v>
      </c>
      <c r="O2130" s="122">
        <f t="shared" si="201"/>
        <v>0</v>
      </c>
      <c r="P2130" s="123"/>
    </row>
    <row r="2131" spans="2:16" x14ac:dyDescent="0.2">
      <c r="B2131" s="124"/>
      <c r="C2131" s="137"/>
      <c r="D2131" s="138">
        <f t="shared" si="198"/>
        <v>0</v>
      </c>
      <c r="E2131" s="231"/>
      <c r="F2131" s="119"/>
      <c r="G2131" s="139">
        <f t="shared" si="202"/>
        <v>0</v>
      </c>
      <c r="H2131" s="140">
        <f t="shared" si="199"/>
        <v>0</v>
      </c>
      <c r="I2131" s="122">
        <f t="shared" si="203"/>
        <v>0</v>
      </c>
      <c r="K2131" s="120"/>
      <c r="L2131" s="141" t="e">
        <f t="shared" si="200"/>
        <v>#N/A</v>
      </c>
      <c r="M2131" s="142">
        <f>IF(C2131="ZZ Group",(SUM(IFERROR(SUM(VLOOKUP(C2131,SpeciesLookup,37,FALSE)*E2131/L2131*20*0.001),0)*(1-G2131))),SUM(IFERROR(SUM(VLOOKUP(C2131,SpeciesLookup,37,FALSE)/L2131*'6. Look Up Tables'!$M$9*0.001),0)*(1-G2131)))</f>
        <v>0</v>
      </c>
      <c r="N2131" s="120" t="s">
        <v>114</v>
      </c>
      <c r="O2131" s="122">
        <f t="shared" si="201"/>
        <v>0</v>
      </c>
      <c r="P2131" s="123"/>
    </row>
    <row r="2132" spans="2:16" x14ac:dyDescent="0.2">
      <c r="B2132" s="124"/>
      <c r="C2132" s="137"/>
      <c r="D2132" s="138">
        <f t="shared" si="198"/>
        <v>0</v>
      </c>
      <c r="E2132" s="231"/>
      <c r="F2132" s="119"/>
      <c r="G2132" s="139">
        <f t="shared" si="202"/>
        <v>0</v>
      </c>
      <c r="H2132" s="140">
        <f t="shared" si="199"/>
        <v>0</v>
      </c>
      <c r="I2132" s="122">
        <f t="shared" si="203"/>
        <v>0</v>
      </c>
      <c r="K2132" s="120"/>
      <c r="L2132" s="141" t="e">
        <f t="shared" si="200"/>
        <v>#N/A</v>
      </c>
      <c r="M2132" s="142">
        <f>IF(C2132="ZZ Group",(SUM(IFERROR(SUM(VLOOKUP(C2132,SpeciesLookup,37,FALSE)*E2132/L2132*20*0.001),0)*(1-G2132))),SUM(IFERROR(SUM(VLOOKUP(C2132,SpeciesLookup,37,FALSE)/L2132*'6. Look Up Tables'!$M$9*0.001),0)*(1-G2132)))</f>
        <v>0</v>
      </c>
      <c r="N2132" s="120" t="s">
        <v>114</v>
      </c>
      <c r="O2132" s="122">
        <f t="shared" si="201"/>
        <v>0</v>
      </c>
      <c r="P2132" s="123"/>
    </row>
    <row r="2133" spans="2:16" x14ac:dyDescent="0.2">
      <c r="B2133" s="124"/>
      <c r="C2133" s="137"/>
      <c r="D2133" s="138">
        <f t="shared" si="198"/>
        <v>0</v>
      </c>
      <c r="E2133" s="231"/>
      <c r="F2133" s="119"/>
      <c r="G2133" s="139">
        <f t="shared" si="202"/>
        <v>0</v>
      </c>
      <c r="H2133" s="140">
        <f t="shared" si="199"/>
        <v>0</v>
      </c>
      <c r="I2133" s="122">
        <f t="shared" si="203"/>
        <v>0</v>
      </c>
      <c r="K2133" s="120"/>
      <c r="L2133" s="141" t="e">
        <f t="shared" si="200"/>
        <v>#N/A</v>
      </c>
      <c r="M2133" s="142">
        <f>IF(C2133="ZZ Group",(SUM(IFERROR(SUM(VLOOKUP(C2133,SpeciesLookup,37,FALSE)*E2133/L2133*20*0.001),0)*(1-G2133))),SUM(IFERROR(SUM(VLOOKUP(C2133,SpeciesLookup,37,FALSE)/L2133*'6. Look Up Tables'!$M$9*0.001),0)*(1-G2133)))</f>
        <v>0</v>
      </c>
      <c r="N2133" s="120" t="s">
        <v>114</v>
      </c>
      <c r="O2133" s="122">
        <f t="shared" si="201"/>
        <v>0</v>
      </c>
      <c r="P2133" s="123"/>
    </row>
    <row r="2134" spans="2:16" x14ac:dyDescent="0.2">
      <c r="B2134" s="124"/>
      <c r="C2134" s="137"/>
      <c r="D2134" s="138">
        <f t="shared" si="198"/>
        <v>0</v>
      </c>
      <c r="E2134" s="231"/>
      <c r="F2134" s="119"/>
      <c r="G2134" s="139">
        <f t="shared" si="202"/>
        <v>0</v>
      </c>
      <c r="H2134" s="140">
        <f t="shared" si="199"/>
        <v>0</v>
      </c>
      <c r="I2134" s="122">
        <f t="shared" si="203"/>
        <v>0</v>
      </c>
      <c r="K2134" s="120"/>
      <c r="L2134" s="141" t="e">
        <f t="shared" si="200"/>
        <v>#N/A</v>
      </c>
      <c r="M2134" s="142">
        <f>IF(C2134="ZZ Group",(SUM(IFERROR(SUM(VLOOKUP(C2134,SpeciesLookup,37,FALSE)*E2134/L2134*20*0.001),0)*(1-G2134))),SUM(IFERROR(SUM(VLOOKUP(C2134,SpeciesLookup,37,FALSE)/L2134*'6. Look Up Tables'!$M$9*0.001),0)*(1-G2134)))</f>
        <v>0</v>
      </c>
      <c r="N2134" s="120" t="s">
        <v>114</v>
      </c>
      <c r="O2134" s="122">
        <f t="shared" si="201"/>
        <v>0</v>
      </c>
      <c r="P2134" s="123"/>
    </row>
    <row r="2135" spans="2:16" x14ac:dyDescent="0.2">
      <c r="B2135" s="124"/>
      <c r="C2135" s="137"/>
      <c r="D2135" s="138">
        <f t="shared" si="198"/>
        <v>0</v>
      </c>
      <c r="E2135" s="231"/>
      <c r="F2135" s="119"/>
      <c r="G2135" s="139">
        <f t="shared" si="202"/>
        <v>0</v>
      </c>
      <c r="H2135" s="140">
        <f t="shared" si="199"/>
        <v>0</v>
      </c>
      <c r="I2135" s="122">
        <f t="shared" si="203"/>
        <v>0</v>
      </c>
      <c r="K2135" s="120"/>
      <c r="L2135" s="141" t="e">
        <f t="shared" si="200"/>
        <v>#N/A</v>
      </c>
      <c r="M2135" s="142">
        <f>IF(C2135="ZZ Group",(SUM(IFERROR(SUM(VLOOKUP(C2135,SpeciesLookup,37,FALSE)*E2135/L2135*20*0.001),0)*(1-G2135))),SUM(IFERROR(SUM(VLOOKUP(C2135,SpeciesLookup,37,FALSE)/L2135*'6. Look Up Tables'!$M$9*0.001),0)*(1-G2135)))</f>
        <v>0</v>
      </c>
      <c r="N2135" s="120" t="s">
        <v>114</v>
      </c>
      <c r="O2135" s="122">
        <f t="shared" si="201"/>
        <v>0</v>
      </c>
      <c r="P2135" s="123"/>
    </row>
    <row r="2136" spans="2:16" x14ac:dyDescent="0.2">
      <c r="B2136" s="124"/>
      <c r="C2136" s="137"/>
      <c r="D2136" s="138">
        <f t="shared" si="198"/>
        <v>0</v>
      </c>
      <c r="E2136" s="231"/>
      <c r="F2136" s="119"/>
      <c r="G2136" s="139">
        <f t="shared" si="202"/>
        <v>0</v>
      </c>
      <c r="H2136" s="140">
        <f t="shared" si="199"/>
        <v>0</v>
      </c>
      <c r="I2136" s="122">
        <f t="shared" si="203"/>
        <v>0</v>
      </c>
      <c r="K2136" s="120"/>
      <c r="L2136" s="141" t="e">
        <f t="shared" si="200"/>
        <v>#N/A</v>
      </c>
      <c r="M2136" s="142">
        <f>IF(C2136="ZZ Group",(SUM(IFERROR(SUM(VLOOKUP(C2136,SpeciesLookup,37,FALSE)*E2136/L2136*20*0.001),0)*(1-G2136))),SUM(IFERROR(SUM(VLOOKUP(C2136,SpeciesLookup,37,FALSE)/L2136*'6. Look Up Tables'!$M$9*0.001),0)*(1-G2136)))</f>
        <v>0</v>
      </c>
      <c r="N2136" s="120" t="s">
        <v>114</v>
      </c>
      <c r="O2136" s="122">
        <f t="shared" si="201"/>
        <v>0</v>
      </c>
      <c r="P2136" s="123"/>
    </row>
    <row r="2137" spans="2:16" x14ac:dyDescent="0.2">
      <c r="B2137" s="124"/>
      <c r="C2137" s="137"/>
      <c r="D2137" s="138">
        <f t="shared" si="198"/>
        <v>0</v>
      </c>
      <c r="E2137" s="231"/>
      <c r="F2137" s="119"/>
      <c r="G2137" s="139">
        <f t="shared" si="202"/>
        <v>0</v>
      </c>
      <c r="H2137" s="140">
        <f t="shared" si="199"/>
        <v>0</v>
      </c>
      <c r="I2137" s="122">
        <f t="shared" si="203"/>
        <v>0</v>
      </c>
      <c r="K2137" s="120"/>
      <c r="L2137" s="141" t="e">
        <f t="shared" si="200"/>
        <v>#N/A</v>
      </c>
      <c r="M2137" s="142">
        <f>IF(C2137="ZZ Group",(SUM(IFERROR(SUM(VLOOKUP(C2137,SpeciesLookup,37,FALSE)*E2137/L2137*20*0.001),0)*(1-G2137))),SUM(IFERROR(SUM(VLOOKUP(C2137,SpeciesLookup,37,FALSE)/L2137*'6. Look Up Tables'!$M$9*0.001),0)*(1-G2137)))</f>
        <v>0</v>
      </c>
      <c r="N2137" s="120" t="s">
        <v>114</v>
      </c>
      <c r="O2137" s="122">
        <f t="shared" si="201"/>
        <v>0</v>
      </c>
      <c r="P2137" s="123"/>
    </row>
    <row r="2138" spans="2:16" x14ac:dyDescent="0.2">
      <c r="B2138" s="124"/>
      <c r="C2138" s="137"/>
      <c r="D2138" s="138">
        <f t="shared" si="198"/>
        <v>0</v>
      </c>
      <c r="E2138" s="231"/>
      <c r="F2138" s="119"/>
      <c r="G2138" s="139">
        <f t="shared" si="202"/>
        <v>0</v>
      </c>
      <c r="H2138" s="140">
        <f t="shared" si="199"/>
        <v>0</v>
      </c>
      <c r="I2138" s="122">
        <f t="shared" si="203"/>
        <v>0</v>
      </c>
      <c r="K2138" s="120"/>
      <c r="L2138" s="141" t="e">
        <f t="shared" si="200"/>
        <v>#N/A</v>
      </c>
      <c r="M2138" s="142">
        <f>IF(C2138="ZZ Group",(SUM(IFERROR(SUM(VLOOKUP(C2138,SpeciesLookup,37,FALSE)*E2138/L2138*20*0.001),0)*(1-G2138))),SUM(IFERROR(SUM(VLOOKUP(C2138,SpeciesLookup,37,FALSE)/L2138*'6. Look Up Tables'!$M$9*0.001),0)*(1-G2138)))</f>
        <v>0</v>
      </c>
      <c r="N2138" s="120" t="s">
        <v>114</v>
      </c>
      <c r="O2138" s="122">
        <f t="shared" si="201"/>
        <v>0</v>
      </c>
      <c r="P2138" s="123"/>
    </row>
    <row r="2139" spans="2:16" x14ac:dyDescent="0.2">
      <c r="B2139" s="124"/>
      <c r="C2139" s="137"/>
      <c r="D2139" s="138">
        <f t="shared" si="198"/>
        <v>0</v>
      </c>
      <c r="E2139" s="231"/>
      <c r="F2139" s="119"/>
      <c r="G2139" s="139">
        <f t="shared" si="202"/>
        <v>0</v>
      </c>
      <c r="H2139" s="140">
        <f t="shared" si="199"/>
        <v>0</v>
      </c>
      <c r="I2139" s="122">
        <f t="shared" si="203"/>
        <v>0</v>
      </c>
      <c r="K2139" s="120"/>
      <c r="L2139" s="141" t="e">
        <f t="shared" si="200"/>
        <v>#N/A</v>
      </c>
      <c r="M2139" s="142">
        <f>IF(C2139="ZZ Group",(SUM(IFERROR(SUM(VLOOKUP(C2139,SpeciesLookup,37,FALSE)*E2139/L2139*20*0.001),0)*(1-G2139))),SUM(IFERROR(SUM(VLOOKUP(C2139,SpeciesLookup,37,FALSE)/L2139*'6. Look Up Tables'!$M$9*0.001),0)*(1-G2139)))</f>
        <v>0</v>
      </c>
      <c r="N2139" s="120" t="s">
        <v>114</v>
      </c>
      <c r="O2139" s="122">
        <f t="shared" si="201"/>
        <v>0</v>
      </c>
      <c r="P2139" s="123"/>
    </row>
    <row r="2140" spans="2:16" x14ac:dyDescent="0.2">
      <c r="B2140" s="124"/>
      <c r="C2140" s="137"/>
      <c r="D2140" s="138">
        <f t="shared" si="198"/>
        <v>0</v>
      </c>
      <c r="E2140" s="231"/>
      <c r="F2140" s="119"/>
      <c r="G2140" s="139">
        <f t="shared" si="202"/>
        <v>0</v>
      </c>
      <c r="H2140" s="140">
        <f t="shared" si="199"/>
        <v>0</v>
      </c>
      <c r="I2140" s="122">
        <f t="shared" si="203"/>
        <v>0</v>
      </c>
      <c r="K2140" s="120"/>
      <c r="L2140" s="141" t="e">
        <f t="shared" si="200"/>
        <v>#N/A</v>
      </c>
      <c r="M2140" s="142">
        <f>IF(C2140="ZZ Group",(SUM(IFERROR(SUM(VLOOKUP(C2140,SpeciesLookup,37,FALSE)*E2140/L2140*20*0.001),0)*(1-G2140))),SUM(IFERROR(SUM(VLOOKUP(C2140,SpeciesLookup,37,FALSE)/L2140*'6. Look Up Tables'!$M$9*0.001),0)*(1-G2140)))</f>
        <v>0</v>
      </c>
      <c r="N2140" s="120" t="s">
        <v>114</v>
      </c>
      <c r="O2140" s="122">
        <f t="shared" si="201"/>
        <v>0</v>
      </c>
      <c r="P2140" s="123"/>
    </row>
    <row r="2141" spans="2:16" x14ac:dyDescent="0.2">
      <c r="B2141" s="124"/>
      <c r="C2141" s="137"/>
      <c r="D2141" s="138">
        <f t="shared" si="198"/>
        <v>0</v>
      </c>
      <c r="E2141" s="231"/>
      <c r="F2141" s="119"/>
      <c r="G2141" s="139">
        <f t="shared" si="202"/>
        <v>0</v>
      </c>
      <c r="H2141" s="140">
        <f t="shared" si="199"/>
        <v>0</v>
      </c>
      <c r="I2141" s="122">
        <f t="shared" si="203"/>
        <v>0</v>
      </c>
      <c r="K2141" s="120"/>
      <c r="L2141" s="141" t="e">
        <f t="shared" si="200"/>
        <v>#N/A</v>
      </c>
      <c r="M2141" s="142">
        <f>IF(C2141="ZZ Group",(SUM(IFERROR(SUM(VLOOKUP(C2141,SpeciesLookup,37,FALSE)*E2141/L2141*20*0.001),0)*(1-G2141))),SUM(IFERROR(SUM(VLOOKUP(C2141,SpeciesLookup,37,FALSE)/L2141*'6. Look Up Tables'!$M$9*0.001),0)*(1-G2141)))</f>
        <v>0</v>
      </c>
      <c r="N2141" s="120" t="s">
        <v>114</v>
      </c>
      <c r="O2141" s="122">
        <f t="shared" si="201"/>
        <v>0</v>
      </c>
      <c r="P2141" s="123"/>
    </row>
    <row r="2142" spans="2:16" x14ac:dyDescent="0.2">
      <c r="B2142" s="124"/>
      <c r="C2142" s="137"/>
      <c r="D2142" s="138">
        <f t="shared" si="198"/>
        <v>0</v>
      </c>
      <c r="E2142" s="231"/>
      <c r="F2142" s="119"/>
      <c r="G2142" s="139">
        <f t="shared" si="202"/>
        <v>0</v>
      </c>
      <c r="H2142" s="140">
        <f t="shared" si="199"/>
        <v>0</v>
      </c>
      <c r="I2142" s="122">
        <f t="shared" si="203"/>
        <v>0</v>
      </c>
      <c r="K2142" s="120"/>
      <c r="L2142" s="141" t="e">
        <f t="shared" si="200"/>
        <v>#N/A</v>
      </c>
      <c r="M2142" s="142">
        <f>IF(C2142="ZZ Group",(SUM(IFERROR(SUM(VLOOKUP(C2142,SpeciesLookup,37,FALSE)*E2142/L2142*20*0.001),0)*(1-G2142))),SUM(IFERROR(SUM(VLOOKUP(C2142,SpeciesLookup,37,FALSE)/L2142*'6. Look Up Tables'!$M$9*0.001),0)*(1-G2142)))</f>
        <v>0</v>
      </c>
      <c r="N2142" s="120" t="s">
        <v>114</v>
      </c>
      <c r="O2142" s="122">
        <f t="shared" si="201"/>
        <v>0</v>
      </c>
      <c r="P2142" s="123"/>
    </row>
    <row r="2143" spans="2:16" x14ac:dyDescent="0.2">
      <c r="B2143" s="124"/>
      <c r="C2143" s="137"/>
      <c r="D2143" s="138">
        <f t="shared" si="198"/>
        <v>0</v>
      </c>
      <c r="E2143" s="231"/>
      <c r="F2143" s="119"/>
      <c r="G2143" s="139">
        <f t="shared" si="202"/>
        <v>0</v>
      </c>
      <c r="H2143" s="140">
        <f t="shared" si="199"/>
        <v>0</v>
      </c>
      <c r="I2143" s="122">
        <f t="shared" si="203"/>
        <v>0</v>
      </c>
      <c r="K2143" s="120"/>
      <c r="L2143" s="141" t="e">
        <f t="shared" si="200"/>
        <v>#N/A</v>
      </c>
      <c r="M2143" s="142">
        <f>IF(C2143="ZZ Group",(SUM(IFERROR(SUM(VLOOKUP(C2143,SpeciesLookup,37,FALSE)*E2143/L2143*20*0.001),0)*(1-G2143))),SUM(IFERROR(SUM(VLOOKUP(C2143,SpeciesLookup,37,FALSE)/L2143*'6. Look Up Tables'!$M$9*0.001),0)*(1-G2143)))</f>
        <v>0</v>
      </c>
      <c r="N2143" s="120" t="s">
        <v>114</v>
      </c>
      <c r="O2143" s="122">
        <f t="shared" si="201"/>
        <v>0</v>
      </c>
      <c r="P2143" s="123"/>
    </row>
    <row r="2144" spans="2:16" x14ac:dyDescent="0.2">
      <c r="B2144" s="124"/>
      <c r="C2144" s="137"/>
      <c r="D2144" s="138">
        <f t="shared" si="198"/>
        <v>0</v>
      </c>
      <c r="E2144" s="231"/>
      <c r="F2144" s="119"/>
      <c r="G2144" s="139">
        <f t="shared" si="202"/>
        <v>0</v>
      </c>
      <c r="H2144" s="140">
        <f t="shared" si="199"/>
        <v>0</v>
      </c>
      <c r="I2144" s="122">
        <f t="shared" si="203"/>
        <v>0</v>
      </c>
      <c r="K2144" s="120"/>
      <c r="L2144" s="141" t="e">
        <f t="shared" si="200"/>
        <v>#N/A</v>
      </c>
      <c r="M2144" s="142">
        <f>IF(C2144="ZZ Group",(SUM(IFERROR(SUM(VLOOKUP(C2144,SpeciesLookup,37,FALSE)*E2144/L2144*20*0.001),0)*(1-G2144))),SUM(IFERROR(SUM(VLOOKUP(C2144,SpeciesLookup,37,FALSE)/L2144*'6. Look Up Tables'!$M$9*0.001),0)*(1-G2144)))</f>
        <v>0</v>
      </c>
      <c r="N2144" s="120" t="s">
        <v>114</v>
      </c>
      <c r="O2144" s="122">
        <f t="shared" si="201"/>
        <v>0</v>
      </c>
      <c r="P2144" s="123"/>
    </row>
    <row r="2145" spans="2:16" x14ac:dyDescent="0.2">
      <c r="B2145" s="124"/>
      <c r="C2145" s="137"/>
      <c r="D2145" s="138">
        <f t="shared" si="198"/>
        <v>0</v>
      </c>
      <c r="E2145" s="231"/>
      <c r="F2145" s="119"/>
      <c r="G2145" s="139">
        <f t="shared" si="202"/>
        <v>0</v>
      </c>
      <c r="H2145" s="140">
        <f t="shared" si="199"/>
        <v>0</v>
      </c>
      <c r="I2145" s="122">
        <f t="shared" si="203"/>
        <v>0</v>
      </c>
      <c r="K2145" s="120"/>
      <c r="L2145" s="141" t="e">
        <f t="shared" si="200"/>
        <v>#N/A</v>
      </c>
      <c r="M2145" s="142">
        <f>IF(C2145="ZZ Group",(SUM(IFERROR(SUM(VLOOKUP(C2145,SpeciesLookup,37,FALSE)*E2145/L2145*20*0.001),0)*(1-G2145))),SUM(IFERROR(SUM(VLOOKUP(C2145,SpeciesLookup,37,FALSE)/L2145*'6. Look Up Tables'!$M$9*0.001),0)*(1-G2145)))</f>
        <v>0</v>
      </c>
      <c r="N2145" s="120" t="s">
        <v>114</v>
      </c>
      <c r="O2145" s="122">
        <f t="shared" si="201"/>
        <v>0</v>
      </c>
      <c r="P2145" s="123"/>
    </row>
    <row r="2146" spans="2:16" x14ac:dyDescent="0.2">
      <c r="B2146" s="124"/>
      <c r="C2146" s="137"/>
      <c r="D2146" s="138">
        <f t="shared" si="198"/>
        <v>0</v>
      </c>
      <c r="E2146" s="231"/>
      <c r="F2146" s="119"/>
      <c r="G2146" s="139">
        <f t="shared" si="202"/>
        <v>0</v>
      </c>
      <c r="H2146" s="140">
        <f t="shared" si="199"/>
        <v>0</v>
      </c>
      <c r="I2146" s="122">
        <f t="shared" si="203"/>
        <v>0</v>
      </c>
      <c r="K2146" s="120"/>
      <c r="L2146" s="141" t="e">
        <f t="shared" si="200"/>
        <v>#N/A</v>
      </c>
      <c r="M2146" s="142">
        <f>IF(C2146="ZZ Group",(SUM(IFERROR(SUM(VLOOKUP(C2146,SpeciesLookup,37,FALSE)*E2146/L2146*20*0.001),0)*(1-G2146))),SUM(IFERROR(SUM(VLOOKUP(C2146,SpeciesLookup,37,FALSE)/L2146*'6. Look Up Tables'!$M$9*0.001),0)*(1-G2146)))</f>
        <v>0</v>
      </c>
      <c r="N2146" s="120" t="s">
        <v>114</v>
      </c>
      <c r="O2146" s="122">
        <f t="shared" si="201"/>
        <v>0</v>
      </c>
      <c r="P2146" s="123"/>
    </row>
    <row r="2147" spans="2:16" x14ac:dyDescent="0.2">
      <c r="B2147" s="124"/>
      <c r="C2147" s="137"/>
      <c r="D2147" s="138">
        <f t="shared" si="198"/>
        <v>0</v>
      </c>
      <c r="E2147" s="231"/>
      <c r="F2147" s="119"/>
      <c r="G2147" s="139">
        <f t="shared" si="202"/>
        <v>0</v>
      </c>
      <c r="H2147" s="140">
        <f t="shared" si="199"/>
        <v>0</v>
      </c>
      <c r="I2147" s="122">
        <f t="shared" si="203"/>
        <v>0</v>
      </c>
      <c r="K2147" s="120"/>
      <c r="L2147" s="141" t="e">
        <f t="shared" si="200"/>
        <v>#N/A</v>
      </c>
      <c r="M2147" s="142">
        <f>IF(C2147="ZZ Group",(SUM(IFERROR(SUM(VLOOKUP(C2147,SpeciesLookup,37,FALSE)*E2147/L2147*20*0.001),0)*(1-G2147))),SUM(IFERROR(SUM(VLOOKUP(C2147,SpeciesLookup,37,FALSE)/L2147*'6. Look Up Tables'!$M$9*0.001),0)*(1-G2147)))</f>
        <v>0</v>
      </c>
      <c r="N2147" s="120" t="s">
        <v>114</v>
      </c>
      <c r="O2147" s="122">
        <f t="shared" si="201"/>
        <v>0</v>
      </c>
      <c r="P2147" s="123"/>
    </row>
    <row r="2148" spans="2:16" x14ac:dyDescent="0.2">
      <c r="B2148" s="124"/>
      <c r="C2148" s="137"/>
      <c r="D2148" s="138">
        <f t="shared" si="198"/>
        <v>0</v>
      </c>
      <c r="E2148" s="231"/>
      <c r="F2148" s="119"/>
      <c r="G2148" s="139">
        <f t="shared" si="202"/>
        <v>0</v>
      </c>
      <c r="H2148" s="140">
        <f t="shared" si="199"/>
        <v>0</v>
      </c>
      <c r="I2148" s="122">
        <f t="shared" si="203"/>
        <v>0</v>
      </c>
      <c r="K2148" s="120"/>
      <c r="L2148" s="141" t="e">
        <f t="shared" si="200"/>
        <v>#N/A</v>
      </c>
      <c r="M2148" s="142">
        <f>IF(C2148="ZZ Group",(SUM(IFERROR(SUM(VLOOKUP(C2148,SpeciesLookup,37,FALSE)*E2148/L2148*20*0.001),0)*(1-G2148))),SUM(IFERROR(SUM(VLOOKUP(C2148,SpeciesLookup,37,FALSE)/L2148*'6. Look Up Tables'!$M$9*0.001),0)*(1-G2148)))</f>
        <v>0</v>
      </c>
      <c r="N2148" s="120" t="s">
        <v>114</v>
      </c>
      <c r="O2148" s="122">
        <f t="shared" si="201"/>
        <v>0</v>
      </c>
      <c r="P2148" s="123"/>
    </row>
    <row r="2149" spans="2:16" x14ac:dyDescent="0.2">
      <c r="B2149" s="124"/>
      <c r="C2149" s="137"/>
      <c r="D2149" s="138">
        <f t="shared" si="198"/>
        <v>0</v>
      </c>
      <c r="E2149" s="231"/>
      <c r="F2149" s="119"/>
      <c r="G2149" s="139">
        <f t="shared" si="202"/>
        <v>0</v>
      </c>
      <c r="H2149" s="140">
        <f t="shared" si="199"/>
        <v>0</v>
      </c>
      <c r="I2149" s="122">
        <f t="shared" si="203"/>
        <v>0</v>
      </c>
      <c r="K2149" s="120"/>
      <c r="L2149" s="141" t="e">
        <f t="shared" si="200"/>
        <v>#N/A</v>
      </c>
      <c r="M2149" s="142">
        <f>IF(C2149="ZZ Group",(SUM(IFERROR(SUM(VLOOKUP(C2149,SpeciesLookup,37,FALSE)*E2149/L2149*20*0.001),0)*(1-G2149))),SUM(IFERROR(SUM(VLOOKUP(C2149,SpeciesLookup,37,FALSE)/L2149*'6. Look Up Tables'!$M$9*0.001),0)*(1-G2149)))</f>
        <v>0</v>
      </c>
      <c r="N2149" s="120" t="s">
        <v>114</v>
      </c>
      <c r="O2149" s="122">
        <f t="shared" si="201"/>
        <v>0</v>
      </c>
      <c r="P2149" s="123"/>
    </row>
    <row r="2150" spans="2:16" x14ac:dyDescent="0.2">
      <c r="B2150" s="124"/>
      <c r="C2150" s="137"/>
      <c r="D2150" s="138">
        <f t="shared" si="198"/>
        <v>0</v>
      </c>
      <c r="E2150" s="231"/>
      <c r="F2150" s="119"/>
      <c r="G2150" s="139">
        <f t="shared" si="202"/>
        <v>0</v>
      </c>
      <c r="H2150" s="140">
        <f t="shared" si="199"/>
        <v>0</v>
      </c>
      <c r="I2150" s="122">
        <f t="shared" si="203"/>
        <v>0</v>
      </c>
      <c r="K2150" s="120"/>
      <c r="L2150" s="141" t="e">
        <f t="shared" si="200"/>
        <v>#N/A</v>
      </c>
      <c r="M2150" s="142">
        <f>IF(C2150="ZZ Group",(SUM(IFERROR(SUM(VLOOKUP(C2150,SpeciesLookup,37,FALSE)*E2150/L2150*20*0.001),0)*(1-G2150))),SUM(IFERROR(SUM(VLOOKUP(C2150,SpeciesLookup,37,FALSE)/L2150*'6. Look Up Tables'!$M$9*0.001),0)*(1-G2150)))</f>
        <v>0</v>
      </c>
      <c r="N2150" s="120" t="s">
        <v>114</v>
      </c>
      <c r="O2150" s="122">
        <f t="shared" si="201"/>
        <v>0</v>
      </c>
      <c r="P2150" s="123"/>
    </row>
    <row r="2151" spans="2:16" x14ac:dyDescent="0.2">
      <c r="B2151" s="124"/>
      <c r="C2151" s="137"/>
      <c r="D2151" s="138">
        <f t="shared" si="198"/>
        <v>0</v>
      </c>
      <c r="E2151" s="231"/>
      <c r="F2151" s="119"/>
      <c r="G2151" s="139">
        <f t="shared" si="202"/>
        <v>0</v>
      </c>
      <c r="H2151" s="140">
        <f t="shared" si="199"/>
        <v>0</v>
      </c>
      <c r="I2151" s="122">
        <f t="shared" si="203"/>
        <v>0</v>
      </c>
      <c r="K2151" s="120"/>
      <c r="L2151" s="141" t="e">
        <f t="shared" si="200"/>
        <v>#N/A</v>
      </c>
      <c r="M2151" s="142">
        <f>IF(C2151="ZZ Group",(SUM(IFERROR(SUM(VLOOKUP(C2151,SpeciesLookup,37,FALSE)*E2151/L2151*20*0.001),0)*(1-G2151))),SUM(IFERROR(SUM(VLOOKUP(C2151,SpeciesLookup,37,FALSE)/L2151*'6. Look Up Tables'!$M$9*0.001),0)*(1-G2151)))</f>
        <v>0</v>
      </c>
      <c r="N2151" s="120" t="s">
        <v>114</v>
      </c>
      <c r="O2151" s="122">
        <f t="shared" si="201"/>
        <v>0</v>
      </c>
      <c r="P2151" s="123"/>
    </row>
    <row r="2152" spans="2:16" x14ac:dyDescent="0.2">
      <c r="B2152" s="124"/>
      <c r="C2152" s="137"/>
      <c r="D2152" s="138">
        <f t="shared" si="198"/>
        <v>0</v>
      </c>
      <c r="E2152" s="231"/>
      <c r="F2152" s="119"/>
      <c r="G2152" s="139">
        <f t="shared" si="202"/>
        <v>0</v>
      </c>
      <c r="H2152" s="140">
        <f t="shared" si="199"/>
        <v>0</v>
      </c>
      <c r="I2152" s="122">
        <f t="shared" si="203"/>
        <v>0</v>
      </c>
      <c r="K2152" s="120"/>
      <c r="L2152" s="141" t="e">
        <f t="shared" si="200"/>
        <v>#N/A</v>
      </c>
      <c r="M2152" s="142">
        <f>IF(C2152="ZZ Group",(SUM(IFERROR(SUM(VLOOKUP(C2152,SpeciesLookup,37,FALSE)*E2152/L2152*20*0.001),0)*(1-G2152))),SUM(IFERROR(SUM(VLOOKUP(C2152,SpeciesLookup,37,FALSE)/L2152*'6. Look Up Tables'!$M$9*0.001),0)*(1-G2152)))</f>
        <v>0</v>
      </c>
      <c r="N2152" s="120" t="s">
        <v>114</v>
      </c>
      <c r="O2152" s="122">
        <f t="shared" si="201"/>
        <v>0</v>
      </c>
      <c r="P2152" s="123"/>
    </row>
    <row r="2153" spans="2:16" x14ac:dyDescent="0.2">
      <c r="B2153" s="124"/>
      <c r="C2153" s="137"/>
      <c r="D2153" s="138">
        <f t="shared" si="198"/>
        <v>0</v>
      </c>
      <c r="E2153" s="231"/>
      <c r="F2153" s="119"/>
      <c r="G2153" s="139">
        <f t="shared" si="202"/>
        <v>0</v>
      </c>
      <c r="H2153" s="140">
        <f t="shared" si="199"/>
        <v>0</v>
      </c>
      <c r="I2153" s="122">
        <f t="shared" si="203"/>
        <v>0</v>
      </c>
      <c r="K2153" s="120"/>
      <c r="L2153" s="141" t="e">
        <f t="shared" si="200"/>
        <v>#N/A</v>
      </c>
      <c r="M2153" s="142">
        <f>IF(C2153="ZZ Group",(SUM(IFERROR(SUM(VLOOKUP(C2153,SpeciesLookup,37,FALSE)*E2153/L2153*20*0.001),0)*(1-G2153))),SUM(IFERROR(SUM(VLOOKUP(C2153,SpeciesLookup,37,FALSE)/L2153*'6. Look Up Tables'!$M$9*0.001),0)*(1-G2153)))</f>
        <v>0</v>
      </c>
      <c r="N2153" s="120" t="s">
        <v>114</v>
      </c>
      <c r="O2153" s="122">
        <f t="shared" si="201"/>
        <v>0</v>
      </c>
      <c r="P2153" s="123"/>
    </row>
    <row r="2154" spans="2:16" x14ac:dyDescent="0.2">
      <c r="B2154" s="124"/>
      <c r="C2154" s="137"/>
      <c r="D2154" s="138">
        <f t="shared" si="198"/>
        <v>0</v>
      </c>
      <c r="E2154" s="231"/>
      <c r="F2154" s="119"/>
      <c r="G2154" s="139">
        <f t="shared" si="202"/>
        <v>0</v>
      </c>
      <c r="H2154" s="140">
        <f t="shared" si="199"/>
        <v>0</v>
      </c>
      <c r="I2154" s="122">
        <f t="shared" si="203"/>
        <v>0</v>
      </c>
      <c r="K2154" s="120"/>
      <c r="L2154" s="141" t="e">
        <f t="shared" si="200"/>
        <v>#N/A</v>
      </c>
      <c r="M2154" s="142">
        <f>IF(C2154="ZZ Group",(SUM(IFERROR(SUM(VLOOKUP(C2154,SpeciesLookup,37,FALSE)*E2154/L2154*20*0.001),0)*(1-G2154))),SUM(IFERROR(SUM(VLOOKUP(C2154,SpeciesLookup,37,FALSE)/L2154*'6. Look Up Tables'!$M$9*0.001),0)*(1-G2154)))</f>
        <v>0</v>
      </c>
      <c r="N2154" s="120" t="s">
        <v>114</v>
      </c>
      <c r="O2154" s="122">
        <f t="shared" si="201"/>
        <v>0</v>
      </c>
      <c r="P2154" s="123"/>
    </row>
    <row r="2155" spans="2:16" x14ac:dyDescent="0.2">
      <c r="B2155" s="124"/>
      <c r="C2155" s="137"/>
      <c r="D2155" s="138">
        <f t="shared" si="198"/>
        <v>0</v>
      </c>
      <c r="E2155" s="231"/>
      <c r="F2155" s="119"/>
      <c r="G2155" s="139">
        <f t="shared" si="202"/>
        <v>0</v>
      </c>
      <c r="H2155" s="140">
        <f t="shared" si="199"/>
        <v>0</v>
      </c>
      <c r="I2155" s="122">
        <f t="shared" si="203"/>
        <v>0</v>
      </c>
      <c r="K2155" s="120"/>
      <c r="L2155" s="141" t="e">
        <f t="shared" si="200"/>
        <v>#N/A</v>
      </c>
      <c r="M2155" s="142">
        <f>IF(C2155="ZZ Group",(SUM(IFERROR(SUM(VLOOKUP(C2155,SpeciesLookup,37,FALSE)*E2155/L2155*20*0.001),0)*(1-G2155))),SUM(IFERROR(SUM(VLOOKUP(C2155,SpeciesLookup,37,FALSE)/L2155*'6. Look Up Tables'!$M$9*0.001),0)*(1-G2155)))</f>
        <v>0</v>
      </c>
      <c r="N2155" s="120" t="s">
        <v>114</v>
      </c>
      <c r="O2155" s="122">
        <f t="shared" si="201"/>
        <v>0</v>
      </c>
      <c r="P2155" s="123"/>
    </row>
    <row r="2156" spans="2:16" x14ac:dyDescent="0.2">
      <c r="B2156" s="124"/>
      <c r="C2156" s="137"/>
      <c r="D2156" s="138">
        <f t="shared" si="198"/>
        <v>0</v>
      </c>
      <c r="E2156" s="231"/>
      <c r="F2156" s="119"/>
      <c r="G2156" s="139">
        <f t="shared" si="202"/>
        <v>0</v>
      </c>
      <c r="H2156" s="140">
        <f t="shared" si="199"/>
        <v>0</v>
      </c>
      <c r="I2156" s="122">
        <f t="shared" si="203"/>
        <v>0</v>
      </c>
      <c r="K2156" s="120"/>
      <c r="L2156" s="141" t="e">
        <f t="shared" si="200"/>
        <v>#N/A</v>
      </c>
      <c r="M2156" s="142">
        <f>IF(C2156="ZZ Group",(SUM(IFERROR(SUM(VLOOKUP(C2156,SpeciesLookup,37,FALSE)*E2156/L2156*20*0.001),0)*(1-G2156))),SUM(IFERROR(SUM(VLOOKUP(C2156,SpeciesLookup,37,FALSE)/L2156*'6. Look Up Tables'!$M$9*0.001),0)*(1-G2156)))</f>
        <v>0</v>
      </c>
      <c r="N2156" s="120" t="s">
        <v>114</v>
      </c>
      <c r="O2156" s="122">
        <f t="shared" si="201"/>
        <v>0</v>
      </c>
      <c r="P2156" s="123"/>
    </row>
    <row r="2157" spans="2:16" x14ac:dyDescent="0.2">
      <c r="B2157" s="124"/>
      <c r="C2157" s="137"/>
      <c r="D2157" s="138">
        <f t="shared" si="198"/>
        <v>0</v>
      </c>
      <c r="E2157" s="231"/>
      <c r="F2157" s="119"/>
      <c r="G2157" s="139">
        <f t="shared" si="202"/>
        <v>0</v>
      </c>
      <c r="H2157" s="140">
        <f t="shared" si="199"/>
        <v>0</v>
      </c>
      <c r="I2157" s="122">
        <f t="shared" si="203"/>
        <v>0</v>
      </c>
      <c r="K2157" s="120"/>
      <c r="L2157" s="141" t="e">
        <f t="shared" si="200"/>
        <v>#N/A</v>
      </c>
      <c r="M2157" s="142">
        <f>IF(C2157="ZZ Group",(SUM(IFERROR(SUM(VLOOKUP(C2157,SpeciesLookup,37,FALSE)*E2157/L2157*20*0.001),0)*(1-G2157))),SUM(IFERROR(SUM(VLOOKUP(C2157,SpeciesLookup,37,FALSE)/L2157*'6. Look Up Tables'!$M$9*0.001),0)*(1-G2157)))</f>
        <v>0</v>
      </c>
      <c r="N2157" s="120" t="s">
        <v>114</v>
      </c>
      <c r="O2157" s="122">
        <f t="shared" si="201"/>
        <v>0</v>
      </c>
      <c r="P2157" s="123"/>
    </row>
    <row r="2158" spans="2:16" x14ac:dyDescent="0.2">
      <c r="B2158" s="124"/>
      <c r="C2158" s="137"/>
      <c r="D2158" s="138">
        <f t="shared" si="198"/>
        <v>0</v>
      </c>
      <c r="E2158" s="231"/>
      <c r="F2158" s="119"/>
      <c r="G2158" s="139">
        <f t="shared" si="202"/>
        <v>0</v>
      </c>
      <c r="H2158" s="140">
        <f t="shared" si="199"/>
        <v>0</v>
      </c>
      <c r="I2158" s="122">
        <f t="shared" si="203"/>
        <v>0</v>
      </c>
      <c r="K2158" s="120"/>
      <c r="L2158" s="141" t="e">
        <f t="shared" si="200"/>
        <v>#N/A</v>
      </c>
      <c r="M2158" s="142">
        <f>IF(C2158="ZZ Group",(SUM(IFERROR(SUM(VLOOKUP(C2158,SpeciesLookup,37,FALSE)*E2158/L2158*20*0.001),0)*(1-G2158))),SUM(IFERROR(SUM(VLOOKUP(C2158,SpeciesLookup,37,FALSE)/L2158*'6. Look Up Tables'!$M$9*0.001),0)*(1-G2158)))</f>
        <v>0</v>
      </c>
      <c r="N2158" s="120" t="s">
        <v>114</v>
      </c>
      <c r="O2158" s="122">
        <f t="shared" si="201"/>
        <v>0</v>
      </c>
      <c r="P2158" s="123"/>
    </row>
    <row r="2159" spans="2:16" x14ac:dyDescent="0.2">
      <c r="B2159" s="124"/>
      <c r="C2159" s="137"/>
      <c r="D2159" s="138">
        <f t="shared" si="198"/>
        <v>0</v>
      </c>
      <c r="E2159" s="231"/>
      <c r="F2159" s="119"/>
      <c r="G2159" s="139">
        <f t="shared" si="202"/>
        <v>0</v>
      </c>
      <c r="H2159" s="140">
        <f t="shared" si="199"/>
        <v>0</v>
      </c>
      <c r="I2159" s="122">
        <f t="shared" si="203"/>
        <v>0</v>
      </c>
      <c r="K2159" s="120"/>
      <c r="L2159" s="141" t="e">
        <f t="shared" si="200"/>
        <v>#N/A</v>
      </c>
      <c r="M2159" s="142">
        <f>IF(C2159="ZZ Group",(SUM(IFERROR(SUM(VLOOKUP(C2159,SpeciesLookup,37,FALSE)*E2159/L2159*20*0.001),0)*(1-G2159))),SUM(IFERROR(SUM(VLOOKUP(C2159,SpeciesLookup,37,FALSE)/L2159*'6. Look Up Tables'!$M$9*0.001),0)*(1-G2159)))</f>
        <v>0</v>
      </c>
      <c r="N2159" s="120" t="s">
        <v>114</v>
      </c>
      <c r="O2159" s="122">
        <f t="shared" si="201"/>
        <v>0</v>
      </c>
      <c r="P2159" s="123"/>
    </row>
    <row r="2160" spans="2:16" x14ac:dyDescent="0.2">
      <c r="B2160" s="124"/>
      <c r="C2160" s="137"/>
      <c r="D2160" s="138">
        <f t="shared" si="198"/>
        <v>0</v>
      </c>
      <c r="E2160" s="231"/>
      <c r="F2160" s="119"/>
      <c r="G2160" s="139">
        <f t="shared" si="202"/>
        <v>0</v>
      </c>
      <c r="H2160" s="140">
        <f t="shared" si="199"/>
        <v>0</v>
      </c>
      <c r="I2160" s="122">
        <f t="shared" si="203"/>
        <v>0</v>
      </c>
      <c r="K2160" s="120"/>
      <c r="L2160" s="141" t="e">
        <f t="shared" si="200"/>
        <v>#N/A</v>
      </c>
      <c r="M2160" s="142">
        <f>IF(C2160="ZZ Group",(SUM(IFERROR(SUM(VLOOKUP(C2160,SpeciesLookup,37,FALSE)*E2160/L2160*20*0.001),0)*(1-G2160))),SUM(IFERROR(SUM(VLOOKUP(C2160,SpeciesLookup,37,FALSE)/L2160*'6. Look Up Tables'!$M$9*0.001),0)*(1-G2160)))</f>
        <v>0</v>
      </c>
      <c r="N2160" s="120" t="s">
        <v>114</v>
      </c>
      <c r="O2160" s="122">
        <f t="shared" si="201"/>
        <v>0</v>
      </c>
      <c r="P2160" s="123"/>
    </row>
    <row r="2161" spans="2:16" x14ac:dyDescent="0.2">
      <c r="B2161" s="124"/>
      <c r="C2161" s="137"/>
      <c r="D2161" s="138">
        <f t="shared" si="198"/>
        <v>0</v>
      </c>
      <c r="E2161" s="231"/>
      <c r="F2161" s="119"/>
      <c r="G2161" s="139">
        <f t="shared" si="202"/>
        <v>0</v>
      </c>
      <c r="H2161" s="140">
        <f t="shared" si="199"/>
        <v>0</v>
      </c>
      <c r="I2161" s="122">
        <f t="shared" si="203"/>
        <v>0</v>
      </c>
      <c r="K2161" s="120"/>
      <c r="L2161" s="141" t="e">
        <f t="shared" si="200"/>
        <v>#N/A</v>
      </c>
      <c r="M2161" s="142">
        <f>IF(C2161="ZZ Group",(SUM(IFERROR(SUM(VLOOKUP(C2161,SpeciesLookup,37,FALSE)*E2161/L2161*20*0.001),0)*(1-G2161))),SUM(IFERROR(SUM(VLOOKUP(C2161,SpeciesLookup,37,FALSE)/L2161*'6. Look Up Tables'!$M$9*0.001),0)*(1-G2161)))</f>
        <v>0</v>
      </c>
      <c r="N2161" s="120" t="s">
        <v>114</v>
      </c>
      <c r="O2161" s="122">
        <f t="shared" si="201"/>
        <v>0</v>
      </c>
      <c r="P2161" s="123"/>
    </row>
    <row r="2162" spans="2:16" x14ac:dyDescent="0.2">
      <c r="B2162" s="124"/>
      <c r="C2162" s="137"/>
      <c r="D2162" s="138">
        <f t="shared" si="198"/>
        <v>0</v>
      </c>
      <c r="E2162" s="231"/>
      <c r="F2162" s="119"/>
      <c r="G2162" s="139">
        <f t="shared" si="202"/>
        <v>0</v>
      </c>
      <c r="H2162" s="140">
        <f t="shared" si="199"/>
        <v>0</v>
      </c>
      <c r="I2162" s="122">
        <f t="shared" si="203"/>
        <v>0</v>
      </c>
      <c r="K2162" s="120"/>
      <c r="L2162" s="141" t="e">
        <f t="shared" si="200"/>
        <v>#N/A</v>
      </c>
      <c r="M2162" s="142">
        <f>IF(C2162="ZZ Group",(SUM(IFERROR(SUM(VLOOKUP(C2162,SpeciesLookup,37,FALSE)*E2162/L2162*20*0.001),0)*(1-G2162))),SUM(IFERROR(SUM(VLOOKUP(C2162,SpeciesLookup,37,FALSE)/L2162*'6. Look Up Tables'!$M$9*0.001),0)*(1-G2162)))</f>
        <v>0</v>
      </c>
      <c r="N2162" s="120" t="s">
        <v>114</v>
      </c>
      <c r="O2162" s="122">
        <f t="shared" si="201"/>
        <v>0</v>
      </c>
      <c r="P2162" s="123"/>
    </row>
    <row r="2163" spans="2:16" x14ac:dyDescent="0.2">
      <c r="B2163" s="124"/>
      <c r="C2163" s="137"/>
      <c r="D2163" s="138">
        <f t="shared" si="198"/>
        <v>0</v>
      </c>
      <c r="E2163" s="231"/>
      <c r="F2163" s="119"/>
      <c r="G2163" s="139">
        <f t="shared" si="202"/>
        <v>0</v>
      </c>
      <c r="H2163" s="140">
        <f t="shared" si="199"/>
        <v>0</v>
      </c>
      <c r="I2163" s="122">
        <f t="shared" si="203"/>
        <v>0</v>
      </c>
      <c r="K2163" s="120"/>
      <c r="L2163" s="141" t="e">
        <f t="shared" si="200"/>
        <v>#N/A</v>
      </c>
      <c r="M2163" s="142">
        <f>IF(C2163="ZZ Group",(SUM(IFERROR(SUM(VLOOKUP(C2163,SpeciesLookup,37,FALSE)*E2163/L2163*20*0.001),0)*(1-G2163))),SUM(IFERROR(SUM(VLOOKUP(C2163,SpeciesLookup,37,FALSE)/L2163*'6. Look Up Tables'!$M$9*0.001),0)*(1-G2163)))</f>
        <v>0</v>
      </c>
      <c r="N2163" s="120" t="s">
        <v>114</v>
      </c>
      <c r="O2163" s="122">
        <f t="shared" si="201"/>
        <v>0</v>
      </c>
      <c r="P2163" s="123"/>
    </row>
    <row r="2164" spans="2:16" x14ac:dyDescent="0.2">
      <c r="B2164" s="124"/>
      <c r="C2164" s="137"/>
      <c r="D2164" s="138">
        <f t="shared" si="198"/>
        <v>0</v>
      </c>
      <c r="E2164" s="231"/>
      <c r="F2164" s="119"/>
      <c r="G2164" s="139">
        <f t="shared" si="202"/>
        <v>0</v>
      </c>
      <c r="H2164" s="140">
        <f t="shared" si="199"/>
        <v>0</v>
      </c>
      <c r="I2164" s="122">
        <f t="shared" si="203"/>
        <v>0</v>
      </c>
      <c r="K2164" s="120"/>
      <c r="L2164" s="141" t="e">
        <f t="shared" si="200"/>
        <v>#N/A</v>
      </c>
      <c r="M2164" s="142">
        <f>IF(C2164="ZZ Group",(SUM(IFERROR(SUM(VLOOKUP(C2164,SpeciesLookup,37,FALSE)*E2164/L2164*20*0.001),0)*(1-G2164))),SUM(IFERROR(SUM(VLOOKUP(C2164,SpeciesLookup,37,FALSE)/L2164*'6. Look Up Tables'!$M$9*0.001),0)*(1-G2164)))</f>
        <v>0</v>
      </c>
      <c r="N2164" s="120" t="s">
        <v>114</v>
      </c>
      <c r="O2164" s="122">
        <f t="shared" si="201"/>
        <v>0</v>
      </c>
      <c r="P2164" s="123"/>
    </row>
    <row r="2165" spans="2:16" x14ac:dyDescent="0.2">
      <c r="B2165" s="124"/>
      <c r="C2165" s="137"/>
      <c r="D2165" s="138">
        <f t="shared" si="198"/>
        <v>0</v>
      </c>
      <c r="E2165" s="231"/>
      <c r="F2165" s="119"/>
      <c r="G2165" s="139">
        <f t="shared" si="202"/>
        <v>0</v>
      </c>
      <c r="H2165" s="140">
        <f t="shared" si="199"/>
        <v>0</v>
      </c>
      <c r="I2165" s="122">
        <f t="shared" si="203"/>
        <v>0</v>
      </c>
      <c r="K2165" s="120"/>
      <c r="L2165" s="141" t="e">
        <f t="shared" si="200"/>
        <v>#N/A</v>
      </c>
      <c r="M2165" s="142">
        <f>IF(C2165="ZZ Group",(SUM(IFERROR(SUM(VLOOKUP(C2165,SpeciesLookup,37,FALSE)*E2165/L2165*20*0.001),0)*(1-G2165))),SUM(IFERROR(SUM(VLOOKUP(C2165,SpeciesLookup,37,FALSE)/L2165*'6. Look Up Tables'!$M$9*0.001),0)*(1-G2165)))</f>
        <v>0</v>
      </c>
      <c r="N2165" s="120" t="s">
        <v>114</v>
      </c>
      <c r="O2165" s="122">
        <f t="shared" si="201"/>
        <v>0</v>
      </c>
      <c r="P2165" s="123"/>
    </row>
    <row r="2166" spans="2:16" x14ac:dyDescent="0.2">
      <c r="B2166" s="124"/>
      <c r="C2166" s="137"/>
      <c r="D2166" s="138">
        <f t="shared" si="198"/>
        <v>0</v>
      </c>
      <c r="E2166" s="231"/>
      <c r="F2166" s="119"/>
      <c r="G2166" s="139">
        <f t="shared" si="202"/>
        <v>0</v>
      </c>
      <c r="H2166" s="140">
        <f t="shared" si="199"/>
        <v>0</v>
      </c>
      <c r="I2166" s="122">
        <f t="shared" si="203"/>
        <v>0</v>
      </c>
      <c r="K2166" s="120"/>
      <c r="L2166" s="141" t="e">
        <f t="shared" si="200"/>
        <v>#N/A</v>
      </c>
      <c r="M2166" s="142">
        <f>IF(C2166="ZZ Group",(SUM(IFERROR(SUM(VLOOKUP(C2166,SpeciesLookup,37,FALSE)*E2166/L2166*20*0.001),0)*(1-G2166))),SUM(IFERROR(SUM(VLOOKUP(C2166,SpeciesLookup,37,FALSE)/L2166*'6. Look Up Tables'!$M$9*0.001),0)*(1-G2166)))</f>
        <v>0</v>
      </c>
      <c r="N2166" s="120" t="s">
        <v>114</v>
      </c>
      <c r="O2166" s="122">
        <f t="shared" si="201"/>
        <v>0</v>
      </c>
      <c r="P2166" s="123"/>
    </row>
    <row r="2167" spans="2:16" x14ac:dyDescent="0.2">
      <c r="B2167" s="124"/>
      <c r="C2167" s="137"/>
      <c r="D2167" s="138">
        <f t="shared" si="198"/>
        <v>0</v>
      </c>
      <c r="E2167" s="231"/>
      <c r="F2167" s="119"/>
      <c r="G2167" s="139">
        <f t="shared" si="202"/>
        <v>0</v>
      </c>
      <c r="H2167" s="140">
        <f t="shared" si="199"/>
        <v>0</v>
      </c>
      <c r="I2167" s="122">
        <f t="shared" si="203"/>
        <v>0</v>
      </c>
      <c r="K2167" s="120"/>
      <c r="L2167" s="141" t="e">
        <f t="shared" si="200"/>
        <v>#N/A</v>
      </c>
      <c r="M2167" s="142">
        <f>IF(C2167="ZZ Group",(SUM(IFERROR(SUM(VLOOKUP(C2167,SpeciesLookup,37,FALSE)*E2167/L2167*20*0.001),0)*(1-G2167))),SUM(IFERROR(SUM(VLOOKUP(C2167,SpeciesLookup,37,FALSE)/L2167*'6. Look Up Tables'!$M$9*0.001),0)*(1-G2167)))</f>
        <v>0</v>
      </c>
      <c r="N2167" s="120" t="s">
        <v>114</v>
      </c>
      <c r="O2167" s="122">
        <f t="shared" si="201"/>
        <v>0</v>
      </c>
      <c r="P2167" s="123"/>
    </row>
    <row r="2168" spans="2:16" x14ac:dyDescent="0.2">
      <c r="B2168" s="124"/>
      <c r="C2168" s="137"/>
      <c r="D2168" s="138">
        <f t="shared" si="198"/>
        <v>0</v>
      </c>
      <c r="E2168" s="231"/>
      <c r="F2168" s="119"/>
      <c r="G2168" s="139">
        <f t="shared" si="202"/>
        <v>0</v>
      </c>
      <c r="H2168" s="140">
        <f t="shared" si="199"/>
        <v>0</v>
      </c>
      <c r="I2168" s="122">
        <f t="shared" si="203"/>
        <v>0</v>
      </c>
      <c r="K2168" s="120"/>
      <c r="L2168" s="141" t="e">
        <f t="shared" si="200"/>
        <v>#N/A</v>
      </c>
      <c r="M2168" s="142">
        <f>IF(C2168="ZZ Group",(SUM(IFERROR(SUM(VLOOKUP(C2168,SpeciesLookup,37,FALSE)*E2168/L2168*20*0.001),0)*(1-G2168))),SUM(IFERROR(SUM(VLOOKUP(C2168,SpeciesLookup,37,FALSE)/L2168*'6. Look Up Tables'!$M$9*0.001),0)*(1-G2168)))</f>
        <v>0</v>
      </c>
      <c r="N2168" s="120" t="s">
        <v>114</v>
      </c>
      <c r="O2168" s="122">
        <f t="shared" si="201"/>
        <v>0</v>
      </c>
      <c r="P2168" s="123"/>
    </row>
    <row r="2169" spans="2:16" x14ac:dyDescent="0.2">
      <c r="B2169" s="124"/>
      <c r="C2169" s="137"/>
      <c r="D2169" s="138">
        <f t="shared" si="198"/>
        <v>0</v>
      </c>
      <c r="E2169" s="231"/>
      <c r="F2169" s="119"/>
      <c r="G2169" s="139">
        <f t="shared" si="202"/>
        <v>0</v>
      </c>
      <c r="H2169" s="140">
        <f t="shared" si="199"/>
        <v>0</v>
      </c>
      <c r="I2169" s="122">
        <f t="shared" si="203"/>
        <v>0</v>
      </c>
      <c r="K2169" s="120"/>
      <c r="L2169" s="141" t="e">
        <f t="shared" si="200"/>
        <v>#N/A</v>
      </c>
      <c r="M2169" s="142">
        <f>IF(C2169="ZZ Group",(SUM(IFERROR(SUM(VLOOKUP(C2169,SpeciesLookup,37,FALSE)*E2169/L2169*20*0.001),0)*(1-G2169))),SUM(IFERROR(SUM(VLOOKUP(C2169,SpeciesLookup,37,FALSE)/L2169*'6. Look Up Tables'!$M$9*0.001),0)*(1-G2169)))</f>
        <v>0</v>
      </c>
      <c r="N2169" s="120" t="s">
        <v>114</v>
      </c>
      <c r="O2169" s="122">
        <f t="shared" si="201"/>
        <v>0</v>
      </c>
      <c r="P2169" s="123"/>
    </row>
    <row r="2170" spans="2:16" x14ac:dyDescent="0.2">
      <c r="B2170" s="124"/>
      <c r="C2170" s="137"/>
      <c r="D2170" s="138">
        <f t="shared" si="198"/>
        <v>0</v>
      </c>
      <c r="E2170" s="231"/>
      <c r="F2170" s="119"/>
      <c r="G2170" s="139">
        <f t="shared" si="202"/>
        <v>0</v>
      </c>
      <c r="H2170" s="140">
        <f t="shared" si="199"/>
        <v>0</v>
      </c>
      <c r="I2170" s="122">
        <f t="shared" si="203"/>
        <v>0</v>
      </c>
      <c r="K2170" s="120"/>
      <c r="L2170" s="141" t="e">
        <f t="shared" si="200"/>
        <v>#N/A</v>
      </c>
      <c r="M2170" s="142">
        <f>IF(C2170="ZZ Group",(SUM(IFERROR(SUM(VLOOKUP(C2170,SpeciesLookup,37,FALSE)*E2170/L2170*20*0.001),0)*(1-G2170))),SUM(IFERROR(SUM(VLOOKUP(C2170,SpeciesLookup,37,FALSE)/L2170*'6. Look Up Tables'!$M$9*0.001),0)*(1-G2170)))</f>
        <v>0</v>
      </c>
      <c r="N2170" s="120" t="s">
        <v>114</v>
      </c>
      <c r="O2170" s="122">
        <f t="shared" si="201"/>
        <v>0</v>
      </c>
      <c r="P2170" s="123"/>
    </row>
    <row r="2171" spans="2:16" x14ac:dyDescent="0.2">
      <c r="B2171" s="124"/>
      <c r="C2171" s="137"/>
      <c r="D2171" s="138">
        <f t="shared" si="198"/>
        <v>0</v>
      </c>
      <c r="E2171" s="231"/>
      <c r="F2171" s="119"/>
      <c r="G2171" s="139">
        <f t="shared" si="202"/>
        <v>0</v>
      </c>
      <c r="H2171" s="140">
        <f t="shared" si="199"/>
        <v>0</v>
      </c>
      <c r="I2171" s="122">
        <f t="shared" si="203"/>
        <v>0</v>
      </c>
      <c r="K2171" s="120"/>
      <c r="L2171" s="141" t="e">
        <f t="shared" si="200"/>
        <v>#N/A</v>
      </c>
      <c r="M2171" s="142">
        <f>IF(C2171="ZZ Group",(SUM(IFERROR(SUM(VLOOKUP(C2171,SpeciesLookup,37,FALSE)*E2171/L2171*20*0.001),0)*(1-G2171))),SUM(IFERROR(SUM(VLOOKUP(C2171,SpeciesLookup,37,FALSE)/L2171*'6. Look Up Tables'!$M$9*0.001),0)*(1-G2171)))</f>
        <v>0</v>
      </c>
      <c r="N2171" s="120" t="s">
        <v>114</v>
      </c>
      <c r="O2171" s="122">
        <f t="shared" si="201"/>
        <v>0</v>
      </c>
      <c r="P2171" s="123"/>
    </row>
    <row r="2172" spans="2:16" x14ac:dyDescent="0.2">
      <c r="B2172" s="124"/>
      <c r="C2172" s="137"/>
      <c r="D2172" s="138">
        <f t="shared" si="198"/>
        <v>0</v>
      </c>
      <c r="E2172" s="231"/>
      <c r="F2172" s="119"/>
      <c r="G2172" s="139">
        <f t="shared" si="202"/>
        <v>0</v>
      </c>
      <c r="H2172" s="140">
        <f t="shared" si="199"/>
        <v>0</v>
      </c>
      <c r="I2172" s="122">
        <f t="shared" si="203"/>
        <v>0</v>
      </c>
      <c r="K2172" s="120"/>
      <c r="L2172" s="141" t="e">
        <f t="shared" si="200"/>
        <v>#N/A</v>
      </c>
      <c r="M2172" s="142">
        <f>IF(C2172="ZZ Group",(SUM(IFERROR(SUM(VLOOKUP(C2172,SpeciesLookup,37,FALSE)*E2172/L2172*20*0.001),0)*(1-G2172))),SUM(IFERROR(SUM(VLOOKUP(C2172,SpeciesLookup,37,FALSE)/L2172*'6. Look Up Tables'!$M$9*0.001),0)*(1-G2172)))</f>
        <v>0</v>
      </c>
      <c r="N2172" s="120" t="s">
        <v>114</v>
      </c>
      <c r="O2172" s="122">
        <f t="shared" si="201"/>
        <v>0</v>
      </c>
      <c r="P2172" s="123"/>
    </row>
    <row r="2173" spans="2:16" x14ac:dyDescent="0.2">
      <c r="B2173" s="124"/>
      <c r="C2173" s="137"/>
      <c r="D2173" s="138">
        <f t="shared" si="198"/>
        <v>0</v>
      </c>
      <c r="E2173" s="231"/>
      <c r="F2173" s="119"/>
      <c r="G2173" s="139">
        <f t="shared" si="202"/>
        <v>0</v>
      </c>
      <c r="H2173" s="140">
        <f t="shared" si="199"/>
        <v>0</v>
      </c>
      <c r="I2173" s="122">
        <f t="shared" si="203"/>
        <v>0</v>
      </c>
      <c r="K2173" s="120"/>
      <c r="L2173" s="141" t="e">
        <f t="shared" si="200"/>
        <v>#N/A</v>
      </c>
      <c r="M2173" s="142">
        <f>IF(C2173="ZZ Group",(SUM(IFERROR(SUM(VLOOKUP(C2173,SpeciesLookup,37,FALSE)*E2173/L2173*20*0.001),0)*(1-G2173))),SUM(IFERROR(SUM(VLOOKUP(C2173,SpeciesLookup,37,FALSE)/L2173*'6. Look Up Tables'!$M$9*0.001),0)*(1-G2173)))</f>
        <v>0</v>
      </c>
      <c r="N2173" s="120" t="s">
        <v>114</v>
      </c>
      <c r="O2173" s="122">
        <f t="shared" si="201"/>
        <v>0</v>
      </c>
      <c r="P2173" s="123"/>
    </row>
    <row r="2174" spans="2:16" x14ac:dyDescent="0.2">
      <c r="B2174" s="124"/>
      <c r="C2174" s="137"/>
      <c r="D2174" s="138">
        <f t="shared" si="198"/>
        <v>0</v>
      </c>
      <c r="E2174" s="231"/>
      <c r="F2174" s="119"/>
      <c r="G2174" s="139">
        <f t="shared" si="202"/>
        <v>0</v>
      </c>
      <c r="H2174" s="140">
        <f t="shared" si="199"/>
        <v>0</v>
      </c>
      <c r="I2174" s="122">
        <f t="shared" si="203"/>
        <v>0</v>
      </c>
      <c r="K2174" s="120"/>
      <c r="L2174" s="141" t="e">
        <f t="shared" si="200"/>
        <v>#N/A</v>
      </c>
      <c r="M2174" s="142">
        <f>IF(C2174="ZZ Group",(SUM(IFERROR(SUM(VLOOKUP(C2174,SpeciesLookup,37,FALSE)*E2174/L2174*20*0.001),0)*(1-G2174))),SUM(IFERROR(SUM(VLOOKUP(C2174,SpeciesLookup,37,FALSE)/L2174*'6. Look Up Tables'!$M$9*0.001),0)*(1-G2174)))</f>
        <v>0</v>
      </c>
      <c r="N2174" s="120" t="s">
        <v>114</v>
      </c>
      <c r="O2174" s="122">
        <f t="shared" si="201"/>
        <v>0</v>
      </c>
      <c r="P2174" s="123"/>
    </row>
    <row r="2175" spans="2:16" x14ac:dyDescent="0.2">
      <c r="B2175" s="124"/>
      <c r="C2175" s="137"/>
      <c r="D2175" s="138">
        <f t="shared" si="198"/>
        <v>0</v>
      </c>
      <c r="E2175" s="231"/>
      <c r="F2175" s="119"/>
      <c r="G2175" s="139">
        <f t="shared" si="202"/>
        <v>0</v>
      </c>
      <c r="H2175" s="140">
        <f t="shared" si="199"/>
        <v>0</v>
      </c>
      <c r="I2175" s="122">
        <f t="shared" si="203"/>
        <v>0</v>
      </c>
      <c r="K2175" s="120"/>
      <c r="L2175" s="141" t="e">
        <f t="shared" si="200"/>
        <v>#N/A</v>
      </c>
      <c r="M2175" s="142">
        <f>IF(C2175="ZZ Group",(SUM(IFERROR(SUM(VLOOKUP(C2175,SpeciesLookup,37,FALSE)*E2175/L2175*20*0.001),0)*(1-G2175))),SUM(IFERROR(SUM(VLOOKUP(C2175,SpeciesLookup,37,FALSE)/L2175*'6. Look Up Tables'!$M$9*0.001),0)*(1-G2175)))</f>
        <v>0</v>
      </c>
      <c r="N2175" s="120" t="s">
        <v>114</v>
      </c>
      <c r="O2175" s="122">
        <f t="shared" si="201"/>
        <v>0</v>
      </c>
      <c r="P2175" s="123"/>
    </row>
    <row r="2176" spans="2:16" x14ac:dyDescent="0.2">
      <c r="B2176" s="124"/>
      <c r="C2176" s="137"/>
      <c r="D2176" s="138">
        <f t="shared" si="198"/>
        <v>0</v>
      </c>
      <c r="E2176" s="231"/>
      <c r="F2176" s="119"/>
      <c r="G2176" s="139">
        <f t="shared" si="202"/>
        <v>0</v>
      </c>
      <c r="H2176" s="140">
        <f t="shared" si="199"/>
        <v>0</v>
      </c>
      <c r="I2176" s="122">
        <f t="shared" si="203"/>
        <v>0</v>
      </c>
      <c r="K2176" s="120"/>
      <c r="L2176" s="141" t="e">
        <f t="shared" si="200"/>
        <v>#N/A</v>
      </c>
      <c r="M2176" s="142">
        <f>IF(C2176="ZZ Group",(SUM(IFERROR(SUM(VLOOKUP(C2176,SpeciesLookup,37,FALSE)*E2176/L2176*20*0.001),0)*(1-G2176))),SUM(IFERROR(SUM(VLOOKUP(C2176,SpeciesLookup,37,FALSE)/L2176*'6. Look Up Tables'!$M$9*0.001),0)*(1-G2176)))</f>
        <v>0</v>
      </c>
      <c r="N2176" s="120" t="s">
        <v>114</v>
      </c>
      <c r="O2176" s="122">
        <f t="shared" si="201"/>
        <v>0</v>
      </c>
      <c r="P2176" s="123"/>
    </row>
    <row r="2177" spans="2:16" x14ac:dyDescent="0.2">
      <c r="B2177" s="124"/>
      <c r="C2177" s="137"/>
      <c r="D2177" s="138">
        <f t="shared" ref="D2177:D2240" si="204">IFERROR(VLOOKUP(C2177,SpeciesLookup,25,FALSE),0)</f>
        <v>0</v>
      </c>
      <c r="E2177" s="231"/>
      <c r="F2177" s="119"/>
      <c r="G2177" s="139">
        <f t="shared" si="202"/>
        <v>0</v>
      </c>
      <c r="H2177" s="140">
        <f t="shared" ref="H2177:H2240" si="205">IFERROR(VLOOKUP(C2177,SpeciesLookup,26,FALSE),0)</f>
        <v>0</v>
      </c>
      <c r="I2177" s="122">
        <f t="shared" si="203"/>
        <v>0</v>
      </c>
      <c r="K2177" s="120"/>
      <c r="L2177" s="141" t="e">
        <f t="shared" ref="L2177:L2240" si="206">VLOOKUP(K2177,AWHC,2,FALSE)</f>
        <v>#N/A</v>
      </c>
      <c r="M2177" s="142">
        <f>IF(C2177="ZZ Group",(SUM(IFERROR(SUM(VLOOKUP(C2177,SpeciesLookup,37,FALSE)*E2177/L2177*20*0.001),0)*(1-G2177))),SUM(IFERROR(SUM(VLOOKUP(C2177,SpeciesLookup,37,FALSE)/L2177*'6. Look Up Tables'!$M$9*0.001),0)*(1-G2177)))</f>
        <v>0</v>
      </c>
      <c r="N2177" s="120" t="s">
        <v>114</v>
      </c>
      <c r="O2177" s="122">
        <f t="shared" ref="O2177:O2240" si="207">IF(N2177="Yes",M2177*0.8,M2177)</f>
        <v>0</v>
      </c>
      <c r="P2177" s="123"/>
    </row>
    <row r="2178" spans="2:16" x14ac:dyDescent="0.2">
      <c r="B2178" s="124"/>
      <c r="C2178" s="137"/>
      <c r="D2178" s="138">
        <f t="shared" si="204"/>
        <v>0</v>
      </c>
      <c r="E2178" s="231"/>
      <c r="F2178" s="119"/>
      <c r="G2178" s="139">
        <f t="shared" si="202"/>
        <v>0</v>
      </c>
      <c r="H2178" s="140">
        <f t="shared" si="205"/>
        <v>0</v>
      </c>
      <c r="I2178" s="122">
        <f t="shared" si="203"/>
        <v>0</v>
      </c>
      <c r="K2178" s="120"/>
      <c r="L2178" s="141" t="e">
        <f t="shared" si="206"/>
        <v>#N/A</v>
      </c>
      <c r="M2178" s="142">
        <f>IF(C2178="ZZ Group",(SUM(IFERROR(SUM(VLOOKUP(C2178,SpeciesLookup,37,FALSE)*E2178/L2178*20*0.001),0)*(1-G2178))),SUM(IFERROR(SUM(VLOOKUP(C2178,SpeciesLookup,37,FALSE)/L2178*'6. Look Up Tables'!$M$9*0.001),0)*(1-G2178)))</f>
        <v>0</v>
      </c>
      <c r="N2178" s="120" t="s">
        <v>114</v>
      </c>
      <c r="O2178" s="122">
        <f t="shared" si="207"/>
        <v>0</v>
      </c>
      <c r="P2178" s="123"/>
    </row>
    <row r="2179" spans="2:16" x14ac:dyDescent="0.2">
      <c r="B2179" s="124"/>
      <c r="C2179" s="137"/>
      <c r="D2179" s="138">
        <f t="shared" si="204"/>
        <v>0</v>
      </c>
      <c r="E2179" s="231"/>
      <c r="F2179" s="119"/>
      <c r="G2179" s="139">
        <f t="shared" si="202"/>
        <v>0</v>
      </c>
      <c r="H2179" s="140">
        <f t="shared" si="205"/>
        <v>0</v>
      </c>
      <c r="I2179" s="122">
        <f t="shared" si="203"/>
        <v>0</v>
      </c>
      <c r="K2179" s="120"/>
      <c r="L2179" s="141" t="e">
        <f t="shared" si="206"/>
        <v>#N/A</v>
      </c>
      <c r="M2179" s="142">
        <f>IF(C2179="ZZ Group",(SUM(IFERROR(SUM(VLOOKUP(C2179,SpeciesLookup,37,FALSE)*E2179/L2179*20*0.001),0)*(1-G2179))),SUM(IFERROR(SUM(VLOOKUP(C2179,SpeciesLookup,37,FALSE)/L2179*'6. Look Up Tables'!$M$9*0.001),0)*(1-G2179)))</f>
        <v>0</v>
      </c>
      <c r="N2179" s="120" t="s">
        <v>114</v>
      </c>
      <c r="O2179" s="122">
        <f t="shared" si="207"/>
        <v>0</v>
      </c>
      <c r="P2179" s="123"/>
    </row>
    <row r="2180" spans="2:16" x14ac:dyDescent="0.2">
      <c r="B2180" s="124"/>
      <c r="C2180" s="137"/>
      <c r="D2180" s="138">
        <f t="shared" si="204"/>
        <v>0</v>
      </c>
      <c r="E2180" s="231"/>
      <c r="F2180" s="119"/>
      <c r="G2180" s="139">
        <f t="shared" si="202"/>
        <v>0</v>
      </c>
      <c r="H2180" s="140">
        <f t="shared" si="205"/>
        <v>0</v>
      </c>
      <c r="I2180" s="122">
        <f t="shared" si="203"/>
        <v>0</v>
      </c>
      <c r="K2180" s="120"/>
      <c r="L2180" s="141" t="e">
        <f t="shared" si="206"/>
        <v>#N/A</v>
      </c>
      <c r="M2180" s="142">
        <f>IF(C2180="ZZ Group",(SUM(IFERROR(SUM(VLOOKUP(C2180,SpeciesLookup,37,FALSE)*E2180/L2180*20*0.001),0)*(1-G2180))),SUM(IFERROR(SUM(VLOOKUP(C2180,SpeciesLookup,37,FALSE)/L2180*'6. Look Up Tables'!$M$9*0.001),0)*(1-G2180)))</f>
        <v>0</v>
      </c>
      <c r="N2180" s="120" t="s">
        <v>114</v>
      </c>
      <c r="O2180" s="122">
        <f t="shared" si="207"/>
        <v>0</v>
      </c>
      <c r="P2180" s="123"/>
    </row>
    <row r="2181" spans="2:16" x14ac:dyDescent="0.2">
      <c r="B2181" s="124"/>
      <c r="C2181" s="137"/>
      <c r="D2181" s="138">
        <f t="shared" si="204"/>
        <v>0</v>
      </c>
      <c r="E2181" s="231"/>
      <c r="F2181" s="119"/>
      <c r="G2181" s="139">
        <f t="shared" si="202"/>
        <v>0</v>
      </c>
      <c r="H2181" s="140">
        <f t="shared" si="205"/>
        <v>0</v>
      </c>
      <c r="I2181" s="122">
        <f t="shared" si="203"/>
        <v>0</v>
      </c>
      <c r="K2181" s="120"/>
      <c r="L2181" s="141" t="e">
        <f t="shared" si="206"/>
        <v>#N/A</v>
      </c>
      <c r="M2181" s="142">
        <f>IF(C2181="ZZ Group",(SUM(IFERROR(SUM(VLOOKUP(C2181,SpeciesLookup,37,FALSE)*E2181/L2181*20*0.001),0)*(1-G2181))),SUM(IFERROR(SUM(VLOOKUP(C2181,SpeciesLookup,37,FALSE)/L2181*'6. Look Up Tables'!$M$9*0.001),0)*(1-G2181)))</f>
        <v>0</v>
      </c>
      <c r="N2181" s="120" t="s">
        <v>114</v>
      </c>
      <c r="O2181" s="122">
        <f t="shared" si="207"/>
        <v>0</v>
      </c>
      <c r="P2181" s="123"/>
    </row>
    <row r="2182" spans="2:16" x14ac:dyDescent="0.2">
      <c r="B2182" s="124"/>
      <c r="C2182" s="137"/>
      <c r="D2182" s="138">
        <f t="shared" si="204"/>
        <v>0</v>
      </c>
      <c r="E2182" s="231"/>
      <c r="F2182" s="119"/>
      <c r="G2182" s="139">
        <f t="shared" si="202"/>
        <v>0</v>
      </c>
      <c r="H2182" s="140">
        <f t="shared" si="205"/>
        <v>0</v>
      </c>
      <c r="I2182" s="122">
        <f t="shared" si="203"/>
        <v>0</v>
      </c>
      <c r="K2182" s="120"/>
      <c r="L2182" s="141" t="e">
        <f t="shared" si="206"/>
        <v>#N/A</v>
      </c>
      <c r="M2182" s="142">
        <f>IF(C2182="ZZ Group",(SUM(IFERROR(SUM(VLOOKUP(C2182,SpeciesLookup,37,FALSE)*E2182/L2182*20*0.001),0)*(1-G2182))),SUM(IFERROR(SUM(VLOOKUP(C2182,SpeciesLookup,37,FALSE)/L2182*'6. Look Up Tables'!$M$9*0.001),0)*(1-G2182)))</f>
        <v>0</v>
      </c>
      <c r="N2182" s="120" t="s">
        <v>114</v>
      </c>
      <c r="O2182" s="122">
        <f t="shared" si="207"/>
        <v>0</v>
      </c>
      <c r="P2182" s="123"/>
    </row>
    <row r="2183" spans="2:16" x14ac:dyDescent="0.2">
      <c r="B2183" s="124"/>
      <c r="C2183" s="137"/>
      <c r="D2183" s="138">
        <f t="shared" si="204"/>
        <v>0</v>
      </c>
      <c r="E2183" s="231"/>
      <c r="F2183" s="119"/>
      <c r="G2183" s="139">
        <f t="shared" si="202"/>
        <v>0</v>
      </c>
      <c r="H2183" s="140">
        <f t="shared" si="205"/>
        <v>0</v>
      </c>
      <c r="I2183" s="122">
        <f t="shared" si="203"/>
        <v>0</v>
      </c>
      <c r="K2183" s="120"/>
      <c r="L2183" s="141" t="e">
        <f t="shared" si="206"/>
        <v>#N/A</v>
      </c>
      <c r="M2183" s="142">
        <f>IF(C2183="ZZ Group",(SUM(IFERROR(SUM(VLOOKUP(C2183,SpeciesLookup,37,FALSE)*E2183/L2183*20*0.001),0)*(1-G2183))),SUM(IFERROR(SUM(VLOOKUP(C2183,SpeciesLookup,37,FALSE)/L2183*'6. Look Up Tables'!$M$9*0.001),0)*(1-G2183)))</f>
        <v>0</v>
      </c>
      <c r="N2183" s="120" t="s">
        <v>114</v>
      </c>
      <c r="O2183" s="122">
        <f t="shared" si="207"/>
        <v>0</v>
      </c>
      <c r="P2183" s="123"/>
    </row>
    <row r="2184" spans="2:16" x14ac:dyDescent="0.2">
      <c r="B2184" s="124"/>
      <c r="C2184" s="137"/>
      <c r="D2184" s="138">
        <f t="shared" si="204"/>
        <v>0</v>
      </c>
      <c r="E2184" s="231"/>
      <c r="F2184" s="119"/>
      <c r="G2184" s="139">
        <f t="shared" si="202"/>
        <v>0</v>
      </c>
      <c r="H2184" s="140">
        <f t="shared" si="205"/>
        <v>0</v>
      </c>
      <c r="I2184" s="122">
        <f t="shared" si="203"/>
        <v>0</v>
      </c>
      <c r="K2184" s="120"/>
      <c r="L2184" s="141" t="e">
        <f t="shared" si="206"/>
        <v>#N/A</v>
      </c>
      <c r="M2184" s="142">
        <f>IF(C2184="ZZ Group",(SUM(IFERROR(SUM(VLOOKUP(C2184,SpeciesLookup,37,FALSE)*E2184/L2184*20*0.001),0)*(1-G2184))),SUM(IFERROR(SUM(VLOOKUP(C2184,SpeciesLookup,37,FALSE)/L2184*'6. Look Up Tables'!$M$9*0.001),0)*(1-G2184)))</f>
        <v>0</v>
      </c>
      <c r="N2184" s="120" t="s">
        <v>114</v>
      </c>
      <c r="O2184" s="122">
        <f t="shared" si="207"/>
        <v>0</v>
      </c>
      <c r="P2184" s="123"/>
    </row>
    <row r="2185" spans="2:16" x14ac:dyDescent="0.2">
      <c r="B2185" s="124"/>
      <c r="C2185" s="137"/>
      <c r="D2185" s="138">
        <f t="shared" si="204"/>
        <v>0</v>
      </c>
      <c r="E2185" s="231"/>
      <c r="F2185" s="119"/>
      <c r="G2185" s="139">
        <f t="shared" si="202"/>
        <v>0</v>
      </c>
      <c r="H2185" s="140">
        <f t="shared" si="205"/>
        <v>0</v>
      </c>
      <c r="I2185" s="122">
        <f t="shared" si="203"/>
        <v>0</v>
      </c>
      <c r="K2185" s="120"/>
      <c r="L2185" s="141" t="e">
        <f t="shared" si="206"/>
        <v>#N/A</v>
      </c>
      <c r="M2185" s="142">
        <f>IF(C2185="ZZ Group",(SUM(IFERROR(SUM(VLOOKUP(C2185,SpeciesLookup,37,FALSE)*E2185/L2185*20*0.001),0)*(1-G2185))),SUM(IFERROR(SUM(VLOOKUP(C2185,SpeciesLookup,37,FALSE)/L2185*'6. Look Up Tables'!$M$9*0.001),0)*(1-G2185)))</f>
        <v>0</v>
      </c>
      <c r="N2185" s="120" t="s">
        <v>114</v>
      </c>
      <c r="O2185" s="122">
        <f t="shared" si="207"/>
        <v>0</v>
      </c>
      <c r="P2185" s="123"/>
    </row>
    <row r="2186" spans="2:16" x14ac:dyDescent="0.2">
      <c r="B2186" s="124"/>
      <c r="C2186" s="137"/>
      <c r="D2186" s="138">
        <f t="shared" si="204"/>
        <v>0</v>
      </c>
      <c r="E2186" s="231"/>
      <c r="F2186" s="119"/>
      <c r="G2186" s="139">
        <f t="shared" si="202"/>
        <v>0</v>
      </c>
      <c r="H2186" s="140">
        <f t="shared" si="205"/>
        <v>0</v>
      </c>
      <c r="I2186" s="122">
        <f t="shared" si="203"/>
        <v>0</v>
      </c>
      <c r="K2186" s="120"/>
      <c r="L2186" s="141" t="e">
        <f t="shared" si="206"/>
        <v>#N/A</v>
      </c>
      <c r="M2186" s="142">
        <f>IF(C2186="ZZ Group",(SUM(IFERROR(SUM(VLOOKUP(C2186,SpeciesLookup,37,FALSE)*E2186/L2186*20*0.001),0)*(1-G2186))),SUM(IFERROR(SUM(VLOOKUP(C2186,SpeciesLookup,37,FALSE)/L2186*'6. Look Up Tables'!$M$9*0.001),0)*(1-G2186)))</f>
        <v>0</v>
      </c>
      <c r="N2186" s="120" t="s">
        <v>114</v>
      </c>
      <c r="O2186" s="122">
        <f t="shared" si="207"/>
        <v>0</v>
      </c>
      <c r="P2186" s="123"/>
    </row>
    <row r="2187" spans="2:16" x14ac:dyDescent="0.2">
      <c r="B2187" s="124"/>
      <c r="C2187" s="137"/>
      <c r="D2187" s="138">
        <f t="shared" si="204"/>
        <v>0</v>
      </c>
      <c r="E2187" s="231"/>
      <c r="F2187" s="119"/>
      <c r="G2187" s="139">
        <f t="shared" si="202"/>
        <v>0</v>
      </c>
      <c r="H2187" s="140">
        <f t="shared" si="205"/>
        <v>0</v>
      </c>
      <c r="I2187" s="122">
        <f t="shared" si="203"/>
        <v>0</v>
      </c>
      <c r="K2187" s="120"/>
      <c r="L2187" s="141" t="e">
        <f t="shared" si="206"/>
        <v>#N/A</v>
      </c>
      <c r="M2187" s="142">
        <f>IF(C2187="ZZ Group",(SUM(IFERROR(SUM(VLOOKUP(C2187,SpeciesLookup,37,FALSE)*E2187/L2187*20*0.001),0)*(1-G2187))),SUM(IFERROR(SUM(VLOOKUP(C2187,SpeciesLookup,37,FALSE)/L2187*'6. Look Up Tables'!$M$9*0.001),0)*(1-G2187)))</f>
        <v>0</v>
      </c>
      <c r="N2187" s="120" t="s">
        <v>114</v>
      </c>
      <c r="O2187" s="122">
        <f t="shared" si="207"/>
        <v>0</v>
      </c>
      <c r="P2187" s="123"/>
    </row>
    <row r="2188" spans="2:16" x14ac:dyDescent="0.2">
      <c r="B2188" s="124"/>
      <c r="C2188" s="137"/>
      <c r="D2188" s="138">
        <f t="shared" si="204"/>
        <v>0</v>
      </c>
      <c r="E2188" s="231"/>
      <c r="F2188" s="119"/>
      <c r="G2188" s="139">
        <f t="shared" si="202"/>
        <v>0</v>
      </c>
      <c r="H2188" s="140">
        <f t="shared" si="205"/>
        <v>0</v>
      </c>
      <c r="I2188" s="122">
        <f t="shared" si="203"/>
        <v>0</v>
      </c>
      <c r="K2188" s="120"/>
      <c r="L2188" s="141" t="e">
        <f t="shared" si="206"/>
        <v>#N/A</v>
      </c>
      <c r="M2188" s="142">
        <f>IF(C2188="ZZ Group",(SUM(IFERROR(SUM(VLOOKUP(C2188,SpeciesLookup,37,FALSE)*E2188/L2188*20*0.001),0)*(1-G2188))),SUM(IFERROR(SUM(VLOOKUP(C2188,SpeciesLookup,37,FALSE)/L2188*'6. Look Up Tables'!$M$9*0.001),0)*(1-G2188)))</f>
        <v>0</v>
      </c>
      <c r="N2188" s="120" t="s">
        <v>114</v>
      </c>
      <c r="O2188" s="122">
        <f t="shared" si="207"/>
        <v>0</v>
      </c>
      <c r="P2188" s="123"/>
    </row>
    <row r="2189" spans="2:16" x14ac:dyDescent="0.2">
      <c r="B2189" s="124"/>
      <c r="C2189" s="137"/>
      <c r="D2189" s="138">
        <f t="shared" si="204"/>
        <v>0</v>
      </c>
      <c r="E2189" s="231"/>
      <c r="F2189" s="119"/>
      <c r="G2189" s="139">
        <f t="shared" ref="G2189:G2252" si="208">IF(C2189="ZZ Group",SUM(F2189/E2189),(IFERROR(SUM(F2189/(PI()*(D2189)^2)),0)))</f>
        <v>0</v>
      </c>
      <c r="H2189" s="140">
        <f t="shared" si="205"/>
        <v>0</v>
      </c>
      <c r="I2189" s="122">
        <f t="shared" ref="I2189:I2252" si="209">IFERROR(SUM(H2189*(1-G2189)),(E2189*(1-G2189)))</f>
        <v>0</v>
      </c>
      <c r="K2189" s="120"/>
      <c r="L2189" s="141" t="e">
        <f t="shared" si="206"/>
        <v>#N/A</v>
      </c>
      <c r="M2189" s="142">
        <f>IF(C2189="ZZ Group",(SUM(IFERROR(SUM(VLOOKUP(C2189,SpeciesLookup,37,FALSE)*E2189/L2189*20*0.001),0)*(1-G2189))),SUM(IFERROR(SUM(VLOOKUP(C2189,SpeciesLookup,37,FALSE)/L2189*'6. Look Up Tables'!$M$9*0.001),0)*(1-G2189)))</f>
        <v>0</v>
      </c>
      <c r="N2189" s="120" t="s">
        <v>114</v>
      </c>
      <c r="O2189" s="122">
        <f t="shared" si="207"/>
        <v>0</v>
      </c>
      <c r="P2189" s="123"/>
    </row>
    <row r="2190" spans="2:16" x14ac:dyDescent="0.2">
      <c r="B2190" s="124"/>
      <c r="C2190" s="137"/>
      <c r="D2190" s="138">
        <f t="shared" si="204"/>
        <v>0</v>
      </c>
      <c r="E2190" s="231"/>
      <c r="F2190" s="119"/>
      <c r="G2190" s="139">
        <f t="shared" si="208"/>
        <v>0</v>
      </c>
      <c r="H2190" s="140">
        <f t="shared" si="205"/>
        <v>0</v>
      </c>
      <c r="I2190" s="122">
        <f t="shared" si="209"/>
        <v>0</v>
      </c>
      <c r="K2190" s="120"/>
      <c r="L2190" s="141" t="e">
        <f t="shared" si="206"/>
        <v>#N/A</v>
      </c>
      <c r="M2190" s="142">
        <f>IF(C2190="ZZ Group",(SUM(IFERROR(SUM(VLOOKUP(C2190,SpeciesLookup,37,FALSE)*E2190/L2190*20*0.001),0)*(1-G2190))),SUM(IFERROR(SUM(VLOOKUP(C2190,SpeciesLookup,37,FALSE)/L2190*'6. Look Up Tables'!$M$9*0.001),0)*(1-G2190)))</f>
        <v>0</v>
      </c>
      <c r="N2190" s="120" t="s">
        <v>114</v>
      </c>
      <c r="O2190" s="122">
        <f t="shared" si="207"/>
        <v>0</v>
      </c>
      <c r="P2190" s="123"/>
    </row>
    <row r="2191" spans="2:16" x14ac:dyDescent="0.2">
      <c r="B2191" s="124"/>
      <c r="C2191" s="137"/>
      <c r="D2191" s="138">
        <f t="shared" si="204"/>
        <v>0</v>
      </c>
      <c r="E2191" s="231"/>
      <c r="F2191" s="119"/>
      <c r="G2191" s="139">
        <f t="shared" si="208"/>
        <v>0</v>
      </c>
      <c r="H2191" s="140">
        <f t="shared" si="205"/>
        <v>0</v>
      </c>
      <c r="I2191" s="122">
        <f t="shared" si="209"/>
        <v>0</v>
      </c>
      <c r="K2191" s="120"/>
      <c r="L2191" s="141" t="e">
        <f t="shared" si="206"/>
        <v>#N/A</v>
      </c>
      <c r="M2191" s="142">
        <f>IF(C2191="ZZ Group",(SUM(IFERROR(SUM(VLOOKUP(C2191,SpeciesLookup,37,FALSE)*E2191/L2191*20*0.001),0)*(1-G2191))),SUM(IFERROR(SUM(VLOOKUP(C2191,SpeciesLookup,37,FALSE)/L2191*'6. Look Up Tables'!$M$9*0.001),0)*(1-G2191)))</f>
        <v>0</v>
      </c>
      <c r="N2191" s="120" t="s">
        <v>114</v>
      </c>
      <c r="O2191" s="122">
        <f t="shared" si="207"/>
        <v>0</v>
      </c>
      <c r="P2191" s="123"/>
    </row>
    <row r="2192" spans="2:16" x14ac:dyDescent="0.2">
      <c r="B2192" s="124"/>
      <c r="C2192" s="137"/>
      <c r="D2192" s="138">
        <f t="shared" si="204"/>
        <v>0</v>
      </c>
      <c r="E2192" s="231"/>
      <c r="F2192" s="119"/>
      <c r="G2192" s="139">
        <f t="shared" si="208"/>
        <v>0</v>
      </c>
      <c r="H2192" s="140">
        <f t="shared" si="205"/>
        <v>0</v>
      </c>
      <c r="I2192" s="122">
        <f t="shared" si="209"/>
        <v>0</v>
      </c>
      <c r="K2192" s="120"/>
      <c r="L2192" s="141" t="e">
        <f t="shared" si="206"/>
        <v>#N/A</v>
      </c>
      <c r="M2192" s="142">
        <f>IF(C2192="ZZ Group",(SUM(IFERROR(SUM(VLOOKUP(C2192,SpeciesLookup,37,FALSE)*E2192/L2192*20*0.001),0)*(1-G2192))),SUM(IFERROR(SUM(VLOOKUP(C2192,SpeciesLookup,37,FALSE)/L2192*'6. Look Up Tables'!$M$9*0.001),0)*(1-G2192)))</f>
        <v>0</v>
      </c>
      <c r="N2192" s="120" t="s">
        <v>114</v>
      </c>
      <c r="O2192" s="122">
        <f t="shared" si="207"/>
        <v>0</v>
      </c>
      <c r="P2192" s="123"/>
    </row>
    <row r="2193" spans="2:16" x14ac:dyDescent="0.2">
      <c r="B2193" s="124"/>
      <c r="C2193" s="137"/>
      <c r="D2193" s="138">
        <f t="shared" si="204"/>
        <v>0</v>
      </c>
      <c r="E2193" s="231"/>
      <c r="F2193" s="119"/>
      <c r="G2193" s="139">
        <f t="shared" si="208"/>
        <v>0</v>
      </c>
      <c r="H2193" s="140">
        <f t="shared" si="205"/>
        <v>0</v>
      </c>
      <c r="I2193" s="122">
        <f t="shared" si="209"/>
        <v>0</v>
      </c>
      <c r="K2193" s="120"/>
      <c r="L2193" s="141" t="e">
        <f t="shared" si="206"/>
        <v>#N/A</v>
      </c>
      <c r="M2193" s="142">
        <f>IF(C2193="ZZ Group",(SUM(IFERROR(SUM(VLOOKUP(C2193,SpeciesLookup,37,FALSE)*E2193/L2193*20*0.001),0)*(1-G2193))),SUM(IFERROR(SUM(VLOOKUP(C2193,SpeciesLookup,37,FALSE)/L2193*'6. Look Up Tables'!$M$9*0.001),0)*(1-G2193)))</f>
        <v>0</v>
      </c>
      <c r="N2193" s="120" t="s">
        <v>114</v>
      </c>
      <c r="O2193" s="122">
        <f t="shared" si="207"/>
        <v>0</v>
      </c>
      <c r="P2193" s="123"/>
    </row>
    <row r="2194" spans="2:16" x14ac:dyDescent="0.2">
      <c r="B2194" s="124"/>
      <c r="C2194" s="137"/>
      <c r="D2194" s="138">
        <f t="shared" si="204"/>
        <v>0</v>
      </c>
      <c r="E2194" s="231"/>
      <c r="F2194" s="119"/>
      <c r="G2194" s="139">
        <f t="shared" si="208"/>
        <v>0</v>
      </c>
      <c r="H2194" s="140">
        <f t="shared" si="205"/>
        <v>0</v>
      </c>
      <c r="I2194" s="122">
        <f t="shared" si="209"/>
        <v>0</v>
      </c>
      <c r="K2194" s="120"/>
      <c r="L2194" s="141" t="e">
        <f t="shared" si="206"/>
        <v>#N/A</v>
      </c>
      <c r="M2194" s="142">
        <f>IF(C2194="ZZ Group",(SUM(IFERROR(SUM(VLOOKUP(C2194,SpeciesLookup,37,FALSE)*E2194/L2194*20*0.001),0)*(1-G2194))),SUM(IFERROR(SUM(VLOOKUP(C2194,SpeciesLookup,37,FALSE)/L2194*'6. Look Up Tables'!$M$9*0.001),0)*(1-G2194)))</f>
        <v>0</v>
      </c>
      <c r="N2194" s="120" t="s">
        <v>114</v>
      </c>
      <c r="O2194" s="122">
        <f t="shared" si="207"/>
        <v>0</v>
      </c>
      <c r="P2194" s="123"/>
    </row>
    <row r="2195" spans="2:16" x14ac:dyDescent="0.2">
      <c r="B2195" s="124"/>
      <c r="C2195" s="137"/>
      <c r="D2195" s="138">
        <f t="shared" si="204"/>
        <v>0</v>
      </c>
      <c r="E2195" s="231"/>
      <c r="F2195" s="119"/>
      <c r="G2195" s="139">
        <f t="shared" si="208"/>
        <v>0</v>
      </c>
      <c r="H2195" s="140">
        <f t="shared" si="205"/>
        <v>0</v>
      </c>
      <c r="I2195" s="122">
        <f t="shared" si="209"/>
        <v>0</v>
      </c>
      <c r="K2195" s="120"/>
      <c r="L2195" s="141" t="e">
        <f t="shared" si="206"/>
        <v>#N/A</v>
      </c>
      <c r="M2195" s="142">
        <f>IF(C2195="ZZ Group",(SUM(IFERROR(SUM(VLOOKUP(C2195,SpeciesLookup,37,FALSE)*E2195/L2195*20*0.001),0)*(1-G2195))),SUM(IFERROR(SUM(VLOOKUP(C2195,SpeciesLookup,37,FALSE)/L2195*'6. Look Up Tables'!$M$9*0.001),0)*(1-G2195)))</f>
        <v>0</v>
      </c>
      <c r="N2195" s="120" t="s">
        <v>114</v>
      </c>
      <c r="O2195" s="122">
        <f t="shared" si="207"/>
        <v>0</v>
      </c>
      <c r="P2195" s="123"/>
    </row>
    <row r="2196" spans="2:16" x14ac:dyDescent="0.2">
      <c r="B2196" s="124"/>
      <c r="C2196" s="137"/>
      <c r="D2196" s="138">
        <f t="shared" si="204"/>
        <v>0</v>
      </c>
      <c r="E2196" s="231"/>
      <c r="F2196" s="119"/>
      <c r="G2196" s="139">
        <f t="shared" si="208"/>
        <v>0</v>
      </c>
      <c r="H2196" s="140">
        <f t="shared" si="205"/>
        <v>0</v>
      </c>
      <c r="I2196" s="122">
        <f t="shared" si="209"/>
        <v>0</v>
      </c>
      <c r="K2196" s="120"/>
      <c r="L2196" s="141" t="e">
        <f t="shared" si="206"/>
        <v>#N/A</v>
      </c>
      <c r="M2196" s="142">
        <f>IF(C2196="ZZ Group",(SUM(IFERROR(SUM(VLOOKUP(C2196,SpeciesLookup,37,FALSE)*E2196/L2196*20*0.001),0)*(1-G2196))),SUM(IFERROR(SUM(VLOOKUP(C2196,SpeciesLookup,37,FALSE)/L2196*'6. Look Up Tables'!$M$9*0.001),0)*(1-G2196)))</f>
        <v>0</v>
      </c>
      <c r="N2196" s="120" t="s">
        <v>114</v>
      </c>
      <c r="O2196" s="122">
        <f t="shared" si="207"/>
        <v>0</v>
      </c>
      <c r="P2196" s="123"/>
    </row>
    <row r="2197" spans="2:16" x14ac:dyDescent="0.2">
      <c r="B2197" s="124"/>
      <c r="C2197" s="137"/>
      <c r="D2197" s="138">
        <f t="shared" si="204"/>
        <v>0</v>
      </c>
      <c r="E2197" s="231"/>
      <c r="F2197" s="119"/>
      <c r="G2197" s="139">
        <f t="shared" si="208"/>
        <v>0</v>
      </c>
      <c r="H2197" s="140">
        <f t="shared" si="205"/>
        <v>0</v>
      </c>
      <c r="I2197" s="122">
        <f t="shared" si="209"/>
        <v>0</v>
      </c>
      <c r="K2197" s="120"/>
      <c r="L2197" s="141" t="e">
        <f t="shared" si="206"/>
        <v>#N/A</v>
      </c>
      <c r="M2197" s="142">
        <f>IF(C2197="ZZ Group",(SUM(IFERROR(SUM(VLOOKUP(C2197,SpeciesLookup,37,FALSE)*E2197/L2197*20*0.001),0)*(1-G2197))),SUM(IFERROR(SUM(VLOOKUP(C2197,SpeciesLookup,37,FALSE)/L2197*'6. Look Up Tables'!$M$9*0.001),0)*(1-G2197)))</f>
        <v>0</v>
      </c>
      <c r="N2197" s="120" t="s">
        <v>114</v>
      </c>
      <c r="O2197" s="122">
        <f t="shared" si="207"/>
        <v>0</v>
      </c>
      <c r="P2197" s="123"/>
    </row>
    <row r="2198" spans="2:16" x14ac:dyDescent="0.2">
      <c r="B2198" s="124"/>
      <c r="C2198" s="137"/>
      <c r="D2198" s="138">
        <f t="shared" si="204"/>
        <v>0</v>
      </c>
      <c r="E2198" s="231"/>
      <c r="F2198" s="119"/>
      <c r="G2198" s="139">
        <f t="shared" si="208"/>
        <v>0</v>
      </c>
      <c r="H2198" s="140">
        <f t="shared" si="205"/>
        <v>0</v>
      </c>
      <c r="I2198" s="122">
        <f t="shared" si="209"/>
        <v>0</v>
      </c>
      <c r="K2198" s="120"/>
      <c r="L2198" s="141" t="e">
        <f t="shared" si="206"/>
        <v>#N/A</v>
      </c>
      <c r="M2198" s="142">
        <f>IF(C2198="ZZ Group",(SUM(IFERROR(SUM(VLOOKUP(C2198,SpeciesLookup,37,FALSE)*E2198/L2198*20*0.001),0)*(1-G2198))),SUM(IFERROR(SUM(VLOOKUP(C2198,SpeciesLookup,37,FALSE)/L2198*'6. Look Up Tables'!$M$9*0.001),0)*(1-G2198)))</f>
        <v>0</v>
      </c>
      <c r="N2198" s="120" t="s">
        <v>114</v>
      </c>
      <c r="O2198" s="122">
        <f t="shared" si="207"/>
        <v>0</v>
      </c>
      <c r="P2198" s="123"/>
    </row>
    <row r="2199" spans="2:16" x14ac:dyDescent="0.2">
      <c r="B2199" s="124"/>
      <c r="C2199" s="137"/>
      <c r="D2199" s="138">
        <f t="shared" si="204"/>
        <v>0</v>
      </c>
      <c r="E2199" s="231"/>
      <c r="F2199" s="119"/>
      <c r="G2199" s="139">
        <f t="shared" si="208"/>
        <v>0</v>
      </c>
      <c r="H2199" s="140">
        <f t="shared" si="205"/>
        <v>0</v>
      </c>
      <c r="I2199" s="122">
        <f t="shared" si="209"/>
        <v>0</v>
      </c>
      <c r="K2199" s="120"/>
      <c r="L2199" s="141" t="e">
        <f t="shared" si="206"/>
        <v>#N/A</v>
      </c>
      <c r="M2199" s="142">
        <f>IF(C2199="ZZ Group",(SUM(IFERROR(SUM(VLOOKUP(C2199,SpeciesLookup,37,FALSE)*E2199/L2199*20*0.001),0)*(1-G2199))),SUM(IFERROR(SUM(VLOOKUP(C2199,SpeciesLookup,37,FALSE)/L2199*'6. Look Up Tables'!$M$9*0.001),0)*(1-G2199)))</f>
        <v>0</v>
      </c>
      <c r="N2199" s="120" t="s">
        <v>114</v>
      </c>
      <c r="O2199" s="122">
        <f t="shared" si="207"/>
        <v>0</v>
      </c>
      <c r="P2199" s="123"/>
    </row>
    <row r="2200" spans="2:16" x14ac:dyDescent="0.2">
      <c r="B2200" s="124"/>
      <c r="C2200" s="137"/>
      <c r="D2200" s="138">
        <f t="shared" si="204"/>
        <v>0</v>
      </c>
      <c r="E2200" s="231"/>
      <c r="F2200" s="119"/>
      <c r="G2200" s="139">
        <f t="shared" si="208"/>
        <v>0</v>
      </c>
      <c r="H2200" s="140">
        <f t="shared" si="205"/>
        <v>0</v>
      </c>
      <c r="I2200" s="122">
        <f t="shared" si="209"/>
        <v>0</v>
      </c>
      <c r="K2200" s="120"/>
      <c r="L2200" s="141" t="e">
        <f t="shared" si="206"/>
        <v>#N/A</v>
      </c>
      <c r="M2200" s="142">
        <f>IF(C2200="ZZ Group",(SUM(IFERROR(SUM(VLOOKUP(C2200,SpeciesLookup,37,FALSE)*E2200/L2200*20*0.001),0)*(1-G2200))),SUM(IFERROR(SUM(VLOOKUP(C2200,SpeciesLookup,37,FALSE)/L2200*'6. Look Up Tables'!$M$9*0.001),0)*(1-G2200)))</f>
        <v>0</v>
      </c>
      <c r="N2200" s="120" t="s">
        <v>114</v>
      </c>
      <c r="O2200" s="122">
        <f t="shared" si="207"/>
        <v>0</v>
      </c>
      <c r="P2200" s="123"/>
    </row>
    <row r="2201" spans="2:16" x14ac:dyDescent="0.2">
      <c r="B2201" s="124"/>
      <c r="C2201" s="137"/>
      <c r="D2201" s="138">
        <f t="shared" si="204"/>
        <v>0</v>
      </c>
      <c r="E2201" s="231"/>
      <c r="F2201" s="119"/>
      <c r="G2201" s="139">
        <f t="shared" si="208"/>
        <v>0</v>
      </c>
      <c r="H2201" s="140">
        <f t="shared" si="205"/>
        <v>0</v>
      </c>
      <c r="I2201" s="122">
        <f t="shared" si="209"/>
        <v>0</v>
      </c>
      <c r="K2201" s="120"/>
      <c r="L2201" s="141" t="e">
        <f t="shared" si="206"/>
        <v>#N/A</v>
      </c>
      <c r="M2201" s="142">
        <f>IF(C2201="ZZ Group",(SUM(IFERROR(SUM(VLOOKUP(C2201,SpeciesLookup,37,FALSE)*E2201/L2201*20*0.001),0)*(1-G2201))),SUM(IFERROR(SUM(VLOOKUP(C2201,SpeciesLookup,37,FALSE)/L2201*'6. Look Up Tables'!$M$9*0.001),0)*(1-G2201)))</f>
        <v>0</v>
      </c>
      <c r="N2201" s="120" t="s">
        <v>114</v>
      </c>
      <c r="O2201" s="122">
        <f t="shared" si="207"/>
        <v>0</v>
      </c>
      <c r="P2201" s="123"/>
    </row>
    <row r="2202" spans="2:16" x14ac:dyDescent="0.2">
      <c r="B2202" s="124"/>
      <c r="C2202" s="137"/>
      <c r="D2202" s="138">
        <f t="shared" si="204"/>
        <v>0</v>
      </c>
      <c r="E2202" s="231"/>
      <c r="F2202" s="119"/>
      <c r="G2202" s="139">
        <f t="shared" si="208"/>
        <v>0</v>
      </c>
      <c r="H2202" s="140">
        <f t="shared" si="205"/>
        <v>0</v>
      </c>
      <c r="I2202" s="122">
        <f t="shared" si="209"/>
        <v>0</v>
      </c>
      <c r="K2202" s="120"/>
      <c r="L2202" s="141" t="e">
        <f t="shared" si="206"/>
        <v>#N/A</v>
      </c>
      <c r="M2202" s="142">
        <f>IF(C2202="ZZ Group",(SUM(IFERROR(SUM(VLOOKUP(C2202,SpeciesLookup,37,FALSE)*E2202/L2202*20*0.001),0)*(1-G2202))),SUM(IFERROR(SUM(VLOOKUP(C2202,SpeciesLookup,37,FALSE)/L2202*'6. Look Up Tables'!$M$9*0.001),0)*(1-G2202)))</f>
        <v>0</v>
      </c>
      <c r="N2202" s="120" t="s">
        <v>114</v>
      </c>
      <c r="O2202" s="122">
        <f t="shared" si="207"/>
        <v>0</v>
      </c>
      <c r="P2202" s="123"/>
    </row>
    <row r="2203" spans="2:16" x14ac:dyDescent="0.2">
      <c r="B2203" s="124"/>
      <c r="C2203" s="137"/>
      <c r="D2203" s="138">
        <f t="shared" si="204"/>
        <v>0</v>
      </c>
      <c r="E2203" s="231"/>
      <c r="F2203" s="119"/>
      <c r="G2203" s="139">
        <f t="shared" si="208"/>
        <v>0</v>
      </c>
      <c r="H2203" s="140">
        <f t="shared" si="205"/>
        <v>0</v>
      </c>
      <c r="I2203" s="122">
        <f t="shared" si="209"/>
        <v>0</v>
      </c>
      <c r="K2203" s="120"/>
      <c r="L2203" s="141" t="e">
        <f t="shared" si="206"/>
        <v>#N/A</v>
      </c>
      <c r="M2203" s="142">
        <f>IF(C2203="ZZ Group",(SUM(IFERROR(SUM(VLOOKUP(C2203,SpeciesLookup,37,FALSE)*E2203/L2203*20*0.001),0)*(1-G2203))),SUM(IFERROR(SUM(VLOOKUP(C2203,SpeciesLookup,37,FALSE)/L2203*'6. Look Up Tables'!$M$9*0.001),0)*(1-G2203)))</f>
        <v>0</v>
      </c>
      <c r="N2203" s="120" t="s">
        <v>114</v>
      </c>
      <c r="O2203" s="122">
        <f t="shared" si="207"/>
        <v>0</v>
      </c>
      <c r="P2203" s="123"/>
    </row>
    <row r="2204" spans="2:16" x14ac:dyDescent="0.2">
      <c r="B2204" s="124"/>
      <c r="C2204" s="137"/>
      <c r="D2204" s="138">
        <f t="shared" si="204"/>
        <v>0</v>
      </c>
      <c r="E2204" s="231"/>
      <c r="F2204" s="119"/>
      <c r="G2204" s="139">
        <f t="shared" si="208"/>
        <v>0</v>
      </c>
      <c r="H2204" s="140">
        <f t="shared" si="205"/>
        <v>0</v>
      </c>
      <c r="I2204" s="122">
        <f t="shared" si="209"/>
        <v>0</v>
      </c>
      <c r="K2204" s="120"/>
      <c r="L2204" s="141" t="e">
        <f t="shared" si="206"/>
        <v>#N/A</v>
      </c>
      <c r="M2204" s="142">
        <f>IF(C2204="ZZ Group",(SUM(IFERROR(SUM(VLOOKUP(C2204,SpeciesLookup,37,FALSE)*E2204/L2204*20*0.001),0)*(1-G2204))),SUM(IFERROR(SUM(VLOOKUP(C2204,SpeciesLookup,37,FALSE)/L2204*'6. Look Up Tables'!$M$9*0.001),0)*(1-G2204)))</f>
        <v>0</v>
      </c>
      <c r="N2204" s="120" t="s">
        <v>114</v>
      </c>
      <c r="O2204" s="122">
        <f t="shared" si="207"/>
        <v>0</v>
      </c>
      <c r="P2204" s="123"/>
    </row>
    <row r="2205" spans="2:16" x14ac:dyDescent="0.2">
      <c r="B2205" s="124"/>
      <c r="C2205" s="137"/>
      <c r="D2205" s="138">
        <f t="shared" si="204"/>
        <v>0</v>
      </c>
      <c r="E2205" s="231"/>
      <c r="F2205" s="119"/>
      <c r="G2205" s="139">
        <f t="shared" si="208"/>
        <v>0</v>
      </c>
      <c r="H2205" s="140">
        <f t="shared" si="205"/>
        <v>0</v>
      </c>
      <c r="I2205" s="122">
        <f t="shared" si="209"/>
        <v>0</v>
      </c>
      <c r="K2205" s="120"/>
      <c r="L2205" s="141" t="e">
        <f t="shared" si="206"/>
        <v>#N/A</v>
      </c>
      <c r="M2205" s="142">
        <f>IF(C2205="ZZ Group",(SUM(IFERROR(SUM(VLOOKUP(C2205,SpeciesLookup,37,FALSE)*E2205/L2205*20*0.001),0)*(1-G2205))),SUM(IFERROR(SUM(VLOOKUP(C2205,SpeciesLookup,37,FALSE)/L2205*'6. Look Up Tables'!$M$9*0.001),0)*(1-G2205)))</f>
        <v>0</v>
      </c>
      <c r="N2205" s="120" t="s">
        <v>114</v>
      </c>
      <c r="O2205" s="122">
        <f t="shared" si="207"/>
        <v>0</v>
      </c>
      <c r="P2205" s="123"/>
    </row>
    <row r="2206" spans="2:16" x14ac:dyDescent="0.2">
      <c r="B2206" s="124"/>
      <c r="C2206" s="137"/>
      <c r="D2206" s="138">
        <f t="shared" si="204"/>
        <v>0</v>
      </c>
      <c r="E2206" s="231"/>
      <c r="F2206" s="119"/>
      <c r="G2206" s="139">
        <f t="shared" si="208"/>
        <v>0</v>
      </c>
      <c r="H2206" s="140">
        <f t="shared" si="205"/>
        <v>0</v>
      </c>
      <c r="I2206" s="122">
        <f t="shared" si="209"/>
        <v>0</v>
      </c>
      <c r="K2206" s="120"/>
      <c r="L2206" s="141" t="e">
        <f t="shared" si="206"/>
        <v>#N/A</v>
      </c>
      <c r="M2206" s="142">
        <f>IF(C2206="ZZ Group",(SUM(IFERROR(SUM(VLOOKUP(C2206,SpeciesLookup,37,FALSE)*E2206/L2206*20*0.001),0)*(1-G2206))),SUM(IFERROR(SUM(VLOOKUP(C2206,SpeciesLookup,37,FALSE)/L2206*'6. Look Up Tables'!$M$9*0.001),0)*(1-G2206)))</f>
        <v>0</v>
      </c>
      <c r="N2206" s="120" t="s">
        <v>114</v>
      </c>
      <c r="O2206" s="122">
        <f t="shared" si="207"/>
        <v>0</v>
      </c>
      <c r="P2206" s="123"/>
    </row>
    <row r="2207" spans="2:16" x14ac:dyDescent="0.2">
      <c r="B2207" s="124"/>
      <c r="C2207" s="137"/>
      <c r="D2207" s="138">
        <f t="shared" si="204"/>
        <v>0</v>
      </c>
      <c r="E2207" s="231"/>
      <c r="F2207" s="119"/>
      <c r="G2207" s="139">
        <f t="shared" si="208"/>
        <v>0</v>
      </c>
      <c r="H2207" s="140">
        <f t="shared" si="205"/>
        <v>0</v>
      </c>
      <c r="I2207" s="122">
        <f t="shared" si="209"/>
        <v>0</v>
      </c>
      <c r="K2207" s="120"/>
      <c r="L2207" s="141" t="e">
        <f t="shared" si="206"/>
        <v>#N/A</v>
      </c>
      <c r="M2207" s="142">
        <f>IF(C2207="ZZ Group",(SUM(IFERROR(SUM(VLOOKUP(C2207,SpeciesLookup,37,FALSE)*E2207/L2207*20*0.001),0)*(1-G2207))),SUM(IFERROR(SUM(VLOOKUP(C2207,SpeciesLookup,37,FALSE)/L2207*'6. Look Up Tables'!$M$9*0.001),0)*(1-G2207)))</f>
        <v>0</v>
      </c>
      <c r="N2207" s="120" t="s">
        <v>114</v>
      </c>
      <c r="O2207" s="122">
        <f t="shared" si="207"/>
        <v>0</v>
      </c>
      <c r="P2207" s="123"/>
    </row>
    <row r="2208" spans="2:16" x14ac:dyDescent="0.2">
      <c r="B2208" s="124"/>
      <c r="C2208" s="137"/>
      <c r="D2208" s="138">
        <f t="shared" si="204"/>
        <v>0</v>
      </c>
      <c r="E2208" s="231"/>
      <c r="F2208" s="119"/>
      <c r="G2208" s="139">
        <f t="shared" si="208"/>
        <v>0</v>
      </c>
      <c r="H2208" s="140">
        <f t="shared" si="205"/>
        <v>0</v>
      </c>
      <c r="I2208" s="122">
        <f t="shared" si="209"/>
        <v>0</v>
      </c>
      <c r="K2208" s="120"/>
      <c r="L2208" s="141" t="e">
        <f t="shared" si="206"/>
        <v>#N/A</v>
      </c>
      <c r="M2208" s="142">
        <f>IF(C2208="ZZ Group",(SUM(IFERROR(SUM(VLOOKUP(C2208,SpeciesLookup,37,FALSE)*E2208/L2208*20*0.001),0)*(1-G2208))),SUM(IFERROR(SUM(VLOOKUP(C2208,SpeciesLookup,37,FALSE)/L2208*'6. Look Up Tables'!$M$9*0.001),0)*(1-G2208)))</f>
        <v>0</v>
      </c>
      <c r="N2208" s="120" t="s">
        <v>114</v>
      </c>
      <c r="O2208" s="122">
        <f t="shared" si="207"/>
        <v>0</v>
      </c>
      <c r="P2208" s="123"/>
    </row>
    <row r="2209" spans="2:16" x14ac:dyDescent="0.2">
      <c r="B2209" s="124"/>
      <c r="C2209" s="137"/>
      <c r="D2209" s="138">
        <f t="shared" si="204"/>
        <v>0</v>
      </c>
      <c r="E2209" s="231"/>
      <c r="F2209" s="119"/>
      <c r="G2209" s="139">
        <f t="shared" si="208"/>
        <v>0</v>
      </c>
      <c r="H2209" s="140">
        <f t="shared" si="205"/>
        <v>0</v>
      </c>
      <c r="I2209" s="122">
        <f t="shared" si="209"/>
        <v>0</v>
      </c>
      <c r="K2209" s="120"/>
      <c r="L2209" s="141" t="e">
        <f t="shared" si="206"/>
        <v>#N/A</v>
      </c>
      <c r="M2209" s="142">
        <f>IF(C2209="ZZ Group",(SUM(IFERROR(SUM(VLOOKUP(C2209,SpeciesLookup,37,FALSE)*E2209/L2209*20*0.001),0)*(1-G2209))),SUM(IFERROR(SUM(VLOOKUP(C2209,SpeciesLookup,37,FALSE)/L2209*'6. Look Up Tables'!$M$9*0.001),0)*(1-G2209)))</f>
        <v>0</v>
      </c>
      <c r="N2209" s="120" t="s">
        <v>114</v>
      </c>
      <c r="O2209" s="122">
        <f t="shared" si="207"/>
        <v>0</v>
      </c>
      <c r="P2209" s="123"/>
    </row>
    <row r="2210" spans="2:16" x14ac:dyDescent="0.2">
      <c r="B2210" s="124"/>
      <c r="C2210" s="137"/>
      <c r="D2210" s="138">
        <f t="shared" si="204"/>
        <v>0</v>
      </c>
      <c r="E2210" s="231"/>
      <c r="F2210" s="119"/>
      <c r="G2210" s="139">
        <f t="shared" si="208"/>
        <v>0</v>
      </c>
      <c r="H2210" s="140">
        <f t="shared" si="205"/>
        <v>0</v>
      </c>
      <c r="I2210" s="122">
        <f t="shared" si="209"/>
        <v>0</v>
      </c>
      <c r="K2210" s="120"/>
      <c r="L2210" s="141" t="e">
        <f t="shared" si="206"/>
        <v>#N/A</v>
      </c>
      <c r="M2210" s="142">
        <f>IF(C2210="ZZ Group",(SUM(IFERROR(SUM(VLOOKUP(C2210,SpeciesLookup,37,FALSE)*E2210/L2210*20*0.001),0)*(1-G2210))),SUM(IFERROR(SUM(VLOOKUP(C2210,SpeciesLookup,37,FALSE)/L2210*'6. Look Up Tables'!$M$9*0.001),0)*(1-G2210)))</f>
        <v>0</v>
      </c>
      <c r="N2210" s="120" t="s">
        <v>114</v>
      </c>
      <c r="O2210" s="122">
        <f t="shared" si="207"/>
        <v>0</v>
      </c>
      <c r="P2210" s="123"/>
    </row>
    <row r="2211" spans="2:16" x14ac:dyDescent="0.2">
      <c r="B2211" s="124"/>
      <c r="C2211" s="137"/>
      <c r="D2211" s="138">
        <f t="shared" si="204"/>
        <v>0</v>
      </c>
      <c r="E2211" s="231"/>
      <c r="F2211" s="119"/>
      <c r="G2211" s="139">
        <f t="shared" si="208"/>
        <v>0</v>
      </c>
      <c r="H2211" s="140">
        <f t="shared" si="205"/>
        <v>0</v>
      </c>
      <c r="I2211" s="122">
        <f t="shared" si="209"/>
        <v>0</v>
      </c>
      <c r="K2211" s="120"/>
      <c r="L2211" s="141" t="e">
        <f t="shared" si="206"/>
        <v>#N/A</v>
      </c>
      <c r="M2211" s="142">
        <f>IF(C2211="ZZ Group",(SUM(IFERROR(SUM(VLOOKUP(C2211,SpeciesLookup,37,FALSE)*E2211/L2211*20*0.001),0)*(1-G2211))),SUM(IFERROR(SUM(VLOOKUP(C2211,SpeciesLookup,37,FALSE)/L2211*'6. Look Up Tables'!$M$9*0.001),0)*(1-G2211)))</f>
        <v>0</v>
      </c>
      <c r="N2211" s="120" t="s">
        <v>114</v>
      </c>
      <c r="O2211" s="122">
        <f t="shared" si="207"/>
        <v>0</v>
      </c>
      <c r="P2211" s="123"/>
    </row>
    <row r="2212" spans="2:16" x14ac:dyDescent="0.2">
      <c r="B2212" s="124"/>
      <c r="C2212" s="137"/>
      <c r="D2212" s="138">
        <f t="shared" si="204"/>
        <v>0</v>
      </c>
      <c r="E2212" s="231"/>
      <c r="F2212" s="119"/>
      <c r="G2212" s="139">
        <f t="shared" si="208"/>
        <v>0</v>
      </c>
      <c r="H2212" s="140">
        <f t="shared" si="205"/>
        <v>0</v>
      </c>
      <c r="I2212" s="122">
        <f t="shared" si="209"/>
        <v>0</v>
      </c>
      <c r="K2212" s="120"/>
      <c r="L2212" s="141" t="e">
        <f t="shared" si="206"/>
        <v>#N/A</v>
      </c>
      <c r="M2212" s="142">
        <f>IF(C2212="ZZ Group",(SUM(IFERROR(SUM(VLOOKUP(C2212,SpeciesLookup,37,FALSE)*E2212/L2212*20*0.001),0)*(1-G2212))),SUM(IFERROR(SUM(VLOOKUP(C2212,SpeciesLookup,37,FALSE)/L2212*'6. Look Up Tables'!$M$9*0.001),0)*(1-G2212)))</f>
        <v>0</v>
      </c>
      <c r="N2212" s="120" t="s">
        <v>114</v>
      </c>
      <c r="O2212" s="122">
        <f t="shared" si="207"/>
        <v>0</v>
      </c>
      <c r="P2212" s="123"/>
    </row>
    <row r="2213" spans="2:16" x14ac:dyDescent="0.2">
      <c r="B2213" s="124"/>
      <c r="C2213" s="137"/>
      <c r="D2213" s="138">
        <f t="shared" si="204"/>
        <v>0</v>
      </c>
      <c r="E2213" s="231"/>
      <c r="F2213" s="119"/>
      <c r="G2213" s="139">
        <f t="shared" si="208"/>
        <v>0</v>
      </c>
      <c r="H2213" s="140">
        <f t="shared" si="205"/>
        <v>0</v>
      </c>
      <c r="I2213" s="122">
        <f t="shared" si="209"/>
        <v>0</v>
      </c>
      <c r="K2213" s="120"/>
      <c r="L2213" s="141" t="e">
        <f t="shared" si="206"/>
        <v>#N/A</v>
      </c>
      <c r="M2213" s="142">
        <f>IF(C2213="ZZ Group",(SUM(IFERROR(SUM(VLOOKUP(C2213,SpeciesLookup,37,FALSE)*E2213/L2213*20*0.001),0)*(1-G2213))),SUM(IFERROR(SUM(VLOOKUP(C2213,SpeciesLookup,37,FALSE)/L2213*'6. Look Up Tables'!$M$9*0.001),0)*(1-G2213)))</f>
        <v>0</v>
      </c>
      <c r="N2213" s="120" t="s">
        <v>114</v>
      </c>
      <c r="O2213" s="122">
        <f t="shared" si="207"/>
        <v>0</v>
      </c>
      <c r="P2213" s="123"/>
    </row>
    <row r="2214" spans="2:16" x14ac:dyDescent="0.2">
      <c r="B2214" s="124"/>
      <c r="C2214" s="137"/>
      <c r="D2214" s="138">
        <f t="shared" si="204"/>
        <v>0</v>
      </c>
      <c r="E2214" s="231"/>
      <c r="F2214" s="119"/>
      <c r="G2214" s="139">
        <f t="shared" si="208"/>
        <v>0</v>
      </c>
      <c r="H2214" s="140">
        <f t="shared" si="205"/>
        <v>0</v>
      </c>
      <c r="I2214" s="122">
        <f t="shared" si="209"/>
        <v>0</v>
      </c>
      <c r="K2214" s="120"/>
      <c r="L2214" s="141" t="e">
        <f t="shared" si="206"/>
        <v>#N/A</v>
      </c>
      <c r="M2214" s="142">
        <f>IF(C2214="ZZ Group",(SUM(IFERROR(SUM(VLOOKUP(C2214,SpeciesLookup,37,FALSE)*E2214/L2214*20*0.001),0)*(1-G2214))),SUM(IFERROR(SUM(VLOOKUP(C2214,SpeciesLookup,37,FALSE)/L2214*'6. Look Up Tables'!$M$9*0.001),0)*(1-G2214)))</f>
        <v>0</v>
      </c>
      <c r="N2214" s="120" t="s">
        <v>114</v>
      </c>
      <c r="O2214" s="122">
        <f t="shared" si="207"/>
        <v>0</v>
      </c>
      <c r="P2214" s="123"/>
    </row>
    <row r="2215" spans="2:16" x14ac:dyDescent="0.2">
      <c r="B2215" s="124"/>
      <c r="C2215" s="137"/>
      <c r="D2215" s="138">
        <f t="shared" si="204"/>
        <v>0</v>
      </c>
      <c r="E2215" s="231"/>
      <c r="F2215" s="119"/>
      <c r="G2215" s="139">
        <f t="shared" si="208"/>
        <v>0</v>
      </c>
      <c r="H2215" s="140">
        <f t="shared" si="205"/>
        <v>0</v>
      </c>
      <c r="I2215" s="122">
        <f t="shared" si="209"/>
        <v>0</v>
      </c>
      <c r="K2215" s="120"/>
      <c r="L2215" s="141" t="e">
        <f t="shared" si="206"/>
        <v>#N/A</v>
      </c>
      <c r="M2215" s="142">
        <f>IF(C2215="ZZ Group",(SUM(IFERROR(SUM(VLOOKUP(C2215,SpeciesLookup,37,FALSE)*E2215/L2215*20*0.001),0)*(1-G2215))),SUM(IFERROR(SUM(VLOOKUP(C2215,SpeciesLookup,37,FALSE)/L2215*'6. Look Up Tables'!$M$9*0.001),0)*(1-G2215)))</f>
        <v>0</v>
      </c>
      <c r="N2215" s="120" t="s">
        <v>114</v>
      </c>
      <c r="O2215" s="122">
        <f t="shared" si="207"/>
        <v>0</v>
      </c>
      <c r="P2215" s="123"/>
    </row>
    <row r="2216" spans="2:16" x14ac:dyDescent="0.2">
      <c r="B2216" s="124"/>
      <c r="C2216" s="137"/>
      <c r="D2216" s="138">
        <f t="shared" si="204"/>
        <v>0</v>
      </c>
      <c r="E2216" s="231"/>
      <c r="F2216" s="119"/>
      <c r="G2216" s="139">
        <f t="shared" si="208"/>
        <v>0</v>
      </c>
      <c r="H2216" s="140">
        <f t="shared" si="205"/>
        <v>0</v>
      </c>
      <c r="I2216" s="122">
        <f t="shared" si="209"/>
        <v>0</v>
      </c>
      <c r="K2216" s="120"/>
      <c r="L2216" s="141" t="e">
        <f t="shared" si="206"/>
        <v>#N/A</v>
      </c>
      <c r="M2216" s="142">
        <f>IF(C2216="ZZ Group",(SUM(IFERROR(SUM(VLOOKUP(C2216,SpeciesLookup,37,FALSE)*E2216/L2216*20*0.001),0)*(1-G2216))),SUM(IFERROR(SUM(VLOOKUP(C2216,SpeciesLookup,37,FALSE)/L2216*'6. Look Up Tables'!$M$9*0.001),0)*(1-G2216)))</f>
        <v>0</v>
      </c>
      <c r="N2216" s="120" t="s">
        <v>114</v>
      </c>
      <c r="O2216" s="122">
        <f t="shared" si="207"/>
        <v>0</v>
      </c>
      <c r="P2216" s="123"/>
    </row>
    <row r="2217" spans="2:16" x14ac:dyDescent="0.2">
      <c r="B2217" s="124"/>
      <c r="C2217" s="137"/>
      <c r="D2217" s="138">
        <f t="shared" si="204"/>
        <v>0</v>
      </c>
      <c r="E2217" s="231"/>
      <c r="F2217" s="119"/>
      <c r="G2217" s="139">
        <f t="shared" si="208"/>
        <v>0</v>
      </c>
      <c r="H2217" s="140">
        <f t="shared" si="205"/>
        <v>0</v>
      </c>
      <c r="I2217" s="122">
        <f t="shared" si="209"/>
        <v>0</v>
      </c>
      <c r="K2217" s="120"/>
      <c r="L2217" s="141" t="e">
        <f t="shared" si="206"/>
        <v>#N/A</v>
      </c>
      <c r="M2217" s="142">
        <f>IF(C2217="ZZ Group",(SUM(IFERROR(SUM(VLOOKUP(C2217,SpeciesLookup,37,FALSE)*E2217/L2217*20*0.001),0)*(1-G2217))),SUM(IFERROR(SUM(VLOOKUP(C2217,SpeciesLookup,37,FALSE)/L2217*'6. Look Up Tables'!$M$9*0.001),0)*(1-G2217)))</f>
        <v>0</v>
      </c>
      <c r="N2217" s="120" t="s">
        <v>114</v>
      </c>
      <c r="O2217" s="122">
        <f t="shared" si="207"/>
        <v>0</v>
      </c>
      <c r="P2217" s="123"/>
    </row>
    <row r="2218" spans="2:16" x14ac:dyDescent="0.2">
      <c r="B2218" s="124"/>
      <c r="C2218" s="137"/>
      <c r="D2218" s="138">
        <f t="shared" si="204"/>
        <v>0</v>
      </c>
      <c r="E2218" s="231"/>
      <c r="F2218" s="119"/>
      <c r="G2218" s="139">
        <f t="shared" si="208"/>
        <v>0</v>
      </c>
      <c r="H2218" s="140">
        <f t="shared" si="205"/>
        <v>0</v>
      </c>
      <c r="I2218" s="122">
        <f t="shared" si="209"/>
        <v>0</v>
      </c>
      <c r="K2218" s="120"/>
      <c r="L2218" s="141" t="e">
        <f t="shared" si="206"/>
        <v>#N/A</v>
      </c>
      <c r="M2218" s="142">
        <f>IF(C2218="ZZ Group",(SUM(IFERROR(SUM(VLOOKUP(C2218,SpeciesLookup,37,FALSE)*E2218/L2218*20*0.001),0)*(1-G2218))),SUM(IFERROR(SUM(VLOOKUP(C2218,SpeciesLookup,37,FALSE)/L2218*'6. Look Up Tables'!$M$9*0.001),0)*(1-G2218)))</f>
        <v>0</v>
      </c>
      <c r="N2218" s="120" t="s">
        <v>114</v>
      </c>
      <c r="O2218" s="122">
        <f t="shared" si="207"/>
        <v>0</v>
      </c>
      <c r="P2218" s="123"/>
    </row>
    <row r="2219" spans="2:16" x14ac:dyDescent="0.2">
      <c r="B2219" s="124"/>
      <c r="C2219" s="137"/>
      <c r="D2219" s="138">
        <f t="shared" si="204"/>
        <v>0</v>
      </c>
      <c r="E2219" s="231"/>
      <c r="F2219" s="119"/>
      <c r="G2219" s="139">
        <f t="shared" si="208"/>
        <v>0</v>
      </c>
      <c r="H2219" s="140">
        <f t="shared" si="205"/>
        <v>0</v>
      </c>
      <c r="I2219" s="122">
        <f t="shared" si="209"/>
        <v>0</v>
      </c>
      <c r="K2219" s="120"/>
      <c r="L2219" s="141" t="e">
        <f t="shared" si="206"/>
        <v>#N/A</v>
      </c>
      <c r="M2219" s="142">
        <f>IF(C2219="ZZ Group",(SUM(IFERROR(SUM(VLOOKUP(C2219,SpeciesLookup,37,FALSE)*E2219/L2219*20*0.001),0)*(1-G2219))),SUM(IFERROR(SUM(VLOOKUP(C2219,SpeciesLookup,37,FALSE)/L2219*'6. Look Up Tables'!$M$9*0.001),0)*(1-G2219)))</f>
        <v>0</v>
      </c>
      <c r="N2219" s="120" t="s">
        <v>114</v>
      </c>
      <c r="O2219" s="122">
        <f t="shared" si="207"/>
        <v>0</v>
      </c>
      <c r="P2219" s="123"/>
    </row>
    <row r="2220" spans="2:16" x14ac:dyDescent="0.2">
      <c r="B2220" s="124"/>
      <c r="C2220" s="137"/>
      <c r="D2220" s="138">
        <f t="shared" si="204"/>
        <v>0</v>
      </c>
      <c r="E2220" s="231"/>
      <c r="F2220" s="119"/>
      <c r="G2220" s="139">
        <f t="shared" si="208"/>
        <v>0</v>
      </c>
      <c r="H2220" s="140">
        <f t="shared" si="205"/>
        <v>0</v>
      </c>
      <c r="I2220" s="122">
        <f t="shared" si="209"/>
        <v>0</v>
      </c>
      <c r="K2220" s="120"/>
      <c r="L2220" s="141" t="e">
        <f t="shared" si="206"/>
        <v>#N/A</v>
      </c>
      <c r="M2220" s="142">
        <f>IF(C2220="ZZ Group",(SUM(IFERROR(SUM(VLOOKUP(C2220,SpeciesLookup,37,FALSE)*E2220/L2220*20*0.001),0)*(1-G2220))),SUM(IFERROR(SUM(VLOOKUP(C2220,SpeciesLookup,37,FALSE)/L2220*'6. Look Up Tables'!$M$9*0.001),0)*(1-G2220)))</f>
        <v>0</v>
      </c>
      <c r="N2220" s="120" t="s">
        <v>114</v>
      </c>
      <c r="O2220" s="122">
        <f t="shared" si="207"/>
        <v>0</v>
      </c>
      <c r="P2220" s="123"/>
    </row>
    <row r="2221" spans="2:16" x14ac:dyDescent="0.2">
      <c r="B2221" s="124"/>
      <c r="C2221" s="137"/>
      <c r="D2221" s="138">
        <f t="shared" si="204"/>
        <v>0</v>
      </c>
      <c r="E2221" s="231"/>
      <c r="F2221" s="119"/>
      <c r="G2221" s="139">
        <f t="shared" si="208"/>
        <v>0</v>
      </c>
      <c r="H2221" s="140">
        <f t="shared" si="205"/>
        <v>0</v>
      </c>
      <c r="I2221" s="122">
        <f t="shared" si="209"/>
        <v>0</v>
      </c>
      <c r="K2221" s="120"/>
      <c r="L2221" s="141" t="e">
        <f t="shared" si="206"/>
        <v>#N/A</v>
      </c>
      <c r="M2221" s="142">
        <f>IF(C2221="ZZ Group",(SUM(IFERROR(SUM(VLOOKUP(C2221,SpeciesLookup,37,FALSE)*E2221/L2221*20*0.001),0)*(1-G2221))),SUM(IFERROR(SUM(VLOOKUP(C2221,SpeciesLookup,37,FALSE)/L2221*'6. Look Up Tables'!$M$9*0.001),0)*(1-G2221)))</f>
        <v>0</v>
      </c>
      <c r="N2221" s="120" t="s">
        <v>114</v>
      </c>
      <c r="O2221" s="122">
        <f t="shared" si="207"/>
        <v>0</v>
      </c>
      <c r="P2221" s="123"/>
    </row>
    <row r="2222" spans="2:16" x14ac:dyDescent="0.2">
      <c r="B2222" s="124"/>
      <c r="C2222" s="137"/>
      <c r="D2222" s="138">
        <f t="shared" si="204"/>
        <v>0</v>
      </c>
      <c r="E2222" s="231"/>
      <c r="F2222" s="119"/>
      <c r="G2222" s="139">
        <f t="shared" si="208"/>
        <v>0</v>
      </c>
      <c r="H2222" s="140">
        <f t="shared" si="205"/>
        <v>0</v>
      </c>
      <c r="I2222" s="122">
        <f t="shared" si="209"/>
        <v>0</v>
      </c>
      <c r="K2222" s="120"/>
      <c r="L2222" s="141" t="e">
        <f t="shared" si="206"/>
        <v>#N/A</v>
      </c>
      <c r="M2222" s="142">
        <f>IF(C2222="ZZ Group",(SUM(IFERROR(SUM(VLOOKUP(C2222,SpeciesLookup,37,FALSE)*E2222/L2222*20*0.001),0)*(1-G2222))),SUM(IFERROR(SUM(VLOOKUP(C2222,SpeciesLookup,37,FALSE)/L2222*'6. Look Up Tables'!$M$9*0.001),0)*(1-G2222)))</f>
        <v>0</v>
      </c>
      <c r="N2222" s="120" t="s">
        <v>114</v>
      </c>
      <c r="O2222" s="122">
        <f t="shared" si="207"/>
        <v>0</v>
      </c>
      <c r="P2222" s="123"/>
    </row>
    <row r="2223" spans="2:16" x14ac:dyDescent="0.2">
      <c r="B2223" s="124"/>
      <c r="C2223" s="137"/>
      <c r="D2223" s="138">
        <f t="shared" si="204"/>
        <v>0</v>
      </c>
      <c r="E2223" s="231"/>
      <c r="F2223" s="119"/>
      <c r="G2223" s="139">
        <f t="shared" si="208"/>
        <v>0</v>
      </c>
      <c r="H2223" s="140">
        <f t="shared" si="205"/>
        <v>0</v>
      </c>
      <c r="I2223" s="122">
        <f t="shared" si="209"/>
        <v>0</v>
      </c>
      <c r="K2223" s="120"/>
      <c r="L2223" s="141" t="e">
        <f t="shared" si="206"/>
        <v>#N/A</v>
      </c>
      <c r="M2223" s="142">
        <f>IF(C2223="ZZ Group",(SUM(IFERROR(SUM(VLOOKUP(C2223,SpeciesLookup,37,FALSE)*E2223/L2223*20*0.001),0)*(1-G2223))),SUM(IFERROR(SUM(VLOOKUP(C2223,SpeciesLookup,37,FALSE)/L2223*'6. Look Up Tables'!$M$9*0.001),0)*(1-G2223)))</f>
        <v>0</v>
      </c>
      <c r="N2223" s="120" t="s">
        <v>114</v>
      </c>
      <c r="O2223" s="122">
        <f t="shared" si="207"/>
        <v>0</v>
      </c>
      <c r="P2223" s="123"/>
    </row>
    <row r="2224" spans="2:16" x14ac:dyDescent="0.2">
      <c r="B2224" s="124"/>
      <c r="C2224" s="137"/>
      <c r="D2224" s="138">
        <f t="shared" si="204"/>
        <v>0</v>
      </c>
      <c r="E2224" s="231"/>
      <c r="F2224" s="119"/>
      <c r="G2224" s="139">
        <f t="shared" si="208"/>
        <v>0</v>
      </c>
      <c r="H2224" s="140">
        <f t="shared" si="205"/>
        <v>0</v>
      </c>
      <c r="I2224" s="122">
        <f t="shared" si="209"/>
        <v>0</v>
      </c>
      <c r="K2224" s="120"/>
      <c r="L2224" s="141" t="e">
        <f t="shared" si="206"/>
        <v>#N/A</v>
      </c>
      <c r="M2224" s="142">
        <f>IF(C2224="ZZ Group",(SUM(IFERROR(SUM(VLOOKUP(C2224,SpeciesLookup,37,FALSE)*E2224/L2224*20*0.001),0)*(1-G2224))),SUM(IFERROR(SUM(VLOOKUP(C2224,SpeciesLookup,37,FALSE)/L2224*'6. Look Up Tables'!$M$9*0.001),0)*(1-G2224)))</f>
        <v>0</v>
      </c>
      <c r="N2224" s="120" t="s">
        <v>114</v>
      </c>
      <c r="O2224" s="122">
        <f t="shared" si="207"/>
        <v>0</v>
      </c>
      <c r="P2224" s="123"/>
    </row>
    <row r="2225" spans="2:16" x14ac:dyDescent="0.2">
      <c r="B2225" s="124"/>
      <c r="C2225" s="137"/>
      <c r="D2225" s="138">
        <f t="shared" si="204"/>
        <v>0</v>
      </c>
      <c r="E2225" s="231"/>
      <c r="F2225" s="119"/>
      <c r="G2225" s="139">
        <f t="shared" si="208"/>
        <v>0</v>
      </c>
      <c r="H2225" s="140">
        <f t="shared" si="205"/>
        <v>0</v>
      </c>
      <c r="I2225" s="122">
        <f t="shared" si="209"/>
        <v>0</v>
      </c>
      <c r="K2225" s="120"/>
      <c r="L2225" s="141" t="e">
        <f t="shared" si="206"/>
        <v>#N/A</v>
      </c>
      <c r="M2225" s="142">
        <f>IF(C2225="ZZ Group",(SUM(IFERROR(SUM(VLOOKUP(C2225,SpeciesLookup,37,FALSE)*E2225/L2225*20*0.001),0)*(1-G2225))),SUM(IFERROR(SUM(VLOOKUP(C2225,SpeciesLookup,37,FALSE)/L2225*'6. Look Up Tables'!$M$9*0.001),0)*(1-G2225)))</f>
        <v>0</v>
      </c>
      <c r="N2225" s="120" t="s">
        <v>114</v>
      </c>
      <c r="O2225" s="122">
        <f t="shared" si="207"/>
        <v>0</v>
      </c>
      <c r="P2225" s="123"/>
    </row>
    <row r="2226" spans="2:16" x14ac:dyDescent="0.2">
      <c r="B2226" s="124"/>
      <c r="C2226" s="137"/>
      <c r="D2226" s="138">
        <f t="shared" si="204"/>
        <v>0</v>
      </c>
      <c r="E2226" s="231"/>
      <c r="F2226" s="119"/>
      <c r="G2226" s="139">
        <f t="shared" si="208"/>
        <v>0</v>
      </c>
      <c r="H2226" s="140">
        <f t="shared" si="205"/>
        <v>0</v>
      </c>
      <c r="I2226" s="122">
        <f t="shared" si="209"/>
        <v>0</v>
      </c>
      <c r="K2226" s="120"/>
      <c r="L2226" s="141" t="e">
        <f t="shared" si="206"/>
        <v>#N/A</v>
      </c>
      <c r="M2226" s="142">
        <f>IF(C2226="ZZ Group",(SUM(IFERROR(SUM(VLOOKUP(C2226,SpeciesLookup,37,FALSE)*E2226/L2226*20*0.001),0)*(1-G2226))),SUM(IFERROR(SUM(VLOOKUP(C2226,SpeciesLookup,37,FALSE)/L2226*'6. Look Up Tables'!$M$9*0.001),0)*(1-G2226)))</f>
        <v>0</v>
      </c>
      <c r="N2226" s="120" t="s">
        <v>114</v>
      </c>
      <c r="O2226" s="122">
        <f t="shared" si="207"/>
        <v>0</v>
      </c>
      <c r="P2226" s="123"/>
    </row>
    <row r="2227" spans="2:16" x14ac:dyDescent="0.2">
      <c r="B2227" s="124"/>
      <c r="C2227" s="137"/>
      <c r="D2227" s="138">
        <f t="shared" si="204"/>
        <v>0</v>
      </c>
      <c r="E2227" s="231"/>
      <c r="F2227" s="119"/>
      <c r="G2227" s="139">
        <f t="shared" si="208"/>
        <v>0</v>
      </c>
      <c r="H2227" s="140">
        <f t="shared" si="205"/>
        <v>0</v>
      </c>
      <c r="I2227" s="122">
        <f t="shared" si="209"/>
        <v>0</v>
      </c>
      <c r="K2227" s="120"/>
      <c r="L2227" s="141" t="e">
        <f t="shared" si="206"/>
        <v>#N/A</v>
      </c>
      <c r="M2227" s="142">
        <f>IF(C2227="ZZ Group",(SUM(IFERROR(SUM(VLOOKUP(C2227,SpeciesLookup,37,FALSE)*E2227/L2227*20*0.001),0)*(1-G2227))),SUM(IFERROR(SUM(VLOOKUP(C2227,SpeciesLookup,37,FALSE)/L2227*'6. Look Up Tables'!$M$9*0.001),0)*(1-G2227)))</f>
        <v>0</v>
      </c>
      <c r="N2227" s="120" t="s">
        <v>114</v>
      </c>
      <c r="O2227" s="122">
        <f t="shared" si="207"/>
        <v>0</v>
      </c>
      <c r="P2227" s="123"/>
    </row>
    <row r="2228" spans="2:16" x14ac:dyDescent="0.2">
      <c r="B2228" s="124"/>
      <c r="C2228" s="137"/>
      <c r="D2228" s="138">
        <f t="shared" si="204"/>
        <v>0</v>
      </c>
      <c r="E2228" s="231"/>
      <c r="F2228" s="119"/>
      <c r="G2228" s="139">
        <f t="shared" si="208"/>
        <v>0</v>
      </c>
      <c r="H2228" s="140">
        <f t="shared" si="205"/>
        <v>0</v>
      </c>
      <c r="I2228" s="122">
        <f t="shared" si="209"/>
        <v>0</v>
      </c>
      <c r="K2228" s="120"/>
      <c r="L2228" s="141" t="e">
        <f t="shared" si="206"/>
        <v>#N/A</v>
      </c>
      <c r="M2228" s="142">
        <f>IF(C2228="ZZ Group",(SUM(IFERROR(SUM(VLOOKUP(C2228,SpeciesLookup,37,FALSE)*E2228/L2228*20*0.001),0)*(1-G2228))),SUM(IFERROR(SUM(VLOOKUP(C2228,SpeciesLookup,37,FALSE)/L2228*'6. Look Up Tables'!$M$9*0.001),0)*(1-G2228)))</f>
        <v>0</v>
      </c>
      <c r="N2228" s="120" t="s">
        <v>114</v>
      </c>
      <c r="O2228" s="122">
        <f t="shared" si="207"/>
        <v>0</v>
      </c>
      <c r="P2228" s="123"/>
    </row>
    <row r="2229" spans="2:16" x14ac:dyDescent="0.2">
      <c r="B2229" s="124"/>
      <c r="C2229" s="137"/>
      <c r="D2229" s="138">
        <f t="shared" si="204"/>
        <v>0</v>
      </c>
      <c r="E2229" s="231"/>
      <c r="F2229" s="119"/>
      <c r="G2229" s="139">
        <f t="shared" si="208"/>
        <v>0</v>
      </c>
      <c r="H2229" s="140">
        <f t="shared" si="205"/>
        <v>0</v>
      </c>
      <c r="I2229" s="122">
        <f t="shared" si="209"/>
        <v>0</v>
      </c>
      <c r="K2229" s="120"/>
      <c r="L2229" s="141" t="e">
        <f t="shared" si="206"/>
        <v>#N/A</v>
      </c>
      <c r="M2229" s="142">
        <f>IF(C2229="ZZ Group",(SUM(IFERROR(SUM(VLOOKUP(C2229,SpeciesLookup,37,FALSE)*E2229/L2229*20*0.001),0)*(1-G2229))),SUM(IFERROR(SUM(VLOOKUP(C2229,SpeciesLookup,37,FALSE)/L2229*'6. Look Up Tables'!$M$9*0.001),0)*(1-G2229)))</f>
        <v>0</v>
      </c>
      <c r="N2229" s="120" t="s">
        <v>114</v>
      </c>
      <c r="O2229" s="122">
        <f t="shared" si="207"/>
        <v>0</v>
      </c>
      <c r="P2229" s="123"/>
    </row>
    <row r="2230" spans="2:16" x14ac:dyDescent="0.2">
      <c r="B2230" s="124"/>
      <c r="C2230" s="137"/>
      <c r="D2230" s="138">
        <f t="shared" si="204"/>
        <v>0</v>
      </c>
      <c r="E2230" s="231"/>
      <c r="F2230" s="119"/>
      <c r="G2230" s="139">
        <f t="shared" si="208"/>
        <v>0</v>
      </c>
      <c r="H2230" s="140">
        <f t="shared" si="205"/>
        <v>0</v>
      </c>
      <c r="I2230" s="122">
        <f t="shared" si="209"/>
        <v>0</v>
      </c>
      <c r="K2230" s="120"/>
      <c r="L2230" s="141" t="e">
        <f t="shared" si="206"/>
        <v>#N/A</v>
      </c>
      <c r="M2230" s="142">
        <f>IF(C2230="ZZ Group",(SUM(IFERROR(SUM(VLOOKUP(C2230,SpeciesLookup,37,FALSE)*E2230/L2230*20*0.001),0)*(1-G2230))),SUM(IFERROR(SUM(VLOOKUP(C2230,SpeciesLookup,37,FALSE)/L2230*'6. Look Up Tables'!$M$9*0.001),0)*(1-G2230)))</f>
        <v>0</v>
      </c>
      <c r="N2230" s="120" t="s">
        <v>114</v>
      </c>
      <c r="O2230" s="122">
        <f t="shared" si="207"/>
        <v>0</v>
      </c>
      <c r="P2230" s="123"/>
    </row>
    <row r="2231" spans="2:16" x14ac:dyDescent="0.2">
      <c r="B2231" s="124"/>
      <c r="C2231" s="137"/>
      <c r="D2231" s="138">
        <f t="shared" si="204"/>
        <v>0</v>
      </c>
      <c r="E2231" s="231"/>
      <c r="F2231" s="119"/>
      <c r="G2231" s="139">
        <f t="shared" si="208"/>
        <v>0</v>
      </c>
      <c r="H2231" s="140">
        <f t="shared" si="205"/>
        <v>0</v>
      </c>
      <c r="I2231" s="122">
        <f t="shared" si="209"/>
        <v>0</v>
      </c>
      <c r="K2231" s="120"/>
      <c r="L2231" s="141" t="e">
        <f t="shared" si="206"/>
        <v>#N/A</v>
      </c>
      <c r="M2231" s="142">
        <f>IF(C2231="ZZ Group",(SUM(IFERROR(SUM(VLOOKUP(C2231,SpeciesLookup,37,FALSE)*E2231/L2231*20*0.001),0)*(1-G2231))),SUM(IFERROR(SUM(VLOOKUP(C2231,SpeciesLookup,37,FALSE)/L2231*'6. Look Up Tables'!$M$9*0.001),0)*(1-G2231)))</f>
        <v>0</v>
      </c>
      <c r="N2231" s="120" t="s">
        <v>114</v>
      </c>
      <c r="O2231" s="122">
        <f t="shared" si="207"/>
        <v>0</v>
      </c>
      <c r="P2231" s="123"/>
    </row>
    <row r="2232" spans="2:16" x14ac:dyDescent="0.2">
      <c r="B2232" s="124"/>
      <c r="C2232" s="137"/>
      <c r="D2232" s="138">
        <f t="shared" si="204"/>
        <v>0</v>
      </c>
      <c r="E2232" s="231"/>
      <c r="F2232" s="119"/>
      <c r="G2232" s="139">
        <f t="shared" si="208"/>
        <v>0</v>
      </c>
      <c r="H2232" s="140">
        <f t="shared" si="205"/>
        <v>0</v>
      </c>
      <c r="I2232" s="122">
        <f t="shared" si="209"/>
        <v>0</v>
      </c>
      <c r="K2232" s="120"/>
      <c r="L2232" s="141" t="e">
        <f t="shared" si="206"/>
        <v>#N/A</v>
      </c>
      <c r="M2232" s="142">
        <f>IF(C2232="ZZ Group",(SUM(IFERROR(SUM(VLOOKUP(C2232,SpeciesLookup,37,FALSE)*E2232/L2232*20*0.001),0)*(1-G2232))),SUM(IFERROR(SUM(VLOOKUP(C2232,SpeciesLookup,37,FALSE)/L2232*'6. Look Up Tables'!$M$9*0.001),0)*(1-G2232)))</f>
        <v>0</v>
      </c>
      <c r="N2232" s="120" t="s">
        <v>114</v>
      </c>
      <c r="O2232" s="122">
        <f t="shared" si="207"/>
        <v>0</v>
      </c>
      <c r="P2232" s="123"/>
    </row>
    <row r="2233" spans="2:16" x14ac:dyDescent="0.2">
      <c r="B2233" s="124"/>
      <c r="C2233" s="137"/>
      <c r="D2233" s="138">
        <f t="shared" si="204"/>
        <v>0</v>
      </c>
      <c r="E2233" s="231"/>
      <c r="F2233" s="119"/>
      <c r="G2233" s="139">
        <f t="shared" si="208"/>
        <v>0</v>
      </c>
      <c r="H2233" s="140">
        <f t="shared" si="205"/>
        <v>0</v>
      </c>
      <c r="I2233" s="122">
        <f t="shared" si="209"/>
        <v>0</v>
      </c>
      <c r="K2233" s="120"/>
      <c r="L2233" s="141" t="e">
        <f t="shared" si="206"/>
        <v>#N/A</v>
      </c>
      <c r="M2233" s="142">
        <f>IF(C2233="ZZ Group",(SUM(IFERROR(SUM(VLOOKUP(C2233,SpeciesLookup,37,FALSE)*E2233/L2233*20*0.001),0)*(1-G2233))),SUM(IFERROR(SUM(VLOOKUP(C2233,SpeciesLookup,37,FALSE)/L2233*'6. Look Up Tables'!$M$9*0.001),0)*(1-G2233)))</f>
        <v>0</v>
      </c>
      <c r="N2233" s="120" t="s">
        <v>114</v>
      </c>
      <c r="O2233" s="122">
        <f t="shared" si="207"/>
        <v>0</v>
      </c>
      <c r="P2233" s="123"/>
    </row>
    <row r="2234" spans="2:16" x14ac:dyDescent="0.2">
      <c r="B2234" s="124"/>
      <c r="C2234" s="137"/>
      <c r="D2234" s="138">
        <f t="shared" si="204"/>
        <v>0</v>
      </c>
      <c r="E2234" s="231"/>
      <c r="F2234" s="119"/>
      <c r="G2234" s="139">
        <f t="shared" si="208"/>
        <v>0</v>
      </c>
      <c r="H2234" s="140">
        <f t="shared" si="205"/>
        <v>0</v>
      </c>
      <c r="I2234" s="122">
        <f t="shared" si="209"/>
        <v>0</v>
      </c>
      <c r="K2234" s="120"/>
      <c r="L2234" s="141" t="e">
        <f t="shared" si="206"/>
        <v>#N/A</v>
      </c>
      <c r="M2234" s="142">
        <f>IF(C2234="ZZ Group",(SUM(IFERROR(SUM(VLOOKUP(C2234,SpeciesLookup,37,FALSE)*E2234/L2234*20*0.001),0)*(1-G2234))),SUM(IFERROR(SUM(VLOOKUP(C2234,SpeciesLookup,37,FALSE)/L2234*'6. Look Up Tables'!$M$9*0.001),0)*(1-G2234)))</f>
        <v>0</v>
      </c>
      <c r="N2234" s="120" t="s">
        <v>114</v>
      </c>
      <c r="O2234" s="122">
        <f t="shared" si="207"/>
        <v>0</v>
      </c>
      <c r="P2234" s="123"/>
    </row>
    <row r="2235" spans="2:16" x14ac:dyDescent="0.2">
      <c r="B2235" s="124"/>
      <c r="C2235" s="137"/>
      <c r="D2235" s="138">
        <f t="shared" si="204"/>
        <v>0</v>
      </c>
      <c r="E2235" s="231"/>
      <c r="F2235" s="119"/>
      <c r="G2235" s="139">
        <f t="shared" si="208"/>
        <v>0</v>
      </c>
      <c r="H2235" s="140">
        <f t="shared" si="205"/>
        <v>0</v>
      </c>
      <c r="I2235" s="122">
        <f t="shared" si="209"/>
        <v>0</v>
      </c>
      <c r="K2235" s="120"/>
      <c r="L2235" s="141" t="e">
        <f t="shared" si="206"/>
        <v>#N/A</v>
      </c>
      <c r="M2235" s="142">
        <f>IF(C2235="ZZ Group",(SUM(IFERROR(SUM(VLOOKUP(C2235,SpeciesLookup,37,FALSE)*E2235/L2235*20*0.001),0)*(1-G2235))),SUM(IFERROR(SUM(VLOOKUP(C2235,SpeciesLookup,37,FALSE)/L2235*'6. Look Up Tables'!$M$9*0.001),0)*(1-G2235)))</f>
        <v>0</v>
      </c>
      <c r="N2235" s="120" t="s">
        <v>114</v>
      </c>
      <c r="O2235" s="122">
        <f t="shared" si="207"/>
        <v>0</v>
      </c>
      <c r="P2235" s="123"/>
    </row>
    <row r="2236" spans="2:16" x14ac:dyDescent="0.2">
      <c r="B2236" s="124"/>
      <c r="C2236" s="137"/>
      <c r="D2236" s="138">
        <f t="shared" si="204"/>
        <v>0</v>
      </c>
      <c r="E2236" s="231"/>
      <c r="F2236" s="119"/>
      <c r="G2236" s="139">
        <f t="shared" si="208"/>
        <v>0</v>
      </c>
      <c r="H2236" s="140">
        <f t="shared" si="205"/>
        <v>0</v>
      </c>
      <c r="I2236" s="122">
        <f t="shared" si="209"/>
        <v>0</v>
      </c>
      <c r="K2236" s="120"/>
      <c r="L2236" s="141" t="e">
        <f t="shared" si="206"/>
        <v>#N/A</v>
      </c>
      <c r="M2236" s="142">
        <f>IF(C2236="ZZ Group",(SUM(IFERROR(SUM(VLOOKUP(C2236,SpeciesLookup,37,FALSE)*E2236/L2236*20*0.001),0)*(1-G2236))),SUM(IFERROR(SUM(VLOOKUP(C2236,SpeciesLookup,37,FALSE)/L2236*'6. Look Up Tables'!$M$9*0.001),0)*(1-G2236)))</f>
        <v>0</v>
      </c>
      <c r="N2236" s="120" t="s">
        <v>114</v>
      </c>
      <c r="O2236" s="122">
        <f t="shared" si="207"/>
        <v>0</v>
      </c>
      <c r="P2236" s="123"/>
    </row>
    <row r="2237" spans="2:16" x14ac:dyDescent="0.2">
      <c r="B2237" s="124"/>
      <c r="C2237" s="137"/>
      <c r="D2237" s="138">
        <f t="shared" si="204"/>
        <v>0</v>
      </c>
      <c r="E2237" s="231"/>
      <c r="F2237" s="119"/>
      <c r="G2237" s="139">
        <f t="shared" si="208"/>
        <v>0</v>
      </c>
      <c r="H2237" s="140">
        <f t="shared" si="205"/>
        <v>0</v>
      </c>
      <c r="I2237" s="122">
        <f t="shared" si="209"/>
        <v>0</v>
      </c>
      <c r="K2237" s="120"/>
      <c r="L2237" s="141" t="e">
        <f t="shared" si="206"/>
        <v>#N/A</v>
      </c>
      <c r="M2237" s="142">
        <f>IF(C2237="ZZ Group",(SUM(IFERROR(SUM(VLOOKUP(C2237,SpeciesLookup,37,FALSE)*E2237/L2237*20*0.001),0)*(1-G2237))),SUM(IFERROR(SUM(VLOOKUP(C2237,SpeciesLookup,37,FALSE)/L2237*'6. Look Up Tables'!$M$9*0.001),0)*(1-G2237)))</f>
        <v>0</v>
      </c>
      <c r="N2237" s="120" t="s">
        <v>114</v>
      </c>
      <c r="O2237" s="122">
        <f t="shared" si="207"/>
        <v>0</v>
      </c>
      <c r="P2237" s="123"/>
    </row>
    <row r="2238" spans="2:16" x14ac:dyDescent="0.2">
      <c r="B2238" s="124"/>
      <c r="C2238" s="137"/>
      <c r="D2238" s="138">
        <f t="shared" si="204"/>
        <v>0</v>
      </c>
      <c r="E2238" s="231"/>
      <c r="F2238" s="119"/>
      <c r="G2238" s="139">
        <f t="shared" si="208"/>
        <v>0</v>
      </c>
      <c r="H2238" s="140">
        <f t="shared" si="205"/>
        <v>0</v>
      </c>
      <c r="I2238" s="122">
        <f t="shared" si="209"/>
        <v>0</v>
      </c>
      <c r="K2238" s="120"/>
      <c r="L2238" s="141" t="e">
        <f t="shared" si="206"/>
        <v>#N/A</v>
      </c>
      <c r="M2238" s="142">
        <f>IF(C2238="ZZ Group",(SUM(IFERROR(SUM(VLOOKUP(C2238,SpeciesLookup,37,FALSE)*E2238/L2238*20*0.001),0)*(1-G2238))),SUM(IFERROR(SUM(VLOOKUP(C2238,SpeciesLookup,37,FALSE)/L2238*'6. Look Up Tables'!$M$9*0.001),0)*(1-G2238)))</f>
        <v>0</v>
      </c>
      <c r="N2238" s="120" t="s">
        <v>114</v>
      </c>
      <c r="O2238" s="122">
        <f t="shared" si="207"/>
        <v>0</v>
      </c>
      <c r="P2238" s="123"/>
    </row>
    <row r="2239" spans="2:16" x14ac:dyDescent="0.2">
      <c r="B2239" s="124"/>
      <c r="C2239" s="137"/>
      <c r="D2239" s="138">
        <f t="shared" si="204"/>
        <v>0</v>
      </c>
      <c r="E2239" s="231"/>
      <c r="F2239" s="119"/>
      <c r="G2239" s="139">
        <f t="shared" si="208"/>
        <v>0</v>
      </c>
      <c r="H2239" s="140">
        <f t="shared" si="205"/>
        <v>0</v>
      </c>
      <c r="I2239" s="122">
        <f t="shared" si="209"/>
        <v>0</v>
      </c>
      <c r="K2239" s="120"/>
      <c r="L2239" s="141" t="e">
        <f t="shared" si="206"/>
        <v>#N/A</v>
      </c>
      <c r="M2239" s="142">
        <f>IF(C2239="ZZ Group",(SUM(IFERROR(SUM(VLOOKUP(C2239,SpeciesLookup,37,FALSE)*E2239/L2239*20*0.001),0)*(1-G2239))),SUM(IFERROR(SUM(VLOOKUP(C2239,SpeciesLookup,37,FALSE)/L2239*'6. Look Up Tables'!$M$9*0.001),0)*(1-G2239)))</f>
        <v>0</v>
      </c>
      <c r="N2239" s="120" t="s">
        <v>114</v>
      </c>
      <c r="O2239" s="122">
        <f t="shared" si="207"/>
        <v>0</v>
      </c>
      <c r="P2239" s="123"/>
    </row>
    <row r="2240" spans="2:16" x14ac:dyDescent="0.2">
      <c r="B2240" s="124"/>
      <c r="C2240" s="137"/>
      <c r="D2240" s="138">
        <f t="shared" si="204"/>
        <v>0</v>
      </c>
      <c r="E2240" s="231"/>
      <c r="F2240" s="119"/>
      <c r="G2240" s="139">
        <f t="shared" si="208"/>
        <v>0</v>
      </c>
      <c r="H2240" s="140">
        <f t="shared" si="205"/>
        <v>0</v>
      </c>
      <c r="I2240" s="122">
        <f t="shared" si="209"/>
        <v>0</v>
      </c>
      <c r="K2240" s="120"/>
      <c r="L2240" s="141" t="e">
        <f t="shared" si="206"/>
        <v>#N/A</v>
      </c>
      <c r="M2240" s="142">
        <f>IF(C2240="ZZ Group",(SUM(IFERROR(SUM(VLOOKUP(C2240,SpeciesLookup,37,FALSE)*E2240/L2240*20*0.001),0)*(1-G2240))),SUM(IFERROR(SUM(VLOOKUP(C2240,SpeciesLookup,37,FALSE)/L2240*'6. Look Up Tables'!$M$9*0.001),0)*(1-G2240)))</f>
        <v>0</v>
      </c>
      <c r="N2240" s="120" t="s">
        <v>114</v>
      </c>
      <c r="O2240" s="122">
        <f t="shared" si="207"/>
        <v>0</v>
      </c>
      <c r="P2240" s="123"/>
    </row>
    <row r="2241" spans="2:16" x14ac:dyDescent="0.2">
      <c r="B2241" s="124"/>
      <c r="C2241" s="137"/>
      <c r="D2241" s="138">
        <f t="shared" ref="D2241:D2304" si="210">IFERROR(VLOOKUP(C2241,SpeciesLookup,25,FALSE),0)</f>
        <v>0</v>
      </c>
      <c r="E2241" s="231"/>
      <c r="F2241" s="119"/>
      <c r="G2241" s="139">
        <f t="shared" si="208"/>
        <v>0</v>
      </c>
      <c r="H2241" s="140">
        <f t="shared" ref="H2241:H2304" si="211">IFERROR(VLOOKUP(C2241,SpeciesLookup,26,FALSE),0)</f>
        <v>0</v>
      </c>
      <c r="I2241" s="122">
        <f t="shared" si="209"/>
        <v>0</v>
      </c>
      <c r="K2241" s="120"/>
      <c r="L2241" s="141" t="e">
        <f t="shared" ref="L2241:L2304" si="212">VLOOKUP(K2241,AWHC,2,FALSE)</f>
        <v>#N/A</v>
      </c>
      <c r="M2241" s="142">
        <f>IF(C2241="ZZ Group",(SUM(IFERROR(SUM(VLOOKUP(C2241,SpeciesLookup,37,FALSE)*E2241/L2241*20*0.001),0)*(1-G2241))),SUM(IFERROR(SUM(VLOOKUP(C2241,SpeciesLookup,37,FALSE)/L2241*'6. Look Up Tables'!$M$9*0.001),0)*(1-G2241)))</f>
        <v>0</v>
      </c>
      <c r="N2241" s="120" t="s">
        <v>114</v>
      </c>
      <c r="O2241" s="122">
        <f t="shared" ref="O2241:O2304" si="213">IF(N2241="Yes",M2241*0.8,M2241)</f>
        <v>0</v>
      </c>
      <c r="P2241" s="123"/>
    </row>
    <row r="2242" spans="2:16" x14ac:dyDescent="0.2">
      <c r="B2242" s="124"/>
      <c r="C2242" s="137"/>
      <c r="D2242" s="138">
        <f t="shared" si="210"/>
        <v>0</v>
      </c>
      <c r="E2242" s="231"/>
      <c r="F2242" s="119"/>
      <c r="G2242" s="139">
        <f t="shared" si="208"/>
        <v>0</v>
      </c>
      <c r="H2242" s="140">
        <f t="shared" si="211"/>
        <v>0</v>
      </c>
      <c r="I2242" s="122">
        <f t="shared" si="209"/>
        <v>0</v>
      </c>
      <c r="K2242" s="120"/>
      <c r="L2242" s="141" t="e">
        <f t="shared" si="212"/>
        <v>#N/A</v>
      </c>
      <c r="M2242" s="142">
        <f>IF(C2242="ZZ Group",(SUM(IFERROR(SUM(VLOOKUP(C2242,SpeciesLookup,37,FALSE)*E2242/L2242*20*0.001),0)*(1-G2242))),SUM(IFERROR(SUM(VLOOKUP(C2242,SpeciesLookup,37,FALSE)/L2242*'6. Look Up Tables'!$M$9*0.001),0)*(1-G2242)))</f>
        <v>0</v>
      </c>
      <c r="N2242" s="120" t="s">
        <v>114</v>
      </c>
      <c r="O2242" s="122">
        <f t="shared" si="213"/>
        <v>0</v>
      </c>
      <c r="P2242" s="123"/>
    </row>
    <row r="2243" spans="2:16" x14ac:dyDescent="0.2">
      <c r="B2243" s="124"/>
      <c r="C2243" s="137"/>
      <c r="D2243" s="138">
        <f t="shared" si="210"/>
        <v>0</v>
      </c>
      <c r="E2243" s="231"/>
      <c r="F2243" s="119"/>
      <c r="G2243" s="139">
        <f t="shared" si="208"/>
        <v>0</v>
      </c>
      <c r="H2243" s="140">
        <f t="shared" si="211"/>
        <v>0</v>
      </c>
      <c r="I2243" s="122">
        <f t="shared" si="209"/>
        <v>0</v>
      </c>
      <c r="K2243" s="120"/>
      <c r="L2243" s="141" t="e">
        <f t="shared" si="212"/>
        <v>#N/A</v>
      </c>
      <c r="M2243" s="142">
        <f>IF(C2243="ZZ Group",(SUM(IFERROR(SUM(VLOOKUP(C2243,SpeciesLookup,37,FALSE)*E2243/L2243*20*0.001),0)*(1-G2243))),SUM(IFERROR(SUM(VLOOKUP(C2243,SpeciesLookup,37,FALSE)/L2243*'6. Look Up Tables'!$M$9*0.001),0)*(1-G2243)))</f>
        <v>0</v>
      </c>
      <c r="N2243" s="120" t="s">
        <v>114</v>
      </c>
      <c r="O2243" s="122">
        <f t="shared" si="213"/>
        <v>0</v>
      </c>
      <c r="P2243" s="123"/>
    </row>
    <row r="2244" spans="2:16" x14ac:dyDescent="0.2">
      <c r="B2244" s="124"/>
      <c r="C2244" s="137"/>
      <c r="D2244" s="138">
        <f t="shared" si="210"/>
        <v>0</v>
      </c>
      <c r="E2244" s="231"/>
      <c r="F2244" s="119"/>
      <c r="G2244" s="139">
        <f t="shared" si="208"/>
        <v>0</v>
      </c>
      <c r="H2244" s="140">
        <f t="shared" si="211"/>
        <v>0</v>
      </c>
      <c r="I2244" s="122">
        <f t="shared" si="209"/>
        <v>0</v>
      </c>
      <c r="K2244" s="120"/>
      <c r="L2244" s="141" t="e">
        <f t="shared" si="212"/>
        <v>#N/A</v>
      </c>
      <c r="M2244" s="142">
        <f>IF(C2244="ZZ Group",(SUM(IFERROR(SUM(VLOOKUP(C2244,SpeciesLookup,37,FALSE)*E2244/L2244*20*0.001),0)*(1-G2244))),SUM(IFERROR(SUM(VLOOKUP(C2244,SpeciesLookup,37,FALSE)/L2244*'6. Look Up Tables'!$M$9*0.001),0)*(1-G2244)))</f>
        <v>0</v>
      </c>
      <c r="N2244" s="120" t="s">
        <v>114</v>
      </c>
      <c r="O2244" s="122">
        <f t="shared" si="213"/>
        <v>0</v>
      </c>
      <c r="P2244" s="123"/>
    </row>
    <row r="2245" spans="2:16" x14ac:dyDescent="0.2">
      <c r="B2245" s="124"/>
      <c r="C2245" s="137"/>
      <c r="D2245" s="138">
        <f t="shared" si="210"/>
        <v>0</v>
      </c>
      <c r="E2245" s="231"/>
      <c r="F2245" s="119"/>
      <c r="G2245" s="139">
        <f t="shared" si="208"/>
        <v>0</v>
      </c>
      <c r="H2245" s="140">
        <f t="shared" si="211"/>
        <v>0</v>
      </c>
      <c r="I2245" s="122">
        <f t="shared" si="209"/>
        <v>0</v>
      </c>
      <c r="K2245" s="120"/>
      <c r="L2245" s="141" t="e">
        <f t="shared" si="212"/>
        <v>#N/A</v>
      </c>
      <c r="M2245" s="142">
        <f>IF(C2245="ZZ Group",(SUM(IFERROR(SUM(VLOOKUP(C2245,SpeciesLookup,37,FALSE)*E2245/L2245*20*0.001),0)*(1-G2245))),SUM(IFERROR(SUM(VLOOKUP(C2245,SpeciesLookup,37,FALSE)/L2245*'6. Look Up Tables'!$M$9*0.001),0)*(1-G2245)))</f>
        <v>0</v>
      </c>
      <c r="N2245" s="120" t="s">
        <v>114</v>
      </c>
      <c r="O2245" s="122">
        <f t="shared" si="213"/>
        <v>0</v>
      </c>
      <c r="P2245" s="123"/>
    </row>
    <row r="2246" spans="2:16" x14ac:dyDescent="0.2">
      <c r="B2246" s="124"/>
      <c r="C2246" s="137"/>
      <c r="D2246" s="138">
        <f t="shared" si="210"/>
        <v>0</v>
      </c>
      <c r="E2246" s="231"/>
      <c r="F2246" s="119"/>
      <c r="G2246" s="139">
        <f t="shared" si="208"/>
        <v>0</v>
      </c>
      <c r="H2246" s="140">
        <f t="shared" si="211"/>
        <v>0</v>
      </c>
      <c r="I2246" s="122">
        <f t="shared" si="209"/>
        <v>0</v>
      </c>
      <c r="K2246" s="120"/>
      <c r="L2246" s="141" t="e">
        <f t="shared" si="212"/>
        <v>#N/A</v>
      </c>
      <c r="M2246" s="142">
        <f>IF(C2246="ZZ Group",(SUM(IFERROR(SUM(VLOOKUP(C2246,SpeciesLookup,37,FALSE)*E2246/L2246*20*0.001),0)*(1-G2246))),SUM(IFERROR(SUM(VLOOKUP(C2246,SpeciesLookup,37,FALSE)/L2246*'6. Look Up Tables'!$M$9*0.001),0)*(1-G2246)))</f>
        <v>0</v>
      </c>
      <c r="N2246" s="120" t="s">
        <v>114</v>
      </c>
      <c r="O2246" s="122">
        <f t="shared" si="213"/>
        <v>0</v>
      </c>
      <c r="P2246" s="123"/>
    </row>
    <row r="2247" spans="2:16" x14ac:dyDescent="0.2">
      <c r="B2247" s="124"/>
      <c r="C2247" s="137"/>
      <c r="D2247" s="138">
        <f t="shared" si="210"/>
        <v>0</v>
      </c>
      <c r="E2247" s="231"/>
      <c r="F2247" s="119"/>
      <c r="G2247" s="139">
        <f t="shared" si="208"/>
        <v>0</v>
      </c>
      <c r="H2247" s="140">
        <f t="shared" si="211"/>
        <v>0</v>
      </c>
      <c r="I2247" s="122">
        <f t="shared" si="209"/>
        <v>0</v>
      </c>
      <c r="K2247" s="120"/>
      <c r="L2247" s="141" t="e">
        <f t="shared" si="212"/>
        <v>#N/A</v>
      </c>
      <c r="M2247" s="142">
        <f>IF(C2247="ZZ Group",(SUM(IFERROR(SUM(VLOOKUP(C2247,SpeciesLookup,37,FALSE)*E2247/L2247*20*0.001),0)*(1-G2247))),SUM(IFERROR(SUM(VLOOKUP(C2247,SpeciesLookup,37,FALSE)/L2247*'6. Look Up Tables'!$M$9*0.001),0)*(1-G2247)))</f>
        <v>0</v>
      </c>
      <c r="N2247" s="120" t="s">
        <v>114</v>
      </c>
      <c r="O2247" s="122">
        <f t="shared" si="213"/>
        <v>0</v>
      </c>
      <c r="P2247" s="123"/>
    </row>
    <row r="2248" spans="2:16" x14ac:dyDescent="0.2">
      <c r="B2248" s="124"/>
      <c r="C2248" s="137"/>
      <c r="D2248" s="138">
        <f t="shared" si="210"/>
        <v>0</v>
      </c>
      <c r="E2248" s="231"/>
      <c r="F2248" s="119"/>
      <c r="G2248" s="139">
        <f t="shared" si="208"/>
        <v>0</v>
      </c>
      <c r="H2248" s="140">
        <f t="shared" si="211"/>
        <v>0</v>
      </c>
      <c r="I2248" s="122">
        <f t="shared" si="209"/>
        <v>0</v>
      </c>
      <c r="K2248" s="120"/>
      <c r="L2248" s="141" t="e">
        <f t="shared" si="212"/>
        <v>#N/A</v>
      </c>
      <c r="M2248" s="142">
        <f>IF(C2248="ZZ Group",(SUM(IFERROR(SUM(VLOOKUP(C2248,SpeciesLookup,37,FALSE)*E2248/L2248*20*0.001),0)*(1-G2248))),SUM(IFERROR(SUM(VLOOKUP(C2248,SpeciesLookup,37,FALSE)/L2248*'6. Look Up Tables'!$M$9*0.001),0)*(1-G2248)))</f>
        <v>0</v>
      </c>
      <c r="N2248" s="120" t="s">
        <v>114</v>
      </c>
      <c r="O2248" s="122">
        <f t="shared" si="213"/>
        <v>0</v>
      </c>
      <c r="P2248" s="123"/>
    </row>
    <row r="2249" spans="2:16" x14ac:dyDescent="0.2">
      <c r="B2249" s="124"/>
      <c r="C2249" s="137"/>
      <c r="D2249" s="138">
        <f t="shared" si="210"/>
        <v>0</v>
      </c>
      <c r="E2249" s="231"/>
      <c r="F2249" s="119"/>
      <c r="G2249" s="139">
        <f t="shared" si="208"/>
        <v>0</v>
      </c>
      <c r="H2249" s="140">
        <f t="shared" si="211"/>
        <v>0</v>
      </c>
      <c r="I2249" s="122">
        <f t="shared" si="209"/>
        <v>0</v>
      </c>
      <c r="K2249" s="120"/>
      <c r="L2249" s="141" t="e">
        <f t="shared" si="212"/>
        <v>#N/A</v>
      </c>
      <c r="M2249" s="142">
        <f>IF(C2249="ZZ Group",(SUM(IFERROR(SUM(VLOOKUP(C2249,SpeciesLookup,37,FALSE)*E2249/L2249*20*0.001),0)*(1-G2249))),SUM(IFERROR(SUM(VLOOKUP(C2249,SpeciesLookup,37,FALSE)/L2249*'6. Look Up Tables'!$M$9*0.001),0)*(1-G2249)))</f>
        <v>0</v>
      </c>
      <c r="N2249" s="120" t="s">
        <v>114</v>
      </c>
      <c r="O2249" s="122">
        <f t="shared" si="213"/>
        <v>0</v>
      </c>
      <c r="P2249" s="123"/>
    </row>
    <row r="2250" spans="2:16" x14ac:dyDescent="0.2">
      <c r="B2250" s="124"/>
      <c r="C2250" s="137"/>
      <c r="D2250" s="138">
        <f t="shared" si="210"/>
        <v>0</v>
      </c>
      <c r="E2250" s="231"/>
      <c r="F2250" s="119"/>
      <c r="G2250" s="139">
        <f t="shared" si="208"/>
        <v>0</v>
      </c>
      <c r="H2250" s="140">
        <f t="shared" si="211"/>
        <v>0</v>
      </c>
      <c r="I2250" s="122">
        <f t="shared" si="209"/>
        <v>0</v>
      </c>
      <c r="K2250" s="120"/>
      <c r="L2250" s="141" t="e">
        <f t="shared" si="212"/>
        <v>#N/A</v>
      </c>
      <c r="M2250" s="142">
        <f>IF(C2250="ZZ Group",(SUM(IFERROR(SUM(VLOOKUP(C2250,SpeciesLookup,37,FALSE)*E2250/L2250*20*0.001),0)*(1-G2250))),SUM(IFERROR(SUM(VLOOKUP(C2250,SpeciesLookup,37,FALSE)/L2250*'6. Look Up Tables'!$M$9*0.001),0)*(1-G2250)))</f>
        <v>0</v>
      </c>
      <c r="N2250" s="120" t="s">
        <v>114</v>
      </c>
      <c r="O2250" s="122">
        <f t="shared" si="213"/>
        <v>0</v>
      </c>
      <c r="P2250" s="123"/>
    </row>
    <row r="2251" spans="2:16" x14ac:dyDescent="0.2">
      <c r="B2251" s="124"/>
      <c r="C2251" s="137"/>
      <c r="D2251" s="138">
        <f t="shared" si="210"/>
        <v>0</v>
      </c>
      <c r="E2251" s="231"/>
      <c r="F2251" s="119"/>
      <c r="G2251" s="139">
        <f t="shared" si="208"/>
        <v>0</v>
      </c>
      <c r="H2251" s="140">
        <f t="shared" si="211"/>
        <v>0</v>
      </c>
      <c r="I2251" s="122">
        <f t="shared" si="209"/>
        <v>0</v>
      </c>
      <c r="K2251" s="120"/>
      <c r="L2251" s="141" t="e">
        <f t="shared" si="212"/>
        <v>#N/A</v>
      </c>
      <c r="M2251" s="142">
        <f>IF(C2251="ZZ Group",(SUM(IFERROR(SUM(VLOOKUP(C2251,SpeciesLookup,37,FALSE)*E2251/L2251*20*0.001),0)*(1-G2251))),SUM(IFERROR(SUM(VLOOKUP(C2251,SpeciesLookup,37,FALSE)/L2251*'6. Look Up Tables'!$M$9*0.001),0)*(1-G2251)))</f>
        <v>0</v>
      </c>
      <c r="N2251" s="120" t="s">
        <v>114</v>
      </c>
      <c r="O2251" s="122">
        <f t="shared" si="213"/>
        <v>0</v>
      </c>
      <c r="P2251" s="123"/>
    </row>
    <row r="2252" spans="2:16" x14ac:dyDescent="0.2">
      <c r="B2252" s="124"/>
      <c r="C2252" s="137"/>
      <c r="D2252" s="138">
        <f t="shared" si="210"/>
        <v>0</v>
      </c>
      <c r="E2252" s="231"/>
      <c r="F2252" s="119"/>
      <c r="G2252" s="139">
        <f t="shared" si="208"/>
        <v>0</v>
      </c>
      <c r="H2252" s="140">
        <f t="shared" si="211"/>
        <v>0</v>
      </c>
      <c r="I2252" s="122">
        <f t="shared" si="209"/>
        <v>0</v>
      </c>
      <c r="K2252" s="120"/>
      <c r="L2252" s="141" t="e">
        <f t="shared" si="212"/>
        <v>#N/A</v>
      </c>
      <c r="M2252" s="142">
        <f>IF(C2252="ZZ Group",(SUM(IFERROR(SUM(VLOOKUP(C2252,SpeciesLookup,37,FALSE)*E2252/L2252*20*0.001),0)*(1-G2252))),SUM(IFERROR(SUM(VLOOKUP(C2252,SpeciesLookup,37,FALSE)/L2252*'6. Look Up Tables'!$M$9*0.001),0)*(1-G2252)))</f>
        <v>0</v>
      </c>
      <c r="N2252" s="120" t="s">
        <v>114</v>
      </c>
      <c r="O2252" s="122">
        <f t="shared" si="213"/>
        <v>0</v>
      </c>
      <c r="P2252" s="123"/>
    </row>
    <row r="2253" spans="2:16" x14ac:dyDescent="0.2">
      <c r="B2253" s="124"/>
      <c r="C2253" s="137"/>
      <c r="D2253" s="138">
        <f t="shared" si="210"/>
        <v>0</v>
      </c>
      <c r="E2253" s="231"/>
      <c r="F2253" s="119"/>
      <c r="G2253" s="139">
        <f t="shared" ref="G2253:G2316" si="214">IF(C2253="ZZ Group",SUM(F2253/E2253),(IFERROR(SUM(F2253/(PI()*(D2253)^2)),0)))</f>
        <v>0</v>
      </c>
      <c r="H2253" s="140">
        <f t="shared" si="211"/>
        <v>0</v>
      </c>
      <c r="I2253" s="122">
        <f t="shared" ref="I2253:I2316" si="215">IFERROR(SUM(H2253*(1-G2253)),(E2253*(1-G2253)))</f>
        <v>0</v>
      </c>
      <c r="K2253" s="120"/>
      <c r="L2253" s="141" t="e">
        <f t="shared" si="212"/>
        <v>#N/A</v>
      </c>
      <c r="M2253" s="142">
        <f>IF(C2253="ZZ Group",(SUM(IFERROR(SUM(VLOOKUP(C2253,SpeciesLookup,37,FALSE)*E2253/L2253*20*0.001),0)*(1-G2253))),SUM(IFERROR(SUM(VLOOKUP(C2253,SpeciesLookup,37,FALSE)/L2253*'6. Look Up Tables'!$M$9*0.001),0)*(1-G2253)))</f>
        <v>0</v>
      </c>
      <c r="N2253" s="120" t="s">
        <v>114</v>
      </c>
      <c r="O2253" s="122">
        <f t="shared" si="213"/>
        <v>0</v>
      </c>
      <c r="P2253" s="123"/>
    </row>
    <row r="2254" spans="2:16" x14ac:dyDescent="0.2">
      <c r="B2254" s="124"/>
      <c r="C2254" s="137"/>
      <c r="D2254" s="138">
        <f t="shared" si="210"/>
        <v>0</v>
      </c>
      <c r="E2254" s="231"/>
      <c r="F2254" s="119"/>
      <c r="G2254" s="139">
        <f t="shared" si="214"/>
        <v>0</v>
      </c>
      <c r="H2254" s="140">
        <f t="shared" si="211"/>
        <v>0</v>
      </c>
      <c r="I2254" s="122">
        <f t="shared" si="215"/>
        <v>0</v>
      </c>
      <c r="K2254" s="120"/>
      <c r="L2254" s="141" t="e">
        <f t="shared" si="212"/>
        <v>#N/A</v>
      </c>
      <c r="M2254" s="142">
        <f>IF(C2254="ZZ Group",(SUM(IFERROR(SUM(VLOOKUP(C2254,SpeciesLookup,37,FALSE)*E2254/L2254*20*0.001),0)*(1-G2254))),SUM(IFERROR(SUM(VLOOKUP(C2254,SpeciesLookup,37,FALSE)/L2254*'6. Look Up Tables'!$M$9*0.001),0)*(1-G2254)))</f>
        <v>0</v>
      </c>
      <c r="N2254" s="120" t="s">
        <v>114</v>
      </c>
      <c r="O2254" s="122">
        <f t="shared" si="213"/>
        <v>0</v>
      </c>
      <c r="P2254" s="123"/>
    </row>
    <row r="2255" spans="2:16" x14ac:dyDescent="0.2">
      <c r="B2255" s="124"/>
      <c r="C2255" s="137"/>
      <c r="D2255" s="138">
        <f t="shared" si="210"/>
        <v>0</v>
      </c>
      <c r="E2255" s="231"/>
      <c r="F2255" s="119"/>
      <c r="G2255" s="139">
        <f t="shared" si="214"/>
        <v>0</v>
      </c>
      <c r="H2255" s="140">
        <f t="shared" si="211"/>
        <v>0</v>
      </c>
      <c r="I2255" s="122">
        <f t="shared" si="215"/>
        <v>0</v>
      </c>
      <c r="K2255" s="120"/>
      <c r="L2255" s="141" t="e">
        <f t="shared" si="212"/>
        <v>#N/A</v>
      </c>
      <c r="M2255" s="142">
        <f>IF(C2255="ZZ Group",(SUM(IFERROR(SUM(VLOOKUP(C2255,SpeciesLookup,37,FALSE)*E2255/L2255*20*0.001),0)*(1-G2255))),SUM(IFERROR(SUM(VLOOKUP(C2255,SpeciesLookup,37,FALSE)/L2255*'6. Look Up Tables'!$M$9*0.001),0)*(1-G2255)))</f>
        <v>0</v>
      </c>
      <c r="N2255" s="120" t="s">
        <v>114</v>
      </c>
      <c r="O2255" s="122">
        <f t="shared" si="213"/>
        <v>0</v>
      </c>
      <c r="P2255" s="123"/>
    </row>
    <row r="2256" spans="2:16" x14ac:dyDescent="0.2">
      <c r="B2256" s="124"/>
      <c r="C2256" s="137"/>
      <c r="D2256" s="138">
        <f t="shared" si="210"/>
        <v>0</v>
      </c>
      <c r="E2256" s="231"/>
      <c r="F2256" s="119"/>
      <c r="G2256" s="139">
        <f t="shared" si="214"/>
        <v>0</v>
      </c>
      <c r="H2256" s="140">
        <f t="shared" si="211"/>
        <v>0</v>
      </c>
      <c r="I2256" s="122">
        <f t="shared" si="215"/>
        <v>0</v>
      </c>
      <c r="K2256" s="120"/>
      <c r="L2256" s="141" t="e">
        <f t="shared" si="212"/>
        <v>#N/A</v>
      </c>
      <c r="M2256" s="142">
        <f>IF(C2256="ZZ Group",(SUM(IFERROR(SUM(VLOOKUP(C2256,SpeciesLookup,37,FALSE)*E2256/L2256*20*0.001),0)*(1-G2256))),SUM(IFERROR(SUM(VLOOKUP(C2256,SpeciesLookup,37,FALSE)/L2256*'6. Look Up Tables'!$M$9*0.001),0)*(1-G2256)))</f>
        <v>0</v>
      </c>
      <c r="N2256" s="120" t="s">
        <v>114</v>
      </c>
      <c r="O2256" s="122">
        <f t="shared" si="213"/>
        <v>0</v>
      </c>
      <c r="P2256" s="123"/>
    </row>
    <row r="2257" spans="2:16" x14ac:dyDescent="0.2">
      <c r="B2257" s="124"/>
      <c r="C2257" s="137"/>
      <c r="D2257" s="138">
        <f t="shared" si="210"/>
        <v>0</v>
      </c>
      <c r="E2257" s="231"/>
      <c r="F2257" s="119"/>
      <c r="G2257" s="139">
        <f t="shared" si="214"/>
        <v>0</v>
      </c>
      <c r="H2257" s="140">
        <f t="shared" si="211"/>
        <v>0</v>
      </c>
      <c r="I2257" s="122">
        <f t="shared" si="215"/>
        <v>0</v>
      </c>
      <c r="K2257" s="120"/>
      <c r="L2257" s="141" t="e">
        <f t="shared" si="212"/>
        <v>#N/A</v>
      </c>
      <c r="M2257" s="142">
        <f>IF(C2257="ZZ Group",(SUM(IFERROR(SUM(VLOOKUP(C2257,SpeciesLookup,37,FALSE)*E2257/L2257*20*0.001),0)*(1-G2257))),SUM(IFERROR(SUM(VLOOKUP(C2257,SpeciesLookup,37,FALSE)/L2257*'6. Look Up Tables'!$M$9*0.001),0)*(1-G2257)))</f>
        <v>0</v>
      </c>
      <c r="N2257" s="120" t="s">
        <v>114</v>
      </c>
      <c r="O2257" s="122">
        <f t="shared" si="213"/>
        <v>0</v>
      </c>
      <c r="P2257" s="123"/>
    </row>
    <row r="2258" spans="2:16" x14ac:dyDescent="0.2">
      <c r="B2258" s="124"/>
      <c r="C2258" s="137"/>
      <c r="D2258" s="138">
        <f t="shared" si="210"/>
        <v>0</v>
      </c>
      <c r="E2258" s="231"/>
      <c r="F2258" s="119"/>
      <c r="G2258" s="139">
        <f t="shared" si="214"/>
        <v>0</v>
      </c>
      <c r="H2258" s="140">
        <f t="shared" si="211"/>
        <v>0</v>
      </c>
      <c r="I2258" s="122">
        <f t="shared" si="215"/>
        <v>0</v>
      </c>
      <c r="K2258" s="120"/>
      <c r="L2258" s="141" t="e">
        <f t="shared" si="212"/>
        <v>#N/A</v>
      </c>
      <c r="M2258" s="142">
        <f>IF(C2258="ZZ Group",(SUM(IFERROR(SUM(VLOOKUP(C2258,SpeciesLookup,37,FALSE)*E2258/L2258*20*0.001),0)*(1-G2258))),SUM(IFERROR(SUM(VLOOKUP(C2258,SpeciesLookup,37,FALSE)/L2258*'6. Look Up Tables'!$M$9*0.001),0)*(1-G2258)))</f>
        <v>0</v>
      </c>
      <c r="N2258" s="120" t="s">
        <v>114</v>
      </c>
      <c r="O2258" s="122">
        <f t="shared" si="213"/>
        <v>0</v>
      </c>
      <c r="P2258" s="123"/>
    </row>
    <row r="2259" spans="2:16" x14ac:dyDescent="0.2">
      <c r="B2259" s="124"/>
      <c r="C2259" s="137"/>
      <c r="D2259" s="138">
        <f t="shared" si="210"/>
        <v>0</v>
      </c>
      <c r="E2259" s="231"/>
      <c r="F2259" s="119"/>
      <c r="G2259" s="139">
        <f t="shared" si="214"/>
        <v>0</v>
      </c>
      <c r="H2259" s="140">
        <f t="shared" si="211"/>
        <v>0</v>
      </c>
      <c r="I2259" s="122">
        <f t="shared" si="215"/>
        <v>0</v>
      </c>
      <c r="K2259" s="120"/>
      <c r="L2259" s="141" t="e">
        <f t="shared" si="212"/>
        <v>#N/A</v>
      </c>
      <c r="M2259" s="142">
        <f>IF(C2259="ZZ Group",(SUM(IFERROR(SUM(VLOOKUP(C2259,SpeciesLookup,37,FALSE)*E2259/L2259*20*0.001),0)*(1-G2259))),SUM(IFERROR(SUM(VLOOKUP(C2259,SpeciesLookup,37,FALSE)/L2259*'6. Look Up Tables'!$M$9*0.001),0)*(1-G2259)))</f>
        <v>0</v>
      </c>
      <c r="N2259" s="120" t="s">
        <v>114</v>
      </c>
      <c r="O2259" s="122">
        <f t="shared" si="213"/>
        <v>0</v>
      </c>
      <c r="P2259" s="123"/>
    </row>
    <row r="2260" spans="2:16" x14ac:dyDescent="0.2">
      <c r="B2260" s="124"/>
      <c r="C2260" s="137"/>
      <c r="D2260" s="138">
        <f t="shared" si="210"/>
        <v>0</v>
      </c>
      <c r="E2260" s="231"/>
      <c r="F2260" s="119"/>
      <c r="G2260" s="139">
        <f t="shared" si="214"/>
        <v>0</v>
      </c>
      <c r="H2260" s="140">
        <f t="shared" si="211"/>
        <v>0</v>
      </c>
      <c r="I2260" s="122">
        <f t="shared" si="215"/>
        <v>0</v>
      </c>
      <c r="K2260" s="120"/>
      <c r="L2260" s="141" t="e">
        <f t="shared" si="212"/>
        <v>#N/A</v>
      </c>
      <c r="M2260" s="142">
        <f>IF(C2260="ZZ Group",(SUM(IFERROR(SUM(VLOOKUP(C2260,SpeciesLookup,37,FALSE)*E2260/L2260*20*0.001),0)*(1-G2260))),SUM(IFERROR(SUM(VLOOKUP(C2260,SpeciesLookup,37,FALSE)/L2260*'6. Look Up Tables'!$M$9*0.001),0)*(1-G2260)))</f>
        <v>0</v>
      </c>
      <c r="N2260" s="120" t="s">
        <v>114</v>
      </c>
      <c r="O2260" s="122">
        <f t="shared" si="213"/>
        <v>0</v>
      </c>
      <c r="P2260" s="123"/>
    </row>
    <row r="2261" spans="2:16" x14ac:dyDescent="0.2">
      <c r="B2261" s="124"/>
      <c r="C2261" s="137"/>
      <c r="D2261" s="138">
        <f t="shared" si="210"/>
        <v>0</v>
      </c>
      <c r="E2261" s="231"/>
      <c r="F2261" s="119"/>
      <c r="G2261" s="139">
        <f t="shared" si="214"/>
        <v>0</v>
      </c>
      <c r="H2261" s="140">
        <f t="shared" si="211"/>
        <v>0</v>
      </c>
      <c r="I2261" s="122">
        <f t="shared" si="215"/>
        <v>0</v>
      </c>
      <c r="K2261" s="120"/>
      <c r="L2261" s="141" t="e">
        <f t="shared" si="212"/>
        <v>#N/A</v>
      </c>
      <c r="M2261" s="142">
        <f>IF(C2261="ZZ Group",(SUM(IFERROR(SUM(VLOOKUP(C2261,SpeciesLookup,37,FALSE)*E2261/L2261*20*0.001),0)*(1-G2261))),SUM(IFERROR(SUM(VLOOKUP(C2261,SpeciesLookup,37,FALSE)/L2261*'6. Look Up Tables'!$M$9*0.001),0)*(1-G2261)))</f>
        <v>0</v>
      </c>
      <c r="N2261" s="120" t="s">
        <v>114</v>
      </c>
      <c r="O2261" s="122">
        <f t="shared" si="213"/>
        <v>0</v>
      </c>
      <c r="P2261" s="123"/>
    </row>
    <row r="2262" spans="2:16" x14ac:dyDescent="0.2">
      <c r="B2262" s="124"/>
      <c r="C2262" s="137"/>
      <c r="D2262" s="138">
        <f t="shared" si="210"/>
        <v>0</v>
      </c>
      <c r="E2262" s="231"/>
      <c r="F2262" s="119"/>
      <c r="G2262" s="139">
        <f t="shared" si="214"/>
        <v>0</v>
      </c>
      <c r="H2262" s="140">
        <f t="shared" si="211"/>
        <v>0</v>
      </c>
      <c r="I2262" s="122">
        <f t="shared" si="215"/>
        <v>0</v>
      </c>
      <c r="K2262" s="120"/>
      <c r="L2262" s="141" t="e">
        <f t="shared" si="212"/>
        <v>#N/A</v>
      </c>
      <c r="M2262" s="142">
        <f>IF(C2262="ZZ Group",(SUM(IFERROR(SUM(VLOOKUP(C2262,SpeciesLookup,37,FALSE)*E2262/L2262*20*0.001),0)*(1-G2262))),SUM(IFERROR(SUM(VLOOKUP(C2262,SpeciesLookup,37,FALSE)/L2262*'6. Look Up Tables'!$M$9*0.001),0)*(1-G2262)))</f>
        <v>0</v>
      </c>
      <c r="N2262" s="120" t="s">
        <v>114</v>
      </c>
      <c r="O2262" s="122">
        <f t="shared" si="213"/>
        <v>0</v>
      </c>
      <c r="P2262" s="123"/>
    </row>
    <row r="2263" spans="2:16" x14ac:dyDescent="0.2">
      <c r="B2263" s="124"/>
      <c r="C2263" s="137"/>
      <c r="D2263" s="138">
        <f t="shared" si="210"/>
        <v>0</v>
      </c>
      <c r="E2263" s="231"/>
      <c r="F2263" s="119"/>
      <c r="G2263" s="139">
        <f t="shared" si="214"/>
        <v>0</v>
      </c>
      <c r="H2263" s="140">
        <f t="shared" si="211"/>
        <v>0</v>
      </c>
      <c r="I2263" s="122">
        <f t="shared" si="215"/>
        <v>0</v>
      </c>
      <c r="K2263" s="120"/>
      <c r="L2263" s="141" t="e">
        <f t="shared" si="212"/>
        <v>#N/A</v>
      </c>
      <c r="M2263" s="142">
        <f>IF(C2263="ZZ Group",(SUM(IFERROR(SUM(VLOOKUP(C2263,SpeciesLookup,37,FALSE)*E2263/L2263*20*0.001),0)*(1-G2263))),SUM(IFERROR(SUM(VLOOKUP(C2263,SpeciesLookup,37,FALSE)/L2263*'6. Look Up Tables'!$M$9*0.001),0)*(1-G2263)))</f>
        <v>0</v>
      </c>
      <c r="N2263" s="120" t="s">
        <v>114</v>
      </c>
      <c r="O2263" s="122">
        <f t="shared" si="213"/>
        <v>0</v>
      </c>
      <c r="P2263" s="123"/>
    </row>
    <row r="2264" spans="2:16" x14ac:dyDescent="0.2">
      <c r="B2264" s="124"/>
      <c r="C2264" s="137"/>
      <c r="D2264" s="138">
        <f t="shared" si="210"/>
        <v>0</v>
      </c>
      <c r="E2264" s="231"/>
      <c r="F2264" s="119"/>
      <c r="G2264" s="139">
        <f t="shared" si="214"/>
        <v>0</v>
      </c>
      <c r="H2264" s="140">
        <f t="shared" si="211"/>
        <v>0</v>
      </c>
      <c r="I2264" s="122">
        <f t="shared" si="215"/>
        <v>0</v>
      </c>
      <c r="K2264" s="120"/>
      <c r="L2264" s="141" t="e">
        <f t="shared" si="212"/>
        <v>#N/A</v>
      </c>
      <c r="M2264" s="142">
        <f>IF(C2264="ZZ Group",(SUM(IFERROR(SUM(VLOOKUP(C2264,SpeciesLookup,37,FALSE)*E2264/L2264*20*0.001),0)*(1-G2264))),SUM(IFERROR(SUM(VLOOKUP(C2264,SpeciesLookup,37,FALSE)/L2264*'6. Look Up Tables'!$M$9*0.001),0)*(1-G2264)))</f>
        <v>0</v>
      </c>
      <c r="N2264" s="120" t="s">
        <v>114</v>
      </c>
      <c r="O2264" s="122">
        <f t="shared" si="213"/>
        <v>0</v>
      </c>
      <c r="P2264" s="123"/>
    </row>
    <row r="2265" spans="2:16" x14ac:dyDescent="0.2">
      <c r="B2265" s="124"/>
      <c r="C2265" s="137"/>
      <c r="D2265" s="138">
        <f t="shared" si="210"/>
        <v>0</v>
      </c>
      <c r="E2265" s="231"/>
      <c r="F2265" s="119"/>
      <c r="G2265" s="139">
        <f t="shared" si="214"/>
        <v>0</v>
      </c>
      <c r="H2265" s="140">
        <f t="shared" si="211"/>
        <v>0</v>
      </c>
      <c r="I2265" s="122">
        <f t="shared" si="215"/>
        <v>0</v>
      </c>
      <c r="K2265" s="120"/>
      <c r="L2265" s="141" t="e">
        <f t="shared" si="212"/>
        <v>#N/A</v>
      </c>
      <c r="M2265" s="142">
        <f>IF(C2265="ZZ Group",(SUM(IFERROR(SUM(VLOOKUP(C2265,SpeciesLookup,37,FALSE)*E2265/L2265*20*0.001),0)*(1-G2265))),SUM(IFERROR(SUM(VLOOKUP(C2265,SpeciesLookup,37,FALSE)/L2265*'6. Look Up Tables'!$M$9*0.001),0)*(1-G2265)))</f>
        <v>0</v>
      </c>
      <c r="N2265" s="120" t="s">
        <v>114</v>
      </c>
      <c r="O2265" s="122">
        <f t="shared" si="213"/>
        <v>0</v>
      </c>
      <c r="P2265" s="123"/>
    </row>
    <row r="2266" spans="2:16" x14ac:dyDescent="0.2">
      <c r="B2266" s="124"/>
      <c r="C2266" s="137"/>
      <c r="D2266" s="138">
        <f t="shared" si="210"/>
        <v>0</v>
      </c>
      <c r="E2266" s="231"/>
      <c r="F2266" s="119"/>
      <c r="G2266" s="139">
        <f t="shared" si="214"/>
        <v>0</v>
      </c>
      <c r="H2266" s="140">
        <f t="shared" si="211"/>
        <v>0</v>
      </c>
      <c r="I2266" s="122">
        <f t="shared" si="215"/>
        <v>0</v>
      </c>
      <c r="K2266" s="120"/>
      <c r="L2266" s="141" t="e">
        <f t="shared" si="212"/>
        <v>#N/A</v>
      </c>
      <c r="M2266" s="142">
        <f>IF(C2266="ZZ Group",(SUM(IFERROR(SUM(VLOOKUP(C2266,SpeciesLookup,37,FALSE)*E2266/L2266*20*0.001),0)*(1-G2266))),SUM(IFERROR(SUM(VLOOKUP(C2266,SpeciesLookup,37,FALSE)/L2266*'6. Look Up Tables'!$M$9*0.001),0)*(1-G2266)))</f>
        <v>0</v>
      </c>
      <c r="N2266" s="120" t="s">
        <v>114</v>
      </c>
      <c r="O2266" s="122">
        <f t="shared" si="213"/>
        <v>0</v>
      </c>
      <c r="P2266" s="123"/>
    </row>
    <row r="2267" spans="2:16" x14ac:dyDescent="0.2">
      <c r="B2267" s="124"/>
      <c r="C2267" s="137"/>
      <c r="D2267" s="138">
        <f t="shared" si="210"/>
        <v>0</v>
      </c>
      <c r="E2267" s="231"/>
      <c r="F2267" s="119"/>
      <c r="G2267" s="139">
        <f t="shared" si="214"/>
        <v>0</v>
      </c>
      <c r="H2267" s="140">
        <f t="shared" si="211"/>
        <v>0</v>
      </c>
      <c r="I2267" s="122">
        <f t="shared" si="215"/>
        <v>0</v>
      </c>
      <c r="K2267" s="120"/>
      <c r="L2267" s="141" t="e">
        <f t="shared" si="212"/>
        <v>#N/A</v>
      </c>
      <c r="M2267" s="142">
        <f>IF(C2267="ZZ Group",(SUM(IFERROR(SUM(VLOOKUP(C2267,SpeciesLookup,37,FALSE)*E2267/L2267*20*0.001),0)*(1-G2267))),SUM(IFERROR(SUM(VLOOKUP(C2267,SpeciesLookup,37,FALSE)/L2267*'6. Look Up Tables'!$M$9*0.001),0)*(1-G2267)))</f>
        <v>0</v>
      </c>
      <c r="N2267" s="120" t="s">
        <v>114</v>
      </c>
      <c r="O2267" s="122">
        <f t="shared" si="213"/>
        <v>0</v>
      </c>
      <c r="P2267" s="123"/>
    </row>
    <row r="2268" spans="2:16" x14ac:dyDescent="0.2">
      <c r="B2268" s="124"/>
      <c r="C2268" s="137"/>
      <c r="D2268" s="138">
        <f t="shared" si="210"/>
        <v>0</v>
      </c>
      <c r="E2268" s="231"/>
      <c r="F2268" s="119"/>
      <c r="G2268" s="139">
        <f t="shared" si="214"/>
        <v>0</v>
      </c>
      <c r="H2268" s="140">
        <f t="shared" si="211"/>
        <v>0</v>
      </c>
      <c r="I2268" s="122">
        <f t="shared" si="215"/>
        <v>0</v>
      </c>
      <c r="K2268" s="120"/>
      <c r="L2268" s="141" t="e">
        <f t="shared" si="212"/>
        <v>#N/A</v>
      </c>
      <c r="M2268" s="142">
        <f>IF(C2268="ZZ Group",(SUM(IFERROR(SUM(VLOOKUP(C2268,SpeciesLookup,37,FALSE)*E2268/L2268*20*0.001),0)*(1-G2268))),SUM(IFERROR(SUM(VLOOKUP(C2268,SpeciesLookup,37,FALSE)/L2268*'6. Look Up Tables'!$M$9*0.001),0)*(1-G2268)))</f>
        <v>0</v>
      </c>
      <c r="N2268" s="120" t="s">
        <v>114</v>
      </c>
      <c r="O2268" s="122">
        <f t="shared" si="213"/>
        <v>0</v>
      </c>
      <c r="P2268" s="123"/>
    </row>
    <row r="2269" spans="2:16" x14ac:dyDescent="0.2">
      <c r="B2269" s="124"/>
      <c r="C2269" s="137"/>
      <c r="D2269" s="138">
        <f t="shared" si="210"/>
        <v>0</v>
      </c>
      <c r="E2269" s="231"/>
      <c r="F2269" s="119"/>
      <c r="G2269" s="139">
        <f t="shared" si="214"/>
        <v>0</v>
      </c>
      <c r="H2269" s="140">
        <f t="shared" si="211"/>
        <v>0</v>
      </c>
      <c r="I2269" s="122">
        <f t="shared" si="215"/>
        <v>0</v>
      </c>
      <c r="K2269" s="120"/>
      <c r="L2269" s="141" t="e">
        <f t="shared" si="212"/>
        <v>#N/A</v>
      </c>
      <c r="M2269" s="142">
        <f>IF(C2269="ZZ Group",(SUM(IFERROR(SUM(VLOOKUP(C2269,SpeciesLookup,37,FALSE)*E2269/L2269*20*0.001),0)*(1-G2269))),SUM(IFERROR(SUM(VLOOKUP(C2269,SpeciesLookup,37,FALSE)/L2269*'6. Look Up Tables'!$M$9*0.001),0)*(1-G2269)))</f>
        <v>0</v>
      </c>
      <c r="N2269" s="120" t="s">
        <v>114</v>
      </c>
      <c r="O2269" s="122">
        <f t="shared" si="213"/>
        <v>0</v>
      </c>
      <c r="P2269" s="123"/>
    </row>
    <row r="2270" spans="2:16" x14ac:dyDescent="0.2">
      <c r="B2270" s="124"/>
      <c r="C2270" s="137"/>
      <c r="D2270" s="138">
        <f t="shared" si="210"/>
        <v>0</v>
      </c>
      <c r="E2270" s="231"/>
      <c r="F2270" s="119"/>
      <c r="G2270" s="139">
        <f t="shared" si="214"/>
        <v>0</v>
      </c>
      <c r="H2270" s="140">
        <f t="shared" si="211"/>
        <v>0</v>
      </c>
      <c r="I2270" s="122">
        <f t="shared" si="215"/>
        <v>0</v>
      </c>
      <c r="K2270" s="120"/>
      <c r="L2270" s="141" t="e">
        <f t="shared" si="212"/>
        <v>#N/A</v>
      </c>
      <c r="M2270" s="142">
        <f>IF(C2270="ZZ Group",(SUM(IFERROR(SUM(VLOOKUP(C2270,SpeciesLookup,37,FALSE)*E2270/L2270*20*0.001),0)*(1-G2270))),SUM(IFERROR(SUM(VLOOKUP(C2270,SpeciesLookup,37,FALSE)/L2270*'6. Look Up Tables'!$M$9*0.001),0)*(1-G2270)))</f>
        <v>0</v>
      </c>
      <c r="N2270" s="120" t="s">
        <v>114</v>
      </c>
      <c r="O2270" s="122">
        <f t="shared" si="213"/>
        <v>0</v>
      </c>
      <c r="P2270" s="123"/>
    </row>
    <row r="2271" spans="2:16" x14ac:dyDescent="0.2">
      <c r="B2271" s="124"/>
      <c r="C2271" s="137"/>
      <c r="D2271" s="138">
        <f t="shared" si="210"/>
        <v>0</v>
      </c>
      <c r="E2271" s="231"/>
      <c r="F2271" s="119"/>
      <c r="G2271" s="139">
        <f t="shared" si="214"/>
        <v>0</v>
      </c>
      <c r="H2271" s="140">
        <f t="shared" si="211"/>
        <v>0</v>
      </c>
      <c r="I2271" s="122">
        <f t="shared" si="215"/>
        <v>0</v>
      </c>
      <c r="K2271" s="120"/>
      <c r="L2271" s="141" t="e">
        <f t="shared" si="212"/>
        <v>#N/A</v>
      </c>
      <c r="M2271" s="142">
        <f>IF(C2271="ZZ Group",(SUM(IFERROR(SUM(VLOOKUP(C2271,SpeciesLookup,37,FALSE)*E2271/L2271*20*0.001),0)*(1-G2271))),SUM(IFERROR(SUM(VLOOKUP(C2271,SpeciesLookup,37,FALSE)/L2271*'6. Look Up Tables'!$M$9*0.001),0)*(1-G2271)))</f>
        <v>0</v>
      </c>
      <c r="N2271" s="120" t="s">
        <v>114</v>
      </c>
      <c r="O2271" s="122">
        <f t="shared" si="213"/>
        <v>0</v>
      </c>
      <c r="P2271" s="123"/>
    </row>
    <row r="2272" spans="2:16" x14ac:dyDescent="0.2">
      <c r="B2272" s="124"/>
      <c r="C2272" s="137"/>
      <c r="D2272" s="138">
        <f t="shared" si="210"/>
        <v>0</v>
      </c>
      <c r="E2272" s="231"/>
      <c r="F2272" s="119"/>
      <c r="G2272" s="139">
        <f t="shared" si="214"/>
        <v>0</v>
      </c>
      <c r="H2272" s="140">
        <f t="shared" si="211"/>
        <v>0</v>
      </c>
      <c r="I2272" s="122">
        <f t="shared" si="215"/>
        <v>0</v>
      </c>
      <c r="K2272" s="120"/>
      <c r="L2272" s="141" t="e">
        <f t="shared" si="212"/>
        <v>#N/A</v>
      </c>
      <c r="M2272" s="142">
        <f>IF(C2272="ZZ Group",(SUM(IFERROR(SUM(VLOOKUP(C2272,SpeciesLookup,37,FALSE)*E2272/L2272*20*0.001),0)*(1-G2272))),SUM(IFERROR(SUM(VLOOKUP(C2272,SpeciesLookup,37,FALSE)/L2272*'6. Look Up Tables'!$M$9*0.001),0)*(1-G2272)))</f>
        <v>0</v>
      </c>
      <c r="N2272" s="120" t="s">
        <v>114</v>
      </c>
      <c r="O2272" s="122">
        <f t="shared" si="213"/>
        <v>0</v>
      </c>
      <c r="P2272" s="123"/>
    </row>
    <row r="2273" spans="2:16" x14ac:dyDescent="0.2">
      <c r="B2273" s="124"/>
      <c r="C2273" s="137"/>
      <c r="D2273" s="138">
        <f t="shared" si="210"/>
        <v>0</v>
      </c>
      <c r="E2273" s="231"/>
      <c r="F2273" s="119"/>
      <c r="G2273" s="139">
        <f t="shared" si="214"/>
        <v>0</v>
      </c>
      <c r="H2273" s="140">
        <f t="shared" si="211"/>
        <v>0</v>
      </c>
      <c r="I2273" s="122">
        <f t="shared" si="215"/>
        <v>0</v>
      </c>
      <c r="K2273" s="120"/>
      <c r="L2273" s="141" t="e">
        <f t="shared" si="212"/>
        <v>#N/A</v>
      </c>
      <c r="M2273" s="142">
        <f>IF(C2273="ZZ Group",(SUM(IFERROR(SUM(VLOOKUP(C2273,SpeciesLookup,37,FALSE)*E2273/L2273*20*0.001),0)*(1-G2273))),SUM(IFERROR(SUM(VLOOKUP(C2273,SpeciesLookup,37,FALSE)/L2273*'6. Look Up Tables'!$M$9*0.001),0)*(1-G2273)))</f>
        <v>0</v>
      </c>
      <c r="N2273" s="120" t="s">
        <v>114</v>
      </c>
      <c r="O2273" s="122">
        <f t="shared" si="213"/>
        <v>0</v>
      </c>
      <c r="P2273" s="123"/>
    </row>
    <row r="2274" spans="2:16" x14ac:dyDescent="0.2">
      <c r="B2274" s="124"/>
      <c r="C2274" s="137"/>
      <c r="D2274" s="138">
        <f t="shared" si="210"/>
        <v>0</v>
      </c>
      <c r="E2274" s="231"/>
      <c r="F2274" s="119"/>
      <c r="G2274" s="139">
        <f t="shared" si="214"/>
        <v>0</v>
      </c>
      <c r="H2274" s="140">
        <f t="shared" si="211"/>
        <v>0</v>
      </c>
      <c r="I2274" s="122">
        <f t="shared" si="215"/>
        <v>0</v>
      </c>
      <c r="K2274" s="120"/>
      <c r="L2274" s="141" t="e">
        <f t="shared" si="212"/>
        <v>#N/A</v>
      </c>
      <c r="M2274" s="142">
        <f>IF(C2274="ZZ Group",(SUM(IFERROR(SUM(VLOOKUP(C2274,SpeciesLookup,37,FALSE)*E2274/L2274*20*0.001),0)*(1-G2274))),SUM(IFERROR(SUM(VLOOKUP(C2274,SpeciesLookup,37,FALSE)/L2274*'6. Look Up Tables'!$M$9*0.001),0)*(1-G2274)))</f>
        <v>0</v>
      </c>
      <c r="N2274" s="120" t="s">
        <v>114</v>
      </c>
      <c r="O2274" s="122">
        <f t="shared" si="213"/>
        <v>0</v>
      </c>
      <c r="P2274" s="123"/>
    </row>
    <row r="2275" spans="2:16" x14ac:dyDescent="0.2">
      <c r="B2275" s="124"/>
      <c r="C2275" s="137"/>
      <c r="D2275" s="138">
        <f t="shared" si="210"/>
        <v>0</v>
      </c>
      <c r="E2275" s="231"/>
      <c r="F2275" s="119"/>
      <c r="G2275" s="139">
        <f t="shared" si="214"/>
        <v>0</v>
      </c>
      <c r="H2275" s="140">
        <f t="shared" si="211"/>
        <v>0</v>
      </c>
      <c r="I2275" s="122">
        <f t="shared" si="215"/>
        <v>0</v>
      </c>
      <c r="K2275" s="120"/>
      <c r="L2275" s="141" t="e">
        <f t="shared" si="212"/>
        <v>#N/A</v>
      </c>
      <c r="M2275" s="142">
        <f>IF(C2275="ZZ Group",(SUM(IFERROR(SUM(VLOOKUP(C2275,SpeciesLookup,37,FALSE)*E2275/L2275*20*0.001),0)*(1-G2275))),SUM(IFERROR(SUM(VLOOKUP(C2275,SpeciesLookup,37,FALSE)/L2275*'6. Look Up Tables'!$M$9*0.001),0)*(1-G2275)))</f>
        <v>0</v>
      </c>
      <c r="N2275" s="120" t="s">
        <v>114</v>
      </c>
      <c r="O2275" s="122">
        <f t="shared" si="213"/>
        <v>0</v>
      </c>
      <c r="P2275" s="123"/>
    </row>
    <row r="2276" spans="2:16" x14ac:dyDescent="0.2">
      <c r="B2276" s="124"/>
      <c r="C2276" s="137"/>
      <c r="D2276" s="138">
        <f t="shared" si="210"/>
        <v>0</v>
      </c>
      <c r="E2276" s="231"/>
      <c r="F2276" s="119"/>
      <c r="G2276" s="139">
        <f t="shared" si="214"/>
        <v>0</v>
      </c>
      <c r="H2276" s="140">
        <f t="shared" si="211"/>
        <v>0</v>
      </c>
      <c r="I2276" s="122">
        <f t="shared" si="215"/>
        <v>0</v>
      </c>
      <c r="K2276" s="120"/>
      <c r="L2276" s="141" t="e">
        <f t="shared" si="212"/>
        <v>#N/A</v>
      </c>
      <c r="M2276" s="142">
        <f>IF(C2276="ZZ Group",(SUM(IFERROR(SUM(VLOOKUP(C2276,SpeciesLookup,37,FALSE)*E2276/L2276*20*0.001),0)*(1-G2276))),SUM(IFERROR(SUM(VLOOKUP(C2276,SpeciesLookup,37,FALSE)/L2276*'6. Look Up Tables'!$M$9*0.001),0)*(1-G2276)))</f>
        <v>0</v>
      </c>
      <c r="N2276" s="120" t="s">
        <v>114</v>
      </c>
      <c r="O2276" s="122">
        <f t="shared" si="213"/>
        <v>0</v>
      </c>
      <c r="P2276" s="123"/>
    </row>
    <row r="2277" spans="2:16" x14ac:dyDescent="0.2">
      <c r="B2277" s="124"/>
      <c r="C2277" s="137"/>
      <c r="D2277" s="138">
        <f t="shared" si="210"/>
        <v>0</v>
      </c>
      <c r="E2277" s="231"/>
      <c r="F2277" s="119"/>
      <c r="G2277" s="139">
        <f t="shared" si="214"/>
        <v>0</v>
      </c>
      <c r="H2277" s="140">
        <f t="shared" si="211"/>
        <v>0</v>
      </c>
      <c r="I2277" s="122">
        <f t="shared" si="215"/>
        <v>0</v>
      </c>
      <c r="K2277" s="120"/>
      <c r="L2277" s="141" t="e">
        <f t="shared" si="212"/>
        <v>#N/A</v>
      </c>
      <c r="M2277" s="142">
        <f>IF(C2277="ZZ Group",(SUM(IFERROR(SUM(VLOOKUP(C2277,SpeciesLookup,37,FALSE)*E2277/L2277*20*0.001),0)*(1-G2277))),SUM(IFERROR(SUM(VLOOKUP(C2277,SpeciesLookup,37,FALSE)/L2277*'6. Look Up Tables'!$M$9*0.001),0)*(1-G2277)))</f>
        <v>0</v>
      </c>
      <c r="N2277" s="120" t="s">
        <v>114</v>
      </c>
      <c r="O2277" s="122">
        <f t="shared" si="213"/>
        <v>0</v>
      </c>
      <c r="P2277" s="123"/>
    </row>
    <row r="2278" spans="2:16" x14ac:dyDescent="0.2">
      <c r="B2278" s="124"/>
      <c r="C2278" s="137"/>
      <c r="D2278" s="138">
        <f t="shared" si="210"/>
        <v>0</v>
      </c>
      <c r="E2278" s="231"/>
      <c r="F2278" s="119"/>
      <c r="G2278" s="139">
        <f t="shared" si="214"/>
        <v>0</v>
      </c>
      <c r="H2278" s="140">
        <f t="shared" si="211"/>
        <v>0</v>
      </c>
      <c r="I2278" s="122">
        <f t="shared" si="215"/>
        <v>0</v>
      </c>
      <c r="K2278" s="120"/>
      <c r="L2278" s="141" t="e">
        <f t="shared" si="212"/>
        <v>#N/A</v>
      </c>
      <c r="M2278" s="142">
        <f>IF(C2278="ZZ Group",(SUM(IFERROR(SUM(VLOOKUP(C2278,SpeciesLookup,37,FALSE)*E2278/L2278*20*0.001),0)*(1-G2278))),SUM(IFERROR(SUM(VLOOKUP(C2278,SpeciesLookup,37,FALSE)/L2278*'6. Look Up Tables'!$M$9*0.001),0)*(1-G2278)))</f>
        <v>0</v>
      </c>
      <c r="N2278" s="120" t="s">
        <v>114</v>
      </c>
      <c r="O2278" s="122">
        <f t="shared" si="213"/>
        <v>0</v>
      </c>
      <c r="P2278" s="123"/>
    </row>
    <row r="2279" spans="2:16" x14ac:dyDescent="0.2">
      <c r="B2279" s="124"/>
      <c r="C2279" s="137"/>
      <c r="D2279" s="138">
        <f t="shared" si="210"/>
        <v>0</v>
      </c>
      <c r="E2279" s="231"/>
      <c r="F2279" s="119"/>
      <c r="G2279" s="139">
        <f t="shared" si="214"/>
        <v>0</v>
      </c>
      <c r="H2279" s="140">
        <f t="shared" si="211"/>
        <v>0</v>
      </c>
      <c r="I2279" s="122">
        <f t="shared" si="215"/>
        <v>0</v>
      </c>
      <c r="K2279" s="120"/>
      <c r="L2279" s="141" t="e">
        <f t="shared" si="212"/>
        <v>#N/A</v>
      </c>
      <c r="M2279" s="142">
        <f>IF(C2279="ZZ Group",(SUM(IFERROR(SUM(VLOOKUP(C2279,SpeciesLookup,37,FALSE)*E2279/L2279*20*0.001),0)*(1-G2279))),SUM(IFERROR(SUM(VLOOKUP(C2279,SpeciesLookup,37,FALSE)/L2279*'6. Look Up Tables'!$M$9*0.001),0)*(1-G2279)))</f>
        <v>0</v>
      </c>
      <c r="N2279" s="120" t="s">
        <v>114</v>
      </c>
      <c r="O2279" s="122">
        <f t="shared" si="213"/>
        <v>0</v>
      </c>
      <c r="P2279" s="123"/>
    </row>
    <row r="2280" spans="2:16" x14ac:dyDescent="0.2">
      <c r="B2280" s="124"/>
      <c r="C2280" s="137"/>
      <c r="D2280" s="138">
        <f t="shared" si="210"/>
        <v>0</v>
      </c>
      <c r="E2280" s="231"/>
      <c r="F2280" s="119"/>
      <c r="G2280" s="139">
        <f t="shared" si="214"/>
        <v>0</v>
      </c>
      <c r="H2280" s="140">
        <f t="shared" si="211"/>
        <v>0</v>
      </c>
      <c r="I2280" s="122">
        <f t="shared" si="215"/>
        <v>0</v>
      </c>
      <c r="K2280" s="120"/>
      <c r="L2280" s="141" t="e">
        <f t="shared" si="212"/>
        <v>#N/A</v>
      </c>
      <c r="M2280" s="142">
        <f>IF(C2280="ZZ Group",(SUM(IFERROR(SUM(VLOOKUP(C2280,SpeciesLookup,37,FALSE)*E2280/L2280*20*0.001),0)*(1-G2280))),SUM(IFERROR(SUM(VLOOKUP(C2280,SpeciesLookup,37,FALSE)/L2280*'6. Look Up Tables'!$M$9*0.001),0)*(1-G2280)))</f>
        <v>0</v>
      </c>
      <c r="N2280" s="120" t="s">
        <v>114</v>
      </c>
      <c r="O2280" s="122">
        <f t="shared" si="213"/>
        <v>0</v>
      </c>
      <c r="P2280" s="123"/>
    </row>
    <row r="2281" spans="2:16" x14ac:dyDescent="0.2">
      <c r="B2281" s="124"/>
      <c r="C2281" s="137"/>
      <c r="D2281" s="138">
        <f t="shared" si="210"/>
        <v>0</v>
      </c>
      <c r="E2281" s="231"/>
      <c r="F2281" s="119"/>
      <c r="G2281" s="139">
        <f t="shared" si="214"/>
        <v>0</v>
      </c>
      <c r="H2281" s="140">
        <f t="shared" si="211"/>
        <v>0</v>
      </c>
      <c r="I2281" s="122">
        <f t="shared" si="215"/>
        <v>0</v>
      </c>
      <c r="K2281" s="120"/>
      <c r="L2281" s="141" t="e">
        <f t="shared" si="212"/>
        <v>#N/A</v>
      </c>
      <c r="M2281" s="142">
        <f>IF(C2281="ZZ Group",(SUM(IFERROR(SUM(VLOOKUP(C2281,SpeciesLookup,37,FALSE)*E2281/L2281*20*0.001),0)*(1-G2281))),SUM(IFERROR(SUM(VLOOKUP(C2281,SpeciesLookup,37,FALSE)/L2281*'6. Look Up Tables'!$M$9*0.001),0)*(1-G2281)))</f>
        <v>0</v>
      </c>
      <c r="N2281" s="120" t="s">
        <v>114</v>
      </c>
      <c r="O2281" s="122">
        <f t="shared" si="213"/>
        <v>0</v>
      </c>
      <c r="P2281" s="123"/>
    </row>
    <row r="2282" spans="2:16" x14ac:dyDescent="0.2">
      <c r="B2282" s="124"/>
      <c r="C2282" s="137"/>
      <c r="D2282" s="138">
        <f t="shared" si="210"/>
        <v>0</v>
      </c>
      <c r="E2282" s="231"/>
      <c r="F2282" s="119"/>
      <c r="G2282" s="139">
        <f t="shared" si="214"/>
        <v>0</v>
      </c>
      <c r="H2282" s="140">
        <f t="shared" si="211"/>
        <v>0</v>
      </c>
      <c r="I2282" s="122">
        <f t="shared" si="215"/>
        <v>0</v>
      </c>
      <c r="K2282" s="120"/>
      <c r="L2282" s="141" t="e">
        <f t="shared" si="212"/>
        <v>#N/A</v>
      </c>
      <c r="M2282" s="142">
        <f>IF(C2282="ZZ Group",(SUM(IFERROR(SUM(VLOOKUP(C2282,SpeciesLookup,37,FALSE)*E2282/L2282*20*0.001),0)*(1-G2282))),SUM(IFERROR(SUM(VLOOKUP(C2282,SpeciesLookup,37,FALSE)/L2282*'6. Look Up Tables'!$M$9*0.001),0)*(1-G2282)))</f>
        <v>0</v>
      </c>
      <c r="N2282" s="120" t="s">
        <v>114</v>
      </c>
      <c r="O2282" s="122">
        <f t="shared" si="213"/>
        <v>0</v>
      </c>
      <c r="P2282" s="123"/>
    </row>
    <row r="2283" spans="2:16" x14ac:dyDescent="0.2">
      <c r="B2283" s="124"/>
      <c r="C2283" s="137"/>
      <c r="D2283" s="138">
        <f t="shared" si="210"/>
        <v>0</v>
      </c>
      <c r="E2283" s="231"/>
      <c r="F2283" s="119"/>
      <c r="G2283" s="139">
        <f t="shared" si="214"/>
        <v>0</v>
      </c>
      <c r="H2283" s="140">
        <f t="shared" si="211"/>
        <v>0</v>
      </c>
      <c r="I2283" s="122">
        <f t="shared" si="215"/>
        <v>0</v>
      </c>
      <c r="K2283" s="120"/>
      <c r="L2283" s="141" t="e">
        <f t="shared" si="212"/>
        <v>#N/A</v>
      </c>
      <c r="M2283" s="142">
        <f>IF(C2283="ZZ Group",(SUM(IFERROR(SUM(VLOOKUP(C2283,SpeciesLookup,37,FALSE)*E2283/L2283*20*0.001),0)*(1-G2283))),SUM(IFERROR(SUM(VLOOKUP(C2283,SpeciesLookup,37,FALSE)/L2283*'6. Look Up Tables'!$M$9*0.001),0)*(1-G2283)))</f>
        <v>0</v>
      </c>
      <c r="N2283" s="120" t="s">
        <v>114</v>
      </c>
      <c r="O2283" s="122">
        <f t="shared" si="213"/>
        <v>0</v>
      </c>
      <c r="P2283" s="123"/>
    </row>
    <row r="2284" spans="2:16" x14ac:dyDescent="0.2">
      <c r="B2284" s="124"/>
      <c r="C2284" s="137"/>
      <c r="D2284" s="138">
        <f t="shared" si="210"/>
        <v>0</v>
      </c>
      <c r="E2284" s="231"/>
      <c r="F2284" s="119"/>
      <c r="G2284" s="139">
        <f t="shared" si="214"/>
        <v>0</v>
      </c>
      <c r="H2284" s="140">
        <f t="shared" si="211"/>
        <v>0</v>
      </c>
      <c r="I2284" s="122">
        <f t="shared" si="215"/>
        <v>0</v>
      </c>
      <c r="K2284" s="120"/>
      <c r="L2284" s="141" t="e">
        <f t="shared" si="212"/>
        <v>#N/A</v>
      </c>
      <c r="M2284" s="142">
        <f>IF(C2284="ZZ Group",(SUM(IFERROR(SUM(VLOOKUP(C2284,SpeciesLookup,37,FALSE)*E2284/L2284*20*0.001),0)*(1-G2284))),SUM(IFERROR(SUM(VLOOKUP(C2284,SpeciesLookup,37,FALSE)/L2284*'6. Look Up Tables'!$M$9*0.001),0)*(1-G2284)))</f>
        <v>0</v>
      </c>
      <c r="N2284" s="120" t="s">
        <v>114</v>
      </c>
      <c r="O2284" s="122">
        <f t="shared" si="213"/>
        <v>0</v>
      </c>
      <c r="P2284" s="123"/>
    </row>
    <row r="2285" spans="2:16" x14ac:dyDescent="0.2">
      <c r="B2285" s="124"/>
      <c r="C2285" s="137"/>
      <c r="D2285" s="138">
        <f t="shared" si="210"/>
        <v>0</v>
      </c>
      <c r="E2285" s="231"/>
      <c r="F2285" s="119"/>
      <c r="G2285" s="139">
        <f t="shared" si="214"/>
        <v>0</v>
      </c>
      <c r="H2285" s="140">
        <f t="shared" si="211"/>
        <v>0</v>
      </c>
      <c r="I2285" s="122">
        <f t="shared" si="215"/>
        <v>0</v>
      </c>
      <c r="K2285" s="120"/>
      <c r="L2285" s="141" t="e">
        <f t="shared" si="212"/>
        <v>#N/A</v>
      </c>
      <c r="M2285" s="142">
        <f>IF(C2285="ZZ Group",(SUM(IFERROR(SUM(VLOOKUP(C2285,SpeciesLookup,37,FALSE)*E2285/L2285*20*0.001),0)*(1-G2285))),SUM(IFERROR(SUM(VLOOKUP(C2285,SpeciesLookup,37,FALSE)/L2285*'6. Look Up Tables'!$M$9*0.001),0)*(1-G2285)))</f>
        <v>0</v>
      </c>
      <c r="N2285" s="120" t="s">
        <v>114</v>
      </c>
      <c r="O2285" s="122">
        <f t="shared" si="213"/>
        <v>0</v>
      </c>
      <c r="P2285" s="123"/>
    </row>
    <row r="2286" spans="2:16" x14ac:dyDescent="0.2">
      <c r="B2286" s="124"/>
      <c r="C2286" s="137"/>
      <c r="D2286" s="138">
        <f t="shared" si="210"/>
        <v>0</v>
      </c>
      <c r="E2286" s="231"/>
      <c r="F2286" s="119"/>
      <c r="G2286" s="139">
        <f t="shared" si="214"/>
        <v>0</v>
      </c>
      <c r="H2286" s="140">
        <f t="shared" si="211"/>
        <v>0</v>
      </c>
      <c r="I2286" s="122">
        <f t="shared" si="215"/>
        <v>0</v>
      </c>
      <c r="K2286" s="120"/>
      <c r="L2286" s="141" t="e">
        <f t="shared" si="212"/>
        <v>#N/A</v>
      </c>
      <c r="M2286" s="142">
        <f>IF(C2286="ZZ Group",(SUM(IFERROR(SUM(VLOOKUP(C2286,SpeciesLookup,37,FALSE)*E2286/L2286*20*0.001),0)*(1-G2286))),SUM(IFERROR(SUM(VLOOKUP(C2286,SpeciesLookup,37,FALSE)/L2286*'6. Look Up Tables'!$M$9*0.001),0)*(1-G2286)))</f>
        <v>0</v>
      </c>
      <c r="N2286" s="120" t="s">
        <v>114</v>
      </c>
      <c r="O2286" s="122">
        <f t="shared" si="213"/>
        <v>0</v>
      </c>
      <c r="P2286" s="123"/>
    </row>
    <row r="2287" spans="2:16" x14ac:dyDescent="0.2">
      <c r="B2287" s="124"/>
      <c r="C2287" s="137"/>
      <c r="D2287" s="138">
        <f t="shared" si="210"/>
        <v>0</v>
      </c>
      <c r="E2287" s="231"/>
      <c r="F2287" s="119"/>
      <c r="G2287" s="139">
        <f t="shared" si="214"/>
        <v>0</v>
      </c>
      <c r="H2287" s="140">
        <f t="shared" si="211"/>
        <v>0</v>
      </c>
      <c r="I2287" s="122">
        <f t="shared" si="215"/>
        <v>0</v>
      </c>
      <c r="K2287" s="120"/>
      <c r="L2287" s="141" t="e">
        <f t="shared" si="212"/>
        <v>#N/A</v>
      </c>
      <c r="M2287" s="142">
        <f>IF(C2287="ZZ Group",(SUM(IFERROR(SUM(VLOOKUP(C2287,SpeciesLookup,37,FALSE)*E2287/L2287*20*0.001),0)*(1-G2287))),SUM(IFERROR(SUM(VLOOKUP(C2287,SpeciesLookup,37,FALSE)/L2287*'6. Look Up Tables'!$M$9*0.001),0)*(1-G2287)))</f>
        <v>0</v>
      </c>
      <c r="N2287" s="120" t="s">
        <v>114</v>
      </c>
      <c r="O2287" s="122">
        <f t="shared" si="213"/>
        <v>0</v>
      </c>
      <c r="P2287" s="123"/>
    </row>
    <row r="2288" spans="2:16" x14ac:dyDescent="0.2">
      <c r="B2288" s="124"/>
      <c r="C2288" s="137"/>
      <c r="D2288" s="138">
        <f t="shared" si="210"/>
        <v>0</v>
      </c>
      <c r="E2288" s="231"/>
      <c r="F2288" s="119"/>
      <c r="G2288" s="139">
        <f t="shared" si="214"/>
        <v>0</v>
      </c>
      <c r="H2288" s="140">
        <f t="shared" si="211"/>
        <v>0</v>
      </c>
      <c r="I2288" s="122">
        <f t="shared" si="215"/>
        <v>0</v>
      </c>
      <c r="K2288" s="120"/>
      <c r="L2288" s="141" t="e">
        <f t="shared" si="212"/>
        <v>#N/A</v>
      </c>
      <c r="M2288" s="142">
        <f>IF(C2288="ZZ Group",(SUM(IFERROR(SUM(VLOOKUP(C2288,SpeciesLookup,37,FALSE)*E2288/L2288*20*0.001),0)*(1-G2288))),SUM(IFERROR(SUM(VLOOKUP(C2288,SpeciesLookup,37,FALSE)/L2288*'6. Look Up Tables'!$M$9*0.001),0)*(1-G2288)))</f>
        <v>0</v>
      </c>
      <c r="N2288" s="120" t="s">
        <v>114</v>
      </c>
      <c r="O2288" s="122">
        <f t="shared" si="213"/>
        <v>0</v>
      </c>
      <c r="P2288" s="123"/>
    </row>
    <row r="2289" spans="2:16" x14ac:dyDescent="0.2">
      <c r="B2289" s="124"/>
      <c r="C2289" s="137"/>
      <c r="D2289" s="138">
        <f t="shared" si="210"/>
        <v>0</v>
      </c>
      <c r="E2289" s="231"/>
      <c r="F2289" s="119"/>
      <c r="G2289" s="139">
        <f t="shared" si="214"/>
        <v>0</v>
      </c>
      <c r="H2289" s="140">
        <f t="shared" si="211"/>
        <v>0</v>
      </c>
      <c r="I2289" s="122">
        <f t="shared" si="215"/>
        <v>0</v>
      </c>
      <c r="K2289" s="120"/>
      <c r="L2289" s="141" t="e">
        <f t="shared" si="212"/>
        <v>#N/A</v>
      </c>
      <c r="M2289" s="142">
        <f>IF(C2289="ZZ Group",(SUM(IFERROR(SUM(VLOOKUP(C2289,SpeciesLookup,37,FALSE)*E2289/L2289*20*0.001),0)*(1-G2289))),SUM(IFERROR(SUM(VLOOKUP(C2289,SpeciesLookup,37,FALSE)/L2289*'6. Look Up Tables'!$M$9*0.001),0)*(1-G2289)))</f>
        <v>0</v>
      </c>
      <c r="N2289" s="120" t="s">
        <v>114</v>
      </c>
      <c r="O2289" s="122">
        <f t="shared" si="213"/>
        <v>0</v>
      </c>
      <c r="P2289" s="123"/>
    </row>
    <row r="2290" spans="2:16" x14ac:dyDescent="0.2">
      <c r="B2290" s="124"/>
      <c r="C2290" s="137"/>
      <c r="D2290" s="138">
        <f t="shared" si="210"/>
        <v>0</v>
      </c>
      <c r="E2290" s="231"/>
      <c r="F2290" s="119"/>
      <c r="G2290" s="139">
        <f t="shared" si="214"/>
        <v>0</v>
      </c>
      <c r="H2290" s="140">
        <f t="shared" si="211"/>
        <v>0</v>
      </c>
      <c r="I2290" s="122">
        <f t="shared" si="215"/>
        <v>0</v>
      </c>
      <c r="K2290" s="120"/>
      <c r="L2290" s="141" t="e">
        <f t="shared" si="212"/>
        <v>#N/A</v>
      </c>
      <c r="M2290" s="142">
        <f>IF(C2290="ZZ Group",(SUM(IFERROR(SUM(VLOOKUP(C2290,SpeciesLookup,37,FALSE)*E2290/L2290*20*0.001),0)*(1-G2290))),SUM(IFERROR(SUM(VLOOKUP(C2290,SpeciesLookup,37,FALSE)/L2290*'6. Look Up Tables'!$M$9*0.001),0)*(1-G2290)))</f>
        <v>0</v>
      </c>
      <c r="N2290" s="120" t="s">
        <v>114</v>
      </c>
      <c r="O2290" s="122">
        <f t="shared" si="213"/>
        <v>0</v>
      </c>
      <c r="P2290" s="123"/>
    </row>
    <row r="2291" spans="2:16" x14ac:dyDescent="0.2">
      <c r="B2291" s="124"/>
      <c r="C2291" s="137"/>
      <c r="D2291" s="138">
        <f t="shared" si="210"/>
        <v>0</v>
      </c>
      <c r="E2291" s="231"/>
      <c r="F2291" s="119"/>
      <c r="G2291" s="139">
        <f t="shared" si="214"/>
        <v>0</v>
      </c>
      <c r="H2291" s="140">
        <f t="shared" si="211"/>
        <v>0</v>
      </c>
      <c r="I2291" s="122">
        <f t="shared" si="215"/>
        <v>0</v>
      </c>
      <c r="K2291" s="120"/>
      <c r="L2291" s="141" t="e">
        <f t="shared" si="212"/>
        <v>#N/A</v>
      </c>
      <c r="M2291" s="142">
        <f>IF(C2291="ZZ Group",(SUM(IFERROR(SUM(VLOOKUP(C2291,SpeciesLookup,37,FALSE)*E2291/L2291*20*0.001),0)*(1-G2291))),SUM(IFERROR(SUM(VLOOKUP(C2291,SpeciesLookup,37,FALSE)/L2291*'6. Look Up Tables'!$M$9*0.001),0)*(1-G2291)))</f>
        <v>0</v>
      </c>
      <c r="N2291" s="120" t="s">
        <v>114</v>
      </c>
      <c r="O2291" s="122">
        <f t="shared" si="213"/>
        <v>0</v>
      </c>
      <c r="P2291" s="123"/>
    </row>
    <row r="2292" spans="2:16" x14ac:dyDescent="0.2">
      <c r="B2292" s="124"/>
      <c r="C2292" s="137"/>
      <c r="D2292" s="138">
        <f t="shared" si="210"/>
        <v>0</v>
      </c>
      <c r="E2292" s="231"/>
      <c r="F2292" s="119"/>
      <c r="G2292" s="139">
        <f t="shared" si="214"/>
        <v>0</v>
      </c>
      <c r="H2292" s="140">
        <f t="shared" si="211"/>
        <v>0</v>
      </c>
      <c r="I2292" s="122">
        <f t="shared" si="215"/>
        <v>0</v>
      </c>
      <c r="K2292" s="120"/>
      <c r="L2292" s="141" t="e">
        <f t="shared" si="212"/>
        <v>#N/A</v>
      </c>
      <c r="M2292" s="142">
        <f>IF(C2292="ZZ Group",(SUM(IFERROR(SUM(VLOOKUP(C2292,SpeciesLookup,37,FALSE)*E2292/L2292*20*0.001),0)*(1-G2292))),SUM(IFERROR(SUM(VLOOKUP(C2292,SpeciesLookup,37,FALSE)/L2292*'6. Look Up Tables'!$M$9*0.001),0)*(1-G2292)))</f>
        <v>0</v>
      </c>
      <c r="N2292" s="120" t="s">
        <v>114</v>
      </c>
      <c r="O2292" s="122">
        <f t="shared" si="213"/>
        <v>0</v>
      </c>
      <c r="P2292" s="123"/>
    </row>
    <row r="2293" spans="2:16" x14ac:dyDescent="0.2">
      <c r="B2293" s="124"/>
      <c r="C2293" s="137"/>
      <c r="D2293" s="138">
        <f t="shared" si="210"/>
        <v>0</v>
      </c>
      <c r="E2293" s="231"/>
      <c r="F2293" s="119"/>
      <c r="G2293" s="139">
        <f t="shared" si="214"/>
        <v>0</v>
      </c>
      <c r="H2293" s="140">
        <f t="shared" si="211"/>
        <v>0</v>
      </c>
      <c r="I2293" s="122">
        <f t="shared" si="215"/>
        <v>0</v>
      </c>
      <c r="K2293" s="120"/>
      <c r="L2293" s="141" t="e">
        <f t="shared" si="212"/>
        <v>#N/A</v>
      </c>
      <c r="M2293" s="142">
        <f>IF(C2293="ZZ Group",(SUM(IFERROR(SUM(VLOOKUP(C2293,SpeciesLookup,37,FALSE)*E2293/L2293*20*0.001),0)*(1-G2293))),SUM(IFERROR(SUM(VLOOKUP(C2293,SpeciesLookup,37,FALSE)/L2293*'6. Look Up Tables'!$M$9*0.001),0)*(1-G2293)))</f>
        <v>0</v>
      </c>
      <c r="N2293" s="120" t="s">
        <v>114</v>
      </c>
      <c r="O2293" s="122">
        <f t="shared" si="213"/>
        <v>0</v>
      </c>
      <c r="P2293" s="123"/>
    </row>
    <row r="2294" spans="2:16" x14ac:dyDescent="0.2">
      <c r="B2294" s="124"/>
      <c r="C2294" s="137"/>
      <c r="D2294" s="138">
        <f t="shared" si="210"/>
        <v>0</v>
      </c>
      <c r="E2294" s="231"/>
      <c r="F2294" s="119"/>
      <c r="G2294" s="139">
        <f t="shared" si="214"/>
        <v>0</v>
      </c>
      <c r="H2294" s="140">
        <f t="shared" si="211"/>
        <v>0</v>
      </c>
      <c r="I2294" s="122">
        <f t="shared" si="215"/>
        <v>0</v>
      </c>
      <c r="K2294" s="120"/>
      <c r="L2294" s="141" t="e">
        <f t="shared" si="212"/>
        <v>#N/A</v>
      </c>
      <c r="M2294" s="142">
        <f>IF(C2294="ZZ Group",(SUM(IFERROR(SUM(VLOOKUP(C2294,SpeciesLookup,37,FALSE)*E2294/L2294*20*0.001),0)*(1-G2294))),SUM(IFERROR(SUM(VLOOKUP(C2294,SpeciesLookup,37,FALSE)/L2294*'6. Look Up Tables'!$M$9*0.001),0)*(1-G2294)))</f>
        <v>0</v>
      </c>
      <c r="N2294" s="120" t="s">
        <v>114</v>
      </c>
      <c r="O2294" s="122">
        <f t="shared" si="213"/>
        <v>0</v>
      </c>
      <c r="P2294" s="123"/>
    </row>
    <row r="2295" spans="2:16" x14ac:dyDescent="0.2">
      <c r="B2295" s="124"/>
      <c r="C2295" s="137"/>
      <c r="D2295" s="138">
        <f t="shared" si="210"/>
        <v>0</v>
      </c>
      <c r="E2295" s="231"/>
      <c r="F2295" s="119"/>
      <c r="G2295" s="139">
        <f t="shared" si="214"/>
        <v>0</v>
      </c>
      <c r="H2295" s="140">
        <f t="shared" si="211"/>
        <v>0</v>
      </c>
      <c r="I2295" s="122">
        <f t="shared" si="215"/>
        <v>0</v>
      </c>
      <c r="K2295" s="120"/>
      <c r="L2295" s="141" t="e">
        <f t="shared" si="212"/>
        <v>#N/A</v>
      </c>
      <c r="M2295" s="142">
        <f>IF(C2295="ZZ Group",(SUM(IFERROR(SUM(VLOOKUP(C2295,SpeciesLookup,37,FALSE)*E2295/L2295*20*0.001),0)*(1-G2295))),SUM(IFERROR(SUM(VLOOKUP(C2295,SpeciesLookup,37,FALSE)/L2295*'6. Look Up Tables'!$M$9*0.001),0)*(1-G2295)))</f>
        <v>0</v>
      </c>
      <c r="N2295" s="120" t="s">
        <v>114</v>
      </c>
      <c r="O2295" s="122">
        <f t="shared" si="213"/>
        <v>0</v>
      </c>
      <c r="P2295" s="123"/>
    </row>
    <row r="2296" spans="2:16" x14ac:dyDescent="0.2">
      <c r="B2296" s="124"/>
      <c r="C2296" s="137"/>
      <c r="D2296" s="138">
        <f t="shared" si="210"/>
        <v>0</v>
      </c>
      <c r="E2296" s="231"/>
      <c r="F2296" s="119"/>
      <c r="G2296" s="139">
        <f t="shared" si="214"/>
        <v>0</v>
      </c>
      <c r="H2296" s="140">
        <f t="shared" si="211"/>
        <v>0</v>
      </c>
      <c r="I2296" s="122">
        <f t="shared" si="215"/>
        <v>0</v>
      </c>
      <c r="K2296" s="120"/>
      <c r="L2296" s="141" t="e">
        <f t="shared" si="212"/>
        <v>#N/A</v>
      </c>
      <c r="M2296" s="142">
        <f>IF(C2296="ZZ Group",(SUM(IFERROR(SUM(VLOOKUP(C2296,SpeciesLookup,37,FALSE)*E2296/L2296*20*0.001),0)*(1-G2296))),SUM(IFERROR(SUM(VLOOKUP(C2296,SpeciesLookup,37,FALSE)/L2296*'6. Look Up Tables'!$M$9*0.001),0)*(1-G2296)))</f>
        <v>0</v>
      </c>
      <c r="N2296" s="120" t="s">
        <v>114</v>
      </c>
      <c r="O2296" s="122">
        <f t="shared" si="213"/>
        <v>0</v>
      </c>
      <c r="P2296" s="123"/>
    </row>
    <row r="2297" spans="2:16" x14ac:dyDescent="0.2">
      <c r="B2297" s="124"/>
      <c r="C2297" s="137"/>
      <c r="D2297" s="138">
        <f t="shared" si="210"/>
        <v>0</v>
      </c>
      <c r="E2297" s="231"/>
      <c r="F2297" s="119"/>
      <c r="G2297" s="139">
        <f t="shared" si="214"/>
        <v>0</v>
      </c>
      <c r="H2297" s="140">
        <f t="shared" si="211"/>
        <v>0</v>
      </c>
      <c r="I2297" s="122">
        <f t="shared" si="215"/>
        <v>0</v>
      </c>
      <c r="K2297" s="120"/>
      <c r="L2297" s="141" t="e">
        <f t="shared" si="212"/>
        <v>#N/A</v>
      </c>
      <c r="M2297" s="142">
        <f>IF(C2297="ZZ Group",(SUM(IFERROR(SUM(VLOOKUP(C2297,SpeciesLookup,37,FALSE)*E2297/L2297*20*0.001),0)*(1-G2297))),SUM(IFERROR(SUM(VLOOKUP(C2297,SpeciesLookup,37,FALSE)/L2297*'6. Look Up Tables'!$M$9*0.001),0)*(1-G2297)))</f>
        <v>0</v>
      </c>
      <c r="N2297" s="120" t="s">
        <v>114</v>
      </c>
      <c r="O2297" s="122">
        <f t="shared" si="213"/>
        <v>0</v>
      </c>
      <c r="P2297" s="123"/>
    </row>
    <row r="2298" spans="2:16" x14ac:dyDescent="0.2">
      <c r="B2298" s="124"/>
      <c r="C2298" s="137"/>
      <c r="D2298" s="138">
        <f t="shared" si="210"/>
        <v>0</v>
      </c>
      <c r="E2298" s="231"/>
      <c r="F2298" s="119"/>
      <c r="G2298" s="139">
        <f t="shared" si="214"/>
        <v>0</v>
      </c>
      <c r="H2298" s="140">
        <f t="shared" si="211"/>
        <v>0</v>
      </c>
      <c r="I2298" s="122">
        <f t="shared" si="215"/>
        <v>0</v>
      </c>
      <c r="K2298" s="120"/>
      <c r="L2298" s="141" t="e">
        <f t="shared" si="212"/>
        <v>#N/A</v>
      </c>
      <c r="M2298" s="142">
        <f>IF(C2298="ZZ Group",(SUM(IFERROR(SUM(VLOOKUP(C2298,SpeciesLookup,37,FALSE)*E2298/L2298*20*0.001),0)*(1-G2298))),SUM(IFERROR(SUM(VLOOKUP(C2298,SpeciesLookup,37,FALSE)/L2298*'6. Look Up Tables'!$M$9*0.001),0)*(1-G2298)))</f>
        <v>0</v>
      </c>
      <c r="N2298" s="120" t="s">
        <v>114</v>
      </c>
      <c r="O2298" s="122">
        <f t="shared" si="213"/>
        <v>0</v>
      </c>
      <c r="P2298" s="123"/>
    </row>
    <row r="2299" spans="2:16" x14ac:dyDescent="0.2">
      <c r="B2299" s="124"/>
      <c r="C2299" s="137"/>
      <c r="D2299" s="138">
        <f t="shared" si="210"/>
        <v>0</v>
      </c>
      <c r="E2299" s="231"/>
      <c r="F2299" s="119"/>
      <c r="G2299" s="139">
        <f t="shared" si="214"/>
        <v>0</v>
      </c>
      <c r="H2299" s="140">
        <f t="shared" si="211"/>
        <v>0</v>
      </c>
      <c r="I2299" s="122">
        <f t="shared" si="215"/>
        <v>0</v>
      </c>
      <c r="K2299" s="120"/>
      <c r="L2299" s="141" t="e">
        <f t="shared" si="212"/>
        <v>#N/A</v>
      </c>
      <c r="M2299" s="142">
        <f>IF(C2299="ZZ Group",(SUM(IFERROR(SUM(VLOOKUP(C2299,SpeciesLookup,37,FALSE)*E2299/L2299*20*0.001),0)*(1-G2299))),SUM(IFERROR(SUM(VLOOKUP(C2299,SpeciesLookup,37,FALSE)/L2299*'6. Look Up Tables'!$M$9*0.001),0)*(1-G2299)))</f>
        <v>0</v>
      </c>
      <c r="N2299" s="120" t="s">
        <v>114</v>
      </c>
      <c r="O2299" s="122">
        <f t="shared" si="213"/>
        <v>0</v>
      </c>
      <c r="P2299" s="123"/>
    </row>
    <row r="2300" spans="2:16" x14ac:dyDescent="0.2">
      <c r="B2300" s="124"/>
      <c r="C2300" s="137"/>
      <c r="D2300" s="138">
        <f t="shared" si="210"/>
        <v>0</v>
      </c>
      <c r="E2300" s="231"/>
      <c r="F2300" s="119"/>
      <c r="G2300" s="139">
        <f t="shared" si="214"/>
        <v>0</v>
      </c>
      <c r="H2300" s="140">
        <f t="shared" si="211"/>
        <v>0</v>
      </c>
      <c r="I2300" s="122">
        <f t="shared" si="215"/>
        <v>0</v>
      </c>
      <c r="K2300" s="120"/>
      <c r="L2300" s="141" t="e">
        <f t="shared" si="212"/>
        <v>#N/A</v>
      </c>
      <c r="M2300" s="142">
        <f>IF(C2300="ZZ Group",(SUM(IFERROR(SUM(VLOOKUP(C2300,SpeciesLookup,37,FALSE)*E2300/L2300*20*0.001),0)*(1-G2300))),SUM(IFERROR(SUM(VLOOKUP(C2300,SpeciesLookup,37,FALSE)/L2300*'6. Look Up Tables'!$M$9*0.001),0)*(1-G2300)))</f>
        <v>0</v>
      </c>
      <c r="N2300" s="120" t="s">
        <v>114</v>
      </c>
      <c r="O2300" s="122">
        <f t="shared" si="213"/>
        <v>0</v>
      </c>
      <c r="P2300" s="123"/>
    </row>
    <row r="2301" spans="2:16" x14ac:dyDescent="0.2">
      <c r="B2301" s="124"/>
      <c r="C2301" s="137"/>
      <c r="D2301" s="138">
        <f t="shared" si="210"/>
        <v>0</v>
      </c>
      <c r="E2301" s="231"/>
      <c r="F2301" s="119"/>
      <c r="G2301" s="139">
        <f t="shared" si="214"/>
        <v>0</v>
      </c>
      <c r="H2301" s="140">
        <f t="shared" si="211"/>
        <v>0</v>
      </c>
      <c r="I2301" s="122">
        <f t="shared" si="215"/>
        <v>0</v>
      </c>
      <c r="K2301" s="120"/>
      <c r="L2301" s="141" t="e">
        <f t="shared" si="212"/>
        <v>#N/A</v>
      </c>
      <c r="M2301" s="142">
        <f>IF(C2301="ZZ Group",(SUM(IFERROR(SUM(VLOOKUP(C2301,SpeciesLookup,37,FALSE)*E2301/L2301*20*0.001),0)*(1-G2301))),SUM(IFERROR(SUM(VLOOKUP(C2301,SpeciesLookup,37,FALSE)/L2301*'6. Look Up Tables'!$M$9*0.001),0)*(1-G2301)))</f>
        <v>0</v>
      </c>
      <c r="N2301" s="120" t="s">
        <v>114</v>
      </c>
      <c r="O2301" s="122">
        <f t="shared" si="213"/>
        <v>0</v>
      </c>
      <c r="P2301" s="123"/>
    </row>
    <row r="2302" spans="2:16" x14ac:dyDescent="0.2">
      <c r="B2302" s="124"/>
      <c r="C2302" s="137"/>
      <c r="D2302" s="138">
        <f t="shared" si="210"/>
        <v>0</v>
      </c>
      <c r="E2302" s="231"/>
      <c r="F2302" s="119"/>
      <c r="G2302" s="139">
        <f t="shared" si="214"/>
        <v>0</v>
      </c>
      <c r="H2302" s="140">
        <f t="shared" si="211"/>
        <v>0</v>
      </c>
      <c r="I2302" s="122">
        <f t="shared" si="215"/>
        <v>0</v>
      </c>
      <c r="K2302" s="120"/>
      <c r="L2302" s="141" t="e">
        <f t="shared" si="212"/>
        <v>#N/A</v>
      </c>
      <c r="M2302" s="142">
        <f>IF(C2302="ZZ Group",(SUM(IFERROR(SUM(VLOOKUP(C2302,SpeciesLookup,37,FALSE)*E2302/L2302*20*0.001),0)*(1-G2302))),SUM(IFERROR(SUM(VLOOKUP(C2302,SpeciesLookup,37,FALSE)/L2302*'6. Look Up Tables'!$M$9*0.001),0)*(1-G2302)))</f>
        <v>0</v>
      </c>
      <c r="N2302" s="120" t="s">
        <v>114</v>
      </c>
      <c r="O2302" s="122">
        <f t="shared" si="213"/>
        <v>0</v>
      </c>
      <c r="P2302" s="123"/>
    </row>
    <row r="2303" spans="2:16" x14ac:dyDescent="0.2">
      <c r="B2303" s="124"/>
      <c r="C2303" s="137"/>
      <c r="D2303" s="138">
        <f t="shared" si="210"/>
        <v>0</v>
      </c>
      <c r="E2303" s="231"/>
      <c r="F2303" s="119"/>
      <c r="G2303" s="139">
        <f t="shared" si="214"/>
        <v>0</v>
      </c>
      <c r="H2303" s="140">
        <f t="shared" si="211"/>
        <v>0</v>
      </c>
      <c r="I2303" s="122">
        <f t="shared" si="215"/>
        <v>0</v>
      </c>
      <c r="K2303" s="120"/>
      <c r="L2303" s="141" t="e">
        <f t="shared" si="212"/>
        <v>#N/A</v>
      </c>
      <c r="M2303" s="142">
        <f>IF(C2303="ZZ Group",(SUM(IFERROR(SUM(VLOOKUP(C2303,SpeciesLookup,37,FALSE)*E2303/L2303*20*0.001),0)*(1-G2303))),SUM(IFERROR(SUM(VLOOKUP(C2303,SpeciesLookup,37,FALSE)/L2303*'6. Look Up Tables'!$M$9*0.001),0)*(1-G2303)))</f>
        <v>0</v>
      </c>
      <c r="N2303" s="120" t="s">
        <v>114</v>
      </c>
      <c r="O2303" s="122">
        <f t="shared" si="213"/>
        <v>0</v>
      </c>
      <c r="P2303" s="123"/>
    </row>
    <row r="2304" spans="2:16" x14ac:dyDescent="0.2">
      <c r="B2304" s="124"/>
      <c r="C2304" s="137"/>
      <c r="D2304" s="138">
        <f t="shared" si="210"/>
        <v>0</v>
      </c>
      <c r="E2304" s="231"/>
      <c r="F2304" s="119"/>
      <c r="G2304" s="139">
        <f t="shared" si="214"/>
        <v>0</v>
      </c>
      <c r="H2304" s="140">
        <f t="shared" si="211"/>
        <v>0</v>
      </c>
      <c r="I2304" s="122">
        <f t="shared" si="215"/>
        <v>0</v>
      </c>
      <c r="K2304" s="120"/>
      <c r="L2304" s="141" t="e">
        <f t="shared" si="212"/>
        <v>#N/A</v>
      </c>
      <c r="M2304" s="142">
        <f>IF(C2304="ZZ Group",(SUM(IFERROR(SUM(VLOOKUP(C2304,SpeciesLookup,37,FALSE)*E2304/L2304*20*0.001),0)*(1-G2304))),SUM(IFERROR(SUM(VLOOKUP(C2304,SpeciesLookup,37,FALSE)/L2304*'6. Look Up Tables'!$M$9*0.001),0)*(1-G2304)))</f>
        <v>0</v>
      </c>
      <c r="N2304" s="120" t="s">
        <v>114</v>
      </c>
      <c r="O2304" s="122">
        <f t="shared" si="213"/>
        <v>0</v>
      </c>
      <c r="P2304" s="123"/>
    </row>
    <row r="2305" spans="2:16" x14ac:dyDescent="0.2">
      <c r="B2305" s="124"/>
      <c r="C2305" s="137"/>
      <c r="D2305" s="138">
        <f t="shared" ref="D2305:D2368" si="216">IFERROR(VLOOKUP(C2305,SpeciesLookup,25,FALSE),0)</f>
        <v>0</v>
      </c>
      <c r="E2305" s="231"/>
      <c r="F2305" s="119"/>
      <c r="G2305" s="139">
        <f t="shared" si="214"/>
        <v>0</v>
      </c>
      <c r="H2305" s="140">
        <f t="shared" ref="H2305:H2368" si="217">IFERROR(VLOOKUP(C2305,SpeciesLookup,26,FALSE),0)</f>
        <v>0</v>
      </c>
      <c r="I2305" s="122">
        <f t="shared" si="215"/>
        <v>0</v>
      </c>
      <c r="K2305" s="120"/>
      <c r="L2305" s="141" t="e">
        <f t="shared" ref="L2305:L2368" si="218">VLOOKUP(K2305,AWHC,2,FALSE)</f>
        <v>#N/A</v>
      </c>
      <c r="M2305" s="142">
        <f>IF(C2305="ZZ Group",(SUM(IFERROR(SUM(VLOOKUP(C2305,SpeciesLookup,37,FALSE)*E2305/L2305*20*0.001),0)*(1-G2305))),SUM(IFERROR(SUM(VLOOKUP(C2305,SpeciesLookup,37,FALSE)/L2305*'6. Look Up Tables'!$M$9*0.001),0)*(1-G2305)))</f>
        <v>0</v>
      </c>
      <c r="N2305" s="120" t="s">
        <v>114</v>
      </c>
      <c r="O2305" s="122">
        <f t="shared" ref="O2305:O2368" si="219">IF(N2305="Yes",M2305*0.8,M2305)</f>
        <v>0</v>
      </c>
      <c r="P2305" s="123"/>
    </row>
    <row r="2306" spans="2:16" x14ac:dyDescent="0.2">
      <c r="B2306" s="124"/>
      <c r="C2306" s="137"/>
      <c r="D2306" s="138">
        <f t="shared" si="216"/>
        <v>0</v>
      </c>
      <c r="E2306" s="231"/>
      <c r="F2306" s="119"/>
      <c r="G2306" s="139">
        <f t="shared" si="214"/>
        <v>0</v>
      </c>
      <c r="H2306" s="140">
        <f t="shared" si="217"/>
        <v>0</v>
      </c>
      <c r="I2306" s="122">
        <f t="shared" si="215"/>
        <v>0</v>
      </c>
      <c r="K2306" s="120"/>
      <c r="L2306" s="141" t="e">
        <f t="shared" si="218"/>
        <v>#N/A</v>
      </c>
      <c r="M2306" s="142">
        <f>IF(C2306="ZZ Group",(SUM(IFERROR(SUM(VLOOKUP(C2306,SpeciesLookup,37,FALSE)*E2306/L2306*20*0.001),0)*(1-G2306))),SUM(IFERROR(SUM(VLOOKUP(C2306,SpeciesLookup,37,FALSE)/L2306*'6. Look Up Tables'!$M$9*0.001),0)*(1-G2306)))</f>
        <v>0</v>
      </c>
      <c r="N2306" s="120" t="s">
        <v>114</v>
      </c>
      <c r="O2306" s="122">
        <f t="shared" si="219"/>
        <v>0</v>
      </c>
      <c r="P2306" s="123"/>
    </row>
    <row r="2307" spans="2:16" x14ac:dyDescent="0.2">
      <c r="B2307" s="124"/>
      <c r="C2307" s="137"/>
      <c r="D2307" s="138">
        <f t="shared" si="216"/>
        <v>0</v>
      </c>
      <c r="E2307" s="231"/>
      <c r="F2307" s="119"/>
      <c r="G2307" s="139">
        <f t="shared" si="214"/>
        <v>0</v>
      </c>
      <c r="H2307" s="140">
        <f t="shared" si="217"/>
        <v>0</v>
      </c>
      <c r="I2307" s="122">
        <f t="shared" si="215"/>
        <v>0</v>
      </c>
      <c r="K2307" s="120"/>
      <c r="L2307" s="141" t="e">
        <f t="shared" si="218"/>
        <v>#N/A</v>
      </c>
      <c r="M2307" s="142">
        <f>IF(C2307="ZZ Group",(SUM(IFERROR(SUM(VLOOKUP(C2307,SpeciesLookup,37,FALSE)*E2307/L2307*20*0.001),0)*(1-G2307))),SUM(IFERROR(SUM(VLOOKUP(C2307,SpeciesLookup,37,FALSE)/L2307*'6. Look Up Tables'!$M$9*0.001),0)*(1-G2307)))</f>
        <v>0</v>
      </c>
      <c r="N2307" s="120" t="s">
        <v>114</v>
      </c>
      <c r="O2307" s="122">
        <f t="shared" si="219"/>
        <v>0</v>
      </c>
      <c r="P2307" s="123"/>
    </row>
    <row r="2308" spans="2:16" x14ac:dyDescent="0.2">
      <c r="B2308" s="124"/>
      <c r="C2308" s="137"/>
      <c r="D2308" s="138">
        <f t="shared" si="216"/>
        <v>0</v>
      </c>
      <c r="E2308" s="231"/>
      <c r="F2308" s="119"/>
      <c r="G2308" s="139">
        <f t="shared" si="214"/>
        <v>0</v>
      </c>
      <c r="H2308" s="140">
        <f t="shared" si="217"/>
        <v>0</v>
      </c>
      <c r="I2308" s="122">
        <f t="shared" si="215"/>
        <v>0</v>
      </c>
      <c r="K2308" s="120"/>
      <c r="L2308" s="141" t="e">
        <f t="shared" si="218"/>
        <v>#N/A</v>
      </c>
      <c r="M2308" s="142">
        <f>IF(C2308="ZZ Group",(SUM(IFERROR(SUM(VLOOKUP(C2308,SpeciesLookup,37,FALSE)*E2308/L2308*20*0.001),0)*(1-G2308))),SUM(IFERROR(SUM(VLOOKUP(C2308,SpeciesLookup,37,FALSE)/L2308*'6. Look Up Tables'!$M$9*0.001),0)*(1-G2308)))</f>
        <v>0</v>
      </c>
      <c r="N2308" s="120" t="s">
        <v>114</v>
      </c>
      <c r="O2308" s="122">
        <f t="shared" si="219"/>
        <v>0</v>
      </c>
      <c r="P2308" s="123"/>
    </row>
    <row r="2309" spans="2:16" x14ac:dyDescent="0.2">
      <c r="B2309" s="124"/>
      <c r="C2309" s="137"/>
      <c r="D2309" s="138">
        <f t="shared" si="216"/>
        <v>0</v>
      </c>
      <c r="E2309" s="231"/>
      <c r="F2309" s="119"/>
      <c r="G2309" s="139">
        <f t="shared" si="214"/>
        <v>0</v>
      </c>
      <c r="H2309" s="140">
        <f t="shared" si="217"/>
        <v>0</v>
      </c>
      <c r="I2309" s="122">
        <f t="shared" si="215"/>
        <v>0</v>
      </c>
      <c r="K2309" s="120"/>
      <c r="L2309" s="141" t="e">
        <f t="shared" si="218"/>
        <v>#N/A</v>
      </c>
      <c r="M2309" s="142">
        <f>IF(C2309="ZZ Group",(SUM(IFERROR(SUM(VLOOKUP(C2309,SpeciesLookup,37,FALSE)*E2309/L2309*20*0.001),0)*(1-G2309))),SUM(IFERROR(SUM(VLOOKUP(C2309,SpeciesLookup,37,FALSE)/L2309*'6. Look Up Tables'!$M$9*0.001),0)*(1-G2309)))</f>
        <v>0</v>
      </c>
      <c r="N2309" s="120" t="s">
        <v>114</v>
      </c>
      <c r="O2309" s="122">
        <f t="shared" si="219"/>
        <v>0</v>
      </c>
      <c r="P2309" s="123"/>
    </row>
    <row r="2310" spans="2:16" x14ac:dyDescent="0.2">
      <c r="B2310" s="124"/>
      <c r="C2310" s="137"/>
      <c r="D2310" s="138">
        <f t="shared" si="216"/>
        <v>0</v>
      </c>
      <c r="E2310" s="231"/>
      <c r="F2310" s="119"/>
      <c r="G2310" s="139">
        <f t="shared" si="214"/>
        <v>0</v>
      </c>
      <c r="H2310" s="140">
        <f t="shared" si="217"/>
        <v>0</v>
      </c>
      <c r="I2310" s="122">
        <f t="shared" si="215"/>
        <v>0</v>
      </c>
      <c r="K2310" s="120"/>
      <c r="L2310" s="141" t="e">
        <f t="shared" si="218"/>
        <v>#N/A</v>
      </c>
      <c r="M2310" s="142">
        <f>IF(C2310="ZZ Group",(SUM(IFERROR(SUM(VLOOKUP(C2310,SpeciesLookup,37,FALSE)*E2310/L2310*20*0.001),0)*(1-G2310))),SUM(IFERROR(SUM(VLOOKUP(C2310,SpeciesLookup,37,FALSE)/L2310*'6. Look Up Tables'!$M$9*0.001),0)*(1-G2310)))</f>
        <v>0</v>
      </c>
      <c r="N2310" s="120" t="s">
        <v>114</v>
      </c>
      <c r="O2310" s="122">
        <f t="shared" si="219"/>
        <v>0</v>
      </c>
      <c r="P2310" s="123"/>
    </row>
    <row r="2311" spans="2:16" x14ac:dyDescent="0.2">
      <c r="B2311" s="124"/>
      <c r="C2311" s="137"/>
      <c r="D2311" s="138">
        <f t="shared" si="216"/>
        <v>0</v>
      </c>
      <c r="E2311" s="231"/>
      <c r="F2311" s="119"/>
      <c r="G2311" s="139">
        <f t="shared" si="214"/>
        <v>0</v>
      </c>
      <c r="H2311" s="140">
        <f t="shared" si="217"/>
        <v>0</v>
      </c>
      <c r="I2311" s="122">
        <f t="shared" si="215"/>
        <v>0</v>
      </c>
      <c r="K2311" s="120"/>
      <c r="L2311" s="141" t="e">
        <f t="shared" si="218"/>
        <v>#N/A</v>
      </c>
      <c r="M2311" s="142">
        <f>IF(C2311="ZZ Group",(SUM(IFERROR(SUM(VLOOKUP(C2311,SpeciesLookup,37,FALSE)*E2311/L2311*20*0.001),0)*(1-G2311))),SUM(IFERROR(SUM(VLOOKUP(C2311,SpeciesLookup,37,FALSE)/L2311*'6. Look Up Tables'!$M$9*0.001),0)*(1-G2311)))</f>
        <v>0</v>
      </c>
      <c r="N2311" s="120" t="s">
        <v>114</v>
      </c>
      <c r="O2311" s="122">
        <f t="shared" si="219"/>
        <v>0</v>
      </c>
      <c r="P2311" s="123"/>
    </row>
    <row r="2312" spans="2:16" x14ac:dyDescent="0.2">
      <c r="B2312" s="124"/>
      <c r="C2312" s="137"/>
      <c r="D2312" s="138">
        <f t="shared" si="216"/>
        <v>0</v>
      </c>
      <c r="E2312" s="231"/>
      <c r="F2312" s="119"/>
      <c r="G2312" s="139">
        <f t="shared" si="214"/>
        <v>0</v>
      </c>
      <c r="H2312" s="140">
        <f t="shared" si="217"/>
        <v>0</v>
      </c>
      <c r="I2312" s="122">
        <f t="shared" si="215"/>
        <v>0</v>
      </c>
      <c r="K2312" s="120"/>
      <c r="L2312" s="141" t="e">
        <f t="shared" si="218"/>
        <v>#N/A</v>
      </c>
      <c r="M2312" s="142">
        <f>IF(C2312="ZZ Group",(SUM(IFERROR(SUM(VLOOKUP(C2312,SpeciesLookup,37,FALSE)*E2312/L2312*20*0.001),0)*(1-G2312))),SUM(IFERROR(SUM(VLOOKUP(C2312,SpeciesLookup,37,FALSE)/L2312*'6. Look Up Tables'!$M$9*0.001),0)*(1-G2312)))</f>
        <v>0</v>
      </c>
      <c r="N2312" s="120" t="s">
        <v>114</v>
      </c>
      <c r="O2312" s="122">
        <f t="shared" si="219"/>
        <v>0</v>
      </c>
      <c r="P2312" s="123"/>
    </row>
    <row r="2313" spans="2:16" x14ac:dyDescent="0.2">
      <c r="B2313" s="124"/>
      <c r="C2313" s="137"/>
      <c r="D2313" s="138">
        <f t="shared" si="216"/>
        <v>0</v>
      </c>
      <c r="E2313" s="231"/>
      <c r="F2313" s="119"/>
      <c r="G2313" s="139">
        <f t="shared" si="214"/>
        <v>0</v>
      </c>
      <c r="H2313" s="140">
        <f t="shared" si="217"/>
        <v>0</v>
      </c>
      <c r="I2313" s="122">
        <f t="shared" si="215"/>
        <v>0</v>
      </c>
      <c r="K2313" s="120"/>
      <c r="L2313" s="141" t="e">
        <f t="shared" si="218"/>
        <v>#N/A</v>
      </c>
      <c r="M2313" s="142">
        <f>IF(C2313="ZZ Group",(SUM(IFERROR(SUM(VLOOKUP(C2313,SpeciesLookup,37,FALSE)*E2313/L2313*20*0.001),0)*(1-G2313))),SUM(IFERROR(SUM(VLOOKUP(C2313,SpeciesLookup,37,FALSE)/L2313*'6. Look Up Tables'!$M$9*0.001),0)*(1-G2313)))</f>
        <v>0</v>
      </c>
      <c r="N2313" s="120" t="s">
        <v>114</v>
      </c>
      <c r="O2313" s="122">
        <f t="shared" si="219"/>
        <v>0</v>
      </c>
      <c r="P2313" s="123"/>
    </row>
    <row r="2314" spans="2:16" x14ac:dyDescent="0.2">
      <c r="B2314" s="124"/>
      <c r="C2314" s="137"/>
      <c r="D2314" s="138">
        <f t="shared" si="216"/>
        <v>0</v>
      </c>
      <c r="E2314" s="231"/>
      <c r="F2314" s="119"/>
      <c r="G2314" s="139">
        <f t="shared" si="214"/>
        <v>0</v>
      </c>
      <c r="H2314" s="140">
        <f t="shared" si="217"/>
        <v>0</v>
      </c>
      <c r="I2314" s="122">
        <f t="shared" si="215"/>
        <v>0</v>
      </c>
      <c r="K2314" s="120"/>
      <c r="L2314" s="141" t="e">
        <f t="shared" si="218"/>
        <v>#N/A</v>
      </c>
      <c r="M2314" s="142">
        <f>IF(C2314="ZZ Group",(SUM(IFERROR(SUM(VLOOKUP(C2314,SpeciesLookup,37,FALSE)*E2314/L2314*20*0.001),0)*(1-G2314))),SUM(IFERROR(SUM(VLOOKUP(C2314,SpeciesLookup,37,FALSE)/L2314*'6. Look Up Tables'!$M$9*0.001),0)*(1-G2314)))</f>
        <v>0</v>
      </c>
      <c r="N2314" s="120" t="s">
        <v>114</v>
      </c>
      <c r="O2314" s="122">
        <f t="shared" si="219"/>
        <v>0</v>
      </c>
      <c r="P2314" s="123"/>
    </row>
    <row r="2315" spans="2:16" x14ac:dyDescent="0.2">
      <c r="B2315" s="124"/>
      <c r="C2315" s="137"/>
      <c r="D2315" s="138">
        <f t="shared" si="216"/>
        <v>0</v>
      </c>
      <c r="E2315" s="231"/>
      <c r="F2315" s="119"/>
      <c r="G2315" s="139">
        <f t="shared" si="214"/>
        <v>0</v>
      </c>
      <c r="H2315" s="140">
        <f t="shared" si="217"/>
        <v>0</v>
      </c>
      <c r="I2315" s="122">
        <f t="shared" si="215"/>
        <v>0</v>
      </c>
      <c r="K2315" s="120"/>
      <c r="L2315" s="141" t="e">
        <f t="shared" si="218"/>
        <v>#N/A</v>
      </c>
      <c r="M2315" s="142">
        <f>IF(C2315="ZZ Group",(SUM(IFERROR(SUM(VLOOKUP(C2315,SpeciesLookup,37,FALSE)*E2315/L2315*20*0.001),0)*(1-G2315))),SUM(IFERROR(SUM(VLOOKUP(C2315,SpeciesLookup,37,FALSE)/L2315*'6. Look Up Tables'!$M$9*0.001),0)*(1-G2315)))</f>
        <v>0</v>
      </c>
      <c r="N2315" s="120" t="s">
        <v>114</v>
      </c>
      <c r="O2315" s="122">
        <f t="shared" si="219"/>
        <v>0</v>
      </c>
      <c r="P2315" s="123"/>
    </row>
    <row r="2316" spans="2:16" x14ac:dyDescent="0.2">
      <c r="B2316" s="124"/>
      <c r="C2316" s="137"/>
      <c r="D2316" s="138">
        <f t="shared" si="216"/>
        <v>0</v>
      </c>
      <c r="E2316" s="231"/>
      <c r="F2316" s="119"/>
      <c r="G2316" s="139">
        <f t="shared" si="214"/>
        <v>0</v>
      </c>
      <c r="H2316" s="140">
        <f t="shared" si="217"/>
        <v>0</v>
      </c>
      <c r="I2316" s="122">
        <f t="shared" si="215"/>
        <v>0</v>
      </c>
      <c r="K2316" s="120"/>
      <c r="L2316" s="141" t="e">
        <f t="shared" si="218"/>
        <v>#N/A</v>
      </c>
      <c r="M2316" s="142">
        <f>IF(C2316="ZZ Group",(SUM(IFERROR(SUM(VLOOKUP(C2316,SpeciesLookup,37,FALSE)*E2316/L2316*20*0.001),0)*(1-G2316))),SUM(IFERROR(SUM(VLOOKUP(C2316,SpeciesLookup,37,FALSE)/L2316*'6. Look Up Tables'!$M$9*0.001),0)*(1-G2316)))</f>
        <v>0</v>
      </c>
      <c r="N2316" s="120" t="s">
        <v>114</v>
      </c>
      <c r="O2316" s="122">
        <f t="shared" si="219"/>
        <v>0</v>
      </c>
      <c r="P2316" s="123"/>
    </row>
    <row r="2317" spans="2:16" x14ac:dyDescent="0.2">
      <c r="B2317" s="124"/>
      <c r="C2317" s="137"/>
      <c r="D2317" s="138">
        <f t="shared" si="216"/>
        <v>0</v>
      </c>
      <c r="E2317" s="231"/>
      <c r="F2317" s="119"/>
      <c r="G2317" s="139">
        <f t="shared" ref="G2317:G2380" si="220">IF(C2317="ZZ Group",SUM(F2317/E2317),(IFERROR(SUM(F2317/(PI()*(D2317)^2)),0)))</f>
        <v>0</v>
      </c>
      <c r="H2317" s="140">
        <f t="shared" si="217"/>
        <v>0</v>
      </c>
      <c r="I2317" s="122">
        <f t="shared" ref="I2317:I2380" si="221">IFERROR(SUM(H2317*(1-G2317)),(E2317*(1-G2317)))</f>
        <v>0</v>
      </c>
      <c r="K2317" s="120"/>
      <c r="L2317" s="141" t="e">
        <f t="shared" si="218"/>
        <v>#N/A</v>
      </c>
      <c r="M2317" s="142">
        <f>IF(C2317="ZZ Group",(SUM(IFERROR(SUM(VLOOKUP(C2317,SpeciesLookup,37,FALSE)*E2317/L2317*20*0.001),0)*(1-G2317))),SUM(IFERROR(SUM(VLOOKUP(C2317,SpeciesLookup,37,FALSE)/L2317*'6. Look Up Tables'!$M$9*0.001),0)*(1-G2317)))</f>
        <v>0</v>
      </c>
      <c r="N2317" s="120" t="s">
        <v>114</v>
      </c>
      <c r="O2317" s="122">
        <f t="shared" si="219"/>
        <v>0</v>
      </c>
      <c r="P2317" s="123"/>
    </row>
    <row r="2318" spans="2:16" x14ac:dyDescent="0.2">
      <c r="B2318" s="124"/>
      <c r="C2318" s="137"/>
      <c r="D2318" s="138">
        <f t="shared" si="216"/>
        <v>0</v>
      </c>
      <c r="E2318" s="231"/>
      <c r="F2318" s="119"/>
      <c r="G2318" s="139">
        <f t="shared" si="220"/>
        <v>0</v>
      </c>
      <c r="H2318" s="140">
        <f t="shared" si="217"/>
        <v>0</v>
      </c>
      <c r="I2318" s="122">
        <f t="shared" si="221"/>
        <v>0</v>
      </c>
      <c r="K2318" s="120"/>
      <c r="L2318" s="141" t="e">
        <f t="shared" si="218"/>
        <v>#N/A</v>
      </c>
      <c r="M2318" s="142">
        <f>IF(C2318="ZZ Group",(SUM(IFERROR(SUM(VLOOKUP(C2318,SpeciesLookup,37,FALSE)*E2318/L2318*20*0.001),0)*(1-G2318))),SUM(IFERROR(SUM(VLOOKUP(C2318,SpeciesLookup,37,FALSE)/L2318*'6. Look Up Tables'!$M$9*0.001),0)*(1-G2318)))</f>
        <v>0</v>
      </c>
      <c r="N2318" s="120" t="s">
        <v>114</v>
      </c>
      <c r="O2318" s="122">
        <f t="shared" si="219"/>
        <v>0</v>
      </c>
      <c r="P2318" s="123"/>
    </row>
    <row r="2319" spans="2:16" x14ac:dyDescent="0.2">
      <c r="B2319" s="124"/>
      <c r="C2319" s="137"/>
      <c r="D2319" s="138">
        <f t="shared" si="216"/>
        <v>0</v>
      </c>
      <c r="E2319" s="231"/>
      <c r="F2319" s="119"/>
      <c r="G2319" s="139">
        <f t="shared" si="220"/>
        <v>0</v>
      </c>
      <c r="H2319" s="140">
        <f t="shared" si="217"/>
        <v>0</v>
      </c>
      <c r="I2319" s="122">
        <f t="shared" si="221"/>
        <v>0</v>
      </c>
      <c r="K2319" s="120"/>
      <c r="L2319" s="141" t="e">
        <f t="shared" si="218"/>
        <v>#N/A</v>
      </c>
      <c r="M2319" s="142">
        <f>IF(C2319="ZZ Group",(SUM(IFERROR(SUM(VLOOKUP(C2319,SpeciesLookup,37,FALSE)*E2319/L2319*20*0.001),0)*(1-G2319))),SUM(IFERROR(SUM(VLOOKUP(C2319,SpeciesLookup,37,FALSE)/L2319*'6. Look Up Tables'!$M$9*0.001),0)*(1-G2319)))</f>
        <v>0</v>
      </c>
      <c r="N2319" s="120" t="s">
        <v>114</v>
      </c>
      <c r="O2319" s="122">
        <f t="shared" si="219"/>
        <v>0</v>
      </c>
      <c r="P2319" s="123"/>
    </row>
    <row r="2320" spans="2:16" x14ac:dyDescent="0.2">
      <c r="B2320" s="124"/>
      <c r="C2320" s="137"/>
      <c r="D2320" s="138">
        <f t="shared" si="216"/>
        <v>0</v>
      </c>
      <c r="E2320" s="231"/>
      <c r="F2320" s="119"/>
      <c r="G2320" s="139">
        <f t="shared" si="220"/>
        <v>0</v>
      </c>
      <c r="H2320" s="140">
        <f t="shared" si="217"/>
        <v>0</v>
      </c>
      <c r="I2320" s="122">
        <f t="shared" si="221"/>
        <v>0</v>
      </c>
      <c r="K2320" s="120"/>
      <c r="L2320" s="141" t="e">
        <f t="shared" si="218"/>
        <v>#N/A</v>
      </c>
      <c r="M2320" s="142">
        <f>IF(C2320="ZZ Group",(SUM(IFERROR(SUM(VLOOKUP(C2320,SpeciesLookup,37,FALSE)*E2320/L2320*20*0.001),0)*(1-G2320))),SUM(IFERROR(SUM(VLOOKUP(C2320,SpeciesLookup,37,FALSE)/L2320*'6. Look Up Tables'!$M$9*0.001),0)*(1-G2320)))</f>
        <v>0</v>
      </c>
      <c r="N2320" s="120" t="s">
        <v>114</v>
      </c>
      <c r="O2320" s="122">
        <f t="shared" si="219"/>
        <v>0</v>
      </c>
      <c r="P2320" s="123"/>
    </row>
    <row r="2321" spans="2:16" x14ac:dyDescent="0.2">
      <c r="B2321" s="124"/>
      <c r="C2321" s="137"/>
      <c r="D2321" s="138">
        <f t="shared" si="216"/>
        <v>0</v>
      </c>
      <c r="E2321" s="231"/>
      <c r="F2321" s="119"/>
      <c r="G2321" s="139">
        <f t="shared" si="220"/>
        <v>0</v>
      </c>
      <c r="H2321" s="140">
        <f t="shared" si="217"/>
        <v>0</v>
      </c>
      <c r="I2321" s="122">
        <f t="shared" si="221"/>
        <v>0</v>
      </c>
      <c r="K2321" s="120"/>
      <c r="L2321" s="141" t="e">
        <f t="shared" si="218"/>
        <v>#N/A</v>
      </c>
      <c r="M2321" s="142">
        <f>IF(C2321="ZZ Group",(SUM(IFERROR(SUM(VLOOKUP(C2321,SpeciesLookup,37,FALSE)*E2321/L2321*20*0.001),0)*(1-G2321))),SUM(IFERROR(SUM(VLOOKUP(C2321,SpeciesLookup,37,FALSE)/L2321*'6. Look Up Tables'!$M$9*0.001),0)*(1-G2321)))</f>
        <v>0</v>
      </c>
      <c r="N2321" s="120" t="s">
        <v>114</v>
      </c>
      <c r="O2321" s="122">
        <f t="shared" si="219"/>
        <v>0</v>
      </c>
      <c r="P2321" s="123"/>
    </row>
    <row r="2322" spans="2:16" x14ac:dyDescent="0.2">
      <c r="B2322" s="124"/>
      <c r="C2322" s="137"/>
      <c r="D2322" s="138">
        <f t="shared" si="216"/>
        <v>0</v>
      </c>
      <c r="E2322" s="231"/>
      <c r="F2322" s="119"/>
      <c r="G2322" s="139">
        <f t="shared" si="220"/>
        <v>0</v>
      </c>
      <c r="H2322" s="140">
        <f t="shared" si="217"/>
        <v>0</v>
      </c>
      <c r="I2322" s="122">
        <f t="shared" si="221"/>
        <v>0</v>
      </c>
      <c r="K2322" s="120"/>
      <c r="L2322" s="141" t="e">
        <f t="shared" si="218"/>
        <v>#N/A</v>
      </c>
      <c r="M2322" s="142">
        <f>IF(C2322="ZZ Group",(SUM(IFERROR(SUM(VLOOKUP(C2322,SpeciesLookup,37,FALSE)*E2322/L2322*20*0.001),0)*(1-G2322))),SUM(IFERROR(SUM(VLOOKUP(C2322,SpeciesLookup,37,FALSE)/L2322*'6. Look Up Tables'!$M$9*0.001),0)*(1-G2322)))</f>
        <v>0</v>
      </c>
      <c r="N2322" s="120" t="s">
        <v>114</v>
      </c>
      <c r="O2322" s="122">
        <f t="shared" si="219"/>
        <v>0</v>
      </c>
      <c r="P2322" s="123"/>
    </row>
    <row r="2323" spans="2:16" x14ac:dyDescent="0.2">
      <c r="B2323" s="124"/>
      <c r="C2323" s="137"/>
      <c r="D2323" s="138">
        <f t="shared" si="216"/>
        <v>0</v>
      </c>
      <c r="E2323" s="231"/>
      <c r="F2323" s="119"/>
      <c r="G2323" s="139">
        <f t="shared" si="220"/>
        <v>0</v>
      </c>
      <c r="H2323" s="140">
        <f t="shared" si="217"/>
        <v>0</v>
      </c>
      <c r="I2323" s="122">
        <f t="shared" si="221"/>
        <v>0</v>
      </c>
      <c r="K2323" s="120"/>
      <c r="L2323" s="141" t="e">
        <f t="shared" si="218"/>
        <v>#N/A</v>
      </c>
      <c r="M2323" s="142">
        <f>IF(C2323="ZZ Group",(SUM(IFERROR(SUM(VLOOKUP(C2323,SpeciesLookup,37,FALSE)*E2323/L2323*20*0.001),0)*(1-G2323))),SUM(IFERROR(SUM(VLOOKUP(C2323,SpeciesLookup,37,FALSE)/L2323*'6. Look Up Tables'!$M$9*0.001),0)*(1-G2323)))</f>
        <v>0</v>
      </c>
      <c r="N2323" s="120" t="s">
        <v>114</v>
      </c>
      <c r="O2323" s="122">
        <f t="shared" si="219"/>
        <v>0</v>
      </c>
      <c r="P2323" s="123"/>
    </row>
    <row r="2324" spans="2:16" x14ac:dyDescent="0.2">
      <c r="B2324" s="124"/>
      <c r="C2324" s="137"/>
      <c r="D2324" s="138">
        <f t="shared" si="216"/>
        <v>0</v>
      </c>
      <c r="E2324" s="231"/>
      <c r="F2324" s="119"/>
      <c r="G2324" s="139">
        <f t="shared" si="220"/>
        <v>0</v>
      </c>
      <c r="H2324" s="140">
        <f t="shared" si="217"/>
        <v>0</v>
      </c>
      <c r="I2324" s="122">
        <f t="shared" si="221"/>
        <v>0</v>
      </c>
      <c r="K2324" s="120"/>
      <c r="L2324" s="141" t="e">
        <f t="shared" si="218"/>
        <v>#N/A</v>
      </c>
      <c r="M2324" s="142">
        <f>IF(C2324="ZZ Group",(SUM(IFERROR(SUM(VLOOKUP(C2324,SpeciesLookup,37,FALSE)*E2324/L2324*20*0.001),0)*(1-G2324))),SUM(IFERROR(SUM(VLOOKUP(C2324,SpeciesLookup,37,FALSE)/L2324*'6. Look Up Tables'!$M$9*0.001),0)*(1-G2324)))</f>
        <v>0</v>
      </c>
      <c r="N2324" s="120" t="s">
        <v>114</v>
      </c>
      <c r="O2324" s="122">
        <f t="shared" si="219"/>
        <v>0</v>
      </c>
      <c r="P2324" s="123"/>
    </row>
    <row r="2325" spans="2:16" x14ac:dyDescent="0.2">
      <c r="B2325" s="124"/>
      <c r="C2325" s="137"/>
      <c r="D2325" s="138">
        <f t="shared" si="216"/>
        <v>0</v>
      </c>
      <c r="E2325" s="231"/>
      <c r="F2325" s="119"/>
      <c r="G2325" s="139">
        <f t="shared" si="220"/>
        <v>0</v>
      </c>
      <c r="H2325" s="140">
        <f t="shared" si="217"/>
        <v>0</v>
      </c>
      <c r="I2325" s="122">
        <f t="shared" si="221"/>
        <v>0</v>
      </c>
      <c r="K2325" s="120"/>
      <c r="L2325" s="141" t="e">
        <f t="shared" si="218"/>
        <v>#N/A</v>
      </c>
      <c r="M2325" s="142">
        <f>IF(C2325="ZZ Group",(SUM(IFERROR(SUM(VLOOKUP(C2325,SpeciesLookup,37,FALSE)*E2325/L2325*20*0.001),0)*(1-G2325))),SUM(IFERROR(SUM(VLOOKUP(C2325,SpeciesLookup,37,FALSE)/L2325*'6. Look Up Tables'!$M$9*0.001),0)*(1-G2325)))</f>
        <v>0</v>
      </c>
      <c r="N2325" s="120" t="s">
        <v>114</v>
      </c>
      <c r="O2325" s="122">
        <f t="shared" si="219"/>
        <v>0</v>
      </c>
      <c r="P2325" s="123"/>
    </row>
    <row r="2326" spans="2:16" x14ac:dyDescent="0.2">
      <c r="B2326" s="124"/>
      <c r="C2326" s="137"/>
      <c r="D2326" s="138">
        <f t="shared" si="216"/>
        <v>0</v>
      </c>
      <c r="E2326" s="231"/>
      <c r="F2326" s="119"/>
      <c r="G2326" s="139">
        <f t="shared" si="220"/>
        <v>0</v>
      </c>
      <c r="H2326" s="140">
        <f t="shared" si="217"/>
        <v>0</v>
      </c>
      <c r="I2326" s="122">
        <f t="shared" si="221"/>
        <v>0</v>
      </c>
      <c r="K2326" s="120"/>
      <c r="L2326" s="141" t="e">
        <f t="shared" si="218"/>
        <v>#N/A</v>
      </c>
      <c r="M2326" s="142">
        <f>IF(C2326="ZZ Group",(SUM(IFERROR(SUM(VLOOKUP(C2326,SpeciesLookup,37,FALSE)*E2326/L2326*20*0.001),0)*(1-G2326))),SUM(IFERROR(SUM(VLOOKUP(C2326,SpeciesLookup,37,FALSE)/L2326*'6. Look Up Tables'!$M$9*0.001),0)*(1-G2326)))</f>
        <v>0</v>
      </c>
      <c r="N2326" s="120" t="s">
        <v>114</v>
      </c>
      <c r="O2326" s="122">
        <f t="shared" si="219"/>
        <v>0</v>
      </c>
      <c r="P2326" s="123"/>
    </row>
    <row r="2327" spans="2:16" x14ac:dyDescent="0.2">
      <c r="B2327" s="124"/>
      <c r="C2327" s="137"/>
      <c r="D2327" s="138">
        <f t="shared" si="216"/>
        <v>0</v>
      </c>
      <c r="E2327" s="231"/>
      <c r="F2327" s="119"/>
      <c r="G2327" s="139">
        <f t="shared" si="220"/>
        <v>0</v>
      </c>
      <c r="H2327" s="140">
        <f t="shared" si="217"/>
        <v>0</v>
      </c>
      <c r="I2327" s="122">
        <f t="shared" si="221"/>
        <v>0</v>
      </c>
      <c r="K2327" s="120"/>
      <c r="L2327" s="141" t="e">
        <f t="shared" si="218"/>
        <v>#N/A</v>
      </c>
      <c r="M2327" s="142">
        <f>IF(C2327="ZZ Group",(SUM(IFERROR(SUM(VLOOKUP(C2327,SpeciesLookup,37,FALSE)*E2327/L2327*20*0.001),0)*(1-G2327))),SUM(IFERROR(SUM(VLOOKUP(C2327,SpeciesLookup,37,FALSE)/L2327*'6. Look Up Tables'!$M$9*0.001),0)*(1-G2327)))</f>
        <v>0</v>
      </c>
      <c r="N2327" s="120" t="s">
        <v>114</v>
      </c>
      <c r="O2327" s="122">
        <f t="shared" si="219"/>
        <v>0</v>
      </c>
      <c r="P2327" s="123"/>
    </row>
    <row r="2328" spans="2:16" x14ac:dyDescent="0.2">
      <c r="B2328" s="124"/>
      <c r="C2328" s="137"/>
      <c r="D2328" s="138">
        <f t="shared" si="216"/>
        <v>0</v>
      </c>
      <c r="E2328" s="231"/>
      <c r="F2328" s="119"/>
      <c r="G2328" s="139">
        <f t="shared" si="220"/>
        <v>0</v>
      </c>
      <c r="H2328" s="140">
        <f t="shared" si="217"/>
        <v>0</v>
      </c>
      <c r="I2328" s="122">
        <f t="shared" si="221"/>
        <v>0</v>
      </c>
      <c r="K2328" s="120"/>
      <c r="L2328" s="141" t="e">
        <f t="shared" si="218"/>
        <v>#N/A</v>
      </c>
      <c r="M2328" s="142">
        <f>IF(C2328="ZZ Group",(SUM(IFERROR(SUM(VLOOKUP(C2328,SpeciesLookup,37,FALSE)*E2328/L2328*20*0.001),0)*(1-G2328))),SUM(IFERROR(SUM(VLOOKUP(C2328,SpeciesLookup,37,FALSE)/L2328*'6. Look Up Tables'!$M$9*0.001),0)*(1-G2328)))</f>
        <v>0</v>
      </c>
      <c r="N2328" s="120" t="s">
        <v>114</v>
      </c>
      <c r="O2328" s="122">
        <f t="shared" si="219"/>
        <v>0</v>
      </c>
      <c r="P2328" s="123"/>
    </row>
    <row r="2329" spans="2:16" x14ac:dyDescent="0.2">
      <c r="B2329" s="124"/>
      <c r="C2329" s="137"/>
      <c r="D2329" s="138">
        <f t="shared" si="216"/>
        <v>0</v>
      </c>
      <c r="E2329" s="231"/>
      <c r="F2329" s="119"/>
      <c r="G2329" s="139">
        <f t="shared" si="220"/>
        <v>0</v>
      </c>
      <c r="H2329" s="140">
        <f t="shared" si="217"/>
        <v>0</v>
      </c>
      <c r="I2329" s="122">
        <f t="shared" si="221"/>
        <v>0</v>
      </c>
      <c r="K2329" s="120"/>
      <c r="L2329" s="141" t="e">
        <f t="shared" si="218"/>
        <v>#N/A</v>
      </c>
      <c r="M2329" s="142">
        <f>IF(C2329="ZZ Group",(SUM(IFERROR(SUM(VLOOKUP(C2329,SpeciesLookup,37,FALSE)*E2329/L2329*20*0.001),0)*(1-G2329))),SUM(IFERROR(SUM(VLOOKUP(C2329,SpeciesLookup,37,FALSE)/L2329*'6. Look Up Tables'!$M$9*0.001),0)*(1-G2329)))</f>
        <v>0</v>
      </c>
      <c r="N2329" s="120" t="s">
        <v>114</v>
      </c>
      <c r="O2329" s="122">
        <f t="shared" si="219"/>
        <v>0</v>
      </c>
      <c r="P2329" s="123"/>
    </row>
    <row r="2330" spans="2:16" x14ac:dyDescent="0.2">
      <c r="B2330" s="124"/>
      <c r="C2330" s="137"/>
      <c r="D2330" s="138">
        <f t="shared" si="216"/>
        <v>0</v>
      </c>
      <c r="E2330" s="231"/>
      <c r="F2330" s="119"/>
      <c r="G2330" s="139">
        <f t="shared" si="220"/>
        <v>0</v>
      </c>
      <c r="H2330" s="140">
        <f t="shared" si="217"/>
        <v>0</v>
      </c>
      <c r="I2330" s="122">
        <f t="shared" si="221"/>
        <v>0</v>
      </c>
      <c r="K2330" s="120"/>
      <c r="L2330" s="141" t="e">
        <f t="shared" si="218"/>
        <v>#N/A</v>
      </c>
      <c r="M2330" s="142">
        <f>IF(C2330="ZZ Group",(SUM(IFERROR(SUM(VLOOKUP(C2330,SpeciesLookup,37,FALSE)*E2330/L2330*20*0.001),0)*(1-G2330))),SUM(IFERROR(SUM(VLOOKUP(C2330,SpeciesLookup,37,FALSE)/L2330*'6. Look Up Tables'!$M$9*0.001),0)*(1-G2330)))</f>
        <v>0</v>
      </c>
      <c r="N2330" s="120" t="s">
        <v>114</v>
      </c>
      <c r="O2330" s="122">
        <f t="shared" si="219"/>
        <v>0</v>
      </c>
      <c r="P2330" s="123"/>
    </row>
    <row r="2331" spans="2:16" x14ac:dyDescent="0.2">
      <c r="B2331" s="124"/>
      <c r="C2331" s="137"/>
      <c r="D2331" s="138">
        <f t="shared" si="216"/>
        <v>0</v>
      </c>
      <c r="E2331" s="231"/>
      <c r="F2331" s="119"/>
      <c r="G2331" s="139">
        <f t="shared" si="220"/>
        <v>0</v>
      </c>
      <c r="H2331" s="140">
        <f t="shared" si="217"/>
        <v>0</v>
      </c>
      <c r="I2331" s="122">
        <f t="shared" si="221"/>
        <v>0</v>
      </c>
      <c r="K2331" s="120"/>
      <c r="L2331" s="141" t="e">
        <f t="shared" si="218"/>
        <v>#N/A</v>
      </c>
      <c r="M2331" s="142">
        <f>IF(C2331="ZZ Group",(SUM(IFERROR(SUM(VLOOKUP(C2331,SpeciesLookup,37,FALSE)*E2331/L2331*20*0.001),0)*(1-G2331))),SUM(IFERROR(SUM(VLOOKUP(C2331,SpeciesLookup,37,FALSE)/L2331*'6. Look Up Tables'!$M$9*0.001),0)*(1-G2331)))</f>
        <v>0</v>
      </c>
      <c r="N2331" s="120" t="s">
        <v>114</v>
      </c>
      <c r="O2331" s="122">
        <f t="shared" si="219"/>
        <v>0</v>
      </c>
      <c r="P2331" s="123"/>
    </row>
    <row r="2332" spans="2:16" x14ac:dyDescent="0.2">
      <c r="B2332" s="124"/>
      <c r="C2332" s="137"/>
      <c r="D2332" s="138">
        <f t="shared" si="216"/>
        <v>0</v>
      </c>
      <c r="E2332" s="231"/>
      <c r="F2332" s="119"/>
      <c r="G2332" s="139">
        <f t="shared" si="220"/>
        <v>0</v>
      </c>
      <c r="H2332" s="140">
        <f t="shared" si="217"/>
        <v>0</v>
      </c>
      <c r="I2332" s="122">
        <f t="shared" si="221"/>
        <v>0</v>
      </c>
      <c r="K2332" s="120"/>
      <c r="L2332" s="141" t="e">
        <f t="shared" si="218"/>
        <v>#N/A</v>
      </c>
      <c r="M2332" s="142">
        <f>IF(C2332="ZZ Group",(SUM(IFERROR(SUM(VLOOKUP(C2332,SpeciesLookup,37,FALSE)*E2332/L2332*20*0.001),0)*(1-G2332))),SUM(IFERROR(SUM(VLOOKUP(C2332,SpeciesLookup,37,FALSE)/L2332*'6. Look Up Tables'!$M$9*0.001),0)*(1-G2332)))</f>
        <v>0</v>
      </c>
      <c r="N2332" s="120" t="s">
        <v>114</v>
      </c>
      <c r="O2332" s="122">
        <f t="shared" si="219"/>
        <v>0</v>
      </c>
      <c r="P2332" s="123"/>
    </row>
    <row r="2333" spans="2:16" x14ac:dyDescent="0.2">
      <c r="B2333" s="124"/>
      <c r="C2333" s="137"/>
      <c r="D2333" s="138">
        <f t="shared" si="216"/>
        <v>0</v>
      </c>
      <c r="E2333" s="231"/>
      <c r="F2333" s="119"/>
      <c r="G2333" s="139">
        <f t="shared" si="220"/>
        <v>0</v>
      </c>
      <c r="H2333" s="140">
        <f t="shared" si="217"/>
        <v>0</v>
      </c>
      <c r="I2333" s="122">
        <f t="shared" si="221"/>
        <v>0</v>
      </c>
      <c r="K2333" s="120"/>
      <c r="L2333" s="141" t="e">
        <f t="shared" si="218"/>
        <v>#N/A</v>
      </c>
      <c r="M2333" s="142">
        <f>IF(C2333="ZZ Group",(SUM(IFERROR(SUM(VLOOKUP(C2333,SpeciesLookup,37,FALSE)*E2333/L2333*20*0.001),0)*(1-G2333))),SUM(IFERROR(SUM(VLOOKUP(C2333,SpeciesLookup,37,FALSE)/L2333*'6. Look Up Tables'!$M$9*0.001),0)*(1-G2333)))</f>
        <v>0</v>
      </c>
      <c r="N2333" s="120" t="s">
        <v>114</v>
      </c>
      <c r="O2333" s="122">
        <f t="shared" si="219"/>
        <v>0</v>
      </c>
      <c r="P2333" s="123"/>
    </row>
    <row r="2334" spans="2:16" x14ac:dyDescent="0.2">
      <c r="B2334" s="124"/>
      <c r="C2334" s="137"/>
      <c r="D2334" s="138">
        <f t="shared" si="216"/>
        <v>0</v>
      </c>
      <c r="E2334" s="231"/>
      <c r="F2334" s="119"/>
      <c r="G2334" s="139">
        <f t="shared" si="220"/>
        <v>0</v>
      </c>
      <c r="H2334" s="140">
        <f t="shared" si="217"/>
        <v>0</v>
      </c>
      <c r="I2334" s="122">
        <f t="shared" si="221"/>
        <v>0</v>
      </c>
      <c r="K2334" s="120"/>
      <c r="L2334" s="141" t="e">
        <f t="shared" si="218"/>
        <v>#N/A</v>
      </c>
      <c r="M2334" s="142">
        <f>IF(C2334="ZZ Group",(SUM(IFERROR(SUM(VLOOKUP(C2334,SpeciesLookup,37,FALSE)*E2334/L2334*20*0.001),0)*(1-G2334))),SUM(IFERROR(SUM(VLOOKUP(C2334,SpeciesLookup,37,FALSE)/L2334*'6. Look Up Tables'!$M$9*0.001),0)*(1-G2334)))</f>
        <v>0</v>
      </c>
      <c r="N2334" s="120" t="s">
        <v>114</v>
      </c>
      <c r="O2334" s="122">
        <f t="shared" si="219"/>
        <v>0</v>
      </c>
      <c r="P2334" s="123"/>
    </row>
    <row r="2335" spans="2:16" x14ac:dyDescent="0.2">
      <c r="B2335" s="124"/>
      <c r="C2335" s="137"/>
      <c r="D2335" s="138">
        <f t="shared" si="216"/>
        <v>0</v>
      </c>
      <c r="E2335" s="231"/>
      <c r="F2335" s="119"/>
      <c r="G2335" s="139">
        <f t="shared" si="220"/>
        <v>0</v>
      </c>
      <c r="H2335" s="140">
        <f t="shared" si="217"/>
        <v>0</v>
      </c>
      <c r="I2335" s="122">
        <f t="shared" si="221"/>
        <v>0</v>
      </c>
      <c r="K2335" s="120"/>
      <c r="L2335" s="141" t="e">
        <f t="shared" si="218"/>
        <v>#N/A</v>
      </c>
      <c r="M2335" s="142">
        <f>IF(C2335="ZZ Group",(SUM(IFERROR(SUM(VLOOKUP(C2335,SpeciesLookup,37,FALSE)*E2335/L2335*20*0.001),0)*(1-G2335))),SUM(IFERROR(SUM(VLOOKUP(C2335,SpeciesLookup,37,FALSE)/L2335*'6. Look Up Tables'!$M$9*0.001),0)*(1-G2335)))</f>
        <v>0</v>
      </c>
      <c r="N2335" s="120" t="s">
        <v>114</v>
      </c>
      <c r="O2335" s="122">
        <f t="shared" si="219"/>
        <v>0</v>
      </c>
      <c r="P2335" s="123"/>
    </row>
    <row r="2336" spans="2:16" x14ac:dyDescent="0.2">
      <c r="B2336" s="124"/>
      <c r="C2336" s="137"/>
      <c r="D2336" s="138">
        <f t="shared" si="216"/>
        <v>0</v>
      </c>
      <c r="E2336" s="231"/>
      <c r="F2336" s="119"/>
      <c r="G2336" s="139">
        <f t="shared" si="220"/>
        <v>0</v>
      </c>
      <c r="H2336" s="140">
        <f t="shared" si="217"/>
        <v>0</v>
      </c>
      <c r="I2336" s="122">
        <f t="shared" si="221"/>
        <v>0</v>
      </c>
      <c r="K2336" s="120"/>
      <c r="L2336" s="141" t="e">
        <f t="shared" si="218"/>
        <v>#N/A</v>
      </c>
      <c r="M2336" s="142">
        <f>IF(C2336="ZZ Group",(SUM(IFERROR(SUM(VLOOKUP(C2336,SpeciesLookup,37,FALSE)*E2336/L2336*20*0.001),0)*(1-G2336))),SUM(IFERROR(SUM(VLOOKUP(C2336,SpeciesLookup,37,FALSE)/L2336*'6. Look Up Tables'!$M$9*0.001),0)*(1-G2336)))</f>
        <v>0</v>
      </c>
      <c r="N2336" s="120" t="s">
        <v>114</v>
      </c>
      <c r="O2336" s="122">
        <f t="shared" si="219"/>
        <v>0</v>
      </c>
      <c r="P2336" s="123"/>
    </row>
    <row r="2337" spans="2:16" x14ac:dyDescent="0.2">
      <c r="B2337" s="124"/>
      <c r="C2337" s="137"/>
      <c r="D2337" s="138">
        <f t="shared" si="216"/>
        <v>0</v>
      </c>
      <c r="E2337" s="231"/>
      <c r="F2337" s="119"/>
      <c r="G2337" s="139">
        <f t="shared" si="220"/>
        <v>0</v>
      </c>
      <c r="H2337" s="140">
        <f t="shared" si="217"/>
        <v>0</v>
      </c>
      <c r="I2337" s="122">
        <f t="shared" si="221"/>
        <v>0</v>
      </c>
      <c r="K2337" s="120"/>
      <c r="L2337" s="141" t="e">
        <f t="shared" si="218"/>
        <v>#N/A</v>
      </c>
      <c r="M2337" s="142">
        <f>IF(C2337="ZZ Group",(SUM(IFERROR(SUM(VLOOKUP(C2337,SpeciesLookup,37,FALSE)*E2337/L2337*20*0.001),0)*(1-G2337))),SUM(IFERROR(SUM(VLOOKUP(C2337,SpeciesLookup,37,FALSE)/L2337*'6. Look Up Tables'!$M$9*0.001),0)*(1-G2337)))</f>
        <v>0</v>
      </c>
      <c r="N2337" s="120" t="s">
        <v>114</v>
      </c>
      <c r="O2337" s="122">
        <f t="shared" si="219"/>
        <v>0</v>
      </c>
      <c r="P2337" s="123"/>
    </row>
    <row r="2338" spans="2:16" x14ac:dyDescent="0.2">
      <c r="B2338" s="124"/>
      <c r="C2338" s="137"/>
      <c r="D2338" s="138">
        <f t="shared" si="216"/>
        <v>0</v>
      </c>
      <c r="E2338" s="231"/>
      <c r="F2338" s="119"/>
      <c r="G2338" s="139">
        <f t="shared" si="220"/>
        <v>0</v>
      </c>
      <c r="H2338" s="140">
        <f t="shared" si="217"/>
        <v>0</v>
      </c>
      <c r="I2338" s="122">
        <f t="shared" si="221"/>
        <v>0</v>
      </c>
      <c r="K2338" s="120"/>
      <c r="L2338" s="141" t="e">
        <f t="shared" si="218"/>
        <v>#N/A</v>
      </c>
      <c r="M2338" s="142">
        <f>IF(C2338="ZZ Group",(SUM(IFERROR(SUM(VLOOKUP(C2338,SpeciesLookup,37,FALSE)*E2338/L2338*20*0.001),0)*(1-G2338))),SUM(IFERROR(SUM(VLOOKUP(C2338,SpeciesLookup,37,FALSE)/L2338*'6. Look Up Tables'!$M$9*0.001),0)*(1-G2338)))</f>
        <v>0</v>
      </c>
      <c r="N2338" s="120" t="s">
        <v>114</v>
      </c>
      <c r="O2338" s="122">
        <f t="shared" si="219"/>
        <v>0</v>
      </c>
      <c r="P2338" s="123"/>
    </row>
    <row r="2339" spans="2:16" x14ac:dyDescent="0.2">
      <c r="B2339" s="124"/>
      <c r="C2339" s="137"/>
      <c r="D2339" s="138">
        <f t="shared" si="216"/>
        <v>0</v>
      </c>
      <c r="E2339" s="231"/>
      <c r="F2339" s="119"/>
      <c r="G2339" s="139">
        <f t="shared" si="220"/>
        <v>0</v>
      </c>
      <c r="H2339" s="140">
        <f t="shared" si="217"/>
        <v>0</v>
      </c>
      <c r="I2339" s="122">
        <f t="shared" si="221"/>
        <v>0</v>
      </c>
      <c r="K2339" s="120"/>
      <c r="L2339" s="141" t="e">
        <f t="shared" si="218"/>
        <v>#N/A</v>
      </c>
      <c r="M2339" s="142">
        <f>IF(C2339="ZZ Group",(SUM(IFERROR(SUM(VLOOKUP(C2339,SpeciesLookup,37,FALSE)*E2339/L2339*20*0.001),0)*(1-G2339))),SUM(IFERROR(SUM(VLOOKUP(C2339,SpeciesLookup,37,FALSE)/L2339*'6. Look Up Tables'!$M$9*0.001),0)*(1-G2339)))</f>
        <v>0</v>
      </c>
      <c r="N2339" s="120" t="s">
        <v>114</v>
      </c>
      <c r="O2339" s="122">
        <f t="shared" si="219"/>
        <v>0</v>
      </c>
      <c r="P2339" s="123"/>
    </row>
    <row r="2340" spans="2:16" x14ac:dyDescent="0.2">
      <c r="B2340" s="124"/>
      <c r="C2340" s="137"/>
      <c r="D2340" s="138">
        <f t="shared" si="216"/>
        <v>0</v>
      </c>
      <c r="E2340" s="231"/>
      <c r="F2340" s="119"/>
      <c r="G2340" s="139">
        <f t="shared" si="220"/>
        <v>0</v>
      </c>
      <c r="H2340" s="140">
        <f t="shared" si="217"/>
        <v>0</v>
      </c>
      <c r="I2340" s="122">
        <f t="shared" si="221"/>
        <v>0</v>
      </c>
      <c r="K2340" s="120"/>
      <c r="L2340" s="141" t="e">
        <f t="shared" si="218"/>
        <v>#N/A</v>
      </c>
      <c r="M2340" s="142">
        <f>IF(C2340="ZZ Group",(SUM(IFERROR(SUM(VLOOKUP(C2340,SpeciesLookup,37,FALSE)*E2340/L2340*20*0.001),0)*(1-G2340))),SUM(IFERROR(SUM(VLOOKUP(C2340,SpeciesLookup,37,FALSE)/L2340*'6. Look Up Tables'!$M$9*0.001),0)*(1-G2340)))</f>
        <v>0</v>
      </c>
      <c r="N2340" s="120" t="s">
        <v>114</v>
      </c>
      <c r="O2340" s="122">
        <f t="shared" si="219"/>
        <v>0</v>
      </c>
      <c r="P2340" s="123"/>
    </row>
    <row r="2341" spans="2:16" x14ac:dyDescent="0.2">
      <c r="B2341" s="124"/>
      <c r="C2341" s="137"/>
      <c r="D2341" s="138">
        <f t="shared" si="216"/>
        <v>0</v>
      </c>
      <c r="E2341" s="231"/>
      <c r="F2341" s="119"/>
      <c r="G2341" s="139">
        <f t="shared" si="220"/>
        <v>0</v>
      </c>
      <c r="H2341" s="140">
        <f t="shared" si="217"/>
        <v>0</v>
      </c>
      <c r="I2341" s="122">
        <f t="shared" si="221"/>
        <v>0</v>
      </c>
      <c r="K2341" s="120"/>
      <c r="L2341" s="141" t="e">
        <f t="shared" si="218"/>
        <v>#N/A</v>
      </c>
      <c r="M2341" s="142">
        <f>IF(C2341="ZZ Group",(SUM(IFERROR(SUM(VLOOKUP(C2341,SpeciesLookup,37,FALSE)*E2341/L2341*20*0.001),0)*(1-G2341))),SUM(IFERROR(SUM(VLOOKUP(C2341,SpeciesLookup,37,FALSE)/L2341*'6. Look Up Tables'!$M$9*0.001),0)*(1-G2341)))</f>
        <v>0</v>
      </c>
      <c r="N2341" s="120" t="s">
        <v>114</v>
      </c>
      <c r="O2341" s="122">
        <f t="shared" si="219"/>
        <v>0</v>
      </c>
      <c r="P2341" s="123"/>
    </row>
    <row r="2342" spans="2:16" x14ac:dyDescent="0.2">
      <c r="B2342" s="124"/>
      <c r="C2342" s="137"/>
      <c r="D2342" s="138">
        <f t="shared" si="216"/>
        <v>0</v>
      </c>
      <c r="E2342" s="231"/>
      <c r="F2342" s="119"/>
      <c r="G2342" s="139">
        <f t="shared" si="220"/>
        <v>0</v>
      </c>
      <c r="H2342" s="140">
        <f t="shared" si="217"/>
        <v>0</v>
      </c>
      <c r="I2342" s="122">
        <f t="shared" si="221"/>
        <v>0</v>
      </c>
      <c r="K2342" s="120"/>
      <c r="L2342" s="141" t="e">
        <f t="shared" si="218"/>
        <v>#N/A</v>
      </c>
      <c r="M2342" s="142">
        <f>IF(C2342="ZZ Group",(SUM(IFERROR(SUM(VLOOKUP(C2342,SpeciesLookup,37,FALSE)*E2342/L2342*20*0.001),0)*(1-G2342))),SUM(IFERROR(SUM(VLOOKUP(C2342,SpeciesLookup,37,FALSE)/L2342*'6. Look Up Tables'!$M$9*0.001),0)*(1-G2342)))</f>
        <v>0</v>
      </c>
      <c r="N2342" s="120" t="s">
        <v>114</v>
      </c>
      <c r="O2342" s="122">
        <f t="shared" si="219"/>
        <v>0</v>
      </c>
      <c r="P2342" s="123"/>
    </row>
    <row r="2343" spans="2:16" x14ac:dyDescent="0.2">
      <c r="B2343" s="124"/>
      <c r="C2343" s="137"/>
      <c r="D2343" s="138">
        <f t="shared" si="216"/>
        <v>0</v>
      </c>
      <c r="E2343" s="231"/>
      <c r="F2343" s="119"/>
      <c r="G2343" s="139">
        <f t="shared" si="220"/>
        <v>0</v>
      </c>
      <c r="H2343" s="140">
        <f t="shared" si="217"/>
        <v>0</v>
      </c>
      <c r="I2343" s="122">
        <f t="shared" si="221"/>
        <v>0</v>
      </c>
      <c r="K2343" s="120"/>
      <c r="L2343" s="141" t="e">
        <f t="shared" si="218"/>
        <v>#N/A</v>
      </c>
      <c r="M2343" s="142">
        <f>IF(C2343="ZZ Group",(SUM(IFERROR(SUM(VLOOKUP(C2343,SpeciesLookup,37,FALSE)*E2343/L2343*20*0.001),0)*(1-G2343))),SUM(IFERROR(SUM(VLOOKUP(C2343,SpeciesLookup,37,FALSE)/L2343*'6. Look Up Tables'!$M$9*0.001),0)*(1-G2343)))</f>
        <v>0</v>
      </c>
      <c r="N2343" s="120" t="s">
        <v>114</v>
      </c>
      <c r="O2343" s="122">
        <f t="shared" si="219"/>
        <v>0</v>
      </c>
      <c r="P2343" s="123"/>
    </row>
    <row r="2344" spans="2:16" x14ac:dyDescent="0.2">
      <c r="B2344" s="124"/>
      <c r="C2344" s="137"/>
      <c r="D2344" s="138">
        <f t="shared" si="216"/>
        <v>0</v>
      </c>
      <c r="E2344" s="231"/>
      <c r="F2344" s="119"/>
      <c r="G2344" s="139">
        <f t="shared" si="220"/>
        <v>0</v>
      </c>
      <c r="H2344" s="140">
        <f t="shared" si="217"/>
        <v>0</v>
      </c>
      <c r="I2344" s="122">
        <f t="shared" si="221"/>
        <v>0</v>
      </c>
      <c r="K2344" s="120"/>
      <c r="L2344" s="141" t="e">
        <f t="shared" si="218"/>
        <v>#N/A</v>
      </c>
      <c r="M2344" s="142">
        <f>IF(C2344="ZZ Group",(SUM(IFERROR(SUM(VLOOKUP(C2344,SpeciesLookup,37,FALSE)*E2344/L2344*20*0.001),0)*(1-G2344))),SUM(IFERROR(SUM(VLOOKUP(C2344,SpeciesLookup,37,FALSE)/L2344*'6. Look Up Tables'!$M$9*0.001),0)*(1-G2344)))</f>
        <v>0</v>
      </c>
      <c r="N2344" s="120" t="s">
        <v>114</v>
      </c>
      <c r="O2344" s="122">
        <f t="shared" si="219"/>
        <v>0</v>
      </c>
      <c r="P2344" s="123"/>
    </row>
    <row r="2345" spans="2:16" x14ac:dyDescent="0.2">
      <c r="B2345" s="124"/>
      <c r="C2345" s="137"/>
      <c r="D2345" s="138">
        <f t="shared" si="216"/>
        <v>0</v>
      </c>
      <c r="E2345" s="231"/>
      <c r="F2345" s="119"/>
      <c r="G2345" s="139">
        <f t="shared" si="220"/>
        <v>0</v>
      </c>
      <c r="H2345" s="140">
        <f t="shared" si="217"/>
        <v>0</v>
      </c>
      <c r="I2345" s="122">
        <f t="shared" si="221"/>
        <v>0</v>
      </c>
      <c r="K2345" s="120"/>
      <c r="L2345" s="141" t="e">
        <f t="shared" si="218"/>
        <v>#N/A</v>
      </c>
      <c r="M2345" s="142">
        <f>IF(C2345="ZZ Group",(SUM(IFERROR(SUM(VLOOKUP(C2345,SpeciesLookup,37,FALSE)*E2345/L2345*20*0.001),0)*(1-G2345))),SUM(IFERROR(SUM(VLOOKUP(C2345,SpeciesLookup,37,FALSE)/L2345*'6. Look Up Tables'!$M$9*0.001),0)*(1-G2345)))</f>
        <v>0</v>
      </c>
      <c r="N2345" s="120" t="s">
        <v>114</v>
      </c>
      <c r="O2345" s="122">
        <f t="shared" si="219"/>
        <v>0</v>
      </c>
      <c r="P2345" s="123"/>
    </row>
    <row r="2346" spans="2:16" x14ac:dyDescent="0.2">
      <c r="B2346" s="124"/>
      <c r="C2346" s="137"/>
      <c r="D2346" s="138">
        <f t="shared" si="216"/>
        <v>0</v>
      </c>
      <c r="E2346" s="231"/>
      <c r="F2346" s="119"/>
      <c r="G2346" s="139">
        <f t="shared" si="220"/>
        <v>0</v>
      </c>
      <c r="H2346" s="140">
        <f t="shared" si="217"/>
        <v>0</v>
      </c>
      <c r="I2346" s="122">
        <f t="shared" si="221"/>
        <v>0</v>
      </c>
      <c r="K2346" s="120"/>
      <c r="L2346" s="141" t="e">
        <f t="shared" si="218"/>
        <v>#N/A</v>
      </c>
      <c r="M2346" s="142">
        <f>IF(C2346="ZZ Group",(SUM(IFERROR(SUM(VLOOKUP(C2346,SpeciesLookup,37,FALSE)*E2346/L2346*20*0.001),0)*(1-G2346))),SUM(IFERROR(SUM(VLOOKUP(C2346,SpeciesLookup,37,FALSE)/L2346*'6. Look Up Tables'!$M$9*0.001),0)*(1-G2346)))</f>
        <v>0</v>
      </c>
      <c r="N2346" s="120" t="s">
        <v>114</v>
      </c>
      <c r="O2346" s="122">
        <f t="shared" si="219"/>
        <v>0</v>
      </c>
      <c r="P2346" s="123"/>
    </row>
    <row r="2347" spans="2:16" x14ac:dyDescent="0.2">
      <c r="B2347" s="124"/>
      <c r="C2347" s="137"/>
      <c r="D2347" s="138">
        <f t="shared" si="216"/>
        <v>0</v>
      </c>
      <c r="E2347" s="231"/>
      <c r="F2347" s="119"/>
      <c r="G2347" s="139">
        <f t="shared" si="220"/>
        <v>0</v>
      </c>
      <c r="H2347" s="140">
        <f t="shared" si="217"/>
        <v>0</v>
      </c>
      <c r="I2347" s="122">
        <f t="shared" si="221"/>
        <v>0</v>
      </c>
      <c r="K2347" s="120"/>
      <c r="L2347" s="141" t="e">
        <f t="shared" si="218"/>
        <v>#N/A</v>
      </c>
      <c r="M2347" s="142">
        <f>IF(C2347="ZZ Group",(SUM(IFERROR(SUM(VLOOKUP(C2347,SpeciesLookup,37,FALSE)*E2347/L2347*20*0.001),0)*(1-G2347))),SUM(IFERROR(SUM(VLOOKUP(C2347,SpeciesLookup,37,FALSE)/L2347*'6. Look Up Tables'!$M$9*0.001),0)*(1-G2347)))</f>
        <v>0</v>
      </c>
      <c r="N2347" s="120" t="s">
        <v>114</v>
      </c>
      <c r="O2347" s="122">
        <f t="shared" si="219"/>
        <v>0</v>
      </c>
      <c r="P2347" s="123"/>
    </row>
    <row r="2348" spans="2:16" x14ac:dyDescent="0.2">
      <c r="B2348" s="124"/>
      <c r="C2348" s="137"/>
      <c r="D2348" s="138">
        <f t="shared" si="216"/>
        <v>0</v>
      </c>
      <c r="E2348" s="231"/>
      <c r="F2348" s="119"/>
      <c r="G2348" s="139">
        <f t="shared" si="220"/>
        <v>0</v>
      </c>
      <c r="H2348" s="140">
        <f t="shared" si="217"/>
        <v>0</v>
      </c>
      <c r="I2348" s="122">
        <f t="shared" si="221"/>
        <v>0</v>
      </c>
      <c r="K2348" s="120"/>
      <c r="L2348" s="141" t="e">
        <f t="shared" si="218"/>
        <v>#N/A</v>
      </c>
      <c r="M2348" s="142">
        <f>IF(C2348="ZZ Group",(SUM(IFERROR(SUM(VLOOKUP(C2348,SpeciesLookup,37,FALSE)*E2348/L2348*20*0.001),0)*(1-G2348))),SUM(IFERROR(SUM(VLOOKUP(C2348,SpeciesLookup,37,FALSE)/L2348*'6. Look Up Tables'!$M$9*0.001),0)*(1-G2348)))</f>
        <v>0</v>
      </c>
      <c r="N2348" s="120" t="s">
        <v>114</v>
      </c>
      <c r="O2348" s="122">
        <f t="shared" si="219"/>
        <v>0</v>
      </c>
      <c r="P2348" s="123"/>
    </row>
    <row r="2349" spans="2:16" x14ac:dyDescent="0.2">
      <c r="B2349" s="124"/>
      <c r="C2349" s="137"/>
      <c r="D2349" s="138">
        <f t="shared" si="216"/>
        <v>0</v>
      </c>
      <c r="E2349" s="231"/>
      <c r="F2349" s="119"/>
      <c r="G2349" s="139">
        <f t="shared" si="220"/>
        <v>0</v>
      </c>
      <c r="H2349" s="140">
        <f t="shared" si="217"/>
        <v>0</v>
      </c>
      <c r="I2349" s="122">
        <f t="shared" si="221"/>
        <v>0</v>
      </c>
      <c r="K2349" s="120"/>
      <c r="L2349" s="141" t="e">
        <f t="shared" si="218"/>
        <v>#N/A</v>
      </c>
      <c r="M2349" s="142">
        <f>IF(C2349="ZZ Group",(SUM(IFERROR(SUM(VLOOKUP(C2349,SpeciesLookup,37,FALSE)*E2349/L2349*20*0.001),0)*(1-G2349))),SUM(IFERROR(SUM(VLOOKUP(C2349,SpeciesLookup,37,FALSE)/L2349*'6. Look Up Tables'!$M$9*0.001),0)*(1-G2349)))</f>
        <v>0</v>
      </c>
      <c r="N2349" s="120" t="s">
        <v>114</v>
      </c>
      <c r="O2349" s="122">
        <f t="shared" si="219"/>
        <v>0</v>
      </c>
      <c r="P2349" s="123"/>
    </row>
    <row r="2350" spans="2:16" x14ac:dyDescent="0.2">
      <c r="B2350" s="124"/>
      <c r="C2350" s="137"/>
      <c r="D2350" s="138">
        <f t="shared" si="216"/>
        <v>0</v>
      </c>
      <c r="E2350" s="231"/>
      <c r="F2350" s="119"/>
      <c r="G2350" s="139">
        <f t="shared" si="220"/>
        <v>0</v>
      </c>
      <c r="H2350" s="140">
        <f t="shared" si="217"/>
        <v>0</v>
      </c>
      <c r="I2350" s="122">
        <f t="shared" si="221"/>
        <v>0</v>
      </c>
      <c r="K2350" s="120"/>
      <c r="L2350" s="141" t="e">
        <f t="shared" si="218"/>
        <v>#N/A</v>
      </c>
      <c r="M2350" s="142">
        <f>IF(C2350="ZZ Group",(SUM(IFERROR(SUM(VLOOKUP(C2350,SpeciesLookup,37,FALSE)*E2350/L2350*20*0.001),0)*(1-G2350))),SUM(IFERROR(SUM(VLOOKUP(C2350,SpeciesLookup,37,FALSE)/L2350*'6. Look Up Tables'!$M$9*0.001),0)*(1-G2350)))</f>
        <v>0</v>
      </c>
      <c r="N2350" s="120" t="s">
        <v>114</v>
      </c>
      <c r="O2350" s="122">
        <f t="shared" si="219"/>
        <v>0</v>
      </c>
      <c r="P2350" s="123"/>
    </row>
    <row r="2351" spans="2:16" x14ac:dyDescent="0.2">
      <c r="B2351" s="124"/>
      <c r="C2351" s="137"/>
      <c r="D2351" s="138">
        <f t="shared" si="216"/>
        <v>0</v>
      </c>
      <c r="E2351" s="231"/>
      <c r="F2351" s="119"/>
      <c r="G2351" s="139">
        <f t="shared" si="220"/>
        <v>0</v>
      </c>
      <c r="H2351" s="140">
        <f t="shared" si="217"/>
        <v>0</v>
      </c>
      <c r="I2351" s="122">
        <f t="shared" si="221"/>
        <v>0</v>
      </c>
      <c r="K2351" s="120"/>
      <c r="L2351" s="141" t="e">
        <f t="shared" si="218"/>
        <v>#N/A</v>
      </c>
      <c r="M2351" s="142">
        <f>IF(C2351="ZZ Group",(SUM(IFERROR(SUM(VLOOKUP(C2351,SpeciesLookup,37,FALSE)*E2351/L2351*20*0.001),0)*(1-G2351))),SUM(IFERROR(SUM(VLOOKUP(C2351,SpeciesLookup,37,FALSE)/L2351*'6. Look Up Tables'!$M$9*0.001),0)*(1-G2351)))</f>
        <v>0</v>
      </c>
      <c r="N2351" s="120" t="s">
        <v>114</v>
      </c>
      <c r="O2351" s="122">
        <f t="shared" si="219"/>
        <v>0</v>
      </c>
      <c r="P2351" s="123"/>
    </row>
    <row r="2352" spans="2:16" x14ac:dyDescent="0.2">
      <c r="B2352" s="124"/>
      <c r="C2352" s="137"/>
      <c r="D2352" s="138">
        <f t="shared" si="216"/>
        <v>0</v>
      </c>
      <c r="E2352" s="231"/>
      <c r="F2352" s="119"/>
      <c r="G2352" s="139">
        <f t="shared" si="220"/>
        <v>0</v>
      </c>
      <c r="H2352" s="140">
        <f t="shared" si="217"/>
        <v>0</v>
      </c>
      <c r="I2352" s="122">
        <f t="shared" si="221"/>
        <v>0</v>
      </c>
      <c r="K2352" s="120"/>
      <c r="L2352" s="141" t="e">
        <f t="shared" si="218"/>
        <v>#N/A</v>
      </c>
      <c r="M2352" s="142">
        <f>IF(C2352="ZZ Group",(SUM(IFERROR(SUM(VLOOKUP(C2352,SpeciesLookup,37,FALSE)*E2352/L2352*20*0.001),0)*(1-G2352))),SUM(IFERROR(SUM(VLOOKUP(C2352,SpeciesLookup,37,FALSE)/L2352*'6. Look Up Tables'!$M$9*0.001),0)*(1-G2352)))</f>
        <v>0</v>
      </c>
      <c r="N2352" s="120" t="s">
        <v>114</v>
      </c>
      <c r="O2352" s="122">
        <f t="shared" si="219"/>
        <v>0</v>
      </c>
      <c r="P2352" s="123"/>
    </row>
    <row r="2353" spans="2:16" x14ac:dyDescent="0.2">
      <c r="B2353" s="124"/>
      <c r="C2353" s="137"/>
      <c r="D2353" s="138">
        <f t="shared" si="216"/>
        <v>0</v>
      </c>
      <c r="E2353" s="231"/>
      <c r="F2353" s="119"/>
      <c r="G2353" s="139">
        <f t="shared" si="220"/>
        <v>0</v>
      </c>
      <c r="H2353" s="140">
        <f t="shared" si="217"/>
        <v>0</v>
      </c>
      <c r="I2353" s="122">
        <f t="shared" si="221"/>
        <v>0</v>
      </c>
      <c r="K2353" s="120"/>
      <c r="L2353" s="141" t="e">
        <f t="shared" si="218"/>
        <v>#N/A</v>
      </c>
      <c r="M2353" s="142">
        <f>IF(C2353="ZZ Group",(SUM(IFERROR(SUM(VLOOKUP(C2353,SpeciesLookup,37,FALSE)*E2353/L2353*20*0.001),0)*(1-G2353))),SUM(IFERROR(SUM(VLOOKUP(C2353,SpeciesLookup,37,FALSE)/L2353*'6. Look Up Tables'!$M$9*0.001),0)*(1-G2353)))</f>
        <v>0</v>
      </c>
      <c r="N2353" s="120" t="s">
        <v>114</v>
      </c>
      <c r="O2353" s="122">
        <f t="shared" si="219"/>
        <v>0</v>
      </c>
      <c r="P2353" s="123"/>
    </row>
    <row r="2354" spans="2:16" x14ac:dyDescent="0.2">
      <c r="B2354" s="124"/>
      <c r="C2354" s="137"/>
      <c r="D2354" s="138">
        <f t="shared" si="216"/>
        <v>0</v>
      </c>
      <c r="E2354" s="231"/>
      <c r="F2354" s="119"/>
      <c r="G2354" s="139">
        <f t="shared" si="220"/>
        <v>0</v>
      </c>
      <c r="H2354" s="140">
        <f t="shared" si="217"/>
        <v>0</v>
      </c>
      <c r="I2354" s="122">
        <f t="shared" si="221"/>
        <v>0</v>
      </c>
      <c r="K2354" s="120"/>
      <c r="L2354" s="141" t="e">
        <f t="shared" si="218"/>
        <v>#N/A</v>
      </c>
      <c r="M2354" s="142">
        <f>IF(C2354="ZZ Group",(SUM(IFERROR(SUM(VLOOKUP(C2354,SpeciesLookup,37,FALSE)*E2354/L2354*20*0.001),0)*(1-G2354))),SUM(IFERROR(SUM(VLOOKUP(C2354,SpeciesLookup,37,FALSE)/L2354*'6. Look Up Tables'!$M$9*0.001),0)*(1-G2354)))</f>
        <v>0</v>
      </c>
      <c r="N2354" s="120" t="s">
        <v>114</v>
      </c>
      <c r="O2354" s="122">
        <f t="shared" si="219"/>
        <v>0</v>
      </c>
      <c r="P2354" s="123"/>
    </row>
    <row r="2355" spans="2:16" x14ac:dyDescent="0.2">
      <c r="B2355" s="124"/>
      <c r="C2355" s="137"/>
      <c r="D2355" s="138">
        <f t="shared" si="216"/>
        <v>0</v>
      </c>
      <c r="E2355" s="231"/>
      <c r="F2355" s="119"/>
      <c r="G2355" s="139">
        <f t="shared" si="220"/>
        <v>0</v>
      </c>
      <c r="H2355" s="140">
        <f t="shared" si="217"/>
        <v>0</v>
      </c>
      <c r="I2355" s="122">
        <f t="shared" si="221"/>
        <v>0</v>
      </c>
      <c r="K2355" s="120"/>
      <c r="L2355" s="141" t="e">
        <f t="shared" si="218"/>
        <v>#N/A</v>
      </c>
      <c r="M2355" s="142">
        <f>IF(C2355="ZZ Group",(SUM(IFERROR(SUM(VLOOKUP(C2355,SpeciesLookup,37,FALSE)*E2355/L2355*20*0.001),0)*(1-G2355))),SUM(IFERROR(SUM(VLOOKUP(C2355,SpeciesLookup,37,FALSE)/L2355*'6. Look Up Tables'!$M$9*0.001),0)*(1-G2355)))</f>
        <v>0</v>
      </c>
      <c r="N2355" s="120" t="s">
        <v>114</v>
      </c>
      <c r="O2355" s="122">
        <f t="shared" si="219"/>
        <v>0</v>
      </c>
      <c r="P2355" s="123"/>
    </row>
    <row r="2356" spans="2:16" x14ac:dyDescent="0.2">
      <c r="B2356" s="124"/>
      <c r="C2356" s="137"/>
      <c r="D2356" s="138">
        <f t="shared" si="216"/>
        <v>0</v>
      </c>
      <c r="E2356" s="231"/>
      <c r="F2356" s="119"/>
      <c r="G2356" s="139">
        <f t="shared" si="220"/>
        <v>0</v>
      </c>
      <c r="H2356" s="140">
        <f t="shared" si="217"/>
        <v>0</v>
      </c>
      <c r="I2356" s="122">
        <f t="shared" si="221"/>
        <v>0</v>
      </c>
      <c r="K2356" s="120"/>
      <c r="L2356" s="141" t="e">
        <f t="shared" si="218"/>
        <v>#N/A</v>
      </c>
      <c r="M2356" s="142">
        <f>IF(C2356="ZZ Group",(SUM(IFERROR(SUM(VLOOKUP(C2356,SpeciesLookup,37,FALSE)*E2356/L2356*20*0.001),0)*(1-G2356))),SUM(IFERROR(SUM(VLOOKUP(C2356,SpeciesLookup,37,FALSE)/L2356*'6. Look Up Tables'!$M$9*0.001),0)*(1-G2356)))</f>
        <v>0</v>
      </c>
      <c r="N2356" s="120" t="s">
        <v>114</v>
      </c>
      <c r="O2356" s="122">
        <f t="shared" si="219"/>
        <v>0</v>
      </c>
      <c r="P2356" s="123"/>
    </row>
    <row r="2357" spans="2:16" x14ac:dyDescent="0.2">
      <c r="B2357" s="124"/>
      <c r="C2357" s="137"/>
      <c r="D2357" s="138">
        <f t="shared" si="216"/>
        <v>0</v>
      </c>
      <c r="E2357" s="231"/>
      <c r="F2357" s="119"/>
      <c r="G2357" s="139">
        <f t="shared" si="220"/>
        <v>0</v>
      </c>
      <c r="H2357" s="140">
        <f t="shared" si="217"/>
        <v>0</v>
      </c>
      <c r="I2357" s="122">
        <f t="shared" si="221"/>
        <v>0</v>
      </c>
      <c r="K2357" s="120"/>
      <c r="L2357" s="141" t="e">
        <f t="shared" si="218"/>
        <v>#N/A</v>
      </c>
      <c r="M2357" s="142">
        <f>IF(C2357="ZZ Group",(SUM(IFERROR(SUM(VLOOKUP(C2357,SpeciesLookup,37,FALSE)*E2357/L2357*20*0.001),0)*(1-G2357))),SUM(IFERROR(SUM(VLOOKUP(C2357,SpeciesLookup,37,FALSE)/L2357*'6. Look Up Tables'!$M$9*0.001),0)*(1-G2357)))</f>
        <v>0</v>
      </c>
      <c r="N2357" s="120" t="s">
        <v>114</v>
      </c>
      <c r="O2357" s="122">
        <f t="shared" si="219"/>
        <v>0</v>
      </c>
      <c r="P2357" s="123"/>
    </row>
    <row r="2358" spans="2:16" x14ac:dyDescent="0.2">
      <c r="B2358" s="124"/>
      <c r="C2358" s="137"/>
      <c r="D2358" s="138">
        <f t="shared" si="216"/>
        <v>0</v>
      </c>
      <c r="E2358" s="231"/>
      <c r="F2358" s="119"/>
      <c r="G2358" s="139">
        <f t="shared" si="220"/>
        <v>0</v>
      </c>
      <c r="H2358" s="140">
        <f t="shared" si="217"/>
        <v>0</v>
      </c>
      <c r="I2358" s="122">
        <f t="shared" si="221"/>
        <v>0</v>
      </c>
      <c r="K2358" s="120"/>
      <c r="L2358" s="141" t="e">
        <f t="shared" si="218"/>
        <v>#N/A</v>
      </c>
      <c r="M2358" s="142">
        <f>IF(C2358="ZZ Group",(SUM(IFERROR(SUM(VLOOKUP(C2358,SpeciesLookup,37,FALSE)*E2358/L2358*20*0.001),0)*(1-G2358))),SUM(IFERROR(SUM(VLOOKUP(C2358,SpeciesLookup,37,FALSE)/L2358*'6. Look Up Tables'!$M$9*0.001),0)*(1-G2358)))</f>
        <v>0</v>
      </c>
      <c r="N2358" s="120" t="s">
        <v>114</v>
      </c>
      <c r="O2358" s="122">
        <f t="shared" si="219"/>
        <v>0</v>
      </c>
      <c r="P2358" s="123"/>
    </row>
    <row r="2359" spans="2:16" x14ac:dyDescent="0.2">
      <c r="B2359" s="124"/>
      <c r="C2359" s="137"/>
      <c r="D2359" s="138">
        <f t="shared" si="216"/>
        <v>0</v>
      </c>
      <c r="E2359" s="231"/>
      <c r="F2359" s="119"/>
      <c r="G2359" s="139">
        <f t="shared" si="220"/>
        <v>0</v>
      </c>
      <c r="H2359" s="140">
        <f t="shared" si="217"/>
        <v>0</v>
      </c>
      <c r="I2359" s="122">
        <f t="shared" si="221"/>
        <v>0</v>
      </c>
      <c r="K2359" s="120"/>
      <c r="L2359" s="141" t="e">
        <f t="shared" si="218"/>
        <v>#N/A</v>
      </c>
      <c r="M2359" s="142">
        <f>IF(C2359="ZZ Group",(SUM(IFERROR(SUM(VLOOKUP(C2359,SpeciesLookup,37,FALSE)*E2359/L2359*20*0.001),0)*(1-G2359))),SUM(IFERROR(SUM(VLOOKUP(C2359,SpeciesLookup,37,FALSE)/L2359*'6. Look Up Tables'!$M$9*0.001),0)*(1-G2359)))</f>
        <v>0</v>
      </c>
      <c r="N2359" s="120" t="s">
        <v>114</v>
      </c>
      <c r="O2359" s="122">
        <f t="shared" si="219"/>
        <v>0</v>
      </c>
      <c r="P2359" s="123"/>
    </row>
    <row r="2360" spans="2:16" x14ac:dyDescent="0.2">
      <c r="B2360" s="124"/>
      <c r="C2360" s="137"/>
      <c r="D2360" s="138">
        <f t="shared" si="216"/>
        <v>0</v>
      </c>
      <c r="E2360" s="231"/>
      <c r="F2360" s="119"/>
      <c r="G2360" s="139">
        <f t="shared" si="220"/>
        <v>0</v>
      </c>
      <c r="H2360" s="140">
        <f t="shared" si="217"/>
        <v>0</v>
      </c>
      <c r="I2360" s="122">
        <f t="shared" si="221"/>
        <v>0</v>
      </c>
      <c r="K2360" s="120"/>
      <c r="L2360" s="141" t="e">
        <f t="shared" si="218"/>
        <v>#N/A</v>
      </c>
      <c r="M2360" s="142">
        <f>IF(C2360="ZZ Group",(SUM(IFERROR(SUM(VLOOKUP(C2360,SpeciesLookup,37,FALSE)*E2360/L2360*20*0.001),0)*(1-G2360))),SUM(IFERROR(SUM(VLOOKUP(C2360,SpeciesLookup,37,FALSE)/L2360*'6. Look Up Tables'!$M$9*0.001),0)*(1-G2360)))</f>
        <v>0</v>
      </c>
      <c r="N2360" s="120" t="s">
        <v>114</v>
      </c>
      <c r="O2360" s="122">
        <f t="shared" si="219"/>
        <v>0</v>
      </c>
      <c r="P2360" s="123"/>
    </row>
    <row r="2361" spans="2:16" x14ac:dyDescent="0.2">
      <c r="B2361" s="124"/>
      <c r="C2361" s="137"/>
      <c r="D2361" s="138">
        <f t="shared" si="216"/>
        <v>0</v>
      </c>
      <c r="E2361" s="231"/>
      <c r="F2361" s="119"/>
      <c r="G2361" s="139">
        <f t="shared" si="220"/>
        <v>0</v>
      </c>
      <c r="H2361" s="140">
        <f t="shared" si="217"/>
        <v>0</v>
      </c>
      <c r="I2361" s="122">
        <f t="shared" si="221"/>
        <v>0</v>
      </c>
      <c r="K2361" s="120"/>
      <c r="L2361" s="141" t="e">
        <f t="shared" si="218"/>
        <v>#N/A</v>
      </c>
      <c r="M2361" s="142">
        <f>IF(C2361="ZZ Group",(SUM(IFERROR(SUM(VLOOKUP(C2361,SpeciesLookup,37,FALSE)*E2361/L2361*20*0.001),0)*(1-G2361))),SUM(IFERROR(SUM(VLOOKUP(C2361,SpeciesLookup,37,FALSE)/L2361*'6. Look Up Tables'!$M$9*0.001),0)*(1-G2361)))</f>
        <v>0</v>
      </c>
      <c r="N2361" s="120" t="s">
        <v>114</v>
      </c>
      <c r="O2361" s="122">
        <f t="shared" si="219"/>
        <v>0</v>
      </c>
      <c r="P2361" s="123"/>
    </row>
    <row r="2362" spans="2:16" x14ac:dyDescent="0.2">
      <c r="B2362" s="124"/>
      <c r="C2362" s="137"/>
      <c r="D2362" s="138">
        <f t="shared" si="216"/>
        <v>0</v>
      </c>
      <c r="E2362" s="231"/>
      <c r="F2362" s="119"/>
      <c r="G2362" s="139">
        <f t="shared" si="220"/>
        <v>0</v>
      </c>
      <c r="H2362" s="140">
        <f t="shared" si="217"/>
        <v>0</v>
      </c>
      <c r="I2362" s="122">
        <f t="shared" si="221"/>
        <v>0</v>
      </c>
      <c r="K2362" s="120"/>
      <c r="L2362" s="141" t="e">
        <f t="shared" si="218"/>
        <v>#N/A</v>
      </c>
      <c r="M2362" s="142">
        <f>IF(C2362="ZZ Group",(SUM(IFERROR(SUM(VLOOKUP(C2362,SpeciesLookup,37,FALSE)*E2362/L2362*20*0.001),0)*(1-G2362))),SUM(IFERROR(SUM(VLOOKUP(C2362,SpeciesLookup,37,FALSE)/L2362*'6. Look Up Tables'!$M$9*0.001),0)*(1-G2362)))</f>
        <v>0</v>
      </c>
      <c r="N2362" s="120" t="s">
        <v>114</v>
      </c>
      <c r="O2362" s="122">
        <f t="shared" si="219"/>
        <v>0</v>
      </c>
      <c r="P2362" s="123"/>
    </row>
    <row r="2363" spans="2:16" x14ac:dyDescent="0.2">
      <c r="B2363" s="124"/>
      <c r="C2363" s="137"/>
      <c r="D2363" s="138">
        <f t="shared" si="216"/>
        <v>0</v>
      </c>
      <c r="E2363" s="231"/>
      <c r="F2363" s="119"/>
      <c r="G2363" s="139">
        <f t="shared" si="220"/>
        <v>0</v>
      </c>
      <c r="H2363" s="140">
        <f t="shared" si="217"/>
        <v>0</v>
      </c>
      <c r="I2363" s="122">
        <f t="shared" si="221"/>
        <v>0</v>
      </c>
      <c r="K2363" s="120"/>
      <c r="L2363" s="141" t="e">
        <f t="shared" si="218"/>
        <v>#N/A</v>
      </c>
      <c r="M2363" s="142">
        <f>IF(C2363="ZZ Group",(SUM(IFERROR(SUM(VLOOKUP(C2363,SpeciesLookup,37,FALSE)*E2363/L2363*20*0.001),0)*(1-G2363))),SUM(IFERROR(SUM(VLOOKUP(C2363,SpeciesLookup,37,FALSE)/L2363*'6. Look Up Tables'!$M$9*0.001),0)*(1-G2363)))</f>
        <v>0</v>
      </c>
      <c r="N2363" s="120" t="s">
        <v>114</v>
      </c>
      <c r="O2363" s="122">
        <f t="shared" si="219"/>
        <v>0</v>
      </c>
      <c r="P2363" s="123"/>
    </row>
    <row r="2364" spans="2:16" x14ac:dyDescent="0.2">
      <c r="B2364" s="124"/>
      <c r="C2364" s="137"/>
      <c r="D2364" s="138">
        <f t="shared" si="216"/>
        <v>0</v>
      </c>
      <c r="E2364" s="231"/>
      <c r="F2364" s="119"/>
      <c r="G2364" s="139">
        <f t="shared" si="220"/>
        <v>0</v>
      </c>
      <c r="H2364" s="140">
        <f t="shared" si="217"/>
        <v>0</v>
      </c>
      <c r="I2364" s="122">
        <f t="shared" si="221"/>
        <v>0</v>
      </c>
      <c r="K2364" s="120"/>
      <c r="L2364" s="141" t="e">
        <f t="shared" si="218"/>
        <v>#N/A</v>
      </c>
      <c r="M2364" s="142">
        <f>IF(C2364="ZZ Group",(SUM(IFERROR(SUM(VLOOKUP(C2364,SpeciesLookup,37,FALSE)*E2364/L2364*20*0.001),0)*(1-G2364))),SUM(IFERROR(SUM(VLOOKUP(C2364,SpeciesLookup,37,FALSE)/L2364*'6. Look Up Tables'!$M$9*0.001),0)*(1-G2364)))</f>
        <v>0</v>
      </c>
      <c r="N2364" s="120" t="s">
        <v>114</v>
      </c>
      <c r="O2364" s="122">
        <f t="shared" si="219"/>
        <v>0</v>
      </c>
      <c r="P2364" s="123"/>
    </row>
    <row r="2365" spans="2:16" x14ac:dyDescent="0.2">
      <c r="B2365" s="124"/>
      <c r="C2365" s="137"/>
      <c r="D2365" s="138">
        <f t="shared" si="216"/>
        <v>0</v>
      </c>
      <c r="E2365" s="231"/>
      <c r="F2365" s="119"/>
      <c r="G2365" s="139">
        <f t="shared" si="220"/>
        <v>0</v>
      </c>
      <c r="H2365" s="140">
        <f t="shared" si="217"/>
        <v>0</v>
      </c>
      <c r="I2365" s="122">
        <f t="shared" si="221"/>
        <v>0</v>
      </c>
      <c r="K2365" s="120"/>
      <c r="L2365" s="141" t="e">
        <f t="shared" si="218"/>
        <v>#N/A</v>
      </c>
      <c r="M2365" s="142">
        <f>IF(C2365="ZZ Group",(SUM(IFERROR(SUM(VLOOKUP(C2365,SpeciesLookup,37,FALSE)*E2365/L2365*20*0.001),0)*(1-G2365))),SUM(IFERROR(SUM(VLOOKUP(C2365,SpeciesLookup,37,FALSE)/L2365*'6. Look Up Tables'!$M$9*0.001),0)*(1-G2365)))</f>
        <v>0</v>
      </c>
      <c r="N2365" s="120" t="s">
        <v>114</v>
      </c>
      <c r="O2365" s="122">
        <f t="shared" si="219"/>
        <v>0</v>
      </c>
      <c r="P2365" s="123"/>
    </row>
    <row r="2366" spans="2:16" x14ac:dyDescent="0.2">
      <c r="B2366" s="124"/>
      <c r="C2366" s="137"/>
      <c r="D2366" s="138">
        <f t="shared" si="216"/>
        <v>0</v>
      </c>
      <c r="E2366" s="231"/>
      <c r="F2366" s="119"/>
      <c r="G2366" s="139">
        <f t="shared" si="220"/>
        <v>0</v>
      </c>
      <c r="H2366" s="140">
        <f t="shared" si="217"/>
        <v>0</v>
      </c>
      <c r="I2366" s="122">
        <f t="shared" si="221"/>
        <v>0</v>
      </c>
      <c r="K2366" s="120"/>
      <c r="L2366" s="141" t="e">
        <f t="shared" si="218"/>
        <v>#N/A</v>
      </c>
      <c r="M2366" s="142">
        <f>IF(C2366="ZZ Group",(SUM(IFERROR(SUM(VLOOKUP(C2366,SpeciesLookup,37,FALSE)*E2366/L2366*20*0.001),0)*(1-G2366))),SUM(IFERROR(SUM(VLOOKUP(C2366,SpeciesLookup,37,FALSE)/L2366*'6. Look Up Tables'!$M$9*0.001),0)*(1-G2366)))</f>
        <v>0</v>
      </c>
      <c r="N2366" s="120" t="s">
        <v>114</v>
      </c>
      <c r="O2366" s="122">
        <f t="shared" si="219"/>
        <v>0</v>
      </c>
      <c r="P2366" s="123"/>
    </row>
    <row r="2367" spans="2:16" x14ac:dyDescent="0.2">
      <c r="B2367" s="124"/>
      <c r="C2367" s="137"/>
      <c r="D2367" s="138">
        <f t="shared" si="216"/>
        <v>0</v>
      </c>
      <c r="E2367" s="231"/>
      <c r="F2367" s="119"/>
      <c r="G2367" s="139">
        <f t="shared" si="220"/>
        <v>0</v>
      </c>
      <c r="H2367" s="140">
        <f t="shared" si="217"/>
        <v>0</v>
      </c>
      <c r="I2367" s="122">
        <f t="shared" si="221"/>
        <v>0</v>
      </c>
      <c r="K2367" s="120"/>
      <c r="L2367" s="141" t="e">
        <f t="shared" si="218"/>
        <v>#N/A</v>
      </c>
      <c r="M2367" s="142">
        <f>IF(C2367="ZZ Group",(SUM(IFERROR(SUM(VLOOKUP(C2367,SpeciesLookup,37,FALSE)*E2367/L2367*20*0.001),0)*(1-G2367))),SUM(IFERROR(SUM(VLOOKUP(C2367,SpeciesLookup,37,FALSE)/L2367*'6. Look Up Tables'!$M$9*0.001),0)*(1-G2367)))</f>
        <v>0</v>
      </c>
      <c r="N2367" s="120" t="s">
        <v>114</v>
      </c>
      <c r="O2367" s="122">
        <f t="shared" si="219"/>
        <v>0</v>
      </c>
      <c r="P2367" s="123"/>
    </row>
    <row r="2368" spans="2:16" x14ac:dyDescent="0.2">
      <c r="B2368" s="124"/>
      <c r="C2368" s="137"/>
      <c r="D2368" s="138">
        <f t="shared" si="216"/>
        <v>0</v>
      </c>
      <c r="E2368" s="231"/>
      <c r="F2368" s="119"/>
      <c r="G2368" s="139">
        <f t="shared" si="220"/>
        <v>0</v>
      </c>
      <c r="H2368" s="140">
        <f t="shared" si="217"/>
        <v>0</v>
      </c>
      <c r="I2368" s="122">
        <f t="shared" si="221"/>
        <v>0</v>
      </c>
      <c r="K2368" s="120"/>
      <c r="L2368" s="141" t="e">
        <f t="shared" si="218"/>
        <v>#N/A</v>
      </c>
      <c r="M2368" s="142">
        <f>IF(C2368="ZZ Group",(SUM(IFERROR(SUM(VLOOKUP(C2368,SpeciesLookup,37,FALSE)*E2368/L2368*20*0.001),0)*(1-G2368))),SUM(IFERROR(SUM(VLOOKUP(C2368,SpeciesLookup,37,FALSE)/L2368*'6. Look Up Tables'!$M$9*0.001),0)*(1-G2368)))</f>
        <v>0</v>
      </c>
      <c r="N2368" s="120" t="s">
        <v>114</v>
      </c>
      <c r="O2368" s="122">
        <f t="shared" si="219"/>
        <v>0</v>
      </c>
      <c r="P2368" s="123"/>
    </row>
    <row r="2369" spans="2:16" x14ac:dyDescent="0.2">
      <c r="B2369" s="124"/>
      <c r="C2369" s="137"/>
      <c r="D2369" s="138">
        <f t="shared" ref="D2369:D2432" si="222">IFERROR(VLOOKUP(C2369,SpeciesLookup,25,FALSE),0)</f>
        <v>0</v>
      </c>
      <c r="E2369" s="231"/>
      <c r="F2369" s="119"/>
      <c r="G2369" s="139">
        <f t="shared" si="220"/>
        <v>0</v>
      </c>
      <c r="H2369" s="140">
        <f t="shared" ref="H2369:H2432" si="223">IFERROR(VLOOKUP(C2369,SpeciesLookup,26,FALSE),0)</f>
        <v>0</v>
      </c>
      <c r="I2369" s="122">
        <f t="shared" si="221"/>
        <v>0</v>
      </c>
      <c r="K2369" s="120"/>
      <c r="L2369" s="141" t="e">
        <f t="shared" ref="L2369:L2432" si="224">VLOOKUP(K2369,AWHC,2,FALSE)</f>
        <v>#N/A</v>
      </c>
      <c r="M2369" s="142">
        <f>IF(C2369="ZZ Group",(SUM(IFERROR(SUM(VLOOKUP(C2369,SpeciesLookup,37,FALSE)*E2369/L2369*20*0.001),0)*(1-G2369))),SUM(IFERROR(SUM(VLOOKUP(C2369,SpeciesLookup,37,FALSE)/L2369*'6. Look Up Tables'!$M$9*0.001),0)*(1-G2369)))</f>
        <v>0</v>
      </c>
      <c r="N2369" s="120" t="s">
        <v>114</v>
      </c>
      <c r="O2369" s="122">
        <f t="shared" ref="O2369:O2432" si="225">IF(N2369="Yes",M2369*0.8,M2369)</f>
        <v>0</v>
      </c>
      <c r="P2369" s="123"/>
    </row>
    <row r="2370" spans="2:16" x14ac:dyDescent="0.2">
      <c r="B2370" s="124"/>
      <c r="C2370" s="137"/>
      <c r="D2370" s="138">
        <f t="shared" si="222"/>
        <v>0</v>
      </c>
      <c r="E2370" s="231"/>
      <c r="F2370" s="119"/>
      <c r="G2370" s="139">
        <f t="shared" si="220"/>
        <v>0</v>
      </c>
      <c r="H2370" s="140">
        <f t="shared" si="223"/>
        <v>0</v>
      </c>
      <c r="I2370" s="122">
        <f t="shared" si="221"/>
        <v>0</v>
      </c>
      <c r="K2370" s="120"/>
      <c r="L2370" s="141" t="e">
        <f t="shared" si="224"/>
        <v>#N/A</v>
      </c>
      <c r="M2370" s="142">
        <f>IF(C2370="ZZ Group",(SUM(IFERROR(SUM(VLOOKUP(C2370,SpeciesLookup,37,FALSE)*E2370/L2370*20*0.001),0)*(1-G2370))),SUM(IFERROR(SUM(VLOOKUP(C2370,SpeciesLookup,37,FALSE)/L2370*'6. Look Up Tables'!$M$9*0.001),0)*(1-G2370)))</f>
        <v>0</v>
      </c>
      <c r="N2370" s="120" t="s">
        <v>114</v>
      </c>
      <c r="O2370" s="122">
        <f t="shared" si="225"/>
        <v>0</v>
      </c>
      <c r="P2370" s="123"/>
    </row>
    <row r="2371" spans="2:16" x14ac:dyDescent="0.2">
      <c r="B2371" s="124"/>
      <c r="C2371" s="137"/>
      <c r="D2371" s="138">
        <f t="shared" si="222"/>
        <v>0</v>
      </c>
      <c r="E2371" s="231"/>
      <c r="F2371" s="119"/>
      <c r="G2371" s="139">
        <f t="shared" si="220"/>
        <v>0</v>
      </c>
      <c r="H2371" s="140">
        <f t="shared" si="223"/>
        <v>0</v>
      </c>
      <c r="I2371" s="122">
        <f t="shared" si="221"/>
        <v>0</v>
      </c>
      <c r="K2371" s="120"/>
      <c r="L2371" s="141" t="e">
        <f t="shared" si="224"/>
        <v>#N/A</v>
      </c>
      <c r="M2371" s="142">
        <f>IF(C2371="ZZ Group",(SUM(IFERROR(SUM(VLOOKUP(C2371,SpeciesLookup,37,FALSE)*E2371/L2371*20*0.001),0)*(1-G2371))),SUM(IFERROR(SUM(VLOOKUP(C2371,SpeciesLookup,37,FALSE)/L2371*'6. Look Up Tables'!$M$9*0.001),0)*(1-G2371)))</f>
        <v>0</v>
      </c>
      <c r="N2371" s="120" t="s">
        <v>114</v>
      </c>
      <c r="O2371" s="122">
        <f t="shared" si="225"/>
        <v>0</v>
      </c>
      <c r="P2371" s="123"/>
    </row>
    <row r="2372" spans="2:16" x14ac:dyDescent="0.2">
      <c r="B2372" s="124"/>
      <c r="C2372" s="137"/>
      <c r="D2372" s="138">
        <f t="shared" si="222"/>
        <v>0</v>
      </c>
      <c r="E2372" s="231"/>
      <c r="F2372" s="119"/>
      <c r="G2372" s="139">
        <f t="shared" si="220"/>
        <v>0</v>
      </c>
      <c r="H2372" s="140">
        <f t="shared" si="223"/>
        <v>0</v>
      </c>
      <c r="I2372" s="122">
        <f t="shared" si="221"/>
        <v>0</v>
      </c>
      <c r="K2372" s="120"/>
      <c r="L2372" s="141" t="e">
        <f t="shared" si="224"/>
        <v>#N/A</v>
      </c>
      <c r="M2372" s="142">
        <f>IF(C2372="ZZ Group",(SUM(IFERROR(SUM(VLOOKUP(C2372,SpeciesLookup,37,FALSE)*E2372/L2372*20*0.001),0)*(1-G2372))),SUM(IFERROR(SUM(VLOOKUP(C2372,SpeciesLookup,37,FALSE)/L2372*'6. Look Up Tables'!$M$9*0.001),0)*(1-G2372)))</f>
        <v>0</v>
      </c>
      <c r="N2372" s="120" t="s">
        <v>114</v>
      </c>
      <c r="O2372" s="122">
        <f t="shared" si="225"/>
        <v>0</v>
      </c>
      <c r="P2372" s="123"/>
    </row>
    <row r="2373" spans="2:16" x14ac:dyDescent="0.2">
      <c r="B2373" s="124"/>
      <c r="C2373" s="137"/>
      <c r="D2373" s="138">
        <f t="shared" si="222"/>
        <v>0</v>
      </c>
      <c r="E2373" s="231"/>
      <c r="F2373" s="119"/>
      <c r="G2373" s="139">
        <f t="shared" si="220"/>
        <v>0</v>
      </c>
      <c r="H2373" s="140">
        <f t="shared" si="223"/>
        <v>0</v>
      </c>
      <c r="I2373" s="122">
        <f t="shared" si="221"/>
        <v>0</v>
      </c>
      <c r="K2373" s="120"/>
      <c r="L2373" s="141" t="e">
        <f t="shared" si="224"/>
        <v>#N/A</v>
      </c>
      <c r="M2373" s="142">
        <f>IF(C2373="ZZ Group",(SUM(IFERROR(SUM(VLOOKUP(C2373,SpeciesLookup,37,FALSE)*E2373/L2373*20*0.001),0)*(1-G2373))),SUM(IFERROR(SUM(VLOOKUP(C2373,SpeciesLookup,37,FALSE)/L2373*'6. Look Up Tables'!$M$9*0.001),0)*(1-G2373)))</f>
        <v>0</v>
      </c>
      <c r="N2373" s="120" t="s">
        <v>114</v>
      </c>
      <c r="O2373" s="122">
        <f t="shared" si="225"/>
        <v>0</v>
      </c>
      <c r="P2373" s="123"/>
    </row>
    <row r="2374" spans="2:16" x14ac:dyDescent="0.2">
      <c r="B2374" s="124"/>
      <c r="C2374" s="137"/>
      <c r="D2374" s="138">
        <f t="shared" si="222"/>
        <v>0</v>
      </c>
      <c r="E2374" s="231"/>
      <c r="F2374" s="119"/>
      <c r="G2374" s="139">
        <f t="shared" si="220"/>
        <v>0</v>
      </c>
      <c r="H2374" s="140">
        <f t="shared" si="223"/>
        <v>0</v>
      </c>
      <c r="I2374" s="122">
        <f t="shared" si="221"/>
        <v>0</v>
      </c>
      <c r="K2374" s="120"/>
      <c r="L2374" s="141" t="e">
        <f t="shared" si="224"/>
        <v>#N/A</v>
      </c>
      <c r="M2374" s="142">
        <f>IF(C2374="ZZ Group",(SUM(IFERROR(SUM(VLOOKUP(C2374,SpeciesLookup,37,FALSE)*E2374/L2374*20*0.001),0)*(1-G2374))),SUM(IFERROR(SUM(VLOOKUP(C2374,SpeciesLookup,37,FALSE)/L2374*'6. Look Up Tables'!$M$9*0.001),0)*(1-G2374)))</f>
        <v>0</v>
      </c>
      <c r="N2374" s="120" t="s">
        <v>114</v>
      </c>
      <c r="O2374" s="122">
        <f t="shared" si="225"/>
        <v>0</v>
      </c>
      <c r="P2374" s="123"/>
    </row>
    <row r="2375" spans="2:16" x14ac:dyDescent="0.2">
      <c r="B2375" s="124"/>
      <c r="C2375" s="137"/>
      <c r="D2375" s="138">
        <f t="shared" si="222"/>
        <v>0</v>
      </c>
      <c r="E2375" s="231"/>
      <c r="F2375" s="119"/>
      <c r="G2375" s="139">
        <f t="shared" si="220"/>
        <v>0</v>
      </c>
      <c r="H2375" s="140">
        <f t="shared" si="223"/>
        <v>0</v>
      </c>
      <c r="I2375" s="122">
        <f t="shared" si="221"/>
        <v>0</v>
      </c>
      <c r="K2375" s="120"/>
      <c r="L2375" s="141" t="e">
        <f t="shared" si="224"/>
        <v>#N/A</v>
      </c>
      <c r="M2375" s="142">
        <f>IF(C2375="ZZ Group",(SUM(IFERROR(SUM(VLOOKUP(C2375,SpeciesLookup,37,FALSE)*E2375/L2375*20*0.001),0)*(1-G2375))),SUM(IFERROR(SUM(VLOOKUP(C2375,SpeciesLookup,37,FALSE)/L2375*'6. Look Up Tables'!$M$9*0.001),0)*(1-G2375)))</f>
        <v>0</v>
      </c>
      <c r="N2375" s="120" t="s">
        <v>114</v>
      </c>
      <c r="O2375" s="122">
        <f t="shared" si="225"/>
        <v>0</v>
      </c>
      <c r="P2375" s="123"/>
    </row>
    <row r="2376" spans="2:16" x14ac:dyDescent="0.2">
      <c r="B2376" s="124"/>
      <c r="C2376" s="137"/>
      <c r="D2376" s="138">
        <f t="shared" si="222"/>
        <v>0</v>
      </c>
      <c r="E2376" s="231"/>
      <c r="F2376" s="119"/>
      <c r="G2376" s="139">
        <f t="shared" si="220"/>
        <v>0</v>
      </c>
      <c r="H2376" s="140">
        <f t="shared" si="223"/>
        <v>0</v>
      </c>
      <c r="I2376" s="122">
        <f t="shared" si="221"/>
        <v>0</v>
      </c>
      <c r="K2376" s="120"/>
      <c r="L2376" s="141" t="e">
        <f t="shared" si="224"/>
        <v>#N/A</v>
      </c>
      <c r="M2376" s="142">
        <f>IF(C2376="ZZ Group",(SUM(IFERROR(SUM(VLOOKUP(C2376,SpeciesLookup,37,FALSE)*E2376/L2376*20*0.001),0)*(1-G2376))),SUM(IFERROR(SUM(VLOOKUP(C2376,SpeciesLookup,37,FALSE)/L2376*'6. Look Up Tables'!$M$9*0.001),0)*(1-G2376)))</f>
        <v>0</v>
      </c>
      <c r="N2376" s="120" t="s">
        <v>114</v>
      </c>
      <c r="O2376" s="122">
        <f t="shared" si="225"/>
        <v>0</v>
      </c>
      <c r="P2376" s="123"/>
    </row>
    <row r="2377" spans="2:16" x14ac:dyDescent="0.2">
      <c r="B2377" s="124"/>
      <c r="C2377" s="137"/>
      <c r="D2377" s="138">
        <f t="shared" si="222"/>
        <v>0</v>
      </c>
      <c r="E2377" s="231"/>
      <c r="F2377" s="119"/>
      <c r="G2377" s="139">
        <f t="shared" si="220"/>
        <v>0</v>
      </c>
      <c r="H2377" s="140">
        <f t="shared" si="223"/>
        <v>0</v>
      </c>
      <c r="I2377" s="122">
        <f t="shared" si="221"/>
        <v>0</v>
      </c>
      <c r="K2377" s="120"/>
      <c r="L2377" s="141" t="e">
        <f t="shared" si="224"/>
        <v>#N/A</v>
      </c>
      <c r="M2377" s="142">
        <f>IF(C2377="ZZ Group",(SUM(IFERROR(SUM(VLOOKUP(C2377,SpeciesLookup,37,FALSE)*E2377/L2377*20*0.001),0)*(1-G2377))),SUM(IFERROR(SUM(VLOOKUP(C2377,SpeciesLookup,37,FALSE)/L2377*'6. Look Up Tables'!$M$9*0.001),0)*(1-G2377)))</f>
        <v>0</v>
      </c>
      <c r="N2377" s="120" t="s">
        <v>114</v>
      </c>
      <c r="O2377" s="122">
        <f t="shared" si="225"/>
        <v>0</v>
      </c>
      <c r="P2377" s="123"/>
    </row>
    <row r="2378" spans="2:16" x14ac:dyDescent="0.2">
      <c r="B2378" s="124"/>
      <c r="C2378" s="137"/>
      <c r="D2378" s="138">
        <f t="shared" si="222"/>
        <v>0</v>
      </c>
      <c r="E2378" s="231"/>
      <c r="F2378" s="119"/>
      <c r="G2378" s="139">
        <f t="shared" si="220"/>
        <v>0</v>
      </c>
      <c r="H2378" s="140">
        <f t="shared" si="223"/>
        <v>0</v>
      </c>
      <c r="I2378" s="122">
        <f t="shared" si="221"/>
        <v>0</v>
      </c>
      <c r="K2378" s="120"/>
      <c r="L2378" s="141" t="e">
        <f t="shared" si="224"/>
        <v>#N/A</v>
      </c>
      <c r="M2378" s="142">
        <f>IF(C2378="ZZ Group",(SUM(IFERROR(SUM(VLOOKUP(C2378,SpeciesLookup,37,FALSE)*E2378/L2378*20*0.001),0)*(1-G2378))),SUM(IFERROR(SUM(VLOOKUP(C2378,SpeciesLookup,37,FALSE)/L2378*'6. Look Up Tables'!$M$9*0.001),0)*(1-G2378)))</f>
        <v>0</v>
      </c>
      <c r="N2378" s="120" t="s">
        <v>114</v>
      </c>
      <c r="O2378" s="122">
        <f t="shared" si="225"/>
        <v>0</v>
      </c>
      <c r="P2378" s="123"/>
    </row>
    <row r="2379" spans="2:16" x14ac:dyDescent="0.2">
      <c r="B2379" s="124"/>
      <c r="C2379" s="137"/>
      <c r="D2379" s="138">
        <f t="shared" si="222"/>
        <v>0</v>
      </c>
      <c r="E2379" s="231"/>
      <c r="F2379" s="119"/>
      <c r="G2379" s="139">
        <f t="shared" si="220"/>
        <v>0</v>
      </c>
      <c r="H2379" s="140">
        <f t="shared" si="223"/>
        <v>0</v>
      </c>
      <c r="I2379" s="122">
        <f t="shared" si="221"/>
        <v>0</v>
      </c>
      <c r="K2379" s="120"/>
      <c r="L2379" s="141" t="e">
        <f t="shared" si="224"/>
        <v>#N/A</v>
      </c>
      <c r="M2379" s="142">
        <f>IF(C2379="ZZ Group",(SUM(IFERROR(SUM(VLOOKUP(C2379,SpeciesLookup,37,FALSE)*E2379/L2379*20*0.001),0)*(1-G2379))),SUM(IFERROR(SUM(VLOOKUP(C2379,SpeciesLookup,37,FALSE)/L2379*'6. Look Up Tables'!$M$9*0.001),0)*(1-G2379)))</f>
        <v>0</v>
      </c>
      <c r="N2379" s="120" t="s">
        <v>114</v>
      </c>
      <c r="O2379" s="122">
        <f t="shared" si="225"/>
        <v>0</v>
      </c>
      <c r="P2379" s="123"/>
    </row>
    <row r="2380" spans="2:16" x14ac:dyDescent="0.2">
      <c r="B2380" s="124"/>
      <c r="C2380" s="137"/>
      <c r="D2380" s="138">
        <f t="shared" si="222"/>
        <v>0</v>
      </c>
      <c r="E2380" s="231"/>
      <c r="F2380" s="119"/>
      <c r="G2380" s="139">
        <f t="shared" si="220"/>
        <v>0</v>
      </c>
      <c r="H2380" s="140">
        <f t="shared" si="223"/>
        <v>0</v>
      </c>
      <c r="I2380" s="122">
        <f t="shared" si="221"/>
        <v>0</v>
      </c>
      <c r="K2380" s="120"/>
      <c r="L2380" s="141" t="e">
        <f t="shared" si="224"/>
        <v>#N/A</v>
      </c>
      <c r="M2380" s="142">
        <f>IF(C2380="ZZ Group",(SUM(IFERROR(SUM(VLOOKUP(C2380,SpeciesLookup,37,FALSE)*E2380/L2380*20*0.001),0)*(1-G2380))),SUM(IFERROR(SUM(VLOOKUP(C2380,SpeciesLookup,37,FALSE)/L2380*'6. Look Up Tables'!$M$9*0.001),0)*(1-G2380)))</f>
        <v>0</v>
      </c>
      <c r="N2380" s="120" t="s">
        <v>114</v>
      </c>
      <c r="O2380" s="122">
        <f t="shared" si="225"/>
        <v>0</v>
      </c>
      <c r="P2380" s="123"/>
    </row>
    <row r="2381" spans="2:16" x14ac:dyDescent="0.2">
      <c r="B2381" s="124"/>
      <c r="C2381" s="137"/>
      <c r="D2381" s="138">
        <f t="shared" si="222"/>
        <v>0</v>
      </c>
      <c r="E2381" s="231"/>
      <c r="F2381" s="119"/>
      <c r="G2381" s="139">
        <f t="shared" ref="G2381:G2444" si="226">IF(C2381="ZZ Group",SUM(F2381/E2381),(IFERROR(SUM(F2381/(PI()*(D2381)^2)),0)))</f>
        <v>0</v>
      </c>
      <c r="H2381" s="140">
        <f t="shared" si="223"/>
        <v>0</v>
      </c>
      <c r="I2381" s="122">
        <f t="shared" ref="I2381:I2444" si="227">IFERROR(SUM(H2381*(1-G2381)),(E2381*(1-G2381)))</f>
        <v>0</v>
      </c>
      <c r="K2381" s="120"/>
      <c r="L2381" s="141" t="e">
        <f t="shared" si="224"/>
        <v>#N/A</v>
      </c>
      <c r="M2381" s="142">
        <f>IF(C2381="ZZ Group",(SUM(IFERROR(SUM(VLOOKUP(C2381,SpeciesLookup,37,FALSE)*E2381/L2381*20*0.001),0)*(1-G2381))),SUM(IFERROR(SUM(VLOOKUP(C2381,SpeciesLookup,37,FALSE)/L2381*'6. Look Up Tables'!$M$9*0.001),0)*(1-G2381)))</f>
        <v>0</v>
      </c>
      <c r="N2381" s="120" t="s">
        <v>114</v>
      </c>
      <c r="O2381" s="122">
        <f t="shared" si="225"/>
        <v>0</v>
      </c>
      <c r="P2381" s="123"/>
    </row>
    <row r="2382" spans="2:16" x14ac:dyDescent="0.2">
      <c r="B2382" s="124"/>
      <c r="C2382" s="137"/>
      <c r="D2382" s="138">
        <f t="shared" si="222"/>
        <v>0</v>
      </c>
      <c r="E2382" s="231"/>
      <c r="F2382" s="119"/>
      <c r="G2382" s="139">
        <f t="shared" si="226"/>
        <v>0</v>
      </c>
      <c r="H2382" s="140">
        <f t="shared" si="223"/>
        <v>0</v>
      </c>
      <c r="I2382" s="122">
        <f t="shared" si="227"/>
        <v>0</v>
      </c>
      <c r="K2382" s="120"/>
      <c r="L2382" s="141" t="e">
        <f t="shared" si="224"/>
        <v>#N/A</v>
      </c>
      <c r="M2382" s="142">
        <f>IF(C2382="ZZ Group",(SUM(IFERROR(SUM(VLOOKUP(C2382,SpeciesLookup,37,FALSE)*E2382/L2382*20*0.001),0)*(1-G2382))),SUM(IFERROR(SUM(VLOOKUP(C2382,SpeciesLookup,37,FALSE)/L2382*'6. Look Up Tables'!$M$9*0.001),0)*(1-G2382)))</f>
        <v>0</v>
      </c>
      <c r="N2382" s="120" t="s">
        <v>114</v>
      </c>
      <c r="O2382" s="122">
        <f t="shared" si="225"/>
        <v>0</v>
      </c>
      <c r="P2382" s="123"/>
    </row>
    <row r="2383" spans="2:16" x14ac:dyDescent="0.2">
      <c r="B2383" s="124"/>
      <c r="C2383" s="137"/>
      <c r="D2383" s="138">
        <f t="shared" si="222"/>
        <v>0</v>
      </c>
      <c r="E2383" s="231"/>
      <c r="F2383" s="119"/>
      <c r="G2383" s="139">
        <f t="shared" si="226"/>
        <v>0</v>
      </c>
      <c r="H2383" s="140">
        <f t="shared" si="223"/>
        <v>0</v>
      </c>
      <c r="I2383" s="122">
        <f t="shared" si="227"/>
        <v>0</v>
      </c>
      <c r="K2383" s="120"/>
      <c r="L2383" s="141" t="e">
        <f t="shared" si="224"/>
        <v>#N/A</v>
      </c>
      <c r="M2383" s="142">
        <f>IF(C2383="ZZ Group",(SUM(IFERROR(SUM(VLOOKUP(C2383,SpeciesLookup,37,FALSE)*E2383/L2383*20*0.001),0)*(1-G2383))),SUM(IFERROR(SUM(VLOOKUP(C2383,SpeciesLookup,37,FALSE)/L2383*'6. Look Up Tables'!$M$9*0.001),0)*(1-G2383)))</f>
        <v>0</v>
      </c>
      <c r="N2383" s="120" t="s">
        <v>114</v>
      </c>
      <c r="O2383" s="122">
        <f t="shared" si="225"/>
        <v>0</v>
      </c>
      <c r="P2383" s="123"/>
    </row>
    <row r="2384" spans="2:16" x14ac:dyDescent="0.2">
      <c r="B2384" s="124"/>
      <c r="C2384" s="137"/>
      <c r="D2384" s="138">
        <f t="shared" si="222"/>
        <v>0</v>
      </c>
      <c r="E2384" s="231"/>
      <c r="F2384" s="119"/>
      <c r="G2384" s="139">
        <f t="shared" si="226"/>
        <v>0</v>
      </c>
      <c r="H2384" s="140">
        <f t="shared" si="223"/>
        <v>0</v>
      </c>
      <c r="I2384" s="122">
        <f t="shared" si="227"/>
        <v>0</v>
      </c>
      <c r="K2384" s="120"/>
      <c r="L2384" s="141" t="e">
        <f t="shared" si="224"/>
        <v>#N/A</v>
      </c>
      <c r="M2384" s="142">
        <f>IF(C2384="ZZ Group",(SUM(IFERROR(SUM(VLOOKUP(C2384,SpeciesLookup,37,FALSE)*E2384/L2384*20*0.001),0)*(1-G2384))),SUM(IFERROR(SUM(VLOOKUP(C2384,SpeciesLookup,37,FALSE)/L2384*'6. Look Up Tables'!$M$9*0.001),0)*(1-G2384)))</f>
        <v>0</v>
      </c>
      <c r="N2384" s="120" t="s">
        <v>114</v>
      </c>
      <c r="O2384" s="122">
        <f t="shared" si="225"/>
        <v>0</v>
      </c>
      <c r="P2384" s="123"/>
    </row>
    <row r="2385" spans="2:16" x14ac:dyDescent="0.2">
      <c r="B2385" s="124"/>
      <c r="C2385" s="137"/>
      <c r="D2385" s="138">
        <f t="shared" si="222"/>
        <v>0</v>
      </c>
      <c r="E2385" s="231"/>
      <c r="F2385" s="119"/>
      <c r="G2385" s="139">
        <f t="shared" si="226"/>
        <v>0</v>
      </c>
      <c r="H2385" s="140">
        <f t="shared" si="223"/>
        <v>0</v>
      </c>
      <c r="I2385" s="122">
        <f t="shared" si="227"/>
        <v>0</v>
      </c>
      <c r="K2385" s="120"/>
      <c r="L2385" s="141" t="e">
        <f t="shared" si="224"/>
        <v>#N/A</v>
      </c>
      <c r="M2385" s="142">
        <f>IF(C2385="ZZ Group",(SUM(IFERROR(SUM(VLOOKUP(C2385,SpeciesLookup,37,FALSE)*E2385/L2385*20*0.001),0)*(1-G2385))),SUM(IFERROR(SUM(VLOOKUP(C2385,SpeciesLookup,37,FALSE)/L2385*'6. Look Up Tables'!$M$9*0.001),0)*(1-G2385)))</f>
        <v>0</v>
      </c>
      <c r="N2385" s="120" t="s">
        <v>114</v>
      </c>
      <c r="O2385" s="122">
        <f t="shared" si="225"/>
        <v>0</v>
      </c>
      <c r="P2385" s="123"/>
    </row>
    <row r="2386" spans="2:16" x14ac:dyDescent="0.2">
      <c r="B2386" s="124"/>
      <c r="C2386" s="137"/>
      <c r="D2386" s="138">
        <f t="shared" si="222"/>
        <v>0</v>
      </c>
      <c r="E2386" s="231"/>
      <c r="F2386" s="119"/>
      <c r="G2386" s="139">
        <f t="shared" si="226"/>
        <v>0</v>
      </c>
      <c r="H2386" s="140">
        <f t="shared" si="223"/>
        <v>0</v>
      </c>
      <c r="I2386" s="122">
        <f t="shared" si="227"/>
        <v>0</v>
      </c>
      <c r="K2386" s="120"/>
      <c r="L2386" s="141" t="e">
        <f t="shared" si="224"/>
        <v>#N/A</v>
      </c>
      <c r="M2386" s="142">
        <f>IF(C2386="ZZ Group",(SUM(IFERROR(SUM(VLOOKUP(C2386,SpeciesLookup,37,FALSE)*E2386/L2386*20*0.001),0)*(1-G2386))),SUM(IFERROR(SUM(VLOOKUP(C2386,SpeciesLookup,37,FALSE)/L2386*'6. Look Up Tables'!$M$9*0.001),0)*(1-G2386)))</f>
        <v>0</v>
      </c>
      <c r="N2386" s="120" t="s">
        <v>114</v>
      </c>
      <c r="O2386" s="122">
        <f t="shared" si="225"/>
        <v>0</v>
      </c>
      <c r="P2386" s="123"/>
    </row>
    <row r="2387" spans="2:16" x14ac:dyDescent="0.2">
      <c r="B2387" s="124"/>
      <c r="C2387" s="137"/>
      <c r="D2387" s="138">
        <f t="shared" si="222"/>
        <v>0</v>
      </c>
      <c r="E2387" s="231"/>
      <c r="F2387" s="119"/>
      <c r="G2387" s="139">
        <f t="shared" si="226"/>
        <v>0</v>
      </c>
      <c r="H2387" s="140">
        <f t="shared" si="223"/>
        <v>0</v>
      </c>
      <c r="I2387" s="122">
        <f t="shared" si="227"/>
        <v>0</v>
      </c>
      <c r="K2387" s="120"/>
      <c r="L2387" s="141" t="e">
        <f t="shared" si="224"/>
        <v>#N/A</v>
      </c>
      <c r="M2387" s="142">
        <f>IF(C2387="ZZ Group",(SUM(IFERROR(SUM(VLOOKUP(C2387,SpeciesLookup,37,FALSE)*E2387/L2387*20*0.001),0)*(1-G2387))),SUM(IFERROR(SUM(VLOOKUP(C2387,SpeciesLookup,37,FALSE)/L2387*'6. Look Up Tables'!$M$9*0.001),0)*(1-G2387)))</f>
        <v>0</v>
      </c>
      <c r="N2387" s="120" t="s">
        <v>114</v>
      </c>
      <c r="O2387" s="122">
        <f t="shared" si="225"/>
        <v>0</v>
      </c>
      <c r="P2387" s="123"/>
    </row>
    <row r="2388" spans="2:16" x14ac:dyDescent="0.2">
      <c r="B2388" s="124"/>
      <c r="C2388" s="137"/>
      <c r="D2388" s="138">
        <f t="shared" si="222"/>
        <v>0</v>
      </c>
      <c r="E2388" s="231"/>
      <c r="F2388" s="119"/>
      <c r="G2388" s="139">
        <f t="shared" si="226"/>
        <v>0</v>
      </c>
      <c r="H2388" s="140">
        <f t="shared" si="223"/>
        <v>0</v>
      </c>
      <c r="I2388" s="122">
        <f t="shared" si="227"/>
        <v>0</v>
      </c>
      <c r="K2388" s="120"/>
      <c r="L2388" s="141" t="e">
        <f t="shared" si="224"/>
        <v>#N/A</v>
      </c>
      <c r="M2388" s="142">
        <f>IF(C2388="ZZ Group",(SUM(IFERROR(SUM(VLOOKUP(C2388,SpeciesLookup,37,FALSE)*E2388/L2388*20*0.001),0)*(1-G2388))),SUM(IFERROR(SUM(VLOOKUP(C2388,SpeciesLookup,37,FALSE)/L2388*'6. Look Up Tables'!$M$9*0.001),0)*(1-G2388)))</f>
        <v>0</v>
      </c>
      <c r="N2388" s="120" t="s">
        <v>114</v>
      </c>
      <c r="O2388" s="122">
        <f t="shared" si="225"/>
        <v>0</v>
      </c>
      <c r="P2388" s="123"/>
    </row>
    <row r="2389" spans="2:16" x14ac:dyDescent="0.2">
      <c r="B2389" s="124"/>
      <c r="C2389" s="137"/>
      <c r="D2389" s="138">
        <f t="shared" si="222"/>
        <v>0</v>
      </c>
      <c r="E2389" s="231"/>
      <c r="F2389" s="119"/>
      <c r="G2389" s="139">
        <f t="shared" si="226"/>
        <v>0</v>
      </c>
      <c r="H2389" s="140">
        <f t="shared" si="223"/>
        <v>0</v>
      </c>
      <c r="I2389" s="122">
        <f t="shared" si="227"/>
        <v>0</v>
      </c>
      <c r="K2389" s="120"/>
      <c r="L2389" s="141" t="e">
        <f t="shared" si="224"/>
        <v>#N/A</v>
      </c>
      <c r="M2389" s="142">
        <f>IF(C2389="ZZ Group",(SUM(IFERROR(SUM(VLOOKUP(C2389,SpeciesLookup,37,FALSE)*E2389/L2389*20*0.001),0)*(1-G2389))),SUM(IFERROR(SUM(VLOOKUP(C2389,SpeciesLookup,37,FALSE)/L2389*'6. Look Up Tables'!$M$9*0.001),0)*(1-G2389)))</f>
        <v>0</v>
      </c>
      <c r="N2389" s="120" t="s">
        <v>114</v>
      </c>
      <c r="O2389" s="122">
        <f t="shared" si="225"/>
        <v>0</v>
      </c>
      <c r="P2389" s="123"/>
    </row>
    <row r="2390" spans="2:16" x14ac:dyDescent="0.2">
      <c r="B2390" s="124"/>
      <c r="C2390" s="137"/>
      <c r="D2390" s="138">
        <f t="shared" si="222"/>
        <v>0</v>
      </c>
      <c r="E2390" s="231"/>
      <c r="F2390" s="119"/>
      <c r="G2390" s="139">
        <f t="shared" si="226"/>
        <v>0</v>
      </c>
      <c r="H2390" s="140">
        <f t="shared" si="223"/>
        <v>0</v>
      </c>
      <c r="I2390" s="122">
        <f t="shared" si="227"/>
        <v>0</v>
      </c>
      <c r="K2390" s="120"/>
      <c r="L2390" s="141" t="e">
        <f t="shared" si="224"/>
        <v>#N/A</v>
      </c>
      <c r="M2390" s="142">
        <f>IF(C2390="ZZ Group",(SUM(IFERROR(SUM(VLOOKUP(C2390,SpeciesLookup,37,FALSE)*E2390/L2390*20*0.001),0)*(1-G2390))),SUM(IFERROR(SUM(VLOOKUP(C2390,SpeciesLookup,37,FALSE)/L2390*'6. Look Up Tables'!$M$9*0.001),0)*(1-G2390)))</f>
        <v>0</v>
      </c>
      <c r="N2390" s="120" t="s">
        <v>114</v>
      </c>
      <c r="O2390" s="122">
        <f t="shared" si="225"/>
        <v>0</v>
      </c>
      <c r="P2390" s="123"/>
    </row>
    <row r="2391" spans="2:16" x14ac:dyDescent="0.2">
      <c r="B2391" s="124"/>
      <c r="C2391" s="137"/>
      <c r="D2391" s="138">
        <f t="shared" si="222"/>
        <v>0</v>
      </c>
      <c r="E2391" s="231"/>
      <c r="F2391" s="119"/>
      <c r="G2391" s="139">
        <f t="shared" si="226"/>
        <v>0</v>
      </c>
      <c r="H2391" s="140">
        <f t="shared" si="223"/>
        <v>0</v>
      </c>
      <c r="I2391" s="122">
        <f t="shared" si="227"/>
        <v>0</v>
      </c>
      <c r="K2391" s="120"/>
      <c r="L2391" s="141" t="e">
        <f t="shared" si="224"/>
        <v>#N/A</v>
      </c>
      <c r="M2391" s="142">
        <f>IF(C2391="ZZ Group",(SUM(IFERROR(SUM(VLOOKUP(C2391,SpeciesLookup,37,FALSE)*E2391/L2391*20*0.001),0)*(1-G2391))),SUM(IFERROR(SUM(VLOOKUP(C2391,SpeciesLookup,37,FALSE)/L2391*'6. Look Up Tables'!$M$9*0.001),0)*(1-G2391)))</f>
        <v>0</v>
      </c>
      <c r="N2391" s="120" t="s">
        <v>114</v>
      </c>
      <c r="O2391" s="122">
        <f t="shared" si="225"/>
        <v>0</v>
      </c>
      <c r="P2391" s="123"/>
    </row>
    <row r="2392" spans="2:16" x14ac:dyDescent="0.2">
      <c r="B2392" s="124"/>
      <c r="C2392" s="137"/>
      <c r="D2392" s="138">
        <f t="shared" si="222"/>
        <v>0</v>
      </c>
      <c r="E2392" s="231"/>
      <c r="F2392" s="119"/>
      <c r="G2392" s="139">
        <f t="shared" si="226"/>
        <v>0</v>
      </c>
      <c r="H2392" s="140">
        <f t="shared" si="223"/>
        <v>0</v>
      </c>
      <c r="I2392" s="122">
        <f t="shared" si="227"/>
        <v>0</v>
      </c>
      <c r="K2392" s="120"/>
      <c r="L2392" s="141" t="e">
        <f t="shared" si="224"/>
        <v>#N/A</v>
      </c>
      <c r="M2392" s="142">
        <f>IF(C2392="ZZ Group",(SUM(IFERROR(SUM(VLOOKUP(C2392,SpeciesLookup,37,FALSE)*E2392/L2392*20*0.001),0)*(1-G2392))),SUM(IFERROR(SUM(VLOOKUP(C2392,SpeciesLookup,37,FALSE)/L2392*'6. Look Up Tables'!$M$9*0.001),0)*(1-G2392)))</f>
        <v>0</v>
      </c>
      <c r="N2392" s="120" t="s">
        <v>114</v>
      </c>
      <c r="O2392" s="122">
        <f t="shared" si="225"/>
        <v>0</v>
      </c>
      <c r="P2392" s="123"/>
    </row>
    <row r="2393" spans="2:16" x14ac:dyDescent="0.2">
      <c r="B2393" s="124"/>
      <c r="C2393" s="137"/>
      <c r="D2393" s="138">
        <f t="shared" si="222"/>
        <v>0</v>
      </c>
      <c r="E2393" s="231"/>
      <c r="F2393" s="119"/>
      <c r="G2393" s="139">
        <f t="shared" si="226"/>
        <v>0</v>
      </c>
      <c r="H2393" s="140">
        <f t="shared" si="223"/>
        <v>0</v>
      </c>
      <c r="I2393" s="122">
        <f t="shared" si="227"/>
        <v>0</v>
      </c>
      <c r="K2393" s="120"/>
      <c r="L2393" s="141" t="e">
        <f t="shared" si="224"/>
        <v>#N/A</v>
      </c>
      <c r="M2393" s="142">
        <f>IF(C2393="ZZ Group",(SUM(IFERROR(SUM(VLOOKUP(C2393,SpeciesLookup,37,FALSE)*E2393/L2393*20*0.001),0)*(1-G2393))),SUM(IFERROR(SUM(VLOOKUP(C2393,SpeciesLookup,37,FALSE)/L2393*'6. Look Up Tables'!$M$9*0.001),0)*(1-G2393)))</f>
        <v>0</v>
      </c>
      <c r="N2393" s="120" t="s">
        <v>114</v>
      </c>
      <c r="O2393" s="122">
        <f t="shared" si="225"/>
        <v>0</v>
      </c>
      <c r="P2393" s="123"/>
    </row>
    <row r="2394" spans="2:16" x14ac:dyDescent="0.2">
      <c r="B2394" s="124"/>
      <c r="C2394" s="137"/>
      <c r="D2394" s="138">
        <f t="shared" si="222"/>
        <v>0</v>
      </c>
      <c r="E2394" s="231"/>
      <c r="F2394" s="119"/>
      <c r="G2394" s="139">
        <f t="shared" si="226"/>
        <v>0</v>
      </c>
      <c r="H2394" s="140">
        <f t="shared" si="223"/>
        <v>0</v>
      </c>
      <c r="I2394" s="122">
        <f t="shared" si="227"/>
        <v>0</v>
      </c>
      <c r="K2394" s="120"/>
      <c r="L2394" s="141" t="e">
        <f t="shared" si="224"/>
        <v>#N/A</v>
      </c>
      <c r="M2394" s="142">
        <f>IF(C2394="ZZ Group",(SUM(IFERROR(SUM(VLOOKUP(C2394,SpeciesLookup,37,FALSE)*E2394/L2394*20*0.001),0)*(1-G2394))),SUM(IFERROR(SUM(VLOOKUP(C2394,SpeciesLookup,37,FALSE)/L2394*'6. Look Up Tables'!$M$9*0.001),0)*(1-G2394)))</f>
        <v>0</v>
      </c>
      <c r="N2394" s="120" t="s">
        <v>114</v>
      </c>
      <c r="O2394" s="122">
        <f t="shared" si="225"/>
        <v>0</v>
      </c>
      <c r="P2394" s="123"/>
    </row>
    <row r="2395" spans="2:16" x14ac:dyDescent="0.2">
      <c r="B2395" s="124"/>
      <c r="C2395" s="137"/>
      <c r="D2395" s="138">
        <f t="shared" si="222"/>
        <v>0</v>
      </c>
      <c r="E2395" s="231"/>
      <c r="F2395" s="119"/>
      <c r="G2395" s="139">
        <f t="shared" si="226"/>
        <v>0</v>
      </c>
      <c r="H2395" s="140">
        <f t="shared" si="223"/>
        <v>0</v>
      </c>
      <c r="I2395" s="122">
        <f t="shared" si="227"/>
        <v>0</v>
      </c>
      <c r="K2395" s="120"/>
      <c r="L2395" s="141" t="e">
        <f t="shared" si="224"/>
        <v>#N/A</v>
      </c>
      <c r="M2395" s="142">
        <f>IF(C2395="ZZ Group",(SUM(IFERROR(SUM(VLOOKUP(C2395,SpeciesLookup,37,FALSE)*E2395/L2395*20*0.001),0)*(1-G2395))),SUM(IFERROR(SUM(VLOOKUP(C2395,SpeciesLookup,37,FALSE)/L2395*'6. Look Up Tables'!$M$9*0.001),0)*(1-G2395)))</f>
        <v>0</v>
      </c>
      <c r="N2395" s="120" t="s">
        <v>114</v>
      </c>
      <c r="O2395" s="122">
        <f t="shared" si="225"/>
        <v>0</v>
      </c>
      <c r="P2395" s="123"/>
    </row>
    <row r="2396" spans="2:16" x14ac:dyDescent="0.2">
      <c r="B2396" s="124"/>
      <c r="C2396" s="137"/>
      <c r="D2396" s="138">
        <f t="shared" si="222"/>
        <v>0</v>
      </c>
      <c r="E2396" s="231"/>
      <c r="F2396" s="119"/>
      <c r="G2396" s="139">
        <f t="shared" si="226"/>
        <v>0</v>
      </c>
      <c r="H2396" s="140">
        <f t="shared" si="223"/>
        <v>0</v>
      </c>
      <c r="I2396" s="122">
        <f t="shared" si="227"/>
        <v>0</v>
      </c>
      <c r="K2396" s="120"/>
      <c r="L2396" s="141" t="e">
        <f t="shared" si="224"/>
        <v>#N/A</v>
      </c>
      <c r="M2396" s="142">
        <f>IF(C2396="ZZ Group",(SUM(IFERROR(SUM(VLOOKUP(C2396,SpeciesLookup,37,FALSE)*E2396/L2396*20*0.001),0)*(1-G2396))),SUM(IFERROR(SUM(VLOOKUP(C2396,SpeciesLookup,37,FALSE)/L2396*'6. Look Up Tables'!$M$9*0.001),0)*(1-G2396)))</f>
        <v>0</v>
      </c>
      <c r="N2396" s="120" t="s">
        <v>114</v>
      </c>
      <c r="O2396" s="122">
        <f t="shared" si="225"/>
        <v>0</v>
      </c>
      <c r="P2396" s="123"/>
    </row>
    <row r="2397" spans="2:16" x14ac:dyDescent="0.2">
      <c r="B2397" s="124"/>
      <c r="C2397" s="137"/>
      <c r="D2397" s="138">
        <f t="shared" si="222"/>
        <v>0</v>
      </c>
      <c r="E2397" s="231"/>
      <c r="F2397" s="119"/>
      <c r="G2397" s="139">
        <f t="shared" si="226"/>
        <v>0</v>
      </c>
      <c r="H2397" s="140">
        <f t="shared" si="223"/>
        <v>0</v>
      </c>
      <c r="I2397" s="122">
        <f t="shared" si="227"/>
        <v>0</v>
      </c>
      <c r="K2397" s="120"/>
      <c r="L2397" s="141" t="e">
        <f t="shared" si="224"/>
        <v>#N/A</v>
      </c>
      <c r="M2397" s="142">
        <f>IF(C2397="ZZ Group",(SUM(IFERROR(SUM(VLOOKUP(C2397,SpeciesLookup,37,FALSE)*E2397/L2397*20*0.001),0)*(1-G2397))),SUM(IFERROR(SUM(VLOOKUP(C2397,SpeciesLookup,37,FALSE)/L2397*'6. Look Up Tables'!$M$9*0.001),0)*(1-G2397)))</f>
        <v>0</v>
      </c>
      <c r="N2397" s="120" t="s">
        <v>114</v>
      </c>
      <c r="O2397" s="122">
        <f t="shared" si="225"/>
        <v>0</v>
      </c>
      <c r="P2397" s="123"/>
    </row>
    <row r="2398" spans="2:16" x14ac:dyDescent="0.2">
      <c r="B2398" s="124"/>
      <c r="C2398" s="137"/>
      <c r="D2398" s="138">
        <f t="shared" si="222"/>
        <v>0</v>
      </c>
      <c r="E2398" s="231"/>
      <c r="F2398" s="119"/>
      <c r="G2398" s="139">
        <f t="shared" si="226"/>
        <v>0</v>
      </c>
      <c r="H2398" s="140">
        <f t="shared" si="223"/>
        <v>0</v>
      </c>
      <c r="I2398" s="122">
        <f t="shared" si="227"/>
        <v>0</v>
      </c>
      <c r="K2398" s="120"/>
      <c r="L2398" s="141" t="e">
        <f t="shared" si="224"/>
        <v>#N/A</v>
      </c>
      <c r="M2398" s="142">
        <f>IF(C2398="ZZ Group",(SUM(IFERROR(SUM(VLOOKUP(C2398,SpeciesLookup,37,FALSE)*E2398/L2398*20*0.001),0)*(1-G2398))),SUM(IFERROR(SUM(VLOOKUP(C2398,SpeciesLookup,37,FALSE)/L2398*'6. Look Up Tables'!$M$9*0.001),0)*(1-G2398)))</f>
        <v>0</v>
      </c>
      <c r="N2398" s="120" t="s">
        <v>114</v>
      </c>
      <c r="O2398" s="122">
        <f t="shared" si="225"/>
        <v>0</v>
      </c>
      <c r="P2398" s="123"/>
    </row>
    <row r="2399" spans="2:16" x14ac:dyDescent="0.2">
      <c r="B2399" s="124"/>
      <c r="C2399" s="137"/>
      <c r="D2399" s="138">
        <f t="shared" si="222"/>
        <v>0</v>
      </c>
      <c r="E2399" s="231"/>
      <c r="F2399" s="119"/>
      <c r="G2399" s="139">
        <f t="shared" si="226"/>
        <v>0</v>
      </c>
      <c r="H2399" s="140">
        <f t="shared" si="223"/>
        <v>0</v>
      </c>
      <c r="I2399" s="122">
        <f t="shared" si="227"/>
        <v>0</v>
      </c>
      <c r="K2399" s="120"/>
      <c r="L2399" s="141" t="e">
        <f t="shared" si="224"/>
        <v>#N/A</v>
      </c>
      <c r="M2399" s="142">
        <f>IF(C2399="ZZ Group",(SUM(IFERROR(SUM(VLOOKUP(C2399,SpeciesLookup,37,FALSE)*E2399/L2399*20*0.001),0)*(1-G2399))),SUM(IFERROR(SUM(VLOOKUP(C2399,SpeciesLookup,37,FALSE)/L2399*'6. Look Up Tables'!$M$9*0.001),0)*(1-G2399)))</f>
        <v>0</v>
      </c>
      <c r="N2399" s="120" t="s">
        <v>114</v>
      </c>
      <c r="O2399" s="122">
        <f t="shared" si="225"/>
        <v>0</v>
      </c>
      <c r="P2399" s="123"/>
    </row>
    <row r="2400" spans="2:16" x14ac:dyDescent="0.2">
      <c r="B2400" s="124"/>
      <c r="C2400" s="137"/>
      <c r="D2400" s="138">
        <f t="shared" si="222"/>
        <v>0</v>
      </c>
      <c r="E2400" s="231"/>
      <c r="F2400" s="119"/>
      <c r="G2400" s="139">
        <f t="shared" si="226"/>
        <v>0</v>
      </c>
      <c r="H2400" s="140">
        <f t="shared" si="223"/>
        <v>0</v>
      </c>
      <c r="I2400" s="122">
        <f t="shared" si="227"/>
        <v>0</v>
      </c>
      <c r="K2400" s="120"/>
      <c r="L2400" s="141" t="e">
        <f t="shared" si="224"/>
        <v>#N/A</v>
      </c>
      <c r="M2400" s="142">
        <f>IF(C2400="ZZ Group",(SUM(IFERROR(SUM(VLOOKUP(C2400,SpeciesLookup,37,FALSE)*E2400/L2400*20*0.001),0)*(1-G2400))),SUM(IFERROR(SUM(VLOOKUP(C2400,SpeciesLookup,37,FALSE)/L2400*'6. Look Up Tables'!$M$9*0.001),0)*(1-G2400)))</f>
        <v>0</v>
      </c>
      <c r="N2400" s="120" t="s">
        <v>114</v>
      </c>
      <c r="O2400" s="122">
        <f t="shared" si="225"/>
        <v>0</v>
      </c>
      <c r="P2400" s="123"/>
    </row>
    <row r="2401" spans="2:16" x14ac:dyDescent="0.2">
      <c r="B2401" s="124"/>
      <c r="C2401" s="137"/>
      <c r="D2401" s="138">
        <f t="shared" si="222"/>
        <v>0</v>
      </c>
      <c r="E2401" s="231"/>
      <c r="F2401" s="119"/>
      <c r="G2401" s="139">
        <f t="shared" si="226"/>
        <v>0</v>
      </c>
      <c r="H2401" s="140">
        <f t="shared" si="223"/>
        <v>0</v>
      </c>
      <c r="I2401" s="122">
        <f t="shared" si="227"/>
        <v>0</v>
      </c>
      <c r="K2401" s="120"/>
      <c r="L2401" s="141" t="e">
        <f t="shared" si="224"/>
        <v>#N/A</v>
      </c>
      <c r="M2401" s="142">
        <f>IF(C2401="ZZ Group",(SUM(IFERROR(SUM(VLOOKUP(C2401,SpeciesLookup,37,FALSE)*E2401/L2401*20*0.001),0)*(1-G2401))),SUM(IFERROR(SUM(VLOOKUP(C2401,SpeciesLookup,37,FALSE)/L2401*'6. Look Up Tables'!$M$9*0.001),0)*(1-G2401)))</f>
        <v>0</v>
      </c>
      <c r="N2401" s="120" t="s">
        <v>114</v>
      </c>
      <c r="O2401" s="122">
        <f t="shared" si="225"/>
        <v>0</v>
      </c>
      <c r="P2401" s="123"/>
    </row>
    <row r="2402" spans="2:16" x14ac:dyDescent="0.2">
      <c r="B2402" s="124"/>
      <c r="C2402" s="137"/>
      <c r="D2402" s="138">
        <f t="shared" si="222"/>
        <v>0</v>
      </c>
      <c r="E2402" s="231"/>
      <c r="F2402" s="119"/>
      <c r="G2402" s="139">
        <f t="shared" si="226"/>
        <v>0</v>
      </c>
      <c r="H2402" s="140">
        <f t="shared" si="223"/>
        <v>0</v>
      </c>
      <c r="I2402" s="122">
        <f t="shared" si="227"/>
        <v>0</v>
      </c>
      <c r="K2402" s="120"/>
      <c r="L2402" s="141" t="e">
        <f t="shared" si="224"/>
        <v>#N/A</v>
      </c>
      <c r="M2402" s="142">
        <f>IF(C2402="ZZ Group",(SUM(IFERROR(SUM(VLOOKUP(C2402,SpeciesLookup,37,FALSE)*E2402/L2402*20*0.001),0)*(1-G2402))),SUM(IFERROR(SUM(VLOOKUP(C2402,SpeciesLookup,37,FALSE)/L2402*'6. Look Up Tables'!$M$9*0.001),0)*(1-G2402)))</f>
        <v>0</v>
      </c>
      <c r="N2402" s="120" t="s">
        <v>114</v>
      </c>
      <c r="O2402" s="122">
        <f t="shared" si="225"/>
        <v>0</v>
      </c>
      <c r="P2402" s="123"/>
    </row>
    <row r="2403" spans="2:16" x14ac:dyDescent="0.2">
      <c r="B2403" s="124"/>
      <c r="C2403" s="137"/>
      <c r="D2403" s="138">
        <f t="shared" si="222"/>
        <v>0</v>
      </c>
      <c r="E2403" s="231"/>
      <c r="F2403" s="119"/>
      <c r="G2403" s="139">
        <f t="shared" si="226"/>
        <v>0</v>
      </c>
      <c r="H2403" s="140">
        <f t="shared" si="223"/>
        <v>0</v>
      </c>
      <c r="I2403" s="122">
        <f t="shared" si="227"/>
        <v>0</v>
      </c>
      <c r="K2403" s="120"/>
      <c r="L2403" s="141" t="e">
        <f t="shared" si="224"/>
        <v>#N/A</v>
      </c>
      <c r="M2403" s="142">
        <f>IF(C2403="ZZ Group",(SUM(IFERROR(SUM(VLOOKUP(C2403,SpeciesLookup,37,FALSE)*E2403/L2403*20*0.001),0)*(1-G2403))),SUM(IFERROR(SUM(VLOOKUP(C2403,SpeciesLookup,37,FALSE)/L2403*'6. Look Up Tables'!$M$9*0.001),0)*(1-G2403)))</f>
        <v>0</v>
      </c>
      <c r="N2403" s="120" t="s">
        <v>114</v>
      </c>
      <c r="O2403" s="122">
        <f t="shared" si="225"/>
        <v>0</v>
      </c>
      <c r="P2403" s="123"/>
    </row>
    <row r="2404" spans="2:16" x14ac:dyDescent="0.2">
      <c r="B2404" s="124"/>
      <c r="C2404" s="137"/>
      <c r="D2404" s="138">
        <f t="shared" si="222"/>
        <v>0</v>
      </c>
      <c r="E2404" s="231"/>
      <c r="F2404" s="119"/>
      <c r="G2404" s="139">
        <f t="shared" si="226"/>
        <v>0</v>
      </c>
      <c r="H2404" s="140">
        <f t="shared" si="223"/>
        <v>0</v>
      </c>
      <c r="I2404" s="122">
        <f t="shared" si="227"/>
        <v>0</v>
      </c>
      <c r="K2404" s="120"/>
      <c r="L2404" s="141" t="e">
        <f t="shared" si="224"/>
        <v>#N/A</v>
      </c>
      <c r="M2404" s="142">
        <f>IF(C2404="ZZ Group",(SUM(IFERROR(SUM(VLOOKUP(C2404,SpeciesLookup,37,FALSE)*E2404/L2404*20*0.001),0)*(1-G2404))),SUM(IFERROR(SUM(VLOOKUP(C2404,SpeciesLookup,37,FALSE)/L2404*'6. Look Up Tables'!$M$9*0.001),0)*(1-G2404)))</f>
        <v>0</v>
      </c>
      <c r="N2404" s="120" t="s">
        <v>114</v>
      </c>
      <c r="O2404" s="122">
        <f t="shared" si="225"/>
        <v>0</v>
      </c>
      <c r="P2404" s="123"/>
    </row>
    <row r="2405" spans="2:16" x14ac:dyDescent="0.2">
      <c r="B2405" s="124"/>
      <c r="C2405" s="137"/>
      <c r="D2405" s="138">
        <f t="shared" si="222"/>
        <v>0</v>
      </c>
      <c r="E2405" s="231"/>
      <c r="F2405" s="119"/>
      <c r="G2405" s="139">
        <f t="shared" si="226"/>
        <v>0</v>
      </c>
      <c r="H2405" s="140">
        <f t="shared" si="223"/>
        <v>0</v>
      </c>
      <c r="I2405" s="122">
        <f t="shared" si="227"/>
        <v>0</v>
      </c>
      <c r="K2405" s="120"/>
      <c r="L2405" s="141" t="e">
        <f t="shared" si="224"/>
        <v>#N/A</v>
      </c>
      <c r="M2405" s="142">
        <f>IF(C2405="ZZ Group",(SUM(IFERROR(SUM(VLOOKUP(C2405,SpeciesLookup,37,FALSE)*E2405/L2405*20*0.001),0)*(1-G2405))),SUM(IFERROR(SUM(VLOOKUP(C2405,SpeciesLookup,37,FALSE)/L2405*'6. Look Up Tables'!$M$9*0.001),0)*(1-G2405)))</f>
        <v>0</v>
      </c>
      <c r="N2405" s="120" t="s">
        <v>114</v>
      </c>
      <c r="O2405" s="122">
        <f t="shared" si="225"/>
        <v>0</v>
      </c>
      <c r="P2405" s="123"/>
    </row>
    <row r="2406" spans="2:16" x14ac:dyDescent="0.2">
      <c r="B2406" s="124"/>
      <c r="C2406" s="137"/>
      <c r="D2406" s="138">
        <f t="shared" si="222"/>
        <v>0</v>
      </c>
      <c r="E2406" s="231"/>
      <c r="F2406" s="119"/>
      <c r="G2406" s="139">
        <f t="shared" si="226"/>
        <v>0</v>
      </c>
      <c r="H2406" s="140">
        <f t="shared" si="223"/>
        <v>0</v>
      </c>
      <c r="I2406" s="122">
        <f t="shared" si="227"/>
        <v>0</v>
      </c>
      <c r="K2406" s="120"/>
      <c r="L2406" s="141" t="e">
        <f t="shared" si="224"/>
        <v>#N/A</v>
      </c>
      <c r="M2406" s="142">
        <f>IF(C2406="ZZ Group",(SUM(IFERROR(SUM(VLOOKUP(C2406,SpeciesLookup,37,FALSE)*E2406/L2406*20*0.001),0)*(1-G2406))),SUM(IFERROR(SUM(VLOOKUP(C2406,SpeciesLookup,37,FALSE)/L2406*'6. Look Up Tables'!$M$9*0.001),0)*(1-G2406)))</f>
        <v>0</v>
      </c>
      <c r="N2406" s="120" t="s">
        <v>114</v>
      </c>
      <c r="O2406" s="122">
        <f t="shared" si="225"/>
        <v>0</v>
      </c>
      <c r="P2406" s="123"/>
    </row>
    <row r="2407" spans="2:16" x14ac:dyDescent="0.2">
      <c r="B2407" s="124"/>
      <c r="C2407" s="137"/>
      <c r="D2407" s="138">
        <f t="shared" si="222"/>
        <v>0</v>
      </c>
      <c r="E2407" s="231"/>
      <c r="F2407" s="119"/>
      <c r="G2407" s="139">
        <f t="shared" si="226"/>
        <v>0</v>
      </c>
      <c r="H2407" s="140">
        <f t="shared" si="223"/>
        <v>0</v>
      </c>
      <c r="I2407" s="122">
        <f t="shared" si="227"/>
        <v>0</v>
      </c>
      <c r="K2407" s="120"/>
      <c r="L2407" s="141" t="e">
        <f t="shared" si="224"/>
        <v>#N/A</v>
      </c>
      <c r="M2407" s="142">
        <f>IF(C2407="ZZ Group",(SUM(IFERROR(SUM(VLOOKUP(C2407,SpeciesLookup,37,FALSE)*E2407/L2407*20*0.001),0)*(1-G2407))),SUM(IFERROR(SUM(VLOOKUP(C2407,SpeciesLookup,37,FALSE)/L2407*'6. Look Up Tables'!$M$9*0.001),0)*(1-G2407)))</f>
        <v>0</v>
      </c>
      <c r="N2407" s="120" t="s">
        <v>114</v>
      </c>
      <c r="O2407" s="122">
        <f t="shared" si="225"/>
        <v>0</v>
      </c>
      <c r="P2407" s="123"/>
    </row>
    <row r="2408" spans="2:16" x14ac:dyDescent="0.2">
      <c r="B2408" s="124"/>
      <c r="C2408" s="137"/>
      <c r="D2408" s="138">
        <f t="shared" si="222"/>
        <v>0</v>
      </c>
      <c r="E2408" s="231"/>
      <c r="F2408" s="119"/>
      <c r="G2408" s="139">
        <f t="shared" si="226"/>
        <v>0</v>
      </c>
      <c r="H2408" s="140">
        <f t="shared" si="223"/>
        <v>0</v>
      </c>
      <c r="I2408" s="122">
        <f t="shared" si="227"/>
        <v>0</v>
      </c>
      <c r="K2408" s="120"/>
      <c r="L2408" s="141" t="e">
        <f t="shared" si="224"/>
        <v>#N/A</v>
      </c>
      <c r="M2408" s="142">
        <f>IF(C2408="ZZ Group",(SUM(IFERROR(SUM(VLOOKUP(C2408,SpeciesLookup,37,FALSE)*E2408/L2408*20*0.001),0)*(1-G2408))),SUM(IFERROR(SUM(VLOOKUP(C2408,SpeciesLookup,37,FALSE)/L2408*'6. Look Up Tables'!$M$9*0.001),0)*(1-G2408)))</f>
        <v>0</v>
      </c>
      <c r="N2408" s="120" t="s">
        <v>114</v>
      </c>
      <c r="O2408" s="122">
        <f t="shared" si="225"/>
        <v>0</v>
      </c>
      <c r="P2408" s="123"/>
    </row>
    <row r="2409" spans="2:16" x14ac:dyDescent="0.2">
      <c r="B2409" s="124"/>
      <c r="C2409" s="137"/>
      <c r="D2409" s="138">
        <f t="shared" si="222"/>
        <v>0</v>
      </c>
      <c r="E2409" s="231"/>
      <c r="F2409" s="119"/>
      <c r="G2409" s="139">
        <f t="shared" si="226"/>
        <v>0</v>
      </c>
      <c r="H2409" s="140">
        <f t="shared" si="223"/>
        <v>0</v>
      </c>
      <c r="I2409" s="122">
        <f t="shared" si="227"/>
        <v>0</v>
      </c>
      <c r="K2409" s="120"/>
      <c r="L2409" s="141" t="e">
        <f t="shared" si="224"/>
        <v>#N/A</v>
      </c>
      <c r="M2409" s="142">
        <f>IF(C2409="ZZ Group",(SUM(IFERROR(SUM(VLOOKUP(C2409,SpeciesLookup,37,FALSE)*E2409/L2409*20*0.001),0)*(1-G2409))),SUM(IFERROR(SUM(VLOOKUP(C2409,SpeciesLookup,37,FALSE)/L2409*'6. Look Up Tables'!$M$9*0.001),0)*(1-G2409)))</f>
        <v>0</v>
      </c>
      <c r="N2409" s="120" t="s">
        <v>114</v>
      </c>
      <c r="O2409" s="122">
        <f t="shared" si="225"/>
        <v>0</v>
      </c>
      <c r="P2409" s="123"/>
    </row>
    <row r="2410" spans="2:16" x14ac:dyDescent="0.2">
      <c r="B2410" s="124"/>
      <c r="C2410" s="137"/>
      <c r="D2410" s="138">
        <f t="shared" si="222"/>
        <v>0</v>
      </c>
      <c r="E2410" s="231"/>
      <c r="F2410" s="119"/>
      <c r="G2410" s="139">
        <f t="shared" si="226"/>
        <v>0</v>
      </c>
      <c r="H2410" s="140">
        <f t="shared" si="223"/>
        <v>0</v>
      </c>
      <c r="I2410" s="122">
        <f t="shared" si="227"/>
        <v>0</v>
      </c>
      <c r="K2410" s="120"/>
      <c r="L2410" s="141" t="e">
        <f t="shared" si="224"/>
        <v>#N/A</v>
      </c>
      <c r="M2410" s="142">
        <f>IF(C2410="ZZ Group",(SUM(IFERROR(SUM(VLOOKUP(C2410,SpeciesLookup,37,FALSE)*E2410/L2410*20*0.001),0)*(1-G2410))),SUM(IFERROR(SUM(VLOOKUP(C2410,SpeciesLookup,37,FALSE)/L2410*'6. Look Up Tables'!$M$9*0.001),0)*(1-G2410)))</f>
        <v>0</v>
      </c>
      <c r="N2410" s="120" t="s">
        <v>114</v>
      </c>
      <c r="O2410" s="122">
        <f t="shared" si="225"/>
        <v>0</v>
      </c>
      <c r="P2410" s="123"/>
    </row>
    <row r="2411" spans="2:16" x14ac:dyDescent="0.2">
      <c r="B2411" s="124"/>
      <c r="C2411" s="137"/>
      <c r="D2411" s="138">
        <f t="shared" si="222"/>
        <v>0</v>
      </c>
      <c r="E2411" s="231"/>
      <c r="F2411" s="119"/>
      <c r="G2411" s="139">
        <f t="shared" si="226"/>
        <v>0</v>
      </c>
      <c r="H2411" s="140">
        <f t="shared" si="223"/>
        <v>0</v>
      </c>
      <c r="I2411" s="122">
        <f t="shared" si="227"/>
        <v>0</v>
      </c>
      <c r="K2411" s="120"/>
      <c r="L2411" s="141" t="e">
        <f t="shared" si="224"/>
        <v>#N/A</v>
      </c>
      <c r="M2411" s="142">
        <f>IF(C2411="ZZ Group",(SUM(IFERROR(SUM(VLOOKUP(C2411,SpeciesLookup,37,FALSE)*E2411/L2411*20*0.001),0)*(1-G2411))),SUM(IFERROR(SUM(VLOOKUP(C2411,SpeciesLookup,37,FALSE)/L2411*'6. Look Up Tables'!$M$9*0.001),0)*(1-G2411)))</f>
        <v>0</v>
      </c>
      <c r="N2411" s="120" t="s">
        <v>114</v>
      </c>
      <c r="O2411" s="122">
        <f t="shared" si="225"/>
        <v>0</v>
      </c>
      <c r="P2411" s="123"/>
    </row>
    <row r="2412" spans="2:16" x14ac:dyDescent="0.2">
      <c r="B2412" s="124"/>
      <c r="C2412" s="137"/>
      <c r="D2412" s="138">
        <f t="shared" si="222"/>
        <v>0</v>
      </c>
      <c r="E2412" s="231"/>
      <c r="F2412" s="119"/>
      <c r="G2412" s="139">
        <f t="shared" si="226"/>
        <v>0</v>
      </c>
      <c r="H2412" s="140">
        <f t="shared" si="223"/>
        <v>0</v>
      </c>
      <c r="I2412" s="122">
        <f t="shared" si="227"/>
        <v>0</v>
      </c>
      <c r="K2412" s="120"/>
      <c r="L2412" s="141" t="e">
        <f t="shared" si="224"/>
        <v>#N/A</v>
      </c>
      <c r="M2412" s="142">
        <f>IF(C2412="ZZ Group",(SUM(IFERROR(SUM(VLOOKUP(C2412,SpeciesLookup,37,FALSE)*E2412/L2412*20*0.001),0)*(1-G2412))),SUM(IFERROR(SUM(VLOOKUP(C2412,SpeciesLookup,37,FALSE)/L2412*'6. Look Up Tables'!$M$9*0.001),0)*(1-G2412)))</f>
        <v>0</v>
      </c>
      <c r="N2412" s="120" t="s">
        <v>114</v>
      </c>
      <c r="O2412" s="122">
        <f t="shared" si="225"/>
        <v>0</v>
      </c>
      <c r="P2412" s="123"/>
    </row>
    <row r="2413" spans="2:16" x14ac:dyDescent="0.2">
      <c r="B2413" s="124"/>
      <c r="C2413" s="137"/>
      <c r="D2413" s="138">
        <f t="shared" si="222"/>
        <v>0</v>
      </c>
      <c r="E2413" s="231"/>
      <c r="F2413" s="119"/>
      <c r="G2413" s="139">
        <f t="shared" si="226"/>
        <v>0</v>
      </c>
      <c r="H2413" s="140">
        <f t="shared" si="223"/>
        <v>0</v>
      </c>
      <c r="I2413" s="122">
        <f t="shared" si="227"/>
        <v>0</v>
      </c>
      <c r="K2413" s="120"/>
      <c r="L2413" s="141" t="e">
        <f t="shared" si="224"/>
        <v>#N/A</v>
      </c>
      <c r="M2413" s="142">
        <f>IF(C2413="ZZ Group",(SUM(IFERROR(SUM(VLOOKUP(C2413,SpeciesLookup,37,FALSE)*E2413/L2413*20*0.001),0)*(1-G2413))),SUM(IFERROR(SUM(VLOOKUP(C2413,SpeciesLookup,37,FALSE)/L2413*'6. Look Up Tables'!$M$9*0.001),0)*(1-G2413)))</f>
        <v>0</v>
      </c>
      <c r="N2413" s="120" t="s">
        <v>114</v>
      </c>
      <c r="O2413" s="122">
        <f t="shared" si="225"/>
        <v>0</v>
      </c>
      <c r="P2413" s="123"/>
    </row>
    <row r="2414" spans="2:16" x14ac:dyDescent="0.2">
      <c r="B2414" s="124"/>
      <c r="C2414" s="137"/>
      <c r="D2414" s="138">
        <f t="shared" si="222"/>
        <v>0</v>
      </c>
      <c r="E2414" s="231"/>
      <c r="F2414" s="119"/>
      <c r="G2414" s="139">
        <f t="shared" si="226"/>
        <v>0</v>
      </c>
      <c r="H2414" s="140">
        <f t="shared" si="223"/>
        <v>0</v>
      </c>
      <c r="I2414" s="122">
        <f t="shared" si="227"/>
        <v>0</v>
      </c>
      <c r="K2414" s="120"/>
      <c r="L2414" s="141" t="e">
        <f t="shared" si="224"/>
        <v>#N/A</v>
      </c>
      <c r="M2414" s="142">
        <f>IF(C2414="ZZ Group",(SUM(IFERROR(SUM(VLOOKUP(C2414,SpeciesLookup,37,FALSE)*E2414/L2414*20*0.001),0)*(1-G2414))),SUM(IFERROR(SUM(VLOOKUP(C2414,SpeciesLookup,37,FALSE)/L2414*'6. Look Up Tables'!$M$9*0.001),0)*(1-G2414)))</f>
        <v>0</v>
      </c>
      <c r="N2414" s="120" t="s">
        <v>114</v>
      </c>
      <c r="O2414" s="122">
        <f t="shared" si="225"/>
        <v>0</v>
      </c>
      <c r="P2414" s="123"/>
    </row>
    <row r="2415" spans="2:16" x14ac:dyDescent="0.2">
      <c r="B2415" s="124"/>
      <c r="C2415" s="137"/>
      <c r="D2415" s="138">
        <f t="shared" si="222"/>
        <v>0</v>
      </c>
      <c r="E2415" s="231"/>
      <c r="F2415" s="119"/>
      <c r="G2415" s="139">
        <f t="shared" si="226"/>
        <v>0</v>
      </c>
      <c r="H2415" s="140">
        <f t="shared" si="223"/>
        <v>0</v>
      </c>
      <c r="I2415" s="122">
        <f t="shared" si="227"/>
        <v>0</v>
      </c>
      <c r="K2415" s="120"/>
      <c r="L2415" s="141" t="e">
        <f t="shared" si="224"/>
        <v>#N/A</v>
      </c>
      <c r="M2415" s="142">
        <f>IF(C2415="ZZ Group",(SUM(IFERROR(SUM(VLOOKUP(C2415,SpeciesLookup,37,FALSE)*E2415/L2415*20*0.001),0)*(1-G2415))),SUM(IFERROR(SUM(VLOOKUP(C2415,SpeciesLookup,37,FALSE)/L2415*'6. Look Up Tables'!$M$9*0.001),0)*(1-G2415)))</f>
        <v>0</v>
      </c>
      <c r="N2415" s="120" t="s">
        <v>114</v>
      </c>
      <c r="O2415" s="122">
        <f t="shared" si="225"/>
        <v>0</v>
      </c>
      <c r="P2415" s="123"/>
    </row>
    <row r="2416" spans="2:16" x14ac:dyDescent="0.2">
      <c r="B2416" s="124"/>
      <c r="C2416" s="137"/>
      <c r="D2416" s="138">
        <f t="shared" si="222"/>
        <v>0</v>
      </c>
      <c r="E2416" s="231"/>
      <c r="F2416" s="119"/>
      <c r="G2416" s="139">
        <f t="shared" si="226"/>
        <v>0</v>
      </c>
      <c r="H2416" s="140">
        <f t="shared" si="223"/>
        <v>0</v>
      </c>
      <c r="I2416" s="122">
        <f t="shared" si="227"/>
        <v>0</v>
      </c>
      <c r="K2416" s="120"/>
      <c r="L2416" s="141" t="e">
        <f t="shared" si="224"/>
        <v>#N/A</v>
      </c>
      <c r="M2416" s="142">
        <f>IF(C2416="ZZ Group",(SUM(IFERROR(SUM(VLOOKUP(C2416,SpeciesLookup,37,FALSE)*E2416/L2416*20*0.001),0)*(1-G2416))),SUM(IFERROR(SUM(VLOOKUP(C2416,SpeciesLookup,37,FALSE)/L2416*'6. Look Up Tables'!$M$9*0.001),0)*(1-G2416)))</f>
        <v>0</v>
      </c>
      <c r="N2416" s="120" t="s">
        <v>114</v>
      </c>
      <c r="O2416" s="122">
        <f t="shared" si="225"/>
        <v>0</v>
      </c>
      <c r="P2416" s="123"/>
    </row>
    <row r="2417" spans="2:16" x14ac:dyDescent="0.2">
      <c r="B2417" s="124"/>
      <c r="C2417" s="137"/>
      <c r="D2417" s="138">
        <f t="shared" si="222"/>
        <v>0</v>
      </c>
      <c r="E2417" s="231"/>
      <c r="F2417" s="119"/>
      <c r="G2417" s="139">
        <f t="shared" si="226"/>
        <v>0</v>
      </c>
      <c r="H2417" s="140">
        <f t="shared" si="223"/>
        <v>0</v>
      </c>
      <c r="I2417" s="122">
        <f t="shared" si="227"/>
        <v>0</v>
      </c>
      <c r="K2417" s="120"/>
      <c r="L2417" s="141" t="e">
        <f t="shared" si="224"/>
        <v>#N/A</v>
      </c>
      <c r="M2417" s="142">
        <f>IF(C2417="ZZ Group",(SUM(IFERROR(SUM(VLOOKUP(C2417,SpeciesLookup,37,FALSE)*E2417/L2417*20*0.001),0)*(1-G2417))),SUM(IFERROR(SUM(VLOOKUP(C2417,SpeciesLookup,37,FALSE)/L2417*'6. Look Up Tables'!$M$9*0.001),0)*(1-G2417)))</f>
        <v>0</v>
      </c>
      <c r="N2417" s="120" t="s">
        <v>114</v>
      </c>
      <c r="O2417" s="122">
        <f t="shared" si="225"/>
        <v>0</v>
      </c>
      <c r="P2417" s="123"/>
    </row>
    <row r="2418" spans="2:16" x14ac:dyDescent="0.2">
      <c r="B2418" s="124"/>
      <c r="C2418" s="137"/>
      <c r="D2418" s="138">
        <f t="shared" si="222"/>
        <v>0</v>
      </c>
      <c r="E2418" s="231"/>
      <c r="F2418" s="119"/>
      <c r="G2418" s="139">
        <f t="shared" si="226"/>
        <v>0</v>
      </c>
      <c r="H2418" s="140">
        <f t="shared" si="223"/>
        <v>0</v>
      </c>
      <c r="I2418" s="122">
        <f t="shared" si="227"/>
        <v>0</v>
      </c>
      <c r="K2418" s="120"/>
      <c r="L2418" s="141" t="e">
        <f t="shared" si="224"/>
        <v>#N/A</v>
      </c>
      <c r="M2418" s="142">
        <f>IF(C2418="ZZ Group",(SUM(IFERROR(SUM(VLOOKUP(C2418,SpeciesLookup,37,FALSE)*E2418/L2418*20*0.001),0)*(1-G2418))),SUM(IFERROR(SUM(VLOOKUP(C2418,SpeciesLookup,37,FALSE)/L2418*'6. Look Up Tables'!$M$9*0.001),0)*(1-G2418)))</f>
        <v>0</v>
      </c>
      <c r="N2418" s="120" t="s">
        <v>114</v>
      </c>
      <c r="O2418" s="122">
        <f t="shared" si="225"/>
        <v>0</v>
      </c>
      <c r="P2418" s="123"/>
    </row>
    <row r="2419" spans="2:16" x14ac:dyDescent="0.2">
      <c r="B2419" s="124"/>
      <c r="C2419" s="137"/>
      <c r="D2419" s="138">
        <f t="shared" si="222"/>
        <v>0</v>
      </c>
      <c r="E2419" s="231"/>
      <c r="F2419" s="119"/>
      <c r="G2419" s="139">
        <f t="shared" si="226"/>
        <v>0</v>
      </c>
      <c r="H2419" s="140">
        <f t="shared" si="223"/>
        <v>0</v>
      </c>
      <c r="I2419" s="122">
        <f t="shared" si="227"/>
        <v>0</v>
      </c>
      <c r="K2419" s="120"/>
      <c r="L2419" s="141" t="e">
        <f t="shared" si="224"/>
        <v>#N/A</v>
      </c>
      <c r="M2419" s="142">
        <f>IF(C2419="ZZ Group",(SUM(IFERROR(SUM(VLOOKUP(C2419,SpeciesLookup,37,FALSE)*E2419/L2419*20*0.001),0)*(1-G2419))),SUM(IFERROR(SUM(VLOOKUP(C2419,SpeciesLookup,37,FALSE)/L2419*'6. Look Up Tables'!$M$9*0.001),0)*(1-G2419)))</f>
        <v>0</v>
      </c>
      <c r="N2419" s="120" t="s">
        <v>114</v>
      </c>
      <c r="O2419" s="122">
        <f t="shared" si="225"/>
        <v>0</v>
      </c>
      <c r="P2419" s="123"/>
    </row>
    <row r="2420" spans="2:16" x14ac:dyDescent="0.2">
      <c r="B2420" s="124"/>
      <c r="C2420" s="137"/>
      <c r="D2420" s="138">
        <f t="shared" si="222"/>
        <v>0</v>
      </c>
      <c r="E2420" s="231"/>
      <c r="F2420" s="119"/>
      <c r="G2420" s="139">
        <f t="shared" si="226"/>
        <v>0</v>
      </c>
      <c r="H2420" s="140">
        <f t="shared" si="223"/>
        <v>0</v>
      </c>
      <c r="I2420" s="122">
        <f t="shared" si="227"/>
        <v>0</v>
      </c>
      <c r="K2420" s="120"/>
      <c r="L2420" s="141" t="e">
        <f t="shared" si="224"/>
        <v>#N/A</v>
      </c>
      <c r="M2420" s="142">
        <f>IF(C2420="ZZ Group",(SUM(IFERROR(SUM(VLOOKUP(C2420,SpeciesLookup,37,FALSE)*E2420/L2420*20*0.001),0)*(1-G2420))),SUM(IFERROR(SUM(VLOOKUP(C2420,SpeciesLookup,37,FALSE)/L2420*'6. Look Up Tables'!$M$9*0.001),0)*(1-G2420)))</f>
        <v>0</v>
      </c>
      <c r="N2420" s="120" t="s">
        <v>114</v>
      </c>
      <c r="O2420" s="122">
        <f t="shared" si="225"/>
        <v>0</v>
      </c>
      <c r="P2420" s="123"/>
    </row>
    <row r="2421" spans="2:16" x14ac:dyDescent="0.2">
      <c r="B2421" s="124"/>
      <c r="C2421" s="137"/>
      <c r="D2421" s="138">
        <f t="shared" si="222"/>
        <v>0</v>
      </c>
      <c r="E2421" s="231"/>
      <c r="F2421" s="119"/>
      <c r="G2421" s="139">
        <f t="shared" si="226"/>
        <v>0</v>
      </c>
      <c r="H2421" s="140">
        <f t="shared" si="223"/>
        <v>0</v>
      </c>
      <c r="I2421" s="122">
        <f t="shared" si="227"/>
        <v>0</v>
      </c>
      <c r="K2421" s="120"/>
      <c r="L2421" s="141" t="e">
        <f t="shared" si="224"/>
        <v>#N/A</v>
      </c>
      <c r="M2421" s="142">
        <f>IF(C2421="ZZ Group",(SUM(IFERROR(SUM(VLOOKUP(C2421,SpeciesLookup,37,FALSE)*E2421/L2421*20*0.001),0)*(1-G2421))),SUM(IFERROR(SUM(VLOOKUP(C2421,SpeciesLookup,37,FALSE)/L2421*'6. Look Up Tables'!$M$9*0.001),0)*(1-G2421)))</f>
        <v>0</v>
      </c>
      <c r="N2421" s="120" t="s">
        <v>114</v>
      </c>
      <c r="O2421" s="122">
        <f t="shared" si="225"/>
        <v>0</v>
      </c>
      <c r="P2421" s="123"/>
    </row>
    <row r="2422" spans="2:16" x14ac:dyDescent="0.2">
      <c r="B2422" s="124"/>
      <c r="C2422" s="137"/>
      <c r="D2422" s="138">
        <f t="shared" si="222"/>
        <v>0</v>
      </c>
      <c r="E2422" s="231"/>
      <c r="F2422" s="119"/>
      <c r="G2422" s="139">
        <f t="shared" si="226"/>
        <v>0</v>
      </c>
      <c r="H2422" s="140">
        <f t="shared" si="223"/>
        <v>0</v>
      </c>
      <c r="I2422" s="122">
        <f t="shared" si="227"/>
        <v>0</v>
      </c>
      <c r="K2422" s="120"/>
      <c r="L2422" s="141" t="e">
        <f t="shared" si="224"/>
        <v>#N/A</v>
      </c>
      <c r="M2422" s="142">
        <f>IF(C2422="ZZ Group",(SUM(IFERROR(SUM(VLOOKUP(C2422,SpeciesLookup,37,FALSE)*E2422/L2422*20*0.001),0)*(1-G2422))),SUM(IFERROR(SUM(VLOOKUP(C2422,SpeciesLookup,37,FALSE)/L2422*'6. Look Up Tables'!$M$9*0.001),0)*(1-G2422)))</f>
        <v>0</v>
      </c>
      <c r="N2422" s="120" t="s">
        <v>114</v>
      </c>
      <c r="O2422" s="122">
        <f t="shared" si="225"/>
        <v>0</v>
      </c>
      <c r="P2422" s="123"/>
    </row>
    <row r="2423" spans="2:16" x14ac:dyDescent="0.2">
      <c r="B2423" s="124"/>
      <c r="C2423" s="137"/>
      <c r="D2423" s="138">
        <f t="shared" si="222"/>
        <v>0</v>
      </c>
      <c r="E2423" s="231"/>
      <c r="F2423" s="119"/>
      <c r="G2423" s="139">
        <f t="shared" si="226"/>
        <v>0</v>
      </c>
      <c r="H2423" s="140">
        <f t="shared" si="223"/>
        <v>0</v>
      </c>
      <c r="I2423" s="122">
        <f t="shared" si="227"/>
        <v>0</v>
      </c>
      <c r="K2423" s="120"/>
      <c r="L2423" s="141" t="e">
        <f t="shared" si="224"/>
        <v>#N/A</v>
      </c>
      <c r="M2423" s="142">
        <f>IF(C2423="ZZ Group",(SUM(IFERROR(SUM(VLOOKUP(C2423,SpeciesLookup,37,FALSE)*E2423/L2423*20*0.001),0)*(1-G2423))),SUM(IFERROR(SUM(VLOOKUP(C2423,SpeciesLookup,37,FALSE)/L2423*'6. Look Up Tables'!$M$9*0.001),0)*(1-G2423)))</f>
        <v>0</v>
      </c>
      <c r="N2423" s="120" t="s">
        <v>114</v>
      </c>
      <c r="O2423" s="122">
        <f t="shared" si="225"/>
        <v>0</v>
      </c>
      <c r="P2423" s="123"/>
    </row>
    <row r="2424" spans="2:16" x14ac:dyDescent="0.2">
      <c r="B2424" s="124"/>
      <c r="C2424" s="137"/>
      <c r="D2424" s="138">
        <f t="shared" si="222"/>
        <v>0</v>
      </c>
      <c r="E2424" s="231"/>
      <c r="F2424" s="119"/>
      <c r="G2424" s="139">
        <f t="shared" si="226"/>
        <v>0</v>
      </c>
      <c r="H2424" s="140">
        <f t="shared" si="223"/>
        <v>0</v>
      </c>
      <c r="I2424" s="122">
        <f t="shared" si="227"/>
        <v>0</v>
      </c>
      <c r="K2424" s="120"/>
      <c r="L2424" s="141" t="e">
        <f t="shared" si="224"/>
        <v>#N/A</v>
      </c>
      <c r="M2424" s="142">
        <f>IF(C2424="ZZ Group",(SUM(IFERROR(SUM(VLOOKUP(C2424,SpeciesLookup,37,FALSE)*E2424/L2424*20*0.001),0)*(1-G2424))),SUM(IFERROR(SUM(VLOOKUP(C2424,SpeciesLookup,37,FALSE)/L2424*'6. Look Up Tables'!$M$9*0.001),0)*(1-G2424)))</f>
        <v>0</v>
      </c>
      <c r="N2424" s="120" t="s">
        <v>114</v>
      </c>
      <c r="O2424" s="122">
        <f t="shared" si="225"/>
        <v>0</v>
      </c>
      <c r="P2424" s="123"/>
    </row>
    <row r="2425" spans="2:16" x14ac:dyDescent="0.2">
      <c r="B2425" s="124"/>
      <c r="C2425" s="137"/>
      <c r="D2425" s="138">
        <f t="shared" si="222"/>
        <v>0</v>
      </c>
      <c r="E2425" s="231"/>
      <c r="F2425" s="119"/>
      <c r="G2425" s="139">
        <f t="shared" si="226"/>
        <v>0</v>
      </c>
      <c r="H2425" s="140">
        <f t="shared" si="223"/>
        <v>0</v>
      </c>
      <c r="I2425" s="122">
        <f t="shared" si="227"/>
        <v>0</v>
      </c>
      <c r="K2425" s="120"/>
      <c r="L2425" s="141" t="e">
        <f t="shared" si="224"/>
        <v>#N/A</v>
      </c>
      <c r="M2425" s="142">
        <f>IF(C2425="ZZ Group",(SUM(IFERROR(SUM(VLOOKUP(C2425,SpeciesLookup,37,FALSE)*E2425/L2425*20*0.001),0)*(1-G2425))),SUM(IFERROR(SUM(VLOOKUP(C2425,SpeciesLookup,37,FALSE)/L2425*'6. Look Up Tables'!$M$9*0.001),0)*(1-G2425)))</f>
        <v>0</v>
      </c>
      <c r="N2425" s="120" t="s">
        <v>114</v>
      </c>
      <c r="O2425" s="122">
        <f t="shared" si="225"/>
        <v>0</v>
      </c>
      <c r="P2425" s="123"/>
    </row>
    <row r="2426" spans="2:16" x14ac:dyDescent="0.2">
      <c r="B2426" s="124"/>
      <c r="C2426" s="137"/>
      <c r="D2426" s="138">
        <f t="shared" si="222"/>
        <v>0</v>
      </c>
      <c r="E2426" s="231"/>
      <c r="F2426" s="119"/>
      <c r="G2426" s="139">
        <f t="shared" si="226"/>
        <v>0</v>
      </c>
      <c r="H2426" s="140">
        <f t="shared" si="223"/>
        <v>0</v>
      </c>
      <c r="I2426" s="122">
        <f t="shared" si="227"/>
        <v>0</v>
      </c>
      <c r="K2426" s="120"/>
      <c r="L2426" s="141" t="e">
        <f t="shared" si="224"/>
        <v>#N/A</v>
      </c>
      <c r="M2426" s="142">
        <f>IF(C2426="ZZ Group",(SUM(IFERROR(SUM(VLOOKUP(C2426,SpeciesLookup,37,FALSE)*E2426/L2426*20*0.001),0)*(1-G2426))),SUM(IFERROR(SUM(VLOOKUP(C2426,SpeciesLookup,37,FALSE)/L2426*'6. Look Up Tables'!$M$9*0.001),0)*(1-G2426)))</f>
        <v>0</v>
      </c>
      <c r="N2426" s="120" t="s">
        <v>114</v>
      </c>
      <c r="O2426" s="122">
        <f t="shared" si="225"/>
        <v>0</v>
      </c>
      <c r="P2426" s="123"/>
    </row>
    <row r="2427" spans="2:16" x14ac:dyDescent="0.2">
      <c r="B2427" s="124"/>
      <c r="C2427" s="137"/>
      <c r="D2427" s="138">
        <f t="shared" si="222"/>
        <v>0</v>
      </c>
      <c r="E2427" s="231"/>
      <c r="F2427" s="119"/>
      <c r="G2427" s="139">
        <f t="shared" si="226"/>
        <v>0</v>
      </c>
      <c r="H2427" s="140">
        <f t="shared" si="223"/>
        <v>0</v>
      </c>
      <c r="I2427" s="122">
        <f t="shared" si="227"/>
        <v>0</v>
      </c>
      <c r="K2427" s="120"/>
      <c r="L2427" s="141" t="e">
        <f t="shared" si="224"/>
        <v>#N/A</v>
      </c>
      <c r="M2427" s="142">
        <f>IF(C2427="ZZ Group",(SUM(IFERROR(SUM(VLOOKUP(C2427,SpeciesLookup,37,FALSE)*E2427/L2427*20*0.001),0)*(1-G2427))),SUM(IFERROR(SUM(VLOOKUP(C2427,SpeciesLookup,37,FALSE)/L2427*'6. Look Up Tables'!$M$9*0.001),0)*(1-G2427)))</f>
        <v>0</v>
      </c>
      <c r="N2427" s="120" t="s">
        <v>114</v>
      </c>
      <c r="O2427" s="122">
        <f t="shared" si="225"/>
        <v>0</v>
      </c>
      <c r="P2427" s="123"/>
    </row>
    <row r="2428" spans="2:16" x14ac:dyDescent="0.2">
      <c r="B2428" s="124"/>
      <c r="C2428" s="137"/>
      <c r="D2428" s="138">
        <f t="shared" si="222"/>
        <v>0</v>
      </c>
      <c r="E2428" s="231"/>
      <c r="F2428" s="119"/>
      <c r="G2428" s="139">
        <f t="shared" si="226"/>
        <v>0</v>
      </c>
      <c r="H2428" s="140">
        <f t="shared" si="223"/>
        <v>0</v>
      </c>
      <c r="I2428" s="122">
        <f t="shared" si="227"/>
        <v>0</v>
      </c>
      <c r="K2428" s="120"/>
      <c r="L2428" s="141" t="e">
        <f t="shared" si="224"/>
        <v>#N/A</v>
      </c>
      <c r="M2428" s="142">
        <f>IF(C2428="ZZ Group",(SUM(IFERROR(SUM(VLOOKUP(C2428,SpeciesLookup,37,FALSE)*E2428/L2428*20*0.001),0)*(1-G2428))),SUM(IFERROR(SUM(VLOOKUP(C2428,SpeciesLookup,37,FALSE)/L2428*'6. Look Up Tables'!$M$9*0.001),0)*(1-G2428)))</f>
        <v>0</v>
      </c>
      <c r="N2428" s="120" t="s">
        <v>114</v>
      </c>
      <c r="O2428" s="122">
        <f t="shared" si="225"/>
        <v>0</v>
      </c>
      <c r="P2428" s="123"/>
    </row>
    <row r="2429" spans="2:16" x14ac:dyDescent="0.2">
      <c r="B2429" s="124"/>
      <c r="C2429" s="137"/>
      <c r="D2429" s="138">
        <f t="shared" si="222"/>
        <v>0</v>
      </c>
      <c r="E2429" s="231"/>
      <c r="F2429" s="119"/>
      <c r="G2429" s="139">
        <f t="shared" si="226"/>
        <v>0</v>
      </c>
      <c r="H2429" s="140">
        <f t="shared" si="223"/>
        <v>0</v>
      </c>
      <c r="I2429" s="122">
        <f t="shared" si="227"/>
        <v>0</v>
      </c>
      <c r="K2429" s="120"/>
      <c r="L2429" s="141" t="e">
        <f t="shared" si="224"/>
        <v>#N/A</v>
      </c>
      <c r="M2429" s="142">
        <f>IF(C2429="ZZ Group",(SUM(IFERROR(SUM(VLOOKUP(C2429,SpeciesLookup,37,FALSE)*E2429/L2429*20*0.001),0)*(1-G2429))),SUM(IFERROR(SUM(VLOOKUP(C2429,SpeciesLookup,37,FALSE)/L2429*'6. Look Up Tables'!$M$9*0.001),0)*(1-G2429)))</f>
        <v>0</v>
      </c>
      <c r="N2429" s="120" t="s">
        <v>114</v>
      </c>
      <c r="O2429" s="122">
        <f t="shared" si="225"/>
        <v>0</v>
      </c>
      <c r="P2429" s="123"/>
    </row>
    <row r="2430" spans="2:16" x14ac:dyDescent="0.2">
      <c r="B2430" s="124"/>
      <c r="C2430" s="137"/>
      <c r="D2430" s="138">
        <f t="shared" si="222"/>
        <v>0</v>
      </c>
      <c r="E2430" s="231"/>
      <c r="F2430" s="119"/>
      <c r="G2430" s="139">
        <f t="shared" si="226"/>
        <v>0</v>
      </c>
      <c r="H2430" s="140">
        <f t="shared" si="223"/>
        <v>0</v>
      </c>
      <c r="I2430" s="122">
        <f t="shared" si="227"/>
        <v>0</v>
      </c>
      <c r="K2430" s="120"/>
      <c r="L2430" s="141" t="e">
        <f t="shared" si="224"/>
        <v>#N/A</v>
      </c>
      <c r="M2430" s="142">
        <f>IF(C2430="ZZ Group",(SUM(IFERROR(SUM(VLOOKUP(C2430,SpeciesLookup,37,FALSE)*E2430/L2430*20*0.001),0)*(1-G2430))),SUM(IFERROR(SUM(VLOOKUP(C2430,SpeciesLookup,37,FALSE)/L2430*'6. Look Up Tables'!$M$9*0.001),0)*(1-G2430)))</f>
        <v>0</v>
      </c>
      <c r="N2430" s="120" t="s">
        <v>114</v>
      </c>
      <c r="O2430" s="122">
        <f t="shared" si="225"/>
        <v>0</v>
      </c>
      <c r="P2430" s="123"/>
    </row>
    <row r="2431" spans="2:16" x14ac:dyDescent="0.2">
      <c r="B2431" s="124"/>
      <c r="C2431" s="137"/>
      <c r="D2431" s="138">
        <f t="shared" si="222"/>
        <v>0</v>
      </c>
      <c r="E2431" s="231"/>
      <c r="F2431" s="119"/>
      <c r="G2431" s="139">
        <f t="shared" si="226"/>
        <v>0</v>
      </c>
      <c r="H2431" s="140">
        <f t="shared" si="223"/>
        <v>0</v>
      </c>
      <c r="I2431" s="122">
        <f t="shared" si="227"/>
        <v>0</v>
      </c>
      <c r="K2431" s="120"/>
      <c r="L2431" s="141" t="e">
        <f t="shared" si="224"/>
        <v>#N/A</v>
      </c>
      <c r="M2431" s="142">
        <f>IF(C2431="ZZ Group",(SUM(IFERROR(SUM(VLOOKUP(C2431,SpeciesLookup,37,FALSE)*E2431/L2431*20*0.001),0)*(1-G2431))),SUM(IFERROR(SUM(VLOOKUP(C2431,SpeciesLookup,37,FALSE)/L2431*'6. Look Up Tables'!$M$9*0.001),0)*(1-G2431)))</f>
        <v>0</v>
      </c>
      <c r="N2431" s="120" t="s">
        <v>114</v>
      </c>
      <c r="O2431" s="122">
        <f t="shared" si="225"/>
        <v>0</v>
      </c>
      <c r="P2431" s="123"/>
    </row>
    <row r="2432" spans="2:16" x14ac:dyDescent="0.2">
      <c r="B2432" s="124"/>
      <c r="C2432" s="137"/>
      <c r="D2432" s="138">
        <f t="shared" si="222"/>
        <v>0</v>
      </c>
      <c r="E2432" s="231"/>
      <c r="F2432" s="119"/>
      <c r="G2432" s="139">
        <f t="shared" si="226"/>
        <v>0</v>
      </c>
      <c r="H2432" s="140">
        <f t="shared" si="223"/>
        <v>0</v>
      </c>
      <c r="I2432" s="122">
        <f t="shared" si="227"/>
        <v>0</v>
      </c>
      <c r="K2432" s="120"/>
      <c r="L2432" s="141" t="e">
        <f t="shared" si="224"/>
        <v>#N/A</v>
      </c>
      <c r="M2432" s="142">
        <f>IF(C2432="ZZ Group",(SUM(IFERROR(SUM(VLOOKUP(C2432,SpeciesLookup,37,FALSE)*E2432/L2432*20*0.001),0)*(1-G2432))),SUM(IFERROR(SUM(VLOOKUP(C2432,SpeciesLookup,37,FALSE)/L2432*'6. Look Up Tables'!$M$9*0.001),0)*(1-G2432)))</f>
        <v>0</v>
      </c>
      <c r="N2432" s="120" t="s">
        <v>114</v>
      </c>
      <c r="O2432" s="122">
        <f t="shared" si="225"/>
        <v>0</v>
      </c>
      <c r="P2432" s="123"/>
    </row>
    <row r="2433" spans="2:16" x14ac:dyDescent="0.2">
      <c r="B2433" s="124"/>
      <c r="C2433" s="137"/>
      <c r="D2433" s="138">
        <f t="shared" ref="D2433:D2496" si="228">IFERROR(VLOOKUP(C2433,SpeciesLookup,25,FALSE),0)</f>
        <v>0</v>
      </c>
      <c r="E2433" s="231"/>
      <c r="F2433" s="119"/>
      <c r="G2433" s="139">
        <f t="shared" si="226"/>
        <v>0</v>
      </c>
      <c r="H2433" s="140">
        <f t="shared" ref="H2433:H2496" si="229">IFERROR(VLOOKUP(C2433,SpeciesLookup,26,FALSE),0)</f>
        <v>0</v>
      </c>
      <c r="I2433" s="122">
        <f t="shared" si="227"/>
        <v>0</v>
      </c>
      <c r="K2433" s="120"/>
      <c r="L2433" s="141" t="e">
        <f t="shared" ref="L2433:L2496" si="230">VLOOKUP(K2433,AWHC,2,FALSE)</f>
        <v>#N/A</v>
      </c>
      <c r="M2433" s="142">
        <f>IF(C2433="ZZ Group",(SUM(IFERROR(SUM(VLOOKUP(C2433,SpeciesLookup,37,FALSE)*E2433/L2433*20*0.001),0)*(1-G2433))),SUM(IFERROR(SUM(VLOOKUP(C2433,SpeciesLookup,37,FALSE)/L2433*'6. Look Up Tables'!$M$9*0.001),0)*(1-G2433)))</f>
        <v>0</v>
      </c>
      <c r="N2433" s="120" t="s">
        <v>114</v>
      </c>
      <c r="O2433" s="122">
        <f t="shared" ref="O2433:O2496" si="231">IF(N2433="Yes",M2433*0.8,M2433)</f>
        <v>0</v>
      </c>
      <c r="P2433" s="123"/>
    </row>
    <row r="2434" spans="2:16" x14ac:dyDescent="0.2">
      <c r="B2434" s="124"/>
      <c r="C2434" s="137"/>
      <c r="D2434" s="138">
        <f t="shared" si="228"/>
        <v>0</v>
      </c>
      <c r="E2434" s="231"/>
      <c r="F2434" s="119"/>
      <c r="G2434" s="139">
        <f t="shared" si="226"/>
        <v>0</v>
      </c>
      <c r="H2434" s="140">
        <f t="shared" si="229"/>
        <v>0</v>
      </c>
      <c r="I2434" s="122">
        <f t="shared" si="227"/>
        <v>0</v>
      </c>
      <c r="K2434" s="120"/>
      <c r="L2434" s="141" t="e">
        <f t="shared" si="230"/>
        <v>#N/A</v>
      </c>
      <c r="M2434" s="142">
        <f>IF(C2434="ZZ Group",(SUM(IFERROR(SUM(VLOOKUP(C2434,SpeciesLookup,37,FALSE)*E2434/L2434*20*0.001),0)*(1-G2434))),SUM(IFERROR(SUM(VLOOKUP(C2434,SpeciesLookup,37,FALSE)/L2434*'6. Look Up Tables'!$M$9*0.001),0)*(1-G2434)))</f>
        <v>0</v>
      </c>
      <c r="N2434" s="120" t="s">
        <v>114</v>
      </c>
      <c r="O2434" s="122">
        <f t="shared" si="231"/>
        <v>0</v>
      </c>
      <c r="P2434" s="123"/>
    </row>
    <row r="2435" spans="2:16" x14ac:dyDescent="0.2">
      <c r="B2435" s="124"/>
      <c r="C2435" s="137"/>
      <c r="D2435" s="138">
        <f t="shared" si="228"/>
        <v>0</v>
      </c>
      <c r="E2435" s="231"/>
      <c r="F2435" s="119"/>
      <c r="G2435" s="139">
        <f t="shared" si="226"/>
        <v>0</v>
      </c>
      <c r="H2435" s="140">
        <f t="shared" si="229"/>
        <v>0</v>
      </c>
      <c r="I2435" s="122">
        <f t="shared" si="227"/>
        <v>0</v>
      </c>
      <c r="K2435" s="120"/>
      <c r="L2435" s="141" t="e">
        <f t="shared" si="230"/>
        <v>#N/A</v>
      </c>
      <c r="M2435" s="142">
        <f>IF(C2435="ZZ Group",(SUM(IFERROR(SUM(VLOOKUP(C2435,SpeciesLookup,37,FALSE)*E2435/L2435*20*0.001),0)*(1-G2435))),SUM(IFERROR(SUM(VLOOKUP(C2435,SpeciesLookup,37,FALSE)/L2435*'6. Look Up Tables'!$M$9*0.001),0)*(1-G2435)))</f>
        <v>0</v>
      </c>
      <c r="N2435" s="120" t="s">
        <v>114</v>
      </c>
      <c r="O2435" s="122">
        <f t="shared" si="231"/>
        <v>0</v>
      </c>
      <c r="P2435" s="123"/>
    </row>
    <row r="2436" spans="2:16" x14ac:dyDescent="0.2">
      <c r="B2436" s="124"/>
      <c r="C2436" s="137"/>
      <c r="D2436" s="138">
        <f t="shared" si="228"/>
        <v>0</v>
      </c>
      <c r="E2436" s="231"/>
      <c r="F2436" s="119"/>
      <c r="G2436" s="139">
        <f t="shared" si="226"/>
        <v>0</v>
      </c>
      <c r="H2436" s="140">
        <f t="shared" si="229"/>
        <v>0</v>
      </c>
      <c r="I2436" s="122">
        <f t="shared" si="227"/>
        <v>0</v>
      </c>
      <c r="K2436" s="120"/>
      <c r="L2436" s="141" t="e">
        <f t="shared" si="230"/>
        <v>#N/A</v>
      </c>
      <c r="M2436" s="142">
        <f>IF(C2436="ZZ Group",(SUM(IFERROR(SUM(VLOOKUP(C2436,SpeciesLookup,37,FALSE)*E2436/L2436*20*0.001),0)*(1-G2436))),SUM(IFERROR(SUM(VLOOKUP(C2436,SpeciesLookup,37,FALSE)/L2436*'6. Look Up Tables'!$M$9*0.001),0)*(1-G2436)))</f>
        <v>0</v>
      </c>
      <c r="N2436" s="120" t="s">
        <v>114</v>
      </c>
      <c r="O2436" s="122">
        <f t="shared" si="231"/>
        <v>0</v>
      </c>
      <c r="P2436" s="123"/>
    </row>
    <row r="2437" spans="2:16" x14ac:dyDescent="0.2">
      <c r="B2437" s="124"/>
      <c r="C2437" s="137"/>
      <c r="D2437" s="138">
        <f t="shared" si="228"/>
        <v>0</v>
      </c>
      <c r="E2437" s="231"/>
      <c r="F2437" s="119"/>
      <c r="G2437" s="139">
        <f t="shared" si="226"/>
        <v>0</v>
      </c>
      <c r="H2437" s="140">
        <f t="shared" si="229"/>
        <v>0</v>
      </c>
      <c r="I2437" s="122">
        <f t="shared" si="227"/>
        <v>0</v>
      </c>
      <c r="K2437" s="120"/>
      <c r="L2437" s="141" t="e">
        <f t="shared" si="230"/>
        <v>#N/A</v>
      </c>
      <c r="M2437" s="142">
        <f>IF(C2437="ZZ Group",(SUM(IFERROR(SUM(VLOOKUP(C2437,SpeciesLookup,37,FALSE)*E2437/L2437*20*0.001),0)*(1-G2437))),SUM(IFERROR(SUM(VLOOKUP(C2437,SpeciesLookup,37,FALSE)/L2437*'6. Look Up Tables'!$M$9*0.001),0)*(1-G2437)))</f>
        <v>0</v>
      </c>
      <c r="N2437" s="120" t="s">
        <v>114</v>
      </c>
      <c r="O2437" s="122">
        <f t="shared" si="231"/>
        <v>0</v>
      </c>
      <c r="P2437" s="123"/>
    </row>
    <row r="2438" spans="2:16" x14ac:dyDescent="0.2">
      <c r="B2438" s="124"/>
      <c r="C2438" s="137"/>
      <c r="D2438" s="138">
        <f t="shared" si="228"/>
        <v>0</v>
      </c>
      <c r="E2438" s="231"/>
      <c r="F2438" s="119"/>
      <c r="G2438" s="139">
        <f t="shared" si="226"/>
        <v>0</v>
      </c>
      <c r="H2438" s="140">
        <f t="shared" si="229"/>
        <v>0</v>
      </c>
      <c r="I2438" s="122">
        <f t="shared" si="227"/>
        <v>0</v>
      </c>
      <c r="K2438" s="120"/>
      <c r="L2438" s="141" t="e">
        <f t="shared" si="230"/>
        <v>#N/A</v>
      </c>
      <c r="M2438" s="142">
        <f>IF(C2438="ZZ Group",(SUM(IFERROR(SUM(VLOOKUP(C2438,SpeciesLookup,37,FALSE)*E2438/L2438*20*0.001),0)*(1-G2438))),SUM(IFERROR(SUM(VLOOKUP(C2438,SpeciesLookup,37,FALSE)/L2438*'6. Look Up Tables'!$M$9*0.001),0)*(1-G2438)))</f>
        <v>0</v>
      </c>
      <c r="N2438" s="120" t="s">
        <v>114</v>
      </c>
      <c r="O2438" s="122">
        <f t="shared" si="231"/>
        <v>0</v>
      </c>
      <c r="P2438" s="123"/>
    </row>
    <row r="2439" spans="2:16" x14ac:dyDescent="0.2">
      <c r="B2439" s="124"/>
      <c r="C2439" s="137"/>
      <c r="D2439" s="138">
        <f t="shared" si="228"/>
        <v>0</v>
      </c>
      <c r="E2439" s="231"/>
      <c r="F2439" s="119"/>
      <c r="G2439" s="139">
        <f t="shared" si="226"/>
        <v>0</v>
      </c>
      <c r="H2439" s="140">
        <f t="shared" si="229"/>
        <v>0</v>
      </c>
      <c r="I2439" s="122">
        <f t="shared" si="227"/>
        <v>0</v>
      </c>
      <c r="K2439" s="120"/>
      <c r="L2439" s="141" t="e">
        <f t="shared" si="230"/>
        <v>#N/A</v>
      </c>
      <c r="M2439" s="142">
        <f>IF(C2439="ZZ Group",(SUM(IFERROR(SUM(VLOOKUP(C2439,SpeciesLookup,37,FALSE)*E2439/L2439*20*0.001),0)*(1-G2439))),SUM(IFERROR(SUM(VLOOKUP(C2439,SpeciesLookup,37,FALSE)/L2439*'6. Look Up Tables'!$M$9*0.001),0)*(1-G2439)))</f>
        <v>0</v>
      </c>
      <c r="N2439" s="120" t="s">
        <v>114</v>
      </c>
      <c r="O2439" s="122">
        <f t="shared" si="231"/>
        <v>0</v>
      </c>
      <c r="P2439" s="123"/>
    </row>
    <row r="2440" spans="2:16" x14ac:dyDescent="0.2">
      <c r="B2440" s="124"/>
      <c r="C2440" s="137"/>
      <c r="D2440" s="138">
        <f t="shared" si="228"/>
        <v>0</v>
      </c>
      <c r="E2440" s="231"/>
      <c r="F2440" s="119"/>
      <c r="G2440" s="139">
        <f t="shared" si="226"/>
        <v>0</v>
      </c>
      <c r="H2440" s="140">
        <f t="shared" si="229"/>
        <v>0</v>
      </c>
      <c r="I2440" s="122">
        <f t="shared" si="227"/>
        <v>0</v>
      </c>
      <c r="K2440" s="120"/>
      <c r="L2440" s="141" t="e">
        <f t="shared" si="230"/>
        <v>#N/A</v>
      </c>
      <c r="M2440" s="142">
        <f>IF(C2440="ZZ Group",(SUM(IFERROR(SUM(VLOOKUP(C2440,SpeciesLookup,37,FALSE)*E2440/L2440*20*0.001),0)*(1-G2440))),SUM(IFERROR(SUM(VLOOKUP(C2440,SpeciesLookup,37,FALSE)/L2440*'6. Look Up Tables'!$M$9*0.001),0)*(1-G2440)))</f>
        <v>0</v>
      </c>
      <c r="N2440" s="120" t="s">
        <v>114</v>
      </c>
      <c r="O2440" s="122">
        <f t="shared" si="231"/>
        <v>0</v>
      </c>
      <c r="P2440" s="123"/>
    </row>
    <row r="2441" spans="2:16" x14ac:dyDescent="0.2">
      <c r="B2441" s="124"/>
      <c r="C2441" s="137"/>
      <c r="D2441" s="138">
        <f t="shared" si="228"/>
        <v>0</v>
      </c>
      <c r="E2441" s="231"/>
      <c r="F2441" s="119"/>
      <c r="G2441" s="139">
        <f t="shared" si="226"/>
        <v>0</v>
      </c>
      <c r="H2441" s="140">
        <f t="shared" si="229"/>
        <v>0</v>
      </c>
      <c r="I2441" s="122">
        <f t="shared" si="227"/>
        <v>0</v>
      </c>
      <c r="K2441" s="120"/>
      <c r="L2441" s="141" t="e">
        <f t="shared" si="230"/>
        <v>#N/A</v>
      </c>
      <c r="M2441" s="142">
        <f>IF(C2441="ZZ Group",(SUM(IFERROR(SUM(VLOOKUP(C2441,SpeciesLookup,37,FALSE)*E2441/L2441*20*0.001),0)*(1-G2441))),SUM(IFERROR(SUM(VLOOKUP(C2441,SpeciesLookup,37,FALSE)/L2441*'6. Look Up Tables'!$M$9*0.001),0)*(1-G2441)))</f>
        <v>0</v>
      </c>
      <c r="N2441" s="120" t="s">
        <v>114</v>
      </c>
      <c r="O2441" s="122">
        <f t="shared" si="231"/>
        <v>0</v>
      </c>
      <c r="P2441" s="123"/>
    </row>
    <row r="2442" spans="2:16" x14ac:dyDescent="0.2">
      <c r="B2442" s="124"/>
      <c r="C2442" s="137"/>
      <c r="D2442" s="138">
        <f t="shared" si="228"/>
        <v>0</v>
      </c>
      <c r="E2442" s="231"/>
      <c r="F2442" s="119"/>
      <c r="G2442" s="139">
        <f t="shared" si="226"/>
        <v>0</v>
      </c>
      <c r="H2442" s="140">
        <f t="shared" si="229"/>
        <v>0</v>
      </c>
      <c r="I2442" s="122">
        <f t="shared" si="227"/>
        <v>0</v>
      </c>
      <c r="K2442" s="120"/>
      <c r="L2442" s="141" t="e">
        <f t="shared" si="230"/>
        <v>#N/A</v>
      </c>
      <c r="M2442" s="142">
        <f>IF(C2442="ZZ Group",(SUM(IFERROR(SUM(VLOOKUP(C2442,SpeciesLookup,37,FALSE)*E2442/L2442*20*0.001),0)*(1-G2442))),SUM(IFERROR(SUM(VLOOKUP(C2442,SpeciesLookup,37,FALSE)/L2442*'6. Look Up Tables'!$M$9*0.001),0)*(1-G2442)))</f>
        <v>0</v>
      </c>
      <c r="N2442" s="120" t="s">
        <v>114</v>
      </c>
      <c r="O2442" s="122">
        <f t="shared" si="231"/>
        <v>0</v>
      </c>
      <c r="P2442" s="123"/>
    </row>
    <row r="2443" spans="2:16" x14ac:dyDescent="0.2">
      <c r="B2443" s="124"/>
      <c r="C2443" s="137"/>
      <c r="D2443" s="138">
        <f t="shared" si="228"/>
        <v>0</v>
      </c>
      <c r="E2443" s="231"/>
      <c r="F2443" s="119"/>
      <c r="G2443" s="139">
        <f t="shared" si="226"/>
        <v>0</v>
      </c>
      <c r="H2443" s="140">
        <f t="shared" si="229"/>
        <v>0</v>
      </c>
      <c r="I2443" s="122">
        <f t="shared" si="227"/>
        <v>0</v>
      </c>
      <c r="K2443" s="120"/>
      <c r="L2443" s="141" t="e">
        <f t="shared" si="230"/>
        <v>#N/A</v>
      </c>
      <c r="M2443" s="142">
        <f>IF(C2443="ZZ Group",(SUM(IFERROR(SUM(VLOOKUP(C2443,SpeciesLookup,37,FALSE)*E2443/L2443*20*0.001),0)*(1-G2443))),SUM(IFERROR(SUM(VLOOKUP(C2443,SpeciesLookup,37,FALSE)/L2443*'6. Look Up Tables'!$M$9*0.001),0)*(1-G2443)))</f>
        <v>0</v>
      </c>
      <c r="N2443" s="120" t="s">
        <v>114</v>
      </c>
      <c r="O2443" s="122">
        <f t="shared" si="231"/>
        <v>0</v>
      </c>
      <c r="P2443" s="123"/>
    </row>
    <row r="2444" spans="2:16" x14ac:dyDescent="0.2">
      <c r="B2444" s="124"/>
      <c r="C2444" s="137"/>
      <c r="D2444" s="138">
        <f t="shared" si="228"/>
        <v>0</v>
      </c>
      <c r="E2444" s="231"/>
      <c r="F2444" s="119"/>
      <c r="G2444" s="139">
        <f t="shared" si="226"/>
        <v>0</v>
      </c>
      <c r="H2444" s="140">
        <f t="shared" si="229"/>
        <v>0</v>
      </c>
      <c r="I2444" s="122">
        <f t="shared" si="227"/>
        <v>0</v>
      </c>
      <c r="K2444" s="120"/>
      <c r="L2444" s="141" t="e">
        <f t="shared" si="230"/>
        <v>#N/A</v>
      </c>
      <c r="M2444" s="142">
        <f>IF(C2444="ZZ Group",(SUM(IFERROR(SUM(VLOOKUP(C2444,SpeciesLookup,37,FALSE)*E2444/L2444*20*0.001),0)*(1-G2444))),SUM(IFERROR(SUM(VLOOKUP(C2444,SpeciesLookup,37,FALSE)/L2444*'6. Look Up Tables'!$M$9*0.001),0)*(1-G2444)))</f>
        <v>0</v>
      </c>
      <c r="N2444" s="120" t="s">
        <v>114</v>
      </c>
      <c r="O2444" s="122">
        <f t="shared" si="231"/>
        <v>0</v>
      </c>
      <c r="P2444" s="123"/>
    </row>
    <row r="2445" spans="2:16" x14ac:dyDescent="0.2">
      <c r="B2445" s="124"/>
      <c r="C2445" s="137"/>
      <c r="D2445" s="138">
        <f t="shared" si="228"/>
        <v>0</v>
      </c>
      <c r="E2445" s="231"/>
      <c r="F2445" s="119"/>
      <c r="G2445" s="139">
        <f t="shared" ref="G2445:G2508" si="232">IF(C2445="ZZ Group",SUM(F2445/E2445),(IFERROR(SUM(F2445/(PI()*(D2445)^2)),0)))</f>
        <v>0</v>
      </c>
      <c r="H2445" s="140">
        <f t="shared" si="229"/>
        <v>0</v>
      </c>
      <c r="I2445" s="122">
        <f t="shared" ref="I2445:I2508" si="233">IFERROR(SUM(H2445*(1-G2445)),(E2445*(1-G2445)))</f>
        <v>0</v>
      </c>
      <c r="K2445" s="120"/>
      <c r="L2445" s="141" t="e">
        <f t="shared" si="230"/>
        <v>#N/A</v>
      </c>
      <c r="M2445" s="142">
        <f>IF(C2445="ZZ Group",(SUM(IFERROR(SUM(VLOOKUP(C2445,SpeciesLookup,37,FALSE)*E2445/L2445*20*0.001),0)*(1-G2445))),SUM(IFERROR(SUM(VLOOKUP(C2445,SpeciesLookup,37,FALSE)/L2445*'6. Look Up Tables'!$M$9*0.001),0)*(1-G2445)))</f>
        <v>0</v>
      </c>
      <c r="N2445" s="120" t="s">
        <v>114</v>
      </c>
      <c r="O2445" s="122">
        <f t="shared" si="231"/>
        <v>0</v>
      </c>
      <c r="P2445" s="123"/>
    </row>
    <row r="2446" spans="2:16" x14ac:dyDescent="0.2">
      <c r="B2446" s="124"/>
      <c r="C2446" s="137"/>
      <c r="D2446" s="138">
        <f t="shared" si="228"/>
        <v>0</v>
      </c>
      <c r="E2446" s="231"/>
      <c r="F2446" s="119"/>
      <c r="G2446" s="139">
        <f t="shared" si="232"/>
        <v>0</v>
      </c>
      <c r="H2446" s="140">
        <f t="shared" si="229"/>
        <v>0</v>
      </c>
      <c r="I2446" s="122">
        <f t="shared" si="233"/>
        <v>0</v>
      </c>
      <c r="K2446" s="120"/>
      <c r="L2446" s="141" t="e">
        <f t="shared" si="230"/>
        <v>#N/A</v>
      </c>
      <c r="M2446" s="142">
        <f>IF(C2446="ZZ Group",(SUM(IFERROR(SUM(VLOOKUP(C2446,SpeciesLookup,37,FALSE)*E2446/L2446*20*0.001),0)*(1-G2446))),SUM(IFERROR(SUM(VLOOKUP(C2446,SpeciesLookup,37,FALSE)/L2446*'6. Look Up Tables'!$M$9*0.001),0)*(1-G2446)))</f>
        <v>0</v>
      </c>
      <c r="N2446" s="120" t="s">
        <v>114</v>
      </c>
      <c r="O2446" s="122">
        <f t="shared" si="231"/>
        <v>0</v>
      </c>
      <c r="P2446" s="123"/>
    </row>
    <row r="2447" spans="2:16" x14ac:dyDescent="0.2">
      <c r="B2447" s="124"/>
      <c r="C2447" s="137"/>
      <c r="D2447" s="138">
        <f t="shared" si="228"/>
        <v>0</v>
      </c>
      <c r="E2447" s="231"/>
      <c r="F2447" s="119"/>
      <c r="G2447" s="139">
        <f t="shared" si="232"/>
        <v>0</v>
      </c>
      <c r="H2447" s="140">
        <f t="shared" si="229"/>
        <v>0</v>
      </c>
      <c r="I2447" s="122">
        <f t="shared" si="233"/>
        <v>0</v>
      </c>
      <c r="K2447" s="120"/>
      <c r="L2447" s="141" t="e">
        <f t="shared" si="230"/>
        <v>#N/A</v>
      </c>
      <c r="M2447" s="142">
        <f>IF(C2447="ZZ Group",(SUM(IFERROR(SUM(VLOOKUP(C2447,SpeciesLookup,37,FALSE)*E2447/L2447*20*0.001),0)*(1-G2447))),SUM(IFERROR(SUM(VLOOKUP(C2447,SpeciesLookup,37,FALSE)/L2447*'6. Look Up Tables'!$M$9*0.001),0)*(1-G2447)))</f>
        <v>0</v>
      </c>
      <c r="N2447" s="120" t="s">
        <v>114</v>
      </c>
      <c r="O2447" s="122">
        <f t="shared" si="231"/>
        <v>0</v>
      </c>
      <c r="P2447" s="123"/>
    </row>
    <row r="2448" spans="2:16" x14ac:dyDescent="0.2">
      <c r="B2448" s="124"/>
      <c r="C2448" s="137"/>
      <c r="D2448" s="138">
        <f t="shared" si="228"/>
        <v>0</v>
      </c>
      <c r="E2448" s="231"/>
      <c r="F2448" s="119"/>
      <c r="G2448" s="139">
        <f t="shared" si="232"/>
        <v>0</v>
      </c>
      <c r="H2448" s="140">
        <f t="shared" si="229"/>
        <v>0</v>
      </c>
      <c r="I2448" s="122">
        <f t="shared" si="233"/>
        <v>0</v>
      </c>
      <c r="K2448" s="120"/>
      <c r="L2448" s="141" t="e">
        <f t="shared" si="230"/>
        <v>#N/A</v>
      </c>
      <c r="M2448" s="142">
        <f>IF(C2448="ZZ Group",(SUM(IFERROR(SUM(VLOOKUP(C2448,SpeciesLookup,37,FALSE)*E2448/L2448*20*0.001),0)*(1-G2448))),SUM(IFERROR(SUM(VLOOKUP(C2448,SpeciesLookup,37,FALSE)/L2448*'6. Look Up Tables'!$M$9*0.001),0)*(1-G2448)))</f>
        <v>0</v>
      </c>
      <c r="N2448" s="120" t="s">
        <v>114</v>
      </c>
      <c r="O2448" s="122">
        <f t="shared" si="231"/>
        <v>0</v>
      </c>
      <c r="P2448" s="123"/>
    </row>
    <row r="2449" spans="2:16" x14ac:dyDescent="0.2">
      <c r="B2449" s="124"/>
      <c r="C2449" s="137"/>
      <c r="D2449" s="138">
        <f t="shared" si="228"/>
        <v>0</v>
      </c>
      <c r="E2449" s="231"/>
      <c r="F2449" s="119"/>
      <c r="G2449" s="139">
        <f t="shared" si="232"/>
        <v>0</v>
      </c>
      <c r="H2449" s="140">
        <f t="shared" si="229"/>
        <v>0</v>
      </c>
      <c r="I2449" s="122">
        <f t="shared" si="233"/>
        <v>0</v>
      </c>
      <c r="K2449" s="120"/>
      <c r="L2449" s="141" t="e">
        <f t="shared" si="230"/>
        <v>#N/A</v>
      </c>
      <c r="M2449" s="142">
        <f>IF(C2449="ZZ Group",(SUM(IFERROR(SUM(VLOOKUP(C2449,SpeciesLookup,37,FALSE)*E2449/L2449*20*0.001),0)*(1-G2449))),SUM(IFERROR(SUM(VLOOKUP(C2449,SpeciesLookup,37,FALSE)/L2449*'6. Look Up Tables'!$M$9*0.001),0)*(1-G2449)))</f>
        <v>0</v>
      </c>
      <c r="N2449" s="120" t="s">
        <v>114</v>
      </c>
      <c r="O2449" s="122">
        <f t="shared" si="231"/>
        <v>0</v>
      </c>
      <c r="P2449" s="123"/>
    </row>
    <row r="2450" spans="2:16" x14ac:dyDescent="0.2">
      <c r="B2450" s="124"/>
      <c r="C2450" s="137"/>
      <c r="D2450" s="138">
        <f t="shared" si="228"/>
        <v>0</v>
      </c>
      <c r="E2450" s="231"/>
      <c r="F2450" s="119"/>
      <c r="G2450" s="139">
        <f t="shared" si="232"/>
        <v>0</v>
      </c>
      <c r="H2450" s="140">
        <f t="shared" si="229"/>
        <v>0</v>
      </c>
      <c r="I2450" s="122">
        <f t="shared" si="233"/>
        <v>0</v>
      </c>
      <c r="K2450" s="120"/>
      <c r="L2450" s="141" t="e">
        <f t="shared" si="230"/>
        <v>#N/A</v>
      </c>
      <c r="M2450" s="142">
        <f>IF(C2450="ZZ Group",(SUM(IFERROR(SUM(VLOOKUP(C2450,SpeciesLookup,37,FALSE)*E2450/L2450*20*0.001),0)*(1-G2450))),SUM(IFERROR(SUM(VLOOKUP(C2450,SpeciesLookup,37,FALSE)/L2450*'6. Look Up Tables'!$M$9*0.001),0)*(1-G2450)))</f>
        <v>0</v>
      </c>
      <c r="N2450" s="120" t="s">
        <v>114</v>
      </c>
      <c r="O2450" s="122">
        <f t="shared" si="231"/>
        <v>0</v>
      </c>
      <c r="P2450" s="123"/>
    </row>
    <row r="2451" spans="2:16" x14ac:dyDescent="0.2">
      <c r="B2451" s="124"/>
      <c r="C2451" s="137"/>
      <c r="D2451" s="138">
        <f t="shared" si="228"/>
        <v>0</v>
      </c>
      <c r="E2451" s="231"/>
      <c r="F2451" s="119"/>
      <c r="G2451" s="139">
        <f t="shared" si="232"/>
        <v>0</v>
      </c>
      <c r="H2451" s="140">
        <f t="shared" si="229"/>
        <v>0</v>
      </c>
      <c r="I2451" s="122">
        <f t="shared" si="233"/>
        <v>0</v>
      </c>
      <c r="K2451" s="120"/>
      <c r="L2451" s="141" t="e">
        <f t="shared" si="230"/>
        <v>#N/A</v>
      </c>
      <c r="M2451" s="142">
        <f>IF(C2451="ZZ Group",(SUM(IFERROR(SUM(VLOOKUP(C2451,SpeciesLookup,37,FALSE)*E2451/L2451*20*0.001),0)*(1-G2451))),SUM(IFERROR(SUM(VLOOKUP(C2451,SpeciesLookup,37,FALSE)/L2451*'6. Look Up Tables'!$M$9*0.001),0)*(1-G2451)))</f>
        <v>0</v>
      </c>
      <c r="N2451" s="120" t="s">
        <v>114</v>
      </c>
      <c r="O2451" s="122">
        <f t="shared" si="231"/>
        <v>0</v>
      </c>
      <c r="P2451" s="123"/>
    </row>
    <row r="2452" spans="2:16" x14ac:dyDescent="0.2">
      <c r="B2452" s="124"/>
      <c r="C2452" s="137"/>
      <c r="D2452" s="138">
        <f t="shared" si="228"/>
        <v>0</v>
      </c>
      <c r="E2452" s="231"/>
      <c r="F2452" s="119"/>
      <c r="G2452" s="139">
        <f t="shared" si="232"/>
        <v>0</v>
      </c>
      <c r="H2452" s="140">
        <f t="shared" si="229"/>
        <v>0</v>
      </c>
      <c r="I2452" s="122">
        <f t="shared" si="233"/>
        <v>0</v>
      </c>
      <c r="K2452" s="120"/>
      <c r="L2452" s="141" t="e">
        <f t="shared" si="230"/>
        <v>#N/A</v>
      </c>
      <c r="M2452" s="142">
        <f>IF(C2452="ZZ Group",(SUM(IFERROR(SUM(VLOOKUP(C2452,SpeciesLookup,37,FALSE)*E2452/L2452*20*0.001),0)*(1-G2452))),SUM(IFERROR(SUM(VLOOKUP(C2452,SpeciesLookup,37,FALSE)/L2452*'6. Look Up Tables'!$M$9*0.001),0)*(1-G2452)))</f>
        <v>0</v>
      </c>
      <c r="N2452" s="120" t="s">
        <v>114</v>
      </c>
      <c r="O2452" s="122">
        <f t="shared" si="231"/>
        <v>0</v>
      </c>
      <c r="P2452" s="123"/>
    </row>
    <row r="2453" spans="2:16" x14ac:dyDescent="0.2">
      <c r="B2453" s="124"/>
      <c r="C2453" s="137"/>
      <c r="D2453" s="138">
        <f t="shared" si="228"/>
        <v>0</v>
      </c>
      <c r="E2453" s="231"/>
      <c r="F2453" s="119"/>
      <c r="G2453" s="139">
        <f t="shared" si="232"/>
        <v>0</v>
      </c>
      <c r="H2453" s="140">
        <f t="shared" si="229"/>
        <v>0</v>
      </c>
      <c r="I2453" s="122">
        <f t="shared" si="233"/>
        <v>0</v>
      </c>
      <c r="K2453" s="120"/>
      <c r="L2453" s="141" t="e">
        <f t="shared" si="230"/>
        <v>#N/A</v>
      </c>
      <c r="M2453" s="142">
        <f>IF(C2453="ZZ Group",(SUM(IFERROR(SUM(VLOOKUP(C2453,SpeciesLookup,37,FALSE)*E2453/L2453*20*0.001),0)*(1-G2453))),SUM(IFERROR(SUM(VLOOKUP(C2453,SpeciesLookup,37,FALSE)/L2453*'6. Look Up Tables'!$M$9*0.001),0)*(1-G2453)))</f>
        <v>0</v>
      </c>
      <c r="N2453" s="120" t="s">
        <v>114</v>
      </c>
      <c r="O2453" s="122">
        <f t="shared" si="231"/>
        <v>0</v>
      </c>
      <c r="P2453" s="123"/>
    </row>
    <row r="2454" spans="2:16" x14ac:dyDescent="0.2">
      <c r="B2454" s="124"/>
      <c r="C2454" s="137"/>
      <c r="D2454" s="138">
        <f t="shared" si="228"/>
        <v>0</v>
      </c>
      <c r="E2454" s="231"/>
      <c r="F2454" s="119"/>
      <c r="G2454" s="139">
        <f t="shared" si="232"/>
        <v>0</v>
      </c>
      <c r="H2454" s="140">
        <f t="shared" si="229"/>
        <v>0</v>
      </c>
      <c r="I2454" s="122">
        <f t="shared" si="233"/>
        <v>0</v>
      </c>
      <c r="K2454" s="120"/>
      <c r="L2454" s="141" t="e">
        <f t="shared" si="230"/>
        <v>#N/A</v>
      </c>
      <c r="M2454" s="142">
        <f>IF(C2454="ZZ Group",(SUM(IFERROR(SUM(VLOOKUP(C2454,SpeciesLookup,37,FALSE)*E2454/L2454*20*0.001),0)*(1-G2454))),SUM(IFERROR(SUM(VLOOKUP(C2454,SpeciesLookup,37,FALSE)/L2454*'6. Look Up Tables'!$M$9*0.001),0)*(1-G2454)))</f>
        <v>0</v>
      </c>
      <c r="N2454" s="120" t="s">
        <v>114</v>
      </c>
      <c r="O2454" s="122">
        <f t="shared" si="231"/>
        <v>0</v>
      </c>
      <c r="P2454" s="123"/>
    </row>
    <row r="2455" spans="2:16" x14ac:dyDescent="0.2">
      <c r="B2455" s="124"/>
      <c r="C2455" s="137"/>
      <c r="D2455" s="138">
        <f t="shared" si="228"/>
        <v>0</v>
      </c>
      <c r="E2455" s="231"/>
      <c r="F2455" s="119"/>
      <c r="G2455" s="139">
        <f t="shared" si="232"/>
        <v>0</v>
      </c>
      <c r="H2455" s="140">
        <f t="shared" si="229"/>
        <v>0</v>
      </c>
      <c r="I2455" s="122">
        <f t="shared" si="233"/>
        <v>0</v>
      </c>
      <c r="K2455" s="120"/>
      <c r="L2455" s="141" t="e">
        <f t="shared" si="230"/>
        <v>#N/A</v>
      </c>
      <c r="M2455" s="142">
        <f>IF(C2455="ZZ Group",(SUM(IFERROR(SUM(VLOOKUP(C2455,SpeciesLookup,37,FALSE)*E2455/L2455*20*0.001),0)*(1-G2455))),SUM(IFERROR(SUM(VLOOKUP(C2455,SpeciesLookup,37,FALSE)/L2455*'6. Look Up Tables'!$M$9*0.001),0)*(1-G2455)))</f>
        <v>0</v>
      </c>
      <c r="N2455" s="120" t="s">
        <v>114</v>
      </c>
      <c r="O2455" s="122">
        <f t="shared" si="231"/>
        <v>0</v>
      </c>
      <c r="P2455" s="123"/>
    </row>
    <row r="2456" spans="2:16" x14ac:dyDescent="0.2">
      <c r="B2456" s="124"/>
      <c r="C2456" s="137"/>
      <c r="D2456" s="138">
        <f t="shared" si="228"/>
        <v>0</v>
      </c>
      <c r="E2456" s="231"/>
      <c r="F2456" s="119"/>
      <c r="G2456" s="139">
        <f t="shared" si="232"/>
        <v>0</v>
      </c>
      <c r="H2456" s="140">
        <f t="shared" si="229"/>
        <v>0</v>
      </c>
      <c r="I2456" s="122">
        <f t="shared" si="233"/>
        <v>0</v>
      </c>
      <c r="K2456" s="120"/>
      <c r="L2456" s="141" t="e">
        <f t="shared" si="230"/>
        <v>#N/A</v>
      </c>
      <c r="M2456" s="142">
        <f>IF(C2456="ZZ Group",(SUM(IFERROR(SUM(VLOOKUP(C2456,SpeciesLookup,37,FALSE)*E2456/L2456*20*0.001),0)*(1-G2456))),SUM(IFERROR(SUM(VLOOKUP(C2456,SpeciesLookup,37,FALSE)/L2456*'6. Look Up Tables'!$M$9*0.001),0)*(1-G2456)))</f>
        <v>0</v>
      </c>
      <c r="N2456" s="120" t="s">
        <v>114</v>
      </c>
      <c r="O2456" s="122">
        <f t="shared" si="231"/>
        <v>0</v>
      </c>
      <c r="P2456" s="123"/>
    </row>
    <row r="2457" spans="2:16" x14ac:dyDescent="0.2">
      <c r="B2457" s="124"/>
      <c r="C2457" s="137"/>
      <c r="D2457" s="138">
        <f t="shared" si="228"/>
        <v>0</v>
      </c>
      <c r="E2457" s="231"/>
      <c r="F2457" s="119"/>
      <c r="G2457" s="139">
        <f t="shared" si="232"/>
        <v>0</v>
      </c>
      <c r="H2457" s="140">
        <f t="shared" si="229"/>
        <v>0</v>
      </c>
      <c r="I2457" s="122">
        <f t="shared" si="233"/>
        <v>0</v>
      </c>
      <c r="K2457" s="120"/>
      <c r="L2457" s="141" t="e">
        <f t="shared" si="230"/>
        <v>#N/A</v>
      </c>
      <c r="M2457" s="142">
        <f>IF(C2457="ZZ Group",(SUM(IFERROR(SUM(VLOOKUP(C2457,SpeciesLookup,37,FALSE)*E2457/L2457*20*0.001),0)*(1-G2457))),SUM(IFERROR(SUM(VLOOKUP(C2457,SpeciesLookup,37,FALSE)/L2457*'6. Look Up Tables'!$M$9*0.001),0)*(1-G2457)))</f>
        <v>0</v>
      </c>
      <c r="N2457" s="120" t="s">
        <v>114</v>
      </c>
      <c r="O2457" s="122">
        <f t="shared" si="231"/>
        <v>0</v>
      </c>
      <c r="P2457" s="123"/>
    </row>
    <row r="2458" spans="2:16" x14ac:dyDescent="0.2">
      <c r="B2458" s="124"/>
      <c r="C2458" s="137"/>
      <c r="D2458" s="138">
        <f t="shared" si="228"/>
        <v>0</v>
      </c>
      <c r="E2458" s="231"/>
      <c r="F2458" s="119"/>
      <c r="G2458" s="139">
        <f t="shared" si="232"/>
        <v>0</v>
      </c>
      <c r="H2458" s="140">
        <f t="shared" si="229"/>
        <v>0</v>
      </c>
      <c r="I2458" s="122">
        <f t="shared" si="233"/>
        <v>0</v>
      </c>
      <c r="K2458" s="120"/>
      <c r="L2458" s="141" t="e">
        <f t="shared" si="230"/>
        <v>#N/A</v>
      </c>
      <c r="M2458" s="142">
        <f>IF(C2458="ZZ Group",(SUM(IFERROR(SUM(VLOOKUP(C2458,SpeciesLookup,37,FALSE)*E2458/L2458*20*0.001),0)*(1-G2458))),SUM(IFERROR(SUM(VLOOKUP(C2458,SpeciesLookup,37,FALSE)/L2458*'6. Look Up Tables'!$M$9*0.001),0)*(1-G2458)))</f>
        <v>0</v>
      </c>
      <c r="N2458" s="120" t="s">
        <v>114</v>
      </c>
      <c r="O2458" s="122">
        <f t="shared" si="231"/>
        <v>0</v>
      </c>
      <c r="P2458" s="123"/>
    </row>
    <row r="2459" spans="2:16" x14ac:dyDescent="0.2">
      <c r="B2459" s="124"/>
      <c r="C2459" s="137"/>
      <c r="D2459" s="138">
        <f t="shared" si="228"/>
        <v>0</v>
      </c>
      <c r="E2459" s="231"/>
      <c r="F2459" s="119"/>
      <c r="G2459" s="139">
        <f t="shared" si="232"/>
        <v>0</v>
      </c>
      <c r="H2459" s="140">
        <f t="shared" si="229"/>
        <v>0</v>
      </c>
      <c r="I2459" s="122">
        <f t="shared" si="233"/>
        <v>0</v>
      </c>
      <c r="K2459" s="120"/>
      <c r="L2459" s="141" t="e">
        <f t="shared" si="230"/>
        <v>#N/A</v>
      </c>
      <c r="M2459" s="142">
        <f>IF(C2459="ZZ Group",(SUM(IFERROR(SUM(VLOOKUP(C2459,SpeciesLookup,37,FALSE)*E2459/L2459*20*0.001),0)*(1-G2459))),SUM(IFERROR(SUM(VLOOKUP(C2459,SpeciesLookup,37,FALSE)/L2459*'6. Look Up Tables'!$M$9*0.001),0)*(1-G2459)))</f>
        <v>0</v>
      </c>
      <c r="N2459" s="120" t="s">
        <v>114</v>
      </c>
      <c r="O2459" s="122">
        <f t="shared" si="231"/>
        <v>0</v>
      </c>
      <c r="P2459" s="123"/>
    </row>
    <row r="2460" spans="2:16" x14ac:dyDescent="0.2">
      <c r="B2460" s="124"/>
      <c r="C2460" s="137"/>
      <c r="D2460" s="138">
        <f t="shared" si="228"/>
        <v>0</v>
      </c>
      <c r="E2460" s="231"/>
      <c r="F2460" s="119"/>
      <c r="G2460" s="139">
        <f t="shared" si="232"/>
        <v>0</v>
      </c>
      <c r="H2460" s="140">
        <f t="shared" si="229"/>
        <v>0</v>
      </c>
      <c r="I2460" s="122">
        <f t="shared" si="233"/>
        <v>0</v>
      </c>
      <c r="K2460" s="120"/>
      <c r="L2460" s="141" t="e">
        <f t="shared" si="230"/>
        <v>#N/A</v>
      </c>
      <c r="M2460" s="142">
        <f>IF(C2460="ZZ Group",(SUM(IFERROR(SUM(VLOOKUP(C2460,SpeciesLookup,37,FALSE)*E2460/L2460*20*0.001),0)*(1-G2460))),SUM(IFERROR(SUM(VLOOKUP(C2460,SpeciesLookup,37,FALSE)/L2460*'6. Look Up Tables'!$M$9*0.001),0)*(1-G2460)))</f>
        <v>0</v>
      </c>
      <c r="N2460" s="120" t="s">
        <v>114</v>
      </c>
      <c r="O2460" s="122">
        <f t="shared" si="231"/>
        <v>0</v>
      </c>
      <c r="P2460" s="123"/>
    </row>
    <row r="2461" spans="2:16" x14ac:dyDescent="0.2">
      <c r="B2461" s="124"/>
      <c r="C2461" s="137"/>
      <c r="D2461" s="138">
        <f t="shared" si="228"/>
        <v>0</v>
      </c>
      <c r="E2461" s="231"/>
      <c r="F2461" s="119"/>
      <c r="G2461" s="139">
        <f t="shared" si="232"/>
        <v>0</v>
      </c>
      <c r="H2461" s="140">
        <f t="shared" si="229"/>
        <v>0</v>
      </c>
      <c r="I2461" s="122">
        <f t="shared" si="233"/>
        <v>0</v>
      </c>
      <c r="K2461" s="120"/>
      <c r="L2461" s="141" t="e">
        <f t="shared" si="230"/>
        <v>#N/A</v>
      </c>
      <c r="M2461" s="142">
        <f>IF(C2461="ZZ Group",(SUM(IFERROR(SUM(VLOOKUP(C2461,SpeciesLookup,37,FALSE)*E2461/L2461*20*0.001),0)*(1-G2461))),SUM(IFERROR(SUM(VLOOKUP(C2461,SpeciesLookup,37,FALSE)/L2461*'6. Look Up Tables'!$M$9*0.001),0)*(1-G2461)))</f>
        <v>0</v>
      </c>
      <c r="N2461" s="120" t="s">
        <v>114</v>
      </c>
      <c r="O2461" s="122">
        <f t="shared" si="231"/>
        <v>0</v>
      </c>
      <c r="P2461" s="123"/>
    </row>
    <row r="2462" spans="2:16" x14ac:dyDescent="0.2">
      <c r="B2462" s="124"/>
      <c r="C2462" s="137"/>
      <c r="D2462" s="138">
        <f t="shared" si="228"/>
        <v>0</v>
      </c>
      <c r="E2462" s="231"/>
      <c r="F2462" s="119"/>
      <c r="G2462" s="139">
        <f t="shared" si="232"/>
        <v>0</v>
      </c>
      <c r="H2462" s="140">
        <f t="shared" si="229"/>
        <v>0</v>
      </c>
      <c r="I2462" s="122">
        <f t="shared" si="233"/>
        <v>0</v>
      </c>
      <c r="K2462" s="120"/>
      <c r="L2462" s="141" t="e">
        <f t="shared" si="230"/>
        <v>#N/A</v>
      </c>
      <c r="M2462" s="142">
        <f>IF(C2462="ZZ Group",(SUM(IFERROR(SUM(VLOOKUP(C2462,SpeciesLookup,37,FALSE)*E2462/L2462*20*0.001),0)*(1-G2462))),SUM(IFERROR(SUM(VLOOKUP(C2462,SpeciesLookup,37,FALSE)/L2462*'6. Look Up Tables'!$M$9*0.001),0)*(1-G2462)))</f>
        <v>0</v>
      </c>
      <c r="N2462" s="120" t="s">
        <v>114</v>
      </c>
      <c r="O2462" s="122">
        <f t="shared" si="231"/>
        <v>0</v>
      </c>
      <c r="P2462" s="123"/>
    </row>
    <row r="2463" spans="2:16" x14ac:dyDescent="0.2">
      <c r="B2463" s="124"/>
      <c r="C2463" s="137"/>
      <c r="D2463" s="138">
        <f t="shared" si="228"/>
        <v>0</v>
      </c>
      <c r="E2463" s="231"/>
      <c r="F2463" s="119"/>
      <c r="G2463" s="139">
        <f t="shared" si="232"/>
        <v>0</v>
      </c>
      <c r="H2463" s="140">
        <f t="shared" si="229"/>
        <v>0</v>
      </c>
      <c r="I2463" s="122">
        <f t="shared" si="233"/>
        <v>0</v>
      </c>
      <c r="K2463" s="120"/>
      <c r="L2463" s="141" t="e">
        <f t="shared" si="230"/>
        <v>#N/A</v>
      </c>
      <c r="M2463" s="142">
        <f>IF(C2463="ZZ Group",(SUM(IFERROR(SUM(VLOOKUP(C2463,SpeciesLookup,37,FALSE)*E2463/L2463*20*0.001),0)*(1-G2463))),SUM(IFERROR(SUM(VLOOKUP(C2463,SpeciesLookup,37,FALSE)/L2463*'6. Look Up Tables'!$M$9*0.001),0)*(1-G2463)))</f>
        <v>0</v>
      </c>
      <c r="N2463" s="120" t="s">
        <v>114</v>
      </c>
      <c r="O2463" s="122">
        <f t="shared" si="231"/>
        <v>0</v>
      </c>
      <c r="P2463" s="123"/>
    </row>
    <row r="2464" spans="2:16" x14ac:dyDescent="0.2">
      <c r="B2464" s="124"/>
      <c r="C2464" s="137"/>
      <c r="D2464" s="138">
        <f t="shared" si="228"/>
        <v>0</v>
      </c>
      <c r="E2464" s="231"/>
      <c r="F2464" s="119"/>
      <c r="G2464" s="139">
        <f t="shared" si="232"/>
        <v>0</v>
      </c>
      <c r="H2464" s="140">
        <f t="shared" si="229"/>
        <v>0</v>
      </c>
      <c r="I2464" s="122">
        <f t="shared" si="233"/>
        <v>0</v>
      </c>
      <c r="K2464" s="120"/>
      <c r="L2464" s="141" t="e">
        <f t="shared" si="230"/>
        <v>#N/A</v>
      </c>
      <c r="M2464" s="142">
        <f>IF(C2464="ZZ Group",(SUM(IFERROR(SUM(VLOOKUP(C2464,SpeciesLookup,37,FALSE)*E2464/L2464*20*0.001),0)*(1-G2464))),SUM(IFERROR(SUM(VLOOKUP(C2464,SpeciesLookup,37,FALSE)/L2464*'6. Look Up Tables'!$M$9*0.001),0)*(1-G2464)))</f>
        <v>0</v>
      </c>
      <c r="N2464" s="120" t="s">
        <v>114</v>
      </c>
      <c r="O2464" s="122">
        <f t="shared" si="231"/>
        <v>0</v>
      </c>
      <c r="P2464" s="123"/>
    </row>
    <row r="2465" spans="2:16" x14ac:dyDescent="0.2">
      <c r="B2465" s="124"/>
      <c r="C2465" s="137"/>
      <c r="D2465" s="138">
        <f t="shared" si="228"/>
        <v>0</v>
      </c>
      <c r="E2465" s="231"/>
      <c r="F2465" s="119"/>
      <c r="G2465" s="139">
        <f t="shared" si="232"/>
        <v>0</v>
      </c>
      <c r="H2465" s="140">
        <f t="shared" si="229"/>
        <v>0</v>
      </c>
      <c r="I2465" s="122">
        <f t="shared" si="233"/>
        <v>0</v>
      </c>
      <c r="K2465" s="120"/>
      <c r="L2465" s="141" t="e">
        <f t="shared" si="230"/>
        <v>#N/A</v>
      </c>
      <c r="M2465" s="142">
        <f>IF(C2465="ZZ Group",(SUM(IFERROR(SUM(VLOOKUP(C2465,SpeciesLookup,37,FALSE)*E2465/L2465*20*0.001),0)*(1-G2465))),SUM(IFERROR(SUM(VLOOKUP(C2465,SpeciesLookup,37,FALSE)/L2465*'6. Look Up Tables'!$M$9*0.001),0)*(1-G2465)))</f>
        <v>0</v>
      </c>
      <c r="N2465" s="120" t="s">
        <v>114</v>
      </c>
      <c r="O2465" s="122">
        <f t="shared" si="231"/>
        <v>0</v>
      </c>
      <c r="P2465" s="123"/>
    </row>
    <row r="2466" spans="2:16" x14ac:dyDescent="0.2">
      <c r="B2466" s="124"/>
      <c r="C2466" s="137"/>
      <c r="D2466" s="138">
        <f t="shared" si="228"/>
        <v>0</v>
      </c>
      <c r="E2466" s="231"/>
      <c r="F2466" s="119"/>
      <c r="G2466" s="139">
        <f t="shared" si="232"/>
        <v>0</v>
      </c>
      <c r="H2466" s="140">
        <f t="shared" si="229"/>
        <v>0</v>
      </c>
      <c r="I2466" s="122">
        <f t="shared" si="233"/>
        <v>0</v>
      </c>
      <c r="K2466" s="120"/>
      <c r="L2466" s="141" t="e">
        <f t="shared" si="230"/>
        <v>#N/A</v>
      </c>
      <c r="M2466" s="142">
        <f>IF(C2466="ZZ Group",(SUM(IFERROR(SUM(VLOOKUP(C2466,SpeciesLookup,37,FALSE)*E2466/L2466*20*0.001),0)*(1-G2466))),SUM(IFERROR(SUM(VLOOKUP(C2466,SpeciesLookup,37,FALSE)/L2466*'6. Look Up Tables'!$M$9*0.001),0)*(1-G2466)))</f>
        <v>0</v>
      </c>
      <c r="N2466" s="120" t="s">
        <v>114</v>
      </c>
      <c r="O2466" s="122">
        <f t="shared" si="231"/>
        <v>0</v>
      </c>
      <c r="P2466" s="123"/>
    </row>
    <row r="2467" spans="2:16" x14ac:dyDescent="0.2">
      <c r="B2467" s="124"/>
      <c r="C2467" s="137"/>
      <c r="D2467" s="138">
        <f t="shared" si="228"/>
        <v>0</v>
      </c>
      <c r="E2467" s="231"/>
      <c r="F2467" s="119"/>
      <c r="G2467" s="139">
        <f t="shared" si="232"/>
        <v>0</v>
      </c>
      <c r="H2467" s="140">
        <f t="shared" si="229"/>
        <v>0</v>
      </c>
      <c r="I2467" s="122">
        <f t="shared" si="233"/>
        <v>0</v>
      </c>
      <c r="K2467" s="120"/>
      <c r="L2467" s="141" t="e">
        <f t="shared" si="230"/>
        <v>#N/A</v>
      </c>
      <c r="M2467" s="142">
        <f>IF(C2467="ZZ Group",(SUM(IFERROR(SUM(VLOOKUP(C2467,SpeciesLookup,37,FALSE)*E2467/L2467*20*0.001),0)*(1-G2467))),SUM(IFERROR(SUM(VLOOKUP(C2467,SpeciesLookup,37,FALSE)/L2467*'6. Look Up Tables'!$M$9*0.001),0)*(1-G2467)))</f>
        <v>0</v>
      </c>
      <c r="N2467" s="120" t="s">
        <v>114</v>
      </c>
      <c r="O2467" s="122">
        <f t="shared" si="231"/>
        <v>0</v>
      </c>
      <c r="P2467" s="123"/>
    </row>
    <row r="2468" spans="2:16" x14ac:dyDescent="0.2">
      <c r="B2468" s="124"/>
      <c r="C2468" s="137"/>
      <c r="D2468" s="138">
        <f t="shared" si="228"/>
        <v>0</v>
      </c>
      <c r="E2468" s="231"/>
      <c r="F2468" s="119"/>
      <c r="G2468" s="139">
        <f t="shared" si="232"/>
        <v>0</v>
      </c>
      <c r="H2468" s="140">
        <f t="shared" si="229"/>
        <v>0</v>
      </c>
      <c r="I2468" s="122">
        <f t="shared" si="233"/>
        <v>0</v>
      </c>
      <c r="K2468" s="120"/>
      <c r="L2468" s="141" t="e">
        <f t="shared" si="230"/>
        <v>#N/A</v>
      </c>
      <c r="M2468" s="142">
        <f>IF(C2468="ZZ Group",(SUM(IFERROR(SUM(VLOOKUP(C2468,SpeciesLookup,37,FALSE)*E2468/L2468*20*0.001),0)*(1-G2468))),SUM(IFERROR(SUM(VLOOKUP(C2468,SpeciesLookup,37,FALSE)/L2468*'6. Look Up Tables'!$M$9*0.001),0)*(1-G2468)))</f>
        <v>0</v>
      </c>
      <c r="N2468" s="120" t="s">
        <v>114</v>
      </c>
      <c r="O2468" s="122">
        <f t="shared" si="231"/>
        <v>0</v>
      </c>
      <c r="P2468" s="123"/>
    </row>
    <row r="2469" spans="2:16" x14ac:dyDescent="0.2">
      <c r="B2469" s="124"/>
      <c r="C2469" s="137"/>
      <c r="D2469" s="138">
        <f t="shared" si="228"/>
        <v>0</v>
      </c>
      <c r="E2469" s="231"/>
      <c r="F2469" s="119"/>
      <c r="G2469" s="139">
        <f t="shared" si="232"/>
        <v>0</v>
      </c>
      <c r="H2469" s="140">
        <f t="shared" si="229"/>
        <v>0</v>
      </c>
      <c r="I2469" s="122">
        <f t="shared" si="233"/>
        <v>0</v>
      </c>
      <c r="K2469" s="120"/>
      <c r="L2469" s="141" t="e">
        <f t="shared" si="230"/>
        <v>#N/A</v>
      </c>
      <c r="M2469" s="142">
        <f>IF(C2469="ZZ Group",(SUM(IFERROR(SUM(VLOOKUP(C2469,SpeciesLookup,37,FALSE)*E2469/L2469*20*0.001),0)*(1-G2469))),SUM(IFERROR(SUM(VLOOKUP(C2469,SpeciesLookup,37,FALSE)/L2469*'6. Look Up Tables'!$M$9*0.001),0)*(1-G2469)))</f>
        <v>0</v>
      </c>
      <c r="N2469" s="120" t="s">
        <v>114</v>
      </c>
      <c r="O2469" s="122">
        <f t="shared" si="231"/>
        <v>0</v>
      </c>
      <c r="P2469" s="123"/>
    </row>
    <row r="2470" spans="2:16" x14ac:dyDescent="0.2">
      <c r="B2470" s="124"/>
      <c r="C2470" s="137"/>
      <c r="D2470" s="138">
        <f t="shared" si="228"/>
        <v>0</v>
      </c>
      <c r="E2470" s="231"/>
      <c r="F2470" s="119"/>
      <c r="G2470" s="139">
        <f t="shared" si="232"/>
        <v>0</v>
      </c>
      <c r="H2470" s="140">
        <f t="shared" si="229"/>
        <v>0</v>
      </c>
      <c r="I2470" s="122">
        <f t="shared" si="233"/>
        <v>0</v>
      </c>
      <c r="K2470" s="120"/>
      <c r="L2470" s="141" t="e">
        <f t="shared" si="230"/>
        <v>#N/A</v>
      </c>
      <c r="M2470" s="142">
        <f>IF(C2470="ZZ Group",(SUM(IFERROR(SUM(VLOOKUP(C2470,SpeciesLookup,37,FALSE)*E2470/L2470*20*0.001),0)*(1-G2470))),SUM(IFERROR(SUM(VLOOKUP(C2470,SpeciesLookup,37,FALSE)/L2470*'6. Look Up Tables'!$M$9*0.001),0)*(1-G2470)))</f>
        <v>0</v>
      </c>
      <c r="N2470" s="120" t="s">
        <v>114</v>
      </c>
      <c r="O2470" s="122">
        <f t="shared" si="231"/>
        <v>0</v>
      </c>
      <c r="P2470" s="123"/>
    </row>
    <row r="2471" spans="2:16" x14ac:dyDescent="0.2">
      <c r="B2471" s="124"/>
      <c r="C2471" s="137"/>
      <c r="D2471" s="138">
        <f t="shared" si="228"/>
        <v>0</v>
      </c>
      <c r="E2471" s="231"/>
      <c r="F2471" s="119"/>
      <c r="G2471" s="139">
        <f t="shared" si="232"/>
        <v>0</v>
      </c>
      <c r="H2471" s="140">
        <f t="shared" si="229"/>
        <v>0</v>
      </c>
      <c r="I2471" s="122">
        <f t="shared" si="233"/>
        <v>0</v>
      </c>
      <c r="K2471" s="120"/>
      <c r="L2471" s="141" t="e">
        <f t="shared" si="230"/>
        <v>#N/A</v>
      </c>
      <c r="M2471" s="142">
        <f>IF(C2471="ZZ Group",(SUM(IFERROR(SUM(VLOOKUP(C2471,SpeciesLookup,37,FALSE)*E2471/L2471*20*0.001),0)*(1-G2471))),SUM(IFERROR(SUM(VLOOKUP(C2471,SpeciesLookup,37,FALSE)/L2471*'6. Look Up Tables'!$M$9*0.001),0)*(1-G2471)))</f>
        <v>0</v>
      </c>
      <c r="N2471" s="120" t="s">
        <v>114</v>
      </c>
      <c r="O2471" s="122">
        <f t="shared" si="231"/>
        <v>0</v>
      </c>
      <c r="P2471" s="123"/>
    </row>
    <row r="2472" spans="2:16" x14ac:dyDescent="0.2">
      <c r="B2472" s="124"/>
      <c r="C2472" s="137"/>
      <c r="D2472" s="138">
        <f t="shared" si="228"/>
        <v>0</v>
      </c>
      <c r="E2472" s="231"/>
      <c r="F2472" s="119"/>
      <c r="G2472" s="139">
        <f t="shared" si="232"/>
        <v>0</v>
      </c>
      <c r="H2472" s="140">
        <f t="shared" si="229"/>
        <v>0</v>
      </c>
      <c r="I2472" s="122">
        <f t="shared" si="233"/>
        <v>0</v>
      </c>
      <c r="K2472" s="120"/>
      <c r="L2472" s="141" t="e">
        <f t="shared" si="230"/>
        <v>#N/A</v>
      </c>
      <c r="M2472" s="142">
        <f>IF(C2472="ZZ Group",(SUM(IFERROR(SUM(VLOOKUP(C2472,SpeciesLookup,37,FALSE)*E2472/L2472*20*0.001),0)*(1-G2472))),SUM(IFERROR(SUM(VLOOKUP(C2472,SpeciesLookup,37,FALSE)/L2472*'6. Look Up Tables'!$M$9*0.001),0)*(1-G2472)))</f>
        <v>0</v>
      </c>
      <c r="N2472" s="120" t="s">
        <v>114</v>
      </c>
      <c r="O2472" s="122">
        <f t="shared" si="231"/>
        <v>0</v>
      </c>
      <c r="P2472" s="123"/>
    </row>
    <row r="2473" spans="2:16" x14ac:dyDescent="0.2">
      <c r="B2473" s="124"/>
      <c r="C2473" s="137"/>
      <c r="D2473" s="138">
        <f t="shared" si="228"/>
        <v>0</v>
      </c>
      <c r="E2473" s="231"/>
      <c r="F2473" s="119"/>
      <c r="G2473" s="139">
        <f t="shared" si="232"/>
        <v>0</v>
      </c>
      <c r="H2473" s="140">
        <f t="shared" si="229"/>
        <v>0</v>
      </c>
      <c r="I2473" s="122">
        <f t="shared" si="233"/>
        <v>0</v>
      </c>
      <c r="K2473" s="120"/>
      <c r="L2473" s="141" t="e">
        <f t="shared" si="230"/>
        <v>#N/A</v>
      </c>
      <c r="M2473" s="142">
        <f>IF(C2473="ZZ Group",(SUM(IFERROR(SUM(VLOOKUP(C2473,SpeciesLookup,37,FALSE)*E2473/L2473*20*0.001),0)*(1-G2473))),SUM(IFERROR(SUM(VLOOKUP(C2473,SpeciesLookup,37,FALSE)/L2473*'6. Look Up Tables'!$M$9*0.001),0)*(1-G2473)))</f>
        <v>0</v>
      </c>
      <c r="N2473" s="120" t="s">
        <v>114</v>
      </c>
      <c r="O2473" s="122">
        <f t="shared" si="231"/>
        <v>0</v>
      </c>
      <c r="P2473" s="123"/>
    </row>
    <row r="2474" spans="2:16" x14ac:dyDescent="0.2">
      <c r="B2474" s="124"/>
      <c r="C2474" s="137"/>
      <c r="D2474" s="138">
        <f t="shared" si="228"/>
        <v>0</v>
      </c>
      <c r="E2474" s="231"/>
      <c r="F2474" s="119"/>
      <c r="G2474" s="139">
        <f t="shared" si="232"/>
        <v>0</v>
      </c>
      <c r="H2474" s="140">
        <f t="shared" si="229"/>
        <v>0</v>
      </c>
      <c r="I2474" s="122">
        <f t="shared" si="233"/>
        <v>0</v>
      </c>
      <c r="K2474" s="120"/>
      <c r="L2474" s="141" t="e">
        <f t="shared" si="230"/>
        <v>#N/A</v>
      </c>
      <c r="M2474" s="142">
        <f>IF(C2474="ZZ Group",(SUM(IFERROR(SUM(VLOOKUP(C2474,SpeciesLookup,37,FALSE)*E2474/L2474*20*0.001),0)*(1-G2474))),SUM(IFERROR(SUM(VLOOKUP(C2474,SpeciesLookup,37,FALSE)/L2474*'6. Look Up Tables'!$M$9*0.001),0)*(1-G2474)))</f>
        <v>0</v>
      </c>
      <c r="N2474" s="120" t="s">
        <v>114</v>
      </c>
      <c r="O2474" s="122">
        <f t="shared" si="231"/>
        <v>0</v>
      </c>
      <c r="P2474" s="123"/>
    </row>
    <row r="2475" spans="2:16" x14ac:dyDescent="0.2">
      <c r="B2475" s="124"/>
      <c r="C2475" s="137"/>
      <c r="D2475" s="138">
        <f t="shared" si="228"/>
        <v>0</v>
      </c>
      <c r="E2475" s="231"/>
      <c r="F2475" s="119"/>
      <c r="G2475" s="139">
        <f t="shared" si="232"/>
        <v>0</v>
      </c>
      <c r="H2475" s="140">
        <f t="shared" si="229"/>
        <v>0</v>
      </c>
      <c r="I2475" s="122">
        <f t="shared" si="233"/>
        <v>0</v>
      </c>
      <c r="K2475" s="120"/>
      <c r="L2475" s="141" t="e">
        <f t="shared" si="230"/>
        <v>#N/A</v>
      </c>
      <c r="M2475" s="142">
        <f>IF(C2475="ZZ Group",(SUM(IFERROR(SUM(VLOOKUP(C2475,SpeciesLookup,37,FALSE)*E2475/L2475*20*0.001),0)*(1-G2475))),SUM(IFERROR(SUM(VLOOKUP(C2475,SpeciesLookup,37,FALSE)/L2475*'6. Look Up Tables'!$M$9*0.001),0)*(1-G2475)))</f>
        <v>0</v>
      </c>
      <c r="N2475" s="120" t="s">
        <v>114</v>
      </c>
      <c r="O2475" s="122">
        <f t="shared" si="231"/>
        <v>0</v>
      </c>
      <c r="P2475" s="123"/>
    </row>
    <row r="2476" spans="2:16" x14ac:dyDescent="0.2">
      <c r="B2476" s="124"/>
      <c r="C2476" s="137"/>
      <c r="D2476" s="138">
        <f t="shared" si="228"/>
        <v>0</v>
      </c>
      <c r="E2476" s="231"/>
      <c r="F2476" s="119"/>
      <c r="G2476" s="139">
        <f t="shared" si="232"/>
        <v>0</v>
      </c>
      <c r="H2476" s="140">
        <f t="shared" si="229"/>
        <v>0</v>
      </c>
      <c r="I2476" s="122">
        <f t="shared" si="233"/>
        <v>0</v>
      </c>
      <c r="K2476" s="120"/>
      <c r="L2476" s="141" t="e">
        <f t="shared" si="230"/>
        <v>#N/A</v>
      </c>
      <c r="M2476" s="142">
        <f>IF(C2476="ZZ Group",(SUM(IFERROR(SUM(VLOOKUP(C2476,SpeciesLookup,37,FALSE)*E2476/L2476*20*0.001),0)*(1-G2476))),SUM(IFERROR(SUM(VLOOKUP(C2476,SpeciesLookup,37,FALSE)/L2476*'6. Look Up Tables'!$M$9*0.001),0)*(1-G2476)))</f>
        <v>0</v>
      </c>
      <c r="N2476" s="120" t="s">
        <v>114</v>
      </c>
      <c r="O2476" s="122">
        <f t="shared" si="231"/>
        <v>0</v>
      </c>
      <c r="P2476" s="123"/>
    </row>
    <row r="2477" spans="2:16" x14ac:dyDescent="0.2">
      <c r="B2477" s="124"/>
      <c r="C2477" s="137"/>
      <c r="D2477" s="138">
        <f t="shared" si="228"/>
        <v>0</v>
      </c>
      <c r="E2477" s="231"/>
      <c r="F2477" s="119"/>
      <c r="G2477" s="139">
        <f t="shared" si="232"/>
        <v>0</v>
      </c>
      <c r="H2477" s="140">
        <f t="shared" si="229"/>
        <v>0</v>
      </c>
      <c r="I2477" s="122">
        <f t="shared" si="233"/>
        <v>0</v>
      </c>
      <c r="K2477" s="120"/>
      <c r="L2477" s="141" t="e">
        <f t="shared" si="230"/>
        <v>#N/A</v>
      </c>
      <c r="M2477" s="142">
        <f>IF(C2477="ZZ Group",(SUM(IFERROR(SUM(VLOOKUP(C2477,SpeciesLookup,37,FALSE)*E2477/L2477*20*0.001),0)*(1-G2477))),SUM(IFERROR(SUM(VLOOKUP(C2477,SpeciesLookup,37,FALSE)/L2477*'6. Look Up Tables'!$M$9*0.001),0)*(1-G2477)))</f>
        <v>0</v>
      </c>
      <c r="N2477" s="120" t="s">
        <v>114</v>
      </c>
      <c r="O2477" s="122">
        <f t="shared" si="231"/>
        <v>0</v>
      </c>
      <c r="P2477" s="123"/>
    </row>
    <row r="2478" spans="2:16" x14ac:dyDescent="0.2">
      <c r="B2478" s="124"/>
      <c r="C2478" s="137"/>
      <c r="D2478" s="138">
        <f t="shared" si="228"/>
        <v>0</v>
      </c>
      <c r="E2478" s="231"/>
      <c r="F2478" s="119"/>
      <c r="G2478" s="139">
        <f t="shared" si="232"/>
        <v>0</v>
      </c>
      <c r="H2478" s="140">
        <f t="shared" si="229"/>
        <v>0</v>
      </c>
      <c r="I2478" s="122">
        <f t="shared" si="233"/>
        <v>0</v>
      </c>
      <c r="K2478" s="120"/>
      <c r="L2478" s="141" t="e">
        <f t="shared" si="230"/>
        <v>#N/A</v>
      </c>
      <c r="M2478" s="142">
        <f>IF(C2478="ZZ Group",(SUM(IFERROR(SUM(VLOOKUP(C2478,SpeciesLookup,37,FALSE)*E2478/L2478*20*0.001),0)*(1-G2478))),SUM(IFERROR(SUM(VLOOKUP(C2478,SpeciesLookup,37,FALSE)/L2478*'6. Look Up Tables'!$M$9*0.001),0)*(1-G2478)))</f>
        <v>0</v>
      </c>
      <c r="N2478" s="120" t="s">
        <v>114</v>
      </c>
      <c r="O2478" s="122">
        <f t="shared" si="231"/>
        <v>0</v>
      </c>
      <c r="P2478" s="123"/>
    </row>
    <row r="2479" spans="2:16" x14ac:dyDescent="0.2">
      <c r="B2479" s="124"/>
      <c r="C2479" s="137"/>
      <c r="D2479" s="138">
        <f t="shared" si="228"/>
        <v>0</v>
      </c>
      <c r="E2479" s="231"/>
      <c r="F2479" s="119"/>
      <c r="G2479" s="139">
        <f t="shared" si="232"/>
        <v>0</v>
      </c>
      <c r="H2479" s="140">
        <f t="shared" si="229"/>
        <v>0</v>
      </c>
      <c r="I2479" s="122">
        <f t="shared" si="233"/>
        <v>0</v>
      </c>
      <c r="K2479" s="120"/>
      <c r="L2479" s="141" t="e">
        <f t="shared" si="230"/>
        <v>#N/A</v>
      </c>
      <c r="M2479" s="142">
        <f>IF(C2479="ZZ Group",(SUM(IFERROR(SUM(VLOOKUP(C2479,SpeciesLookup,37,FALSE)*E2479/L2479*20*0.001),0)*(1-G2479))),SUM(IFERROR(SUM(VLOOKUP(C2479,SpeciesLookup,37,FALSE)/L2479*'6. Look Up Tables'!$M$9*0.001),0)*(1-G2479)))</f>
        <v>0</v>
      </c>
      <c r="N2479" s="120" t="s">
        <v>114</v>
      </c>
      <c r="O2479" s="122">
        <f t="shared" si="231"/>
        <v>0</v>
      </c>
      <c r="P2479" s="123"/>
    </row>
    <row r="2480" spans="2:16" x14ac:dyDescent="0.2">
      <c r="B2480" s="124"/>
      <c r="C2480" s="137"/>
      <c r="D2480" s="138">
        <f t="shared" si="228"/>
        <v>0</v>
      </c>
      <c r="E2480" s="231"/>
      <c r="F2480" s="119"/>
      <c r="G2480" s="139">
        <f t="shared" si="232"/>
        <v>0</v>
      </c>
      <c r="H2480" s="140">
        <f t="shared" si="229"/>
        <v>0</v>
      </c>
      <c r="I2480" s="122">
        <f t="shared" si="233"/>
        <v>0</v>
      </c>
      <c r="K2480" s="120"/>
      <c r="L2480" s="141" t="e">
        <f t="shared" si="230"/>
        <v>#N/A</v>
      </c>
      <c r="M2480" s="142">
        <f>IF(C2480="ZZ Group",(SUM(IFERROR(SUM(VLOOKUP(C2480,SpeciesLookup,37,FALSE)*E2480/L2480*20*0.001),0)*(1-G2480))),SUM(IFERROR(SUM(VLOOKUP(C2480,SpeciesLookup,37,FALSE)/L2480*'6. Look Up Tables'!$M$9*0.001),0)*(1-G2480)))</f>
        <v>0</v>
      </c>
      <c r="N2480" s="120" t="s">
        <v>114</v>
      </c>
      <c r="O2480" s="122">
        <f t="shared" si="231"/>
        <v>0</v>
      </c>
      <c r="P2480" s="123"/>
    </row>
    <row r="2481" spans="2:16" x14ac:dyDescent="0.2">
      <c r="B2481" s="124"/>
      <c r="C2481" s="137"/>
      <c r="D2481" s="138">
        <f t="shared" si="228"/>
        <v>0</v>
      </c>
      <c r="E2481" s="231"/>
      <c r="F2481" s="119"/>
      <c r="G2481" s="139">
        <f t="shared" si="232"/>
        <v>0</v>
      </c>
      <c r="H2481" s="140">
        <f t="shared" si="229"/>
        <v>0</v>
      </c>
      <c r="I2481" s="122">
        <f t="shared" si="233"/>
        <v>0</v>
      </c>
      <c r="K2481" s="120"/>
      <c r="L2481" s="141" t="e">
        <f t="shared" si="230"/>
        <v>#N/A</v>
      </c>
      <c r="M2481" s="142">
        <f>IF(C2481="ZZ Group",(SUM(IFERROR(SUM(VLOOKUP(C2481,SpeciesLookup,37,FALSE)*E2481/L2481*20*0.001),0)*(1-G2481))),SUM(IFERROR(SUM(VLOOKUP(C2481,SpeciesLookup,37,FALSE)/L2481*'6. Look Up Tables'!$M$9*0.001),0)*(1-G2481)))</f>
        <v>0</v>
      </c>
      <c r="N2481" s="120" t="s">
        <v>114</v>
      </c>
      <c r="O2481" s="122">
        <f t="shared" si="231"/>
        <v>0</v>
      </c>
      <c r="P2481" s="123"/>
    </row>
    <row r="2482" spans="2:16" x14ac:dyDescent="0.2">
      <c r="B2482" s="124"/>
      <c r="C2482" s="137"/>
      <c r="D2482" s="138">
        <f t="shared" si="228"/>
        <v>0</v>
      </c>
      <c r="E2482" s="231"/>
      <c r="F2482" s="119"/>
      <c r="G2482" s="139">
        <f t="shared" si="232"/>
        <v>0</v>
      </c>
      <c r="H2482" s="140">
        <f t="shared" si="229"/>
        <v>0</v>
      </c>
      <c r="I2482" s="122">
        <f t="shared" si="233"/>
        <v>0</v>
      </c>
      <c r="K2482" s="120"/>
      <c r="L2482" s="141" t="e">
        <f t="shared" si="230"/>
        <v>#N/A</v>
      </c>
      <c r="M2482" s="142">
        <f>IF(C2482="ZZ Group",(SUM(IFERROR(SUM(VLOOKUP(C2482,SpeciesLookup,37,FALSE)*E2482/L2482*20*0.001),0)*(1-G2482))),SUM(IFERROR(SUM(VLOOKUP(C2482,SpeciesLookup,37,FALSE)/L2482*'6. Look Up Tables'!$M$9*0.001),0)*(1-G2482)))</f>
        <v>0</v>
      </c>
      <c r="N2482" s="120" t="s">
        <v>114</v>
      </c>
      <c r="O2482" s="122">
        <f t="shared" si="231"/>
        <v>0</v>
      </c>
      <c r="P2482" s="123"/>
    </row>
    <row r="2483" spans="2:16" x14ac:dyDescent="0.2">
      <c r="B2483" s="124"/>
      <c r="C2483" s="137"/>
      <c r="D2483" s="138">
        <f t="shared" si="228"/>
        <v>0</v>
      </c>
      <c r="E2483" s="231"/>
      <c r="F2483" s="119"/>
      <c r="G2483" s="139">
        <f t="shared" si="232"/>
        <v>0</v>
      </c>
      <c r="H2483" s="140">
        <f t="shared" si="229"/>
        <v>0</v>
      </c>
      <c r="I2483" s="122">
        <f t="shared" si="233"/>
        <v>0</v>
      </c>
      <c r="K2483" s="120"/>
      <c r="L2483" s="141" t="e">
        <f t="shared" si="230"/>
        <v>#N/A</v>
      </c>
      <c r="M2483" s="142">
        <f>IF(C2483="ZZ Group",(SUM(IFERROR(SUM(VLOOKUP(C2483,SpeciesLookup,37,FALSE)*E2483/L2483*20*0.001),0)*(1-G2483))),SUM(IFERROR(SUM(VLOOKUP(C2483,SpeciesLookup,37,FALSE)/L2483*'6. Look Up Tables'!$M$9*0.001),0)*(1-G2483)))</f>
        <v>0</v>
      </c>
      <c r="N2483" s="120" t="s">
        <v>114</v>
      </c>
      <c r="O2483" s="122">
        <f t="shared" si="231"/>
        <v>0</v>
      </c>
      <c r="P2483" s="123"/>
    </row>
    <row r="2484" spans="2:16" x14ac:dyDescent="0.2">
      <c r="B2484" s="124"/>
      <c r="C2484" s="137"/>
      <c r="D2484" s="138">
        <f t="shared" si="228"/>
        <v>0</v>
      </c>
      <c r="E2484" s="231"/>
      <c r="F2484" s="119"/>
      <c r="G2484" s="139">
        <f t="shared" si="232"/>
        <v>0</v>
      </c>
      <c r="H2484" s="140">
        <f t="shared" si="229"/>
        <v>0</v>
      </c>
      <c r="I2484" s="122">
        <f t="shared" si="233"/>
        <v>0</v>
      </c>
      <c r="K2484" s="120"/>
      <c r="L2484" s="141" t="e">
        <f t="shared" si="230"/>
        <v>#N/A</v>
      </c>
      <c r="M2484" s="142">
        <f>IF(C2484="ZZ Group",(SUM(IFERROR(SUM(VLOOKUP(C2484,SpeciesLookup,37,FALSE)*E2484/L2484*20*0.001),0)*(1-G2484))),SUM(IFERROR(SUM(VLOOKUP(C2484,SpeciesLookup,37,FALSE)/L2484*'6. Look Up Tables'!$M$9*0.001),0)*(1-G2484)))</f>
        <v>0</v>
      </c>
      <c r="N2484" s="120" t="s">
        <v>114</v>
      </c>
      <c r="O2484" s="122">
        <f t="shared" si="231"/>
        <v>0</v>
      </c>
      <c r="P2484" s="123"/>
    </row>
    <row r="2485" spans="2:16" x14ac:dyDescent="0.2">
      <c r="B2485" s="124"/>
      <c r="C2485" s="137"/>
      <c r="D2485" s="138">
        <f t="shared" si="228"/>
        <v>0</v>
      </c>
      <c r="E2485" s="231"/>
      <c r="F2485" s="119"/>
      <c r="G2485" s="139">
        <f t="shared" si="232"/>
        <v>0</v>
      </c>
      <c r="H2485" s="140">
        <f t="shared" si="229"/>
        <v>0</v>
      </c>
      <c r="I2485" s="122">
        <f t="shared" si="233"/>
        <v>0</v>
      </c>
      <c r="K2485" s="120"/>
      <c r="L2485" s="141" t="e">
        <f t="shared" si="230"/>
        <v>#N/A</v>
      </c>
      <c r="M2485" s="142">
        <f>IF(C2485="ZZ Group",(SUM(IFERROR(SUM(VLOOKUP(C2485,SpeciesLookup,37,FALSE)*E2485/L2485*20*0.001),0)*(1-G2485))),SUM(IFERROR(SUM(VLOOKUP(C2485,SpeciesLookup,37,FALSE)/L2485*'6. Look Up Tables'!$M$9*0.001),0)*(1-G2485)))</f>
        <v>0</v>
      </c>
      <c r="N2485" s="120" t="s">
        <v>114</v>
      </c>
      <c r="O2485" s="122">
        <f t="shared" si="231"/>
        <v>0</v>
      </c>
      <c r="P2485" s="123"/>
    </row>
    <row r="2486" spans="2:16" x14ac:dyDescent="0.2">
      <c r="B2486" s="124"/>
      <c r="C2486" s="137"/>
      <c r="D2486" s="138">
        <f t="shared" si="228"/>
        <v>0</v>
      </c>
      <c r="E2486" s="231"/>
      <c r="F2486" s="119"/>
      <c r="G2486" s="139">
        <f t="shared" si="232"/>
        <v>0</v>
      </c>
      <c r="H2486" s="140">
        <f t="shared" si="229"/>
        <v>0</v>
      </c>
      <c r="I2486" s="122">
        <f t="shared" si="233"/>
        <v>0</v>
      </c>
      <c r="K2486" s="120"/>
      <c r="L2486" s="141" t="e">
        <f t="shared" si="230"/>
        <v>#N/A</v>
      </c>
      <c r="M2486" s="142">
        <f>IF(C2486="ZZ Group",(SUM(IFERROR(SUM(VLOOKUP(C2486,SpeciesLookup,37,FALSE)*E2486/L2486*20*0.001),0)*(1-G2486))),SUM(IFERROR(SUM(VLOOKUP(C2486,SpeciesLookup,37,FALSE)/L2486*'6. Look Up Tables'!$M$9*0.001),0)*(1-G2486)))</f>
        <v>0</v>
      </c>
      <c r="N2486" s="120" t="s">
        <v>114</v>
      </c>
      <c r="O2486" s="122">
        <f t="shared" si="231"/>
        <v>0</v>
      </c>
      <c r="P2486" s="123"/>
    </row>
    <row r="2487" spans="2:16" x14ac:dyDescent="0.2">
      <c r="B2487" s="124"/>
      <c r="C2487" s="137"/>
      <c r="D2487" s="138">
        <f t="shared" si="228"/>
        <v>0</v>
      </c>
      <c r="E2487" s="231"/>
      <c r="F2487" s="119"/>
      <c r="G2487" s="139">
        <f t="shared" si="232"/>
        <v>0</v>
      </c>
      <c r="H2487" s="140">
        <f t="shared" si="229"/>
        <v>0</v>
      </c>
      <c r="I2487" s="122">
        <f t="shared" si="233"/>
        <v>0</v>
      </c>
      <c r="K2487" s="120"/>
      <c r="L2487" s="141" t="e">
        <f t="shared" si="230"/>
        <v>#N/A</v>
      </c>
      <c r="M2487" s="142">
        <f>IF(C2487="ZZ Group",(SUM(IFERROR(SUM(VLOOKUP(C2487,SpeciesLookup,37,FALSE)*E2487/L2487*20*0.001),0)*(1-G2487))),SUM(IFERROR(SUM(VLOOKUP(C2487,SpeciesLookup,37,FALSE)/L2487*'6. Look Up Tables'!$M$9*0.001),0)*(1-G2487)))</f>
        <v>0</v>
      </c>
      <c r="N2487" s="120" t="s">
        <v>114</v>
      </c>
      <c r="O2487" s="122">
        <f t="shared" si="231"/>
        <v>0</v>
      </c>
      <c r="P2487" s="123"/>
    </row>
    <row r="2488" spans="2:16" x14ac:dyDescent="0.2">
      <c r="B2488" s="124"/>
      <c r="C2488" s="137"/>
      <c r="D2488" s="138">
        <f t="shared" si="228"/>
        <v>0</v>
      </c>
      <c r="E2488" s="231"/>
      <c r="F2488" s="119"/>
      <c r="G2488" s="139">
        <f t="shared" si="232"/>
        <v>0</v>
      </c>
      <c r="H2488" s="140">
        <f t="shared" si="229"/>
        <v>0</v>
      </c>
      <c r="I2488" s="122">
        <f t="shared" si="233"/>
        <v>0</v>
      </c>
      <c r="K2488" s="120"/>
      <c r="L2488" s="141" t="e">
        <f t="shared" si="230"/>
        <v>#N/A</v>
      </c>
      <c r="M2488" s="142">
        <f>IF(C2488="ZZ Group",(SUM(IFERROR(SUM(VLOOKUP(C2488,SpeciesLookup,37,FALSE)*E2488/L2488*20*0.001),0)*(1-G2488))),SUM(IFERROR(SUM(VLOOKUP(C2488,SpeciesLookup,37,FALSE)/L2488*'6. Look Up Tables'!$M$9*0.001),0)*(1-G2488)))</f>
        <v>0</v>
      </c>
      <c r="N2488" s="120" t="s">
        <v>114</v>
      </c>
      <c r="O2488" s="122">
        <f t="shared" si="231"/>
        <v>0</v>
      </c>
      <c r="P2488" s="123"/>
    </row>
    <row r="2489" spans="2:16" x14ac:dyDescent="0.2">
      <c r="B2489" s="124"/>
      <c r="C2489" s="137"/>
      <c r="D2489" s="138">
        <f t="shared" si="228"/>
        <v>0</v>
      </c>
      <c r="E2489" s="231"/>
      <c r="F2489" s="119"/>
      <c r="G2489" s="139">
        <f t="shared" si="232"/>
        <v>0</v>
      </c>
      <c r="H2489" s="140">
        <f t="shared" si="229"/>
        <v>0</v>
      </c>
      <c r="I2489" s="122">
        <f t="shared" si="233"/>
        <v>0</v>
      </c>
      <c r="K2489" s="120"/>
      <c r="L2489" s="141" t="e">
        <f t="shared" si="230"/>
        <v>#N/A</v>
      </c>
      <c r="M2489" s="142">
        <f>IF(C2489="ZZ Group",(SUM(IFERROR(SUM(VLOOKUP(C2489,SpeciesLookup,37,FALSE)*E2489/L2489*20*0.001),0)*(1-G2489))),SUM(IFERROR(SUM(VLOOKUP(C2489,SpeciesLookup,37,FALSE)/L2489*'6. Look Up Tables'!$M$9*0.001),0)*(1-G2489)))</f>
        <v>0</v>
      </c>
      <c r="N2489" s="120" t="s">
        <v>114</v>
      </c>
      <c r="O2489" s="122">
        <f t="shared" si="231"/>
        <v>0</v>
      </c>
      <c r="P2489" s="123"/>
    </row>
    <row r="2490" spans="2:16" x14ac:dyDescent="0.2">
      <c r="B2490" s="124"/>
      <c r="C2490" s="137"/>
      <c r="D2490" s="138">
        <f t="shared" si="228"/>
        <v>0</v>
      </c>
      <c r="E2490" s="231"/>
      <c r="F2490" s="119"/>
      <c r="G2490" s="139">
        <f t="shared" si="232"/>
        <v>0</v>
      </c>
      <c r="H2490" s="140">
        <f t="shared" si="229"/>
        <v>0</v>
      </c>
      <c r="I2490" s="122">
        <f t="shared" si="233"/>
        <v>0</v>
      </c>
      <c r="K2490" s="120"/>
      <c r="L2490" s="141" t="e">
        <f t="shared" si="230"/>
        <v>#N/A</v>
      </c>
      <c r="M2490" s="142">
        <f>IF(C2490="ZZ Group",(SUM(IFERROR(SUM(VLOOKUP(C2490,SpeciesLookup,37,FALSE)*E2490/L2490*20*0.001),0)*(1-G2490))),SUM(IFERROR(SUM(VLOOKUP(C2490,SpeciesLookup,37,FALSE)/L2490*'6. Look Up Tables'!$M$9*0.001),0)*(1-G2490)))</f>
        <v>0</v>
      </c>
      <c r="N2490" s="120" t="s">
        <v>114</v>
      </c>
      <c r="O2490" s="122">
        <f t="shared" si="231"/>
        <v>0</v>
      </c>
      <c r="P2490" s="123"/>
    </row>
    <row r="2491" spans="2:16" x14ac:dyDescent="0.2">
      <c r="B2491" s="124"/>
      <c r="C2491" s="137"/>
      <c r="D2491" s="138">
        <f t="shared" si="228"/>
        <v>0</v>
      </c>
      <c r="E2491" s="231"/>
      <c r="F2491" s="119"/>
      <c r="G2491" s="139">
        <f t="shared" si="232"/>
        <v>0</v>
      </c>
      <c r="H2491" s="140">
        <f t="shared" si="229"/>
        <v>0</v>
      </c>
      <c r="I2491" s="122">
        <f t="shared" si="233"/>
        <v>0</v>
      </c>
      <c r="K2491" s="120"/>
      <c r="L2491" s="141" t="e">
        <f t="shared" si="230"/>
        <v>#N/A</v>
      </c>
      <c r="M2491" s="142">
        <f>IF(C2491="ZZ Group",(SUM(IFERROR(SUM(VLOOKUP(C2491,SpeciesLookup,37,FALSE)*E2491/L2491*20*0.001),0)*(1-G2491))),SUM(IFERROR(SUM(VLOOKUP(C2491,SpeciesLookup,37,FALSE)/L2491*'6. Look Up Tables'!$M$9*0.001),0)*(1-G2491)))</f>
        <v>0</v>
      </c>
      <c r="N2491" s="120" t="s">
        <v>114</v>
      </c>
      <c r="O2491" s="122">
        <f t="shared" si="231"/>
        <v>0</v>
      </c>
      <c r="P2491" s="123"/>
    </row>
    <row r="2492" spans="2:16" x14ac:dyDescent="0.2">
      <c r="B2492" s="124"/>
      <c r="C2492" s="137"/>
      <c r="D2492" s="138">
        <f t="shared" si="228"/>
        <v>0</v>
      </c>
      <c r="E2492" s="231"/>
      <c r="F2492" s="119"/>
      <c r="G2492" s="139">
        <f t="shared" si="232"/>
        <v>0</v>
      </c>
      <c r="H2492" s="140">
        <f t="shared" si="229"/>
        <v>0</v>
      </c>
      <c r="I2492" s="122">
        <f t="shared" si="233"/>
        <v>0</v>
      </c>
      <c r="K2492" s="120"/>
      <c r="L2492" s="141" t="e">
        <f t="shared" si="230"/>
        <v>#N/A</v>
      </c>
      <c r="M2492" s="142">
        <f>IF(C2492="ZZ Group",(SUM(IFERROR(SUM(VLOOKUP(C2492,SpeciesLookup,37,FALSE)*E2492/L2492*20*0.001),0)*(1-G2492))),SUM(IFERROR(SUM(VLOOKUP(C2492,SpeciesLookup,37,FALSE)/L2492*'6. Look Up Tables'!$M$9*0.001),0)*(1-G2492)))</f>
        <v>0</v>
      </c>
      <c r="N2492" s="120" t="s">
        <v>114</v>
      </c>
      <c r="O2492" s="122">
        <f t="shared" si="231"/>
        <v>0</v>
      </c>
      <c r="P2492" s="123"/>
    </row>
    <row r="2493" spans="2:16" x14ac:dyDescent="0.2">
      <c r="B2493" s="124"/>
      <c r="C2493" s="137"/>
      <c r="D2493" s="138">
        <f t="shared" si="228"/>
        <v>0</v>
      </c>
      <c r="E2493" s="231"/>
      <c r="F2493" s="119"/>
      <c r="G2493" s="139">
        <f t="shared" si="232"/>
        <v>0</v>
      </c>
      <c r="H2493" s="140">
        <f t="shared" si="229"/>
        <v>0</v>
      </c>
      <c r="I2493" s="122">
        <f t="shared" si="233"/>
        <v>0</v>
      </c>
      <c r="K2493" s="120"/>
      <c r="L2493" s="141" t="e">
        <f t="shared" si="230"/>
        <v>#N/A</v>
      </c>
      <c r="M2493" s="142">
        <f>IF(C2493="ZZ Group",(SUM(IFERROR(SUM(VLOOKUP(C2493,SpeciesLookup,37,FALSE)*E2493/L2493*20*0.001),0)*(1-G2493))),SUM(IFERROR(SUM(VLOOKUP(C2493,SpeciesLookup,37,FALSE)/L2493*'6. Look Up Tables'!$M$9*0.001),0)*(1-G2493)))</f>
        <v>0</v>
      </c>
      <c r="N2493" s="120" t="s">
        <v>114</v>
      </c>
      <c r="O2493" s="122">
        <f t="shared" si="231"/>
        <v>0</v>
      </c>
      <c r="P2493" s="123"/>
    </row>
    <row r="2494" spans="2:16" x14ac:dyDescent="0.2">
      <c r="B2494" s="124"/>
      <c r="C2494" s="137"/>
      <c r="D2494" s="138">
        <f t="shared" si="228"/>
        <v>0</v>
      </c>
      <c r="E2494" s="231"/>
      <c r="F2494" s="119"/>
      <c r="G2494" s="139">
        <f t="shared" si="232"/>
        <v>0</v>
      </c>
      <c r="H2494" s="140">
        <f t="shared" si="229"/>
        <v>0</v>
      </c>
      <c r="I2494" s="122">
        <f t="shared" si="233"/>
        <v>0</v>
      </c>
      <c r="K2494" s="120"/>
      <c r="L2494" s="141" t="e">
        <f t="shared" si="230"/>
        <v>#N/A</v>
      </c>
      <c r="M2494" s="142">
        <f>IF(C2494="ZZ Group",(SUM(IFERROR(SUM(VLOOKUP(C2494,SpeciesLookup,37,FALSE)*E2494/L2494*20*0.001),0)*(1-G2494))),SUM(IFERROR(SUM(VLOOKUP(C2494,SpeciesLookup,37,FALSE)/L2494*'6. Look Up Tables'!$M$9*0.001),0)*(1-G2494)))</f>
        <v>0</v>
      </c>
      <c r="N2494" s="120" t="s">
        <v>114</v>
      </c>
      <c r="O2494" s="122">
        <f t="shared" si="231"/>
        <v>0</v>
      </c>
      <c r="P2494" s="123"/>
    </row>
    <row r="2495" spans="2:16" x14ac:dyDescent="0.2">
      <c r="B2495" s="124"/>
      <c r="C2495" s="137"/>
      <c r="D2495" s="138">
        <f t="shared" si="228"/>
        <v>0</v>
      </c>
      <c r="E2495" s="231"/>
      <c r="F2495" s="119"/>
      <c r="G2495" s="139">
        <f t="shared" si="232"/>
        <v>0</v>
      </c>
      <c r="H2495" s="140">
        <f t="shared" si="229"/>
        <v>0</v>
      </c>
      <c r="I2495" s="122">
        <f t="shared" si="233"/>
        <v>0</v>
      </c>
      <c r="K2495" s="120"/>
      <c r="L2495" s="141" t="e">
        <f t="shared" si="230"/>
        <v>#N/A</v>
      </c>
      <c r="M2495" s="142">
        <f>IF(C2495="ZZ Group",(SUM(IFERROR(SUM(VLOOKUP(C2495,SpeciesLookup,37,FALSE)*E2495/L2495*20*0.001),0)*(1-G2495))),SUM(IFERROR(SUM(VLOOKUP(C2495,SpeciesLookup,37,FALSE)/L2495*'6. Look Up Tables'!$M$9*0.001),0)*(1-G2495)))</f>
        <v>0</v>
      </c>
      <c r="N2495" s="120" t="s">
        <v>114</v>
      </c>
      <c r="O2495" s="122">
        <f t="shared" si="231"/>
        <v>0</v>
      </c>
      <c r="P2495" s="123"/>
    </row>
    <row r="2496" spans="2:16" x14ac:dyDescent="0.2">
      <c r="B2496" s="124"/>
      <c r="C2496" s="137"/>
      <c r="D2496" s="138">
        <f t="shared" si="228"/>
        <v>0</v>
      </c>
      <c r="E2496" s="231"/>
      <c r="F2496" s="119"/>
      <c r="G2496" s="139">
        <f t="shared" si="232"/>
        <v>0</v>
      </c>
      <c r="H2496" s="140">
        <f t="shared" si="229"/>
        <v>0</v>
      </c>
      <c r="I2496" s="122">
        <f t="shared" si="233"/>
        <v>0</v>
      </c>
      <c r="K2496" s="120"/>
      <c r="L2496" s="141" t="e">
        <f t="shared" si="230"/>
        <v>#N/A</v>
      </c>
      <c r="M2496" s="142">
        <f>IF(C2496="ZZ Group",(SUM(IFERROR(SUM(VLOOKUP(C2496,SpeciesLookup,37,FALSE)*E2496/L2496*20*0.001),0)*(1-G2496))),SUM(IFERROR(SUM(VLOOKUP(C2496,SpeciesLookup,37,FALSE)/L2496*'6. Look Up Tables'!$M$9*0.001),0)*(1-G2496)))</f>
        <v>0</v>
      </c>
      <c r="N2496" s="120" t="s">
        <v>114</v>
      </c>
      <c r="O2496" s="122">
        <f t="shared" si="231"/>
        <v>0</v>
      </c>
      <c r="P2496" s="123"/>
    </row>
    <row r="2497" spans="2:16" x14ac:dyDescent="0.2">
      <c r="B2497" s="124"/>
      <c r="C2497" s="137"/>
      <c r="D2497" s="138">
        <f t="shared" ref="D2497:D2560" si="234">IFERROR(VLOOKUP(C2497,SpeciesLookup,25,FALSE),0)</f>
        <v>0</v>
      </c>
      <c r="E2497" s="231"/>
      <c r="F2497" s="119"/>
      <c r="G2497" s="139">
        <f t="shared" si="232"/>
        <v>0</v>
      </c>
      <c r="H2497" s="140">
        <f t="shared" ref="H2497:H2560" si="235">IFERROR(VLOOKUP(C2497,SpeciesLookup,26,FALSE),0)</f>
        <v>0</v>
      </c>
      <c r="I2497" s="122">
        <f t="shared" si="233"/>
        <v>0</v>
      </c>
      <c r="K2497" s="120"/>
      <c r="L2497" s="141" t="e">
        <f t="shared" ref="L2497:L2560" si="236">VLOOKUP(K2497,AWHC,2,FALSE)</f>
        <v>#N/A</v>
      </c>
      <c r="M2497" s="142">
        <f>IF(C2497="ZZ Group",(SUM(IFERROR(SUM(VLOOKUP(C2497,SpeciesLookup,37,FALSE)*E2497/L2497*20*0.001),0)*(1-G2497))),SUM(IFERROR(SUM(VLOOKUP(C2497,SpeciesLookup,37,FALSE)/L2497*'6. Look Up Tables'!$M$9*0.001),0)*(1-G2497)))</f>
        <v>0</v>
      </c>
      <c r="N2497" s="120" t="s">
        <v>114</v>
      </c>
      <c r="O2497" s="122">
        <f t="shared" ref="O2497:O2560" si="237">IF(N2497="Yes",M2497*0.8,M2497)</f>
        <v>0</v>
      </c>
      <c r="P2497" s="123"/>
    </row>
    <row r="2498" spans="2:16" x14ac:dyDescent="0.2">
      <c r="B2498" s="124"/>
      <c r="C2498" s="137"/>
      <c r="D2498" s="138">
        <f t="shared" si="234"/>
        <v>0</v>
      </c>
      <c r="E2498" s="231"/>
      <c r="F2498" s="119"/>
      <c r="G2498" s="139">
        <f t="shared" si="232"/>
        <v>0</v>
      </c>
      <c r="H2498" s="140">
        <f t="shared" si="235"/>
        <v>0</v>
      </c>
      <c r="I2498" s="122">
        <f t="shared" si="233"/>
        <v>0</v>
      </c>
      <c r="K2498" s="120"/>
      <c r="L2498" s="141" t="e">
        <f t="shared" si="236"/>
        <v>#N/A</v>
      </c>
      <c r="M2498" s="142">
        <f>IF(C2498="ZZ Group",(SUM(IFERROR(SUM(VLOOKUP(C2498,SpeciesLookup,37,FALSE)*E2498/L2498*20*0.001),0)*(1-G2498))),SUM(IFERROR(SUM(VLOOKUP(C2498,SpeciesLookup,37,FALSE)/L2498*'6. Look Up Tables'!$M$9*0.001),0)*(1-G2498)))</f>
        <v>0</v>
      </c>
      <c r="N2498" s="120" t="s">
        <v>114</v>
      </c>
      <c r="O2498" s="122">
        <f t="shared" si="237"/>
        <v>0</v>
      </c>
      <c r="P2498" s="123"/>
    </row>
    <row r="2499" spans="2:16" x14ac:dyDescent="0.2">
      <c r="B2499" s="124"/>
      <c r="C2499" s="137"/>
      <c r="D2499" s="138">
        <f t="shared" si="234"/>
        <v>0</v>
      </c>
      <c r="E2499" s="231"/>
      <c r="F2499" s="119"/>
      <c r="G2499" s="139">
        <f t="shared" si="232"/>
        <v>0</v>
      </c>
      <c r="H2499" s="140">
        <f t="shared" si="235"/>
        <v>0</v>
      </c>
      <c r="I2499" s="122">
        <f t="shared" si="233"/>
        <v>0</v>
      </c>
      <c r="K2499" s="120"/>
      <c r="L2499" s="141" t="e">
        <f t="shared" si="236"/>
        <v>#N/A</v>
      </c>
      <c r="M2499" s="142">
        <f>IF(C2499="ZZ Group",(SUM(IFERROR(SUM(VLOOKUP(C2499,SpeciesLookup,37,FALSE)*E2499/L2499*20*0.001),0)*(1-G2499))),SUM(IFERROR(SUM(VLOOKUP(C2499,SpeciesLookup,37,FALSE)/L2499*'6. Look Up Tables'!$M$9*0.001),0)*(1-G2499)))</f>
        <v>0</v>
      </c>
      <c r="N2499" s="120" t="s">
        <v>114</v>
      </c>
      <c r="O2499" s="122">
        <f t="shared" si="237"/>
        <v>0</v>
      </c>
      <c r="P2499" s="123"/>
    </row>
    <row r="2500" spans="2:16" x14ac:dyDescent="0.2">
      <c r="B2500" s="124"/>
      <c r="C2500" s="137"/>
      <c r="D2500" s="138">
        <f t="shared" si="234"/>
        <v>0</v>
      </c>
      <c r="E2500" s="231"/>
      <c r="F2500" s="119"/>
      <c r="G2500" s="139">
        <f t="shared" si="232"/>
        <v>0</v>
      </c>
      <c r="H2500" s="140">
        <f t="shared" si="235"/>
        <v>0</v>
      </c>
      <c r="I2500" s="122">
        <f t="shared" si="233"/>
        <v>0</v>
      </c>
      <c r="K2500" s="120"/>
      <c r="L2500" s="141" t="e">
        <f t="shared" si="236"/>
        <v>#N/A</v>
      </c>
      <c r="M2500" s="142">
        <f>IF(C2500="ZZ Group",(SUM(IFERROR(SUM(VLOOKUP(C2500,SpeciesLookup,37,FALSE)*E2500/L2500*20*0.001),0)*(1-G2500))),SUM(IFERROR(SUM(VLOOKUP(C2500,SpeciesLookup,37,FALSE)/L2500*'6. Look Up Tables'!$M$9*0.001),0)*(1-G2500)))</f>
        <v>0</v>
      </c>
      <c r="N2500" s="120" t="s">
        <v>114</v>
      </c>
      <c r="O2500" s="122">
        <f t="shared" si="237"/>
        <v>0</v>
      </c>
      <c r="P2500" s="123"/>
    </row>
    <row r="2501" spans="2:16" x14ac:dyDescent="0.2">
      <c r="B2501" s="124"/>
      <c r="C2501" s="137"/>
      <c r="D2501" s="138">
        <f t="shared" si="234"/>
        <v>0</v>
      </c>
      <c r="E2501" s="231"/>
      <c r="F2501" s="119"/>
      <c r="G2501" s="139">
        <f t="shared" si="232"/>
        <v>0</v>
      </c>
      <c r="H2501" s="140">
        <f t="shared" si="235"/>
        <v>0</v>
      </c>
      <c r="I2501" s="122">
        <f t="shared" si="233"/>
        <v>0</v>
      </c>
      <c r="K2501" s="120"/>
      <c r="L2501" s="141" t="e">
        <f t="shared" si="236"/>
        <v>#N/A</v>
      </c>
      <c r="M2501" s="142">
        <f>IF(C2501="ZZ Group",(SUM(IFERROR(SUM(VLOOKUP(C2501,SpeciesLookup,37,FALSE)*E2501/L2501*20*0.001),0)*(1-G2501))),SUM(IFERROR(SUM(VLOOKUP(C2501,SpeciesLookup,37,FALSE)/L2501*'6. Look Up Tables'!$M$9*0.001),0)*(1-G2501)))</f>
        <v>0</v>
      </c>
      <c r="N2501" s="120" t="s">
        <v>114</v>
      </c>
      <c r="O2501" s="122">
        <f t="shared" si="237"/>
        <v>0</v>
      </c>
      <c r="P2501" s="123"/>
    </row>
    <row r="2502" spans="2:16" x14ac:dyDescent="0.2">
      <c r="B2502" s="124"/>
      <c r="C2502" s="137"/>
      <c r="D2502" s="138">
        <f t="shared" si="234"/>
        <v>0</v>
      </c>
      <c r="E2502" s="231"/>
      <c r="F2502" s="119"/>
      <c r="G2502" s="139">
        <f t="shared" si="232"/>
        <v>0</v>
      </c>
      <c r="H2502" s="140">
        <f t="shared" si="235"/>
        <v>0</v>
      </c>
      <c r="I2502" s="122">
        <f t="shared" si="233"/>
        <v>0</v>
      </c>
      <c r="K2502" s="120"/>
      <c r="L2502" s="141" t="e">
        <f t="shared" si="236"/>
        <v>#N/A</v>
      </c>
      <c r="M2502" s="142">
        <f>IF(C2502="ZZ Group",(SUM(IFERROR(SUM(VLOOKUP(C2502,SpeciesLookup,37,FALSE)*E2502/L2502*20*0.001),0)*(1-G2502))),SUM(IFERROR(SUM(VLOOKUP(C2502,SpeciesLookup,37,FALSE)/L2502*'6. Look Up Tables'!$M$9*0.001),0)*(1-G2502)))</f>
        <v>0</v>
      </c>
      <c r="N2502" s="120" t="s">
        <v>114</v>
      </c>
      <c r="O2502" s="122">
        <f t="shared" si="237"/>
        <v>0</v>
      </c>
      <c r="P2502" s="123"/>
    </row>
    <row r="2503" spans="2:16" x14ac:dyDescent="0.2">
      <c r="B2503" s="124"/>
      <c r="C2503" s="137"/>
      <c r="D2503" s="138">
        <f t="shared" si="234"/>
        <v>0</v>
      </c>
      <c r="E2503" s="231"/>
      <c r="F2503" s="119"/>
      <c r="G2503" s="139">
        <f t="shared" si="232"/>
        <v>0</v>
      </c>
      <c r="H2503" s="140">
        <f t="shared" si="235"/>
        <v>0</v>
      </c>
      <c r="I2503" s="122">
        <f t="shared" si="233"/>
        <v>0</v>
      </c>
      <c r="K2503" s="120"/>
      <c r="L2503" s="141" t="e">
        <f t="shared" si="236"/>
        <v>#N/A</v>
      </c>
      <c r="M2503" s="142">
        <f>IF(C2503="ZZ Group",(SUM(IFERROR(SUM(VLOOKUP(C2503,SpeciesLookup,37,FALSE)*E2503/L2503*20*0.001),0)*(1-G2503))),SUM(IFERROR(SUM(VLOOKUP(C2503,SpeciesLookup,37,FALSE)/L2503*'6. Look Up Tables'!$M$9*0.001),0)*(1-G2503)))</f>
        <v>0</v>
      </c>
      <c r="N2503" s="120" t="s">
        <v>114</v>
      </c>
      <c r="O2503" s="122">
        <f t="shared" si="237"/>
        <v>0</v>
      </c>
      <c r="P2503" s="123"/>
    </row>
    <row r="2504" spans="2:16" x14ac:dyDescent="0.2">
      <c r="B2504" s="124"/>
      <c r="C2504" s="137"/>
      <c r="D2504" s="138">
        <f t="shared" si="234"/>
        <v>0</v>
      </c>
      <c r="E2504" s="231"/>
      <c r="F2504" s="119"/>
      <c r="G2504" s="139">
        <f t="shared" si="232"/>
        <v>0</v>
      </c>
      <c r="H2504" s="140">
        <f t="shared" si="235"/>
        <v>0</v>
      </c>
      <c r="I2504" s="122">
        <f t="shared" si="233"/>
        <v>0</v>
      </c>
      <c r="K2504" s="120"/>
      <c r="L2504" s="141" t="e">
        <f t="shared" si="236"/>
        <v>#N/A</v>
      </c>
      <c r="M2504" s="142">
        <f>IF(C2504="ZZ Group",(SUM(IFERROR(SUM(VLOOKUP(C2504,SpeciesLookup,37,FALSE)*E2504/L2504*20*0.001),0)*(1-G2504))),SUM(IFERROR(SUM(VLOOKUP(C2504,SpeciesLookup,37,FALSE)/L2504*'6. Look Up Tables'!$M$9*0.001),0)*(1-G2504)))</f>
        <v>0</v>
      </c>
      <c r="N2504" s="120" t="s">
        <v>114</v>
      </c>
      <c r="O2504" s="122">
        <f t="shared" si="237"/>
        <v>0</v>
      </c>
      <c r="P2504" s="123"/>
    </row>
    <row r="2505" spans="2:16" x14ac:dyDescent="0.2">
      <c r="B2505" s="124"/>
      <c r="C2505" s="137"/>
      <c r="D2505" s="138">
        <f t="shared" si="234"/>
        <v>0</v>
      </c>
      <c r="E2505" s="231"/>
      <c r="F2505" s="119"/>
      <c r="G2505" s="139">
        <f t="shared" si="232"/>
        <v>0</v>
      </c>
      <c r="H2505" s="140">
        <f t="shared" si="235"/>
        <v>0</v>
      </c>
      <c r="I2505" s="122">
        <f t="shared" si="233"/>
        <v>0</v>
      </c>
      <c r="K2505" s="120"/>
      <c r="L2505" s="141" t="e">
        <f t="shared" si="236"/>
        <v>#N/A</v>
      </c>
      <c r="M2505" s="142">
        <f>IF(C2505="ZZ Group",(SUM(IFERROR(SUM(VLOOKUP(C2505,SpeciesLookup,37,FALSE)*E2505/L2505*20*0.001),0)*(1-G2505))),SUM(IFERROR(SUM(VLOOKUP(C2505,SpeciesLookup,37,FALSE)/L2505*'6. Look Up Tables'!$M$9*0.001),0)*(1-G2505)))</f>
        <v>0</v>
      </c>
      <c r="N2505" s="120" t="s">
        <v>114</v>
      </c>
      <c r="O2505" s="122">
        <f t="shared" si="237"/>
        <v>0</v>
      </c>
      <c r="P2505" s="123"/>
    </row>
    <row r="2506" spans="2:16" x14ac:dyDescent="0.2">
      <c r="B2506" s="124"/>
      <c r="C2506" s="137"/>
      <c r="D2506" s="138">
        <f t="shared" si="234"/>
        <v>0</v>
      </c>
      <c r="E2506" s="231"/>
      <c r="F2506" s="119"/>
      <c r="G2506" s="139">
        <f t="shared" si="232"/>
        <v>0</v>
      </c>
      <c r="H2506" s="140">
        <f t="shared" si="235"/>
        <v>0</v>
      </c>
      <c r="I2506" s="122">
        <f t="shared" si="233"/>
        <v>0</v>
      </c>
      <c r="K2506" s="120"/>
      <c r="L2506" s="141" t="e">
        <f t="shared" si="236"/>
        <v>#N/A</v>
      </c>
      <c r="M2506" s="142">
        <f>IF(C2506="ZZ Group",(SUM(IFERROR(SUM(VLOOKUP(C2506,SpeciesLookup,37,FALSE)*E2506/L2506*20*0.001),0)*(1-G2506))),SUM(IFERROR(SUM(VLOOKUP(C2506,SpeciesLookup,37,FALSE)/L2506*'6. Look Up Tables'!$M$9*0.001),0)*(1-G2506)))</f>
        <v>0</v>
      </c>
      <c r="N2506" s="120" t="s">
        <v>114</v>
      </c>
      <c r="O2506" s="122">
        <f t="shared" si="237"/>
        <v>0</v>
      </c>
      <c r="P2506" s="123"/>
    </row>
    <row r="2507" spans="2:16" x14ac:dyDescent="0.2">
      <c r="B2507" s="124"/>
      <c r="C2507" s="137"/>
      <c r="D2507" s="138">
        <f t="shared" si="234"/>
        <v>0</v>
      </c>
      <c r="E2507" s="231"/>
      <c r="F2507" s="119"/>
      <c r="G2507" s="139">
        <f t="shared" si="232"/>
        <v>0</v>
      </c>
      <c r="H2507" s="140">
        <f t="shared" si="235"/>
        <v>0</v>
      </c>
      <c r="I2507" s="122">
        <f t="shared" si="233"/>
        <v>0</v>
      </c>
      <c r="K2507" s="120"/>
      <c r="L2507" s="141" t="e">
        <f t="shared" si="236"/>
        <v>#N/A</v>
      </c>
      <c r="M2507" s="142">
        <f>IF(C2507="ZZ Group",(SUM(IFERROR(SUM(VLOOKUP(C2507,SpeciesLookup,37,FALSE)*E2507/L2507*20*0.001),0)*(1-G2507))),SUM(IFERROR(SUM(VLOOKUP(C2507,SpeciesLookup,37,FALSE)/L2507*'6. Look Up Tables'!$M$9*0.001),0)*(1-G2507)))</f>
        <v>0</v>
      </c>
      <c r="N2507" s="120" t="s">
        <v>114</v>
      </c>
      <c r="O2507" s="122">
        <f t="shared" si="237"/>
        <v>0</v>
      </c>
      <c r="P2507" s="123"/>
    </row>
    <row r="2508" spans="2:16" x14ac:dyDescent="0.2">
      <c r="B2508" s="124"/>
      <c r="C2508" s="137"/>
      <c r="D2508" s="138">
        <f t="shared" si="234"/>
        <v>0</v>
      </c>
      <c r="E2508" s="231"/>
      <c r="F2508" s="119"/>
      <c r="G2508" s="139">
        <f t="shared" si="232"/>
        <v>0</v>
      </c>
      <c r="H2508" s="140">
        <f t="shared" si="235"/>
        <v>0</v>
      </c>
      <c r="I2508" s="122">
        <f t="shared" si="233"/>
        <v>0</v>
      </c>
      <c r="K2508" s="120"/>
      <c r="L2508" s="141" t="e">
        <f t="shared" si="236"/>
        <v>#N/A</v>
      </c>
      <c r="M2508" s="142">
        <f>IF(C2508="ZZ Group",(SUM(IFERROR(SUM(VLOOKUP(C2508,SpeciesLookup,37,FALSE)*E2508/L2508*20*0.001),0)*(1-G2508))),SUM(IFERROR(SUM(VLOOKUP(C2508,SpeciesLookup,37,FALSE)/L2508*'6. Look Up Tables'!$M$9*0.001),0)*(1-G2508)))</f>
        <v>0</v>
      </c>
      <c r="N2508" s="120" t="s">
        <v>114</v>
      </c>
      <c r="O2508" s="122">
        <f t="shared" si="237"/>
        <v>0</v>
      </c>
      <c r="P2508" s="123"/>
    </row>
    <row r="2509" spans="2:16" x14ac:dyDescent="0.2">
      <c r="B2509" s="124"/>
      <c r="C2509" s="137"/>
      <c r="D2509" s="138">
        <f t="shared" si="234"/>
        <v>0</v>
      </c>
      <c r="E2509" s="231"/>
      <c r="F2509" s="119"/>
      <c r="G2509" s="139">
        <f t="shared" ref="G2509:G2572" si="238">IF(C2509="ZZ Group",SUM(F2509/E2509),(IFERROR(SUM(F2509/(PI()*(D2509)^2)),0)))</f>
        <v>0</v>
      </c>
      <c r="H2509" s="140">
        <f t="shared" si="235"/>
        <v>0</v>
      </c>
      <c r="I2509" s="122">
        <f t="shared" ref="I2509:I2572" si="239">IFERROR(SUM(H2509*(1-G2509)),(E2509*(1-G2509)))</f>
        <v>0</v>
      </c>
      <c r="K2509" s="120"/>
      <c r="L2509" s="141" t="e">
        <f t="shared" si="236"/>
        <v>#N/A</v>
      </c>
      <c r="M2509" s="142">
        <f>IF(C2509="ZZ Group",(SUM(IFERROR(SUM(VLOOKUP(C2509,SpeciesLookup,37,FALSE)*E2509/L2509*20*0.001),0)*(1-G2509))),SUM(IFERROR(SUM(VLOOKUP(C2509,SpeciesLookup,37,FALSE)/L2509*'6. Look Up Tables'!$M$9*0.001),0)*(1-G2509)))</f>
        <v>0</v>
      </c>
      <c r="N2509" s="120" t="s">
        <v>114</v>
      </c>
      <c r="O2509" s="122">
        <f t="shared" si="237"/>
        <v>0</v>
      </c>
      <c r="P2509" s="123"/>
    </row>
    <row r="2510" spans="2:16" x14ac:dyDescent="0.2">
      <c r="B2510" s="124"/>
      <c r="C2510" s="137"/>
      <c r="D2510" s="138">
        <f t="shared" si="234"/>
        <v>0</v>
      </c>
      <c r="E2510" s="231"/>
      <c r="F2510" s="119"/>
      <c r="G2510" s="139">
        <f t="shared" si="238"/>
        <v>0</v>
      </c>
      <c r="H2510" s="140">
        <f t="shared" si="235"/>
        <v>0</v>
      </c>
      <c r="I2510" s="122">
        <f t="shared" si="239"/>
        <v>0</v>
      </c>
      <c r="K2510" s="120"/>
      <c r="L2510" s="141" t="e">
        <f t="shared" si="236"/>
        <v>#N/A</v>
      </c>
      <c r="M2510" s="142">
        <f>IF(C2510="ZZ Group",(SUM(IFERROR(SUM(VLOOKUP(C2510,SpeciesLookup,37,FALSE)*E2510/L2510*20*0.001),0)*(1-G2510))),SUM(IFERROR(SUM(VLOOKUP(C2510,SpeciesLookup,37,FALSE)/L2510*'6. Look Up Tables'!$M$9*0.001),0)*(1-G2510)))</f>
        <v>0</v>
      </c>
      <c r="N2510" s="120" t="s">
        <v>114</v>
      </c>
      <c r="O2510" s="122">
        <f t="shared" si="237"/>
        <v>0</v>
      </c>
      <c r="P2510" s="123"/>
    </row>
    <row r="2511" spans="2:16" x14ac:dyDescent="0.2">
      <c r="B2511" s="124"/>
      <c r="C2511" s="137"/>
      <c r="D2511" s="138">
        <f t="shared" si="234"/>
        <v>0</v>
      </c>
      <c r="E2511" s="231"/>
      <c r="F2511" s="119"/>
      <c r="G2511" s="139">
        <f t="shared" si="238"/>
        <v>0</v>
      </c>
      <c r="H2511" s="140">
        <f t="shared" si="235"/>
        <v>0</v>
      </c>
      <c r="I2511" s="122">
        <f t="shared" si="239"/>
        <v>0</v>
      </c>
      <c r="K2511" s="120"/>
      <c r="L2511" s="141" t="e">
        <f t="shared" si="236"/>
        <v>#N/A</v>
      </c>
      <c r="M2511" s="142">
        <f>IF(C2511="ZZ Group",(SUM(IFERROR(SUM(VLOOKUP(C2511,SpeciesLookup,37,FALSE)*E2511/L2511*20*0.001),0)*(1-G2511))),SUM(IFERROR(SUM(VLOOKUP(C2511,SpeciesLookup,37,FALSE)/L2511*'6. Look Up Tables'!$M$9*0.001),0)*(1-G2511)))</f>
        <v>0</v>
      </c>
      <c r="N2511" s="120" t="s">
        <v>114</v>
      </c>
      <c r="O2511" s="122">
        <f t="shared" si="237"/>
        <v>0</v>
      </c>
      <c r="P2511" s="123"/>
    </row>
    <row r="2512" spans="2:16" x14ac:dyDescent="0.2">
      <c r="B2512" s="124"/>
      <c r="C2512" s="137"/>
      <c r="D2512" s="138">
        <f t="shared" si="234"/>
        <v>0</v>
      </c>
      <c r="E2512" s="231"/>
      <c r="F2512" s="119"/>
      <c r="G2512" s="139">
        <f t="shared" si="238"/>
        <v>0</v>
      </c>
      <c r="H2512" s="140">
        <f t="shared" si="235"/>
        <v>0</v>
      </c>
      <c r="I2512" s="122">
        <f t="shared" si="239"/>
        <v>0</v>
      </c>
      <c r="K2512" s="120"/>
      <c r="L2512" s="141" t="e">
        <f t="shared" si="236"/>
        <v>#N/A</v>
      </c>
      <c r="M2512" s="142">
        <f>IF(C2512="ZZ Group",(SUM(IFERROR(SUM(VLOOKUP(C2512,SpeciesLookup,37,FALSE)*E2512/L2512*20*0.001),0)*(1-G2512))),SUM(IFERROR(SUM(VLOOKUP(C2512,SpeciesLookup,37,FALSE)/L2512*'6. Look Up Tables'!$M$9*0.001),0)*(1-G2512)))</f>
        <v>0</v>
      </c>
      <c r="N2512" s="120" t="s">
        <v>114</v>
      </c>
      <c r="O2512" s="122">
        <f t="shared" si="237"/>
        <v>0</v>
      </c>
      <c r="P2512" s="123"/>
    </row>
    <row r="2513" spans="2:16" x14ac:dyDescent="0.2">
      <c r="B2513" s="124"/>
      <c r="C2513" s="137"/>
      <c r="D2513" s="138">
        <f t="shared" si="234"/>
        <v>0</v>
      </c>
      <c r="E2513" s="231"/>
      <c r="F2513" s="119"/>
      <c r="G2513" s="139">
        <f t="shared" si="238"/>
        <v>0</v>
      </c>
      <c r="H2513" s="140">
        <f t="shared" si="235"/>
        <v>0</v>
      </c>
      <c r="I2513" s="122">
        <f t="shared" si="239"/>
        <v>0</v>
      </c>
      <c r="K2513" s="120"/>
      <c r="L2513" s="141" t="e">
        <f t="shared" si="236"/>
        <v>#N/A</v>
      </c>
      <c r="M2513" s="142">
        <f>IF(C2513="ZZ Group",(SUM(IFERROR(SUM(VLOOKUP(C2513,SpeciesLookup,37,FALSE)*E2513/L2513*20*0.001),0)*(1-G2513))),SUM(IFERROR(SUM(VLOOKUP(C2513,SpeciesLookup,37,FALSE)/L2513*'6. Look Up Tables'!$M$9*0.001),0)*(1-G2513)))</f>
        <v>0</v>
      </c>
      <c r="N2513" s="120" t="s">
        <v>114</v>
      </c>
      <c r="O2513" s="122">
        <f t="shared" si="237"/>
        <v>0</v>
      </c>
      <c r="P2513" s="123"/>
    </row>
    <row r="2514" spans="2:16" x14ac:dyDescent="0.2">
      <c r="B2514" s="124"/>
      <c r="C2514" s="137"/>
      <c r="D2514" s="138">
        <f t="shared" si="234"/>
        <v>0</v>
      </c>
      <c r="E2514" s="231"/>
      <c r="F2514" s="119"/>
      <c r="G2514" s="139">
        <f t="shared" si="238"/>
        <v>0</v>
      </c>
      <c r="H2514" s="140">
        <f t="shared" si="235"/>
        <v>0</v>
      </c>
      <c r="I2514" s="122">
        <f t="shared" si="239"/>
        <v>0</v>
      </c>
      <c r="K2514" s="120"/>
      <c r="L2514" s="141" t="e">
        <f t="shared" si="236"/>
        <v>#N/A</v>
      </c>
      <c r="M2514" s="142">
        <f>IF(C2514="ZZ Group",(SUM(IFERROR(SUM(VLOOKUP(C2514,SpeciesLookup,37,FALSE)*E2514/L2514*20*0.001),0)*(1-G2514))),SUM(IFERROR(SUM(VLOOKUP(C2514,SpeciesLookup,37,FALSE)/L2514*'6. Look Up Tables'!$M$9*0.001),0)*(1-G2514)))</f>
        <v>0</v>
      </c>
      <c r="N2514" s="120" t="s">
        <v>114</v>
      </c>
      <c r="O2514" s="122">
        <f t="shared" si="237"/>
        <v>0</v>
      </c>
      <c r="P2514" s="123"/>
    </row>
    <row r="2515" spans="2:16" x14ac:dyDescent="0.2">
      <c r="B2515" s="124"/>
      <c r="C2515" s="137"/>
      <c r="D2515" s="138">
        <f t="shared" si="234"/>
        <v>0</v>
      </c>
      <c r="E2515" s="231"/>
      <c r="F2515" s="119"/>
      <c r="G2515" s="139">
        <f t="shared" si="238"/>
        <v>0</v>
      </c>
      <c r="H2515" s="140">
        <f t="shared" si="235"/>
        <v>0</v>
      </c>
      <c r="I2515" s="122">
        <f t="shared" si="239"/>
        <v>0</v>
      </c>
      <c r="K2515" s="120"/>
      <c r="L2515" s="141" t="e">
        <f t="shared" si="236"/>
        <v>#N/A</v>
      </c>
      <c r="M2515" s="142">
        <f>IF(C2515="ZZ Group",(SUM(IFERROR(SUM(VLOOKUP(C2515,SpeciesLookup,37,FALSE)*E2515/L2515*20*0.001),0)*(1-G2515))),SUM(IFERROR(SUM(VLOOKUP(C2515,SpeciesLookup,37,FALSE)/L2515*'6. Look Up Tables'!$M$9*0.001),0)*(1-G2515)))</f>
        <v>0</v>
      </c>
      <c r="N2515" s="120" t="s">
        <v>114</v>
      </c>
      <c r="O2515" s="122">
        <f t="shared" si="237"/>
        <v>0</v>
      </c>
      <c r="P2515" s="123"/>
    </row>
    <row r="2516" spans="2:16" x14ac:dyDescent="0.2">
      <c r="B2516" s="124"/>
      <c r="C2516" s="137"/>
      <c r="D2516" s="138">
        <f t="shared" si="234"/>
        <v>0</v>
      </c>
      <c r="E2516" s="231"/>
      <c r="F2516" s="119"/>
      <c r="G2516" s="139">
        <f t="shared" si="238"/>
        <v>0</v>
      </c>
      <c r="H2516" s="140">
        <f t="shared" si="235"/>
        <v>0</v>
      </c>
      <c r="I2516" s="122">
        <f t="shared" si="239"/>
        <v>0</v>
      </c>
      <c r="K2516" s="120"/>
      <c r="L2516" s="141" t="e">
        <f t="shared" si="236"/>
        <v>#N/A</v>
      </c>
      <c r="M2516" s="142">
        <f>IF(C2516="ZZ Group",(SUM(IFERROR(SUM(VLOOKUP(C2516,SpeciesLookup,37,FALSE)*E2516/L2516*20*0.001),0)*(1-G2516))),SUM(IFERROR(SUM(VLOOKUP(C2516,SpeciesLookup,37,FALSE)/L2516*'6. Look Up Tables'!$M$9*0.001),0)*(1-G2516)))</f>
        <v>0</v>
      </c>
      <c r="N2516" s="120" t="s">
        <v>114</v>
      </c>
      <c r="O2516" s="122">
        <f t="shared" si="237"/>
        <v>0</v>
      </c>
      <c r="P2516" s="123"/>
    </row>
    <row r="2517" spans="2:16" x14ac:dyDescent="0.2">
      <c r="B2517" s="124"/>
      <c r="C2517" s="137"/>
      <c r="D2517" s="138">
        <f t="shared" si="234"/>
        <v>0</v>
      </c>
      <c r="E2517" s="231"/>
      <c r="F2517" s="119"/>
      <c r="G2517" s="139">
        <f t="shared" si="238"/>
        <v>0</v>
      </c>
      <c r="H2517" s="140">
        <f t="shared" si="235"/>
        <v>0</v>
      </c>
      <c r="I2517" s="122">
        <f t="shared" si="239"/>
        <v>0</v>
      </c>
      <c r="K2517" s="120"/>
      <c r="L2517" s="141" t="e">
        <f t="shared" si="236"/>
        <v>#N/A</v>
      </c>
      <c r="M2517" s="142">
        <f>IF(C2517="ZZ Group",(SUM(IFERROR(SUM(VLOOKUP(C2517,SpeciesLookup,37,FALSE)*E2517/L2517*20*0.001),0)*(1-G2517))),SUM(IFERROR(SUM(VLOOKUP(C2517,SpeciesLookup,37,FALSE)/L2517*'6. Look Up Tables'!$M$9*0.001),0)*(1-G2517)))</f>
        <v>0</v>
      </c>
      <c r="N2517" s="120" t="s">
        <v>114</v>
      </c>
      <c r="O2517" s="122">
        <f t="shared" si="237"/>
        <v>0</v>
      </c>
      <c r="P2517" s="123"/>
    </row>
    <row r="2518" spans="2:16" x14ac:dyDescent="0.2">
      <c r="B2518" s="124"/>
      <c r="C2518" s="137"/>
      <c r="D2518" s="138">
        <f t="shared" si="234"/>
        <v>0</v>
      </c>
      <c r="E2518" s="231"/>
      <c r="F2518" s="119"/>
      <c r="G2518" s="139">
        <f t="shared" si="238"/>
        <v>0</v>
      </c>
      <c r="H2518" s="140">
        <f t="shared" si="235"/>
        <v>0</v>
      </c>
      <c r="I2518" s="122">
        <f t="shared" si="239"/>
        <v>0</v>
      </c>
      <c r="K2518" s="120"/>
      <c r="L2518" s="141" t="e">
        <f t="shared" si="236"/>
        <v>#N/A</v>
      </c>
      <c r="M2518" s="142">
        <f>IF(C2518="ZZ Group",(SUM(IFERROR(SUM(VLOOKUP(C2518,SpeciesLookup,37,FALSE)*E2518/L2518*20*0.001),0)*(1-G2518))),SUM(IFERROR(SUM(VLOOKUP(C2518,SpeciesLookup,37,FALSE)/L2518*'6. Look Up Tables'!$M$9*0.001),0)*(1-G2518)))</f>
        <v>0</v>
      </c>
      <c r="N2518" s="120" t="s">
        <v>114</v>
      </c>
      <c r="O2518" s="122">
        <f t="shared" si="237"/>
        <v>0</v>
      </c>
      <c r="P2518" s="123"/>
    </row>
    <row r="2519" spans="2:16" x14ac:dyDescent="0.2">
      <c r="B2519" s="124"/>
      <c r="C2519" s="137"/>
      <c r="D2519" s="138">
        <f t="shared" si="234"/>
        <v>0</v>
      </c>
      <c r="E2519" s="231"/>
      <c r="F2519" s="119"/>
      <c r="G2519" s="139">
        <f t="shared" si="238"/>
        <v>0</v>
      </c>
      <c r="H2519" s="140">
        <f t="shared" si="235"/>
        <v>0</v>
      </c>
      <c r="I2519" s="122">
        <f t="shared" si="239"/>
        <v>0</v>
      </c>
      <c r="K2519" s="120"/>
      <c r="L2519" s="141" t="e">
        <f t="shared" si="236"/>
        <v>#N/A</v>
      </c>
      <c r="M2519" s="142">
        <f>IF(C2519="ZZ Group",(SUM(IFERROR(SUM(VLOOKUP(C2519,SpeciesLookup,37,FALSE)*E2519/L2519*20*0.001),0)*(1-G2519))),SUM(IFERROR(SUM(VLOOKUP(C2519,SpeciesLookup,37,FALSE)/L2519*'6. Look Up Tables'!$M$9*0.001),0)*(1-G2519)))</f>
        <v>0</v>
      </c>
      <c r="N2519" s="120" t="s">
        <v>114</v>
      </c>
      <c r="O2519" s="122">
        <f t="shared" si="237"/>
        <v>0</v>
      </c>
      <c r="P2519" s="123"/>
    </row>
    <row r="2520" spans="2:16" x14ac:dyDescent="0.2">
      <c r="B2520" s="124"/>
      <c r="C2520" s="137"/>
      <c r="D2520" s="138">
        <f t="shared" si="234"/>
        <v>0</v>
      </c>
      <c r="E2520" s="231"/>
      <c r="F2520" s="119"/>
      <c r="G2520" s="139">
        <f t="shared" si="238"/>
        <v>0</v>
      </c>
      <c r="H2520" s="140">
        <f t="shared" si="235"/>
        <v>0</v>
      </c>
      <c r="I2520" s="122">
        <f t="shared" si="239"/>
        <v>0</v>
      </c>
      <c r="K2520" s="120"/>
      <c r="L2520" s="141" t="e">
        <f t="shared" si="236"/>
        <v>#N/A</v>
      </c>
      <c r="M2520" s="142">
        <f>IF(C2520="ZZ Group",(SUM(IFERROR(SUM(VLOOKUP(C2520,SpeciesLookup,37,FALSE)*E2520/L2520*20*0.001),0)*(1-G2520))),SUM(IFERROR(SUM(VLOOKUP(C2520,SpeciesLookup,37,FALSE)/L2520*'6. Look Up Tables'!$M$9*0.001),0)*(1-G2520)))</f>
        <v>0</v>
      </c>
      <c r="N2520" s="120" t="s">
        <v>114</v>
      </c>
      <c r="O2520" s="122">
        <f t="shared" si="237"/>
        <v>0</v>
      </c>
      <c r="P2520" s="123"/>
    </row>
    <row r="2521" spans="2:16" x14ac:dyDescent="0.2">
      <c r="B2521" s="124"/>
      <c r="C2521" s="137"/>
      <c r="D2521" s="138">
        <f t="shared" si="234"/>
        <v>0</v>
      </c>
      <c r="E2521" s="231"/>
      <c r="F2521" s="119"/>
      <c r="G2521" s="139">
        <f t="shared" si="238"/>
        <v>0</v>
      </c>
      <c r="H2521" s="140">
        <f t="shared" si="235"/>
        <v>0</v>
      </c>
      <c r="I2521" s="122">
        <f t="shared" si="239"/>
        <v>0</v>
      </c>
      <c r="K2521" s="120"/>
      <c r="L2521" s="141" t="e">
        <f t="shared" si="236"/>
        <v>#N/A</v>
      </c>
      <c r="M2521" s="142">
        <f>IF(C2521="ZZ Group",(SUM(IFERROR(SUM(VLOOKUP(C2521,SpeciesLookup,37,FALSE)*E2521/L2521*20*0.001),0)*(1-G2521))),SUM(IFERROR(SUM(VLOOKUP(C2521,SpeciesLookup,37,FALSE)/L2521*'6. Look Up Tables'!$M$9*0.001),0)*(1-G2521)))</f>
        <v>0</v>
      </c>
      <c r="N2521" s="120" t="s">
        <v>114</v>
      </c>
      <c r="O2521" s="122">
        <f t="shared" si="237"/>
        <v>0</v>
      </c>
      <c r="P2521" s="123"/>
    </row>
    <row r="2522" spans="2:16" x14ac:dyDescent="0.2">
      <c r="B2522" s="124"/>
      <c r="C2522" s="137"/>
      <c r="D2522" s="138">
        <f t="shared" si="234"/>
        <v>0</v>
      </c>
      <c r="E2522" s="231"/>
      <c r="F2522" s="119"/>
      <c r="G2522" s="139">
        <f t="shared" si="238"/>
        <v>0</v>
      </c>
      <c r="H2522" s="140">
        <f t="shared" si="235"/>
        <v>0</v>
      </c>
      <c r="I2522" s="122">
        <f t="shared" si="239"/>
        <v>0</v>
      </c>
      <c r="K2522" s="120"/>
      <c r="L2522" s="141" t="e">
        <f t="shared" si="236"/>
        <v>#N/A</v>
      </c>
      <c r="M2522" s="142">
        <f>IF(C2522="ZZ Group",(SUM(IFERROR(SUM(VLOOKUP(C2522,SpeciesLookup,37,FALSE)*E2522/L2522*20*0.001),0)*(1-G2522))),SUM(IFERROR(SUM(VLOOKUP(C2522,SpeciesLookup,37,FALSE)/L2522*'6. Look Up Tables'!$M$9*0.001),0)*(1-G2522)))</f>
        <v>0</v>
      </c>
      <c r="N2522" s="120" t="s">
        <v>114</v>
      </c>
      <c r="O2522" s="122">
        <f t="shared" si="237"/>
        <v>0</v>
      </c>
      <c r="P2522" s="123"/>
    </row>
    <row r="2523" spans="2:16" x14ac:dyDescent="0.2">
      <c r="B2523" s="124"/>
      <c r="C2523" s="137"/>
      <c r="D2523" s="138">
        <f t="shared" si="234"/>
        <v>0</v>
      </c>
      <c r="E2523" s="231"/>
      <c r="F2523" s="119"/>
      <c r="G2523" s="139">
        <f t="shared" si="238"/>
        <v>0</v>
      </c>
      <c r="H2523" s="140">
        <f t="shared" si="235"/>
        <v>0</v>
      </c>
      <c r="I2523" s="122">
        <f t="shared" si="239"/>
        <v>0</v>
      </c>
      <c r="K2523" s="120"/>
      <c r="L2523" s="141" t="e">
        <f t="shared" si="236"/>
        <v>#N/A</v>
      </c>
      <c r="M2523" s="142">
        <f>IF(C2523="ZZ Group",(SUM(IFERROR(SUM(VLOOKUP(C2523,SpeciesLookup,37,FALSE)*E2523/L2523*20*0.001),0)*(1-G2523))),SUM(IFERROR(SUM(VLOOKUP(C2523,SpeciesLookup,37,FALSE)/L2523*'6. Look Up Tables'!$M$9*0.001),0)*(1-G2523)))</f>
        <v>0</v>
      </c>
      <c r="N2523" s="120" t="s">
        <v>114</v>
      </c>
      <c r="O2523" s="122">
        <f t="shared" si="237"/>
        <v>0</v>
      </c>
      <c r="P2523" s="123"/>
    </row>
    <row r="2524" spans="2:16" x14ac:dyDescent="0.2">
      <c r="B2524" s="124"/>
      <c r="C2524" s="137"/>
      <c r="D2524" s="138">
        <f t="shared" si="234"/>
        <v>0</v>
      </c>
      <c r="E2524" s="231"/>
      <c r="F2524" s="119"/>
      <c r="G2524" s="139">
        <f t="shared" si="238"/>
        <v>0</v>
      </c>
      <c r="H2524" s="140">
        <f t="shared" si="235"/>
        <v>0</v>
      </c>
      <c r="I2524" s="122">
        <f t="shared" si="239"/>
        <v>0</v>
      </c>
      <c r="K2524" s="120"/>
      <c r="L2524" s="141" t="e">
        <f t="shared" si="236"/>
        <v>#N/A</v>
      </c>
      <c r="M2524" s="142">
        <f>IF(C2524="ZZ Group",(SUM(IFERROR(SUM(VLOOKUP(C2524,SpeciesLookup,37,FALSE)*E2524/L2524*20*0.001),0)*(1-G2524))),SUM(IFERROR(SUM(VLOOKUP(C2524,SpeciesLookup,37,FALSE)/L2524*'6. Look Up Tables'!$M$9*0.001),0)*(1-G2524)))</f>
        <v>0</v>
      </c>
      <c r="N2524" s="120" t="s">
        <v>114</v>
      </c>
      <c r="O2524" s="122">
        <f t="shared" si="237"/>
        <v>0</v>
      </c>
      <c r="P2524" s="123"/>
    </row>
    <row r="2525" spans="2:16" x14ac:dyDescent="0.2">
      <c r="B2525" s="124"/>
      <c r="C2525" s="137"/>
      <c r="D2525" s="138">
        <f t="shared" si="234"/>
        <v>0</v>
      </c>
      <c r="E2525" s="231"/>
      <c r="F2525" s="119"/>
      <c r="G2525" s="139">
        <f t="shared" si="238"/>
        <v>0</v>
      </c>
      <c r="H2525" s="140">
        <f t="shared" si="235"/>
        <v>0</v>
      </c>
      <c r="I2525" s="122">
        <f t="shared" si="239"/>
        <v>0</v>
      </c>
      <c r="K2525" s="120"/>
      <c r="L2525" s="141" t="e">
        <f t="shared" si="236"/>
        <v>#N/A</v>
      </c>
      <c r="M2525" s="142">
        <f>IF(C2525="ZZ Group",(SUM(IFERROR(SUM(VLOOKUP(C2525,SpeciesLookup,37,FALSE)*E2525/L2525*20*0.001),0)*(1-G2525))),SUM(IFERROR(SUM(VLOOKUP(C2525,SpeciesLookup,37,FALSE)/L2525*'6. Look Up Tables'!$M$9*0.001),0)*(1-G2525)))</f>
        <v>0</v>
      </c>
      <c r="N2525" s="120" t="s">
        <v>114</v>
      </c>
      <c r="O2525" s="122">
        <f t="shared" si="237"/>
        <v>0</v>
      </c>
      <c r="P2525" s="123"/>
    </row>
    <row r="2526" spans="2:16" x14ac:dyDescent="0.2">
      <c r="B2526" s="124"/>
      <c r="C2526" s="137"/>
      <c r="D2526" s="138">
        <f t="shared" si="234"/>
        <v>0</v>
      </c>
      <c r="E2526" s="231"/>
      <c r="F2526" s="119"/>
      <c r="G2526" s="139">
        <f t="shared" si="238"/>
        <v>0</v>
      </c>
      <c r="H2526" s="140">
        <f t="shared" si="235"/>
        <v>0</v>
      </c>
      <c r="I2526" s="122">
        <f t="shared" si="239"/>
        <v>0</v>
      </c>
      <c r="K2526" s="120"/>
      <c r="L2526" s="141" t="e">
        <f t="shared" si="236"/>
        <v>#N/A</v>
      </c>
      <c r="M2526" s="142">
        <f>IF(C2526="ZZ Group",(SUM(IFERROR(SUM(VLOOKUP(C2526,SpeciesLookup,37,FALSE)*E2526/L2526*20*0.001),0)*(1-G2526))),SUM(IFERROR(SUM(VLOOKUP(C2526,SpeciesLookup,37,FALSE)/L2526*'6. Look Up Tables'!$M$9*0.001),0)*(1-G2526)))</f>
        <v>0</v>
      </c>
      <c r="N2526" s="120" t="s">
        <v>114</v>
      </c>
      <c r="O2526" s="122">
        <f t="shared" si="237"/>
        <v>0</v>
      </c>
      <c r="P2526" s="123"/>
    </row>
    <row r="2527" spans="2:16" x14ac:dyDescent="0.2">
      <c r="B2527" s="124"/>
      <c r="C2527" s="137"/>
      <c r="D2527" s="138">
        <f t="shared" si="234"/>
        <v>0</v>
      </c>
      <c r="E2527" s="231"/>
      <c r="F2527" s="119"/>
      <c r="G2527" s="139">
        <f t="shared" si="238"/>
        <v>0</v>
      </c>
      <c r="H2527" s="140">
        <f t="shared" si="235"/>
        <v>0</v>
      </c>
      <c r="I2527" s="122">
        <f t="shared" si="239"/>
        <v>0</v>
      </c>
      <c r="K2527" s="120"/>
      <c r="L2527" s="141" t="e">
        <f t="shared" si="236"/>
        <v>#N/A</v>
      </c>
      <c r="M2527" s="142">
        <f>IF(C2527="ZZ Group",(SUM(IFERROR(SUM(VLOOKUP(C2527,SpeciesLookup,37,FALSE)*E2527/L2527*20*0.001),0)*(1-G2527))),SUM(IFERROR(SUM(VLOOKUP(C2527,SpeciesLookup,37,FALSE)/L2527*'6. Look Up Tables'!$M$9*0.001),0)*(1-G2527)))</f>
        <v>0</v>
      </c>
      <c r="N2527" s="120" t="s">
        <v>114</v>
      </c>
      <c r="O2527" s="122">
        <f t="shared" si="237"/>
        <v>0</v>
      </c>
      <c r="P2527" s="123"/>
    </row>
    <row r="2528" spans="2:16" x14ac:dyDescent="0.2">
      <c r="B2528" s="124"/>
      <c r="C2528" s="137"/>
      <c r="D2528" s="138">
        <f t="shared" si="234"/>
        <v>0</v>
      </c>
      <c r="E2528" s="231"/>
      <c r="F2528" s="119"/>
      <c r="G2528" s="139">
        <f t="shared" si="238"/>
        <v>0</v>
      </c>
      <c r="H2528" s="140">
        <f t="shared" si="235"/>
        <v>0</v>
      </c>
      <c r="I2528" s="122">
        <f t="shared" si="239"/>
        <v>0</v>
      </c>
      <c r="K2528" s="120"/>
      <c r="L2528" s="141" t="e">
        <f t="shared" si="236"/>
        <v>#N/A</v>
      </c>
      <c r="M2528" s="142">
        <f>IF(C2528="ZZ Group",(SUM(IFERROR(SUM(VLOOKUP(C2528,SpeciesLookup,37,FALSE)*E2528/L2528*20*0.001),0)*(1-G2528))),SUM(IFERROR(SUM(VLOOKUP(C2528,SpeciesLookup,37,FALSE)/L2528*'6. Look Up Tables'!$M$9*0.001),0)*(1-G2528)))</f>
        <v>0</v>
      </c>
      <c r="N2528" s="120" t="s">
        <v>114</v>
      </c>
      <c r="O2528" s="122">
        <f t="shared" si="237"/>
        <v>0</v>
      </c>
      <c r="P2528" s="123"/>
    </row>
    <row r="2529" spans="2:16" x14ac:dyDescent="0.2">
      <c r="B2529" s="124"/>
      <c r="C2529" s="137"/>
      <c r="D2529" s="138">
        <f t="shared" si="234"/>
        <v>0</v>
      </c>
      <c r="E2529" s="231"/>
      <c r="F2529" s="119"/>
      <c r="G2529" s="139">
        <f t="shared" si="238"/>
        <v>0</v>
      </c>
      <c r="H2529" s="140">
        <f t="shared" si="235"/>
        <v>0</v>
      </c>
      <c r="I2529" s="122">
        <f t="shared" si="239"/>
        <v>0</v>
      </c>
      <c r="K2529" s="120"/>
      <c r="L2529" s="141" t="e">
        <f t="shared" si="236"/>
        <v>#N/A</v>
      </c>
      <c r="M2529" s="142">
        <f>IF(C2529="ZZ Group",(SUM(IFERROR(SUM(VLOOKUP(C2529,SpeciesLookup,37,FALSE)*E2529/L2529*20*0.001),0)*(1-G2529))),SUM(IFERROR(SUM(VLOOKUP(C2529,SpeciesLookup,37,FALSE)/L2529*'6. Look Up Tables'!$M$9*0.001),0)*(1-G2529)))</f>
        <v>0</v>
      </c>
      <c r="N2529" s="120" t="s">
        <v>114</v>
      </c>
      <c r="O2529" s="122">
        <f t="shared" si="237"/>
        <v>0</v>
      </c>
      <c r="P2529" s="123"/>
    </row>
    <row r="2530" spans="2:16" x14ac:dyDescent="0.2">
      <c r="B2530" s="124"/>
      <c r="C2530" s="137"/>
      <c r="D2530" s="138">
        <f t="shared" si="234"/>
        <v>0</v>
      </c>
      <c r="E2530" s="231"/>
      <c r="F2530" s="119"/>
      <c r="G2530" s="139">
        <f t="shared" si="238"/>
        <v>0</v>
      </c>
      <c r="H2530" s="140">
        <f t="shared" si="235"/>
        <v>0</v>
      </c>
      <c r="I2530" s="122">
        <f t="shared" si="239"/>
        <v>0</v>
      </c>
      <c r="K2530" s="120"/>
      <c r="L2530" s="141" t="e">
        <f t="shared" si="236"/>
        <v>#N/A</v>
      </c>
      <c r="M2530" s="142">
        <f>IF(C2530="ZZ Group",(SUM(IFERROR(SUM(VLOOKUP(C2530,SpeciesLookup,37,FALSE)*E2530/L2530*20*0.001),0)*(1-G2530))),SUM(IFERROR(SUM(VLOOKUP(C2530,SpeciesLookup,37,FALSE)/L2530*'6. Look Up Tables'!$M$9*0.001),0)*(1-G2530)))</f>
        <v>0</v>
      </c>
      <c r="N2530" s="120" t="s">
        <v>114</v>
      </c>
      <c r="O2530" s="122">
        <f t="shared" si="237"/>
        <v>0</v>
      </c>
      <c r="P2530" s="123"/>
    </row>
    <row r="2531" spans="2:16" x14ac:dyDescent="0.2">
      <c r="B2531" s="124"/>
      <c r="C2531" s="137"/>
      <c r="D2531" s="138">
        <f t="shared" si="234"/>
        <v>0</v>
      </c>
      <c r="E2531" s="231"/>
      <c r="F2531" s="119"/>
      <c r="G2531" s="139">
        <f t="shared" si="238"/>
        <v>0</v>
      </c>
      <c r="H2531" s="140">
        <f t="shared" si="235"/>
        <v>0</v>
      </c>
      <c r="I2531" s="122">
        <f t="shared" si="239"/>
        <v>0</v>
      </c>
      <c r="K2531" s="120"/>
      <c r="L2531" s="141" t="e">
        <f t="shared" si="236"/>
        <v>#N/A</v>
      </c>
      <c r="M2531" s="142">
        <f>IF(C2531="ZZ Group",(SUM(IFERROR(SUM(VLOOKUP(C2531,SpeciesLookup,37,FALSE)*E2531/L2531*20*0.001),0)*(1-G2531))),SUM(IFERROR(SUM(VLOOKUP(C2531,SpeciesLookup,37,FALSE)/L2531*'6. Look Up Tables'!$M$9*0.001),0)*(1-G2531)))</f>
        <v>0</v>
      </c>
      <c r="N2531" s="120" t="s">
        <v>114</v>
      </c>
      <c r="O2531" s="122">
        <f t="shared" si="237"/>
        <v>0</v>
      </c>
      <c r="P2531" s="123"/>
    </row>
    <row r="2532" spans="2:16" x14ac:dyDescent="0.2">
      <c r="B2532" s="124"/>
      <c r="C2532" s="137"/>
      <c r="D2532" s="138">
        <f t="shared" si="234"/>
        <v>0</v>
      </c>
      <c r="E2532" s="231"/>
      <c r="F2532" s="119"/>
      <c r="G2532" s="139">
        <f t="shared" si="238"/>
        <v>0</v>
      </c>
      <c r="H2532" s="140">
        <f t="shared" si="235"/>
        <v>0</v>
      </c>
      <c r="I2532" s="122">
        <f t="shared" si="239"/>
        <v>0</v>
      </c>
      <c r="K2532" s="120"/>
      <c r="L2532" s="141" t="e">
        <f t="shared" si="236"/>
        <v>#N/A</v>
      </c>
      <c r="M2532" s="142">
        <f>IF(C2532="ZZ Group",(SUM(IFERROR(SUM(VLOOKUP(C2532,SpeciesLookup,37,FALSE)*E2532/L2532*20*0.001),0)*(1-G2532))),SUM(IFERROR(SUM(VLOOKUP(C2532,SpeciesLookup,37,FALSE)/L2532*'6. Look Up Tables'!$M$9*0.001),0)*(1-G2532)))</f>
        <v>0</v>
      </c>
      <c r="N2532" s="120" t="s">
        <v>114</v>
      </c>
      <c r="O2532" s="122">
        <f t="shared" si="237"/>
        <v>0</v>
      </c>
      <c r="P2532" s="123"/>
    </row>
    <row r="2533" spans="2:16" x14ac:dyDescent="0.2">
      <c r="B2533" s="124"/>
      <c r="C2533" s="137"/>
      <c r="D2533" s="138">
        <f t="shared" si="234"/>
        <v>0</v>
      </c>
      <c r="E2533" s="231"/>
      <c r="F2533" s="119"/>
      <c r="G2533" s="139">
        <f t="shared" si="238"/>
        <v>0</v>
      </c>
      <c r="H2533" s="140">
        <f t="shared" si="235"/>
        <v>0</v>
      </c>
      <c r="I2533" s="122">
        <f t="shared" si="239"/>
        <v>0</v>
      </c>
      <c r="K2533" s="120"/>
      <c r="L2533" s="141" t="e">
        <f t="shared" si="236"/>
        <v>#N/A</v>
      </c>
      <c r="M2533" s="142">
        <f>IF(C2533="ZZ Group",(SUM(IFERROR(SUM(VLOOKUP(C2533,SpeciesLookup,37,FALSE)*E2533/L2533*20*0.001),0)*(1-G2533))),SUM(IFERROR(SUM(VLOOKUP(C2533,SpeciesLookup,37,FALSE)/L2533*'6. Look Up Tables'!$M$9*0.001),0)*(1-G2533)))</f>
        <v>0</v>
      </c>
      <c r="N2533" s="120" t="s">
        <v>114</v>
      </c>
      <c r="O2533" s="122">
        <f t="shared" si="237"/>
        <v>0</v>
      </c>
      <c r="P2533" s="123"/>
    </row>
    <row r="2534" spans="2:16" x14ac:dyDescent="0.2">
      <c r="B2534" s="124"/>
      <c r="C2534" s="137"/>
      <c r="D2534" s="138">
        <f t="shared" si="234"/>
        <v>0</v>
      </c>
      <c r="E2534" s="231"/>
      <c r="F2534" s="119"/>
      <c r="G2534" s="139">
        <f t="shared" si="238"/>
        <v>0</v>
      </c>
      <c r="H2534" s="140">
        <f t="shared" si="235"/>
        <v>0</v>
      </c>
      <c r="I2534" s="122">
        <f t="shared" si="239"/>
        <v>0</v>
      </c>
      <c r="K2534" s="120"/>
      <c r="L2534" s="141" t="e">
        <f t="shared" si="236"/>
        <v>#N/A</v>
      </c>
      <c r="M2534" s="142">
        <f>IF(C2534="ZZ Group",(SUM(IFERROR(SUM(VLOOKUP(C2534,SpeciesLookup,37,FALSE)*E2534/L2534*20*0.001),0)*(1-G2534))),SUM(IFERROR(SUM(VLOOKUP(C2534,SpeciesLookup,37,FALSE)/L2534*'6. Look Up Tables'!$M$9*0.001),0)*(1-G2534)))</f>
        <v>0</v>
      </c>
      <c r="N2534" s="120" t="s">
        <v>114</v>
      </c>
      <c r="O2534" s="122">
        <f t="shared" si="237"/>
        <v>0</v>
      </c>
      <c r="P2534" s="123"/>
    </row>
    <row r="2535" spans="2:16" x14ac:dyDescent="0.2">
      <c r="B2535" s="124"/>
      <c r="C2535" s="137"/>
      <c r="D2535" s="138">
        <f t="shared" si="234"/>
        <v>0</v>
      </c>
      <c r="E2535" s="231"/>
      <c r="F2535" s="119"/>
      <c r="G2535" s="139">
        <f t="shared" si="238"/>
        <v>0</v>
      </c>
      <c r="H2535" s="140">
        <f t="shared" si="235"/>
        <v>0</v>
      </c>
      <c r="I2535" s="122">
        <f t="shared" si="239"/>
        <v>0</v>
      </c>
      <c r="K2535" s="120"/>
      <c r="L2535" s="141" t="e">
        <f t="shared" si="236"/>
        <v>#N/A</v>
      </c>
      <c r="M2535" s="142">
        <f>IF(C2535="ZZ Group",(SUM(IFERROR(SUM(VLOOKUP(C2535,SpeciesLookup,37,FALSE)*E2535/L2535*20*0.001),0)*(1-G2535))),SUM(IFERROR(SUM(VLOOKUP(C2535,SpeciesLookup,37,FALSE)/L2535*'6. Look Up Tables'!$M$9*0.001),0)*(1-G2535)))</f>
        <v>0</v>
      </c>
      <c r="N2535" s="120" t="s">
        <v>114</v>
      </c>
      <c r="O2535" s="122">
        <f t="shared" si="237"/>
        <v>0</v>
      </c>
      <c r="P2535" s="123"/>
    </row>
    <row r="2536" spans="2:16" x14ac:dyDescent="0.2">
      <c r="B2536" s="124"/>
      <c r="C2536" s="137"/>
      <c r="D2536" s="138">
        <f t="shared" si="234"/>
        <v>0</v>
      </c>
      <c r="E2536" s="231"/>
      <c r="F2536" s="119"/>
      <c r="G2536" s="139">
        <f t="shared" si="238"/>
        <v>0</v>
      </c>
      <c r="H2536" s="140">
        <f t="shared" si="235"/>
        <v>0</v>
      </c>
      <c r="I2536" s="122">
        <f t="shared" si="239"/>
        <v>0</v>
      </c>
      <c r="K2536" s="120"/>
      <c r="L2536" s="141" t="e">
        <f t="shared" si="236"/>
        <v>#N/A</v>
      </c>
      <c r="M2536" s="142">
        <f>IF(C2536="ZZ Group",(SUM(IFERROR(SUM(VLOOKUP(C2536,SpeciesLookup,37,FALSE)*E2536/L2536*20*0.001),0)*(1-G2536))),SUM(IFERROR(SUM(VLOOKUP(C2536,SpeciesLookup,37,FALSE)/L2536*'6. Look Up Tables'!$M$9*0.001),0)*(1-G2536)))</f>
        <v>0</v>
      </c>
      <c r="N2536" s="120" t="s">
        <v>114</v>
      </c>
      <c r="O2536" s="122">
        <f t="shared" si="237"/>
        <v>0</v>
      </c>
      <c r="P2536" s="123"/>
    </row>
    <row r="2537" spans="2:16" x14ac:dyDescent="0.2">
      <c r="B2537" s="124"/>
      <c r="C2537" s="137"/>
      <c r="D2537" s="138">
        <f t="shared" si="234"/>
        <v>0</v>
      </c>
      <c r="E2537" s="231"/>
      <c r="F2537" s="119"/>
      <c r="G2537" s="139">
        <f t="shared" si="238"/>
        <v>0</v>
      </c>
      <c r="H2537" s="140">
        <f t="shared" si="235"/>
        <v>0</v>
      </c>
      <c r="I2537" s="122">
        <f t="shared" si="239"/>
        <v>0</v>
      </c>
      <c r="K2537" s="120"/>
      <c r="L2537" s="141" t="e">
        <f t="shared" si="236"/>
        <v>#N/A</v>
      </c>
      <c r="M2537" s="142">
        <f>IF(C2537="ZZ Group",(SUM(IFERROR(SUM(VLOOKUP(C2537,SpeciesLookup,37,FALSE)*E2537/L2537*20*0.001),0)*(1-G2537))),SUM(IFERROR(SUM(VLOOKUP(C2537,SpeciesLookup,37,FALSE)/L2537*'6. Look Up Tables'!$M$9*0.001),0)*(1-G2537)))</f>
        <v>0</v>
      </c>
      <c r="N2537" s="120" t="s">
        <v>114</v>
      </c>
      <c r="O2537" s="122">
        <f t="shared" si="237"/>
        <v>0</v>
      </c>
      <c r="P2537" s="123"/>
    </row>
    <row r="2538" spans="2:16" x14ac:dyDescent="0.2">
      <c r="B2538" s="124"/>
      <c r="C2538" s="137"/>
      <c r="D2538" s="138">
        <f t="shared" si="234"/>
        <v>0</v>
      </c>
      <c r="E2538" s="231"/>
      <c r="F2538" s="119"/>
      <c r="G2538" s="139">
        <f t="shared" si="238"/>
        <v>0</v>
      </c>
      <c r="H2538" s="140">
        <f t="shared" si="235"/>
        <v>0</v>
      </c>
      <c r="I2538" s="122">
        <f t="shared" si="239"/>
        <v>0</v>
      </c>
      <c r="K2538" s="120"/>
      <c r="L2538" s="141" t="e">
        <f t="shared" si="236"/>
        <v>#N/A</v>
      </c>
      <c r="M2538" s="142">
        <f>IF(C2538="ZZ Group",(SUM(IFERROR(SUM(VLOOKUP(C2538,SpeciesLookup,37,FALSE)*E2538/L2538*20*0.001),0)*(1-G2538))),SUM(IFERROR(SUM(VLOOKUP(C2538,SpeciesLookup,37,FALSE)/L2538*'6. Look Up Tables'!$M$9*0.001),0)*(1-G2538)))</f>
        <v>0</v>
      </c>
      <c r="N2538" s="120" t="s">
        <v>114</v>
      </c>
      <c r="O2538" s="122">
        <f t="shared" si="237"/>
        <v>0</v>
      </c>
      <c r="P2538" s="123"/>
    </row>
    <row r="2539" spans="2:16" x14ac:dyDescent="0.2">
      <c r="B2539" s="124"/>
      <c r="C2539" s="137"/>
      <c r="D2539" s="138">
        <f t="shared" si="234"/>
        <v>0</v>
      </c>
      <c r="E2539" s="231"/>
      <c r="F2539" s="119"/>
      <c r="G2539" s="139">
        <f t="shared" si="238"/>
        <v>0</v>
      </c>
      <c r="H2539" s="140">
        <f t="shared" si="235"/>
        <v>0</v>
      </c>
      <c r="I2539" s="122">
        <f t="shared" si="239"/>
        <v>0</v>
      </c>
      <c r="K2539" s="120"/>
      <c r="L2539" s="141" t="e">
        <f t="shared" si="236"/>
        <v>#N/A</v>
      </c>
      <c r="M2539" s="142">
        <f>IF(C2539="ZZ Group",(SUM(IFERROR(SUM(VLOOKUP(C2539,SpeciesLookup,37,FALSE)*E2539/L2539*20*0.001),0)*(1-G2539))),SUM(IFERROR(SUM(VLOOKUP(C2539,SpeciesLookup,37,FALSE)/L2539*'6. Look Up Tables'!$M$9*0.001),0)*(1-G2539)))</f>
        <v>0</v>
      </c>
      <c r="N2539" s="120" t="s">
        <v>114</v>
      </c>
      <c r="O2539" s="122">
        <f t="shared" si="237"/>
        <v>0</v>
      </c>
      <c r="P2539" s="123"/>
    </row>
    <row r="2540" spans="2:16" x14ac:dyDescent="0.2">
      <c r="B2540" s="124"/>
      <c r="C2540" s="137"/>
      <c r="D2540" s="138">
        <f t="shared" si="234"/>
        <v>0</v>
      </c>
      <c r="E2540" s="231"/>
      <c r="F2540" s="119"/>
      <c r="G2540" s="139">
        <f t="shared" si="238"/>
        <v>0</v>
      </c>
      <c r="H2540" s="140">
        <f t="shared" si="235"/>
        <v>0</v>
      </c>
      <c r="I2540" s="122">
        <f t="shared" si="239"/>
        <v>0</v>
      </c>
      <c r="K2540" s="120"/>
      <c r="L2540" s="141" t="e">
        <f t="shared" si="236"/>
        <v>#N/A</v>
      </c>
      <c r="M2540" s="142">
        <f>IF(C2540="ZZ Group",(SUM(IFERROR(SUM(VLOOKUP(C2540,SpeciesLookup,37,FALSE)*E2540/L2540*20*0.001),0)*(1-G2540))),SUM(IFERROR(SUM(VLOOKUP(C2540,SpeciesLookup,37,FALSE)/L2540*'6. Look Up Tables'!$M$9*0.001),0)*(1-G2540)))</f>
        <v>0</v>
      </c>
      <c r="N2540" s="120" t="s">
        <v>114</v>
      </c>
      <c r="O2540" s="122">
        <f t="shared" si="237"/>
        <v>0</v>
      </c>
      <c r="P2540" s="123"/>
    </row>
    <row r="2541" spans="2:16" x14ac:dyDescent="0.2">
      <c r="B2541" s="124"/>
      <c r="C2541" s="137"/>
      <c r="D2541" s="138">
        <f t="shared" si="234"/>
        <v>0</v>
      </c>
      <c r="E2541" s="231"/>
      <c r="F2541" s="119"/>
      <c r="G2541" s="139">
        <f t="shared" si="238"/>
        <v>0</v>
      </c>
      <c r="H2541" s="140">
        <f t="shared" si="235"/>
        <v>0</v>
      </c>
      <c r="I2541" s="122">
        <f t="shared" si="239"/>
        <v>0</v>
      </c>
      <c r="K2541" s="120"/>
      <c r="L2541" s="141" t="e">
        <f t="shared" si="236"/>
        <v>#N/A</v>
      </c>
      <c r="M2541" s="142">
        <f>IF(C2541="ZZ Group",(SUM(IFERROR(SUM(VLOOKUP(C2541,SpeciesLookup,37,FALSE)*E2541/L2541*20*0.001),0)*(1-G2541))),SUM(IFERROR(SUM(VLOOKUP(C2541,SpeciesLookup,37,FALSE)/L2541*'6. Look Up Tables'!$M$9*0.001),0)*(1-G2541)))</f>
        <v>0</v>
      </c>
      <c r="N2541" s="120" t="s">
        <v>114</v>
      </c>
      <c r="O2541" s="122">
        <f t="shared" si="237"/>
        <v>0</v>
      </c>
      <c r="P2541" s="123"/>
    </row>
    <row r="2542" spans="2:16" x14ac:dyDescent="0.2">
      <c r="B2542" s="124"/>
      <c r="C2542" s="137"/>
      <c r="D2542" s="138">
        <f t="shared" si="234"/>
        <v>0</v>
      </c>
      <c r="E2542" s="231"/>
      <c r="F2542" s="119"/>
      <c r="G2542" s="139">
        <f t="shared" si="238"/>
        <v>0</v>
      </c>
      <c r="H2542" s="140">
        <f t="shared" si="235"/>
        <v>0</v>
      </c>
      <c r="I2542" s="122">
        <f t="shared" si="239"/>
        <v>0</v>
      </c>
      <c r="K2542" s="120"/>
      <c r="L2542" s="141" t="e">
        <f t="shared" si="236"/>
        <v>#N/A</v>
      </c>
      <c r="M2542" s="142">
        <f>IF(C2542="ZZ Group",(SUM(IFERROR(SUM(VLOOKUP(C2542,SpeciesLookup,37,FALSE)*E2542/L2542*20*0.001),0)*(1-G2542))),SUM(IFERROR(SUM(VLOOKUP(C2542,SpeciesLookup,37,FALSE)/L2542*'6. Look Up Tables'!$M$9*0.001),0)*(1-G2542)))</f>
        <v>0</v>
      </c>
      <c r="N2542" s="120" t="s">
        <v>114</v>
      </c>
      <c r="O2542" s="122">
        <f t="shared" si="237"/>
        <v>0</v>
      </c>
      <c r="P2542" s="123"/>
    </row>
    <row r="2543" spans="2:16" x14ac:dyDescent="0.2">
      <c r="B2543" s="124"/>
      <c r="C2543" s="137"/>
      <c r="D2543" s="138">
        <f t="shared" si="234"/>
        <v>0</v>
      </c>
      <c r="E2543" s="231"/>
      <c r="F2543" s="119"/>
      <c r="G2543" s="139">
        <f t="shared" si="238"/>
        <v>0</v>
      </c>
      <c r="H2543" s="140">
        <f t="shared" si="235"/>
        <v>0</v>
      </c>
      <c r="I2543" s="122">
        <f t="shared" si="239"/>
        <v>0</v>
      </c>
      <c r="K2543" s="120"/>
      <c r="L2543" s="141" t="e">
        <f t="shared" si="236"/>
        <v>#N/A</v>
      </c>
      <c r="M2543" s="142">
        <f>IF(C2543="ZZ Group",(SUM(IFERROR(SUM(VLOOKUP(C2543,SpeciesLookup,37,FALSE)*E2543/L2543*20*0.001),0)*(1-G2543))),SUM(IFERROR(SUM(VLOOKUP(C2543,SpeciesLookup,37,FALSE)/L2543*'6. Look Up Tables'!$M$9*0.001),0)*(1-G2543)))</f>
        <v>0</v>
      </c>
      <c r="N2543" s="120" t="s">
        <v>114</v>
      </c>
      <c r="O2543" s="122">
        <f t="shared" si="237"/>
        <v>0</v>
      </c>
      <c r="P2543" s="123"/>
    </row>
    <row r="2544" spans="2:16" x14ac:dyDescent="0.2">
      <c r="B2544" s="124"/>
      <c r="C2544" s="137"/>
      <c r="D2544" s="138">
        <f t="shared" si="234"/>
        <v>0</v>
      </c>
      <c r="E2544" s="231"/>
      <c r="F2544" s="119"/>
      <c r="G2544" s="139">
        <f t="shared" si="238"/>
        <v>0</v>
      </c>
      <c r="H2544" s="140">
        <f t="shared" si="235"/>
        <v>0</v>
      </c>
      <c r="I2544" s="122">
        <f t="shared" si="239"/>
        <v>0</v>
      </c>
      <c r="K2544" s="120"/>
      <c r="L2544" s="141" t="e">
        <f t="shared" si="236"/>
        <v>#N/A</v>
      </c>
      <c r="M2544" s="142">
        <f>IF(C2544="ZZ Group",(SUM(IFERROR(SUM(VLOOKUP(C2544,SpeciesLookup,37,FALSE)*E2544/L2544*20*0.001),0)*(1-G2544))),SUM(IFERROR(SUM(VLOOKUP(C2544,SpeciesLookup,37,FALSE)/L2544*'6. Look Up Tables'!$M$9*0.001),0)*(1-G2544)))</f>
        <v>0</v>
      </c>
      <c r="N2544" s="120" t="s">
        <v>114</v>
      </c>
      <c r="O2544" s="122">
        <f t="shared" si="237"/>
        <v>0</v>
      </c>
      <c r="P2544" s="123"/>
    </row>
    <row r="2545" spans="2:16" x14ac:dyDescent="0.2">
      <c r="B2545" s="124"/>
      <c r="C2545" s="137"/>
      <c r="D2545" s="138">
        <f t="shared" si="234"/>
        <v>0</v>
      </c>
      <c r="E2545" s="231"/>
      <c r="F2545" s="119"/>
      <c r="G2545" s="139">
        <f t="shared" si="238"/>
        <v>0</v>
      </c>
      <c r="H2545" s="140">
        <f t="shared" si="235"/>
        <v>0</v>
      </c>
      <c r="I2545" s="122">
        <f t="shared" si="239"/>
        <v>0</v>
      </c>
      <c r="K2545" s="120"/>
      <c r="L2545" s="141" t="e">
        <f t="shared" si="236"/>
        <v>#N/A</v>
      </c>
      <c r="M2545" s="142">
        <f>IF(C2545="ZZ Group",(SUM(IFERROR(SUM(VLOOKUP(C2545,SpeciesLookup,37,FALSE)*E2545/L2545*20*0.001),0)*(1-G2545))),SUM(IFERROR(SUM(VLOOKUP(C2545,SpeciesLookup,37,FALSE)/L2545*'6. Look Up Tables'!$M$9*0.001),0)*(1-G2545)))</f>
        <v>0</v>
      </c>
      <c r="N2545" s="120" t="s">
        <v>114</v>
      </c>
      <c r="O2545" s="122">
        <f t="shared" si="237"/>
        <v>0</v>
      </c>
      <c r="P2545" s="123"/>
    </row>
    <row r="2546" spans="2:16" x14ac:dyDescent="0.2">
      <c r="B2546" s="124"/>
      <c r="C2546" s="137"/>
      <c r="D2546" s="138">
        <f t="shared" si="234"/>
        <v>0</v>
      </c>
      <c r="E2546" s="231"/>
      <c r="F2546" s="119"/>
      <c r="G2546" s="139">
        <f t="shared" si="238"/>
        <v>0</v>
      </c>
      <c r="H2546" s="140">
        <f t="shared" si="235"/>
        <v>0</v>
      </c>
      <c r="I2546" s="122">
        <f t="shared" si="239"/>
        <v>0</v>
      </c>
      <c r="K2546" s="120"/>
      <c r="L2546" s="141" t="e">
        <f t="shared" si="236"/>
        <v>#N/A</v>
      </c>
      <c r="M2546" s="142">
        <f>IF(C2546="ZZ Group",(SUM(IFERROR(SUM(VLOOKUP(C2546,SpeciesLookup,37,FALSE)*E2546/L2546*20*0.001),0)*(1-G2546))),SUM(IFERROR(SUM(VLOOKUP(C2546,SpeciesLookup,37,FALSE)/L2546*'6. Look Up Tables'!$M$9*0.001),0)*(1-G2546)))</f>
        <v>0</v>
      </c>
      <c r="N2546" s="120" t="s">
        <v>114</v>
      </c>
      <c r="O2546" s="122">
        <f t="shared" si="237"/>
        <v>0</v>
      </c>
      <c r="P2546" s="123"/>
    </row>
    <row r="2547" spans="2:16" x14ac:dyDescent="0.2">
      <c r="B2547" s="124"/>
      <c r="C2547" s="137"/>
      <c r="D2547" s="138">
        <f t="shared" si="234"/>
        <v>0</v>
      </c>
      <c r="E2547" s="231"/>
      <c r="F2547" s="119"/>
      <c r="G2547" s="139">
        <f t="shared" si="238"/>
        <v>0</v>
      </c>
      <c r="H2547" s="140">
        <f t="shared" si="235"/>
        <v>0</v>
      </c>
      <c r="I2547" s="122">
        <f t="shared" si="239"/>
        <v>0</v>
      </c>
      <c r="K2547" s="120"/>
      <c r="L2547" s="141" t="e">
        <f t="shared" si="236"/>
        <v>#N/A</v>
      </c>
      <c r="M2547" s="142">
        <f>IF(C2547="ZZ Group",(SUM(IFERROR(SUM(VLOOKUP(C2547,SpeciesLookup,37,FALSE)*E2547/L2547*20*0.001),0)*(1-G2547))),SUM(IFERROR(SUM(VLOOKUP(C2547,SpeciesLookup,37,FALSE)/L2547*'6. Look Up Tables'!$M$9*0.001),0)*(1-G2547)))</f>
        <v>0</v>
      </c>
      <c r="N2547" s="120" t="s">
        <v>114</v>
      </c>
      <c r="O2547" s="122">
        <f t="shared" si="237"/>
        <v>0</v>
      </c>
      <c r="P2547" s="123"/>
    </row>
    <row r="2548" spans="2:16" x14ac:dyDescent="0.2">
      <c r="B2548" s="124"/>
      <c r="C2548" s="137"/>
      <c r="D2548" s="138">
        <f t="shared" si="234"/>
        <v>0</v>
      </c>
      <c r="E2548" s="231"/>
      <c r="F2548" s="119"/>
      <c r="G2548" s="139">
        <f t="shared" si="238"/>
        <v>0</v>
      </c>
      <c r="H2548" s="140">
        <f t="shared" si="235"/>
        <v>0</v>
      </c>
      <c r="I2548" s="122">
        <f t="shared" si="239"/>
        <v>0</v>
      </c>
      <c r="K2548" s="120"/>
      <c r="L2548" s="141" t="e">
        <f t="shared" si="236"/>
        <v>#N/A</v>
      </c>
      <c r="M2548" s="142">
        <f>IF(C2548="ZZ Group",(SUM(IFERROR(SUM(VLOOKUP(C2548,SpeciesLookup,37,FALSE)*E2548/L2548*20*0.001),0)*(1-G2548))),SUM(IFERROR(SUM(VLOOKUP(C2548,SpeciesLookup,37,FALSE)/L2548*'6. Look Up Tables'!$M$9*0.001),0)*(1-G2548)))</f>
        <v>0</v>
      </c>
      <c r="N2548" s="120" t="s">
        <v>114</v>
      </c>
      <c r="O2548" s="122">
        <f t="shared" si="237"/>
        <v>0</v>
      </c>
      <c r="P2548" s="123"/>
    </row>
    <row r="2549" spans="2:16" x14ac:dyDescent="0.2">
      <c r="B2549" s="124"/>
      <c r="C2549" s="137"/>
      <c r="D2549" s="138">
        <f t="shared" si="234"/>
        <v>0</v>
      </c>
      <c r="E2549" s="231"/>
      <c r="F2549" s="119"/>
      <c r="G2549" s="139">
        <f t="shared" si="238"/>
        <v>0</v>
      </c>
      <c r="H2549" s="140">
        <f t="shared" si="235"/>
        <v>0</v>
      </c>
      <c r="I2549" s="122">
        <f t="shared" si="239"/>
        <v>0</v>
      </c>
      <c r="K2549" s="120"/>
      <c r="L2549" s="141" t="e">
        <f t="shared" si="236"/>
        <v>#N/A</v>
      </c>
      <c r="M2549" s="142">
        <f>IF(C2549="ZZ Group",(SUM(IFERROR(SUM(VLOOKUP(C2549,SpeciesLookup,37,FALSE)*E2549/L2549*20*0.001),0)*(1-G2549))),SUM(IFERROR(SUM(VLOOKUP(C2549,SpeciesLookup,37,FALSE)/L2549*'6. Look Up Tables'!$M$9*0.001),0)*(1-G2549)))</f>
        <v>0</v>
      </c>
      <c r="N2549" s="120" t="s">
        <v>114</v>
      </c>
      <c r="O2549" s="122">
        <f t="shared" si="237"/>
        <v>0</v>
      </c>
      <c r="P2549" s="123"/>
    </row>
    <row r="2550" spans="2:16" x14ac:dyDescent="0.2">
      <c r="B2550" s="124"/>
      <c r="C2550" s="137"/>
      <c r="D2550" s="138">
        <f t="shared" si="234"/>
        <v>0</v>
      </c>
      <c r="E2550" s="231"/>
      <c r="F2550" s="119"/>
      <c r="G2550" s="139">
        <f t="shared" si="238"/>
        <v>0</v>
      </c>
      <c r="H2550" s="140">
        <f t="shared" si="235"/>
        <v>0</v>
      </c>
      <c r="I2550" s="122">
        <f t="shared" si="239"/>
        <v>0</v>
      </c>
      <c r="K2550" s="120"/>
      <c r="L2550" s="141" t="e">
        <f t="shared" si="236"/>
        <v>#N/A</v>
      </c>
      <c r="M2550" s="142">
        <f>IF(C2550="ZZ Group",(SUM(IFERROR(SUM(VLOOKUP(C2550,SpeciesLookup,37,FALSE)*E2550/L2550*20*0.001),0)*(1-G2550))),SUM(IFERROR(SUM(VLOOKUP(C2550,SpeciesLookup,37,FALSE)/L2550*'6. Look Up Tables'!$M$9*0.001),0)*(1-G2550)))</f>
        <v>0</v>
      </c>
      <c r="N2550" s="120" t="s">
        <v>114</v>
      </c>
      <c r="O2550" s="122">
        <f t="shared" si="237"/>
        <v>0</v>
      </c>
      <c r="P2550" s="123"/>
    </row>
    <row r="2551" spans="2:16" x14ac:dyDescent="0.2">
      <c r="B2551" s="124"/>
      <c r="C2551" s="137"/>
      <c r="D2551" s="138">
        <f t="shared" si="234"/>
        <v>0</v>
      </c>
      <c r="E2551" s="231"/>
      <c r="F2551" s="119"/>
      <c r="G2551" s="139">
        <f t="shared" si="238"/>
        <v>0</v>
      </c>
      <c r="H2551" s="140">
        <f t="shared" si="235"/>
        <v>0</v>
      </c>
      <c r="I2551" s="122">
        <f t="shared" si="239"/>
        <v>0</v>
      </c>
      <c r="K2551" s="120"/>
      <c r="L2551" s="141" t="e">
        <f t="shared" si="236"/>
        <v>#N/A</v>
      </c>
      <c r="M2551" s="142">
        <f>IF(C2551="ZZ Group",(SUM(IFERROR(SUM(VLOOKUP(C2551,SpeciesLookup,37,FALSE)*E2551/L2551*20*0.001),0)*(1-G2551))),SUM(IFERROR(SUM(VLOOKUP(C2551,SpeciesLookup,37,FALSE)/L2551*'6. Look Up Tables'!$M$9*0.001),0)*(1-G2551)))</f>
        <v>0</v>
      </c>
      <c r="N2551" s="120" t="s">
        <v>114</v>
      </c>
      <c r="O2551" s="122">
        <f t="shared" si="237"/>
        <v>0</v>
      </c>
      <c r="P2551" s="123"/>
    </row>
    <row r="2552" spans="2:16" x14ac:dyDescent="0.2">
      <c r="B2552" s="124"/>
      <c r="C2552" s="137"/>
      <c r="D2552" s="138">
        <f t="shared" si="234"/>
        <v>0</v>
      </c>
      <c r="E2552" s="231"/>
      <c r="F2552" s="119"/>
      <c r="G2552" s="139">
        <f t="shared" si="238"/>
        <v>0</v>
      </c>
      <c r="H2552" s="140">
        <f t="shared" si="235"/>
        <v>0</v>
      </c>
      <c r="I2552" s="122">
        <f t="shared" si="239"/>
        <v>0</v>
      </c>
      <c r="K2552" s="120"/>
      <c r="L2552" s="141" t="e">
        <f t="shared" si="236"/>
        <v>#N/A</v>
      </c>
      <c r="M2552" s="142">
        <f>IF(C2552="ZZ Group",(SUM(IFERROR(SUM(VLOOKUP(C2552,SpeciesLookup,37,FALSE)*E2552/L2552*20*0.001),0)*(1-G2552))),SUM(IFERROR(SUM(VLOOKUP(C2552,SpeciesLookup,37,FALSE)/L2552*'6. Look Up Tables'!$M$9*0.001),0)*(1-G2552)))</f>
        <v>0</v>
      </c>
      <c r="N2552" s="120" t="s">
        <v>114</v>
      </c>
      <c r="O2552" s="122">
        <f t="shared" si="237"/>
        <v>0</v>
      </c>
      <c r="P2552" s="123"/>
    </row>
    <row r="2553" spans="2:16" x14ac:dyDescent="0.2">
      <c r="B2553" s="124"/>
      <c r="C2553" s="137"/>
      <c r="D2553" s="138">
        <f t="shared" si="234"/>
        <v>0</v>
      </c>
      <c r="E2553" s="231"/>
      <c r="F2553" s="119"/>
      <c r="G2553" s="139">
        <f t="shared" si="238"/>
        <v>0</v>
      </c>
      <c r="H2553" s="140">
        <f t="shared" si="235"/>
        <v>0</v>
      </c>
      <c r="I2553" s="122">
        <f t="shared" si="239"/>
        <v>0</v>
      </c>
      <c r="K2553" s="120"/>
      <c r="L2553" s="141" t="e">
        <f t="shared" si="236"/>
        <v>#N/A</v>
      </c>
      <c r="M2553" s="142">
        <f>IF(C2553="ZZ Group",(SUM(IFERROR(SUM(VLOOKUP(C2553,SpeciesLookup,37,FALSE)*E2553/L2553*20*0.001),0)*(1-G2553))),SUM(IFERROR(SUM(VLOOKUP(C2553,SpeciesLookup,37,FALSE)/L2553*'6. Look Up Tables'!$M$9*0.001),0)*(1-G2553)))</f>
        <v>0</v>
      </c>
      <c r="N2553" s="120" t="s">
        <v>114</v>
      </c>
      <c r="O2553" s="122">
        <f t="shared" si="237"/>
        <v>0</v>
      </c>
      <c r="P2553" s="123"/>
    </row>
    <row r="2554" spans="2:16" x14ac:dyDescent="0.2">
      <c r="B2554" s="124"/>
      <c r="C2554" s="137"/>
      <c r="D2554" s="138">
        <f t="shared" si="234"/>
        <v>0</v>
      </c>
      <c r="E2554" s="231"/>
      <c r="F2554" s="119"/>
      <c r="G2554" s="139">
        <f t="shared" si="238"/>
        <v>0</v>
      </c>
      <c r="H2554" s="140">
        <f t="shared" si="235"/>
        <v>0</v>
      </c>
      <c r="I2554" s="122">
        <f t="shared" si="239"/>
        <v>0</v>
      </c>
      <c r="K2554" s="120"/>
      <c r="L2554" s="141" t="e">
        <f t="shared" si="236"/>
        <v>#N/A</v>
      </c>
      <c r="M2554" s="142">
        <f>IF(C2554="ZZ Group",(SUM(IFERROR(SUM(VLOOKUP(C2554,SpeciesLookup,37,FALSE)*E2554/L2554*20*0.001),0)*(1-G2554))),SUM(IFERROR(SUM(VLOOKUP(C2554,SpeciesLookup,37,FALSE)/L2554*'6. Look Up Tables'!$M$9*0.001),0)*(1-G2554)))</f>
        <v>0</v>
      </c>
      <c r="N2554" s="120" t="s">
        <v>114</v>
      </c>
      <c r="O2554" s="122">
        <f t="shared" si="237"/>
        <v>0</v>
      </c>
      <c r="P2554" s="123"/>
    </row>
    <row r="2555" spans="2:16" x14ac:dyDescent="0.2">
      <c r="B2555" s="124"/>
      <c r="C2555" s="137"/>
      <c r="D2555" s="138">
        <f t="shared" si="234"/>
        <v>0</v>
      </c>
      <c r="E2555" s="231"/>
      <c r="F2555" s="119"/>
      <c r="G2555" s="139">
        <f t="shared" si="238"/>
        <v>0</v>
      </c>
      <c r="H2555" s="140">
        <f t="shared" si="235"/>
        <v>0</v>
      </c>
      <c r="I2555" s="122">
        <f t="shared" si="239"/>
        <v>0</v>
      </c>
      <c r="K2555" s="120"/>
      <c r="L2555" s="141" t="e">
        <f t="shared" si="236"/>
        <v>#N/A</v>
      </c>
      <c r="M2555" s="142">
        <f>IF(C2555="ZZ Group",(SUM(IFERROR(SUM(VLOOKUP(C2555,SpeciesLookup,37,FALSE)*E2555/L2555*20*0.001),0)*(1-G2555))),SUM(IFERROR(SUM(VLOOKUP(C2555,SpeciesLookup,37,FALSE)/L2555*'6. Look Up Tables'!$M$9*0.001),0)*(1-G2555)))</f>
        <v>0</v>
      </c>
      <c r="N2555" s="120" t="s">
        <v>114</v>
      </c>
      <c r="O2555" s="122">
        <f t="shared" si="237"/>
        <v>0</v>
      </c>
      <c r="P2555" s="123"/>
    </row>
    <row r="2556" spans="2:16" x14ac:dyDescent="0.2">
      <c r="B2556" s="124"/>
      <c r="C2556" s="137"/>
      <c r="D2556" s="138">
        <f t="shared" si="234"/>
        <v>0</v>
      </c>
      <c r="E2556" s="231"/>
      <c r="F2556" s="119"/>
      <c r="G2556" s="139">
        <f t="shared" si="238"/>
        <v>0</v>
      </c>
      <c r="H2556" s="140">
        <f t="shared" si="235"/>
        <v>0</v>
      </c>
      <c r="I2556" s="122">
        <f t="shared" si="239"/>
        <v>0</v>
      </c>
      <c r="K2556" s="120"/>
      <c r="L2556" s="141" t="e">
        <f t="shared" si="236"/>
        <v>#N/A</v>
      </c>
      <c r="M2556" s="142">
        <f>IF(C2556="ZZ Group",(SUM(IFERROR(SUM(VLOOKUP(C2556,SpeciesLookup,37,FALSE)*E2556/L2556*20*0.001),0)*(1-G2556))),SUM(IFERROR(SUM(VLOOKUP(C2556,SpeciesLookup,37,FALSE)/L2556*'6. Look Up Tables'!$M$9*0.001),0)*(1-G2556)))</f>
        <v>0</v>
      </c>
      <c r="N2556" s="120" t="s">
        <v>114</v>
      </c>
      <c r="O2556" s="122">
        <f t="shared" si="237"/>
        <v>0</v>
      </c>
      <c r="P2556" s="123"/>
    </row>
    <row r="2557" spans="2:16" x14ac:dyDescent="0.2">
      <c r="B2557" s="124"/>
      <c r="C2557" s="137"/>
      <c r="D2557" s="138">
        <f t="shared" si="234"/>
        <v>0</v>
      </c>
      <c r="E2557" s="231"/>
      <c r="F2557" s="119"/>
      <c r="G2557" s="139">
        <f t="shared" si="238"/>
        <v>0</v>
      </c>
      <c r="H2557" s="140">
        <f t="shared" si="235"/>
        <v>0</v>
      </c>
      <c r="I2557" s="122">
        <f t="shared" si="239"/>
        <v>0</v>
      </c>
      <c r="K2557" s="120"/>
      <c r="L2557" s="141" t="e">
        <f t="shared" si="236"/>
        <v>#N/A</v>
      </c>
      <c r="M2557" s="142">
        <f>IF(C2557="ZZ Group",(SUM(IFERROR(SUM(VLOOKUP(C2557,SpeciesLookup,37,FALSE)*E2557/L2557*20*0.001),0)*(1-G2557))),SUM(IFERROR(SUM(VLOOKUP(C2557,SpeciesLookup,37,FALSE)/L2557*'6. Look Up Tables'!$M$9*0.001),0)*(1-G2557)))</f>
        <v>0</v>
      </c>
      <c r="N2557" s="120" t="s">
        <v>114</v>
      </c>
      <c r="O2557" s="122">
        <f t="shared" si="237"/>
        <v>0</v>
      </c>
      <c r="P2557" s="123"/>
    </row>
    <row r="2558" spans="2:16" x14ac:dyDescent="0.2">
      <c r="B2558" s="124"/>
      <c r="C2558" s="137"/>
      <c r="D2558" s="138">
        <f t="shared" si="234"/>
        <v>0</v>
      </c>
      <c r="E2558" s="231"/>
      <c r="F2558" s="119"/>
      <c r="G2558" s="139">
        <f t="shared" si="238"/>
        <v>0</v>
      </c>
      <c r="H2558" s="140">
        <f t="shared" si="235"/>
        <v>0</v>
      </c>
      <c r="I2558" s="122">
        <f t="shared" si="239"/>
        <v>0</v>
      </c>
      <c r="K2558" s="120"/>
      <c r="L2558" s="141" t="e">
        <f t="shared" si="236"/>
        <v>#N/A</v>
      </c>
      <c r="M2558" s="142">
        <f>IF(C2558="ZZ Group",(SUM(IFERROR(SUM(VLOOKUP(C2558,SpeciesLookup,37,FALSE)*E2558/L2558*20*0.001),0)*(1-G2558))),SUM(IFERROR(SUM(VLOOKUP(C2558,SpeciesLookup,37,FALSE)/L2558*'6. Look Up Tables'!$M$9*0.001),0)*(1-G2558)))</f>
        <v>0</v>
      </c>
      <c r="N2558" s="120" t="s">
        <v>114</v>
      </c>
      <c r="O2558" s="122">
        <f t="shared" si="237"/>
        <v>0</v>
      </c>
      <c r="P2558" s="123"/>
    </row>
    <row r="2559" spans="2:16" x14ac:dyDescent="0.2">
      <c r="B2559" s="124"/>
      <c r="C2559" s="137"/>
      <c r="D2559" s="138">
        <f t="shared" si="234"/>
        <v>0</v>
      </c>
      <c r="E2559" s="231"/>
      <c r="F2559" s="119"/>
      <c r="G2559" s="139">
        <f t="shared" si="238"/>
        <v>0</v>
      </c>
      <c r="H2559" s="140">
        <f t="shared" si="235"/>
        <v>0</v>
      </c>
      <c r="I2559" s="122">
        <f t="shared" si="239"/>
        <v>0</v>
      </c>
      <c r="K2559" s="120"/>
      <c r="L2559" s="141" t="e">
        <f t="shared" si="236"/>
        <v>#N/A</v>
      </c>
      <c r="M2559" s="142">
        <f>IF(C2559="ZZ Group",(SUM(IFERROR(SUM(VLOOKUP(C2559,SpeciesLookup,37,FALSE)*E2559/L2559*20*0.001),0)*(1-G2559))),SUM(IFERROR(SUM(VLOOKUP(C2559,SpeciesLookup,37,FALSE)/L2559*'6. Look Up Tables'!$M$9*0.001),0)*(1-G2559)))</f>
        <v>0</v>
      </c>
      <c r="N2559" s="120" t="s">
        <v>114</v>
      </c>
      <c r="O2559" s="122">
        <f t="shared" si="237"/>
        <v>0</v>
      </c>
      <c r="P2559" s="123"/>
    </row>
    <row r="2560" spans="2:16" x14ac:dyDescent="0.2">
      <c r="B2560" s="124"/>
      <c r="C2560" s="137"/>
      <c r="D2560" s="138">
        <f t="shared" si="234"/>
        <v>0</v>
      </c>
      <c r="E2560" s="231"/>
      <c r="F2560" s="119"/>
      <c r="G2560" s="139">
        <f t="shared" si="238"/>
        <v>0</v>
      </c>
      <c r="H2560" s="140">
        <f t="shared" si="235"/>
        <v>0</v>
      </c>
      <c r="I2560" s="122">
        <f t="shared" si="239"/>
        <v>0</v>
      </c>
      <c r="K2560" s="120"/>
      <c r="L2560" s="141" t="e">
        <f t="shared" si="236"/>
        <v>#N/A</v>
      </c>
      <c r="M2560" s="142">
        <f>IF(C2560="ZZ Group",(SUM(IFERROR(SUM(VLOOKUP(C2560,SpeciesLookup,37,FALSE)*E2560/L2560*20*0.001),0)*(1-G2560))),SUM(IFERROR(SUM(VLOOKUP(C2560,SpeciesLookup,37,FALSE)/L2560*'6. Look Up Tables'!$M$9*0.001),0)*(1-G2560)))</f>
        <v>0</v>
      </c>
      <c r="N2560" s="120" t="s">
        <v>114</v>
      </c>
      <c r="O2560" s="122">
        <f t="shared" si="237"/>
        <v>0</v>
      </c>
      <c r="P2560" s="123"/>
    </row>
    <row r="2561" spans="2:16" x14ac:dyDescent="0.2">
      <c r="B2561" s="124"/>
      <c r="C2561" s="137"/>
      <c r="D2561" s="138">
        <f t="shared" ref="D2561:D2624" si="240">IFERROR(VLOOKUP(C2561,SpeciesLookup,25,FALSE),0)</f>
        <v>0</v>
      </c>
      <c r="E2561" s="231"/>
      <c r="F2561" s="119"/>
      <c r="G2561" s="139">
        <f t="shared" si="238"/>
        <v>0</v>
      </c>
      <c r="H2561" s="140">
        <f t="shared" ref="H2561:H2624" si="241">IFERROR(VLOOKUP(C2561,SpeciesLookup,26,FALSE),0)</f>
        <v>0</v>
      </c>
      <c r="I2561" s="122">
        <f t="shared" si="239"/>
        <v>0</v>
      </c>
      <c r="K2561" s="120"/>
      <c r="L2561" s="141" t="e">
        <f t="shared" ref="L2561:L2624" si="242">VLOOKUP(K2561,AWHC,2,FALSE)</f>
        <v>#N/A</v>
      </c>
      <c r="M2561" s="142">
        <f>IF(C2561="ZZ Group",(SUM(IFERROR(SUM(VLOOKUP(C2561,SpeciesLookup,37,FALSE)*E2561/L2561*20*0.001),0)*(1-G2561))),SUM(IFERROR(SUM(VLOOKUP(C2561,SpeciesLookup,37,FALSE)/L2561*'6. Look Up Tables'!$M$9*0.001),0)*(1-G2561)))</f>
        <v>0</v>
      </c>
      <c r="N2561" s="120" t="s">
        <v>114</v>
      </c>
      <c r="O2561" s="122">
        <f t="shared" ref="O2561:O2624" si="243">IF(N2561="Yes",M2561*0.8,M2561)</f>
        <v>0</v>
      </c>
      <c r="P2561" s="123"/>
    </row>
    <row r="2562" spans="2:16" x14ac:dyDescent="0.2">
      <c r="B2562" s="124"/>
      <c r="C2562" s="137"/>
      <c r="D2562" s="138">
        <f t="shared" si="240"/>
        <v>0</v>
      </c>
      <c r="E2562" s="231"/>
      <c r="F2562" s="119"/>
      <c r="G2562" s="139">
        <f t="shared" si="238"/>
        <v>0</v>
      </c>
      <c r="H2562" s="140">
        <f t="shared" si="241"/>
        <v>0</v>
      </c>
      <c r="I2562" s="122">
        <f t="shared" si="239"/>
        <v>0</v>
      </c>
      <c r="K2562" s="120"/>
      <c r="L2562" s="141" t="e">
        <f t="shared" si="242"/>
        <v>#N/A</v>
      </c>
      <c r="M2562" s="142">
        <f>IF(C2562="ZZ Group",(SUM(IFERROR(SUM(VLOOKUP(C2562,SpeciesLookup,37,FALSE)*E2562/L2562*20*0.001),0)*(1-G2562))),SUM(IFERROR(SUM(VLOOKUP(C2562,SpeciesLookup,37,FALSE)/L2562*'6. Look Up Tables'!$M$9*0.001),0)*(1-G2562)))</f>
        <v>0</v>
      </c>
      <c r="N2562" s="120" t="s">
        <v>114</v>
      </c>
      <c r="O2562" s="122">
        <f t="shared" si="243"/>
        <v>0</v>
      </c>
      <c r="P2562" s="123"/>
    </row>
    <row r="2563" spans="2:16" x14ac:dyDescent="0.2">
      <c r="B2563" s="124"/>
      <c r="C2563" s="137"/>
      <c r="D2563" s="138">
        <f t="shared" si="240"/>
        <v>0</v>
      </c>
      <c r="E2563" s="231"/>
      <c r="F2563" s="119"/>
      <c r="G2563" s="139">
        <f t="shared" si="238"/>
        <v>0</v>
      </c>
      <c r="H2563" s="140">
        <f t="shared" si="241"/>
        <v>0</v>
      </c>
      <c r="I2563" s="122">
        <f t="shared" si="239"/>
        <v>0</v>
      </c>
      <c r="K2563" s="120"/>
      <c r="L2563" s="141" t="e">
        <f t="shared" si="242"/>
        <v>#N/A</v>
      </c>
      <c r="M2563" s="142">
        <f>IF(C2563="ZZ Group",(SUM(IFERROR(SUM(VLOOKUP(C2563,SpeciesLookup,37,FALSE)*E2563/L2563*20*0.001),0)*(1-G2563))),SUM(IFERROR(SUM(VLOOKUP(C2563,SpeciesLookup,37,FALSE)/L2563*'6. Look Up Tables'!$M$9*0.001),0)*(1-G2563)))</f>
        <v>0</v>
      </c>
      <c r="N2563" s="120" t="s">
        <v>114</v>
      </c>
      <c r="O2563" s="122">
        <f t="shared" si="243"/>
        <v>0</v>
      </c>
      <c r="P2563" s="123"/>
    </row>
    <row r="2564" spans="2:16" x14ac:dyDescent="0.2">
      <c r="B2564" s="124"/>
      <c r="C2564" s="137"/>
      <c r="D2564" s="138">
        <f t="shared" si="240"/>
        <v>0</v>
      </c>
      <c r="E2564" s="231"/>
      <c r="F2564" s="119"/>
      <c r="G2564" s="139">
        <f t="shared" si="238"/>
        <v>0</v>
      </c>
      <c r="H2564" s="140">
        <f t="shared" si="241"/>
        <v>0</v>
      </c>
      <c r="I2564" s="122">
        <f t="shared" si="239"/>
        <v>0</v>
      </c>
      <c r="K2564" s="120"/>
      <c r="L2564" s="141" t="e">
        <f t="shared" si="242"/>
        <v>#N/A</v>
      </c>
      <c r="M2564" s="142">
        <f>IF(C2564="ZZ Group",(SUM(IFERROR(SUM(VLOOKUP(C2564,SpeciesLookup,37,FALSE)*E2564/L2564*20*0.001),0)*(1-G2564))),SUM(IFERROR(SUM(VLOOKUP(C2564,SpeciesLookup,37,FALSE)/L2564*'6. Look Up Tables'!$M$9*0.001),0)*(1-G2564)))</f>
        <v>0</v>
      </c>
      <c r="N2564" s="120" t="s">
        <v>114</v>
      </c>
      <c r="O2564" s="122">
        <f t="shared" si="243"/>
        <v>0</v>
      </c>
      <c r="P2564" s="123"/>
    </row>
    <row r="2565" spans="2:16" x14ac:dyDescent="0.2">
      <c r="B2565" s="124"/>
      <c r="C2565" s="137"/>
      <c r="D2565" s="138">
        <f t="shared" si="240"/>
        <v>0</v>
      </c>
      <c r="E2565" s="231"/>
      <c r="F2565" s="119"/>
      <c r="G2565" s="139">
        <f t="shared" si="238"/>
        <v>0</v>
      </c>
      <c r="H2565" s="140">
        <f t="shared" si="241"/>
        <v>0</v>
      </c>
      <c r="I2565" s="122">
        <f t="shared" si="239"/>
        <v>0</v>
      </c>
      <c r="K2565" s="120"/>
      <c r="L2565" s="141" t="e">
        <f t="shared" si="242"/>
        <v>#N/A</v>
      </c>
      <c r="M2565" s="142">
        <f>IF(C2565="ZZ Group",(SUM(IFERROR(SUM(VLOOKUP(C2565,SpeciesLookup,37,FALSE)*E2565/L2565*20*0.001),0)*(1-G2565))),SUM(IFERROR(SUM(VLOOKUP(C2565,SpeciesLookup,37,FALSE)/L2565*'6. Look Up Tables'!$M$9*0.001),0)*(1-G2565)))</f>
        <v>0</v>
      </c>
      <c r="N2565" s="120" t="s">
        <v>114</v>
      </c>
      <c r="O2565" s="122">
        <f t="shared" si="243"/>
        <v>0</v>
      </c>
      <c r="P2565" s="123"/>
    </row>
    <row r="2566" spans="2:16" x14ac:dyDescent="0.2">
      <c r="B2566" s="124"/>
      <c r="C2566" s="137"/>
      <c r="D2566" s="138">
        <f t="shared" si="240"/>
        <v>0</v>
      </c>
      <c r="E2566" s="231"/>
      <c r="F2566" s="119"/>
      <c r="G2566" s="139">
        <f t="shared" si="238"/>
        <v>0</v>
      </c>
      <c r="H2566" s="140">
        <f t="shared" si="241"/>
        <v>0</v>
      </c>
      <c r="I2566" s="122">
        <f t="shared" si="239"/>
        <v>0</v>
      </c>
      <c r="K2566" s="120"/>
      <c r="L2566" s="141" t="e">
        <f t="shared" si="242"/>
        <v>#N/A</v>
      </c>
      <c r="M2566" s="142">
        <f>IF(C2566="ZZ Group",(SUM(IFERROR(SUM(VLOOKUP(C2566,SpeciesLookup,37,FALSE)*E2566/L2566*20*0.001),0)*(1-G2566))),SUM(IFERROR(SUM(VLOOKUP(C2566,SpeciesLookup,37,FALSE)/L2566*'6. Look Up Tables'!$M$9*0.001),0)*(1-G2566)))</f>
        <v>0</v>
      </c>
      <c r="N2566" s="120" t="s">
        <v>114</v>
      </c>
      <c r="O2566" s="122">
        <f t="shared" si="243"/>
        <v>0</v>
      </c>
      <c r="P2566" s="123"/>
    </row>
    <row r="2567" spans="2:16" x14ac:dyDescent="0.2">
      <c r="B2567" s="124"/>
      <c r="C2567" s="137"/>
      <c r="D2567" s="138">
        <f t="shared" si="240"/>
        <v>0</v>
      </c>
      <c r="E2567" s="231"/>
      <c r="F2567" s="119"/>
      <c r="G2567" s="139">
        <f t="shared" si="238"/>
        <v>0</v>
      </c>
      <c r="H2567" s="140">
        <f t="shared" si="241"/>
        <v>0</v>
      </c>
      <c r="I2567" s="122">
        <f t="shared" si="239"/>
        <v>0</v>
      </c>
      <c r="K2567" s="120"/>
      <c r="L2567" s="141" t="e">
        <f t="shared" si="242"/>
        <v>#N/A</v>
      </c>
      <c r="M2567" s="142">
        <f>IF(C2567="ZZ Group",(SUM(IFERROR(SUM(VLOOKUP(C2567,SpeciesLookup,37,FALSE)*E2567/L2567*20*0.001),0)*(1-G2567))),SUM(IFERROR(SUM(VLOOKUP(C2567,SpeciesLookup,37,FALSE)/L2567*'6. Look Up Tables'!$M$9*0.001),0)*(1-G2567)))</f>
        <v>0</v>
      </c>
      <c r="N2567" s="120" t="s">
        <v>114</v>
      </c>
      <c r="O2567" s="122">
        <f t="shared" si="243"/>
        <v>0</v>
      </c>
      <c r="P2567" s="123"/>
    </row>
    <row r="2568" spans="2:16" x14ac:dyDescent="0.2">
      <c r="B2568" s="124"/>
      <c r="C2568" s="137"/>
      <c r="D2568" s="138">
        <f t="shared" si="240"/>
        <v>0</v>
      </c>
      <c r="E2568" s="231"/>
      <c r="F2568" s="119"/>
      <c r="G2568" s="139">
        <f t="shared" si="238"/>
        <v>0</v>
      </c>
      <c r="H2568" s="140">
        <f t="shared" si="241"/>
        <v>0</v>
      </c>
      <c r="I2568" s="122">
        <f t="shared" si="239"/>
        <v>0</v>
      </c>
      <c r="K2568" s="120"/>
      <c r="L2568" s="141" t="e">
        <f t="shared" si="242"/>
        <v>#N/A</v>
      </c>
      <c r="M2568" s="142">
        <f>IF(C2568="ZZ Group",(SUM(IFERROR(SUM(VLOOKUP(C2568,SpeciesLookup,37,FALSE)*E2568/L2568*20*0.001),0)*(1-G2568))),SUM(IFERROR(SUM(VLOOKUP(C2568,SpeciesLookup,37,FALSE)/L2568*'6. Look Up Tables'!$M$9*0.001),0)*(1-G2568)))</f>
        <v>0</v>
      </c>
      <c r="N2568" s="120" t="s">
        <v>114</v>
      </c>
      <c r="O2568" s="122">
        <f t="shared" si="243"/>
        <v>0</v>
      </c>
      <c r="P2568" s="123"/>
    </row>
    <row r="2569" spans="2:16" x14ac:dyDescent="0.2">
      <c r="B2569" s="124"/>
      <c r="C2569" s="137"/>
      <c r="D2569" s="138">
        <f t="shared" si="240"/>
        <v>0</v>
      </c>
      <c r="E2569" s="231"/>
      <c r="F2569" s="119"/>
      <c r="G2569" s="139">
        <f t="shared" si="238"/>
        <v>0</v>
      </c>
      <c r="H2569" s="140">
        <f t="shared" si="241"/>
        <v>0</v>
      </c>
      <c r="I2569" s="122">
        <f t="shared" si="239"/>
        <v>0</v>
      </c>
      <c r="K2569" s="120"/>
      <c r="L2569" s="141" t="e">
        <f t="shared" si="242"/>
        <v>#N/A</v>
      </c>
      <c r="M2569" s="142">
        <f>IF(C2569="ZZ Group",(SUM(IFERROR(SUM(VLOOKUP(C2569,SpeciesLookup,37,FALSE)*E2569/L2569*20*0.001),0)*(1-G2569))),SUM(IFERROR(SUM(VLOOKUP(C2569,SpeciesLookup,37,FALSE)/L2569*'6. Look Up Tables'!$M$9*0.001),0)*(1-G2569)))</f>
        <v>0</v>
      </c>
      <c r="N2569" s="120" t="s">
        <v>114</v>
      </c>
      <c r="O2569" s="122">
        <f t="shared" si="243"/>
        <v>0</v>
      </c>
      <c r="P2569" s="123"/>
    </row>
    <row r="2570" spans="2:16" x14ac:dyDescent="0.2">
      <c r="B2570" s="124"/>
      <c r="C2570" s="137"/>
      <c r="D2570" s="138">
        <f t="shared" si="240"/>
        <v>0</v>
      </c>
      <c r="E2570" s="231"/>
      <c r="F2570" s="119"/>
      <c r="G2570" s="139">
        <f t="shared" si="238"/>
        <v>0</v>
      </c>
      <c r="H2570" s="140">
        <f t="shared" si="241"/>
        <v>0</v>
      </c>
      <c r="I2570" s="122">
        <f t="shared" si="239"/>
        <v>0</v>
      </c>
      <c r="K2570" s="120"/>
      <c r="L2570" s="141" t="e">
        <f t="shared" si="242"/>
        <v>#N/A</v>
      </c>
      <c r="M2570" s="142">
        <f>IF(C2570="ZZ Group",(SUM(IFERROR(SUM(VLOOKUP(C2570,SpeciesLookup,37,FALSE)*E2570/L2570*20*0.001),0)*(1-G2570))),SUM(IFERROR(SUM(VLOOKUP(C2570,SpeciesLookup,37,FALSE)/L2570*'6. Look Up Tables'!$M$9*0.001),0)*(1-G2570)))</f>
        <v>0</v>
      </c>
      <c r="N2570" s="120" t="s">
        <v>114</v>
      </c>
      <c r="O2570" s="122">
        <f t="shared" si="243"/>
        <v>0</v>
      </c>
      <c r="P2570" s="123"/>
    </row>
    <row r="2571" spans="2:16" x14ac:dyDescent="0.2">
      <c r="B2571" s="124"/>
      <c r="C2571" s="137"/>
      <c r="D2571" s="138">
        <f t="shared" si="240"/>
        <v>0</v>
      </c>
      <c r="E2571" s="231"/>
      <c r="F2571" s="119"/>
      <c r="G2571" s="139">
        <f t="shared" si="238"/>
        <v>0</v>
      </c>
      <c r="H2571" s="140">
        <f t="shared" si="241"/>
        <v>0</v>
      </c>
      <c r="I2571" s="122">
        <f t="shared" si="239"/>
        <v>0</v>
      </c>
      <c r="K2571" s="120"/>
      <c r="L2571" s="141" t="e">
        <f t="shared" si="242"/>
        <v>#N/A</v>
      </c>
      <c r="M2571" s="142">
        <f>IF(C2571="ZZ Group",(SUM(IFERROR(SUM(VLOOKUP(C2571,SpeciesLookup,37,FALSE)*E2571/L2571*20*0.001),0)*(1-G2571))),SUM(IFERROR(SUM(VLOOKUP(C2571,SpeciesLookup,37,FALSE)/L2571*'6. Look Up Tables'!$M$9*0.001),0)*(1-G2571)))</f>
        <v>0</v>
      </c>
      <c r="N2571" s="120" t="s">
        <v>114</v>
      </c>
      <c r="O2571" s="122">
        <f t="shared" si="243"/>
        <v>0</v>
      </c>
      <c r="P2571" s="123"/>
    </row>
    <row r="2572" spans="2:16" x14ac:dyDescent="0.2">
      <c r="B2572" s="124"/>
      <c r="C2572" s="137"/>
      <c r="D2572" s="138">
        <f t="shared" si="240"/>
        <v>0</v>
      </c>
      <c r="E2572" s="231"/>
      <c r="F2572" s="119"/>
      <c r="G2572" s="139">
        <f t="shared" si="238"/>
        <v>0</v>
      </c>
      <c r="H2572" s="140">
        <f t="shared" si="241"/>
        <v>0</v>
      </c>
      <c r="I2572" s="122">
        <f t="shared" si="239"/>
        <v>0</v>
      </c>
      <c r="K2572" s="120"/>
      <c r="L2572" s="141" t="e">
        <f t="shared" si="242"/>
        <v>#N/A</v>
      </c>
      <c r="M2572" s="142">
        <f>IF(C2572="ZZ Group",(SUM(IFERROR(SUM(VLOOKUP(C2572,SpeciesLookup,37,FALSE)*E2572/L2572*20*0.001),0)*(1-G2572))),SUM(IFERROR(SUM(VLOOKUP(C2572,SpeciesLookup,37,FALSE)/L2572*'6. Look Up Tables'!$M$9*0.001),0)*(1-G2572)))</f>
        <v>0</v>
      </c>
      <c r="N2572" s="120" t="s">
        <v>114</v>
      </c>
      <c r="O2572" s="122">
        <f t="shared" si="243"/>
        <v>0</v>
      </c>
      <c r="P2572" s="123"/>
    </row>
    <row r="2573" spans="2:16" x14ac:dyDescent="0.2">
      <c r="B2573" s="124"/>
      <c r="C2573" s="137"/>
      <c r="D2573" s="138">
        <f t="shared" si="240"/>
        <v>0</v>
      </c>
      <c r="E2573" s="231"/>
      <c r="F2573" s="119"/>
      <c r="G2573" s="139">
        <f t="shared" ref="G2573:G2636" si="244">IF(C2573="ZZ Group",SUM(F2573/E2573),(IFERROR(SUM(F2573/(PI()*(D2573)^2)),0)))</f>
        <v>0</v>
      </c>
      <c r="H2573" s="140">
        <f t="shared" si="241"/>
        <v>0</v>
      </c>
      <c r="I2573" s="122">
        <f t="shared" ref="I2573:I2636" si="245">IFERROR(SUM(H2573*(1-G2573)),(E2573*(1-G2573)))</f>
        <v>0</v>
      </c>
      <c r="K2573" s="120"/>
      <c r="L2573" s="141" t="e">
        <f t="shared" si="242"/>
        <v>#N/A</v>
      </c>
      <c r="M2573" s="142">
        <f>IF(C2573="ZZ Group",(SUM(IFERROR(SUM(VLOOKUP(C2573,SpeciesLookup,37,FALSE)*E2573/L2573*20*0.001),0)*(1-G2573))),SUM(IFERROR(SUM(VLOOKUP(C2573,SpeciesLookup,37,FALSE)/L2573*'6. Look Up Tables'!$M$9*0.001),0)*(1-G2573)))</f>
        <v>0</v>
      </c>
      <c r="N2573" s="120" t="s">
        <v>114</v>
      </c>
      <c r="O2573" s="122">
        <f t="shared" si="243"/>
        <v>0</v>
      </c>
      <c r="P2573" s="123"/>
    </row>
    <row r="2574" spans="2:16" x14ac:dyDescent="0.2">
      <c r="B2574" s="124"/>
      <c r="C2574" s="137"/>
      <c r="D2574" s="138">
        <f t="shared" si="240"/>
        <v>0</v>
      </c>
      <c r="E2574" s="231"/>
      <c r="F2574" s="119"/>
      <c r="G2574" s="139">
        <f t="shared" si="244"/>
        <v>0</v>
      </c>
      <c r="H2574" s="140">
        <f t="shared" si="241"/>
        <v>0</v>
      </c>
      <c r="I2574" s="122">
        <f t="shared" si="245"/>
        <v>0</v>
      </c>
      <c r="K2574" s="120"/>
      <c r="L2574" s="141" t="e">
        <f t="shared" si="242"/>
        <v>#N/A</v>
      </c>
      <c r="M2574" s="142">
        <f>IF(C2574="ZZ Group",(SUM(IFERROR(SUM(VLOOKUP(C2574,SpeciesLookup,37,FALSE)*E2574/L2574*20*0.001),0)*(1-G2574))),SUM(IFERROR(SUM(VLOOKUP(C2574,SpeciesLookup,37,FALSE)/L2574*'6. Look Up Tables'!$M$9*0.001),0)*(1-G2574)))</f>
        <v>0</v>
      </c>
      <c r="N2574" s="120" t="s">
        <v>114</v>
      </c>
      <c r="O2574" s="122">
        <f t="shared" si="243"/>
        <v>0</v>
      </c>
      <c r="P2574" s="123"/>
    </row>
    <row r="2575" spans="2:16" x14ac:dyDescent="0.2">
      <c r="B2575" s="124"/>
      <c r="C2575" s="137"/>
      <c r="D2575" s="138">
        <f t="shared" si="240"/>
        <v>0</v>
      </c>
      <c r="E2575" s="231"/>
      <c r="F2575" s="119"/>
      <c r="G2575" s="139">
        <f t="shared" si="244"/>
        <v>0</v>
      </c>
      <c r="H2575" s="140">
        <f t="shared" si="241"/>
        <v>0</v>
      </c>
      <c r="I2575" s="122">
        <f t="shared" si="245"/>
        <v>0</v>
      </c>
      <c r="K2575" s="120"/>
      <c r="L2575" s="141" t="e">
        <f t="shared" si="242"/>
        <v>#N/A</v>
      </c>
      <c r="M2575" s="142">
        <f>IF(C2575="ZZ Group",(SUM(IFERROR(SUM(VLOOKUP(C2575,SpeciesLookup,37,FALSE)*E2575/L2575*20*0.001),0)*(1-G2575))),SUM(IFERROR(SUM(VLOOKUP(C2575,SpeciesLookup,37,FALSE)/L2575*'6. Look Up Tables'!$M$9*0.001),0)*(1-G2575)))</f>
        <v>0</v>
      </c>
      <c r="N2575" s="120" t="s">
        <v>114</v>
      </c>
      <c r="O2575" s="122">
        <f t="shared" si="243"/>
        <v>0</v>
      </c>
      <c r="P2575" s="123"/>
    </row>
    <row r="2576" spans="2:16" x14ac:dyDescent="0.2">
      <c r="B2576" s="124"/>
      <c r="C2576" s="137"/>
      <c r="D2576" s="138">
        <f t="shared" si="240"/>
        <v>0</v>
      </c>
      <c r="E2576" s="231"/>
      <c r="F2576" s="119"/>
      <c r="G2576" s="139">
        <f t="shared" si="244"/>
        <v>0</v>
      </c>
      <c r="H2576" s="140">
        <f t="shared" si="241"/>
        <v>0</v>
      </c>
      <c r="I2576" s="122">
        <f t="shared" si="245"/>
        <v>0</v>
      </c>
      <c r="K2576" s="120"/>
      <c r="L2576" s="141" t="e">
        <f t="shared" si="242"/>
        <v>#N/A</v>
      </c>
      <c r="M2576" s="142">
        <f>IF(C2576="ZZ Group",(SUM(IFERROR(SUM(VLOOKUP(C2576,SpeciesLookup,37,FALSE)*E2576/L2576*20*0.001),0)*(1-G2576))),SUM(IFERROR(SUM(VLOOKUP(C2576,SpeciesLookup,37,FALSE)/L2576*'6. Look Up Tables'!$M$9*0.001),0)*(1-G2576)))</f>
        <v>0</v>
      </c>
      <c r="N2576" s="120" t="s">
        <v>114</v>
      </c>
      <c r="O2576" s="122">
        <f t="shared" si="243"/>
        <v>0</v>
      </c>
      <c r="P2576" s="123"/>
    </row>
    <row r="2577" spans="2:16" x14ac:dyDescent="0.2">
      <c r="B2577" s="124"/>
      <c r="C2577" s="137"/>
      <c r="D2577" s="138">
        <f t="shared" si="240"/>
        <v>0</v>
      </c>
      <c r="E2577" s="231"/>
      <c r="F2577" s="119"/>
      <c r="G2577" s="139">
        <f t="shared" si="244"/>
        <v>0</v>
      </c>
      <c r="H2577" s="140">
        <f t="shared" si="241"/>
        <v>0</v>
      </c>
      <c r="I2577" s="122">
        <f t="shared" si="245"/>
        <v>0</v>
      </c>
      <c r="K2577" s="120"/>
      <c r="L2577" s="141" t="e">
        <f t="shared" si="242"/>
        <v>#N/A</v>
      </c>
      <c r="M2577" s="142">
        <f>IF(C2577="ZZ Group",(SUM(IFERROR(SUM(VLOOKUP(C2577,SpeciesLookup,37,FALSE)*E2577/L2577*20*0.001),0)*(1-G2577))),SUM(IFERROR(SUM(VLOOKUP(C2577,SpeciesLookup,37,FALSE)/L2577*'6. Look Up Tables'!$M$9*0.001),0)*(1-G2577)))</f>
        <v>0</v>
      </c>
      <c r="N2577" s="120" t="s">
        <v>114</v>
      </c>
      <c r="O2577" s="122">
        <f t="shared" si="243"/>
        <v>0</v>
      </c>
      <c r="P2577" s="123"/>
    </row>
    <row r="2578" spans="2:16" x14ac:dyDescent="0.2">
      <c r="B2578" s="124"/>
      <c r="C2578" s="137"/>
      <c r="D2578" s="138">
        <f t="shared" si="240"/>
        <v>0</v>
      </c>
      <c r="E2578" s="231"/>
      <c r="F2578" s="119"/>
      <c r="G2578" s="139">
        <f t="shared" si="244"/>
        <v>0</v>
      </c>
      <c r="H2578" s="140">
        <f t="shared" si="241"/>
        <v>0</v>
      </c>
      <c r="I2578" s="122">
        <f t="shared" si="245"/>
        <v>0</v>
      </c>
      <c r="K2578" s="120"/>
      <c r="L2578" s="141" t="e">
        <f t="shared" si="242"/>
        <v>#N/A</v>
      </c>
      <c r="M2578" s="142">
        <f>IF(C2578="ZZ Group",(SUM(IFERROR(SUM(VLOOKUP(C2578,SpeciesLookup,37,FALSE)*E2578/L2578*20*0.001),0)*(1-G2578))),SUM(IFERROR(SUM(VLOOKUP(C2578,SpeciesLookup,37,FALSE)/L2578*'6. Look Up Tables'!$M$9*0.001),0)*(1-G2578)))</f>
        <v>0</v>
      </c>
      <c r="N2578" s="120" t="s">
        <v>114</v>
      </c>
      <c r="O2578" s="122">
        <f t="shared" si="243"/>
        <v>0</v>
      </c>
      <c r="P2578" s="123"/>
    </row>
    <row r="2579" spans="2:16" x14ac:dyDescent="0.2">
      <c r="B2579" s="124"/>
      <c r="C2579" s="137"/>
      <c r="D2579" s="138">
        <f t="shared" si="240"/>
        <v>0</v>
      </c>
      <c r="E2579" s="231"/>
      <c r="F2579" s="119"/>
      <c r="G2579" s="139">
        <f t="shared" si="244"/>
        <v>0</v>
      </c>
      <c r="H2579" s="140">
        <f t="shared" si="241"/>
        <v>0</v>
      </c>
      <c r="I2579" s="122">
        <f t="shared" si="245"/>
        <v>0</v>
      </c>
      <c r="K2579" s="120"/>
      <c r="L2579" s="141" t="e">
        <f t="shared" si="242"/>
        <v>#N/A</v>
      </c>
      <c r="M2579" s="142">
        <f>IF(C2579="ZZ Group",(SUM(IFERROR(SUM(VLOOKUP(C2579,SpeciesLookup,37,FALSE)*E2579/L2579*20*0.001),0)*(1-G2579))),SUM(IFERROR(SUM(VLOOKUP(C2579,SpeciesLookup,37,FALSE)/L2579*'6. Look Up Tables'!$M$9*0.001),0)*(1-G2579)))</f>
        <v>0</v>
      </c>
      <c r="N2579" s="120" t="s">
        <v>114</v>
      </c>
      <c r="O2579" s="122">
        <f t="shared" si="243"/>
        <v>0</v>
      </c>
      <c r="P2579" s="123"/>
    </row>
    <row r="2580" spans="2:16" x14ac:dyDescent="0.2">
      <c r="B2580" s="124"/>
      <c r="C2580" s="137"/>
      <c r="D2580" s="138">
        <f t="shared" si="240"/>
        <v>0</v>
      </c>
      <c r="E2580" s="231"/>
      <c r="F2580" s="119"/>
      <c r="G2580" s="139">
        <f t="shared" si="244"/>
        <v>0</v>
      </c>
      <c r="H2580" s="140">
        <f t="shared" si="241"/>
        <v>0</v>
      </c>
      <c r="I2580" s="122">
        <f t="shared" si="245"/>
        <v>0</v>
      </c>
      <c r="K2580" s="120"/>
      <c r="L2580" s="141" t="e">
        <f t="shared" si="242"/>
        <v>#N/A</v>
      </c>
      <c r="M2580" s="142">
        <f>IF(C2580="ZZ Group",(SUM(IFERROR(SUM(VLOOKUP(C2580,SpeciesLookup,37,FALSE)*E2580/L2580*20*0.001),0)*(1-G2580))),SUM(IFERROR(SUM(VLOOKUP(C2580,SpeciesLookup,37,FALSE)/L2580*'6. Look Up Tables'!$M$9*0.001),0)*(1-G2580)))</f>
        <v>0</v>
      </c>
      <c r="N2580" s="120" t="s">
        <v>114</v>
      </c>
      <c r="O2580" s="122">
        <f t="shared" si="243"/>
        <v>0</v>
      </c>
      <c r="P2580" s="123"/>
    </row>
    <row r="2581" spans="2:16" x14ac:dyDescent="0.2">
      <c r="B2581" s="124"/>
      <c r="C2581" s="137"/>
      <c r="D2581" s="138">
        <f t="shared" si="240"/>
        <v>0</v>
      </c>
      <c r="E2581" s="231"/>
      <c r="F2581" s="119"/>
      <c r="G2581" s="139">
        <f t="shared" si="244"/>
        <v>0</v>
      </c>
      <c r="H2581" s="140">
        <f t="shared" si="241"/>
        <v>0</v>
      </c>
      <c r="I2581" s="122">
        <f t="shared" si="245"/>
        <v>0</v>
      </c>
      <c r="K2581" s="120"/>
      <c r="L2581" s="141" t="e">
        <f t="shared" si="242"/>
        <v>#N/A</v>
      </c>
      <c r="M2581" s="142">
        <f>IF(C2581="ZZ Group",(SUM(IFERROR(SUM(VLOOKUP(C2581,SpeciesLookup,37,FALSE)*E2581/L2581*20*0.001),0)*(1-G2581))),SUM(IFERROR(SUM(VLOOKUP(C2581,SpeciesLookup,37,FALSE)/L2581*'6. Look Up Tables'!$M$9*0.001),0)*(1-G2581)))</f>
        <v>0</v>
      </c>
      <c r="N2581" s="120" t="s">
        <v>114</v>
      </c>
      <c r="O2581" s="122">
        <f t="shared" si="243"/>
        <v>0</v>
      </c>
      <c r="P2581" s="123"/>
    </row>
    <row r="2582" spans="2:16" x14ac:dyDescent="0.2">
      <c r="B2582" s="124"/>
      <c r="C2582" s="137"/>
      <c r="D2582" s="138">
        <f t="shared" si="240"/>
        <v>0</v>
      </c>
      <c r="E2582" s="231"/>
      <c r="F2582" s="119"/>
      <c r="G2582" s="139">
        <f t="shared" si="244"/>
        <v>0</v>
      </c>
      <c r="H2582" s="140">
        <f t="shared" si="241"/>
        <v>0</v>
      </c>
      <c r="I2582" s="122">
        <f t="shared" si="245"/>
        <v>0</v>
      </c>
      <c r="K2582" s="120"/>
      <c r="L2582" s="141" t="e">
        <f t="shared" si="242"/>
        <v>#N/A</v>
      </c>
      <c r="M2582" s="142">
        <f>IF(C2582="ZZ Group",(SUM(IFERROR(SUM(VLOOKUP(C2582,SpeciesLookup,37,FALSE)*E2582/L2582*20*0.001),0)*(1-G2582))),SUM(IFERROR(SUM(VLOOKUP(C2582,SpeciesLookup,37,FALSE)/L2582*'6. Look Up Tables'!$M$9*0.001),0)*(1-G2582)))</f>
        <v>0</v>
      </c>
      <c r="N2582" s="120" t="s">
        <v>114</v>
      </c>
      <c r="O2582" s="122">
        <f t="shared" si="243"/>
        <v>0</v>
      </c>
      <c r="P2582" s="123"/>
    </row>
    <row r="2583" spans="2:16" x14ac:dyDescent="0.2">
      <c r="B2583" s="124"/>
      <c r="C2583" s="137"/>
      <c r="D2583" s="138">
        <f t="shared" si="240"/>
        <v>0</v>
      </c>
      <c r="E2583" s="231"/>
      <c r="F2583" s="119"/>
      <c r="G2583" s="139">
        <f t="shared" si="244"/>
        <v>0</v>
      </c>
      <c r="H2583" s="140">
        <f t="shared" si="241"/>
        <v>0</v>
      </c>
      <c r="I2583" s="122">
        <f t="shared" si="245"/>
        <v>0</v>
      </c>
      <c r="K2583" s="120"/>
      <c r="L2583" s="141" t="e">
        <f t="shared" si="242"/>
        <v>#N/A</v>
      </c>
      <c r="M2583" s="142">
        <f>IF(C2583="ZZ Group",(SUM(IFERROR(SUM(VLOOKUP(C2583,SpeciesLookup,37,FALSE)*E2583/L2583*20*0.001),0)*(1-G2583))),SUM(IFERROR(SUM(VLOOKUP(C2583,SpeciesLookup,37,FALSE)/L2583*'6. Look Up Tables'!$M$9*0.001),0)*(1-G2583)))</f>
        <v>0</v>
      </c>
      <c r="N2583" s="120" t="s">
        <v>114</v>
      </c>
      <c r="O2583" s="122">
        <f t="shared" si="243"/>
        <v>0</v>
      </c>
      <c r="P2583" s="123"/>
    </row>
    <row r="2584" spans="2:16" x14ac:dyDescent="0.2">
      <c r="B2584" s="124"/>
      <c r="C2584" s="137"/>
      <c r="D2584" s="138">
        <f t="shared" si="240"/>
        <v>0</v>
      </c>
      <c r="E2584" s="231"/>
      <c r="F2584" s="119"/>
      <c r="G2584" s="139">
        <f t="shared" si="244"/>
        <v>0</v>
      </c>
      <c r="H2584" s="140">
        <f t="shared" si="241"/>
        <v>0</v>
      </c>
      <c r="I2584" s="122">
        <f t="shared" si="245"/>
        <v>0</v>
      </c>
      <c r="K2584" s="120"/>
      <c r="L2584" s="141" t="e">
        <f t="shared" si="242"/>
        <v>#N/A</v>
      </c>
      <c r="M2584" s="142">
        <f>IF(C2584="ZZ Group",(SUM(IFERROR(SUM(VLOOKUP(C2584,SpeciesLookup,37,FALSE)*E2584/L2584*20*0.001),0)*(1-G2584))),SUM(IFERROR(SUM(VLOOKUP(C2584,SpeciesLookup,37,FALSE)/L2584*'6. Look Up Tables'!$M$9*0.001),0)*(1-G2584)))</f>
        <v>0</v>
      </c>
      <c r="N2584" s="120" t="s">
        <v>114</v>
      </c>
      <c r="O2584" s="122">
        <f t="shared" si="243"/>
        <v>0</v>
      </c>
      <c r="P2584" s="123"/>
    </row>
    <row r="2585" spans="2:16" x14ac:dyDescent="0.2">
      <c r="B2585" s="124"/>
      <c r="C2585" s="137"/>
      <c r="D2585" s="138">
        <f t="shared" si="240"/>
        <v>0</v>
      </c>
      <c r="E2585" s="231"/>
      <c r="F2585" s="119"/>
      <c r="G2585" s="139">
        <f t="shared" si="244"/>
        <v>0</v>
      </c>
      <c r="H2585" s="140">
        <f t="shared" si="241"/>
        <v>0</v>
      </c>
      <c r="I2585" s="122">
        <f t="shared" si="245"/>
        <v>0</v>
      </c>
      <c r="K2585" s="120"/>
      <c r="L2585" s="141" t="e">
        <f t="shared" si="242"/>
        <v>#N/A</v>
      </c>
      <c r="M2585" s="142">
        <f>IF(C2585="ZZ Group",(SUM(IFERROR(SUM(VLOOKUP(C2585,SpeciesLookup,37,FALSE)*E2585/L2585*20*0.001),0)*(1-G2585))),SUM(IFERROR(SUM(VLOOKUP(C2585,SpeciesLookup,37,FALSE)/L2585*'6. Look Up Tables'!$M$9*0.001),0)*(1-G2585)))</f>
        <v>0</v>
      </c>
      <c r="N2585" s="120" t="s">
        <v>114</v>
      </c>
      <c r="O2585" s="122">
        <f t="shared" si="243"/>
        <v>0</v>
      </c>
      <c r="P2585" s="123"/>
    </row>
    <row r="2586" spans="2:16" x14ac:dyDescent="0.2">
      <c r="B2586" s="124"/>
      <c r="C2586" s="137"/>
      <c r="D2586" s="138">
        <f t="shared" si="240"/>
        <v>0</v>
      </c>
      <c r="E2586" s="231"/>
      <c r="F2586" s="119"/>
      <c r="G2586" s="139">
        <f t="shared" si="244"/>
        <v>0</v>
      </c>
      <c r="H2586" s="140">
        <f t="shared" si="241"/>
        <v>0</v>
      </c>
      <c r="I2586" s="122">
        <f t="shared" si="245"/>
        <v>0</v>
      </c>
      <c r="K2586" s="120"/>
      <c r="L2586" s="141" t="e">
        <f t="shared" si="242"/>
        <v>#N/A</v>
      </c>
      <c r="M2586" s="142">
        <f>IF(C2586="ZZ Group",(SUM(IFERROR(SUM(VLOOKUP(C2586,SpeciesLookup,37,FALSE)*E2586/L2586*20*0.001),0)*(1-G2586))),SUM(IFERROR(SUM(VLOOKUP(C2586,SpeciesLookup,37,FALSE)/L2586*'6. Look Up Tables'!$M$9*0.001),0)*(1-G2586)))</f>
        <v>0</v>
      </c>
      <c r="N2586" s="120" t="s">
        <v>114</v>
      </c>
      <c r="O2586" s="122">
        <f t="shared" si="243"/>
        <v>0</v>
      </c>
      <c r="P2586" s="123"/>
    </row>
    <row r="2587" spans="2:16" x14ac:dyDescent="0.2">
      <c r="B2587" s="124"/>
      <c r="C2587" s="137"/>
      <c r="D2587" s="138">
        <f t="shared" si="240"/>
        <v>0</v>
      </c>
      <c r="E2587" s="231"/>
      <c r="F2587" s="119"/>
      <c r="G2587" s="139">
        <f t="shared" si="244"/>
        <v>0</v>
      </c>
      <c r="H2587" s="140">
        <f t="shared" si="241"/>
        <v>0</v>
      </c>
      <c r="I2587" s="122">
        <f t="shared" si="245"/>
        <v>0</v>
      </c>
      <c r="K2587" s="120"/>
      <c r="L2587" s="141" t="e">
        <f t="shared" si="242"/>
        <v>#N/A</v>
      </c>
      <c r="M2587" s="142">
        <f>IF(C2587="ZZ Group",(SUM(IFERROR(SUM(VLOOKUP(C2587,SpeciesLookup,37,FALSE)*E2587/L2587*20*0.001),0)*(1-G2587))),SUM(IFERROR(SUM(VLOOKUP(C2587,SpeciesLookup,37,FALSE)/L2587*'6. Look Up Tables'!$M$9*0.001),0)*(1-G2587)))</f>
        <v>0</v>
      </c>
      <c r="N2587" s="120" t="s">
        <v>114</v>
      </c>
      <c r="O2587" s="122">
        <f t="shared" si="243"/>
        <v>0</v>
      </c>
      <c r="P2587" s="123"/>
    </row>
    <row r="2588" spans="2:16" x14ac:dyDescent="0.2">
      <c r="B2588" s="124"/>
      <c r="C2588" s="137"/>
      <c r="D2588" s="138">
        <f t="shared" si="240"/>
        <v>0</v>
      </c>
      <c r="E2588" s="231"/>
      <c r="F2588" s="119"/>
      <c r="G2588" s="139">
        <f t="shared" si="244"/>
        <v>0</v>
      </c>
      <c r="H2588" s="140">
        <f t="shared" si="241"/>
        <v>0</v>
      </c>
      <c r="I2588" s="122">
        <f t="shared" si="245"/>
        <v>0</v>
      </c>
      <c r="K2588" s="120"/>
      <c r="L2588" s="141" t="e">
        <f t="shared" si="242"/>
        <v>#N/A</v>
      </c>
      <c r="M2588" s="142">
        <f>IF(C2588="ZZ Group",(SUM(IFERROR(SUM(VLOOKUP(C2588,SpeciesLookup,37,FALSE)*E2588/L2588*20*0.001),0)*(1-G2588))),SUM(IFERROR(SUM(VLOOKUP(C2588,SpeciesLookup,37,FALSE)/L2588*'6. Look Up Tables'!$M$9*0.001),0)*(1-G2588)))</f>
        <v>0</v>
      </c>
      <c r="N2588" s="120" t="s">
        <v>114</v>
      </c>
      <c r="O2588" s="122">
        <f t="shared" si="243"/>
        <v>0</v>
      </c>
      <c r="P2588" s="123"/>
    </row>
    <row r="2589" spans="2:16" x14ac:dyDescent="0.2">
      <c r="B2589" s="124"/>
      <c r="C2589" s="137"/>
      <c r="D2589" s="138">
        <f t="shared" si="240"/>
        <v>0</v>
      </c>
      <c r="E2589" s="231"/>
      <c r="F2589" s="119"/>
      <c r="G2589" s="139">
        <f t="shared" si="244"/>
        <v>0</v>
      </c>
      <c r="H2589" s="140">
        <f t="shared" si="241"/>
        <v>0</v>
      </c>
      <c r="I2589" s="122">
        <f t="shared" si="245"/>
        <v>0</v>
      </c>
      <c r="K2589" s="120"/>
      <c r="L2589" s="141" t="e">
        <f t="shared" si="242"/>
        <v>#N/A</v>
      </c>
      <c r="M2589" s="142">
        <f>IF(C2589="ZZ Group",(SUM(IFERROR(SUM(VLOOKUP(C2589,SpeciesLookup,37,FALSE)*E2589/L2589*20*0.001),0)*(1-G2589))),SUM(IFERROR(SUM(VLOOKUP(C2589,SpeciesLookup,37,FALSE)/L2589*'6. Look Up Tables'!$M$9*0.001),0)*(1-G2589)))</f>
        <v>0</v>
      </c>
      <c r="N2589" s="120" t="s">
        <v>114</v>
      </c>
      <c r="O2589" s="122">
        <f t="shared" si="243"/>
        <v>0</v>
      </c>
      <c r="P2589" s="123"/>
    </row>
    <row r="2590" spans="2:16" x14ac:dyDescent="0.2">
      <c r="B2590" s="124"/>
      <c r="C2590" s="137"/>
      <c r="D2590" s="138">
        <f t="shared" si="240"/>
        <v>0</v>
      </c>
      <c r="E2590" s="231"/>
      <c r="F2590" s="119"/>
      <c r="G2590" s="139">
        <f t="shared" si="244"/>
        <v>0</v>
      </c>
      <c r="H2590" s="140">
        <f t="shared" si="241"/>
        <v>0</v>
      </c>
      <c r="I2590" s="122">
        <f t="shared" si="245"/>
        <v>0</v>
      </c>
      <c r="K2590" s="120"/>
      <c r="L2590" s="141" t="e">
        <f t="shared" si="242"/>
        <v>#N/A</v>
      </c>
      <c r="M2590" s="142">
        <f>IF(C2590="ZZ Group",(SUM(IFERROR(SUM(VLOOKUP(C2590,SpeciesLookup,37,FALSE)*E2590/L2590*20*0.001),0)*(1-G2590))),SUM(IFERROR(SUM(VLOOKUP(C2590,SpeciesLookup,37,FALSE)/L2590*'6. Look Up Tables'!$M$9*0.001),0)*(1-G2590)))</f>
        <v>0</v>
      </c>
      <c r="N2590" s="120" t="s">
        <v>114</v>
      </c>
      <c r="O2590" s="122">
        <f t="shared" si="243"/>
        <v>0</v>
      </c>
      <c r="P2590" s="123"/>
    </row>
    <row r="2591" spans="2:16" x14ac:dyDescent="0.2">
      <c r="B2591" s="124"/>
      <c r="C2591" s="137"/>
      <c r="D2591" s="138">
        <f t="shared" si="240"/>
        <v>0</v>
      </c>
      <c r="E2591" s="231"/>
      <c r="F2591" s="119"/>
      <c r="G2591" s="139">
        <f t="shared" si="244"/>
        <v>0</v>
      </c>
      <c r="H2591" s="140">
        <f t="shared" si="241"/>
        <v>0</v>
      </c>
      <c r="I2591" s="122">
        <f t="shared" si="245"/>
        <v>0</v>
      </c>
      <c r="K2591" s="120"/>
      <c r="L2591" s="141" t="e">
        <f t="shared" si="242"/>
        <v>#N/A</v>
      </c>
      <c r="M2591" s="142">
        <f>IF(C2591="ZZ Group",(SUM(IFERROR(SUM(VLOOKUP(C2591,SpeciesLookup,37,FALSE)*E2591/L2591*20*0.001),0)*(1-G2591))),SUM(IFERROR(SUM(VLOOKUP(C2591,SpeciesLookup,37,FALSE)/L2591*'6. Look Up Tables'!$M$9*0.001),0)*(1-G2591)))</f>
        <v>0</v>
      </c>
      <c r="N2591" s="120" t="s">
        <v>114</v>
      </c>
      <c r="O2591" s="122">
        <f t="shared" si="243"/>
        <v>0</v>
      </c>
      <c r="P2591" s="123"/>
    </row>
    <row r="2592" spans="2:16" x14ac:dyDescent="0.2">
      <c r="B2592" s="124"/>
      <c r="C2592" s="137"/>
      <c r="D2592" s="138">
        <f t="shared" si="240"/>
        <v>0</v>
      </c>
      <c r="E2592" s="231"/>
      <c r="F2592" s="119"/>
      <c r="G2592" s="139">
        <f t="shared" si="244"/>
        <v>0</v>
      </c>
      <c r="H2592" s="140">
        <f t="shared" si="241"/>
        <v>0</v>
      </c>
      <c r="I2592" s="122">
        <f t="shared" si="245"/>
        <v>0</v>
      </c>
      <c r="K2592" s="120"/>
      <c r="L2592" s="141" t="e">
        <f t="shared" si="242"/>
        <v>#N/A</v>
      </c>
      <c r="M2592" s="142">
        <f>IF(C2592="ZZ Group",(SUM(IFERROR(SUM(VLOOKUP(C2592,SpeciesLookup,37,FALSE)*E2592/L2592*20*0.001),0)*(1-G2592))),SUM(IFERROR(SUM(VLOOKUP(C2592,SpeciesLookup,37,FALSE)/L2592*'6. Look Up Tables'!$M$9*0.001),0)*(1-G2592)))</f>
        <v>0</v>
      </c>
      <c r="N2592" s="120" t="s">
        <v>114</v>
      </c>
      <c r="O2592" s="122">
        <f t="shared" si="243"/>
        <v>0</v>
      </c>
      <c r="P2592" s="123"/>
    </row>
    <row r="2593" spans="2:16" x14ac:dyDescent="0.2">
      <c r="B2593" s="124"/>
      <c r="C2593" s="137"/>
      <c r="D2593" s="138">
        <f t="shared" si="240"/>
        <v>0</v>
      </c>
      <c r="E2593" s="231"/>
      <c r="F2593" s="119"/>
      <c r="G2593" s="139">
        <f t="shared" si="244"/>
        <v>0</v>
      </c>
      <c r="H2593" s="140">
        <f t="shared" si="241"/>
        <v>0</v>
      </c>
      <c r="I2593" s="122">
        <f t="shared" si="245"/>
        <v>0</v>
      </c>
      <c r="K2593" s="120"/>
      <c r="L2593" s="141" t="e">
        <f t="shared" si="242"/>
        <v>#N/A</v>
      </c>
      <c r="M2593" s="142">
        <f>IF(C2593="ZZ Group",(SUM(IFERROR(SUM(VLOOKUP(C2593,SpeciesLookup,37,FALSE)*E2593/L2593*20*0.001),0)*(1-G2593))),SUM(IFERROR(SUM(VLOOKUP(C2593,SpeciesLookup,37,FALSE)/L2593*'6. Look Up Tables'!$M$9*0.001),0)*(1-G2593)))</f>
        <v>0</v>
      </c>
      <c r="N2593" s="120" t="s">
        <v>114</v>
      </c>
      <c r="O2593" s="122">
        <f t="shared" si="243"/>
        <v>0</v>
      </c>
      <c r="P2593" s="123"/>
    </row>
    <row r="2594" spans="2:16" x14ac:dyDescent="0.2">
      <c r="B2594" s="124"/>
      <c r="C2594" s="137"/>
      <c r="D2594" s="138">
        <f t="shared" si="240"/>
        <v>0</v>
      </c>
      <c r="E2594" s="231"/>
      <c r="F2594" s="119"/>
      <c r="G2594" s="139">
        <f t="shared" si="244"/>
        <v>0</v>
      </c>
      <c r="H2594" s="140">
        <f t="shared" si="241"/>
        <v>0</v>
      </c>
      <c r="I2594" s="122">
        <f t="shared" si="245"/>
        <v>0</v>
      </c>
      <c r="K2594" s="120"/>
      <c r="L2594" s="141" t="e">
        <f t="shared" si="242"/>
        <v>#N/A</v>
      </c>
      <c r="M2594" s="142">
        <f>IF(C2594="ZZ Group",(SUM(IFERROR(SUM(VLOOKUP(C2594,SpeciesLookup,37,FALSE)*E2594/L2594*20*0.001),0)*(1-G2594))),SUM(IFERROR(SUM(VLOOKUP(C2594,SpeciesLookup,37,FALSE)/L2594*'6. Look Up Tables'!$M$9*0.001),0)*(1-G2594)))</f>
        <v>0</v>
      </c>
      <c r="N2594" s="120" t="s">
        <v>114</v>
      </c>
      <c r="O2594" s="122">
        <f t="shared" si="243"/>
        <v>0</v>
      </c>
      <c r="P2594" s="123"/>
    </row>
    <row r="2595" spans="2:16" x14ac:dyDescent="0.2">
      <c r="B2595" s="124"/>
      <c r="C2595" s="137"/>
      <c r="D2595" s="138">
        <f t="shared" si="240"/>
        <v>0</v>
      </c>
      <c r="E2595" s="231"/>
      <c r="F2595" s="119"/>
      <c r="G2595" s="139">
        <f t="shared" si="244"/>
        <v>0</v>
      </c>
      <c r="H2595" s="140">
        <f t="shared" si="241"/>
        <v>0</v>
      </c>
      <c r="I2595" s="122">
        <f t="shared" si="245"/>
        <v>0</v>
      </c>
      <c r="K2595" s="120"/>
      <c r="L2595" s="141" t="e">
        <f t="shared" si="242"/>
        <v>#N/A</v>
      </c>
      <c r="M2595" s="142">
        <f>IF(C2595="ZZ Group",(SUM(IFERROR(SUM(VLOOKUP(C2595,SpeciesLookup,37,FALSE)*E2595/L2595*20*0.001),0)*(1-G2595))),SUM(IFERROR(SUM(VLOOKUP(C2595,SpeciesLookup,37,FALSE)/L2595*'6. Look Up Tables'!$M$9*0.001),0)*(1-G2595)))</f>
        <v>0</v>
      </c>
      <c r="N2595" s="120" t="s">
        <v>114</v>
      </c>
      <c r="O2595" s="122">
        <f t="shared" si="243"/>
        <v>0</v>
      </c>
      <c r="P2595" s="123"/>
    </row>
    <row r="2596" spans="2:16" x14ac:dyDescent="0.2">
      <c r="B2596" s="124"/>
      <c r="C2596" s="137"/>
      <c r="D2596" s="138">
        <f t="shared" si="240"/>
        <v>0</v>
      </c>
      <c r="E2596" s="231"/>
      <c r="F2596" s="119"/>
      <c r="G2596" s="139">
        <f t="shared" si="244"/>
        <v>0</v>
      </c>
      <c r="H2596" s="140">
        <f t="shared" si="241"/>
        <v>0</v>
      </c>
      <c r="I2596" s="122">
        <f t="shared" si="245"/>
        <v>0</v>
      </c>
      <c r="K2596" s="120"/>
      <c r="L2596" s="141" t="e">
        <f t="shared" si="242"/>
        <v>#N/A</v>
      </c>
      <c r="M2596" s="142">
        <f>IF(C2596="ZZ Group",(SUM(IFERROR(SUM(VLOOKUP(C2596,SpeciesLookup,37,FALSE)*E2596/L2596*20*0.001),0)*(1-G2596))),SUM(IFERROR(SUM(VLOOKUP(C2596,SpeciesLookup,37,FALSE)/L2596*'6. Look Up Tables'!$M$9*0.001),0)*(1-G2596)))</f>
        <v>0</v>
      </c>
      <c r="N2596" s="120" t="s">
        <v>114</v>
      </c>
      <c r="O2596" s="122">
        <f t="shared" si="243"/>
        <v>0</v>
      </c>
      <c r="P2596" s="123"/>
    </row>
    <row r="2597" spans="2:16" x14ac:dyDescent="0.2">
      <c r="B2597" s="124"/>
      <c r="C2597" s="137"/>
      <c r="D2597" s="138">
        <f t="shared" si="240"/>
        <v>0</v>
      </c>
      <c r="E2597" s="231"/>
      <c r="F2597" s="119"/>
      <c r="G2597" s="139">
        <f t="shared" si="244"/>
        <v>0</v>
      </c>
      <c r="H2597" s="140">
        <f t="shared" si="241"/>
        <v>0</v>
      </c>
      <c r="I2597" s="122">
        <f t="shared" si="245"/>
        <v>0</v>
      </c>
      <c r="K2597" s="120"/>
      <c r="L2597" s="141" t="e">
        <f t="shared" si="242"/>
        <v>#N/A</v>
      </c>
      <c r="M2597" s="142">
        <f>IF(C2597="ZZ Group",(SUM(IFERROR(SUM(VLOOKUP(C2597,SpeciesLookup,37,FALSE)*E2597/L2597*20*0.001),0)*(1-G2597))),SUM(IFERROR(SUM(VLOOKUP(C2597,SpeciesLookup,37,FALSE)/L2597*'6. Look Up Tables'!$M$9*0.001),0)*(1-G2597)))</f>
        <v>0</v>
      </c>
      <c r="N2597" s="120" t="s">
        <v>114</v>
      </c>
      <c r="O2597" s="122">
        <f t="shared" si="243"/>
        <v>0</v>
      </c>
      <c r="P2597" s="123"/>
    </row>
    <row r="2598" spans="2:16" x14ac:dyDescent="0.2">
      <c r="B2598" s="124"/>
      <c r="C2598" s="137"/>
      <c r="D2598" s="138">
        <f t="shared" si="240"/>
        <v>0</v>
      </c>
      <c r="E2598" s="231"/>
      <c r="F2598" s="119"/>
      <c r="G2598" s="139">
        <f t="shared" si="244"/>
        <v>0</v>
      </c>
      <c r="H2598" s="140">
        <f t="shared" si="241"/>
        <v>0</v>
      </c>
      <c r="I2598" s="122">
        <f t="shared" si="245"/>
        <v>0</v>
      </c>
      <c r="K2598" s="120"/>
      <c r="L2598" s="141" t="e">
        <f t="shared" si="242"/>
        <v>#N/A</v>
      </c>
      <c r="M2598" s="142">
        <f>IF(C2598="ZZ Group",(SUM(IFERROR(SUM(VLOOKUP(C2598,SpeciesLookup,37,FALSE)*E2598/L2598*20*0.001),0)*(1-G2598))),SUM(IFERROR(SUM(VLOOKUP(C2598,SpeciesLookup,37,FALSE)/L2598*'6. Look Up Tables'!$M$9*0.001),0)*(1-G2598)))</f>
        <v>0</v>
      </c>
      <c r="N2598" s="120" t="s">
        <v>114</v>
      </c>
      <c r="O2598" s="122">
        <f t="shared" si="243"/>
        <v>0</v>
      </c>
      <c r="P2598" s="123"/>
    </row>
    <row r="2599" spans="2:16" x14ac:dyDescent="0.2">
      <c r="B2599" s="124"/>
      <c r="C2599" s="137"/>
      <c r="D2599" s="138">
        <f t="shared" si="240"/>
        <v>0</v>
      </c>
      <c r="E2599" s="231"/>
      <c r="F2599" s="119"/>
      <c r="G2599" s="139">
        <f t="shared" si="244"/>
        <v>0</v>
      </c>
      <c r="H2599" s="140">
        <f t="shared" si="241"/>
        <v>0</v>
      </c>
      <c r="I2599" s="122">
        <f t="shared" si="245"/>
        <v>0</v>
      </c>
      <c r="K2599" s="120"/>
      <c r="L2599" s="141" t="e">
        <f t="shared" si="242"/>
        <v>#N/A</v>
      </c>
      <c r="M2599" s="142">
        <f>IF(C2599="ZZ Group",(SUM(IFERROR(SUM(VLOOKUP(C2599,SpeciesLookup,37,FALSE)*E2599/L2599*20*0.001),0)*(1-G2599))),SUM(IFERROR(SUM(VLOOKUP(C2599,SpeciesLookup,37,FALSE)/L2599*'6. Look Up Tables'!$M$9*0.001),0)*(1-G2599)))</f>
        <v>0</v>
      </c>
      <c r="N2599" s="120" t="s">
        <v>114</v>
      </c>
      <c r="O2599" s="122">
        <f t="shared" si="243"/>
        <v>0</v>
      </c>
      <c r="P2599" s="123"/>
    </row>
    <row r="2600" spans="2:16" x14ac:dyDescent="0.2">
      <c r="B2600" s="124"/>
      <c r="C2600" s="137"/>
      <c r="D2600" s="138">
        <f t="shared" si="240"/>
        <v>0</v>
      </c>
      <c r="E2600" s="231"/>
      <c r="F2600" s="119"/>
      <c r="G2600" s="139">
        <f t="shared" si="244"/>
        <v>0</v>
      </c>
      <c r="H2600" s="140">
        <f t="shared" si="241"/>
        <v>0</v>
      </c>
      <c r="I2600" s="122">
        <f t="shared" si="245"/>
        <v>0</v>
      </c>
      <c r="K2600" s="120"/>
      <c r="L2600" s="141" t="e">
        <f t="shared" si="242"/>
        <v>#N/A</v>
      </c>
      <c r="M2600" s="142">
        <f>IF(C2600="ZZ Group",(SUM(IFERROR(SUM(VLOOKUP(C2600,SpeciesLookup,37,FALSE)*E2600/L2600*20*0.001),0)*(1-G2600))),SUM(IFERROR(SUM(VLOOKUP(C2600,SpeciesLookup,37,FALSE)/L2600*'6. Look Up Tables'!$M$9*0.001),0)*(1-G2600)))</f>
        <v>0</v>
      </c>
      <c r="N2600" s="120" t="s">
        <v>114</v>
      </c>
      <c r="O2600" s="122">
        <f t="shared" si="243"/>
        <v>0</v>
      </c>
      <c r="P2600" s="123"/>
    </row>
    <row r="2601" spans="2:16" x14ac:dyDescent="0.2">
      <c r="B2601" s="124"/>
      <c r="C2601" s="137"/>
      <c r="D2601" s="138">
        <f t="shared" si="240"/>
        <v>0</v>
      </c>
      <c r="E2601" s="231"/>
      <c r="F2601" s="119"/>
      <c r="G2601" s="139">
        <f t="shared" si="244"/>
        <v>0</v>
      </c>
      <c r="H2601" s="140">
        <f t="shared" si="241"/>
        <v>0</v>
      </c>
      <c r="I2601" s="122">
        <f t="shared" si="245"/>
        <v>0</v>
      </c>
      <c r="K2601" s="120"/>
      <c r="L2601" s="141" t="e">
        <f t="shared" si="242"/>
        <v>#N/A</v>
      </c>
      <c r="M2601" s="142">
        <f>IF(C2601="ZZ Group",(SUM(IFERROR(SUM(VLOOKUP(C2601,SpeciesLookup,37,FALSE)*E2601/L2601*20*0.001),0)*(1-G2601))),SUM(IFERROR(SUM(VLOOKUP(C2601,SpeciesLookup,37,FALSE)/L2601*'6. Look Up Tables'!$M$9*0.001),0)*(1-G2601)))</f>
        <v>0</v>
      </c>
      <c r="N2601" s="120" t="s">
        <v>114</v>
      </c>
      <c r="O2601" s="122">
        <f t="shared" si="243"/>
        <v>0</v>
      </c>
      <c r="P2601" s="123"/>
    </row>
    <row r="2602" spans="2:16" x14ac:dyDescent="0.2">
      <c r="B2602" s="124"/>
      <c r="C2602" s="137"/>
      <c r="D2602" s="138">
        <f t="shared" si="240"/>
        <v>0</v>
      </c>
      <c r="E2602" s="231"/>
      <c r="F2602" s="119"/>
      <c r="G2602" s="139">
        <f t="shared" si="244"/>
        <v>0</v>
      </c>
      <c r="H2602" s="140">
        <f t="shared" si="241"/>
        <v>0</v>
      </c>
      <c r="I2602" s="122">
        <f t="shared" si="245"/>
        <v>0</v>
      </c>
      <c r="K2602" s="120"/>
      <c r="L2602" s="141" t="e">
        <f t="shared" si="242"/>
        <v>#N/A</v>
      </c>
      <c r="M2602" s="142">
        <f>IF(C2602="ZZ Group",(SUM(IFERROR(SUM(VLOOKUP(C2602,SpeciesLookup,37,FALSE)*E2602/L2602*20*0.001),0)*(1-G2602))),SUM(IFERROR(SUM(VLOOKUP(C2602,SpeciesLookup,37,FALSE)/L2602*'6. Look Up Tables'!$M$9*0.001),0)*(1-G2602)))</f>
        <v>0</v>
      </c>
      <c r="N2602" s="120" t="s">
        <v>114</v>
      </c>
      <c r="O2602" s="122">
        <f t="shared" si="243"/>
        <v>0</v>
      </c>
      <c r="P2602" s="123"/>
    </row>
    <row r="2603" spans="2:16" x14ac:dyDescent="0.2">
      <c r="B2603" s="124"/>
      <c r="C2603" s="137"/>
      <c r="D2603" s="138">
        <f t="shared" si="240"/>
        <v>0</v>
      </c>
      <c r="E2603" s="231"/>
      <c r="F2603" s="119"/>
      <c r="G2603" s="139">
        <f t="shared" si="244"/>
        <v>0</v>
      </c>
      <c r="H2603" s="140">
        <f t="shared" si="241"/>
        <v>0</v>
      </c>
      <c r="I2603" s="122">
        <f t="shared" si="245"/>
        <v>0</v>
      </c>
      <c r="K2603" s="120"/>
      <c r="L2603" s="141" t="e">
        <f t="shared" si="242"/>
        <v>#N/A</v>
      </c>
      <c r="M2603" s="142">
        <f>IF(C2603="ZZ Group",(SUM(IFERROR(SUM(VLOOKUP(C2603,SpeciesLookup,37,FALSE)*E2603/L2603*20*0.001),0)*(1-G2603))),SUM(IFERROR(SUM(VLOOKUP(C2603,SpeciesLookup,37,FALSE)/L2603*'6. Look Up Tables'!$M$9*0.001),0)*(1-G2603)))</f>
        <v>0</v>
      </c>
      <c r="N2603" s="120" t="s">
        <v>114</v>
      </c>
      <c r="O2603" s="122">
        <f t="shared" si="243"/>
        <v>0</v>
      </c>
      <c r="P2603" s="123"/>
    </row>
    <row r="2604" spans="2:16" x14ac:dyDescent="0.2">
      <c r="B2604" s="124"/>
      <c r="C2604" s="137"/>
      <c r="D2604" s="138">
        <f t="shared" si="240"/>
        <v>0</v>
      </c>
      <c r="E2604" s="231"/>
      <c r="F2604" s="119"/>
      <c r="G2604" s="139">
        <f t="shared" si="244"/>
        <v>0</v>
      </c>
      <c r="H2604" s="140">
        <f t="shared" si="241"/>
        <v>0</v>
      </c>
      <c r="I2604" s="122">
        <f t="shared" si="245"/>
        <v>0</v>
      </c>
      <c r="K2604" s="120"/>
      <c r="L2604" s="141" t="e">
        <f t="shared" si="242"/>
        <v>#N/A</v>
      </c>
      <c r="M2604" s="142">
        <f>IF(C2604="ZZ Group",(SUM(IFERROR(SUM(VLOOKUP(C2604,SpeciesLookup,37,FALSE)*E2604/L2604*20*0.001),0)*(1-G2604))),SUM(IFERROR(SUM(VLOOKUP(C2604,SpeciesLookup,37,FALSE)/L2604*'6. Look Up Tables'!$M$9*0.001),0)*(1-G2604)))</f>
        <v>0</v>
      </c>
      <c r="N2604" s="120" t="s">
        <v>114</v>
      </c>
      <c r="O2604" s="122">
        <f t="shared" si="243"/>
        <v>0</v>
      </c>
      <c r="P2604" s="123"/>
    </row>
    <row r="2605" spans="2:16" x14ac:dyDescent="0.2">
      <c r="B2605" s="124"/>
      <c r="C2605" s="137"/>
      <c r="D2605" s="138">
        <f t="shared" si="240"/>
        <v>0</v>
      </c>
      <c r="E2605" s="231"/>
      <c r="F2605" s="119"/>
      <c r="G2605" s="139">
        <f t="shared" si="244"/>
        <v>0</v>
      </c>
      <c r="H2605" s="140">
        <f t="shared" si="241"/>
        <v>0</v>
      </c>
      <c r="I2605" s="122">
        <f t="shared" si="245"/>
        <v>0</v>
      </c>
      <c r="K2605" s="120"/>
      <c r="L2605" s="141" t="e">
        <f t="shared" si="242"/>
        <v>#N/A</v>
      </c>
      <c r="M2605" s="142">
        <f>IF(C2605="ZZ Group",(SUM(IFERROR(SUM(VLOOKUP(C2605,SpeciesLookup,37,FALSE)*E2605/L2605*20*0.001),0)*(1-G2605))),SUM(IFERROR(SUM(VLOOKUP(C2605,SpeciesLookup,37,FALSE)/L2605*'6. Look Up Tables'!$M$9*0.001),0)*(1-G2605)))</f>
        <v>0</v>
      </c>
      <c r="N2605" s="120" t="s">
        <v>114</v>
      </c>
      <c r="O2605" s="122">
        <f t="shared" si="243"/>
        <v>0</v>
      </c>
      <c r="P2605" s="123"/>
    </row>
    <row r="2606" spans="2:16" x14ac:dyDescent="0.2">
      <c r="B2606" s="124"/>
      <c r="C2606" s="137"/>
      <c r="D2606" s="138">
        <f t="shared" si="240"/>
        <v>0</v>
      </c>
      <c r="E2606" s="231"/>
      <c r="F2606" s="119"/>
      <c r="G2606" s="139">
        <f t="shared" si="244"/>
        <v>0</v>
      </c>
      <c r="H2606" s="140">
        <f t="shared" si="241"/>
        <v>0</v>
      </c>
      <c r="I2606" s="122">
        <f t="shared" si="245"/>
        <v>0</v>
      </c>
      <c r="K2606" s="120"/>
      <c r="L2606" s="141" t="e">
        <f t="shared" si="242"/>
        <v>#N/A</v>
      </c>
      <c r="M2606" s="142">
        <f>IF(C2606="ZZ Group",(SUM(IFERROR(SUM(VLOOKUP(C2606,SpeciesLookup,37,FALSE)*E2606/L2606*20*0.001),0)*(1-G2606))),SUM(IFERROR(SUM(VLOOKUP(C2606,SpeciesLookup,37,FALSE)/L2606*'6. Look Up Tables'!$M$9*0.001),0)*(1-G2606)))</f>
        <v>0</v>
      </c>
      <c r="N2606" s="120" t="s">
        <v>114</v>
      </c>
      <c r="O2606" s="122">
        <f t="shared" si="243"/>
        <v>0</v>
      </c>
      <c r="P2606" s="123"/>
    </row>
    <row r="2607" spans="2:16" x14ac:dyDescent="0.2">
      <c r="B2607" s="124"/>
      <c r="C2607" s="137"/>
      <c r="D2607" s="138">
        <f t="shared" si="240"/>
        <v>0</v>
      </c>
      <c r="E2607" s="231"/>
      <c r="F2607" s="119"/>
      <c r="G2607" s="139">
        <f t="shared" si="244"/>
        <v>0</v>
      </c>
      <c r="H2607" s="140">
        <f t="shared" si="241"/>
        <v>0</v>
      </c>
      <c r="I2607" s="122">
        <f t="shared" si="245"/>
        <v>0</v>
      </c>
      <c r="K2607" s="120"/>
      <c r="L2607" s="141" t="e">
        <f t="shared" si="242"/>
        <v>#N/A</v>
      </c>
      <c r="M2607" s="142">
        <f>IF(C2607="ZZ Group",(SUM(IFERROR(SUM(VLOOKUP(C2607,SpeciesLookup,37,FALSE)*E2607/L2607*20*0.001),0)*(1-G2607))),SUM(IFERROR(SUM(VLOOKUP(C2607,SpeciesLookup,37,FALSE)/L2607*'6. Look Up Tables'!$M$9*0.001),0)*(1-G2607)))</f>
        <v>0</v>
      </c>
      <c r="N2607" s="120" t="s">
        <v>114</v>
      </c>
      <c r="O2607" s="122">
        <f t="shared" si="243"/>
        <v>0</v>
      </c>
      <c r="P2607" s="123"/>
    </row>
    <row r="2608" spans="2:16" x14ac:dyDescent="0.2">
      <c r="B2608" s="124"/>
      <c r="C2608" s="137"/>
      <c r="D2608" s="138">
        <f t="shared" si="240"/>
        <v>0</v>
      </c>
      <c r="E2608" s="231"/>
      <c r="F2608" s="119"/>
      <c r="G2608" s="139">
        <f t="shared" si="244"/>
        <v>0</v>
      </c>
      <c r="H2608" s="140">
        <f t="shared" si="241"/>
        <v>0</v>
      </c>
      <c r="I2608" s="122">
        <f t="shared" si="245"/>
        <v>0</v>
      </c>
      <c r="K2608" s="120"/>
      <c r="L2608" s="141" t="e">
        <f t="shared" si="242"/>
        <v>#N/A</v>
      </c>
      <c r="M2608" s="142">
        <f>IF(C2608="ZZ Group",(SUM(IFERROR(SUM(VLOOKUP(C2608,SpeciesLookup,37,FALSE)*E2608/L2608*20*0.001),0)*(1-G2608))),SUM(IFERROR(SUM(VLOOKUP(C2608,SpeciesLookup,37,FALSE)/L2608*'6. Look Up Tables'!$M$9*0.001),0)*(1-G2608)))</f>
        <v>0</v>
      </c>
      <c r="N2608" s="120" t="s">
        <v>114</v>
      </c>
      <c r="O2608" s="122">
        <f t="shared" si="243"/>
        <v>0</v>
      </c>
      <c r="P2608" s="123"/>
    </row>
    <row r="2609" spans="2:16" x14ac:dyDescent="0.2">
      <c r="B2609" s="124"/>
      <c r="C2609" s="137"/>
      <c r="D2609" s="138">
        <f t="shared" si="240"/>
        <v>0</v>
      </c>
      <c r="E2609" s="231"/>
      <c r="F2609" s="119"/>
      <c r="G2609" s="139">
        <f t="shared" si="244"/>
        <v>0</v>
      </c>
      <c r="H2609" s="140">
        <f t="shared" si="241"/>
        <v>0</v>
      </c>
      <c r="I2609" s="122">
        <f t="shared" si="245"/>
        <v>0</v>
      </c>
      <c r="K2609" s="120"/>
      <c r="L2609" s="141" t="e">
        <f t="shared" si="242"/>
        <v>#N/A</v>
      </c>
      <c r="M2609" s="142">
        <f>IF(C2609="ZZ Group",(SUM(IFERROR(SUM(VLOOKUP(C2609,SpeciesLookup,37,FALSE)*E2609/L2609*20*0.001),0)*(1-G2609))),SUM(IFERROR(SUM(VLOOKUP(C2609,SpeciesLookup,37,FALSE)/L2609*'6. Look Up Tables'!$M$9*0.001),0)*(1-G2609)))</f>
        <v>0</v>
      </c>
      <c r="N2609" s="120" t="s">
        <v>114</v>
      </c>
      <c r="O2609" s="122">
        <f t="shared" si="243"/>
        <v>0</v>
      </c>
      <c r="P2609" s="123"/>
    </row>
    <row r="2610" spans="2:16" x14ac:dyDescent="0.2">
      <c r="B2610" s="124"/>
      <c r="C2610" s="137"/>
      <c r="D2610" s="138">
        <f t="shared" si="240"/>
        <v>0</v>
      </c>
      <c r="E2610" s="231"/>
      <c r="F2610" s="119"/>
      <c r="G2610" s="139">
        <f t="shared" si="244"/>
        <v>0</v>
      </c>
      <c r="H2610" s="140">
        <f t="shared" si="241"/>
        <v>0</v>
      </c>
      <c r="I2610" s="122">
        <f t="shared" si="245"/>
        <v>0</v>
      </c>
      <c r="K2610" s="120"/>
      <c r="L2610" s="141" t="e">
        <f t="shared" si="242"/>
        <v>#N/A</v>
      </c>
      <c r="M2610" s="142">
        <f>IF(C2610="ZZ Group",(SUM(IFERROR(SUM(VLOOKUP(C2610,SpeciesLookup,37,FALSE)*E2610/L2610*20*0.001),0)*(1-G2610))),SUM(IFERROR(SUM(VLOOKUP(C2610,SpeciesLookup,37,FALSE)/L2610*'6. Look Up Tables'!$M$9*0.001),0)*(1-G2610)))</f>
        <v>0</v>
      </c>
      <c r="N2610" s="120" t="s">
        <v>114</v>
      </c>
      <c r="O2610" s="122">
        <f t="shared" si="243"/>
        <v>0</v>
      </c>
      <c r="P2610" s="123"/>
    </row>
    <row r="2611" spans="2:16" x14ac:dyDescent="0.2">
      <c r="B2611" s="124"/>
      <c r="C2611" s="137"/>
      <c r="D2611" s="138">
        <f t="shared" si="240"/>
        <v>0</v>
      </c>
      <c r="E2611" s="231"/>
      <c r="F2611" s="119"/>
      <c r="G2611" s="139">
        <f t="shared" si="244"/>
        <v>0</v>
      </c>
      <c r="H2611" s="140">
        <f t="shared" si="241"/>
        <v>0</v>
      </c>
      <c r="I2611" s="122">
        <f t="shared" si="245"/>
        <v>0</v>
      </c>
      <c r="K2611" s="120"/>
      <c r="L2611" s="141" t="e">
        <f t="shared" si="242"/>
        <v>#N/A</v>
      </c>
      <c r="M2611" s="142">
        <f>IF(C2611="ZZ Group",(SUM(IFERROR(SUM(VLOOKUP(C2611,SpeciesLookup,37,FALSE)*E2611/L2611*20*0.001),0)*(1-G2611))),SUM(IFERROR(SUM(VLOOKUP(C2611,SpeciesLookup,37,FALSE)/L2611*'6. Look Up Tables'!$M$9*0.001),0)*(1-G2611)))</f>
        <v>0</v>
      </c>
      <c r="N2611" s="120" t="s">
        <v>114</v>
      </c>
      <c r="O2611" s="122">
        <f t="shared" si="243"/>
        <v>0</v>
      </c>
      <c r="P2611" s="123"/>
    </row>
    <row r="2612" spans="2:16" x14ac:dyDescent="0.2">
      <c r="B2612" s="124"/>
      <c r="C2612" s="137"/>
      <c r="D2612" s="138">
        <f t="shared" si="240"/>
        <v>0</v>
      </c>
      <c r="E2612" s="231"/>
      <c r="F2612" s="119"/>
      <c r="G2612" s="139">
        <f t="shared" si="244"/>
        <v>0</v>
      </c>
      <c r="H2612" s="140">
        <f t="shared" si="241"/>
        <v>0</v>
      </c>
      <c r="I2612" s="122">
        <f t="shared" si="245"/>
        <v>0</v>
      </c>
      <c r="K2612" s="120"/>
      <c r="L2612" s="141" t="e">
        <f t="shared" si="242"/>
        <v>#N/A</v>
      </c>
      <c r="M2612" s="142">
        <f>IF(C2612="ZZ Group",(SUM(IFERROR(SUM(VLOOKUP(C2612,SpeciesLookup,37,FALSE)*E2612/L2612*20*0.001),0)*(1-G2612))),SUM(IFERROR(SUM(VLOOKUP(C2612,SpeciesLookup,37,FALSE)/L2612*'6. Look Up Tables'!$M$9*0.001),0)*(1-G2612)))</f>
        <v>0</v>
      </c>
      <c r="N2612" s="120" t="s">
        <v>114</v>
      </c>
      <c r="O2612" s="122">
        <f t="shared" si="243"/>
        <v>0</v>
      </c>
      <c r="P2612" s="123"/>
    </row>
    <row r="2613" spans="2:16" x14ac:dyDescent="0.2">
      <c r="B2613" s="124"/>
      <c r="C2613" s="137"/>
      <c r="D2613" s="138">
        <f t="shared" si="240"/>
        <v>0</v>
      </c>
      <c r="E2613" s="231"/>
      <c r="F2613" s="119"/>
      <c r="G2613" s="139">
        <f t="shared" si="244"/>
        <v>0</v>
      </c>
      <c r="H2613" s="140">
        <f t="shared" si="241"/>
        <v>0</v>
      </c>
      <c r="I2613" s="122">
        <f t="shared" si="245"/>
        <v>0</v>
      </c>
      <c r="K2613" s="120"/>
      <c r="L2613" s="141" t="e">
        <f t="shared" si="242"/>
        <v>#N/A</v>
      </c>
      <c r="M2613" s="142">
        <f>IF(C2613="ZZ Group",(SUM(IFERROR(SUM(VLOOKUP(C2613,SpeciesLookup,37,FALSE)*E2613/L2613*20*0.001),0)*(1-G2613))),SUM(IFERROR(SUM(VLOOKUP(C2613,SpeciesLookup,37,FALSE)/L2613*'6. Look Up Tables'!$M$9*0.001),0)*(1-G2613)))</f>
        <v>0</v>
      </c>
      <c r="N2613" s="120" t="s">
        <v>114</v>
      </c>
      <c r="O2613" s="122">
        <f t="shared" si="243"/>
        <v>0</v>
      </c>
      <c r="P2613" s="123"/>
    </row>
    <row r="2614" spans="2:16" x14ac:dyDescent="0.2">
      <c r="B2614" s="124"/>
      <c r="C2614" s="137"/>
      <c r="D2614" s="138">
        <f t="shared" si="240"/>
        <v>0</v>
      </c>
      <c r="E2614" s="231"/>
      <c r="F2614" s="119"/>
      <c r="G2614" s="139">
        <f t="shared" si="244"/>
        <v>0</v>
      </c>
      <c r="H2614" s="140">
        <f t="shared" si="241"/>
        <v>0</v>
      </c>
      <c r="I2614" s="122">
        <f t="shared" si="245"/>
        <v>0</v>
      </c>
      <c r="K2614" s="120"/>
      <c r="L2614" s="141" t="e">
        <f t="shared" si="242"/>
        <v>#N/A</v>
      </c>
      <c r="M2614" s="142">
        <f>IF(C2614="ZZ Group",(SUM(IFERROR(SUM(VLOOKUP(C2614,SpeciesLookup,37,FALSE)*E2614/L2614*20*0.001),0)*(1-G2614))),SUM(IFERROR(SUM(VLOOKUP(C2614,SpeciesLookup,37,FALSE)/L2614*'6. Look Up Tables'!$M$9*0.001),0)*(1-G2614)))</f>
        <v>0</v>
      </c>
      <c r="N2614" s="120" t="s">
        <v>114</v>
      </c>
      <c r="O2614" s="122">
        <f t="shared" si="243"/>
        <v>0</v>
      </c>
      <c r="P2614" s="123"/>
    </row>
    <row r="2615" spans="2:16" x14ac:dyDescent="0.2">
      <c r="B2615" s="124"/>
      <c r="C2615" s="137"/>
      <c r="D2615" s="138">
        <f t="shared" si="240"/>
        <v>0</v>
      </c>
      <c r="E2615" s="231"/>
      <c r="F2615" s="119"/>
      <c r="G2615" s="139">
        <f t="shared" si="244"/>
        <v>0</v>
      </c>
      <c r="H2615" s="140">
        <f t="shared" si="241"/>
        <v>0</v>
      </c>
      <c r="I2615" s="122">
        <f t="shared" si="245"/>
        <v>0</v>
      </c>
      <c r="K2615" s="120"/>
      <c r="L2615" s="141" t="e">
        <f t="shared" si="242"/>
        <v>#N/A</v>
      </c>
      <c r="M2615" s="142">
        <f>IF(C2615="ZZ Group",(SUM(IFERROR(SUM(VLOOKUP(C2615,SpeciesLookup,37,FALSE)*E2615/L2615*20*0.001),0)*(1-G2615))),SUM(IFERROR(SUM(VLOOKUP(C2615,SpeciesLookup,37,FALSE)/L2615*'6. Look Up Tables'!$M$9*0.001),0)*(1-G2615)))</f>
        <v>0</v>
      </c>
      <c r="N2615" s="120" t="s">
        <v>114</v>
      </c>
      <c r="O2615" s="122">
        <f t="shared" si="243"/>
        <v>0</v>
      </c>
      <c r="P2615" s="123"/>
    </row>
    <row r="2616" spans="2:16" x14ac:dyDescent="0.2">
      <c r="B2616" s="124"/>
      <c r="C2616" s="137"/>
      <c r="D2616" s="138">
        <f t="shared" si="240"/>
        <v>0</v>
      </c>
      <c r="E2616" s="231"/>
      <c r="F2616" s="119"/>
      <c r="G2616" s="139">
        <f t="shared" si="244"/>
        <v>0</v>
      </c>
      <c r="H2616" s="140">
        <f t="shared" si="241"/>
        <v>0</v>
      </c>
      <c r="I2616" s="122">
        <f t="shared" si="245"/>
        <v>0</v>
      </c>
      <c r="K2616" s="120"/>
      <c r="L2616" s="141" t="e">
        <f t="shared" si="242"/>
        <v>#N/A</v>
      </c>
      <c r="M2616" s="142">
        <f>IF(C2616="ZZ Group",(SUM(IFERROR(SUM(VLOOKUP(C2616,SpeciesLookup,37,FALSE)*E2616/L2616*20*0.001),0)*(1-G2616))),SUM(IFERROR(SUM(VLOOKUP(C2616,SpeciesLookup,37,FALSE)/L2616*'6. Look Up Tables'!$M$9*0.001),0)*(1-G2616)))</f>
        <v>0</v>
      </c>
      <c r="N2616" s="120" t="s">
        <v>114</v>
      </c>
      <c r="O2616" s="122">
        <f t="shared" si="243"/>
        <v>0</v>
      </c>
      <c r="P2616" s="123"/>
    </row>
    <row r="2617" spans="2:16" x14ac:dyDescent="0.2">
      <c r="B2617" s="124"/>
      <c r="C2617" s="137"/>
      <c r="D2617" s="138">
        <f t="shared" si="240"/>
        <v>0</v>
      </c>
      <c r="E2617" s="231"/>
      <c r="F2617" s="119"/>
      <c r="G2617" s="139">
        <f t="shared" si="244"/>
        <v>0</v>
      </c>
      <c r="H2617" s="140">
        <f t="shared" si="241"/>
        <v>0</v>
      </c>
      <c r="I2617" s="122">
        <f t="shared" si="245"/>
        <v>0</v>
      </c>
      <c r="K2617" s="120"/>
      <c r="L2617" s="141" t="e">
        <f t="shared" si="242"/>
        <v>#N/A</v>
      </c>
      <c r="M2617" s="142">
        <f>IF(C2617="ZZ Group",(SUM(IFERROR(SUM(VLOOKUP(C2617,SpeciesLookup,37,FALSE)*E2617/L2617*20*0.001),0)*(1-G2617))),SUM(IFERROR(SUM(VLOOKUP(C2617,SpeciesLookup,37,FALSE)/L2617*'6. Look Up Tables'!$M$9*0.001),0)*(1-G2617)))</f>
        <v>0</v>
      </c>
      <c r="N2617" s="120" t="s">
        <v>114</v>
      </c>
      <c r="O2617" s="122">
        <f t="shared" si="243"/>
        <v>0</v>
      </c>
      <c r="P2617" s="123"/>
    </row>
    <row r="2618" spans="2:16" x14ac:dyDescent="0.2">
      <c r="B2618" s="124"/>
      <c r="C2618" s="137"/>
      <c r="D2618" s="138">
        <f t="shared" si="240"/>
        <v>0</v>
      </c>
      <c r="E2618" s="231"/>
      <c r="F2618" s="119"/>
      <c r="G2618" s="139">
        <f t="shared" si="244"/>
        <v>0</v>
      </c>
      <c r="H2618" s="140">
        <f t="shared" si="241"/>
        <v>0</v>
      </c>
      <c r="I2618" s="122">
        <f t="shared" si="245"/>
        <v>0</v>
      </c>
      <c r="K2618" s="120"/>
      <c r="L2618" s="141" t="e">
        <f t="shared" si="242"/>
        <v>#N/A</v>
      </c>
      <c r="M2618" s="142">
        <f>IF(C2618="ZZ Group",(SUM(IFERROR(SUM(VLOOKUP(C2618,SpeciesLookup,37,FALSE)*E2618/L2618*20*0.001),0)*(1-G2618))),SUM(IFERROR(SUM(VLOOKUP(C2618,SpeciesLookup,37,FALSE)/L2618*'6. Look Up Tables'!$M$9*0.001),0)*(1-G2618)))</f>
        <v>0</v>
      </c>
      <c r="N2618" s="120" t="s">
        <v>114</v>
      </c>
      <c r="O2618" s="122">
        <f t="shared" si="243"/>
        <v>0</v>
      </c>
      <c r="P2618" s="123"/>
    </row>
    <row r="2619" spans="2:16" x14ac:dyDescent="0.2">
      <c r="B2619" s="124"/>
      <c r="C2619" s="137"/>
      <c r="D2619" s="138">
        <f t="shared" si="240"/>
        <v>0</v>
      </c>
      <c r="E2619" s="231"/>
      <c r="F2619" s="119"/>
      <c r="G2619" s="139">
        <f t="shared" si="244"/>
        <v>0</v>
      </c>
      <c r="H2619" s="140">
        <f t="shared" si="241"/>
        <v>0</v>
      </c>
      <c r="I2619" s="122">
        <f t="shared" si="245"/>
        <v>0</v>
      </c>
      <c r="K2619" s="120"/>
      <c r="L2619" s="141" t="e">
        <f t="shared" si="242"/>
        <v>#N/A</v>
      </c>
      <c r="M2619" s="142">
        <f>IF(C2619="ZZ Group",(SUM(IFERROR(SUM(VLOOKUP(C2619,SpeciesLookup,37,FALSE)*E2619/L2619*20*0.001),0)*(1-G2619))),SUM(IFERROR(SUM(VLOOKUP(C2619,SpeciesLookup,37,FALSE)/L2619*'6. Look Up Tables'!$M$9*0.001),0)*(1-G2619)))</f>
        <v>0</v>
      </c>
      <c r="N2619" s="120" t="s">
        <v>114</v>
      </c>
      <c r="O2619" s="122">
        <f t="shared" si="243"/>
        <v>0</v>
      </c>
      <c r="P2619" s="123"/>
    </row>
    <row r="2620" spans="2:16" x14ac:dyDescent="0.2">
      <c r="B2620" s="124"/>
      <c r="C2620" s="137"/>
      <c r="D2620" s="138">
        <f t="shared" si="240"/>
        <v>0</v>
      </c>
      <c r="E2620" s="231"/>
      <c r="F2620" s="119"/>
      <c r="G2620" s="139">
        <f t="shared" si="244"/>
        <v>0</v>
      </c>
      <c r="H2620" s="140">
        <f t="shared" si="241"/>
        <v>0</v>
      </c>
      <c r="I2620" s="122">
        <f t="shared" si="245"/>
        <v>0</v>
      </c>
      <c r="K2620" s="120"/>
      <c r="L2620" s="141" t="e">
        <f t="shared" si="242"/>
        <v>#N/A</v>
      </c>
      <c r="M2620" s="142">
        <f>IF(C2620="ZZ Group",(SUM(IFERROR(SUM(VLOOKUP(C2620,SpeciesLookup,37,FALSE)*E2620/L2620*20*0.001),0)*(1-G2620))),SUM(IFERROR(SUM(VLOOKUP(C2620,SpeciesLookup,37,FALSE)/L2620*'6. Look Up Tables'!$M$9*0.001),0)*(1-G2620)))</f>
        <v>0</v>
      </c>
      <c r="N2620" s="120" t="s">
        <v>114</v>
      </c>
      <c r="O2620" s="122">
        <f t="shared" si="243"/>
        <v>0</v>
      </c>
      <c r="P2620" s="123"/>
    </row>
    <row r="2621" spans="2:16" x14ac:dyDescent="0.2">
      <c r="B2621" s="124"/>
      <c r="C2621" s="137"/>
      <c r="D2621" s="138">
        <f t="shared" si="240"/>
        <v>0</v>
      </c>
      <c r="E2621" s="231"/>
      <c r="F2621" s="119"/>
      <c r="G2621" s="139">
        <f t="shared" si="244"/>
        <v>0</v>
      </c>
      <c r="H2621" s="140">
        <f t="shared" si="241"/>
        <v>0</v>
      </c>
      <c r="I2621" s="122">
        <f t="shared" si="245"/>
        <v>0</v>
      </c>
      <c r="K2621" s="120"/>
      <c r="L2621" s="141" t="e">
        <f t="shared" si="242"/>
        <v>#N/A</v>
      </c>
      <c r="M2621" s="142">
        <f>IF(C2621="ZZ Group",(SUM(IFERROR(SUM(VLOOKUP(C2621,SpeciesLookup,37,FALSE)*E2621/L2621*20*0.001),0)*(1-G2621))),SUM(IFERROR(SUM(VLOOKUP(C2621,SpeciesLookup,37,FALSE)/L2621*'6. Look Up Tables'!$M$9*0.001),0)*(1-G2621)))</f>
        <v>0</v>
      </c>
      <c r="N2621" s="120" t="s">
        <v>114</v>
      </c>
      <c r="O2621" s="122">
        <f t="shared" si="243"/>
        <v>0</v>
      </c>
      <c r="P2621" s="123"/>
    </row>
    <row r="2622" spans="2:16" x14ac:dyDescent="0.2">
      <c r="B2622" s="124"/>
      <c r="C2622" s="137"/>
      <c r="D2622" s="138">
        <f t="shared" si="240"/>
        <v>0</v>
      </c>
      <c r="E2622" s="231"/>
      <c r="F2622" s="119"/>
      <c r="G2622" s="139">
        <f t="shared" si="244"/>
        <v>0</v>
      </c>
      <c r="H2622" s="140">
        <f t="shared" si="241"/>
        <v>0</v>
      </c>
      <c r="I2622" s="122">
        <f t="shared" si="245"/>
        <v>0</v>
      </c>
      <c r="K2622" s="120"/>
      <c r="L2622" s="141" t="e">
        <f t="shared" si="242"/>
        <v>#N/A</v>
      </c>
      <c r="M2622" s="142">
        <f>IF(C2622="ZZ Group",(SUM(IFERROR(SUM(VLOOKUP(C2622,SpeciesLookup,37,FALSE)*E2622/L2622*20*0.001),0)*(1-G2622))),SUM(IFERROR(SUM(VLOOKUP(C2622,SpeciesLookup,37,FALSE)/L2622*'6. Look Up Tables'!$M$9*0.001),0)*(1-G2622)))</f>
        <v>0</v>
      </c>
      <c r="N2622" s="120" t="s">
        <v>114</v>
      </c>
      <c r="O2622" s="122">
        <f t="shared" si="243"/>
        <v>0</v>
      </c>
      <c r="P2622" s="123"/>
    </row>
    <row r="2623" spans="2:16" x14ac:dyDescent="0.2">
      <c r="B2623" s="124"/>
      <c r="C2623" s="137"/>
      <c r="D2623" s="138">
        <f t="shared" si="240"/>
        <v>0</v>
      </c>
      <c r="E2623" s="231"/>
      <c r="F2623" s="119"/>
      <c r="G2623" s="139">
        <f t="shared" si="244"/>
        <v>0</v>
      </c>
      <c r="H2623" s="140">
        <f t="shared" si="241"/>
        <v>0</v>
      </c>
      <c r="I2623" s="122">
        <f t="shared" si="245"/>
        <v>0</v>
      </c>
      <c r="K2623" s="120"/>
      <c r="L2623" s="141" t="e">
        <f t="shared" si="242"/>
        <v>#N/A</v>
      </c>
      <c r="M2623" s="142">
        <f>IF(C2623="ZZ Group",(SUM(IFERROR(SUM(VLOOKUP(C2623,SpeciesLookup,37,FALSE)*E2623/L2623*20*0.001),0)*(1-G2623))),SUM(IFERROR(SUM(VLOOKUP(C2623,SpeciesLookup,37,FALSE)/L2623*'6. Look Up Tables'!$M$9*0.001),0)*(1-G2623)))</f>
        <v>0</v>
      </c>
      <c r="N2623" s="120" t="s">
        <v>114</v>
      </c>
      <c r="O2623" s="122">
        <f t="shared" si="243"/>
        <v>0</v>
      </c>
      <c r="P2623" s="123"/>
    </row>
    <row r="2624" spans="2:16" x14ac:dyDescent="0.2">
      <c r="B2624" s="124"/>
      <c r="C2624" s="137"/>
      <c r="D2624" s="138">
        <f t="shared" si="240"/>
        <v>0</v>
      </c>
      <c r="E2624" s="231"/>
      <c r="F2624" s="119"/>
      <c r="G2624" s="139">
        <f t="shared" si="244"/>
        <v>0</v>
      </c>
      <c r="H2624" s="140">
        <f t="shared" si="241"/>
        <v>0</v>
      </c>
      <c r="I2624" s="122">
        <f t="shared" si="245"/>
        <v>0</v>
      </c>
      <c r="K2624" s="120"/>
      <c r="L2624" s="141" t="e">
        <f t="shared" si="242"/>
        <v>#N/A</v>
      </c>
      <c r="M2624" s="142">
        <f>IF(C2624="ZZ Group",(SUM(IFERROR(SUM(VLOOKUP(C2624,SpeciesLookup,37,FALSE)*E2624/L2624*20*0.001),0)*(1-G2624))),SUM(IFERROR(SUM(VLOOKUP(C2624,SpeciesLookup,37,FALSE)/L2624*'6. Look Up Tables'!$M$9*0.001),0)*(1-G2624)))</f>
        <v>0</v>
      </c>
      <c r="N2624" s="120" t="s">
        <v>114</v>
      </c>
      <c r="O2624" s="122">
        <f t="shared" si="243"/>
        <v>0</v>
      </c>
      <c r="P2624" s="123"/>
    </row>
    <row r="2625" spans="2:16" x14ac:dyDescent="0.2">
      <c r="B2625" s="124"/>
      <c r="C2625" s="137"/>
      <c r="D2625" s="138">
        <f t="shared" ref="D2625:D2688" si="246">IFERROR(VLOOKUP(C2625,SpeciesLookup,25,FALSE),0)</f>
        <v>0</v>
      </c>
      <c r="E2625" s="231"/>
      <c r="F2625" s="119"/>
      <c r="G2625" s="139">
        <f t="shared" si="244"/>
        <v>0</v>
      </c>
      <c r="H2625" s="140">
        <f t="shared" ref="H2625:H2688" si="247">IFERROR(VLOOKUP(C2625,SpeciesLookup,26,FALSE),0)</f>
        <v>0</v>
      </c>
      <c r="I2625" s="122">
        <f t="shared" si="245"/>
        <v>0</v>
      </c>
      <c r="K2625" s="120"/>
      <c r="L2625" s="141" t="e">
        <f t="shared" ref="L2625:L2688" si="248">VLOOKUP(K2625,AWHC,2,FALSE)</f>
        <v>#N/A</v>
      </c>
      <c r="M2625" s="142">
        <f>IF(C2625="ZZ Group",(SUM(IFERROR(SUM(VLOOKUP(C2625,SpeciesLookup,37,FALSE)*E2625/L2625*20*0.001),0)*(1-G2625))),SUM(IFERROR(SUM(VLOOKUP(C2625,SpeciesLookup,37,FALSE)/L2625*'6. Look Up Tables'!$M$9*0.001),0)*(1-G2625)))</f>
        <v>0</v>
      </c>
      <c r="N2625" s="120" t="s">
        <v>114</v>
      </c>
      <c r="O2625" s="122">
        <f t="shared" ref="O2625:O2688" si="249">IF(N2625="Yes",M2625*0.8,M2625)</f>
        <v>0</v>
      </c>
      <c r="P2625" s="123"/>
    </row>
    <row r="2626" spans="2:16" x14ac:dyDescent="0.2">
      <c r="B2626" s="124"/>
      <c r="C2626" s="137"/>
      <c r="D2626" s="138">
        <f t="shared" si="246"/>
        <v>0</v>
      </c>
      <c r="E2626" s="231"/>
      <c r="F2626" s="119"/>
      <c r="G2626" s="139">
        <f t="shared" si="244"/>
        <v>0</v>
      </c>
      <c r="H2626" s="140">
        <f t="shared" si="247"/>
        <v>0</v>
      </c>
      <c r="I2626" s="122">
        <f t="shared" si="245"/>
        <v>0</v>
      </c>
      <c r="K2626" s="120"/>
      <c r="L2626" s="141" t="e">
        <f t="shared" si="248"/>
        <v>#N/A</v>
      </c>
      <c r="M2626" s="142">
        <f>IF(C2626="ZZ Group",(SUM(IFERROR(SUM(VLOOKUP(C2626,SpeciesLookup,37,FALSE)*E2626/L2626*20*0.001),0)*(1-G2626))),SUM(IFERROR(SUM(VLOOKUP(C2626,SpeciesLookup,37,FALSE)/L2626*'6. Look Up Tables'!$M$9*0.001),0)*(1-G2626)))</f>
        <v>0</v>
      </c>
      <c r="N2626" s="120" t="s">
        <v>114</v>
      </c>
      <c r="O2626" s="122">
        <f t="shared" si="249"/>
        <v>0</v>
      </c>
      <c r="P2626" s="123"/>
    </row>
    <row r="2627" spans="2:16" x14ac:dyDescent="0.2">
      <c r="B2627" s="124"/>
      <c r="C2627" s="137"/>
      <c r="D2627" s="138">
        <f t="shared" si="246"/>
        <v>0</v>
      </c>
      <c r="E2627" s="231"/>
      <c r="F2627" s="119"/>
      <c r="G2627" s="139">
        <f t="shared" si="244"/>
        <v>0</v>
      </c>
      <c r="H2627" s="140">
        <f t="shared" si="247"/>
        <v>0</v>
      </c>
      <c r="I2627" s="122">
        <f t="shared" si="245"/>
        <v>0</v>
      </c>
      <c r="K2627" s="120"/>
      <c r="L2627" s="141" t="e">
        <f t="shared" si="248"/>
        <v>#N/A</v>
      </c>
      <c r="M2627" s="142">
        <f>IF(C2627="ZZ Group",(SUM(IFERROR(SUM(VLOOKUP(C2627,SpeciesLookup,37,FALSE)*E2627/L2627*20*0.001),0)*(1-G2627))),SUM(IFERROR(SUM(VLOOKUP(C2627,SpeciesLookup,37,FALSE)/L2627*'6. Look Up Tables'!$M$9*0.001),0)*(1-G2627)))</f>
        <v>0</v>
      </c>
      <c r="N2627" s="120" t="s">
        <v>114</v>
      </c>
      <c r="O2627" s="122">
        <f t="shared" si="249"/>
        <v>0</v>
      </c>
      <c r="P2627" s="123"/>
    </row>
    <row r="2628" spans="2:16" x14ac:dyDescent="0.2">
      <c r="B2628" s="124"/>
      <c r="C2628" s="137"/>
      <c r="D2628" s="138">
        <f t="shared" si="246"/>
        <v>0</v>
      </c>
      <c r="E2628" s="231"/>
      <c r="F2628" s="119"/>
      <c r="G2628" s="139">
        <f t="shared" si="244"/>
        <v>0</v>
      </c>
      <c r="H2628" s="140">
        <f t="shared" si="247"/>
        <v>0</v>
      </c>
      <c r="I2628" s="122">
        <f t="shared" si="245"/>
        <v>0</v>
      </c>
      <c r="K2628" s="120"/>
      <c r="L2628" s="141" t="e">
        <f t="shared" si="248"/>
        <v>#N/A</v>
      </c>
      <c r="M2628" s="142">
        <f>IF(C2628="ZZ Group",(SUM(IFERROR(SUM(VLOOKUP(C2628,SpeciesLookup,37,FALSE)*E2628/L2628*20*0.001),0)*(1-G2628))),SUM(IFERROR(SUM(VLOOKUP(C2628,SpeciesLookup,37,FALSE)/L2628*'6. Look Up Tables'!$M$9*0.001),0)*(1-G2628)))</f>
        <v>0</v>
      </c>
      <c r="N2628" s="120" t="s">
        <v>114</v>
      </c>
      <c r="O2628" s="122">
        <f t="shared" si="249"/>
        <v>0</v>
      </c>
      <c r="P2628" s="123"/>
    </row>
    <row r="2629" spans="2:16" x14ac:dyDescent="0.2">
      <c r="B2629" s="124"/>
      <c r="C2629" s="137"/>
      <c r="D2629" s="138">
        <f t="shared" si="246"/>
        <v>0</v>
      </c>
      <c r="E2629" s="231"/>
      <c r="F2629" s="119"/>
      <c r="G2629" s="139">
        <f t="shared" si="244"/>
        <v>0</v>
      </c>
      <c r="H2629" s="140">
        <f t="shared" si="247"/>
        <v>0</v>
      </c>
      <c r="I2629" s="122">
        <f t="shared" si="245"/>
        <v>0</v>
      </c>
      <c r="K2629" s="120"/>
      <c r="L2629" s="141" t="e">
        <f t="shared" si="248"/>
        <v>#N/A</v>
      </c>
      <c r="M2629" s="142">
        <f>IF(C2629="ZZ Group",(SUM(IFERROR(SUM(VLOOKUP(C2629,SpeciesLookup,37,FALSE)*E2629/L2629*20*0.001),0)*(1-G2629))),SUM(IFERROR(SUM(VLOOKUP(C2629,SpeciesLookup,37,FALSE)/L2629*'6. Look Up Tables'!$M$9*0.001),0)*(1-G2629)))</f>
        <v>0</v>
      </c>
      <c r="N2629" s="120" t="s">
        <v>114</v>
      </c>
      <c r="O2629" s="122">
        <f t="shared" si="249"/>
        <v>0</v>
      </c>
      <c r="P2629" s="123"/>
    </row>
    <row r="2630" spans="2:16" x14ac:dyDescent="0.2">
      <c r="B2630" s="124"/>
      <c r="C2630" s="137"/>
      <c r="D2630" s="138">
        <f t="shared" si="246"/>
        <v>0</v>
      </c>
      <c r="E2630" s="231"/>
      <c r="F2630" s="119"/>
      <c r="G2630" s="139">
        <f t="shared" si="244"/>
        <v>0</v>
      </c>
      <c r="H2630" s="140">
        <f t="shared" si="247"/>
        <v>0</v>
      </c>
      <c r="I2630" s="122">
        <f t="shared" si="245"/>
        <v>0</v>
      </c>
      <c r="K2630" s="120"/>
      <c r="L2630" s="141" t="e">
        <f t="shared" si="248"/>
        <v>#N/A</v>
      </c>
      <c r="M2630" s="142">
        <f>IF(C2630="ZZ Group",(SUM(IFERROR(SUM(VLOOKUP(C2630,SpeciesLookup,37,FALSE)*E2630/L2630*20*0.001),0)*(1-G2630))),SUM(IFERROR(SUM(VLOOKUP(C2630,SpeciesLookup,37,FALSE)/L2630*'6. Look Up Tables'!$M$9*0.001),0)*(1-G2630)))</f>
        <v>0</v>
      </c>
      <c r="N2630" s="120" t="s">
        <v>114</v>
      </c>
      <c r="O2630" s="122">
        <f t="shared" si="249"/>
        <v>0</v>
      </c>
      <c r="P2630" s="123"/>
    </row>
    <row r="2631" spans="2:16" x14ac:dyDescent="0.2">
      <c r="B2631" s="124"/>
      <c r="C2631" s="137"/>
      <c r="D2631" s="138">
        <f t="shared" si="246"/>
        <v>0</v>
      </c>
      <c r="E2631" s="231"/>
      <c r="F2631" s="119"/>
      <c r="G2631" s="139">
        <f t="shared" si="244"/>
        <v>0</v>
      </c>
      <c r="H2631" s="140">
        <f t="shared" si="247"/>
        <v>0</v>
      </c>
      <c r="I2631" s="122">
        <f t="shared" si="245"/>
        <v>0</v>
      </c>
      <c r="K2631" s="120"/>
      <c r="L2631" s="141" t="e">
        <f t="shared" si="248"/>
        <v>#N/A</v>
      </c>
      <c r="M2631" s="142">
        <f>IF(C2631="ZZ Group",(SUM(IFERROR(SUM(VLOOKUP(C2631,SpeciesLookup,37,FALSE)*E2631/L2631*20*0.001),0)*(1-G2631))),SUM(IFERROR(SUM(VLOOKUP(C2631,SpeciesLookup,37,FALSE)/L2631*'6. Look Up Tables'!$M$9*0.001),0)*(1-G2631)))</f>
        <v>0</v>
      </c>
      <c r="N2631" s="120" t="s">
        <v>114</v>
      </c>
      <c r="O2631" s="122">
        <f t="shared" si="249"/>
        <v>0</v>
      </c>
      <c r="P2631" s="123"/>
    </row>
    <row r="2632" spans="2:16" x14ac:dyDescent="0.2">
      <c r="B2632" s="124"/>
      <c r="C2632" s="137"/>
      <c r="D2632" s="138">
        <f t="shared" si="246"/>
        <v>0</v>
      </c>
      <c r="E2632" s="231"/>
      <c r="F2632" s="119"/>
      <c r="G2632" s="139">
        <f t="shared" si="244"/>
        <v>0</v>
      </c>
      <c r="H2632" s="140">
        <f t="shared" si="247"/>
        <v>0</v>
      </c>
      <c r="I2632" s="122">
        <f t="shared" si="245"/>
        <v>0</v>
      </c>
      <c r="K2632" s="120"/>
      <c r="L2632" s="141" t="e">
        <f t="shared" si="248"/>
        <v>#N/A</v>
      </c>
      <c r="M2632" s="142">
        <f>IF(C2632="ZZ Group",(SUM(IFERROR(SUM(VLOOKUP(C2632,SpeciesLookup,37,FALSE)*E2632/L2632*20*0.001),0)*(1-G2632))),SUM(IFERROR(SUM(VLOOKUP(C2632,SpeciesLookup,37,FALSE)/L2632*'6. Look Up Tables'!$M$9*0.001),0)*(1-G2632)))</f>
        <v>0</v>
      </c>
      <c r="N2632" s="120" t="s">
        <v>114</v>
      </c>
      <c r="O2632" s="122">
        <f t="shared" si="249"/>
        <v>0</v>
      </c>
      <c r="P2632" s="123"/>
    </row>
    <row r="2633" spans="2:16" x14ac:dyDescent="0.2">
      <c r="B2633" s="124"/>
      <c r="C2633" s="137"/>
      <c r="D2633" s="138">
        <f t="shared" si="246"/>
        <v>0</v>
      </c>
      <c r="E2633" s="231"/>
      <c r="F2633" s="119"/>
      <c r="G2633" s="139">
        <f t="shared" si="244"/>
        <v>0</v>
      </c>
      <c r="H2633" s="140">
        <f t="shared" si="247"/>
        <v>0</v>
      </c>
      <c r="I2633" s="122">
        <f t="shared" si="245"/>
        <v>0</v>
      </c>
      <c r="K2633" s="120"/>
      <c r="L2633" s="141" t="e">
        <f t="shared" si="248"/>
        <v>#N/A</v>
      </c>
      <c r="M2633" s="142">
        <f>IF(C2633="ZZ Group",(SUM(IFERROR(SUM(VLOOKUP(C2633,SpeciesLookup,37,FALSE)*E2633/L2633*20*0.001),0)*(1-G2633))),SUM(IFERROR(SUM(VLOOKUP(C2633,SpeciesLookup,37,FALSE)/L2633*'6. Look Up Tables'!$M$9*0.001),0)*(1-G2633)))</f>
        <v>0</v>
      </c>
      <c r="N2633" s="120" t="s">
        <v>114</v>
      </c>
      <c r="O2633" s="122">
        <f t="shared" si="249"/>
        <v>0</v>
      </c>
      <c r="P2633" s="123"/>
    </row>
    <row r="2634" spans="2:16" x14ac:dyDescent="0.2">
      <c r="B2634" s="124"/>
      <c r="C2634" s="137"/>
      <c r="D2634" s="138">
        <f t="shared" si="246"/>
        <v>0</v>
      </c>
      <c r="E2634" s="231"/>
      <c r="F2634" s="119"/>
      <c r="G2634" s="139">
        <f t="shared" si="244"/>
        <v>0</v>
      </c>
      <c r="H2634" s="140">
        <f t="shared" si="247"/>
        <v>0</v>
      </c>
      <c r="I2634" s="122">
        <f t="shared" si="245"/>
        <v>0</v>
      </c>
      <c r="K2634" s="120"/>
      <c r="L2634" s="141" t="e">
        <f t="shared" si="248"/>
        <v>#N/A</v>
      </c>
      <c r="M2634" s="142">
        <f>IF(C2634="ZZ Group",(SUM(IFERROR(SUM(VLOOKUP(C2634,SpeciesLookup,37,FALSE)*E2634/L2634*20*0.001),0)*(1-G2634))),SUM(IFERROR(SUM(VLOOKUP(C2634,SpeciesLookup,37,FALSE)/L2634*'6. Look Up Tables'!$M$9*0.001),0)*(1-G2634)))</f>
        <v>0</v>
      </c>
      <c r="N2634" s="120" t="s">
        <v>114</v>
      </c>
      <c r="O2634" s="122">
        <f t="shared" si="249"/>
        <v>0</v>
      </c>
      <c r="P2634" s="123"/>
    </row>
    <row r="2635" spans="2:16" x14ac:dyDescent="0.2">
      <c r="B2635" s="124"/>
      <c r="C2635" s="137"/>
      <c r="D2635" s="138">
        <f t="shared" si="246"/>
        <v>0</v>
      </c>
      <c r="E2635" s="231"/>
      <c r="F2635" s="119"/>
      <c r="G2635" s="139">
        <f t="shared" si="244"/>
        <v>0</v>
      </c>
      <c r="H2635" s="140">
        <f t="shared" si="247"/>
        <v>0</v>
      </c>
      <c r="I2635" s="122">
        <f t="shared" si="245"/>
        <v>0</v>
      </c>
      <c r="K2635" s="120"/>
      <c r="L2635" s="141" t="e">
        <f t="shared" si="248"/>
        <v>#N/A</v>
      </c>
      <c r="M2635" s="142">
        <f>IF(C2635="ZZ Group",(SUM(IFERROR(SUM(VLOOKUP(C2635,SpeciesLookup,37,FALSE)*E2635/L2635*20*0.001),0)*(1-G2635))),SUM(IFERROR(SUM(VLOOKUP(C2635,SpeciesLookup,37,FALSE)/L2635*'6. Look Up Tables'!$M$9*0.001),0)*(1-G2635)))</f>
        <v>0</v>
      </c>
      <c r="N2635" s="120" t="s">
        <v>114</v>
      </c>
      <c r="O2635" s="122">
        <f t="shared" si="249"/>
        <v>0</v>
      </c>
      <c r="P2635" s="123"/>
    </row>
    <row r="2636" spans="2:16" x14ac:dyDescent="0.2">
      <c r="B2636" s="124"/>
      <c r="C2636" s="137"/>
      <c r="D2636" s="138">
        <f t="shared" si="246"/>
        <v>0</v>
      </c>
      <c r="E2636" s="231"/>
      <c r="F2636" s="119"/>
      <c r="G2636" s="139">
        <f t="shared" si="244"/>
        <v>0</v>
      </c>
      <c r="H2636" s="140">
        <f t="shared" si="247"/>
        <v>0</v>
      </c>
      <c r="I2636" s="122">
        <f t="shared" si="245"/>
        <v>0</v>
      </c>
      <c r="K2636" s="120"/>
      <c r="L2636" s="141" t="e">
        <f t="shared" si="248"/>
        <v>#N/A</v>
      </c>
      <c r="M2636" s="142">
        <f>IF(C2636="ZZ Group",(SUM(IFERROR(SUM(VLOOKUP(C2636,SpeciesLookup,37,FALSE)*E2636/L2636*20*0.001),0)*(1-G2636))),SUM(IFERROR(SUM(VLOOKUP(C2636,SpeciesLookup,37,FALSE)/L2636*'6. Look Up Tables'!$M$9*0.001),0)*(1-G2636)))</f>
        <v>0</v>
      </c>
      <c r="N2636" s="120" t="s">
        <v>114</v>
      </c>
      <c r="O2636" s="122">
        <f t="shared" si="249"/>
        <v>0</v>
      </c>
      <c r="P2636" s="123"/>
    </row>
    <row r="2637" spans="2:16" x14ac:dyDescent="0.2">
      <c r="B2637" s="124"/>
      <c r="C2637" s="137"/>
      <c r="D2637" s="138">
        <f t="shared" si="246"/>
        <v>0</v>
      </c>
      <c r="E2637" s="231"/>
      <c r="F2637" s="119"/>
      <c r="G2637" s="139">
        <f t="shared" ref="G2637:G2700" si="250">IF(C2637="ZZ Group",SUM(F2637/E2637),(IFERROR(SUM(F2637/(PI()*(D2637)^2)),0)))</f>
        <v>0</v>
      </c>
      <c r="H2637" s="140">
        <f t="shared" si="247"/>
        <v>0</v>
      </c>
      <c r="I2637" s="122">
        <f t="shared" ref="I2637:I2700" si="251">IFERROR(SUM(H2637*(1-G2637)),(E2637*(1-G2637)))</f>
        <v>0</v>
      </c>
      <c r="K2637" s="120"/>
      <c r="L2637" s="141" t="e">
        <f t="shared" si="248"/>
        <v>#N/A</v>
      </c>
      <c r="M2637" s="142">
        <f>IF(C2637="ZZ Group",(SUM(IFERROR(SUM(VLOOKUP(C2637,SpeciesLookup,37,FALSE)*E2637/L2637*20*0.001),0)*(1-G2637))),SUM(IFERROR(SUM(VLOOKUP(C2637,SpeciesLookup,37,FALSE)/L2637*'6. Look Up Tables'!$M$9*0.001),0)*(1-G2637)))</f>
        <v>0</v>
      </c>
      <c r="N2637" s="120" t="s">
        <v>114</v>
      </c>
      <c r="O2637" s="122">
        <f t="shared" si="249"/>
        <v>0</v>
      </c>
      <c r="P2637" s="123"/>
    </row>
    <row r="2638" spans="2:16" x14ac:dyDescent="0.2">
      <c r="B2638" s="124"/>
      <c r="C2638" s="137"/>
      <c r="D2638" s="138">
        <f t="shared" si="246"/>
        <v>0</v>
      </c>
      <c r="E2638" s="231"/>
      <c r="F2638" s="119"/>
      <c r="G2638" s="139">
        <f t="shared" si="250"/>
        <v>0</v>
      </c>
      <c r="H2638" s="140">
        <f t="shared" si="247"/>
        <v>0</v>
      </c>
      <c r="I2638" s="122">
        <f t="shared" si="251"/>
        <v>0</v>
      </c>
      <c r="K2638" s="120"/>
      <c r="L2638" s="141" t="e">
        <f t="shared" si="248"/>
        <v>#N/A</v>
      </c>
      <c r="M2638" s="142">
        <f>IF(C2638="ZZ Group",(SUM(IFERROR(SUM(VLOOKUP(C2638,SpeciesLookup,37,FALSE)*E2638/L2638*20*0.001),0)*(1-G2638))),SUM(IFERROR(SUM(VLOOKUP(C2638,SpeciesLookup,37,FALSE)/L2638*'6. Look Up Tables'!$M$9*0.001),0)*(1-G2638)))</f>
        <v>0</v>
      </c>
      <c r="N2638" s="120" t="s">
        <v>114</v>
      </c>
      <c r="O2638" s="122">
        <f t="shared" si="249"/>
        <v>0</v>
      </c>
      <c r="P2638" s="123"/>
    </row>
    <row r="2639" spans="2:16" x14ac:dyDescent="0.2">
      <c r="B2639" s="124"/>
      <c r="C2639" s="137"/>
      <c r="D2639" s="138">
        <f t="shared" si="246"/>
        <v>0</v>
      </c>
      <c r="E2639" s="231"/>
      <c r="F2639" s="119"/>
      <c r="G2639" s="139">
        <f t="shared" si="250"/>
        <v>0</v>
      </c>
      <c r="H2639" s="140">
        <f t="shared" si="247"/>
        <v>0</v>
      </c>
      <c r="I2639" s="122">
        <f t="shared" si="251"/>
        <v>0</v>
      </c>
      <c r="K2639" s="120"/>
      <c r="L2639" s="141" t="e">
        <f t="shared" si="248"/>
        <v>#N/A</v>
      </c>
      <c r="M2639" s="142">
        <f>IF(C2639="ZZ Group",(SUM(IFERROR(SUM(VLOOKUP(C2639,SpeciesLookup,37,FALSE)*E2639/L2639*20*0.001),0)*(1-G2639))),SUM(IFERROR(SUM(VLOOKUP(C2639,SpeciesLookup,37,FALSE)/L2639*'6. Look Up Tables'!$M$9*0.001),0)*(1-G2639)))</f>
        <v>0</v>
      </c>
      <c r="N2639" s="120" t="s">
        <v>114</v>
      </c>
      <c r="O2639" s="122">
        <f t="shared" si="249"/>
        <v>0</v>
      </c>
      <c r="P2639" s="123"/>
    </row>
    <row r="2640" spans="2:16" x14ac:dyDescent="0.2">
      <c r="B2640" s="124"/>
      <c r="C2640" s="137"/>
      <c r="D2640" s="138">
        <f t="shared" si="246"/>
        <v>0</v>
      </c>
      <c r="E2640" s="231"/>
      <c r="F2640" s="119"/>
      <c r="G2640" s="139">
        <f t="shared" si="250"/>
        <v>0</v>
      </c>
      <c r="H2640" s="140">
        <f t="shared" si="247"/>
        <v>0</v>
      </c>
      <c r="I2640" s="122">
        <f t="shared" si="251"/>
        <v>0</v>
      </c>
      <c r="K2640" s="120"/>
      <c r="L2640" s="141" t="e">
        <f t="shared" si="248"/>
        <v>#N/A</v>
      </c>
      <c r="M2640" s="142">
        <f>IF(C2640="ZZ Group",(SUM(IFERROR(SUM(VLOOKUP(C2640,SpeciesLookup,37,FALSE)*E2640/L2640*20*0.001),0)*(1-G2640))),SUM(IFERROR(SUM(VLOOKUP(C2640,SpeciesLookup,37,FALSE)/L2640*'6. Look Up Tables'!$M$9*0.001),0)*(1-G2640)))</f>
        <v>0</v>
      </c>
      <c r="N2640" s="120" t="s">
        <v>114</v>
      </c>
      <c r="O2640" s="122">
        <f t="shared" si="249"/>
        <v>0</v>
      </c>
      <c r="P2640" s="123"/>
    </row>
    <row r="2641" spans="2:16" x14ac:dyDescent="0.2">
      <c r="B2641" s="124"/>
      <c r="C2641" s="137"/>
      <c r="D2641" s="138">
        <f t="shared" si="246"/>
        <v>0</v>
      </c>
      <c r="E2641" s="231"/>
      <c r="F2641" s="119"/>
      <c r="G2641" s="139">
        <f t="shared" si="250"/>
        <v>0</v>
      </c>
      <c r="H2641" s="140">
        <f t="shared" si="247"/>
        <v>0</v>
      </c>
      <c r="I2641" s="122">
        <f t="shared" si="251"/>
        <v>0</v>
      </c>
      <c r="K2641" s="120"/>
      <c r="L2641" s="141" t="e">
        <f t="shared" si="248"/>
        <v>#N/A</v>
      </c>
      <c r="M2641" s="142">
        <f>IF(C2641="ZZ Group",(SUM(IFERROR(SUM(VLOOKUP(C2641,SpeciesLookup,37,FALSE)*E2641/L2641*20*0.001),0)*(1-G2641))),SUM(IFERROR(SUM(VLOOKUP(C2641,SpeciesLookup,37,FALSE)/L2641*'6. Look Up Tables'!$M$9*0.001),0)*(1-G2641)))</f>
        <v>0</v>
      </c>
      <c r="N2641" s="120" t="s">
        <v>114</v>
      </c>
      <c r="O2641" s="122">
        <f t="shared" si="249"/>
        <v>0</v>
      </c>
      <c r="P2641" s="123"/>
    </row>
    <row r="2642" spans="2:16" x14ac:dyDescent="0.2">
      <c r="B2642" s="124"/>
      <c r="C2642" s="137"/>
      <c r="D2642" s="138">
        <f t="shared" si="246"/>
        <v>0</v>
      </c>
      <c r="E2642" s="231"/>
      <c r="F2642" s="119"/>
      <c r="G2642" s="139">
        <f t="shared" si="250"/>
        <v>0</v>
      </c>
      <c r="H2642" s="140">
        <f t="shared" si="247"/>
        <v>0</v>
      </c>
      <c r="I2642" s="122">
        <f t="shared" si="251"/>
        <v>0</v>
      </c>
      <c r="K2642" s="120"/>
      <c r="L2642" s="141" t="e">
        <f t="shared" si="248"/>
        <v>#N/A</v>
      </c>
      <c r="M2642" s="142">
        <f>IF(C2642="ZZ Group",(SUM(IFERROR(SUM(VLOOKUP(C2642,SpeciesLookup,37,FALSE)*E2642/L2642*20*0.001),0)*(1-G2642))),SUM(IFERROR(SUM(VLOOKUP(C2642,SpeciesLookup,37,FALSE)/L2642*'6. Look Up Tables'!$M$9*0.001),0)*(1-G2642)))</f>
        <v>0</v>
      </c>
      <c r="N2642" s="120" t="s">
        <v>114</v>
      </c>
      <c r="O2642" s="122">
        <f t="shared" si="249"/>
        <v>0</v>
      </c>
      <c r="P2642" s="123"/>
    </row>
    <row r="2643" spans="2:16" x14ac:dyDescent="0.2">
      <c r="B2643" s="124"/>
      <c r="C2643" s="137"/>
      <c r="D2643" s="138">
        <f t="shared" si="246"/>
        <v>0</v>
      </c>
      <c r="E2643" s="231"/>
      <c r="F2643" s="119"/>
      <c r="G2643" s="139">
        <f t="shared" si="250"/>
        <v>0</v>
      </c>
      <c r="H2643" s="140">
        <f t="shared" si="247"/>
        <v>0</v>
      </c>
      <c r="I2643" s="122">
        <f t="shared" si="251"/>
        <v>0</v>
      </c>
      <c r="K2643" s="120"/>
      <c r="L2643" s="141" t="e">
        <f t="shared" si="248"/>
        <v>#N/A</v>
      </c>
      <c r="M2643" s="142">
        <f>IF(C2643="ZZ Group",(SUM(IFERROR(SUM(VLOOKUP(C2643,SpeciesLookup,37,FALSE)*E2643/L2643*20*0.001),0)*(1-G2643))),SUM(IFERROR(SUM(VLOOKUP(C2643,SpeciesLookup,37,FALSE)/L2643*'6. Look Up Tables'!$M$9*0.001),0)*(1-G2643)))</f>
        <v>0</v>
      </c>
      <c r="N2643" s="120" t="s">
        <v>114</v>
      </c>
      <c r="O2643" s="122">
        <f t="shared" si="249"/>
        <v>0</v>
      </c>
      <c r="P2643" s="123"/>
    </row>
    <row r="2644" spans="2:16" x14ac:dyDescent="0.2">
      <c r="B2644" s="124"/>
      <c r="C2644" s="137"/>
      <c r="D2644" s="138">
        <f t="shared" si="246"/>
        <v>0</v>
      </c>
      <c r="E2644" s="231"/>
      <c r="F2644" s="119"/>
      <c r="G2644" s="139">
        <f t="shared" si="250"/>
        <v>0</v>
      </c>
      <c r="H2644" s="140">
        <f t="shared" si="247"/>
        <v>0</v>
      </c>
      <c r="I2644" s="122">
        <f t="shared" si="251"/>
        <v>0</v>
      </c>
      <c r="K2644" s="120"/>
      <c r="L2644" s="141" t="e">
        <f t="shared" si="248"/>
        <v>#N/A</v>
      </c>
      <c r="M2644" s="142">
        <f>IF(C2644="ZZ Group",(SUM(IFERROR(SUM(VLOOKUP(C2644,SpeciesLookup,37,FALSE)*E2644/L2644*20*0.001),0)*(1-G2644))),SUM(IFERROR(SUM(VLOOKUP(C2644,SpeciesLookup,37,FALSE)/L2644*'6. Look Up Tables'!$M$9*0.001),0)*(1-G2644)))</f>
        <v>0</v>
      </c>
      <c r="N2644" s="120" t="s">
        <v>114</v>
      </c>
      <c r="O2644" s="122">
        <f t="shared" si="249"/>
        <v>0</v>
      </c>
      <c r="P2644" s="123"/>
    </row>
    <row r="2645" spans="2:16" x14ac:dyDescent="0.2">
      <c r="B2645" s="124"/>
      <c r="C2645" s="137"/>
      <c r="D2645" s="138">
        <f t="shared" si="246"/>
        <v>0</v>
      </c>
      <c r="E2645" s="231"/>
      <c r="F2645" s="119"/>
      <c r="G2645" s="139">
        <f t="shared" si="250"/>
        <v>0</v>
      </c>
      <c r="H2645" s="140">
        <f t="shared" si="247"/>
        <v>0</v>
      </c>
      <c r="I2645" s="122">
        <f t="shared" si="251"/>
        <v>0</v>
      </c>
      <c r="K2645" s="120"/>
      <c r="L2645" s="141" t="e">
        <f t="shared" si="248"/>
        <v>#N/A</v>
      </c>
      <c r="M2645" s="142">
        <f>IF(C2645="ZZ Group",(SUM(IFERROR(SUM(VLOOKUP(C2645,SpeciesLookup,37,FALSE)*E2645/L2645*20*0.001),0)*(1-G2645))),SUM(IFERROR(SUM(VLOOKUP(C2645,SpeciesLookup,37,FALSE)/L2645*'6. Look Up Tables'!$M$9*0.001),0)*(1-G2645)))</f>
        <v>0</v>
      </c>
      <c r="N2645" s="120" t="s">
        <v>114</v>
      </c>
      <c r="O2645" s="122">
        <f t="shared" si="249"/>
        <v>0</v>
      </c>
      <c r="P2645" s="123"/>
    </row>
    <row r="2646" spans="2:16" x14ac:dyDescent="0.2">
      <c r="B2646" s="124"/>
      <c r="C2646" s="137"/>
      <c r="D2646" s="138">
        <f t="shared" si="246"/>
        <v>0</v>
      </c>
      <c r="E2646" s="231"/>
      <c r="F2646" s="119"/>
      <c r="G2646" s="139">
        <f t="shared" si="250"/>
        <v>0</v>
      </c>
      <c r="H2646" s="140">
        <f t="shared" si="247"/>
        <v>0</v>
      </c>
      <c r="I2646" s="122">
        <f t="shared" si="251"/>
        <v>0</v>
      </c>
      <c r="K2646" s="120"/>
      <c r="L2646" s="141" t="e">
        <f t="shared" si="248"/>
        <v>#N/A</v>
      </c>
      <c r="M2646" s="142">
        <f>IF(C2646="ZZ Group",(SUM(IFERROR(SUM(VLOOKUP(C2646,SpeciesLookup,37,FALSE)*E2646/L2646*20*0.001),0)*(1-G2646))),SUM(IFERROR(SUM(VLOOKUP(C2646,SpeciesLookup,37,FALSE)/L2646*'6. Look Up Tables'!$M$9*0.001),0)*(1-G2646)))</f>
        <v>0</v>
      </c>
      <c r="N2646" s="120" t="s">
        <v>114</v>
      </c>
      <c r="O2646" s="122">
        <f t="shared" si="249"/>
        <v>0</v>
      </c>
      <c r="P2646" s="123"/>
    </row>
    <row r="2647" spans="2:16" x14ac:dyDescent="0.2">
      <c r="B2647" s="124"/>
      <c r="C2647" s="137"/>
      <c r="D2647" s="138">
        <f t="shared" si="246"/>
        <v>0</v>
      </c>
      <c r="E2647" s="231"/>
      <c r="F2647" s="119"/>
      <c r="G2647" s="139">
        <f t="shared" si="250"/>
        <v>0</v>
      </c>
      <c r="H2647" s="140">
        <f t="shared" si="247"/>
        <v>0</v>
      </c>
      <c r="I2647" s="122">
        <f t="shared" si="251"/>
        <v>0</v>
      </c>
      <c r="K2647" s="120"/>
      <c r="L2647" s="141" t="e">
        <f t="shared" si="248"/>
        <v>#N/A</v>
      </c>
      <c r="M2647" s="142">
        <f>IF(C2647="ZZ Group",(SUM(IFERROR(SUM(VLOOKUP(C2647,SpeciesLookup,37,FALSE)*E2647/L2647*20*0.001),0)*(1-G2647))),SUM(IFERROR(SUM(VLOOKUP(C2647,SpeciesLookup,37,FALSE)/L2647*'6. Look Up Tables'!$M$9*0.001),0)*(1-G2647)))</f>
        <v>0</v>
      </c>
      <c r="N2647" s="120" t="s">
        <v>114</v>
      </c>
      <c r="O2647" s="122">
        <f t="shared" si="249"/>
        <v>0</v>
      </c>
      <c r="P2647" s="123"/>
    </row>
    <row r="2648" spans="2:16" x14ac:dyDescent="0.2">
      <c r="B2648" s="124"/>
      <c r="C2648" s="137"/>
      <c r="D2648" s="138">
        <f t="shared" si="246"/>
        <v>0</v>
      </c>
      <c r="E2648" s="231"/>
      <c r="F2648" s="119"/>
      <c r="G2648" s="139">
        <f t="shared" si="250"/>
        <v>0</v>
      </c>
      <c r="H2648" s="140">
        <f t="shared" si="247"/>
        <v>0</v>
      </c>
      <c r="I2648" s="122">
        <f t="shared" si="251"/>
        <v>0</v>
      </c>
      <c r="K2648" s="120"/>
      <c r="L2648" s="141" t="e">
        <f t="shared" si="248"/>
        <v>#N/A</v>
      </c>
      <c r="M2648" s="142">
        <f>IF(C2648="ZZ Group",(SUM(IFERROR(SUM(VLOOKUP(C2648,SpeciesLookup,37,FALSE)*E2648/L2648*20*0.001),0)*(1-G2648))),SUM(IFERROR(SUM(VLOOKUP(C2648,SpeciesLookup,37,FALSE)/L2648*'6. Look Up Tables'!$M$9*0.001),0)*(1-G2648)))</f>
        <v>0</v>
      </c>
      <c r="N2648" s="120" t="s">
        <v>114</v>
      </c>
      <c r="O2648" s="122">
        <f t="shared" si="249"/>
        <v>0</v>
      </c>
      <c r="P2648" s="123"/>
    </row>
    <row r="2649" spans="2:16" x14ac:dyDescent="0.2">
      <c r="B2649" s="124"/>
      <c r="C2649" s="137"/>
      <c r="D2649" s="138">
        <f t="shared" si="246"/>
        <v>0</v>
      </c>
      <c r="E2649" s="231"/>
      <c r="F2649" s="119"/>
      <c r="G2649" s="139">
        <f t="shared" si="250"/>
        <v>0</v>
      </c>
      <c r="H2649" s="140">
        <f t="shared" si="247"/>
        <v>0</v>
      </c>
      <c r="I2649" s="122">
        <f t="shared" si="251"/>
        <v>0</v>
      </c>
      <c r="K2649" s="120"/>
      <c r="L2649" s="141" t="e">
        <f t="shared" si="248"/>
        <v>#N/A</v>
      </c>
      <c r="M2649" s="142">
        <f>IF(C2649="ZZ Group",(SUM(IFERROR(SUM(VLOOKUP(C2649,SpeciesLookup,37,FALSE)*E2649/L2649*20*0.001),0)*(1-G2649))),SUM(IFERROR(SUM(VLOOKUP(C2649,SpeciesLookup,37,FALSE)/L2649*'6. Look Up Tables'!$M$9*0.001),0)*(1-G2649)))</f>
        <v>0</v>
      </c>
      <c r="N2649" s="120" t="s">
        <v>114</v>
      </c>
      <c r="O2649" s="122">
        <f t="shared" si="249"/>
        <v>0</v>
      </c>
      <c r="P2649" s="123"/>
    </row>
    <row r="2650" spans="2:16" x14ac:dyDescent="0.2">
      <c r="B2650" s="124"/>
      <c r="C2650" s="137"/>
      <c r="D2650" s="138">
        <f t="shared" si="246"/>
        <v>0</v>
      </c>
      <c r="E2650" s="231"/>
      <c r="F2650" s="119"/>
      <c r="G2650" s="139">
        <f t="shared" si="250"/>
        <v>0</v>
      </c>
      <c r="H2650" s="140">
        <f t="shared" si="247"/>
        <v>0</v>
      </c>
      <c r="I2650" s="122">
        <f t="shared" si="251"/>
        <v>0</v>
      </c>
      <c r="K2650" s="120"/>
      <c r="L2650" s="141" t="e">
        <f t="shared" si="248"/>
        <v>#N/A</v>
      </c>
      <c r="M2650" s="142">
        <f>IF(C2650="ZZ Group",(SUM(IFERROR(SUM(VLOOKUP(C2650,SpeciesLookup,37,FALSE)*E2650/L2650*20*0.001),0)*(1-G2650))),SUM(IFERROR(SUM(VLOOKUP(C2650,SpeciesLookup,37,FALSE)/L2650*'6. Look Up Tables'!$M$9*0.001),0)*(1-G2650)))</f>
        <v>0</v>
      </c>
      <c r="N2650" s="120" t="s">
        <v>114</v>
      </c>
      <c r="O2650" s="122">
        <f t="shared" si="249"/>
        <v>0</v>
      </c>
      <c r="P2650" s="123"/>
    </row>
    <row r="2651" spans="2:16" x14ac:dyDescent="0.2">
      <c r="B2651" s="124"/>
      <c r="C2651" s="137"/>
      <c r="D2651" s="138">
        <f t="shared" si="246"/>
        <v>0</v>
      </c>
      <c r="E2651" s="231"/>
      <c r="F2651" s="119"/>
      <c r="G2651" s="139">
        <f t="shared" si="250"/>
        <v>0</v>
      </c>
      <c r="H2651" s="140">
        <f t="shared" si="247"/>
        <v>0</v>
      </c>
      <c r="I2651" s="122">
        <f t="shared" si="251"/>
        <v>0</v>
      </c>
      <c r="K2651" s="120"/>
      <c r="L2651" s="141" t="e">
        <f t="shared" si="248"/>
        <v>#N/A</v>
      </c>
      <c r="M2651" s="142">
        <f>IF(C2651="ZZ Group",(SUM(IFERROR(SUM(VLOOKUP(C2651,SpeciesLookup,37,FALSE)*E2651/L2651*20*0.001),0)*(1-G2651))),SUM(IFERROR(SUM(VLOOKUP(C2651,SpeciesLookup,37,FALSE)/L2651*'6. Look Up Tables'!$M$9*0.001),0)*(1-G2651)))</f>
        <v>0</v>
      </c>
      <c r="N2651" s="120" t="s">
        <v>114</v>
      </c>
      <c r="O2651" s="122">
        <f t="shared" si="249"/>
        <v>0</v>
      </c>
      <c r="P2651" s="123"/>
    </row>
    <row r="2652" spans="2:16" x14ac:dyDescent="0.2">
      <c r="B2652" s="124"/>
      <c r="C2652" s="137"/>
      <c r="D2652" s="138">
        <f t="shared" si="246"/>
        <v>0</v>
      </c>
      <c r="E2652" s="231"/>
      <c r="F2652" s="119"/>
      <c r="G2652" s="139">
        <f t="shared" si="250"/>
        <v>0</v>
      </c>
      <c r="H2652" s="140">
        <f t="shared" si="247"/>
        <v>0</v>
      </c>
      <c r="I2652" s="122">
        <f t="shared" si="251"/>
        <v>0</v>
      </c>
      <c r="K2652" s="120"/>
      <c r="L2652" s="141" t="e">
        <f t="shared" si="248"/>
        <v>#N/A</v>
      </c>
      <c r="M2652" s="142">
        <f>IF(C2652="ZZ Group",(SUM(IFERROR(SUM(VLOOKUP(C2652,SpeciesLookup,37,FALSE)*E2652/L2652*20*0.001),0)*(1-G2652))),SUM(IFERROR(SUM(VLOOKUP(C2652,SpeciesLookup,37,FALSE)/L2652*'6. Look Up Tables'!$M$9*0.001),0)*(1-G2652)))</f>
        <v>0</v>
      </c>
      <c r="N2652" s="120" t="s">
        <v>114</v>
      </c>
      <c r="O2652" s="122">
        <f t="shared" si="249"/>
        <v>0</v>
      </c>
      <c r="P2652" s="123"/>
    </row>
    <row r="2653" spans="2:16" x14ac:dyDescent="0.2">
      <c r="B2653" s="124"/>
      <c r="C2653" s="137"/>
      <c r="D2653" s="138">
        <f t="shared" si="246"/>
        <v>0</v>
      </c>
      <c r="E2653" s="231"/>
      <c r="F2653" s="119"/>
      <c r="G2653" s="139">
        <f t="shared" si="250"/>
        <v>0</v>
      </c>
      <c r="H2653" s="140">
        <f t="shared" si="247"/>
        <v>0</v>
      </c>
      <c r="I2653" s="122">
        <f t="shared" si="251"/>
        <v>0</v>
      </c>
      <c r="K2653" s="120"/>
      <c r="L2653" s="141" t="e">
        <f t="shared" si="248"/>
        <v>#N/A</v>
      </c>
      <c r="M2653" s="142">
        <f>IF(C2653="ZZ Group",(SUM(IFERROR(SUM(VLOOKUP(C2653,SpeciesLookup,37,FALSE)*E2653/L2653*20*0.001),0)*(1-G2653))),SUM(IFERROR(SUM(VLOOKUP(C2653,SpeciesLookup,37,FALSE)/L2653*'6. Look Up Tables'!$M$9*0.001),0)*(1-G2653)))</f>
        <v>0</v>
      </c>
      <c r="N2653" s="120" t="s">
        <v>114</v>
      </c>
      <c r="O2653" s="122">
        <f t="shared" si="249"/>
        <v>0</v>
      </c>
      <c r="P2653" s="123"/>
    </row>
    <row r="2654" spans="2:16" x14ac:dyDescent="0.2">
      <c r="B2654" s="124"/>
      <c r="C2654" s="137"/>
      <c r="D2654" s="138">
        <f t="shared" si="246"/>
        <v>0</v>
      </c>
      <c r="E2654" s="231"/>
      <c r="F2654" s="119"/>
      <c r="G2654" s="139">
        <f t="shared" si="250"/>
        <v>0</v>
      </c>
      <c r="H2654" s="140">
        <f t="shared" si="247"/>
        <v>0</v>
      </c>
      <c r="I2654" s="122">
        <f t="shared" si="251"/>
        <v>0</v>
      </c>
      <c r="K2654" s="120"/>
      <c r="L2654" s="141" t="e">
        <f t="shared" si="248"/>
        <v>#N/A</v>
      </c>
      <c r="M2654" s="142">
        <f>IF(C2654="ZZ Group",(SUM(IFERROR(SUM(VLOOKUP(C2654,SpeciesLookup,37,FALSE)*E2654/L2654*20*0.001),0)*(1-G2654))),SUM(IFERROR(SUM(VLOOKUP(C2654,SpeciesLookup,37,FALSE)/L2654*'6. Look Up Tables'!$M$9*0.001),0)*(1-G2654)))</f>
        <v>0</v>
      </c>
      <c r="N2654" s="120" t="s">
        <v>114</v>
      </c>
      <c r="O2654" s="122">
        <f t="shared" si="249"/>
        <v>0</v>
      </c>
      <c r="P2654" s="123"/>
    </row>
    <row r="2655" spans="2:16" x14ac:dyDescent="0.2">
      <c r="B2655" s="124"/>
      <c r="C2655" s="137"/>
      <c r="D2655" s="138">
        <f t="shared" si="246"/>
        <v>0</v>
      </c>
      <c r="E2655" s="231"/>
      <c r="F2655" s="119"/>
      <c r="G2655" s="139">
        <f t="shared" si="250"/>
        <v>0</v>
      </c>
      <c r="H2655" s="140">
        <f t="shared" si="247"/>
        <v>0</v>
      </c>
      <c r="I2655" s="122">
        <f t="shared" si="251"/>
        <v>0</v>
      </c>
      <c r="K2655" s="120"/>
      <c r="L2655" s="141" t="e">
        <f t="shared" si="248"/>
        <v>#N/A</v>
      </c>
      <c r="M2655" s="142">
        <f>IF(C2655="ZZ Group",(SUM(IFERROR(SUM(VLOOKUP(C2655,SpeciesLookup,37,FALSE)*E2655/L2655*20*0.001),0)*(1-G2655))),SUM(IFERROR(SUM(VLOOKUP(C2655,SpeciesLookup,37,FALSE)/L2655*'6. Look Up Tables'!$M$9*0.001),0)*(1-G2655)))</f>
        <v>0</v>
      </c>
      <c r="N2655" s="120" t="s">
        <v>114</v>
      </c>
      <c r="O2655" s="122">
        <f t="shared" si="249"/>
        <v>0</v>
      </c>
      <c r="P2655" s="123"/>
    </row>
    <row r="2656" spans="2:16" x14ac:dyDescent="0.2">
      <c r="B2656" s="124"/>
      <c r="C2656" s="137"/>
      <c r="D2656" s="138">
        <f t="shared" si="246"/>
        <v>0</v>
      </c>
      <c r="E2656" s="231"/>
      <c r="F2656" s="119"/>
      <c r="G2656" s="139">
        <f t="shared" si="250"/>
        <v>0</v>
      </c>
      <c r="H2656" s="140">
        <f t="shared" si="247"/>
        <v>0</v>
      </c>
      <c r="I2656" s="122">
        <f t="shared" si="251"/>
        <v>0</v>
      </c>
      <c r="K2656" s="120"/>
      <c r="L2656" s="141" t="e">
        <f t="shared" si="248"/>
        <v>#N/A</v>
      </c>
      <c r="M2656" s="142">
        <f>IF(C2656="ZZ Group",(SUM(IFERROR(SUM(VLOOKUP(C2656,SpeciesLookup,37,FALSE)*E2656/L2656*20*0.001),0)*(1-G2656))),SUM(IFERROR(SUM(VLOOKUP(C2656,SpeciesLookup,37,FALSE)/L2656*'6. Look Up Tables'!$M$9*0.001),0)*(1-G2656)))</f>
        <v>0</v>
      </c>
      <c r="N2656" s="120" t="s">
        <v>114</v>
      </c>
      <c r="O2656" s="122">
        <f t="shared" si="249"/>
        <v>0</v>
      </c>
      <c r="P2656" s="123"/>
    </row>
    <row r="2657" spans="2:16" x14ac:dyDescent="0.2">
      <c r="B2657" s="124"/>
      <c r="C2657" s="137"/>
      <c r="D2657" s="138">
        <f t="shared" si="246"/>
        <v>0</v>
      </c>
      <c r="E2657" s="231"/>
      <c r="F2657" s="119"/>
      <c r="G2657" s="139">
        <f t="shared" si="250"/>
        <v>0</v>
      </c>
      <c r="H2657" s="140">
        <f t="shared" si="247"/>
        <v>0</v>
      </c>
      <c r="I2657" s="122">
        <f t="shared" si="251"/>
        <v>0</v>
      </c>
      <c r="K2657" s="120"/>
      <c r="L2657" s="141" t="e">
        <f t="shared" si="248"/>
        <v>#N/A</v>
      </c>
      <c r="M2657" s="142">
        <f>IF(C2657="ZZ Group",(SUM(IFERROR(SUM(VLOOKUP(C2657,SpeciesLookup,37,FALSE)*E2657/L2657*20*0.001),0)*(1-G2657))),SUM(IFERROR(SUM(VLOOKUP(C2657,SpeciesLookup,37,FALSE)/L2657*'6. Look Up Tables'!$M$9*0.001),0)*(1-G2657)))</f>
        <v>0</v>
      </c>
      <c r="N2657" s="120" t="s">
        <v>114</v>
      </c>
      <c r="O2657" s="122">
        <f t="shared" si="249"/>
        <v>0</v>
      </c>
      <c r="P2657" s="123"/>
    </row>
    <row r="2658" spans="2:16" x14ac:dyDescent="0.2">
      <c r="B2658" s="124"/>
      <c r="C2658" s="137"/>
      <c r="D2658" s="138">
        <f t="shared" si="246"/>
        <v>0</v>
      </c>
      <c r="E2658" s="231"/>
      <c r="F2658" s="119"/>
      <c r="G2658" s="139">
        <f t="shared" si="250"/>
        <v>0</v>
      </c>
      <c r="H2658" s="140">
        <f t="shared" si="247"/>
        <v>0</v>
      </c>
      <c r="I2658" s="122">
        <f t="shared" si="251"/>
        <v>0</v>
      </c>
      <c r="K2658" s="120"/>
      <c r="L2658" s="141" t="e">
        <f t="shared" si="248"/>
        <v>#N/A</v>
      </c>
      <c r="M2658" s="142">
        <f>IF(C2658="ZZ Group",(SUM(IFERROR(SUM(VLOOKUP(C2658,SpeciesLookup,37,FALSE)*E2658/L2658*20*0.001),0)*(1-G2658))),SUM(IFERROR(SUM(VLOOKUP(C2658,SpeciesLookup,37,FALSE)/L2658*'6. Look Up Tables'!$M$9*0.001),0)*(1-G2658)))</f>
        <v>0</v>
      </c>
      <c r="N2658" s="120" t="s">
        <v>114</v>
      </c>
      <c r="O2658" s="122">
        <f t="shared" si="249"/>
        <v>0</v>
      </c>
      <c r="P2658" s="123"/>
    </row>
    <row r="2659" spans="2:16" x14ac:dyDescent="0.2">
      <c r="B2659" s="124"/>
      <c r="C2659" s="137"/>
      <c r="D2659" s="138">
        <f t="shared" si="246"/>
        <v>0</v>
      </c>
      <c r="E2659" s="231"/>
      <c r="F2659" s="119"/>
      <c r="G2659" s="139">
        <f t="shared" si="250"/>
        <v>0</v>
      </c>
      <c r="H2659" s="140">
        <f t="shared" si="247"/>
        <v>0</v>
      </c>
      <c r="I2659" s="122">
        <f t="shared" si="251"/>
        <v>0</v>
      </c>
      <c r="K2659" s="120"/>
      <c r="L2659" s="141" t="e">
        <f t="shared" si="248"/>
        <v>#N/A</v>
      </c>
      <c r="M2659" s="142">
        <f>IF(C2659="ZZ Group",(SUM(IFERROR(SUM(VLOOKUP(C2659,SpeciesLookup,37,FALSE)*E2659/L2659*20*0.001),0)*(1-G2659))),SUM(IFERROR(SUM(VLOOKUP(C2659,SpeciesLookup,37,FALSE)/L2659*'6. Look Up Tables'!$M$9*0.001),0)*(1-G2659)))</f>
        <v>0</v>
      </c>
      <c r="N2659" s="120" t="s">
        <v>114</v>
      </c>
      <c r="O2659" s="122">
        <f t="shared" si="249"/>
        <v>0</v>
      </c>
      <c r="P2659" s="123"/>
    </row>
    <row r="2660" spans="2:16" x14ac:dyDescent="0.2">
      <c r="B2660" s="124"/>
      <c r="C2660" s="137"/>
      <c r="D2660" s="138">
        <f t="shared" si="246"/>
        <v>0</v>
      </c>
      <c r="E2660" s="231"/>
      <c r="F2660" s="119"/>
      <c r="G2660" s="139">
        <f t="shared" si="250"/>
        <v>0</v>
      </c>
      <c r="H2660" s="140">
        <f t="shared" si="247"/>
        <v>0</v>
      </c>
      <c r="I2660" s="122">
        <f t="shared" si="251"/>
        <v>0</v>
      </c>
      <c r="K2660" s="120"/>
      <c r="L2660" s="141" t="e">
        <f t="shared" si="248"/>
        <v>#N/A</v>
      </c>
      <c r="M2660" s="142">
        <f>IF(C2660="ZZ Group",(SUM(IFERROR(SUM(VLOOKUP(C2660,SpeciesLookup,37,FALSE)*E2660/L2660*20*0.001),0)*(1-G2660))),SUM(IFERROR(SUM(VLOOKUP(C2660,SpeciesLookup,37,FALSE)/L2660*'6. Look Up Tables'!$M$9*0.001),0)*(1-G2660)))</f>
        <v>0</v>
      </c>
      <c r="N2660" s="120" t="s">
        <v>114</v>
      </c>
      <c r="O2660" s="122">
        <f t="shared" si="249"/>
        <v>0</v>
      </c>
      <c r="P2660" s="123"/>
    </row>
    <row r="2661" spans="2:16" x14ac:dyDescent="0.2">
      <c r="B2661" s="124"/>
      <c r="C2661" s="137"/>
      <c r="D2661" s="138">
        <f t="shared" si="246"/>
        <v>0</v>
      </c>
      <c r="E2661" s="231"/>
      <c r="F2661" s="119"/>
      <c r="G2661" s="139">
        <f t="shared" si="250"/>
        <v>0</v>
      </c>
      <c r="H2661" s="140">
        <f t="shared" si="247"/>
        <v>0</v>
      </c>
      <c r="I2661" s="122">
        <f t="shared" si="251"/>
        <v>0</v>
      </c>
      <c r="K2661" s="120"/>
      <c r="L2661" s="141" t="e">
        <f t="shared" si="248"/>
        <v>#N/A</v>
      </c>
      <c r="M2661" s="142">
        <f>IF(C2661="ZZ Group",(SUM(IFERROR(SUM(VLOOKUP(C2661,SpeciesLookup,37,FALSE)*E2661/L2661*20*0.001),0)*(1-G2661))),SUM(IFERROR(SUM(VLOOKUP(C2661,SpeciesLookup,37,FALSE)/L2661*'6. Look Up Tables'!$M$9*0.001),0)*(1-G2661)))</f>
        <v>0</v>
      </c>
      <c r="N2661" s="120" t="s">
        <v>114</v>
      </c>
      <c r="O2661" s="122">
        <f t="shared" si="249"/>
        <v>0</v>
      </c>
      <c r="P2661" s="123"/>
    </row>
    <row r="2662" spans="2:16" x14ac:dyDescent="0.2">
      <c r="B2662" s="124"/>
      <c r="C2662" s="137"/>
      <c r="D2662" s="138">
        <f t="shared" si="246"/>
        <v>0</v>
      </c>
      <c r="E2662" s="231"/>
      <c r="F2662" s="119"/>
      <c r="G2662" s="139">
        <f t="shared" si="250"/>
        <v>0</v>
      </c>
      <c r="H2662" s="140">
        <f t="shared" si="247"/>
        <v>0</v>
      </c>
      <c r="I2662" s="122">
        <f t="shared" si="251"/>
        <v>0</v>
      </c>
      <c r="K2662" s="120"/>
      <c r="L2662" s="141" t="e">
        <f t="shared" si="248"/>
        <v>#N/A</v>
      </c>
      <c r="M2662" s="142">
        <f>IF(C2662="ZZ Group",(SUM(IFERROR(SUM(VLOOKUP(C2662,SpeciesLookup,37,FALSE)*E2662/L2662*20*0.001),0)*(1-G2662))),SUM(IFERROR(SUM(VLOOKUP(C2662,SpeciesLookup,37,FALSE)/L2662*'6. Look Up Tables'!$M$9*0.001),0)*(1-G2662)))</f>
        <v>0</v>
      </c>
      <c r="N2662" s="120" t="s">
        <v>114</v>
      </c>
      <c r="O2662" s="122">
        <f t="shared" si="249"/>
        <v>0</v>
      </c>
      <c r="P2662" s="123"/>
    </row>
    <row r="2663" spans="2:16" x14ac:dyDescent="0.2">
      <c r="B2663" s="124"/>
      <c r="C2663" s="137"/>
      <c r="D2663" s="138">
        <f t="shared" si="246"/>
        <v>0</v>
      </c>
      <c r="E2663" s="231"/>
      <c r="F2663" s="119"/>
      <c r="G2663" s="139">
        <f t="shared" si="250"/>
        <v>0</v>
      </c>
      <c r="H2663" s="140">
        <f t="shared" si="247"/>
        <v>0</v>
      </c>
      <c r="I2663" s="122">
        <f t="shared" si="251"/>
        <v>0</v>
      </c>
      <c r="K2663" s="120"/>
      <c r="L2663" s="141" t="e">
        <f t="shared" si="248"/>
        <v>#N/A</v>
      </c>
      <c r="M2663" s="142">
        <f>IF(C2663="ZZ Group",(SUM(IFERROR(SUM(VLOOKUP(C2663,SpeciesLookup,37,FALSE)*E2663/L2663*20*0.001),0)*(1-G2663))),SUM(IFERROR(SUM(VLOOKUP(C2663,SpeciesLookup,37,FALSE)/L2663*'6. Look Up Tables'!$M$9*0.001),0)*(1-G2663)))</f>
        <v>0</v>
      </c>
      <c r="N2663" s="120" t="s">
        <v>114</v>
      </c>
      <c r="O2663" s="122">
        <f t="shared" si="249"/>
        <v>0</v>
      </c>
      <c r="P2663" s="123"/>
    </row>
    <row r="2664" spans="2:16" x14ac:dyDescent="0.2">
      <c r="B2664" s="124"/>
      <c r="C2664" s="137"/>
      <c r="D2664" s="138">
        <f t="shared" si="246"/>
        <v>0</v>
      </c>
      <c r="E2664" s="231"/>
      <c r="F2664" s="119"/>
      <c r="G2664" s="139">
        <f t="shared" si="250"/>
        <v>0</v>
      </c>
      <c r="H2664" s="140">
        <f t="shared" si="247"/>
        <v>0</v>
      </c>
      <c r="I2664" s="122">
        <f t="shared" si="251"/>
        <v>0</v>
      </c>
      <c r="K2664" s="120"/>
      <c r="L2664" s="141" t="e">
        <f t="shared" si="248"/>
        <v>#N/A</v>
      </c>
      <c r="M2664" s="142">
        <f>IF(C2664="ZZ Group",(SUM(IFERROR(SUM(VLOOKUP(C2664,SpeciesLookup,37,FALSE)*E2664/L2664*20*0.001),0)*(1-G2664))),SUM(IFERROR(SUM(VLOOKUP(C2664,SpeciesLookup,37,FALSE)/L2664*'6. Look Up Tables'!$M$9*0.001),0)*(1-G2664)))</f>
        <v>0</v>
      </c>
      <c r="N2664" s="120" t="s">
        <v>114</v>
      </c>
      <c r="O2664" s="122">
        <f t="shared" si="249"/>
        <v>0</v>
      </c>
      <c r="P2664" s="123"/>
    </row>
    <row r="2665" spans="2:16" x14ac:dyDescent="0.2">
      <c r="B2665" s="124"/>
      <c r="C2665" s="137"/>
      <c r="D2665" s="138">
        <f t="shared" si="246"/>
        <v>0</v>
      </c>
      <c r="E2665" s="231"/>
      <c r="F2665" s="119"/>
      <c r="G2665" s="139">
        <f t="shared" si="250"/>
        <v>0</v>
      </c>
      <c r="H2665" s="140">
        <f t="shared" si="247"/>
        <v>0</v>
      </c>
      <c r="I2665" s="122">
        <f t="shared" si="251"/>
        <v>0</v>
      </c>
      <c r="K2665" s="120"/>
      <c r="L2665" s="141" t="e">
        <f t="shared" si="248"/>
        <v>#N/A</v>
      </c>
      <c r="M2665" s="142">
        <f>IF(C2665="ZZ Group",(SUM(IFERROR(SUM(VLOOKUP(C2665,SpeciesLookup,37,FALSE)*E2665/L2665*20*0.001),0)*(1-G2665))),SUM(IFERROR(SUM(VLOOKUP(C2665,SpeciesLookup,37,FALSE)/L2665*'6. Look Up Tables'!$M$9*0.001),0)*(1-G2665)))</f>
        <v>0</v>
      </c>
      <c r="N2665" s="120" t="s">
        <v>114</v>
      </c>
      <c r="O2665" s="122">
        <f t="shared" si="249"/>
        <v>0</v>
      </c>
      <c r="P2665" s="123"/>
    </row>
    <row r="2666" spans="2:16" x14ac:dyDescent="0.2">
      <c r="B2666" s="124"/>
      <c r="C2666" s="137"/>
      <c r="D2666" s="138">
        <f t="shared" si="246"/>
        <v>0</v>
      </c>
      <c r="E2666" s="231"/>
      <c r="F2666" s="119"/>
      <c r="G2666" s="139">
        <f t="shared" si="250"/>
        <v>0</v>
      </c>
      <c r="H2666" s="140">
        <f t="shared" si="247"/>
        <v>0</v>
      </c>
      <c r="I2666" s="122">
        <f t="shared" si="251"/>
        <v>0</v>
      </c>
      <c r="K2666" s="120"/>
      <c r="L2666" s="141" t="e">
        <f t="shared" si="248"/>
        <v>#N/A</v>
      </c>
      <c r="M2666" s="142">
        <f>IF(C2666="ZZ Group",(SUM(IFERROR(SUM(VLOOKUP(C2666,SpeciesLookup,37,FALSE)*E2666/L2666*20*0.001),0)*(1-G2666))),SUM(IFERROR(SUM(VLOOKUP(C2666,SpeciesLookup,37,FALSE)/L2666*'6. Look Up Tables'!$M$9*0.001),0)*(1-G2666)))</f>
        <v>0</v>
      </c>
      <c r="N2666" s="120" t="s">
        <v>114</v>
      </c>
      <c r="O2666" s="122">
        <f t="shared" si="249"/>
        <v>0</v>
      </c>
      <c r="P2666" s="123"/>
    </row>
    <row r="2667" spans="2:16" x14ac:dyDescent="0.2">
      <c r="B2667" s="124"/>
      <c r="C2667" s="137"/>
      <c r="D2667" s="138">
        <f t="shared" si="246"/>
        <v>0</v>
      </c>
      <c r="E2667" s="231"/>
      <c r="F2667" s="119"/>
      <c r="G2667" s="139">
        <f t="shared" si="250"/>
        <v>0</v>
      </c>
      <c r="H2667" s="140">
        <f t="shared" si="247"/>
        <v>0</v>
      </c>
      <c r="I2667" s="122">
        <f t="shared" si="251"/>
        <v>0</v>
      </c>
      <c r="K2667" s="120"/>
      <c r="L2667" s="141" t="e">
        <f t="shared" si="248"/>
        <v>#N/A</v>
      </c>
      <c r="M2667" s="142">
        <f>IF(C2667="ZZ Group",(SUM(IFERROR(SUM(VLOOKUP(C2667,SpeciesLookup,37,FALSE)*E2667/L2667*20*0.001),0)*(1-G2667))),SUM(IFERROR(SUM(VLOOKUP(C2667,SpeciesLookup,37,FALSE)/L2667*'6. Look Up Tables'!$M$9*0.001),0)*(1-G2667)))</f>
        <v>0</v>
      </c>
      <c r="N2667" s="120" t="s">
        <v>114</v>
      </c>
      <c r="O2667" s="122">
        <f t="shared" si="249"/>
        <v>0</v>
      </c>
      <c r="P2667" s="123"/>
    </row>
    <row r="2668" spans="2:16" x14ac:dyDescent="0.2">
      <c r="B2668" s="124"/>
      <c r="C2668" s="137"/>
      <c r="D2668" s="138">
        <f t="shared" si="246"/>
        <v>0</v>
      </c>
      <c r="E2668" s="231"/>
      <c r="F2668" s="119"/>
      <c r="G2668" s="139">
        <f t="shared" si="250"/>
        <v>0</v>
      </c>
      <c r="H2668" s="140">
        <f t="shared" si="247"/>
        <v>0</v>
      </c>
      <c r="I2668" s="122">
        <f t="shared" si="251"/>
        <v>0</v>
      </c>
      <c r="K2668" s="120"/>
      <c r="L2668" s="141" t="e">
        <f t="shared" si="248"/>
        <v>#N/A</v>
      </c>
      <c r="M2668" s="142">
        <f>IF(C2668="ZZ Group",(SUM(IFERROR(SUM(VLOOKUP(C2668,SpeciesLookup,37,FALSE)*E2668/L2668*20*0.001),0)*(1-G2668))),SUM(IFERROR(SUM(VLOOKUP(C2668,SpeciesLookup,37,FALSE)/L2668*'6. Look Up Tables'!$M$9*0.001),0)*(1-G2668)))</f>
        <v>0</v>
      </c>
      <c r="N2668" s="120" t="s">
        <v>114</v>
      </c>
      <c r="O2668" s="122">
        <f t="shared" si="249"/>
        <v>0</v>
      </c>
      <c r="P2668" s="123"/>
    </row>
    <row r="2669" spans="2:16" x14ac:dyDescent="0.2">
      <c r="B2669" s="124"/>
      <c r="C2669" s="137"/>
      <c r="D2669" s="138">
        <f t="shared" si="246"/>
        <v>0</v>
      </c>
      <c r="E2669" s="231"/>
      <c r="F2669" s="119"/>
      <c r="G2669" s="139">
        <f t="shared" si="250"/>
        <v>0</v>
      </c>
      <c r="H2669" s="140">
        <f t="shared" si="247"/>
        <v>0</v>
      </c>
      <c r="I2669" s="122">
        <f t="shared" si="251"/>
        <v>0</v>
      </c>
      <c r="K2669" s="120"/>
      <c r="L2669" s="141" t="e">
        <f t="shared" si="248"/>
        <v>#N/A</v>
      </c>
      <c r="M2669" s="142">
        <f>IF(C2669="ZZ Group",(SUM(IFERROR(SUM(VLOOKUP(C2669,SpeciesLookup,37,FALSE)*E2669/L2669*20*0.001),0)*(1-G2669))),SUM(IFERROR(SUM(VLOOKUP(C2669,SpeciesLookup,37,FALSE)/L2669*'6. Look Up Tables'!$M$9*0.001),0)*(1-G2669)))</f>
        <v>0</v>
      </c>
      <c r="N2669" s="120" t="s">
        <v>114</v>
      </c>
      <c r="O2669" s="122">
        <f t="shared" si="249"/>
        <v>0</v>
      </c>
      <c r="P2669" s="123"/>
    </row>
    <row r="2670" spans="2:16" x14ac:dyDescent="0.2">
      <c r="B2670" s="124"/>
      <c r="C2670" s="137"/>
      <c r="D2670" s="138">
        <f t="shared" si="246"/>
        <v>0</v>
      </c>
      <c r="E2670" s="231"/>
      <c r="F2670" s="119"/>
      <c r="G2670" s="139">
        <f t="shared" si="250"/>
        <v>0</v>
      </c>
      <c r="H2670" s="140">
        <f t="shared" si="247"/>
        <v>0</v>
      </c>
      <c r="I2670" s="122">
        <f t="shared" si="251"/>
        <v>0</v>
      </c>
      <c r="K2670" s="120"/>
      <c r="L2670" s="141" t="e">
        <f t="shared" si="248"/>
        <v>#N/A</v>
      </c>
      <c r="M2670" s="142">
        <f>IF(C2670="ZZ Group",(SUM(IFERROR(SUM(VLOOKUP(C2670,SpeciesLookup,37,FALSE)*E2670/L2670*20*0.001),0)*(1-G2670))),SUM(IFERROR(SUM(VLOOKUP(C2670,SpeciesLookup,37,FALSE)/L2670*'6. Look Up Tables'!$M$9*0.001),0)*(1-G2670)))</f>
        <v>0</v>
      </c>
      <c r="N2670" s="120" t="s">
        <v>114</v>
      </c>
      <c r="O2670" s="122">
        <f t="shared" si="249"/>
        <v>0</v>
      </c>
      <c r="P2670" s="123"/>
    </row>
    <row r="2671" spans="2:16" x14ac:dyDescent="0.2">
      <c r="B2671" s="124"/>
      <c r="C2671" s="137"/>
      <c r="D2671" s="138">
        <f t="shared" si="246"/>
        <v>0</v>
      </c>
      <c r="E2671" s="231"/>
      <c r="F2671" s="119"/>
      <c r="G2671" s="139">
        <f t="shared" si="250"/>
        <v>0</v>
      </c>
      <c r="H2671" s="140">
        <f t="shared" si="247"/>
        <v>0</v>
      </c>
      <c r="I2671" s="122">
        <f t="shared" si="251"/>
        <v>0</v>
      </c>
      <c r="K2671" s="120"/>
      <c r="L2671" s="141" t="e">
        <f t="shared" si="248"/>
        <v>#N/A</v>
      </c>
      <c r="M2671" s="142">
        <f>IF(C2671="ZZ Group",(SUM(IFERROR(SUM(VLOOKUP(C2671,SpeciesLookup,37,FALSE)*E2671/L2671*20*0.001),0)*(1-G2671))),SUM(IFERROR(SUM(VLOOKUP(C2671,SpeciesLookup,37,FALSE)/L2671*'6. Look Up Tables'!$M$9*0.001),0)*(1-G2671)))</f>
        <v>0</v>
      </c>
      <c r="N2671" s="120" t="s">
        <v>114</v>
      </c>
      <c r="O2671" s="122">
        <f t="shared" si="249"/>
        <v>0</v>
      </c>
      <c r="P2671" s="123"/>
    </row>
    <row r="2672" spans="2:16" x14ac:dyDescent="0.2">
      <c r="B2672" s="124"/>
      <c r="C2672" s="137"/>
      <c r="D2672" s="138">
        <f t="shared" si="246"/>
        <v>0</v>
      </c>
      <c r="E2672" s="231"/>
      <c r="F2672" s="119"/>
      <c r="G2672" s="139">
        <f t="shared" si="250"/>
        <v>0</v>
      </c>
      <c r="H2672" s="140">
        <f t="shared" si="247"/>
        <v>0</v>
      </c>
      <c r="I2672" s="122">
        <f t="shared" si="251"/>
        <v>0</v>
      </c>
      <c r="K2672" s="120"/>
      <c r="L2672" s="141" t="e">
        <f t="shared" si="248"/>
        <v>#N/A</v>
      </c>
      <c r="M2672" s="142">
        <f>IF(C2672="ZZ Group",(SUM(IFERROR(SUM(VLOOKUP(C2672,SpeciesLookup,37,FALSE)*E2672/L2672*20*0.001),0)*(1-G2672))),SUM(IFERROR(SUM(VLOOKUP(C2672,SpeciesLookup,37,FALSE)/L2672*'6. Look Up Tables'!$M$9*0.001),0)*(1-G2672)))</f>
        <v>0</v>
      </c>
      <c r="N2672" s="120" t="s">
        <v>114</v>
      </c>
      <c r="O2672" s="122">
        <f t="shared" si="249"/>
        <v>0</v>
      </c>
      <c r="P2672" s="123"/>
    </row>
    <row r="2673" spans="2:16" x14ac:dyDescent="0.2">
      <c r="B2673" s="124"/>
      <c r="C2673" s="137"/>
      <c r="D2673" s="138">
        <f t="shared" si="246"/>
        <v>0</v>
      </c>
      <c r="E2673" s="231"/>
      <c r="F2673" s="119"/>
      <c r="G2673" s="139">
        <f t="shared" si="250"/>
        <v>0</v>
      </c>
      <c r="H2673" s="140">
        <f t="shared" si="247"/>
        <v>0</v>
      </c>
      <c r="I2673" s="122">
        <f t="shared" si="251"/>
        <v>0</v>
      </c>
      <c r="K2673" s="120"/>
      <c r="L2673" s="141" t="e">
        <f t="shared" si="248"/>
        <v>#N/A</v>
      </c>
      <c r="M2673" s="142">
        <f>IF(C2673="ZZ Group",(SUM(IFERROR(SUM(VLOOKUP(C2673,SpeciesLookup,37,FALSE)*E2673/L2673*20*0.001),0)*(1-G2673))),SUM(IFERROR(SUM(VLOOKUP(C2673,SpeciesLookup,37,FALSE)/L2673*'6. Look Up Tables'!$M$9*0.001),0)*(1-G2673)))</f>
        <v>0</v>
      </c>
      <c r="N2673" s="120" t="s">
        <v>114</v>
      </c>
      <c r="O2673" s="122">
        <f t="shared" si="249"/>
        <v>0</v>
      </c>
      <c r="P2673" s="123"/>
    </row>
    <row r="2674" spans="2:16" x14ac:dyDescent="0.2">
      <c r="B2674" s="124"/>
      <c r="C2674" s="137"/>
      <c r="D2674" s="138">
        <f t="shared" si="246"/>
        <v>0</v>
      </c>
      <c r="E2674" s="231"/>
      <c r="F2674" s="119"/>
      <c r="G2674" s="139">
        <f t="shared" si="250"/>
        <v>0</v>
      </c>
      <c r="H2674" s="140">
        <f t="shared" si="247"/>
        <v>0</v>
      </c>
      <c r="I2674" s="122">
        <f t="shared" si="251"/>
        <v>0</v>
      </c>
      <c r="K2674" s="120"/>
      <c r="L2674" s="141" t="e">
        <f t="shared" si="248"/>
        <v>#N/A</v>
      </c>
      <c r="M2674" s="142">
        <f>IF(C2674="ZZ Group",(SUM(IFERROR(SUM(VLOOKUP(C2674,SpeciesLookup,37,FALSE)*E2674/L2674*20*0.001),0)*(1-G2674))),SUM(IFERROR(SUM(VLOOKUP(C2674,SpeciesLookup,37,FALSE)/L2674*'6. Look Up Tables'!$M$9*0.001),0)*(1-G2674)))</f>
        <v>0</v>
      </c>
      <c r="N2674" s="120" t="s">
        <v>114</v>
      </c>
      <c r="O2674" s="122">
        <f t="shared" si="249"/>
        <v>0</v>
      </c>
      <c r="P2674" s="123"/>
    </row>
    <row r="2675" spans="2:16" x14ac:dyDescent="0.2">
      <c r="B2675" s="124"/>
      <c r="C2675" s="137"/>
      <c r="D2675" s="138">
        <f t="shared" si="246"/>
        <v>0</v>
      </c>
      <c r="E2675" s="231"/>
      <c r="F2675" s="119"/>
      <c r="G2675" s="139">
        <f t="shared" si="250"/>
        <v>0</v>
      </c>
      <c r="H2675" s="140">
        <f t="shared" si="247"/>
        <v>0</v>
      </c>
      <c r="I2675" s="122">
        <f t="shared" si="251"/>
        <v>0</v>
      </c>
      <c r="K2675" s="120"/>
      <c r="L2675" s="141" t="e">
        <f t="shared" si="248"/>
        <v>#N/A</v>
      </c>
      <c r="M2675" s="142">
        <f>IF(C2675="ZZ Group",(SUM(IFERROR(SUM(VLOOKUP(C2675,SpeciesLookup,37,FALSE)*E2675/L2675*20*0.001),0)*(1-G2675))),SUM(IFERROR(SUM(VLOOKUP(C2675,SpeciesLookup,37,FALSE)/L2675*'6. Look Up Tables'!$M$9*0.001),0)*(1-G2675)))</f>
        <v>0</v>
      </c>
      <c r="N2675" s="120" t="s">
        <v>114</v>
      </c>
      <c r="O2675" s="122">
        <f t="shared" si="249"/>
        <v>0</v>
      </c>
      <c r="P2675" s="123"/>
    </row>
    <row r="2676" spans="2:16" x14ac:dyDescent="0.2">
      <c r="B2676" s="124"/>
      <c r="C2676" s="137"/>
      <c r="D2676" s="138">
        <f t="shared" si="246"/>
        <v>0</v>
      </c>
      <c r="E2676" s="231"/>
      <c r="F2676" s="119"/>
      <c r="G2676" s="139">
        <f t="shared" si="250"/>
        <v>0</v>
      </c>
      <c r="H2676" s="140">
        <f t="shared" si="247"/>
        <v>0</v>
      </c>
      <c r="I2676" s="122">
        <f t="shared" si="251"/>
        <v>0</v>
      </c>
      <c r="K2676" s="120"/>
      <c r="L2676" s="141" t="e">
        <f t="shared" si="248"/>
        <v>#N/A</v>
      </c>
      <c r="M2676" s="142">
        <f>IF(C2676="ZZ Group",(SUM(IFERROR(SUM(VLOOKUP(C2676,SpeciesLookup,37,FALSE)*E2676/L2676*20*0.001),0)*(1-G2676))),SUM(IFERROR(SUM(VLOOKUP(C2676,SpeciesLookup,37,FALSE)/L2676*'6. Look Up Tables'!$M$9*0.001),0)*(1-G2676)))</f>
        <v>0</v>
      </c>
      <c r="N2676" s="120" t="s">
        <v>114</v>
      </c>
      <c r="O2676" s="122">
        <f t="shared" si="249"/>
        <v>0</v>
      </c>
      <c r="P2676" s="123"/>
    </row>
    <row r="2677" spans="2:16" x14ac:dyDescent="0.2">
      <c r="B2677" s="124"/>
      <c r="C2677" s="137"/>
      <c r="D2677" s="138">
        <f t="shared" si="246"/>
        <v>0</v>
      </c>
      <c r="E2677" s="231"/>
      <c r="F2677" s="119"/>
      <c r="G2677" s="139">
        <f t="shared" si="250"/>
        <v>0</v>
      </c>
      <c r="H2677" s="140">
        <f t="shared" si="247"/>
        <v>0</v>
      </c>
      <c r="I2677" s="122">
        <f t="shared" si="251"/>
        <v>0</v>
      </c>
      <c r="K2677" s="120"/>
      <c r="L2677" s="141" t="e">
        <f t="shared" si="248"/>
        <v>#N/A</v>
      </c>
      <c r="M2677" s="142">
        <f>IF(C2677="ZZ Group",(SUM(IFERROR(SUM(VLOOKUP(C2677,SpeciesLookup,37,FALSE)*E2677/L2677*20*0.001),0)*(1-G2677))),SUM(IFERROR(SUM(VLOOKUP(C2677,SpeciesLookup,37,FALSE)/L2677*'6. Look Up Tables'!$M$9*0.001),0)*(1-G2677)))</f>
        <v>0</v>
      </c>
      <c r="N2677" s="120" t="s">
        <v>114</v>
      </c>
      <c r="O2677" s="122">
        <f t="shared" si="249"/>
        <v>0</v>
      </c>
      <c r="P2677" s="123"/>
    </row>
    <row r="2678" spans="2:16" x14ac:dyDescent="0.2">
      <c r="B2678" s="124"/>
      <c r="C2678" s="137"/>
      <c r="D2678" s="138">
        <f t="shared" si="246"/>
        <v>0</v>
      </c>
      <c r="E2678" s="231"/>
      <c r="F2678" s="119"/>
      <c r="G2678" s="139">
        <f t="shared" si="250"/>
        <v>0</v>
      </c>
      <c r="H2678" s="140">
        <f t="shared" si="247"/>
        <v>0</v>
      </c>
      <c r="I2678" s="122">
        <f t="shared" si="251"/>
        <v>0</v>
      </c>
      <c r="K2678" s="120"/>
      <c r="L2678" s="141" t="e">
        <f t="shared" si="248"/>
        <v>#N/A</v>
      </c>
      <c r="M2678" s="142">
        <f>IF(C2678="ZZ Group",(SUM(IFERROR(SUM(VLOOKUP(C2678,SpeciesLookup,37,FALSE)*E2678/L2678*20*0.001),0)*(1-G2678))),SUM(IFERROR(SUM(VLOOKUP(C2678,SpeciesLookup,37,FALSE)/L2678*'6. Look Up Tables'!$M$9*0.001),0)*(1-G2678)))</f>
        <v>0</v>
      </c>
      <c r="N2678" s="120" t="s">
        <v>114</v>
      </c>
      <c r="O2678" s="122">
        <f t="shared" si="249"/>
        <v>0</v>
      </c>
      <c r="P2678" s="123"/>
    </row>
    <row r="2679" spans="2:16" x14ac:dyDescent="0.2">
      <c r="B2679" s="124"/>
      <c r="C2679" s="137"/>
      <c r="D2679" s="138">
        <f t="shared" si="246"/>
        <v>0</v>
      </c>
      <c r="E2679" s="231"/>
      <c r="F2679" s="119"/>
      <c r="G2679" s="139">
        <f t="shared" si="250"/>
        <v>0</v>
      </c>
      <c r="H2679" s="140">
        <f t="shared" si="247"/>
        <v>0</v>
      </c>
      <c r="I2679" s="122">
        <f t="shared" si="251"/>
        <v>0</v>
      </c>
      <c r="K2679" s="120"/>
      <c r="L2679" s="141" t="e">
        <f t="shared" si="248"/>
        <v>#N/A</v>
      </c>
      <c r="M2679" s="142">
        <f>IF(C2679="ZZ Group",(SUM(IFERROR(SUM(VLOOKUP(C2679,SpeciesLookup,37,FALSE)*E2679/L2679*20*0.001),0)*(1-G2679))),SUM(IFERROR(SUM(VLOOKUP(C2679,SpeciesLookup,37,FALSE)/L2679*'6. Look Up Tables'!$M$9*0.001),0)*(1-G2679)))</f>
        <v>0</v>
      </c>
      <c r="N2679" s="120" t="s">
        <v>114</v>
      </c>
      <c r="O2679" s="122">
        <f t="shared" si="249"/>
        <v>0</v>
      </c>
      <c r="P2679" s="123"/>
    </row>
    <row r="2680" spans="2:16" x14ac:dyDescent="0.2">
      <c r="B2680" s="124"/>
      <c r="C2680" s="137"/>
      <c r="D2680" s="138">
        <f t="shared" si="246"/>
        <v>0</v>
      </c>
      <c r="E2680" s="231"/>
      <c r="F2680" s="119"/>
      <c r="G2680" s="139">
        <f t="shared" si="250"/>
        <v>0</v>
      </c>
      <c r="H2680" s="140">
        <f t="shared" si="247"/>
        <v>0</v>
      </c>
      <c r="I2680" s="122">
        <f t="shared" si="251"/>
        <v>0</v>
      </c>
      <c r="K2680" s="120"/>
      <c r="L2680" s="141" t="e">
        <f t="shared" si="248"/>
        <v>#N/A</v>
      </c>
      <c r="M2680" s="142">
        <f>IF(C2680="ZZ Group",(SUM(IFERROR(SUM(VLOOKUP(C2680,SpeciesLookup,37,FALSE)*E2680/L2680*20*0.001),0)*(1-G2680))),SUM(IFERROR(SUM(VLOOKUP(C2680,SpeciesLookup,37,FALSE)/L2680*'6. Look Up Tables'!$M$9*0.001),0)*(1-G2680)))</f>
        <v>0</v>
      </c>
      <c r="N2680" s="120" t="s">
        <v>114</v>
      </c>
      <c r="O2680" s="122">
        <f t="shared" si="249"/>
        <v>0</v>
      </c>
      <c r="P2680" s="123"/>
    </row>
    <row r="2681" spans="2:16" x14ac:dyDescent="0.2">
      <c r="B2681" s="124"/>
      <c r="C2681" s="137"/>
      <c r="D2681" s="138">
        <f t="shared" si="246"/>
        <v>0</v>
      </c>
      <c r="E2681" s="231"/>
      <c r="F2681" s="119"/>
      <c r="G2681" s="139">
        <f t="shared" si="250"/>
        <v>0</v>
      </c>
      <c r="H2681" s="140">
        <f t="shared" si="247"/>
        <v>0</v>
      </c>
      <c r="I2681" s="122">
        <f t="shared" si="251"/>
        <v>0</v>
      </c>
      <c r="K2681" s="120"/>
      <c r="L2681" s="141" t="e">
        <f t="shared" si="248"/>
        <v>#N/A</v>
      </c>
      <c r="M2681" s="142">
        <f>IF(C2681="ZZ Group",(SUM(IFERROR(SUM(VLOOKUP(C2681,SpeciesLookup,37,FALSE)*E2681/L2681*20*0.001),0)*(1-G2681))),SUM(IFERROR(SUM(VLOOKUP(C2681,SpeciesLookup,37,FALSE)/L2681*'6. Look Up Tables'!$M$9*0.001),0)*(1-G2681)))</f>
        <v>0</v>
      </c>
      <c r="N2681" s="120" t="s">
        <v>114</v>
      </c>
      <c r="O2681" s="122">
        <f t="shared" si="249"/>
        <v>0</v>
      </c>
      <c r="P2681" s="123"/>
    </row>
    <row r="2682" spans="2:16" x14ac:dyDescent="0.2">
      <c r="B2682" s="124"/>
      <c r="C2682" s="137"/>
      <c r="D2682" s="138">
        <f t="shared" si="246"/>
        <v>0</v>
      </c>
      <c r="E2682" s="231"/>
      <c r="F2682" s="119"/>
      <c r="G2682" s="139">
        <f t="shared" si="250"/>
        <v>0</v>
      </c>
      <c r="H2682" s="140">
        <f t="shared" si="247"/>
        <v>0</v>
      </c>
      <c r="I2682" s="122">
        <f t="shared" si="251"/>
        <v>0</v>
      </c>
      <c r="K2682" s="120"/>
      <c r="L2682" s="141" t="e">
        <f t="shared" si="248"/>
        <v>#N/A</v>
      </c>
      <c r="M2682" s="142">
        <f>IF(C2682="ZZ Group",(SUM(IFERROR(SUM(VLOOKUP(C2682,SpeciesLookup,37,FALSE)*E2682/L2682*20*0.001),0)*(1-G2682))),SUM(IFERROR(SUM(VLOOKUP(C2682,SpeciesLookup,37,FALSE)/L2682*'6. Look Up Tables'!$M$9*0.001),0)*(1-G2682)))</f>
        <v>0</v>
      </c>
      <c r="N2682" s="120" t="s">
        <v>114</v>
      </c>
      <c r="O2682" s="122">
        <f t="shared" si="249"/>
        <v>0</v>
      </c>
      <c r="P2682" s="123"/>
    </row>
    <row r="2683" spans="2:16" x14ac:dyDescent="0.2">
      <c r="B2683" s="124"/>
      <c r="C2683" s="137"/>
      <c r="D2683" s="138">
        <f t="shared" si="246"/>
        <v>0</v>
      </c>
      <c r="E2683" s="231"/>
      <c r="F2683" s="119"/>
      <c r="G2683" s="139">
        <f t="shared" si="250"/>
        <v>0</v>
      </c>
      <c r="H2683" s="140">
        <f t="shared" si="247"/>
        <v>0</v>
      </c>
      <c r="I2683" s="122">
        <f t="shared" si="251"/>
        <v>0</v>
      </c>
      <c r="K2683" s="120"/>
      <c r="L2683" s="141" t="e">
        <f t="shared" si="248"/>
        <v>#N/A</v>
      </c>
      <c r="M2683" s="142">
        <f>IF(C2683="ZZ Group",(SUM(IFERROR(SUM(VLOOKUP(C2683,SpeciesLookup,37,FALSE)*E2683/L2683*20*0.001),0)*(1-G2683))),SUM(IFERROR(SUM(VLOOKUP(C2683,SpeciesLookup,37,FALSE)/L2683*'6. Look Up Tables'!$M$9*0.001),0)*(1-G2683)))</f>
        <v>0</v>
      </c>
      <c r="N2683" s="120" t="s">
        <v>114</v>
      </c>
      <c r="O2683" s="122">
        <f t="shared" si="249"/>
        <v>0</v>
      </c>
      <c r="P2683" s="123"/>
    </row>
    <row r="2684" spans="2:16" x14ac:dyDescent="0.2">
      <c r="B2684" s="124"/>
      <c r="C2684" s="137"/>
      <c r="D2684" s="138">
        <f t="shared" si="246"/>
        <v>0</v>
      </c>
      <c r="E2684" s="231"/>
      <c r="F2684" s="119"/>
      <c r="G2684" s="139">
        <f t="shared" si="250"/>
        <v>0</v>
      </c>
      <c r="H2684" s="140">
        <f t="shared" si="247"/>
        <v>0</v>
      </c>
      <c r="I2684" s="122">
        <f t="shared" si="251"/>
        <v>0</v>
      </c>
      <c r="K2684" s="120"/>
      <c r="L2684" s="141" t="e">
        <f t="shared" si="248"/>
        <v>#N/A</v>
      </c>
      <c r="M2684" s="142">
        <f>IF(C2684="ZZ Group",(SUM(IFERROR(SUM(VLOOKUP(C2684,SpeciesLookup,37,FALSE)*E2684/L2684*20*0.001),0)*(1-G2684))),SUM(IFERROR(SUM(VLOOKUP(C2684,SpeciesLookup,37,FALSE)/L2684*'6. Look Up Tables'!$M$9*0.001),0)*(1-G2684)))</f>
        <v>0</v>
      </c>
      <c r="N2684" s="120" t="s">
        <v>114</v>
      </c>
      <c r="O2684" s="122">
        <f t="shared" si="249"/>
        <v>0</v>
      </c>
      <c r="P2684" s="123"/>
    </row>
    <row r="2685" spans="2:16" x14ac:dyDescent="0.2">
      <c r="B2685" s="124"/>
      <c r="C2685" s="137"/>
      <c r="D2685" s="138">
        <f t="shared" si="246"/>
        <v>0</v>
      </c>
      <c r="E2685" s="231"/>
      <c r="F2685" s="119"/>
      <c r="G2685" s="139">
        <f t="shared" si="250"/>
        <v>0</v>
      </c>
      <c r="H2685" s="140">
        <f t="shared" si="247"/>
        <v>0</v>
      </c>
      <c r="I2685" s="122">
        <f t="shared" si="251"/>
        <v>0</v>
      </c>
      <c r="K2685" s="120"/>
      <c r="L2685" s="141" t="e">
        <f t="shared" si="248"/>
        <v>#N/A</v>
      </c>
      <c r="M2685" s="142">
        <f>IF(C2685="ZZ Group",(SUM(IFERROR(SUM(VLOOKUP(C2685,SpeciesLookup,37,FALSE)*E2685/L2685*20*0.001),0)*(1-G2685))),SUM(IFERROR(SUM(VLOOKUP(C2685,SpeciesLookup,37,FALSE)/L2685*'6. Look Up Tables'!$M$9*0.001),0)*(1-G2685)))</f>
        <v>0</v>
      </c>
      <c r="N2685" s="120" t="s">
        <v>114</v>
      </c>
      <c r="O2685" s="122">
        <f t="shared" si="249"/>
        <v>0</v>
      </c>
      <c r="P2685" s="123"/>
    </row>
    <row r="2686" spans="2:16" x14ac:dyDescent="0.2">
      <c r="B2686" s="124"/>
      <c r="C2686" s="137"/>
      <c r="D2686" s="138">
        <f t="shared" si="246"/>
        <v>0</v>
      </c>
      <c r="E2686" s="231"/>
      <c r="F2686" s="119"/>
      <c r="G2686" s="139">
        <f t="shared" si="250"/>
        <v>0</v>
      </c>
      <c r="H2686" s="140">
        <f t="shared" si="247"/>
        <v>0</v>
      </c>
      <c r="I2686" s="122">
        <f t="shared" si="251"/>
        <v>0</v>
      </c>
      <c r="K2686" s="120"/>
      <c r="L2686" s="141" t="e">
        <f t="shared" si="248"/>
        <v>#N/A</v>
      </c>
      <c r="M2686" s="142">
        <f>IF(C2686="ZZ Group",(SUM(IFERROR(SUM(VLOOKUP(C2686,SpeciesLookup,37,FALSE)*E2686/L2686*20*0.001),0)*(1-G2686))),SUM(IFERROR(SUM(VLOOKUP(C2686,SpeciesLookup,37,FALSE)/L2686*'6. Look Up Tables'!$M$9*0.001),0)*(1-G2686)))</f>
        <v>0</v>
      </c>
      <c r="N2686" s="120" t="s">
        <v>114</v>
      </c>
      <c r="O2686" s="122">
        <f t="shared" si="249"/>
        <v>0</v>
      </c>
      <c r="P2686" s="123"/>
    </row>
    <row r="2687" spans="2:16" x14ac:dyDescent="0.2">
      <c r="B2687" s="124"/>
      <c r="C2687" s="137"/>
      <c r="D2687" s="138">
        <f t="shared" si="246"/>
        <v>0</v>
      </c>
      <c r="E2687" s="231"/>
      <c r="F2687" s="119"/>
      <c r="G2687" s="139">
        <f t="shared" si="250"/>
        <v>0</v>
      </c>
      <c r="H2687" s="140">
        <f t="shared" si="247"/>
        <v>0</v>
      </c>
      <c r="I2687" s="122">
        <f t="shared" si="251"/>
        <v>0</v>
      </c>
      <c r="K2687" s="120"/>
      <c r="L2687" s="141" t="e">
        <f t="shared" si="248"/>
        <v>#N/A</v>
      </c>
      <c r="M2687" s="142">
        <f>IF(C2687="ZZ Group",(SUM(IFERROR(SUM(VLOOKUP(C2687,SpeciesLookup,37,FALSE)*E2687/L2687*20*0.001),0)*(1-G2687))),SUM(IFERROR(SUM(VLOOKUP(C2687,SpeciesLookup,37,FALSE)/L2687*'6. Look Up Tables'!$M$9*0.001),0)*(1-G2687)))</f>
        <v>0</v>
      </c>
      <c r="N2687" s="120" t="s">
        <v>114</v>
      </c>
      <c r="O2687" s="122">
        <f t="shared" si="249"/>
        <v>0</v>
      </c>
      <c r="P2687" s="123"/>
    </row>
    <row r="2688" spans="2:16" x14ac:dyDescent="0.2">
      <c r="B2688" s="124"/>
      <c r="C2688" s="137"/>
      <c r="D2688" s="138">
        <f t="shared" si="246"/>
        <v>0</v>
      </c>
      <c r="E2688" s="231"/>
      <c r="F2688" s="119"/>
      <c r="G2688" s="139">
        <f t="shared" si="250"/>
        <v>0</v>
      </c>
      <c r="H2688" s="140">
        <f t="shared" si="247"/>
        <v>0</v>
      </c>
      <c r="I2688" s="122">
        <f t="shared" si="251"/>
        <v>0</v>
      </c>
      <c r="K2688" s="120"/>
      <c r="L2688" s="141" t="e">
        <f t="shared" si="248"/>
        <v>#N/A</v>
      </c>
      <c r="M2688" s="142">
        <f>IF(C2688="ZZ Group",(SUM(IFERROR(SUM(VLOOKUP(C2688,SpeciesLookup,37,FALSE)*E2688/L2688*20*0.001),0)*(1-G2688))),SUM(IFERROR(SUM(VLOOKUP(C2688,SpeciesLookup,37,FALSE)/L2688*'6. Look Up Tables'!$M$9*0.001),0)*(1-G2688)))</f>
        <v>0</v>
      </c>
      <c r="N2688" s="120" t="s">
        <v>114</v>
      </c>
      <c r="O2688" s="122">
        <f t="shared" si="249"/>
        <v>0</v>
      </c>
      <c r="P2688" s="123"/>
    </row>
    <row r="2689" spans="2:16" x14ac:dyDescent="0.2">
      <c r="B2689" s="124"/>
      <c r="C2689" s="137"/>
      <c r="D2689" s="138">
        <f t="shared" ref="D2689:D2752" si="252">IFERROR(VLOOKUP(C2689,SpeciesLookup,25,FALSE),0)</f>
        <v>0</v>
      </c>
      <c r="E2689" s="231"/>
      <c r="F2689" s="119"/>
      <c r="G2689" s="139">
        <f t="shared" si="250"/>
        <v>0</v>
      </c>
      <c r="H2689" s="140">
        <f t="shared" ref="H2689:H2752" si="253">IFERROR(VLOOKUP(C2689,SpeciesLookup,26,FALSE),0)</f>
        <v>0</v>
      </c>
      <c r="I2689" s="122">
        <f t="shared" si="251"/>
        <v>0</v>
      </c>
      <c r="K2689" s="120"/>
      <c r="L2689" s="141" t="e">
        <f t="shared" ref="L2689:L2752" si="254">VLOOKUP(K2689,AWHC,2,FALSE)</f>
        <v>#N/A</v>
      </c>
      <c r="M2689" s="142">
        <f>IF(C2689="ZZ Group",(SUM(IFERROR(SUM(VLOOKUP(C2689,SpeciesLookup,37,FALSE)*E2689/L2689*20*0.001),0)*(1-G2689))),SUM(IFERROR(SUM(VLOOKUP(C2689,SpeciesLookup,37,FALSE)/L2689*'6. Look Up Tables'!$M$9*0.001),0)*(1-G2689)))</f>
        <v>0</v>
      </c>
      <c r="N2689" s="120" t="s">
        <v>114</v>
      </c>
      <c r="O2689" s="122">
        <f t="shared" ref="O2689:O2752" si="255">IF(N2689="Yes",M2689*0.8,M2689)</f>
        <v>0</v>
      </c>
      <c r="P2689" s="123"/>
    </row>
    <row r="2690" spans="2:16" x14ac:dyDescent="0.2">
      <c r="B2690" s="124"/>
      <c r="C2690" s="137"/>
      <c r="D2690" s="138">
        <f t="shared" si="252"/>
        <v>0</v>
      </c>
      <c r="E2690" s="231"/>
      <c r="F2690" s="119"/>
      <c r="G2690" s="139">
        <f t="shared" si="250"/>
        <v>0</v>
      </c>
      <c r="H2690" s="140">
        <f t="shared" si="253"/>
        <v>0</v>
      </c>
      <c r="I2690" s="122">
        <f t="shared" si="251"/>
        <v>0</v>
      </c>
      <c r="K2690" s="120"/>
      <c r="L2690" s="141" t="e">
        <f t="shared" si="254"/>
        <v>#N/A</v>
      </c>
      <c r="M2690" s="142">
        <f>IF(C2690="ZZ Group",(SUM(IFERROR(SUM(VLOOKUP(C2690,SpeciesLookup,37,FALSE)*E2690/L2690*20*0.001),0)*(1-G2690))),SUM(IFERROR(SUM(VLOOKUP(C2690,SpeciesLookup,37,FALSE)/L2690*'6. Look Up Tables'!$M$9*0.001),0)*(1-G2690)))</f>
        <v>0</v>
      </c>
      <c r="N2690" s="120" t="s">
        <v>114</v>
      </c>
      <c r="O2690" s="122">
        <f t="shared" si="255"/>
        <v>0</v>
      </c>
      <c r="P2690" s="123"/>
    </row>
    <row r="2691" spans="2:16" x14ac:dyDescent="0.2">
      <c r="B2691" s="124"/>
      <c r="C2691" s="137"/>
      <c r="D2691" s="138">
        <f t="shared" si="252"/>
        <v>0</v>
      </c>
      <c r="E2691" s="231"/>
      <c r="F2691" s="119"/>
      <c r="G2691" s="139">
        <f t="shared" si="250"/>
        <v>0</v>
      </c>
      <c r="H2691" s="140">
        <f t="shared" si="253"/>
        <v>0</v>
      </c>
      <c r="I2691" s="122">
        <f t="shared" si="251"/>
        <v>0</v>
      </c>
      <c r="K2691" s="120"/>
      <c r="L2691" s="141" t="e">
        <f t="shared" si="254"/>
        <v>#N/A</v>
      </c>
      <c r="M2691" s="142">
        <f>IF(C2691="ZZ Group",(SUM(IFERROR(SUM(VLOOKUP(C2691,SpeciesLookup,37,FALSE)*E2691/L2691*20*0.001),0)*(1-G2691))),SUM(IFERROR(SUM(VLOOKUP(C2691,SpeciesLookup,37,FALSE)/L2691*'6. Look Up Tables'!$M$9*0.001),0)*(1-G2691)))</f>
        <v>0</v>
      </c>
      <c r="N2691" s="120" t="s">
        <v>114</v>
      </c>
      <c r="O2691" s="122">
        <f t="shared" si="255"/>
        <v>0</v>
      </c>
      <c r="P2691" s="123"/>
    </row>
    <row r="2692" spans="2:16" x14ac:dyDescent="0.2">
      <c r="B2692" s="124"/>
      <c r="C2692" s="137"/>
      <c r="D2692" s="138">
        <f t="shared" si="252"/>
        <v>0</v>
      </c>
      <c r="E2692" s="231"/>
      <c r="F2692" s="119"/>
      <c r="G2692" s="139">
        <f t="shared" si="250"/>
        <v>0</v>
      </c>
      <c r="H2692" s="140">
        <f t="shared" si="253"/>
        <v>0</v>
      </c>
      <c r="I2692" s="122">
        <f t="shared" si="251"/>
        <v>0</v>
      </c>
      <c r="K2692" s="120"/>
      <c r="L2692" s="141" t="e">
        <f t="shared" si="254"/>
        <v>#N/A</v>
      </c>
      <c r="M2692" s="142">
        <f>IF(C2692="ZZ Group",(SUM(IFERROR(SUM(VLOOKUP(C2692,SpeciesLookup,37,FALSE)*E2692/L2692*20*0.001),0)*(1-G2692))),SUM(IFERROR(SUM(VLOOKUP(C2692,SpeciesLookup,37,FALSE)/L2692*'6. Look Up Tables'!$M$9*0.001),0)*(1-G2692)))</f>
        <v>0</v>
      </c>
      <c r="N2692" s="120" t="s">
        <v>114</v>
      </c>
      <c r="O2692" s="122">
        <f t="shared" si="255"/>
        <v>0</v>
      </c>
      <c r="P2692" s="123"/>
    </row>
    <row r="2693" spans="2:16" x14ac:dyDescent="0.2">
      <c r="B2693" s="124"/>
      <c r="C2693" s="137"/>
      <c r="D2693" s="138">
        <f t="shared" si="252"/>
        <v>0</v>
      </c>
      <c r="E2693" s="231"/>
      <c r="F2693" s="119"/>
      <c r="G2693" s="139">
        <f t="shared" si="250"/>
        <v>0</v>
      </c>
      <c r="H2693" s="140">
        <f t="shared" si="253"/>
        <v>0</v>
      </c>
      <c r="I2693" s="122">
        <f t="shared" si="251"/>
        <v>0</v>
      </c>
      <c r="K2693" s="120"/>
      <c r="L2693" s="141" t="e">
        <f t="shared" si="254"/>
        <v>#N/A</v>
      </c>
      <c r="M2693" s="142">
        <f>IF(C2693="ZZ Group",(SUM(IFERROR(SUM(VLOOKUP(C2693,SpeciesLookup,37,FALSE)*E2693/L2693*20*0.001),0)*(1-G2693))),SUM(IFERROR(SUM(VLOOKUP(C2693,SpeciesLookup,37,FALSE)/L2693*'6. Look Up Tables'!$M$9*0.001),0)*(1-G2693)))</f>
        <v>0</v>
      </c>
      <c r="N2693" s="120" t="s">
        <v>114</v>
      </c>
      <c r="O2693" s="122">
        <f t="shared" si="255"/>
        <v>0</v>
      </c>
      <c r="P2693" s="123"/>
    </row>
    <row r="2694" spans="2:16" x14ac:dyDescent="0.2">
      <c r="B2694" s="124"/>
      <c r="C2694" s="137"/>
      <c r="D2694" s="138">
        <f t="shared" si="252"/>
        <v>0</v>
      </c>
      <c r="E2694" s="231"/>
      <c r="F2694" s="119"/>
      <c r="G2694" s="139">
        <f t="shared" si="250"/>
        <v>0</v>
      </c>
      <c r="H2694" s="140">
        <f t="shared" si="253"/>
        <v>0</v>
      </c>
      <c r="I2694" s="122">
        <f t="shared" si="251"/>
        <v>0</v>
      </c>
      <c r="K2694" s="120"/>
      <c r="L2694" s="141" t="e">
        <f t="shared" si="254"/>
        <v>#N/A</v>
      </c>
      <c r="M2694" s="142">
        <f>IF(C2694="ZZ Group",(SUM(IFERROR(SUM(VLOOKUP(C2694,SpeciesLookup,37,FALSE)*E2694/L2694*20*0.001),0)*(1-G2694))),SUM(IFERROR(SUM(VLOOKUP(C2694,SpeciesLookup,37,FALSE)/L2694*'6. Look Up Tables'!$M$9*0.001),0)*(1-G2694)))</f>
        <v>0</v>
      </c>
      <c r="N2694" s="120" t="s">
        <v>114</v>
      </c>
      <c r="O2694" s="122">
        <f t="shared" si="255"/>
        <v>0</v>
      </c>
      <c r="P2694" s="123"/>
    </row>
    <row r="2695" spans="2:16" x14ac:dyDescent="0.2">
      <c r="B2695" s="124"/>
      <c r="C2695" s="137"/>
      <c r="D2695" s="138">
        <f t="shared" si="252"/>
        <v>0</v>
      </c>
      <c r="E2695" s="231"/>
      <c r="F2695" s="119"/>
      <c r="G2695" s="139">
        <f t="shared" si="250"/>
        <v>0</v>
      </c>
      <c r="H2695" s="140">
        <f t="shared" si="253"/>
        <v>0</v>
      </c>
      <c r="I2695" s="122">
        <f t="shared" si="251"/>
        <v>0</v>
      </c>
      <c r="K2695" s="120"/>
      <c r="L2695" s="141" t="e">
        <f t="shared" si="254"/>
        <v>#N/A</v>
      </c>
      <c r="M2695" s="142">
        <f>IF(C2695="ZZ Group",(SUM(IFERROR(SUM(VLOOKUP(C2695,SpeciesLookup,37,FALSE)*E2695/L2695*20*0.001),0)*(1-G2695))),SUM(IFERROR(SUM(VLOOKUP(C2695,SpeciesLookup,37,FALSE)/L2695*'6. Look Up Tables'!$M$9*0.001),0)*(1-G2695)))</f>
        <v>0</v>
      </c>
      <c r="N2695" s="120" t="s">
        <v>114</v>
      </c>
      <c r="O2695" s="122">
        <f t="shared" si="255"/>
        <v>0</v>
      </c>
      <c r="P2695" s="123"/>
    </row>
    <row r="2696" spans="2:16" x14ac:dyDescent="0.2">
      <c r="B2696" s="124"/>
      <c r="C2696" s="137"/>
      <c r="D2696" s="138">
        <f t="shared" si="252"/>
        <v>0</v>
      </c>
      <c r="E2696" s="231"/>
      <c r="F2696" s="119"/>
      <c r="G2696" s="139">
        <f t="shared" si="250"/>
        <v>0</v>
      </c>
      <c r="H2696" s="140">
        <f t="shared" si="253"/>
        <v>0</v>
      </c>
      <c r="I2696" s="122">
        <f t="shared" si="251"/>
        <v>0</v>
      </c>
      <c r="K2696" s="120"/>
      <c r="L2696" s="141" t="e">
        <f t="shared" si="254"/>
        <v>#N/A</v>
      </c>
      <c r="M2696" s="142">
        <f>IF(C2696="ZZ Group",(SUM(IFERROR(SUM(VLOOKUP(C2696,SpeciesLookup,37,FALSE)*E2696/L2696*20*0.001),0)*(1-G2696))),SUM(IFERROR(SUM(VLOOKUP(C2696,SpeciesLookup,37,FALSE)/L2696*'6. Look Up Tables'!$M$9*0.001),0)*(1-G2696)))</f>
        <v>0</v>
      </c>
      <c r="N2696" s="120" t="s">
        <v>114</v>
      </c>
      <c r="O2696" s="122">
        <f t="shared" si="255"/>
        <v>0</v>
      </c>
      <c r="P2696" s="123"/>
    </row>
    <row r="2697" spans="2:16" x14ac:dyDescent="0.2">
      <c r="B2697" s="124"/>
      <c r="C2697" s="137"/>
      <c r="D2697" s="138">
        <f t="shared" si="252"/>
        <v>0</v>
      </c>
      <c r="E2697" s="231"/>
      <c r="F2697" s="119"/>
      <c r="G2697" s="139">
        <f t="shared" si="250"/>
        <v>0</v>
      </c>
      <c r="H2697" s="140">
        <f t="shared" si="253"/>
        <v>0</v>
      </c>
      <c r="I2697" s="122">
        <f t="shared" si="251"/>
        <v>0</v>
      </c>
      <c r="K2697" s="120"/>
      <c r="L2697" s="141" t="e">
        <f t="shared" si="254"/>
        <v>#N/A</v>
      </c>
      <c r="M2697" s="142">
        <f>IF(C2697="ZZ Group",(SUM(IFERROR(SUM(VLOOKUP(C2697,SpeciesLookup,37,FALSE)*E2697/L2697*20*0.001),0)*(1-G2697))),SUM(IFERROR(SUM(VLOOKUP(C2697,SpeciesLookup,37,FALSE)/L2697*'6. Look Up Tables'!$M$9*0.001),0)*(1-G2697)))</f>
        <v>0</v>
      </c>
      <c r="N2697" s="120" t="s">
        <v>114</v>
      </c>
      <c r="O2697" s="122">
        <f t="shared" si="255"/>
        <v>0</v>
      </c>
      <c r="P2697" s="123"/>
    </row>
    <row r="2698" spans="2:16" x14ac:dyDescent="0.2">
      <c r="B2698" s="124"/>
      <c r="C2698" s="137"/>
      <c r="D2698" s="138">
        <f t="shared" si="252"/>
        <v>0</v>
      </c>
      <c r="E2698" s="231"/>
      <c r="F2698" s="119"/>
      <c r="G2698" s="139">
        <f t="shared" si="250"/>
        <v>0</v>
      </c>
      <c r="H2698" s="140">
        <f t="shared" si="253"/>
        <v>0</v>
      </c>
      <c r="I2698" s="122">
        <f t="shared" si="251"/>
        <v>0</v>
      </c>
      <c r="K2698" s="120"/>
      <c r="L2698" s="141" t="e">
        <f t="shared" si="254"/>
        <v>#N/A</v>
      </c>
      <c r="M2698" s="142">
        <f>IF(C2698="ZZ Group",(SUM(IFERROR(SUM(VLOOKUP(C2698,SpeciesLookup,37,FALSE)*E2698/L2698*20*0.001),0)*(1-G2698))),SUM(IFERROR(SUM(VLOOKUP(C2698,SpeciesLookup,37,FALSE)/L2698*'6. Look Up Tables'!$M$9*0.001),0)*(1-G2698)))</f>
        <v>0</v>
      </c>
      <c r="N2698" s="120" t="s">
        <v>114</v>
      </c>
      <c r="O2698" s="122">
        <f t="shared" si="255"/>
        <v>0</v>
      </c>
      <c r="P2698" s="123"/>
    </row>
    <row r="2699" spans="2:16" x14ac:dyDescent="0.2">
      <c r="B2699" s="124"/>
      <c r="C2699" s="137"/>
      <c r="D2699" s="138">
        <f t="shared" si="252"/>
        <v>0</v>
      </c>
      <c r="E2699" s="231"/>
      <c r="F2699" s="119"/>
      <c r="G2699" s="139">
        <f t="shared" si="250"/>
        <v>0</v>
      </c>
      <c r="H2699" s="140">
        <f t="shared" si="253"/>
        <v>0</v>
      </c>
      <c r="I2699" s="122">
        <f t="shared" si="251"/>
        <v>0</v>
      </c>
      <c r="K2699" s="120"/>
      <c r="L2699" s="141" t="e">
        <f t="shared" si="254"/>
        <v>#N/A</v>
      </c>
      <c r="M2699" s="142">
        <f>IF(C2699="ZZ Group",(SUM(IFERROR(SUM(VLOOKUP(C2699,SpeciesLookup,37,FALSE)*E2699/L2699*20*0.001),0)*(1-G2699))),SUM(IFERROR(SUM(VLOOKUP(C2699,SpeciesLookup,37,FALSE)/L2699*'6. Look Up Tables'!$M$9*0.001),0)*(1-G2699)))</f>
        <v>0</v>
      </c>
      <c r="N2699" s="120" t="s">
        <v>114</v>
      </c>
      <c r="O2699" s="122">
        <f t="shared" si="255"/>
        <v>0</v>
      </c>
      <c r="P2699" s="123"/>
    </row>
    <row r="2700" spans="2:16" x14ac:dyDescent="0.2">
      <c r="B2700" s="124"/>
      <c r="C2700" s="137"/>
      <c r="D2700" s="138">
        <f t="shared" si="252"/>
        <v>0</v>
      </c>
      <c r="E2700" s="231"/>
      <c r="F2700" s="119"/>
      <c r="G2700" s="139">
        <f t="shared" si="250"/>
        <v>0</v>
      </c>
      <c r="H2700" s="140">
        <f t="shared" si="253"/>
        <v>0</v>
      </c>
      <c r="I2700" s="122">
        <f t="shared" si="251"/>
        <v>0</v>
      </c>
      <c r="K2700" s="120"/>
      <c r="L2700" s="141" t="e">
        <f t="shared" si="254"/>
        <v>#N/A</v>
      </c>
      <c r="M2700" s="142">
        <f>IF(C2700="ZZ Group",(SUM(IFERROR(SUM(VLOOKUP(C2700,SpeciesLookup,37,FALSE)*E2700/L2700*20*0.001),0)*(1-G2700))),SUM(IFERROR(SUM(VLOOKUP(C2700,SpeciesLookup,37,FALSE)/L2700*'6. Look Up Tables'!$M$9*0.001),0)*(1-G2700)))</f>
        <v>0</v>
      </c>
      <c r="N2700" s="120" t="s">
        <v>114</v>
      </c>
      <c r="O2700" s="122">
        <f t="shared" si="255"/>
        <v>0</v>
      </c>
      <c r="P2700" s="123"/>
    </row>
    <row r="2701" spans="2:16" x14ac:dyDescent="0.2">
      <c r="B2701" s="124"/>
      <c r="C2701" s="137"/>
      <c r="D2701" s="138">
        <f t="shared" si="252"/>
        <v>0</v>
      </c>
      <c r="E2701" s="231"/>
      <c r="F2701" s="119"/>
      <c r="G2701" s="139">
        <f t="shared" ref="G2701:G2764" si="256">IF(C2701="ZZ Group",SUM(F2701/E2701),(IFERROR(SUM(F2701/(PI()*(D2701)^2)),0)))</f>
        <v>0</v>
      </c>
      <c r="H2701" s="140">
        <f t="shared" si="253"/>
        <v>0</v>
      </c>
      <c r="I2701" s="122">
        <f t="shared" ref="I2701:I2764" si="257">IFERROR(SUM(H2701*(1-G2701)),(E2701*(1-G2701)))</f>
        <v>0</v>
      </c>
      <c r="K2701" s="120"/>
      <c r="L2701" s="141" t="e">
        <f t="shared" si="254"/>
        <v>#N/A</v>
      </c>
      <c r="M2701" s="142">
        <f>IF(C2701="ZZ Group",(SUM(IFERROR(SUM(VLOOKUP(C2701,SpeciesLookup,37,FALSE)*E2701/L2701*20*0.001),0)*(1-G2701))),SUM(IFERROR(SUM(VLOOKUP(C2701,SpeciesLookup,37,FALSE)/L2701*'6. Look Up Tables'!$M$9*0.001),0)*(1-G2701)))</f>
        <v>0</v>
      </c>
      <c r="N2701" s="120" t="s">
        <v>114</v>
      </c>
      <c r="O2701" s="122">
        <f t="shared" si="255"/>
        <v>0</v>
      </c>
      <c r="P2701" s="123"/>
    </row>
    <row r="2702" spans="2:16" x14ac:dyDescent="0.2">
      <c r="B2702" s="124"/>
      <c r="C2702" s="137"/>
      <c r="D2702" s="138">
        <f t="shared" si="252"/>
        <v>0</v>
      </c>
      <c r="E2702" s="231"/>
      <c r="F2702" s="119"/>
      <c r="G2702" s="139">
        <f t="shared" si="256"/>
        <v>0</v>
      </c>
      <c r="H2702" s="140">
        <f t="shared" si="253"/>
        <v>0</v>
      </c>
      <c r="I2702" s="122">
        <f t="shared" si="257"/>
        <v>0</v>
      </c>
      <c r="K2702" s="120"/>
      <c r="L2702" s="141" t="e">
        <f t="shared" si="254"/>
        <v>#N/A</v>
      </c>
      <c r="M2702" s="142">
        <f>IF(C2702="ZZ Group",(SUM(IFERROR(SUM(VLOOKUP(C2702,SpeciesLookup,37,FALSE)*E2702/L2702*20*0.001),0)*(1-G2702))),SUM(IFERROR(SUM(VLOOKUP(C2702,SpeciesLookup,37,FALSE)/L2702*'6. Look Up Tables'!$M$9*0.001),0)*(1-G2702)))</f>
        <v>0</v>
      </c>
      <c r="N2702" s="120" t="s">
        <v>114</v>
      </c>
      <c r="O2702" s="122">
        <f t="shared" si="255"/>
        <v>0</v>
      </c>
      <c r="P2702" s="123"/>
    </row>
    <row r="2703" spans="2:16" x14ac:dyDescent="0.2">
      <c r="B2703" s="124"/>
      <c r="C2703" s="137"/>
      <c r="D2703" s="138">
        <f t="shared" si="252"/>
        <v>0</v>
      </c>
      <c r="E2703" s="231"/>
      <c r="F2703" s="119"/>
      <c r="G2703" s="139">
        <f t="shared" si="256"/>
        <v>0</v>
      </c>
      <c r="H2703" s="140">
        <f t="shared" si="253"/>
        <v>0</v>
      </c>
      <c r="I2703" s="122">
        <f t="shared" si="257"/>
        <v>0</v>
      </c>
      <c r="K2703" s="120"/>
      <c r="L2703" s="141" t="e">
        <f t="shared" si="254"/>
        <v>#N/A</v>
      </c>
      <c r="M2703" s="142">
        <f>IF(C2703="ZZ Group",(SUM(IFERROR(SUM(VLOOKUP(C2703,SpeciesLookup,37,FALSE)*E2703/L2703*20*0.001),0)*(1-G2703))),SUM(IFERROR(SUM(VLOOKUP(C2703,SpeciesLookup,37,FALSE)/L2703*'6. Look Up Tables'!$M$9*0.001),0)*(1-G2703)))</f>
        <v>0</v>
      </c>
      <c r="N2703" s="120" t="s">
        <v>114</v>
      </c>
      <c r="O2703" s="122">
        <f t="shared" si="255"/>
        <v>0</v>
      </c>
      <c r="P2703" s="123"/>
    </row>
    <row r="2704" spans="2:16" x14ac:dyDescent="0.2">
      <c r="B2704" s="124"/>
      <c r="C2704" s="137"/>
      <c r="D2704" s="138">
        <f t="shared" si="252"/>
        <v>0</v>
      </c>
      <c r="E2704" s="231"/>
      <c r="F2704" s="119"/>
      <c r="G2704" s="139">
        <f t="shared" si="256"/>
        <v>0</v>
      </c>
      <c r="H2704" s="140">
        <f t="shared" si="253"/>
        <v>0</v>
      </c>
      <c r="I2704" s="122">
        <f t="shared" si="257"/>
        <v>0</v>
      </c>
      <c r="K2704" s="120"/>
      <c r="L2704" s="141" t="e">
        <f t="shared" si="254"/>
        <v>#N/A</v>
      </c>
      <c r="M2704" s="142">
        <f>IF(C2704="ZZ Group",(SUM(IFERROR(SUM(VLOOKUP(C2704,SpeciesLookup,37,FALSE)*E2704/L2704*20*0.001),0)*(1-G2704))),SUM(IFERROR(SUM(VLOOKUP(C2704,SpeciesLookup,37,FALSE)/L2704*'6. Look Up Tables'!$M$9*0.001),0)*(1-G2704)))</f>
        <v>0</v>
      </c>
      <c r="N2704" s="120" t="s">
        <v>114</v>
      </c>
      <c r="O2704" s="122">
        <f t="shared" si="255"/>
        <v>0</v>
      </c>
      <c r="P2704" s="123"/>
    </row>
    <row r="2705" spans="2:16" x14ac:dyDescent="0.2">
      <c r="B2705" s="124"/>
      <c r="C2705" s="137"/>
      <c r="D2705" s="138">
        <f t="shared" si="252"/>
        <v>0</v>
      </c>
      <c r="E2705" s="231"/>
      <c r="F2705" s="119"/>
      <c r="G2705" s="139">
        <f t="shared" si="256"/>
        <v>0</v>
      </c>
      <c r="H2705" s="140">
        <f t="shared" si="253"/>
        <v>0</v>
      </c>
      <c r="I2705" s="122">
        <f t="shared" si="257"/>
        <v>0</v>
      </c>
      <c r="K2705" s="120"/>
      <c r="L2705" s="141" t="e">
        <f t="shared" si="254"/>
        <v>#N/A</v>
      </c>
      <c r="M2705" s="142">
        <f>IF(C2705="ZZ Group",(SUM(IFERROR(SUM(VLOOKUP(C2705,SpeciesLookup,37,FALSE)*E2705/L2705*20*0.001),0)*(1-G2705))),SUM(IFERROR(SUM(VLOOKUP(C2705,SpeciesLookup,37,FALSE)/L2705*'6. Look Up Tables'!$M$9*0.001),0)*(1-G2705)))</f>
        <v>0</v>
      </c>
      <c r="N2705" s="120" t="s">
        <v>114</v>
      </c>
      <c r="O2705" s="122">
        <f t="shared" si="255"/>
        <v>0</v>
      </c>
      <c r="P2705" s="123"/>
    </row>
    <row r="2706" spans="2:16" x14ac:dyDescent="0.2">
      <c r="B2706" s="124"/>
      <c r="C2706" s="137"/>
      <c r="D2706" s="138">
        <f t="shared" si="252"/>
        <v>0</v>
      </c>
      <c r="E2706" s="231"/>
      <c r="F2706" s="119"/>
      <c r="G2706" s="139">
        <f t="shared" si="256"/>
        <v>0</v>
      </c>
      <c r="H2706" s="140">
        <f t="shared" si="253"/>
        <v>0</v>
      </c>
      <c r="I2706" s="122">
        <f t="shared" si="257"/>
        <v>0</v>
      </c>
      <c r="K2706" s="120"/>
      <c r="L2706" s="141" t="e">
        <f t="shared" si="254"/>
        <v>#N/A</v>
      </c>
      <c r="M2706" s="142">
        <f>IF(C2706="ZZ Group",(SUM(IFERROR(SUM(VLOOKUP(C2706,SpeciesLookup,37,FALSE)*E2706/L2706*20*0.001),0)*(1-G2706))),SUM(IFERROR(SUM(VLOOKUP(C2706,SpeciesLookup,37,FALSE)/L2706*'6. Look Up Tables'!$M$9*0.001),0)*(1-G2706)))</f>
        <v>0</v>
      </c>
      <c r="N2706" s="120" t="s">
        <v>114</v>
      </c>
      <c r="O2706" s="122">
        <f t="shared" si="255"/>
        <v>0</v>
      </c>
      <c r="P2706" s="123"/>
    </row>
    <row r="2707" spans="2:16" x14ac:dyDescent="0.2">
      <c r="B2707" s="124"/>
      <c r="C2707" s="137"/>
      <c r="D2707" s="138">
        <f t="shared" si="252"/>
        <v>0</v>
      </c>
      <c r="E2707" s="231"/>
      <c r="F2707" s="119"/>
      <c r="G2707" s="139">
        <f t="shared" si="256"/>
        <v>0</v>
      </c>
      <c r="H2707" s="140">
        <f t="shared" si="253"/>
        <v>0</v>
      </c>
      <c r="I2707" s="122">
        <f t="shared" si="257"/>
        <v>0</v>
      </c>
      <c r="K2707" s="120"/>
      <c r="L2707" s="141" t="e">
        <f t="shared" si="254"/>
        <v>#N/A</v>
      </c>
      <c r="M2707" s="142">
        <f>IF(C2707="ZZ Group",(SUM(IFERROR(SUM(VLOOKUP(C2707,SpeciesLookup,37,FALSE)*E2707/L2707*20*0.001),0)*(1-G2707))),SUM(IFERROR(SUM(VLOOKUP(C2707,SpeciesLookup,37,FALSE)/L2707*'6. Look Up Tables'!$M$9*0.001),0)*(1-G2707)))</f>
        <v>0</v>
      </c>
      <c r="N2707" s="120" t="s">
        <v>114</v>
      </c>
      <c r="O2707" s="122">
        <f t="shared" si="255"/>
        <v>0</v>
      </c>
      <c r="P2707" s="123"/>
    </row>
    <row r="2708" spans="2:16" x14ac:dyDescent="0.2">
      <c r="B2708" s="124"/>
      <c r="C2708" s="137"/>
      <c r="D2708" s="138">
        <f t="shared" si="252"/>
        <v>0</v>
      </c>
      <c r="E2708" s="231"/>
      <c r="F2708" s="119"/>
      <c r="G2708" s="139">
        <f t="shared" si="256"/>
        <v>0</v>
      </c>
      <c r="H2708" s="140">
        <f t="shared" si="253"/>
        <v>0</v>
      </c>
      <c r="I2708" s="122">
        <f t="shared" si="257"/>
        <v>0</v>
      </c>
      <c r="K2708" s="120"/>
      <c r="L2708" s="141" t="e">
        <f t="shared" si="254"/>
        <v>#N/A</v>
      </c>
      <c r="M2708" s="142">
        <f>IF(C2708="ZZ Group",(SUM(IFERROR(SUM(VLOOKUP(C2708,SpeciesLookup,37,FALSE)*E2708/L2708*20*0.001),0)*(1-G2708))),SUM(IFERROR(SUM(VLOOKUP(C2708,SpeciesLookup,37,FALSE)/L2708*'6. Look Up Tables'!$M$9*0.001),0)*(1-G2708)))</f>
        <v>0</v>
      </c>
      <c r="N2708" s="120" t="s">
        <v>114</v>
      </c>
      <c r="O2708" s="122">
        <f t="shared" si="255"/>
        <v>0</v>
      </c>
      <c r="P2708" s="123"/>
    </row>
    <row r="2709" spans="2:16" x14ac:dyDescent="0.2">
      <c r="B2709" s="124"/>
      <c r="C2709" s="137"/>
      <c r="D2709" s="138">
        <f t="shared" si="252"/>
        <v>0</v>
      </c>
      <c r="E2709" s="231"/>
      <c r="F2709" s="119"/>
      <c r="G2709" s="139">
        <f t="shared" si="256"/>
        <v>0</v>
      </c>
      <c r="H2709" s="140">
        <f t="shared" si="253"/>
        <v>0</v>
      </c>
      <c r="I2709" s="122">
        <f t="shared" si="257"/>
        <v>0</v>
      </c>
      <c r="K2709" s="120"/>
      <c r="L2709" s="141" t="e">
        <f t="shared" si="254"/>
        <v>#N/A</v>
      </c>
      <c r="M2709" s="142">
        <f>IF(C2709="ZZ Group",(SUM(IFERROR(SUM(VLOOKUP(C2709,SpeciesLookup,37,FALSE)*E2709/L2709*20*0.001),0)*(1-G2709))),SUM(IFERROR(SUM(VLOOKUP(C2709,SpeciesLookup,37,FALSE)/L2709*'6. Look Up Tables'!$M$9*0.001),0)*(1-G2709)))</f>
        <v>0</v>
      </c>
      <c r="N2709" s="120" t="s">
        <v>114</v>
      </c>
      <c r="O2709" s="122">
        <f t="shared" si="255"/>
        <v>0</v>
      </c>
      <c r="P2709" s="123"/>
    </row>
    <row r="2710" spans="2:16" x14ac:dyDescent="0.2">
      <c r="B2710" s="124"/>
      <c r="C2710" s="137"/>
      <c r="D2710" s="138">
        <f t="shared" si="252"/>
        <v>0</v>
      </c>
      <c r="E2710" s="231"/>
      <c r="F2710" s="119"/>
      <c r="G2710" s="139">
        <f t="shared" si="256"/>
        <v>0</v>
      </c>
      <c r="H2710" s="140">
        <f t="shared" si="253"/>
        <v>0</v>
      </c>
      <c r="I2710" s="122">
        <f t="shared" si="257"/>
        <v>0</v>
      </c>
      <c r="K2710" s="120"/>
      <c r="L2710" s="141" t="e">
        <f t="shared" si="254"/>
        <v>#N/A</v>
      </c>
      <c r="M2710" s="142">
        <f>IF(C2710="ZZ Group",(SUM(IFERROR(SUM(VLOOKUP(C2710,SpeciesLookup,37,FALSE)*E2710/L2710*20*0.001),0)*(1-G2710))),SUM(IFERROR(SUM(VLOOKUP(C2710,SpeciesLookup,37,FALSE)/L2710*'6. Look Up Tables'!$M$9*0.001),0)*(1-G2710)))</f>
        <v>0</v>
      </c>
      <c r="N2710" s="120" t="s">
        <v>114</v>
      </c>
      <c r="O2710" s="122">
        <f t="shared" si="255"/>
        <v>0</v>
      </c>
      <c r="P2710" s="123"/>
    </row>
    <row r="2711" spans="2:16" x14ac:dyDescent="0.2">
      <c r="B2711" s="124"/>
      <c r="C2711" s="137"/>
      <c r="D2711" s="138">
        <f t="shared" si="252"/>
        <v>0</v>
      </c>
      <c r="E2711" s="231"/>
      <c r="F2711" s="119"/>
      <c r="G2711" s="139">
        <f t="shared" si="256"/>
        <v>0</v>
      </c>
      <c r="H2711" s="140">
        <f t="shared" si="253"/>
        <v>0</v>
      </c>
      <c r="I2711" s="122">
        <f t="shared" si="257"/>
        <v>0</v>
      </c>
      <c r="K2711" s="120"/>
      <c r="L2711" s="141" t="e">
        <f t="shared" si="254"/>
        <v>#N/A</v>
      </c>
      <c r="M2711" s="142">
        <f>IF(C2711="ZZ Group",(SUM(IFERROR(SUM(VLOOKUP(C2711,SpeciesLookup,37,FALSE)*E2711/L2711*20*0.001),0)*(1-G2711))),SUM(IFERROR(SUM(VLOOKUP(C2711,SpeciesLookup,37,FALSE)/L2711*'6. Look Up Tables'!$M$9*0.001),0)*(1-G2711)))</f>
        <v>0</v>
      </c>
      <c r="N2711" s="120" t="s">
        <v>114</v>
      </c>
      <c r="O2711" s="122">
        <f t="shared" si="255"/>
        <v>0</v>
      </c>
      <c r="P2711" s="123"/>
    </row>
    <row r="2712" spans="2:16" x14ac:dyDescent="0.2">
      <c r="B2712" s="124"/>
      <c r="C2712" s="137"/>
      <c r="D2712" s="138">
        <f t="shared" si="252"/>
        <v>0</v>
      </c>
      <c r="E2712" s="231"/>
      <c r="F2712" s="119"/>
      <c r="G2712" s="139">
        <f t="shared" si="256"/>
        <v>0</v>
      </c>
      <c r="H2712" s="140">
        <f t="shared" si="253"/>
        <v>0</v>
      </c>
      <c r="I2712" s="122">
        <f t="shared" si="257"/>
        <v>0</v>
      </c>
      <c r="K2712" s="120"/>
      <c r="L2712" s="141" t="e">
        <f t="shared" si="254"/>
        <v>#N/A</v>
      </c>
      <c r="M2712" s="142">
        <f>IF(C2712="ZZ Group",(SUM(IFERROR(SUM(VLOOKUP(C2712,SpeciesLookup,37,FALSE)*E2712/L2712*20*0.001),0)*(1-G2712))),SUM(IFERROR(SUM(VLOOKUP(C2712,SpeciesLookup,37,FALSE)/L2712*'6. Look Up Tables'!$M$9*0.001),0)*(1-G2712)))</f>
        <v>0</v>
      </c>
      <c r="N2712" s="120" t="s">
        <v>114</v>
      </c>
      <c r="O2712" s="122">
        <f t="shared" si="255"/>
        <v>0</v>
      </c>
      <c r="P2712" s="123"/>
    </row>
    <row r="2713" spans="2:16" x14ac:dyDescent="0.2">
      <c r="B2713" s="124"/>
      <c r="C2713" s="137"/>
      <c r="D2713" s="138">
        <f t="shared" si="252"/>
        <v>0</v>
      </c>
      <c r="E2713" s="231"/>
      <c r="F2713" s="119"/>
      <c r="G2713" s="139">
        <f t="shared" si="256"/>
        <v>0</v>
      </c>
      <c r="H2713" s="140">
        <f t="shared" si="253"/>
        <v>0</v>
      </c>
      <c r="I2713" s="122">
        <f t="shared" si="257"/>
        <v>0</v>
      </c>
      <c r="K2713" s="120"/>
      <c r="L2713" s="141" t="e">
        <f t="shared" si="254"/>
        <v>#N/A</v>
      </c>
      <c r="M2713" s="142">
        <f>IF(C2713="ZZ Group",(SUM(IFERROR(SUM(VLOOKUP(C2713,SpeciesLookup,37,FALSE)*E2713/L2713*20*0.001),0)*(1-G2713))),SUM(IFERROR(SUM(VLOOKUP(C2713,SpeciesLookup,37,FALSE)/L2713*'6. Look Up Tables'!$M$9*0.001),0)*(1-G2713)))</f>
        <v>0</v>
      </c>
      <c r="N2713" s="120" t="s">
        <v>114</v>
      </c>
      <c r="O2713" s="122">
        <f t="shared" si="255"/>
        <v>0</v>
      </c>
      <c r="P2713" s="123"/>
    </row>
    <row r="2714" spans="2:16" x14ac:dyDescent="0.2">
      <c r="B2714" s="124"/>
      <c r="C2714" s="137"/>
      <c r="D2714" s="138">
        <f t="shared" si="252"/>
        <v>0</v>
      </c>
      <c r="E2714" s="231"/>
      <c r="F2714" s="119"/>
      <c r="G2714" s="139">
        <f t="shared" si="256"/>
        <v>0</v>
      </c>
      <c r="H2714" s="140">
        <f t="shared" si="253"/>
        <v>0</v>
      </c>
      <c r="I2714" s="122">
        <f t="shared" si="257"/>
        <v>0</v>
      </c>
      <c r="K2714" s="120"/>
      <c r="L2714" s="141" t="e">
        <f t="shared" si="254"/>
        <v>#N/A</v>
      </c>
      <c r="M2714" s="142">
        <f>IF(C2714="ZZ Group",(SUM(IFERROR(SUM(VLOOKUP(C2714,SpeciesLookup,37,FALSE)*E2714/L2714*20*0.001),0)*(1-G2714))),SUM(IFERROR(SUM(VLOOKUP(C2714,SpeciesLookup,37,FALSE)/L2714*'6. Look Up Tables'!$M$9*0.001),0)*(1-G2714)))</f>
        <v>0</v>
      </c>
      <c r="N2714" s="120" t="s">
        <v>114</v>
      </c>
      <c r="O2714" s="122">
        <f t="shared" si="255"/>
        <v>0</v>
      </c>
      <c r="P2714" s="123"/>
    </row>
    <row r="2715" spans="2:16" x14ac:dyDescent="0.2">
      <c r="B2715" s="124"/>
      <c r="C2715" s="137"/>
      <c r="D2715" s="138">
        <f t="shared" si="252"/>
        <v>0</v>
      </c>
      <c r="E2715" s="231"/>
      <c r="F2715" s="119"/>
      <c r="G2715" s="139">
        <f t="shared" si="256"/>
        <v>0</v>
      </c>
      <c r="H2715" s="140">
        <f t="shared" si="253"/>
        <v>0</v>
      </c>
      <c r="I2715" s="122">
        <f t="shared" si="257"/>
        <v>0</v>
      </c>
      <c r="K2715" s="120"/>
      <c r="L2715" s="141" t="e">
        <f t="shared" si="254"/>
        <v>#N/A</v>
      </c>
      <c r="M2715" s="142">
        <f>IF(C2715="ZZ Group",(SUM(IFERROR(SUM(VLOOKUP(C2715,SpeciesLookup,37,FALSE)*E2715/L2715*20*0.001),0)*(1-G2715))),SUM(IFERROR(SUM(VLOOKUP(C2715,SpeciesLookup,37,FALSE)/L2715*'6. Look Up Tables'!$M$9*0.001),0)*(1-G2715)))</f>
        <v>0</v>
      </c>
      <c r="N2715" s="120" t="s">
        <v>114</v>
      </c>
      <c r="O2715" s="122">
        <f t="shared" si="255"/>
        <v>0</v>
      </c>
      <c r="P2715" s="123"/>
    </row>
    <row r="2716" spans="2:16" x14ac:dyDescent="0.2">
      <c r="B2716" s="124"/>
      <c r="C2716" s="137"/>
      <c r="D2716" s="138">
        <f t="shared" si="252"/>
        <v>0</v>
      </c>
      <c r="E2716" s="231"/>
      <c r="F2716" s="119"/>
      <c r="G2716" s="139">
        <f t="shared" si="256"/>
        <v>0</v>
      </c>
      <c r="H2716" s="140">
        <f t="shared" si="253"/>
        <v>0</v>
      </c>
      <c r="I2716" s="122">
        <f t="shared" si="257"/>
        <v>0</v>
      </c>
      <c r="K2716" s="120"/>
      <c r="L2716" s="141" t="e">
        <f t="shared" si="254"/>
        <v>#N/A</v>
      </c>
      <c r="M2716" s="142">
        <f>IF(C2716="ZZ Group",(SUM(IFERROR(SUM(VLOOKUP(C2716,SpeciesLookup,37,FALSE)*E2716/L2716*20*0.001),0)*(1-G2716))),SUM(IFERROR(SUM(VLOOKUP(C2716,SpeciesLookup,37,FALSE)/L2716*'6. Look Up Tables'!$M$9*0.001),0)*(1-G2716)))</f>
        <v>0</v>
      </c>
      <c r="N2716" s="120" t="s">
        <v>114</v>
      </c>
      <c r="O2716" s="122">
        <f t="shared" si="255"/>
        <v>0</v>
      </c>
      <c r="P2716" s="123"/>
    </row>
    <row r="2717" spans="2:16" x14ac:dyDescent="0.2">
      <c r="B2717" s="124"/>
      <c r="C2717" s="137"/>
      <c r="D2717" s="138">
        <f t="shared" si="252"/>
        <v>0</v>
      </c>
      <c r="E2717" s="231"/>
      <c r="F2717" s="119"/>
      <c r="G2717" s="139">
        <f t="shared" si="256"/>
        <v>0</v>
      </c>
      <c r="H2717" s="140">
        <f t="shared" si="253"/>
        <v>0</v>
      </c>
      <c r="I2717" s="122">
        <f t="shared" si="257"/>
        <v>0</v>
      </c>
      <c r="K2717" s="120"/>
      <c r="L2717" s="141" t="e">
        <f t="shared" si="254"/>
        <v>#N/A</v>
      </c>
      <c r="M2717" s="142">
        <f>IF(C2717="ZZ Group",(SUM(IFERROR(SUM(VLOOKUP(C2717,SpeciesLookup,37,FALSE)*E2717/L2717*20*0.001),0)*(1-G2717))),SUM(IFERROR(SUM(VLOOKUP(C2717,SpeciesLookup,37,FALSE)/L2717*'6. Look Up Tables'!$M$9*0.001),0)*(1-G2717)))</f>
        <v>0</v>
      </c>
      <c r="N2717" s="120" t="s">
        <v>114</v>
      </c>
      <c r="O2717" s="122">
        <f t="shared" si="255"/>
        <v>0</v>
      </c>
      <c r="P2717" s="123"/>
    </row>
    <row r="2718" spans="2:16" x14ac:dyDescent="0.2">
      <c r="B2718" s="124"/>
      <c r="C2718" s="137"/>
      <c r="D2718" s="138">
        <f t="shared" si="252"/>
        <v>0</v>
      </c>
      <c r="E2718" s="231"/>
      <c r="F2718" s="119"/>
      <c r="G2718" s="139">
        <f t="shared" si="256"/>
        <v>0</v>
      </c>
      <c r="H2718" s="140">
        <f t="shared" si="253"/>
        <v>0</v>
      </c>
      <c r="I2718" s="122">
        <f t="shared" si="257"/>
        <v>0</v>
      </c>
      <c r="K2718" s="120"/>
      <c r="L2718" s="141" t="e">
        <f t="shared" si="254"/>
        <v>#N/A</v>
      </c>
      <c r="M2718" s="142">
        <f>IF(C2718="ZZ Group",(SUM(IFERROR(SUM(VLOOKUP(C2718,SpeciesLookup,37,FALSE)*E2718/L2718*20*0.001),0)*(1-G2718))),SUM(IFERROR(SUM(VLOOKUP(C2718,SpeciesLookup,37,FALSE)/L2718*'6. Look Up Tables'!$M$9*0.001),0)*(1-G2718)))</f>
        <v>0</v>
      </c>
      <c r="N2718" s="120" t="s">
        <v>114</v>
      </c>
      <c r="O2718" s="122">
        <f t="shared" si="255"/>
        <v>0</v>
      </c>
      <c r="P2718" s="123"/>
    </row>
    <row r="2719" spans="2:16" x14ac:dyDescent="0.2">
      <c r="B2719" s="124"/>
      <c r="C2719" s="137"/>
      <c r="D2719" s="138">
        <f t="shared" si="252"/>
        <v>0</v>
      </c>
      <c r="E2719" s="231"/>
      <c r="F2719" s="119"/>
      <c r="G2719" s="139">
        <f t="shared" si="256"/>
        <v>0</v>
      </c>
      <c r="H2719" s="140">
        <f t="shared" si="253"/>
        <v>0</v>
      </c>
      <c r="I2719" s="122">
        <f t="shared" si="257"/>
        <v>0</v>
      </c>
      <c r="K2719" s="120"/>
      <c r="L2719" s="141" t="e">
        <f t="shared" si="254"/>
        <v>#N/A</v>
      </c>
      <c r="M2719" s="142">
        <f>IF(C2719="ZZ Group",(SUM(IFERROR(SUM(VLOOKUP(C2719,SpeciesLookup,37,FALSE)*E2719/L2719*20*0.001),0)*(1-G2719))),SUM(IFERROR(SUM(VLOOKUP(C2719,SpeciesLookup,37,FALSE)/L2719*'6. Look Up Tables'!$M$9*0.001),0)*(1-G2719)))</f>
        <v>0</v>
      </c>
      <c r="N2719" s="120" t="s">
        <v>114</v>
      </c>
      <c r="O2719" s="122">
        <f t="shared" si="255"/>
        <v>0</v>
      </c>
      <c r="P2719" s="123"/>
    </row>
    <row r="2720" spans="2:16" x14ac:dyDescent="0.2">
      <c r="B2720" s="124"/>
      <c r="C2720" s="137"/>
      <c r="D2720" s="138">
        <f t="shared" si="252"/>
        <v>0</v>
      </c>
      <c r="E2720" s="231"/>
      <c r="F2720" s="119"/>
      <c r="G2720" s="139">
        <f t="shared" si="256"/>
        <v>0</v>
      </c>
      <c r="H2720" s="140">
        <f t="shared" si="253"/>
        <v>0</v>
      </c>
      <c r="I2720" s="122">
        <f t="shared" si="257"/>
        <v>0</v>
      </c>
      <c r="K2720" s="120"/>
      <c r="L2720" s="141" t="e">
        <f t="shared" si="254"/>
        <v>#N/A</v>
      </c>
      <c r="M2720" s="142">
        <f>IF(C2720="ZZ Group",(SUM(IFERROR(SUM(VLOOKUP(C2720,SpeciesLookup,37,FALSE)*E2720/L2720*20*0.001),0)*(1-G2720))),SUM(IFERROR(SUM(VLOOKUP(C2720,SpeciesLookup,37,FALSE)/L2720*'6. Look Up Tables'!$M$9*0.001),0)*(1-G2720)))</f>
        <v>0</v>
      </c>
      <c r="N2720" s="120" t="s">
        <v>114</v>
      </c>
      <c r="O2720" s="122">
        <f t="shared" si="255"/>
        <v>0</v>
      </c>
      <c r="P2720" s="123"/>
    </row>
    <row r="2721" spans="2:16" x14ac:dyDescent="0.2">
      <c r="B2721" s="124"/>
      <c r="C2721" s="137"/>
      <c r="D2721" s="138">
        <f t="shared" si="252"/>
        <v>0</v>
      </c>
      <c r="E2721" s="231"/>
      <c r="F2721" s="119"/>
      <c r="G2721" s="139">
        <f t="shared" si="256"/>
        <v>0</v>
      </c>
      <c r="H2721" s="140">
        <f t="shared" si="253"/>
        <v>0</v>
      </c>
      <c r="I2721" s="122">
        <f t="shared" si="257"/>
        <v>0</v>
      </c>
      <c r="K2721" s="120"/>
      <c r="L2721" s="141" t="e">
        <f t="shared" si="254"/>
        <v>#N/A</v>
      </c>
      <c r="M2721" s="142">
        <f>IF(C2721="ZZ Group",(SUM(IFERROR(SUM(VLOOKUP(C2721,SpeciesLookup,37,FALSE)*E2721/L2721*20*0.001),0)*(1-G2721))),SUM(IFERROR(SUM(VLOOKUP(C2721,SpeciesLookup,37,FALSE)/L2721*'6. Look Up Tables'!$M$9*0.001),0)*(1-G2721)))</f>
        <v>0</v>
      </c>
      <c r="N2721" s="120" t="s">
        <v>114</v>
      </c>
      <c r="O2721" s="122">
        <f t="shared" si="255"/>
        <v>0</v>
      </c>
      <c r="P2721" s="123"/>
    </row>
    <row r="2722" spans="2:16" x14ac:dyDescent="0.2">
      <c r="B2722" s="124"/>
      <c r="C2722" s="137"/>
      <c r="D2722" s="138">
        <f t="shared" si="252"/>
        <v>0</v>
      </c>
      <c r="E2722" s="231"/>
      <c r="F2722" s="119"/>
      <c r="G2722" s="139">
        <f t="shared" si="256"/>
        <v>0</v>
      </c>
      <c r="H2722" s="140">
        <f t="shared" si="253"/>
        <v>0</v>
      </c>
      <c r="I2722" s="122">
        <f t="shared" si="257"/>
        <v>0</v>
      </c>
      <c r="K2722" s="120"/>
      <c r="L2722" s="141" t="e">
        <f t="shared" si="254"/>
        <v>#N/A</v>
      </c>
      <c r="M2722" s="142">
        <f>IF(C2722="ZZ Group",(SUM(IFERROR(SUM(VLOOKUP(C2722,SpeciesLookup,37,FALSE)*E2722/L2722*20*0.001),0)*(1-G2722))),SUM(IFERROR(SUM(VLOOKUP(C2722,SpeciesLookup,37,FALSE)/L2722*'6. Look Up Tables'!$M$9*0.001),0)*(1-G2722)))</f>
        <v>0</v>
      </c>
      <c r="N2722" s="120" t="s">
        <v>114</v>
      </c>
      <c r="O2722" s="122">
        <f t="shared" si="255"/>
        <v>0</v>
      </c>
      <c r="P2722" s="123"/>
    </row>
    <row r="2723" spans="2:16" x14ac:dyDescent="0.2">
      <c r="B2723" s="124"/>
      <c r="C2723" s="137"/>
      <c r="D2723" s="138">
        <f t="shared" si="252"/>
        <v>0</v>
      </c>
      <c r="E2723" s="231"/>
      <c r="F2723" s="119"/>
      <c r="G2723" s="139">
        <f t="shared" si="256"/>
        <v>0</v>
      </c>
      <c r="H2723" s="140">
        <f t="shared" si="253"/>
        <v>0</v>
      </c>
      <c r="I2723" s="122">
        <f t="shared" si="257"/>
        <v>0</v>
      </c>
      <c r="K2723" s="120"/>
      <c r="L2723" s="141" t="e">
        <f t="shared" si="254"/>
        <v>#N/A</v>
      </c>
      <c r="M2723" s="142">
        <f>IF(C2723="ZZ Group",(SUM(IFERROR(SUM(VLOOKUP(C2723,SpeciesLookup,37,FALSE)*E2723/L2723*20*0.001),0)*(1-G2723))),SUM(IFERROR(SUM(VLOOKUP(C2723,SpeciesLookup,37,FALSE)/L2723*'6. Look Up Tables'!$M$9*0.001),0)*(1-G2723)))</f>
        <v>0</v>
      </c>
      <c r="N2723" s="120" t="s">
        <v>114</v>
      </c>
      <c r="O2723" s="122">
        <f t="shared" si="255"/>
        <v>0</v>
      </c>
      <c r="P2723" s="123"/>
    </row>
    <row r="2724" spans="2:16" x14ac:dyDescent="0.2">
      <c r="B2724" s="124"/>
      <c r="C2724" s="137"/>
      <c r="D2724" s="138">
        <f t="shared" si="252"/>
        <v>0</v>
      </c>
      <c r="E2724" s="231"/>
      <c r="F2724" s="119"/>
      <c r="G2724" s="139">
        <f t="shared" si="256"/>
        <v>0</v>
      </c>
      <c r="H2724" s="140">
        <f t="shared" si="253"/>
        <v>0</v>
      </c>
      <c r="I2724" s="122">
        <f t="shared" si="257"/>
        <v>0</v>
      </c>
      <c r="K2724" s="120"/>
      <c r="L2724" s="141" t="e">
        <f t="shared" si="254"/>
        <v>#N/A</v>
      </c>
      <c r="M2724" s="142">
        <f>IF(C2724="ZZ Group",(SUM(IFERROR(SUM(VLOOKUP(C2724,SpeciesLookup,37,FALSE)*E2724/L2724*20*0.001),0)*(1-G2724))),SUM(IFERROR(SUM(VLOOKUP(C2724,SpeciesLookup,37,FALSE)/L2724*'6. Look Up Tables'!$M$9*0.001),0)*(1-G2724)))</f>
        <v>0</v>
      </c>
      <c r="N2724" s="120" t="s">
        <v>114</v>
      </c>
      <c r="O2724" s="122">
        <f t="shared" si="255"/>
        <v>0</v>
      </c>
      <c r="P2724" s="123"/>
    </row>
    <row r="2725" spans="2:16" x14ac:dyDescent="0.2">
      <c r="B2725" s="124"/>
      <c r="C2725" s="137"/>
      <c r="D2725" s="138">
        <f t="shared" si="252"/>
        <v>0</v>
      </c>
      <c r="E2725" s="231"/>
      <c r="F2725" s="119"/>
      <c r="G2725" s="139">
        <f t="shared" si="256"/>
        <v>0</v>
      </c>
      <c r="H2725" s="140">
        <f t="shared" si="253"/>
        <v>0</v>
      </c>
      <c r="I2725" s="122">
        <f t="shared" si="257"/>
        <v>0</v>
      </c>
      <c r="K2725" s="120"/>
      <c r="L2725" s="141" t="e">
        <f t="shared" si="254"/>
        <v>#N/A</v>
      </c>
      <c r="M2725" s="142">
        <f>IF(C2725="ZZ Group",(SUM(IFERROR(SUM(VLOOKUP(C2725,SpeciesLookup,37,FALSE)*E2725/L2725*20*0.001),0)*(1-G2725))),SUM(IFERROR(SUM(VLOOKUP(C2725,SpeciesLookup,37,FALSE)/L2725*'6. Look Up Tables'!$M$9*0.001),0)*(1-G2725)))</f>
        <v>0</v>
      </c>
      <c r="N2725" s="120" t="s">
        <v>114</v>
      </c>
      <c r="O2725" s="122">
        <f t="shared" si="255"/>
        <v>0</v>
      </c>
      <c r="P2725" s="123"/>
    </row>
    <row r="2726" spans="2:16" x14ac:dyDescent="0.2">
      <c r="B2726" s="124"/>
      <c r="C2726" s="137"/>
      <c r="D2726" s="138">
        <f t="shared" si="252"/>
        <v>0</v>
      </c>
      <c r="E2726" s="231"/>
      <c r="F2726" s="119"/>
      <c r="G2726" s="139">
        <f t="shared" si="256"/>
        <v>0</v>
      </c>
      <c r="H2726" s="140">
        <f t="shared" si="253"/>
        <v>0</v>
      </c>
      <c r="I2726" s="122">
        <f t="shared" si="257"/>
        <v>0</v>
      </c>
      <c r="K2726" s="120"/>
      <c r="L2726" s="141" t="e">
        <f t="shared" si="254"/>
        <v>#N/A</v>
      </c>
      <c r="M2726" s="142">
        <f>IF(C2726="ZZ Group",(SUM(IFERROR(SUM(VLOOKUP(C2726,SpeciesLookup,37,FALSE)*E2726/L2726*20*0.001),0)*(1-G2726))),SUM(IFERROR(SUM(VLOOKUP(C2726,SpeciesLookup,37,FALSE)/L2726*'6. Look Up Tables'!$M$9*0.001),0)*(1-G2726)))</f>
        <v>0</v>
      </c>
      <c r="N2726" s="120" t="s">
        <v>114</v>
      </c>
      <c r="O2726" s="122">
        <f t="shared" si="255"/>
        <v>0</v>
      </c>
      <c r="P2726" s="123"/>
    </row>
    <row r="2727" spans="2:16" x14ac:dyDescent="0.2">
      <c r="B2727" s="124"/>
      <c r="C2727" s="137"/>
      <c r="D2727" s="138">
        <f t="shared" si="252"/>
        <v>0</v>
      </c>
      <c r="E2727" s="231"/>
      <c r="F2727" s="119"/>
      <c r="G2727" s="139">
        <f t="shared" si="256"/>
        <v>0</v>
      </c>
      <c r="H2727" s="140">
        <f t="shared" si="253"/>
        <v>0</v>
      </c>
      <c r="I2727" s="122">
        <f t="shared" si="257"/>
        <v>0</v>
      </c>
      <c r="K2727" s="120"/>
      <c r="L2727" s="141" t="e">
        <f t="shared" si="254"/>
        <v>#N/A</v>
      </c>
      <c r="M2727" s="142">
        <f>IF(C2727="ZZ Group",(SUM(IFERROR(SUM(VLOOKUP(C2727,SpeciesLookup,37,FALSE)*E2727/L2727*20*0.001),0)*(1-G2727))),SUM(IFERROR(SUM(VLOOKUP(C2727,SpeciesLookup,37,FALSE)/L2727*'6. Look Up Tables'!$M$9*0.001),0)*(1-G2727)))</f>
        <v>0</v>
      </c>
      <c r="N2727" s="120" t="s">
        <v>114</v>
      </c>
      <c r="O2727" s="122">
        <f t="shared" si="255"/>
        <v>0</v>
      </c>
      <c r="P2727" s="123"/>
    </row>
    <row r="2728" spans="2:16" x14ac:dyDescent="0.2">
      <c r="B2728" s="124"/>
      <c r="C2728" s="137"/>
      <c r="D2728" s="138">
        <f t="shared" si="252"/>
        <v>0</v>
      </c>
      <c r="E2728" s="231"/>
      <c r="F2728" s="119"/>
      <c r="G2728" s="139">
        <f t="shared" si="256"/>
        <v>0</v>
      </c>
      <c r="H2728" s="140">
        <f t="shared" si="253"/>
        <v>0</v>
      </c>
      <c r="I2728" s="122">
        <f t="shared" si="257"/>
        <v>0</v>
      </c>
      <c r="K2728" s="120"/>
      <c r="L2728" s="141" t="e">
        <f t="shared" si="254"/>
        <v>#N/A</v>
      </c>
      <c r="M2728" s="142">
        <f>IF(C2728="ZZ Group",(SUM(IFERROR(SUM(VLOOKUP(C2728,SpeciesLookup,37,FALSE)*E2728/L2728*20*0.001),0)*(1-G2728))),SUM(IFERROR(SUM(VLOOKUP(C2728,SpeciesLookup,37,FALSE)/L2728*'6. Look Up Tables'!$M$9*0.001),0)*(1-G2728)))</f>
        <v>0</v>
      </c>
      <c r="N2728" s="120" t="s">
        <v>114</v>
      </c>
      <c r="O2728" s="122">
        <f t="shared" si="255"/>
        <v>0</v>
      </c>
      <c r="P2728" s="123"/>
    </row>
    <row r="2729" spans="2:16" x14ac:dyDescent="0.2">
      <c r="B2729" s="124"/>
      <c r="C2729" s="137"/>
      <c r="D2729" s="138">
        <f t="shared" si="252"/>
        <v>0</v>
      </c>
      <c r="E2729" s="231"/>
      <c r="F2729" s="119"/>
      <c r="G2729" s="139">
        <f t="shared" si="256"/>
        <v>0</v>
      </c>
      <c r="H2729" s="140">
        <f t="shared" si="253"/>
        <v>0</v>
      </c>
      <c r="I2729" s="122">
        <f t="shared" si="257"/>
        <v>0</v>
      </c>
      <c r="K2729" s="120"/>
      <c r="L2729" s="141" t="e">
        <f t="shared" si="254"/>
        <v>#N/A</v>
      </c>
      <c r="M2729" s="142">
        <f>IF(C2729="ZZ Group",(SUM(IFERROR(SUM(VLOOKUP(C2729,SpeciesLookup,37,FALSE)*E2729/L2729*20*0.001),0)*(1-G2729))),SUM(IFERROR(SUM(VLOOKUP(C2729,SpeciesLookup,37,FALSE)/L2729*'6. Look Up Tables'!$M$9*0.001),0)*(1-G2729)))</f>
        <v>0</v>
      </c>
      <c r="N2729" s="120" t="s">
        <v>114</v>
      </c>
      <c r="O2729" s="122">
        <f t="shared" si="255"/>
        <v>0</v>
      </c>
      <c r="P2729" s="123"/>
    </row>
    <row r="2730" spans="2:16" x14ac:dyDescent="0.2">
      <c r="B2730" s="124"/>
      <c r="C2730" s="137"/>
      <c r="D2730" s="138">
        <f t="shared" si="252"/>
        <v>0</v>
      </c>
      <c r="E2730" s="231"/>
      <c r="F2730" s="119"/>
      <c r="G2730" s="139">
        <f t="shared" si="256"/>
        <v>0</v>
      </c>
      <c r="H2730" s="140">
        <f t="shared" si="253"/>
        <v>0</v>
      </c>
      <c r="I2730" s="122">
        <f t="shared" si="257"/>
        <v>0</v>
      </c>
      <c r="K2730" s="120"/>
      <c r="L2730" s="141" t="e">
        <f t="shared" si="254"/>
        <v>#N/A</v>
      </c>
      <c r="M2730" s="142">
        <f>IF(C2730="ZZ Group",(SUM(IFERROR(SUM(VLOOKUP(C2730,SpeciesLookup,37,FALSE)*E2730/L2730*20*0.001),0)*(1-G2730))),SUM(IFERROR(SUM(VLOOKUP(C2730,SpeciesLookup,37,FALSE)/L2730*'6. Look Up Tables'!$M$9*0.001),0)*(1-G2730)))</f>
        <v>0</v>
      </c>
      <c r="N2730" s="120" t="s">
        <v>114</v>
      </c>
      <c r="O2730" s="122">
        <f t="shared" si="255"/>
        <v>0</v>
      </c>
      <c r="P2730" s="123"/>
    </row>
    <row r="2731" spans="2:16" x14ac:dyDescent="0.2">
      <c r="B2731" s="124"/>
      <c r="C2731" s="137"/>
      <c r="D2731" s="138">
        <f t="shared" si="252"/>
        <v>0</v>
      </c>
      <c r="E2731" s="231"/>
      <c r="F2731" s="119"/>
      <c r="G2731" s="139">
        <f t="shared" si="256"/>
        <v>0</v>
      </c>
      <c r="H2731" s="140">
        <f t="shared" si="253"/>
        <v>0</v>
      </c>
      <c r="I2731" s="122">
        <f t="shared" si="257"/>
        <v>0</v>
      </c>
      <c r="K2731" s="120"/>
      <c r="L2731" s="141" t="e">
        <f t="shared" si="254"/>
        <v>#N/A</v>
      </c>
      <c r="M2731" s="142">
        <f>IF(C2731="ZZ Group",(SUM(IFERROR(SUM(VLOOKUP(C2731,SpeciesLookup,37,FALSE)*E2731/L2731*20*0.001),0)*(1-G2731))),SUM(IFERROR(SUM(VLOOKUP(C2731,SpeciesLookup,37,FALSE)/L2731*'6. Look Up Tables'!$M$9*0.001),0)*(1-G2731)))</f>
        <v>0</v>
      </c>
      <c r="N2731" s="120" t="s">
        <v>114</v>
      </c>
      <c r="O2731" s="122">
        <f t="shared" si="255"/>
        <v>0</v>
      </c>
      <c r="P2731" s="123"/>
    </row>
    <row r="2732" spans="2:16" x14ac:dyDescent="0.2">
      <c r="B2732" s="124"/>
      <c r="C2732" s="137"/>
      <c r="D2732" s="138">
        <f t="shared" si="252"/>
        <v>0</v>
      </c>
      <c r="E2732" s="231"/>
      <c r="F2732" s="119"/>
      <c r="G2732" s="139">
        <f t="shared" si="256"/>
        <v>0</v>
      </c>
      <c r="H2732" s="140">
        <f t="shared" si="253"/>
        <v>0</v>
      </c>
      <c r="I2732" s="122">
        <f t="shared" si="257"/>
        <v>0</v>
      </c>
      <c r="K2732" s="120"/>
      <c r="L2732" s="141" t="e">
        <f t="shared" si="254"/>
        <v>#N/A</v>
      </c>
      <c r="M2732" s="142">
        <f>IF(C2732="ZZ Group",(SUM(IFERROR(SUM(VLOOKUP(C2732,SpeciesLookup,37,FALSE)*E2732/L2732*20*0.001),0)*(1-G2732))),SUM(IFERROR(SUM(VLOOKUP(C2732,SpeciesLookup,37,FALSE)/L2732*'6. Look Up Tables'!$M$9*0.001),0)*(1-G2732)))</f>
        <v>0</v>
      </c>
      <c r="N2732" s="120" t="s">
        <v>114</v>
      </c>
      <c r="O2732" s="122">
        <f t="shared" si="255"/>
        <v>0</v>
      </c>
      <c r="P2732" s="123"/>
    </row>
    <row r="2733" spans="2:16" x14ac:dyDescent="0.2">
      <c r="B2733" s="124"/>
      <c r="C2733" s="137"/>
      <c r="D2733" s="138">
        <f t="shared" si="252"/>
        <v>0</v>
      </c>
      <c r="E2733" s="231"/>
      <c r="F2733" s="119"/>
      <c r="G2733" s="139">
        <f t="shared" si="256"/>
        <v>0</v>
      </c>
      <c r="H2733" s="140">
        <f t="shared" si="253"/>
        <v>0</v>
      </c>
      <c r="I2733" s="122">
        <f t="shared" si="257"/>
        <v>0</v>
      </c>
      <c r="K2733" s="120"/>
      <c r="L2733" s="141" t="e">
        <f t="shared" si="254"/>
        <v>#N/A</v>
      </c>
      <c r="M2733" s="142">
        <f>IF(C2733="ZZ Group",(SUM(IFERROR(SUM(VLOOKUP(C2733,SpeciesLookup,37,FALSE)*E2733/L2733*20*0.001),0)*(1-G2733))),SUM(IFERROR(SUM(VLOOKUP(C2733,SpeciesLookup,37,FALSE)/L2733*'6. Look Up Tables'!$M$9*0.001),0)*(1-G2733)))</f>
        <v>0</v>
      </c>
      <c r="N2733" s="120" t="s">
        <v>114</v>
      </c>
      <c r="O2733" s="122">
        <f t="shared" si="255"/>
        <v>0</v>
      </c>
      <c r="P2733" s="123"/>
    </row>
    <row r="2734" spans="2:16" x14ac:dyDescent="0.2">
      <c r="B2734" s="124"/>
      <c r="C2734" s="137"/>
      <c r="D2734" s="138">
        <f t="shared" si="252"/>
        <v>0</v>
      </c>
      <c r="E2734" s="231"/>
      <c r="F2734" s="119"/>
      <c r="G2734" s="139">
        <f t="shared" si="256"/>
        <v>0</v>
      </c>
      <c r="H2734" s="140">
        <f t="shared" si="253"/>
        <v>0</v>
      </c>
      <c r="I2734" s="122">
        <f t="shared" si="257"/>
        <v>0</v>
      </c>
      <c r="K2734" s="120"/>
      <c r="L2734" s="141" t="e">
        <f t="shared" si="254"/>
        <v>#N/A</v>
      </c>
      <c r="M2734" s="142">
        <f>IF(C2734="ZZ Group",(SUM(IFERROR(SUM(VLOOKUP(C2734,SpeciesLookup,37,FALSE)*E2734/L2734*20*0.001),0)*(1-G2734))),SUM(IFERROR(SUM(VLOOKUP(C2734,SpeciesLookup,37,FALSE)/L2734*'6. Look Up Tables'!$M$9*0.001),0)*(1-G2734)))</f>
        <v>0</v>
      </c>
      <c r="N2734" s="120" t="s">
        <v>114</v>
      </c>
      <c r="O2734" s="122">
        <f t="shared" si="255"/>
        <v>0</v>
      </c>
      <c r="P2734" s="123"/>
    </row>
    <row r="2735" spans="2:16" x14ac:dyDescent="0.2">
      <c r="B2735" s="124"/>
      <c r="C2735" s="137"/>
      <c r="D2735" s="138">
        <f t="shared" si="252"/>
        <v>0</v>
      </c>
      <c r="E2735" s="231"/>
      <c r="F2735" s="119"/>
      <c r="G2735" s="139">
        <f t="shared" si="256"/>
        <v>0</v>
      </c>
      <c r="H2735" s="140">
        <f t="shared" si="253"/>
        <v>0</v>
      </c>
      <c r="I2735" s="122">
        <f t="shared" si="257"/>
        <v>0</v>
      </c>
      <c r="K2735" s="120"/>
      <c r="L2735" s="141" t="e">
        <f t="shared" si="254"/>
        <v>#N/A</v>
      </c>
      <c r="M2735" s="142">
        <f>IF(C2735="ZZ Group",(SUM(IFERROR(SUM(VLOOKUP(C2735,SpeciesLookup,37,FALSE)*E2735/L2735*20*0.001),0)*(1-G2735))),SUM(IFERROR(SUM(VLOOKUP(C2735,SpeciesLookup,37,FALSE)/L2735*'6. Look Up Tables'!$M$9*0.001),0)*(1-G2735)))</f>
        <v>0</v>
      </c>
      <c r="N2735" s="120" t="s">
        <v>114</v>
      </c>
      <c r="O2735" s="122">
        <f t="shared" si="255"/>
        <v>0</v>
      </c>
      <c r="P2735" s="123"/>
    </row>
    <row r="2736" spans="2:16" x14ac:dyDescent="0.2">
      <c r="B2736" s="124"/>
      <c r="C2736" s="137"/>
      <c r="D2736" s="138">
        <f t="shared" si="252"/>
        <v>0</v>
      </c>
      <c r="E2736" s="231"/>
      <c r="F2736" s="119"/>
      <c r="G2736" s="139">
        <f t="shared" si="256"/>
        <v>0</v>
      </c>
      <c r="H2736" s="140">
        <f t="shared" si="253"/>
        <v>0</v>
      </c>
      <c r="I2736" s="122">
        <f t="shared" si="257"/>
        <v>0</v>
      </c>
      <c r="K2736" s="120"/>
      <c r="L2736" s="141" t="e">
        <f t="shared" si="254"/>
        <v>#N/A</v>
      </c>
      <c r="M2736" s="142">
        <f>IF(C2736="ZZ Group",(SUM(IFERROR(SUM(VLOOKUP(C2736,SpeciesLookup,37,FALSE)*E2736/L2736*20*0.001),0)*(1-G2736))),SUM(IFERROR(SUM(VLOOKUP(C2736,SpeciesLookup,37,FALSE)/L2736*'6. Look Up Tables'!$M$9*0.001),0)*(1-G2736)))</f>
        <v>0</v>
      </c>
      <c r="N2736" s="120" t="s">
        <v>114</v>
      </c>
      <c r="O2736" s="122">
        <f t="shared" si="255"/>
        <v>0</v>
      </c>
      <c r="P2736" s="123"/>
    </row>
    <row r="2737" spans="2:16" x14ac:dyDescent="0.2">
      <c r="B2737" s="124"/>
      <c r="C2737" s="137"/>
      <c r="D2737" s="138">
        <f t="shared" si="252"/>
        <v>0</v>
      </c>
      <c r="E2737" s="231"/>
      <c r="F2737" s="119"/>
      <c r="G2737" s="139">
        <f t="shared" si="256"/>
        <v>0</v>
      </c>
      <c r="H2737" s="140">
        <f t="shared" si="253"/>
        <v>0</v>
      </c>
      <c r="I2737" s="122">
        <f t="shared" si="257"/>
        <v>0</v>
      </c>
      <c r="K2737" s="120"/>
      <c r="L2737" s="141" t="e">
        <f t="shared" si="254"/>
        <v>#N/A</v>
      </c>
      <c r="M2737" s="142">
        <f>IF(C2737="ZZ Group",(SUM(IFERROR(SUM(VLOOKUP(C2737,SpeciesLookup,37,FALSE)*E2737/L2737*20*0.001),0)*(1-G2737))),SUM(IFERROR(SUM(VLOOKUP(C2737,SpeciesLookup,37,FALSE)/L2737*'6. Look Up Tables'!$M$9*0.001),0)*(1-G2737)))</f>
        <v>0</v>
      </c>
      <c r="N2737" s="120" t="s">
        <v>114</v>
      </c>
      <c r="O2737" s="122">
        <f t="shared" si="255"/>
        <v>0</v>
      </c>
      <c r="P2737" s="123"/>
    </row>
    <row r="2738" spans="2:16" x14ac:dyDescent="0.2">
      <c r="B2738" s="124"/>
      <c r="C2738" s="137"/>
      <c r="D2738" s="138">
        <f t="shared" si="252"/>
        <v>0</v>
      </c>
      <c r="E2738" s="231"/>
      <c r="F2738" s="119"/>
      <c r="G2738" s="139">
        <f t="shared" si="256"/>
        <v>0</v>
      </c>
      <c r="H2738" s="140">
        <f t="shared" si="253"/>
        <v>0</v>
      </c>
      <c r="I2738" s="122">
        <f t="shared" si="257"/>
        <v>0</v>
      </c>
      <c r="K2738" s="120"/>
      <c r="L2738" s="141" t="e">
        <f t="shared" si="254"/>
        <v>#N/A</v>
      </c>
      <c r="M2738" s="142">
        <f>IF(C2738="ZZ Group",(SUM(IFERROR(SUM(VLOOKUP(C2738,SpeciesLookup,37,FALSE)*E2738/L2738*20*0.001),0)*(1-G2738))),SUM(IFERROR(SUM(VLOOKUP(C2738,SpeciesLookup,37,FALSE)/L2738*'6. Look Up Tables'!$M$9*0.001),0)*(1-G2738)))</f>
        <v>0</v>
      </c>
      <c r="N2738" s="120" t="s">
        <v>114</v>
      </c>
      <c r="O2738" s="122">
        <f t="shared" si="255"/>
        <v>0</v>
      </c>
      <c r="P2738" s="123"/>
    </row>
    <row r="2739" spans="2:16" x14ac:dyDescent="0.2">
      <c r="B2739" s="124"/>
      <c r="C2739" s="137"/>
      <c r="D2739" s="138">
        <f t="shared" si="252"/>
        <v>0</v>
      </c>
      <c r="E2739" s="231"/>
      <c r="F2739" s="119"/>
      <c r="G2739" s="139">
        <f t="shared" si="256"/>
        <v>0</v>
      </c>
      <c r="H2739" s="140">
        <f t="shared" si="253"/>
        <v>0</v>
      </c>
      <c r="I2739" s="122">
        <f t="shared" si="257"/>
        <v>0</v>
      </c>
      <c r="K2739" s="120"/>
      <c r="L2739" s="141" t="e">
        <f t="shared" si="254"/>
        <v>#N/A</v>
      </c>
      <c r="M2739" s="142">
        <f>IF(C2739="ZZ Group",(SUM(IFERROR(SUM(VLOOKUP(C2739,SpeciesLookup,37,FALSE)*E2739/L2739*20*0.001),0)*(1-G2739))),SUM(IFERROR(SUM(VLOOKUP(C2739,SpeciesLookup,37,FALSE)/L2739*'6. Look Up Tables'!$M$9*0.001),0)*(1-G2739)))</f>
        <v>0</v>
      </c>
      <c r="N2739" s="120" t="s">
        <v>114</v>
      </c>
      <c r="O2739" s="122">
        <f t="shared" si="255"/>
        <v>0</v>
      </c>
      <c r="P2739" s="123"/>
    </row>
    <row r="2740" spans="2:16" x14ac:dyDescent="0.2">
      <c r="B2740" s="124"/>
      <c r="C2740" s="137"/>
      <c r="D2740" s="138">
        <f t="shared" si="252"/>
        <v>0</v>
      </c>
      <c r="E2740" s="231"/>
      <c r="F2740" s="119"/>
      <c r="G2740" s="139">
        <f t="shared" si="256"/>
        <v>0</v>
      </c>
      <c r="H2740" s="140">
        <f t="shared" si="253"/>
        <v>0</v>
      </c>
      <c r="I2740" s="122">
        <f t="shared" si="257"/>
        <v>0</v>
      </c>
      <c r="K2740" s="120"/>
      <c r="L2740" s="141" t="e">
        <f t="shared" si="254"/>
        <v>#N/A</v>
      </c>
      <c r="M2740" s="142">
        <f>IF(C2740="ZZ Group",(SUM(IFERROR(SUM(VLOOKUP(C2740,SpeciesLookup,37,FALSE)*E2740/L2740*20*0.001),0)*(1-G2740))),SUM(IFERROR(SUM(VLOOKUP(C2740,SpeciesLookup,37,FALSE)/L2740*'6. Look Up Tables'!$M$9*0.001),0)*(1-G2740)))</f>
        <v>0</v>
      </c>
      <c r="N2740" s="120" t="s">
        <v>114</v>
      </c>
      <c r="O2740" s="122">
        <f t="shared" si="255"/>
        <v>0</v>
      </c>
      <c r="P2740" s="123"/>
    </row>
    <row r="2741" spans="2:16" x14ac:dyDescent="0.2">
      <c r="B2741" s="124"/>
      <c r="C2741" s="137"/>
      <c r="D2741" s="138">
        <f t="shared" si="252"/>
        <v>0</v>
      </c>
      <c r="E2741" s="231"/>
      <c r="F2741" s="119"/>
      <c r="G2741" s="139">
        <f t="shared" si="256"/>
        <v>0</v>
      </c>
      <c r="H2741" s="140">
        <f t="shared" si="253"/>
        <v>0</v>
      </c>
      <c r="I2741" s="122">
        <f t="shared" si="257"/>
        <v>0</v>
      </c>
      <c r="K2741" s="120"/>
      <c r="L2741" s="141" t="e">
        <f t="shared" si="254"/>
        <v>#N/A</v>
      </c>
      <c r="M2741" s="142">
        <f>IF(C2741="ZZ Group",(SUM(IFERROR(SUM(VLOOKUP(C2741,SpeciesLookup,37,FALSE)*E2741/L2741*20*0.001),0)*(1-G2741))),SUM(IFERROR(SUM(VLOOKUP(C2741,SpeciesLookup,37,FALSE)/L2741*'6. Look Up Tables'!$M$9*0.001),0)*(1-G2741)))</f>
        <v>0</v>
      </c>
      <c r="N2741" s="120" t="s">
        <v>114</v>
      </c>
      <c r="O2741" s="122">
        <f t="shared" si="255"/>
        <v>0</v>
      </c>
      <c r="P2741" s="123"/>
    </row>
    <row r="2742" spans="2:16" x14ac:dyDescent="0.2">
      <c r="B2742" s="124"/>
      <c r="C2742" s="137"/>
      <c r="D2742" s="138">
        <f t="shared" si="252"/>
        <v>0</v>
      </c>
      <c r="E2742" s="231"/>
      <c r="F2742" s="119"/>
      <c r="G2742" s="139">
        <f t="shared" si="256"/>
        <v>0</v>
      </c>
      <c r="H2742" s="140">
        <f t="shared" si="253"/>
        <v>0</v>
      </c>
      <c r="I2742" s="122">
        <f t="shared" si="257"/>
        <v>0</v>
      </c>
      <c r="K2742" s="120"/>
      <c r="L2742" s="141" t="e">
        <f t="shared" si="254"/>
        <v>#N/A</v>
      </c>
      <c r="M2742" s="142">
        <f>IF(C2742="ZZ Group",(SUM(IFERROR(SUM(VLOOKUP(C2742,SpeciesLookup,37,FALSE)*E2742/L2742*20*0.001),0)*(1-G2742))),SUM(IFERROR(SUM(VLOOKUP(C2742,SpeciesLookup,37,FALSE)/L2742*'6. Look Up Tables'!$M$9*0.001),0)*(1-G2742)))</f>
        <v>0</v>
      </c>
      <c r="N2742" s="120" t="s">
        <v>114</v>
      </c>
      <c r="O2742" s="122">
        <f t="shared" si="255"/>
        <v>0</v>
      </c>
      <c r="P2742" s="123"/>
    </row>
    <row r="2743" spans="2:16" x14ac:dyDescent="0.2">
      <c r="B2743" s="124"/>
      <c r="C2743" s="137"/>
      <c r="D2743" s="138">
        <f t="shared" si="252"/>
        <v>0</v>
      </c>
      <c r="E2743" s="231"/>
      <c r="F2743" s="119"/>
      <c r="G2743" s="139">
        <f t="shared" si="256"/>
        <v>0</v>
      </c>
      <c r="H2743" s="140">
        <f t="shared" si="253"/>
        <v>0</v>
      </c>
      <c r="I2743" s="122">
        <f t="shared" si="257"/>
        <v>0</v>
      </c>
      <c r="K2743" s="120"/>
      <c r="L2743" s="141" t="e">
        <f t="shared" si="254"/>
        <v>#N/A</v>
      </c>
      <c r="M2743" s="142">
        <f>IF(C2743="ZZ Group",(SUM(IFERROR(SUM(VLOOKUP(C2743,SpeciesLookup,37,FALSE)*E2743/L2743*20*0.001),0)*(1-G2743))),SUM(IFERROR(SUM(VLOOKUP(C2743,SpeciesLookup,37,FALSE)/L2743*'6. Look Up Tables'!$M$9*0.001),0)*(1-G2743)))</f>
        <v>0</v>
      </c>
      <c r="N2743" s="120" t="s">
        <v>114</v>
      </c>
      <c r="O2743" s="122">
        <f t="shared" si="255"/>
        <v>0</v>
      </c>
      <c r="P2743" s="123"/>
    </row>
    <row r="2744" spans="2:16" x14ac:dyDescent="0.2">
      <c r="B2744" s="124"/>
      <c r="C2744" s="137"/>
      <c r="D2744" s="138">
        <f t="shared" si="252"/>
        <v>0</v>
      </c>
      <c r="E2744" s="231"/>
      <c r="F2744" s="119"/>
      <c r="G2744" s="139">
        <f t="shared" si="256"/>
        <v>0</v>
      </c>
      <c r="H2744" s="140">
        <f t="shared" si="253"/>
        <v>0</v>
      </c>
      <c r="I2744" s="122">
        <f t="shared" si="257"/>
        <v>0</v>
      </c>
      <c r="K2744" s="120"/>
      <c r="L2744" s="141" t="e">
        <f t="shared" si="254"/>
        <v>#N/A</v>
      </c>
      <c r="M2744" s="142">
        <f>IF(C2744="ZZ Group",(SUM(IFERROR(SUM(VLOOKUP(C2744,SpeciesLookup,37,FALSE)*E2744/L2744*20*0.001),0)*(1-G2744))),SUM(IFERROR(SUM(VLOOKUP(C2744,SpeciesLookup,37,FALSE)/L2744*'6. Look Up Tables'!$M$9*0.001),0)*(1-G2744)))</f>
        <v>0</v>
      </c>
      <c r="N2744" s="120" t="s">
        <v>114</v>
      </c>
      <c r="O2744" s="122">
        <f t="shared" si="255"/>
        <v>0</v>
      </c>
      <c r="P2744" s="123"/>
    </row>
    <row r="2745" spans="2:16" x14ac:dyDescent="0.2">
      <c r="B2745" s="124"/>
      <c r="C2745" s="137"/>
      <c r="D2745" s="138">
        <f t="shared" si="252"/>
        <v>0</v>
      </c>
      <c r="E2745" s="231"/>
      <c r="F2745" s="119"/>
      <c r="G2745" s="139">
        <f t="shared" si="256"/>
        <v>0</v>
      </c>
      <c r="H2745" s="140">
        <f t="shared" si="253"/>
        <v>0</v>
      </c>
      <c r="I2745" s="122">
        <f t="shared" si="257"/>
        <v>0</v>
      </c>
      <c r="K2745" s="120"/>
      <c r="L2745" s="141" t="e">
        <f t="shared" si="254"/>
        <v>#N/A</v>
      </c>
      <c r="M2745" s="142">
        <f>IF(C2745="ZZ Group",(SUM(IFERROR(SUM(VLOOKUP(C2745,SpeciesLookup,37,FALSE)*E2745/L2745*20*0.001),0)*(1-G2745))),SUM(IFERROR(SUM(VLOOKUP(C2745,SpeciesLookup,37,FALSE)/L2745*'6. Look Up Tables'!$M$9*0.001),0)*(1-G2745)))</f>
        <v>0</v>
      </c>
      <c r="N2745" s="120" t="s">
        <v>114</v>
      </c>
      <c r="O2745" s="122">
        <f t="shared" si="255"/>
        <v>0</v>
      </c>
      <c r="P2745" s="123"/>
    </row>
    <row r="2746" spans="2:16" x14ac:dyDescent="0.2">
      <c r="B2746" s="124"/>
      <c r="C2746" s="137"/>
      <c r="D2746" s="138">
        <f t="shared" si="252"/>
        <v>0</v>
      </c>
      <c r="E2746" s="231"/>
      <c r="F2746" s="119"/>
      <c r="G2746" s="139">
        <f t="shared" si="256"/>
        <v>0</v>
      </c>
      <c r="H2746" s="140">
        <f t="shared" si="253"/>
        <v>0</v>
      </c>
      <c r="I2746" s="122">
        <f t="shared" si="257"/>
        <v>0</v>
      </c>
      <c r="K2746" s="120"/>
      <c r="L2746" s="141" t="e">
        <f t="shared" si="254"/>
        <v>#N/A</v>
      </c>
      <c r="M2746" s="142">
        <f>IF(C2746="ZZ Group",(SUM(IFERROR(SUM(VLOOKUP(C2746,SpeciesLookup,37,FALSE)*E2746/L2746*20*0.001),0)*(1-G2746))),SUM(IFERROR(SUM(VLOOKUP(C2746,SpeciesLookup,37,FALSE)/L2746*'6. Look Up Tables'!$M$9*0.001),0)*(1-G2746)))</f>
        <v>0</v>
      </c>
      <c r="N2746" s="120" t="s">
        <v>114</v>
      </c>
      <c r="O2746" s="122">
        <f t="shared" si="255"/>
        <v>0</v>
      </c>
      <c r="P2746" s="123"/>
    </row>
    <row r="2747" spans="2:16" x14ac:dyDescent="0.2">
      <c r="B2747" s="124"/>
      <c r="C2747" s="137"/>
      <c r="D2747" s="138">
        <f t="shared" si="252"/>
        <v>0</v>
      </c>
      <c r="E2747" s="231"/>
      <c r="F2747" s="119"/>
      <c r="G2747" s="139">
        <f t="shared" si="256"/>
        <v>0</v>
      </c>
      <c r="H2747" s="140">
        <f t="shared" si="253"/>
        <v>0</v>
      </c>
      <c r="I2747" s="122">
        <f t="shared" si="257"/>
        <v>0</v>
      </c>
      <c r="K2747" s="120"/>
      <c r="L2747" s="141" t="e">
        <f t="shared" si="254"/>
        <v>#N/A</v>
      </c>
      <c r="M2747" s="142">
        <f>IF(C2747="ZZ Group",(SUM(IFERROR(SUM(VLOOKUP(C2747,SpeciesLookup,37,FALSE)*E2747/L2747*20*0.001),0)*(1-G2747))),SUM(IFERROR(SUM(VLOOKUP(C2747,SpeciesLookup,37,FALSE)/L2747*'6. Look Up Tables'!$M$9*0.001),0)*(1-G2747)))</f>
        <v>0</v>
      </c>
      <c r="N2747" s="120" t="s">
        <v>114</v>
      </c>
      <c r="O2747" s="122">
        <f t="shared" si="255"/>
        <v>0</v>
      </c>
      <c r="P2747" s="123"/>
    </row>
    <row r="2748" spans="2:16" x14ac:dyDescent="0.2">
      <c r="B2748" s="124"/>
      <c r="C2748" s="137"/>
      <c r="D2748" s="138">
        <f t="shared" si="252"/>
        <v>0</v>
      </c>
      <c r="E2748" s="231"/>
      <c r="F2748" s="119"/>
      <c r="G2748" s="139">
        <f t="shared" si="256"/>
        <v>0</v>
      </c>
      <c r="H2748" s="140">
        <f t="shared" si="253"/>
        <v>0</v>
      </c>
      <c r="I2748" s="122">
        <f t="shared" si="257"/>
        <v>0</v>
      </c>
      <c r="K2748" s="120"/>
      <c r="L2748" s="141" t="e">
        <f t="shared" si="254"/>
        <v>#N/A</v>
      </c>
      <c r="M2748" s="142">
        <f>IF(C2748="ZZ Group",(SUM(IFERROR(SUM(VLOOKUP(C2748,SpeciesLookup,37,FALSE)*E2748/L2748*20*0.001),0)*(1-G2748))),SUM(IFERROR(SUM(VLOOKUP(C2748,SpeciesLookup,37,FALSE)/L2748*'6. Look Up Tables'!$M$9*0.001),0)*(1-G2748)))</f>
        <v>0</v>
      </c>
      <c r="N2748" s="120" t="s">
        <v>114</v>
      </c>
      <c r="O2748" s="122">
        <f t="shared" si="255"/>
        <v>0</v>
      </c>
      <c r="P2748" s="123"/>
    </row>
    <row r="2749" spans="2:16" x14ac:dyDescent="0.2">
      <c r="B2749" s="124"/>
      <c r="C2749" s="137"/>
      <c r="D2749" s="138">
        <f t="shared" si="252"/>
        <v>0</v>
      </c>
      <c r="E2749" s="231"/>
      <c r="F2749" s="119"/>
      <c r="G2749" s="139">
        <f t="shared" si="256"/>
        <v>0</v>
      </c>
      <c r="H2749" s="140">
        <f t="shared" si="253"/>
        <v>0</v>
      </c>
      <c r="I2749" s="122">
        <f t="shared" si="257"/>
        <v>0</v>
      </c>
      <c r="K2749" s="120"/>
      <c r="L2749" s="141" t="e">
        <f t="shared" si="254"/>
        <v>#N/A</v>
      </c>
      <c r="M2749" s="142">
        <f>IF(C2749="ZZ Group",(SUM(IFERROR(SUM(VLOOKUP(C2749,SpeciesLookup,37,FALSE)*E2749/L2749*20*0.001),0)*(1-G2749))),SUM(IFERROR(SUM(VLOOKUP(C2749,SpeciesLookup,37,FALSE)/L2749*'6. Look Up Tables'!$M$9*0.001),0)*(1-G2749)))</f>
        <v>0</v>
      </c>
      <c r="N2749" s="120" t="s">
        <v>114</v>
      </c>
      <c r="O2749" s="122">
        <f t="shared" si="255"/>
        <v>0</v>
      </c>
      <c r="P2749" s="123"/>
    </row>
    <row r="2750" spans="2:16" x14ac:dyDescent="0.2">
      <c r="B2750" s="124"/>
      <c r="C2750" s="137"/>
      <c r="D2750" s="138">
        <f t="shared" si="252"/>
        <v>0</v>
      </c>
      <c r="E2750" s="231"/>
      <c r="F2750" s="119"/>
      <c r="G2750" s="139">
        <f t="shared" si="256"/>
        <v>0</v>
      </c>
      <c r="H2750" s="140">
        <f t="shared" si="253"/>
        <v>0</v>
      </c>
      <c r="I2750" s="122">
        <f t="shared" si="257"/>
        <v>0</v>
      </c>
      <c r="K2750" s="120"/>
      <c r="L2750" s="141" t="e">
        <f t="shared" si="254"/>
        <v>#N/A</v>
      </c>
      <c r="M2750" s="142">
        <f>IF(C2750="ZZ Group",(SUM(IFERROR(SUM(VLOOKUP(C2750,SpeciesLookup,37,FALSE)*E2750/L2750*20*0.001),0)*(1-G2750))),SUM(IFERROR(SUM(VLOOKUP(C2750,SpeciesLookup,37,FALSE)/L2750*'6. Look Up Tables'!$M$9*0.001),0)*(1-G2750)))</f>
        <v>0</v>
      </c>
      <c r="N2750" s="120" t="s">
        <v>114</v>
      </c>
      <c r="O2750" s="122">
        <f t="shared" si="255"/>
        <v>0</v>
      </c>
      <c r="P2750" s="123"/>
    </row>
    <row r="2751" spans="2:16" x14ac:dyDescent="0.2">
      <c r="B2751" s="124"/>
      <c r="C2751" s="137"/>
      <c r="D2751" s="138">
        <f t="shared" si="252"/>
        <v>0</v>
      </c>
      <c r="E2751" s="231"/>
      <c r="F2751" s="119"/>
      <c r="G2751" s="139">
        <f t="shared" si="256"/>
        <v>0</v>
      </c>
      <c r="H2751" s="140">
        <f t="shared" si="253"/>
        <v>0</v>
      </c>
      <c r="I2751" s="122">
        <f t="shared" si="257"/>
        <v>0</v>
      </c>
      <c r="K2751" s="120"/>
      <c r="L2751" s="141" t="e">
        <f t="shared" si="254"/>
        <v>#N/A</v>
      </c>
      <c r="M2751" s="142">
        <f>IF(C2751="ZZ Group",(SUM(IFERROR(SUM(VLOOKUP(C2751,SpeciesLookup,37,FALSE)*E2751/L2751*20*0.001),0)*(1-G2751))),SUM(IFERROR(SUM(VLOOKUP(C2751,SpeciesLookup,37,FALSE)/L2751*'6. Look Up Tables'!$M$9*0.001),0)*(1-G2751)))</f>
        <v>0</v>
      </c>
      <c r="N2751" s="120" t="s">
        <v>114</v>
      </c>
      <c r="O2751" s="122">
        <f t="shared" si="255"/>
        <v>0</v>
      </c>
      <c r="P2751" s="123"/>
    </row>
    <row r="2752" spans="2:16" x14ac:dyDescent="0.2">
      <c r="B2752" s="124"/>
      <c r="C2752" s="137"/>
      <c r="D2752" s="138">
        <f t="shared" si="252"/>
        <v>0</v>
      </c>
      <c r="E2752" s="231"/>
      <c r="F2752" s="119"/>
      <c r="G2752" s="139">
        <f t="shared" si="256"/>
        <v>0</v>
      </c>
      <c r="H2752" s="140">
        <f t="shared" si="253"/>
        <v>0</v>
      </c>
      <c r="I2752" s="122">
        <f t="shared" si="257"/>
        <v>0</v>
      </c>
      <c r="K2752" s="120"/>
      <c r="L2752" s="141" t="e">
        <f t="shared" si="254"/>
        <v>#N/A</v>
      </c>
      <c r="M2752" s="142">
        <f>IF(C2752="ZZ Group",(SUM(IFERROR(SUM(VLOOKUP(C2752,SpeciesLookup,37,FALSE)*E2752/L2752*20*0.001),0)*(1-G2752))),SUM(IFERROR(SUM(VLOOKUP(C2752,SpeciesLookup,37,FALSE)/L2752*'6. Look Up Tables'!$M$9*0.001),0)*(1-G2752)))</f>
        <v>0</v>
      </c>
      <c r="N2752" s="120" t="s">
        <v>114</v>
      </c>
      <c r="O2752" s="122">
        <f t="shared" si="255"/>
        <v>0</v>
      </c>
      <c r="P2752" s="123"/>
    </row>
    <row r="2753" spans="2:16" x14ac:dyDescent="0.2">
      <c r="B2753" s="124"/>
      <c r="C2753" s="137"/>
      <c r="D2753" s="138">
        <f t="shared" ref="D2753:D2816" si="258">IFERROR(VLOOKUP(C2753,SpeciesLookup,25,FALSE),0)</f>
        <v>0</v>
      </c>
      <c r="E2753" s="231"/>
      <c r="F2753" s="119"/>
      <c r="G2753" s="139">
        <f t="shared" si="256"/>
        <v>0</v>
      </c>
      <c r="H2753" s="140">
        <f t="shared" ref="H2753:H2816" si="259">IFERROR(VLOOKUP(C2753,SpeciesLookup,26,FALSE),0)</f>
        <v>0</v>
      </c>
      <c r="I2753" s="122">
        <f t="shared" si="257"/>
        <v>0</v>
      </c>
      <c r="K2753" s="120"/>
      <c r="L2753" s="141" t="e">
        <f t="shared" ref="L2753:L2816" si="260">VLOOKUP(K2753,AWHC,2,FALSE)</f>
        <v>#N/A</v>
      </c>
      <c r="M2753" s="142">
        <f>IF(C2753="ZZ Group",(SUM(IFERROR(SUM(VLOOKUP(C2753,SpeciesLookup,37,FALSE)*E2753/L2753*20*0.001),0)*(1-G2753))),SUM(IFERROR(SUM(VLOOKUP(C2753,SpeciesLookup,37,FALSE)/L2753*'6. Look Up Tables'!$M$9*0.001),0)*(1-G2753)))</f>
        <v>0</v>
      </c>
      <c r="N2753" s="120" t="s">
        <v>114</v>
      </c>
      <c r="O2753" s="122">
        <f t="shared" ref="O2753:O2816" si="261">IF(N2753="Yes",M2753*0.8,M2753)</f>
        <v>0</v>
      </c>
      <c r="P2753" s="123"/>
    </row>
    <row r="2754" spans="2:16" x14ac:dyDescent="0.2">
      <c r="B2754" s="124"/>
      <c r="C2754" s="137"/>
      <c r="D2754" s="138">
        <f t="shared" si="258"/>
        <v>0</v>
      </c>
      <c r="E2754" s="231"/>
      <c r="F2754" s="119"/>
      <c r="G2754" s="139">
        <f t="shared" si="256"/>
        <v>0</v>
      </c>
      <c r="H2754" s="140">
        <f t="shared" si="259"/>
        <v>0</v>
      </c>
      <c r="I2754" s="122">
        <f t="shared" si="257"/>
        <v>0</v>
      </c>
      <c r="K2754" s="120"/>
      <c r="L2754" s="141" t="e">
        <f t="shared" si="260"/>
        <v>#N/A</v>
      </c>
      <c r="M2754" s="142">
        <f>IF(C2754="ZZ Group",(SUM(IFERROR(SUM(VLOOKUP(C2754,SpeciesLookup,37,FALSE)*E2754/L2754*20*0.001),0)*(1-G2754))),SUM(IFERROR(SUM(VLOOKUP(C2754,SpeciesLookup,37,FALSE)/L2754*'6. Look Up Tables'!$M$9*0.001),0)*(1-G2754)))</f>
        <v>0</v>
      </c>
      <c r="N2754" s="120" t="s">
        <v>114</v>
      </c>
      <c r="O2754" s="122">
        <f t="shared" si="261"/>
        <v>0</v>
      </c>
      <c r="P2754" s="123"/>
    </row>
    <row r="2755" spans="2:16" x14ac:dyDescent="0.2">
      <c r="B2755" s="124"/>
      <c r="C2755" s="137"/>
      <c r="D2755" s="138">
        <f t="shared" si="258"/>
        <v>0</v>
      </c>
      <c r="E2755" s="231"/>
      <c r="F2755" s="119"/>
      <c r="G2755" s="139">
        <f t="shared" si="256"/>
        <v>0</v>
      </c>
      <c r="H2755" s="140">
        <f t="shared" si="259"/>
        <v>0</v>
      </c>
      <c r="I2755" s="122">
        <f t="shared" si="257"/>
        <v>0</v>
      </c>
      <c r="K2755" s="120"/>
      <c r="L2755" s="141" t="e">
        <f t="shared" si="260"/>
        <v>#N/A</v>
      </c>
      <c r="M2755" s="142">
        <f>IF(C2755="ZZ Group",(SUM(IFERROR(SUM(VLOOKUP(C2755,SpeciesLookup,37,FALSE)*E2755/L2755*20*0.001),0)*(1-G2755))),SUM(IFERROR(SUM(VLOOKUP(C2755,SpeciesLookup,37,FALSE)/L2755*'6. Look Up Tables'!$M$9*0.001),0)*(1-G2755)))</f>
        <v>0</v>
      </c>
      <c r="N2755" s="120" t="s">
        <v>114</v>
      </c>
      <c r="O2755" s="122">
        <f t="shared" si="261"/>
        <v>0</v>
      </c>
      <c r="P2755" s="123"/>
    </row>
    <row r="2756" spans="2:16" x14ac:dyDescent="0.2">
      <c r="B2756" s="124"/>
      <c r="C2756" s="137"/>
      <c r="D2756" s="138">
        <f t="shared" si="258"/>
        <v>0</v>
      </c>
      <c r="E2756" s="231"/>
      <c r="F2756" s="119"/>
      <c r="G2756" s="139">
        <f t="shared" si="256"/>
        <v>0</v>
      </c>
      <c r="H2756" s="140">
        <f t="shared" si="259"/>
        <v>0</v>
      </c>
      <c r="I2756" s="122">
        <f t="shared" si="257"/>
        <v>0</v>
      </c>
      <c r="K2756" s="120"/>
      <c r="L2756" s="141" t="e">
        <f t="shared" si="260"/>
        <v>#N/A</v>
      </c>
      <c r="M2756" s="142">
        <f>IF(C2756="ZZ Group",(SUM(IFERROR(SUM(VLOOKUP(C2756,SpeciesLookup,37,FALSE)*E2756/L2756*20*0.001),0)*(1-G2756))),SUM(IFERROR(SUM(VLOOKUP(C2756,SpeciesLookup,37,FALSE)/L2756*'6. Look Up Tables'!$M$9*0.001),0)*(1-G2756)))</f>
        <v>0</v>
      </c>
      <c r="N2756" s="120" t="s">
        <v>114</v>
      </c>
      <c r="O2756" s="122">
        <f t="shared" si="261"/>
        <v>0</v>
      </c>
      <c r="P2756" s="123"/>
    </row>
    <row r="2757" spans="2:16" x14ac:dyDescent="0.2">
      <c r="B2757" s="124"/>
      <c r="C2757" s="137"/>
      <c r="D2757" s="138">
        <f t="shared" si="258"/>
        <v>0</v>
      </c>
      <c r="E2757" s="231"/>
      <c r="F2757" s="119"/>
      <c r="G2757" s="139">
        <f t="shared" si="256"/>
        <v>0</v>
      </c>
      <c r="H2757" s="140">
        <f t="shared" si="259"/>
        <v>0</v>
      </c>
      <c r="I2757" s="122">
        <f t="shared" si="257"/>
        <v>0</v>
      </c>
      <c r="K2757" s="120"/>
      <c r="L2757" s="141" t="e">
        <f t="shared" si="260"/>
        <v>#N/A</v>
      </c>
      <c r="M2757" s="142">
        <f>IF(C2757="ZZ Group",(SUM(IFERROR(SUM(VLOOKUP(C2757,SpeciesLookup,37,FALSE)*E2757/L2757*20*0.001),0)*(1-G2757))),SUM(IFERROR(SUM(VLOOKUP(C2757,SpeciesLookup,37,FALSE)/L2757*'6. Look Up Tables'!$M$9*0.001),0)*(1-G2757)))</f>
        <v>0</v>
      </c>
      <c r="N2757" s="120" t="s">
        <v>114</v>
      </c>
      <c r="O2757" s="122">
        <f t="shared" si="261"/>
        <v>0</v>
      </c>
      <c r="P2757" s="123"/>
    </row>
    <row r="2758" spans="2:16" x14ac:dyDescent="0.2">
      <c r="B2758" s="124"/>
      <c r="C2758" s="137"/>
      <c r="D2758" s="138">
        <f t="shared" si="258"/>
        <v>0</v>
      </c>
      <c r="E2758" s="231"/>
      <c r="F2758" s="119"/>
      <c r="G2758" s="139">
        <f t="shared" si="256"/>
        <v>0</v>
      </c>
      <c r="H2758" s="140">
        <f t="shared" si="259"/>
        <v>0</v>
      </c>
      <c r="I2758" s="122">
        <f t="shared" si="257"/>
        <v>0</v>
      </c>
      <c r="K2758" s="120"/>
      <c r="L2758" s="141" t="e">
        <f t="shared" si="260"/>
        <v>#N/A</v>
      </c>
      <c r="M2758" s="142">
        <f>IF(C2758="ZZ Group",(SUM(IFERROR(SUM(VLOOKUP(C2758,SpeciesLookup,37,FALSE)*E2758/L2758*20*0.001),0)*(1-G2758))),SUM(IFERROR(SUM(VLOOKUP(C2758,SpeciesLookup,37,FALSE)/L2758*'6. Look Up Tables'!$M$9*0.001),0)*(1-G2758)))</f>
        <v>0</v>
      </c>
      <c r="N2758" s="120" t="s">
        <v>114</v>
      </c>
      <c r="O2758" s="122">
        <f t="shared" si="261"/>
        <v>0</v>
      </c>
      <c r="P2758" s="123"/>
    </row>
    <row r="2759" spans="2:16" x14ac:dyDescent="0.2">
      <c r="B2759" s="124"/>
      <c r="C2759" s="137"/>
      <c r="D2759" s="138">
        <f t="shared" si="258"/>
        <v>0</v>
      </c>
      <c r="E2759" s="231"/>
      <c r="F2759" s="119"/>
      <c r="G2759" s="139">
        <f t="shared" si="256"/>
        <v>0</v>
      </c>
      <c r="H2759" s="140">
        <f t="shared" si="259"/>
        <v>0</v>
      </c>
      <c r="I2759" s="122">
        <f t="shared" si="257"/>
        <v>0</v>
      </c>
      <c r="K2759" s="120"/>
      <c r="L2759" s="141" t="e">
        <f t="shared" si="260"/>
        <v>#N/A</v>
      </c>
      <c r="M2759" s="142">
        <f>IF(C2759="ZZ Group",(SUM(IFERROR(SUM(VLOOKUP(C2759,SpeciesLookup,37,FALSE)*E2759/L2759*20*0.001),0)*(1-G2759))),SUM(IFERROR(SUM(VLOOKUP(C2759,SpeciesLookup,37,FALSE)/L2759*'6. Look Up Tables'!$M$9*0.001),0)*(1-G2759)))</f>
        <v>0</v>
      </c>
      <c r="N2759" s="120" t="s">
        <v>114</v>
      </c>
      <c r="O2759" s="122">
        <f t="shared" si="261"/>
        <v>0</v>
      </c>
      <c r="P2759" s="123"/>
    </row>
    <row r="2760" spans="2:16" x14ac:dyDescent="0.2">
      <c r="B2760" s="124"/>
      <c r="C2760" s="137"/>
      <c r="D2760" s="138">
        <f t="shared" si="258"/>
        <v>0</v>
      </c>
      <c r="E2760" s="231"/>
      <c r="F2760" s="119"/>
      <c r="G2760" s="139">
        <f t="shared" si="256"/>
        <v>0</v>
      </c>
      <c r="H2760" s="140">
        <f t="shared" si="259"/>
        <v>0</v>
      </c>
      <c r="I2760" s="122">
        <f t="shared" si="257"/>
        <v>0</v>
      </c>
      <c r="K2760" s="120"/>
      <c r="L2760" s="141" t="e">
        <f t="shared" si="260"/>
        <v>#N/A</v>
      </c>
      <c r="M2760" s="142">
        <f>IF(C2760="ZZ Group",(SUM(IFERROR(SUM(VLOOKUP(C2760,SpeciesLookup,37,FALSE)*E2760/L2760*20*0.001),0)*(1-G2760))),SUM(IFERROR(SUM(VLOOKUP(C2760,SpeciesLookup,37,FALSE)/L2760*'6. Look Up Tables'!$M$9*0.001),0)*(1-G2760)))</f>
        <v>0</v>
      </c>
      <c r="N2760" s="120" t="s">
        <v>114</v>
      </c>
      <c r="O2760" s="122">
        <f t="shared" si="261"/>
        <v>0</v>
      </c>
      <c r="P2760" s="123"/>
    </row>
    <row r="2761" spans="2:16" x14ac:dyDescent="0.2">
      <c r="B2761" s="124"/>
      <c r="C2761" s="137"/>
      <c r="D2761" s="138">
        <f t="shared" si="258"/>
        <v>0</v>
      </c>
      <c r="E2761" s="231"/>
      <c r="F2761" s="119"/>
      <c r="G2761" s="139">
        <f t="shared" si="256"/>
        <v>0</v>
      </c>
      <c r="H2761" s="140">
        <f t="shared" si="259"/>
        <v>0</v>
      </c>
      <c r="I2761" s="122">
        <f t="shared" si="257"/>
        <v>0</v>
      </c>
      <c r="K2761" s="120"/>
      <c r="L2761" s="141" t="e">
        <f t="shared" si="260"/>
        <v>#N/A</v>
      </c>
      <c r="M2761" s="142">
        <f>IF(C2761="ZZ Group",(SUM(IFERROR(SUM(VLOOKUP(C2761,SpeciesLookup,37,FALSE)*E2761/L2761*20*0.001),0)*(1-G2761))),SUM(IFERROR(SUM(VLOOKUP(C2761,SpeciesLookup,37,FALSE)/L2761*'6. Look Up Tables'!$M$9*0.001),0)*(1-G2761)))</f>
        <v>0</v>
      </c>
      <c r="N2761" s="120" t="s">
        <v>114</v>
      </c>
      <c r="O2761" s="122">
        <f t="shared" si="261"/>
        <v>0</v>
      </c>
      <c r="P2761" s="123"/>
    </row>
    <row r="2762" spans="2:16" x14ac:dyDescent="0.2">
      <c r="B2762" s="124"/>
      <c r="C2762" s="137"/>
      <c r="D2762" s="138">
        <f t="shared" si="258"/>
        <v>0</v>
      </c>
      <c r="E2762" s="231"/>
      <c r="F2762" s="119"/>
      <c r="G2762" s="139">
        <f t="shared" si="256"/>
        <v>0</v>
      </c>
      <c r="H2762" s="140">
        <f t="shared" si="259"/>
        <v>0</v>
      </c>
      <c r="I2762" s="122">
        <f t="shared" si="257"/>
        <v>0</v>
      </c>
      <c r="K2762" s="120"/>
      <c r="L2762" s="141" t="e">
        <f t="shared" si="260"/>
        <v>#N/A</v>
      </c>
      <c r="M2762" s="142">
        <f>IF(C2762="ZZ Group",(SUM(IFERROR(SUM(VLOOKUP(C2762,SpeciesLookup,37,FALSE)*E2762/L2762*20*0.001),0)*(1-G2762))),SUM(IFERROR(SUM(VLOOKUP(C2762,SpeciesLookup,37,FALSE)/L2762*'6. Look Up Tables'!$M$9*0.001),0)*(1-G2762)))</f>
        <v>0</v>
      </c>
      <c r="N2762" s="120" t="s">
        <v>114</v>
      </c>
      <c r="O2762" s="122">
        <f t="shared" si="261"/>
        <v>0</v>
      </c>
      <c r="P2762" s="123"/>
    </row>
    <row r="2763" spans="2:16" x14ac:dyDescent="0.2">
      <c r="B2763" s="124"/>
      <c r="C2763" s="137"/>
      <c r="D2763" s="138">
        <f t="shared" si="258"/>
        <v>0</v>
      </c>
      <c r="E2763" s="231"/>
      <c r="F2763" s="119"/>
      <c r="G2763" s="139">
        <f t="shared" si="256"/>
        <v>0</v>
      </c>
      <c r="H2763" s="140">
        <f t="shared" si="259"/>
        <v>0</v>
      </c>
      <c r="I2763" s="122">
        <f t="shared" si="257"/>
        <v>0</v>
      </c>
      <c r="K2763" s="120"/>
      <c r="L2763" s="141" t="e">
        <f t="shared" si="260"/>
        <v>#N/A</v>
      </c>
      <c r="M2763" s="142">
        <f>IF(C2763="ZZ Group",(SUM(IFERROR(SUM(VLOOKUP(C2763,SpeciesLookup,37,FALSE)*E2763/L2763*20*0.001),0)*(1-G2763))),SUM(IFERROR(SUM(VLOOKUP(C2763,SpeciesLookup,37,FALSE)/L2763*'6. Look Up Tables'!$M$9*0.001),0)*(1-G2763)))</f>
        <v>0</v>
      </c>
      <c r="N2763" s="120" t="s">
        <v>114</v>
      </c>
      <c r="O2763" s="122">
        <f t="shared" si="261"/>
        <v>0</v>
      </c>
      <c r="P2763" s="123"/>
    </row>
    <row r="2764" spans="2:16" x14ac:dyDescent="0.2">
      <c r="B2764" s="124"/>
      <c r="C2764" s="137"/>
      <c r="D2764" s="138">
        <f t="shared" si="258"/>
        <v>0</v>
      </c>
      <c r="E2764" s="231"/>
      <c r="F2764" s="119"/>
      <c r="G2764" s="139">
        <f t="shared" si="256"/>
        <v>0</v>
      </c>
      <c r="H2764" s="140">
        <f t="shared" si="259"/>
        <v>0</v>
      </c>
      <c r="I2764" s="122">
        <f t="shared" si="257"/>
        <v>0</v>
      </c>
      <c r="K2764" s="120"/>
      <c r="L2764" s="141" t="e">
        <f t="shared" si="260"/>
        <v>#N/A</v>
      </c>
      <c r="M2764" s="142">
        <f>IF(C2764="ZZ Group",(SUM(IFERROR(SUM(VLOOKUP(C2764,SpeciesLookup,37,FALSE)*E2764/L2764*20*0.001),0)*(1-G2764))),SUM(IFERROR(SUM(VLOOKUP(C2764,SpeciesLookup,37,FALSE)/L2764*'6. Look Up Tables'!$M$9*0.001),0)*(1-G2764)))</f>
        <v>0</v>
      </c>
      <c r="N2764" s="120" t="s">
        <v>114</v>
      </c>
      <c r="O2764" s="122">
        <f t="shared" si="261"/>
        <v>0</v>
      </c>
      <c r="P2764" s="123"/>
    </row>
    <row r="2765" spans="2:16" x14ac:dyDescent="0.2">
      <c r="B2765" s="124"/>
      <c r="C2765" s="137"/>
      <c r="D2765" s="138">
        <f t="shared" si="258"/>
        <v>0</v>
      </c>
      <c r="E2765" s="231"/>
      <c r="F2765" s="119"/>
      <c r="G2765" s="139">
        <f t="shared" ref="G2765:G2828" si="262">IF(C2765="ZZ Group",SUM(F2765/E2765),(IFERROR(SUM(F2765/(PI()*(D2765)^2)),0)))</f>
        <v>0</v>
      </c>
      <c r="H2765" s="140">
        <f t="shared" si="259"/>
        <v>0</v>
      </c>
      <c r="I2765" s="122">
        <f t="shared" ref="I2765:I2828" si="263">IFERROR(SUM(H2765*(1-G2765)),(E2765*(1-G2765)))</f>
        <v>0</v>
      </c>
      <c r="K2765" s="120"/>
      <c r="L2765" s="141" t="e">
        <f t="shared" si="260"/>
        <v>#N/A</v>
      </c>
      <c r="M2765" s="142">
        <f>IF(C2765="ZZ Group",(SUM(IFERROR(SUM(VLOOKUP(C2765,SpeciesLookup,37,FALSE)*E2765/L2765*20*0.001),0)*(1-G2765))),SUM(IFERROR(SUM(VLOOKUP(C2765,SpeciesLookup,37,FALSE)/L2765*'6. Look Up Tables'!$M$9*0.001),0)*(1-G2765)))</f>
        <v>0</v>
      </c>
      <c r="N2765" s="120" t="s">
        <v>114</v>
      </c>
      <c r="O2765" s="122">
        <f t="shared" si="261"/>
        <v>0</v>
      </c>
      <c r="P2765" s="123"/>
    </row>
    <row r="2766" spans="2:16" x14ac:dyDescent="0.2">
      <c r="B2766" s="124"/>
      <c r="C2766" s="137"/>
      <c r="D2766" s="138">
        <f t="shared" si="258"/>
        <v>0</v>
      </c>
      <c r="E2766" s="231"/>
      <c r="F2766" s="119"/>
      <c r="G2766" s="139">
        <f t="shared" si="262"/>
        <v>0</v>
      </c>
      <c r="H2766" s="140">
        <f t="shared" si="259"/>
        <v>0</v>
      </c>
      <c r="I2766" s="122">
        <f t="shared" si="263"/>
        <v>0</v>
      </c>
      <c r="K2766" s="120"/>
      <c r="L2766" s="141" t="e">
        <f t="shared" si="260"/>
        <v>#N/A</v>
      </c>
      <c r="M2766" s="142">
        <f>IF(C2766="ZZ Group",(SUM(IFERROR(SUM(VLOOKUP(C2766,SpeciesLookup,37,FALSE)*E2766/L2766*20*0.001),0)*(1-G2766))),SUM(IFERROR(SUM(VLOOKUP(C2766,SpeciesLookup,37,FALSE)/L2766*'6. Look Up Tables'!$M$9*0.001),0)*(1-G2766)))</f>
        <v>0</v>
      </c>
      <c r="N2766" s="120" t="s">
        <v>114</v>
      </c>
      <c r="O2766" s="122">
        <f t="shared" si="261"/>
        <v>0</v>
      </c>
      <c r="P2766" s="123"/>
    </row>
    <row r="2767" spans="2:16" x14ac:dyDescent="0.2">
      <c r="B2767" s="124"/>
      <c r="C2767" s="137"/>
      <c r="D2767" s="138">
        <f t="shared" si="258"/>
        <v>0</v>
      </c>
      <c r="E2767" s="231"/>
      <c r="F2767" s="119"/>
      <c r="G2767" s="139">
        <f t="shared" si="262"/>
        <v>0</v>
      </c>
      <c r="H2767" s="140">
        <f t="shared" si="259"/>
        <v>0</v>
      </c>
      <c r="I2767" s="122">
        <f t="shared" si="263"/>
        <v>0</v>
      </c>
      <c r="K2767" s="120"/>
      <c r="L2767" s="141" t="e">
        <f t="shared" si="260"/>
        <v>#N/A</v>
      </c>
      <c r="M2767" s="142">
        <f>IF(C2767="ZZ Group",(SUM(IFERROR(SUM(VLOOKUP(C2767,SpeciesLookup,37,FALSE)*E2767/L2767*20*0.001),0)*(1-G2767))),SUM(IFERROR(SUM(VLOOKUP(C2767,SpeciesLookup,37,FALSE)/L2767*'6. Look Up Tables'!$M$9*0.001),0)*(1-G2767)))</f>
        <v>0</v>
      </c>
      <c r="N2767" s="120" t="s">
        <v>114</v>
      </c>
      <c r="O2767" s="122">
        <f t="shared" si="261"/>
        <v>0</v>
      </c>
      <c r="P2767" s="123"/>
    </row>
    <row r="2768" spans="2:16" x14ac:dyDescent="0.2">
      <c r="B2768" s="124"/>
      <c r="C2768" s="137"/>
      <c r="D2768" s="138">
        <f t="shared" si="258"/>
        <v>0</v>
      </c>
      <c r="E2768" s="231"/>
      <c r="F2768" s="119"/>
      <c r="G2768" s="139">
        <f t="shared" si="262"/>
        <v>0</v>
      </c>
      <c r="H2768" s="140">
        <f t="shared" si="259"/>
        <v>0</v>
      </c>
      <c r="I2768" s="122">
        <f t="shared" si="263"/>
        <v>0</v>
      </c>
      <c r="K2768" s="120"/>
      <c r="L2768" s="141" t="e">
        <f t="shared" si="260"/>
        <v>#N/A</v>
      </c>
      <c r="M2768" s="142">
        <f>IF(C2768="ZZ Group",(SUM(IFERROR(SUM(VLOOKUP(C2768,SpeciesLookup,37,FALSE)*E2768/L2768*20*0.001),0)*(1-G2768))),SUM(IFERROR(SUM(VLOOKUP(C2768,SpeciesLookup,37,FALSE)/L2768*'6. Look Up Tables'!$M$9*0.001),0)*(1-G2768)))</f>
        <v>0</v>
      </c>
      <c r="N2768" s="120" t="s">
        <v>114</v>
      </c>
      <c r="O2768" s="122">
        <f t="shared" si="261"/>
        <v>0</v>
      </c>
      <c r="P2768" s="123"/>
    </row>
    <row r="2769" spans="2:16" x14ac:dyDescent="0.2">
      <c r="B2769" s="124"/>
      <c r="C2769" s="137"/>
      <c r="D2769" s="138">
        <f t="shared" si="258"/>
        <v>0</v>
      </c>
      <c r="E2769" s="231"/>
      <c r="F2769" s="119"/>
      <c r="G2769" s="139">
        <f t="shared" si="262"/>
        <v>0</v>
      </c>
      <c r="H2769" s="140">
        <f t="shared" si="259"/>
        <v>0</v>
      </c>
      <c r="I2769" s="122">
        <f t="shared" si="263"/>
        <v>0</v>
      </c>
      <c r="K2769" s="120"/>
      <c r="L2769" s="141" t="e">
        <f t="shared" si="260"/>
        <v>#N/A</v>
      </c>
      <c r="M2769" s="142">
        <f>IF(C2769="ZZ Group",(SUM(IFERROR(SUM(VLOOKUP(C2769,SpeciesLookup,37,FALSE)*E2769/L2769*20*0.001),0)*(1-G2769))),SUM(IFERROR(SUM(VLOOKUP(C2769,SpeciesLookup,37,FALSE)/L2769*'6. Look Up Tables'!$M$9*0.001),0)*(1-G2769)))</f>
        <v>0</v>
      </c>
      <c r="N2769" s="120" t="s">
        <v>114</v>
      </c>
      <c r="O2769" s="122">
        <f t="shared" si="261"/>
        <v>0</v>
      </c>
      <c r="P2769" s="123"/>
    </row>
    <row r="2770" spans="2:16" x14ac:dyDescent="0.2">
      <c r="B2770" s="124"/>
      <c r="C2770" s="137"/>
      <c r="D2770" s="138">
        <f t="shared" si="258"/>
        <v>0</v>
      </c>
      <c r="E2770" s="231"/>
      <c r="F2770" s="119"/>
      <c r="G2770" s="139">
        <f t="shared" si="262"/>
        <v>0</v>
      </c>
      <c r="H2770" s="140">
        <f t="shared" si="259"/>
        <v>0</v>
      </c>
      <c r="I2770" s="122">
        <f t="shared" si="263"/>
        <v>0</v>
      </c>
      <c r="K2770" s="120"/>
      <c r="L2770" s="141" t="e">
        <f t="shared" si="260"/>
        <v>#N/A</v>
      </c>
      <c r="M2770" s="142">
        <f>IF(C2770="ZZ Group",(SUM(IFERROR(SUM(VLOOKUP(C2770,SpeciesLookup,37,FALSE)*E2770/L2770*20*0.001),0)*(1-G2770))),SUM(IFERROR(SUM(VLOOKUP(C2770,SpeciesLookup,37,FALSE)/L2770*'6. Look Up Tables'!$M$9*0.001),0)*(1-G2770)))</f>
        <v>0</v>
      </c>
      <c r="N2770" s="120" t="s">
        <v>114</v>
      </c>
      <c r="O2770" s="122">
        <f t="shared" si="261"/>
        <v>0</v>
      </c>
      <c r="P2770" s="123"/>
    </row>
    <row r="2771" spans="2:16" x14ac:dyDescent="0.2">
      <c r="B2771" s="124"/>
      <c r="C2771" s="137"/>
      <c r="D2771" s="138">
        <f t="shared" si="258"/>
        <v>0</v>
      </c>
      <c r="E2771" s="231"/>
      <c r="F2771" s="119"/>
      <c r="G2771" s="139">
        <f t="shared" si="262"/>
        <v>0</v>
      </c>
      <c r="H2771" s="140">
        <f t="shared" si="259"/>
        <v>0</v>
      </c>
      <c r="I2771" s="122">
        <f t="shared" si="263"/>
        <v>0</v>
      </c>
      <c r="K2771" s="120"/>
      <c r="L2771" s="141" t="e">
        <f t="shared" si="260"/>
        <v>#N/A</v>
      </c>
      <c r="M2771" s="142">
        <f>IF(C2771="ZZ Group",(SUM(IFERROR(SUM(VLOOKUP(C2771,SpeciesLookup,37,FALSE)*E2771/L2771*20*0.001),0)*(1-G2771))),SUM(IFERROR(SUM(VLOOKUP(C2771,SpeciesLookup,37,FALSE)/L2771*'6. Look Up Tables'!$M$9*0.001),0)*(1-G2771)))</f>
        <v>0</v>
      </c>
      <c r="N2771" s="120" t="s">
        <v>114</v>
      </c>
      <c r="O2771" s="122">
        <f t="shared" si="261"/>
        <v>0</v>
      </c>
      <c r="P2771" s="123"/>
    </row>
    <row r="2772" spans="2:16" x14ac:dyDescent="0.2">
      <c r="B2772" s="124"/>
      <c r="C2772" s="137"/>
      <c r="D2772" s="138">
        <f t="shared" si="258"/>
        <v>0</v>
      </c>
      <c r="E2772" s="231"/>
      <c r="F2772" s="119"/>
      <c r="G2772" s="139">
        <f t="shared" si="262"/>
        <v>0</v>
      </c>
      <c r="H2772" s="140">
        <f t="shared" si="259"/>
        <v>0</v>
      </c>
      <c r="I2772" s="122">
        <f t="shared" si="263"/>
        <v>0</v>
      </c>
      <c r="K2772" s="120"/>
      <c r="L2772" s="141" t="e">
        <f t="shared" si="260"/>
        <v>#N/A</v>
      </c>
      <c r="M2772" s="142">
        <f>IF(C2772="ZZ Group",(SUM(IFERROR(SUM(VLOOKUP(C2772,SpeciesLookup,37,FALSE)*E2772/L2772*20*0.001),0)*(1-G2772))),SUM(IFERROR(SUM(VLOOKUP(C2772,SpeciesLookup,37,FALSE)/L2772*'6. Look Up Tables'!$M$9*0.001),0)*(1-G2772)))</f>
        <v>0</v>
      </c>
      <c r="N2772" s="120" t="s">
        <v>114</v>
      </c>
      <c r="O2772" s="122">
        <f t="shared" si="261"/>
        <v>0</v>
      </c>
      <c r="P2772" s="123"/>
    </row>
    <row r="2773" spans="2:16" x14ac:dyDescent="0.2">
      <c r="B2773" s="124"/>
      <c r="C2773" s="137"/>
      <c r="D2773" s="138">
        <f t="shared" si="258"/>
        <v>0</v>
      </c>
      <c r="E2773" s="231"/>
      <c r="F2773" s="119"/>
      <c r="G2773" s="139">
        <f t="shared" si="262"/>
        <v>0</v>
      </c>
      <c r="H2773" s="140">
        <f t="shared" si="259"/>
        <v>0</v>
      </c>
      <c r="I2773" s="122">
        <f t="shared" si="263"/>
        <v>0</v>
      </c>
      <c r="K2773" s="120"/>
      <c r="L2773" s="141" t="e">
        <f t="shared" si="260"/>
        <v>#N/A</v>
      </c>
      <c r="M2773" s="142">
        <f>IF(C2773="ZZ Group",(SUM(IFERROR(SUM(VLOOKUP(C2773,SpeciesLookup,37,FALSE)*E2773/L2773*20*0.001),0)*(1-G2773))),SUM(IFERROR(SUM(VLOOKUP(C2773,SpeciesLookup,37,FALSE)/L2773*'6. Look Up Tables'!$M$9*0.001),0)*(1-G2773)))</f>
        <v>0</v>
      </c>
      <c r="N2773" s="120" t="s">
        <v>114</v>
      </c>
      <c r="O2773" s="122">
        <f t="shared" si="261"/>
        <v>0</v>
      </c>
      <c r="P2773" s="123"/>
    </row>
    <row r="2774" spans="2:16" x14ac:dyDescent="0.2">
      <c r="B2774" s="124"/>
      <c r="C2774" s="137"/>
      <c r="D2774" s="138">
        <f t="shared" si="258"/>
        <v>0</v>
      </c>
      <c r="E2774" s="231"/>
      <c r="F2774" s="119"/>
      <c r="G2774" s="139">
        <f t="shared" si="262"/>
        <v>0</v>
      </c>
      <c r="H2774" s="140">
        <f t="shared" si="259"/>
        <v>0</v>
      </c>
      <c r="I2774" s="122">
        <f t="shared" si="263"/>
        <v>0</v>
      </c>
      <c r="K2774" s="120"/>
      <c r="L2774" s="141" t="e">
        <f t="shared" si="260"/>
        <v>#N/A</v>
      </c>
      <c r="M2774" s="142">
        <f>IF(C2774="ZZ Group",(SUM(IFERROR(SUM(VLOOKUP(C2774,SpeciesLookup,37,FALSE)*E2774/L2774*20*0.001),0)*(1-G2774))),SUM(IFERROR(SUM(VLOOKUP(C2774,SpeciesLookup,37,FALSE)/L2774*'6. Look Up Tables'!$M$9*0.001),0)*(1-G2774)))</f>
        <v>0</v>
      </c>
      <c r="N2774" s="120" t="s">
        <v>114</v>
      </c>
      <c r="O2774" s="122">
        <f t="shared" si="261"/>
        <v>0</v>
      </c>
      <c r="P2774" s="123"/>
    </row>
    <row r="2775" spans="2:16" x14ac:dyDescent="0.2">
      <c r="B2775" s="124"/>
      <c r="C2775" s="137"/>
      <c r="D2775" s="138">
        <f t="shared" si="258"/>
        <v>0</v>
      </c>
      <c r="E2775" s="231"/>
      <c r="F2775" s="119"/>
      <c r="G2775" s="139">
        <f t="shared" si="262"/>
        <v>0</v>
      </c>
      <c r="H2775" s="140">
        <f t="shared" si="259"/>
        <v>0</v>
      </c>
      <c r="I2775" s="122">
        <f t="shared" si="263"/>
        <v>0</v>
      </c>
      <c r="K2775" s="120"/>
      <c r="L2775" s="141" t="e">
        <f t="shared" si="260"/>
        <v>#N/A</v>
      </c>
      <c r="M2775" s="142">
        <f>IF(C2775="ZZ Group",(SUM(IFERROR(SUM(VLOOKUP(C2775,SpeciesLookup,37,FALSE)*E2775/L2775*20*0.001),0)*(1-G2775))),SUM(IFERROR(SUM(VLOOKUP(C2775,SpeciesLookup,37,FALSE)/L2775*'6. Look Up Tables'!$M$9*0.001),0)*(1-G2775)))</f>
        <v>0</v>
      </c>
      <c r="N2775" s="120" t="s">
        <v>114</v>
      </c>
      <c r="O2775" s="122">
        <f t="shared" si="261"/>
        <v>0</v>
      </c>
      <c r="P2775" s="123"/>
    </row>
    <row r="2776" spans="2:16" x14ac:dyDescent="0.2">
      <c r="B2776" s="124"/>
      <c r="C2776" s="137"/>
      <c r="D2776" s="138">
        <f t="shared" si="258"/>
        <v>0</v>
      </c>
      <c r="E2776" s="231"/>
      <c r="F2776" s="119"/>
      <c r="G2776" s="139">
        <f t="shared" si="262"/>
        <v>0</v>
      </c>
      <c r="H2776" s="140">
        <f t="shared" si="259"/>
        <v>0</v>
      </c>
      <c r="I2776" s="122">
        <f t="shared" si="263"/>
        <v>0</v>
      </c>
      <c r="K2776" s="120"/>
      <c r="L2776" s="141" t="e">
        <f t="shared" si="260"/>
        <v>#N/A</v>
      </c>
      <c r="M2776" s="142">
        <f>IF(C2776="ZZ Group",(SUM(IFERROR(SUM(VLOOKUP(C2776,SpeciesLookup,37,FALSE)*E2776/L2776*20*0.001),0)*(1-G2776))),SUM(IFERROR(SUM(VLOOKUP(C2776,SpeciesLookup,37,FALSE)/L2776*'6. Look Up Tables'!$M$9*0.001),0)*(1-G2776)))</f>
        <v>0</v>
      </c>
      <c r="N2776" s="120" t="s">
        <v>114</v>
      </c>
      <c r="O2776" s="122">
        <f t="shared" si="261"/>
        <v>0</v>
      </c>
      <c r="P2776" s="123"/>
    </row>
    <row r="2777" spans="2:16" x14ac:dyDescent="0.2">
      <c r="B2777" s="124"/>
      <c r="C2777" s="137"/>
      <c r="D2777" s="138">
        <f t="shared" si="258"/>
        <v>0</v>
      </c>
      <c r="E2777" s="231"/>
      <c r="F2777" s="119"/>
      <c r="G2777" s="139">
        <f t="shared" si="262"/>
        <v>0</v>
      </c>
      <c r="H2777" s="140">
        <f t="shared" si="259"/>
        <v>0</v>
      </c>
      <c r="I2777" s="122">
        <f t="shared" si="263"/>
        <v>0</v>
      </c>
      <c r="K2777" s="120"/>
      <c r="L2777" s="141" t="e">
        <f t="shared" si="260"/>
        <v>#N/A</v>
      </c>
      <c r="M2777" s="142">
        <f>IF(C2777="ZZ Group",(SUM(IFERROR(SUM(VLOOKUP(C2777,SpeciesLookup,37,FALSE)*E2777/L2777*20*0.001),0)*(1-G2777))),SUM(IFERROR(SUM(VLOOKUP(C2777,SpeciesLookup,37,FALSE)/L2777*'6. Look Up Tables'!$M$9*0.001),0)*(1-G2777)))</f>
        <v>0</v>
      </c>
      <c r="N2777" s="120" t="s">
        <v>114</v>
      </c>
      <c r="O2777" s="122">
        <f t="shared" si="261"/>
        <v>0</v>
      </c>
      <c r="P2777" s="123"/>
    </row>
    <row r="2778" spans="2:16" x14ac:dyDescent="0.2">
      <c r="B2778" s="124"/>
      <c r="C2778" s="137"/>
      <c r="D2778" s="138">
        <f t="shared" si="258"/>
        <v>0</v>
      </c>
      <c r="E2778" s="231"/>
      <c r="F2778" s="119"/>
      <c r="G2778" s="139">
        <f t="shared" si="262"/>
        <v>0</v>
      </c>
      <c r="H2778" s="140">
        <f t="shared" si="259"/>
        <v>0</v>
      </c>
      <c r="I2778" s="122">
        <f t="shared" si="263"/>
        <v>0</v>
      </c>
      <c r="K2778" s="120"/>
      <c r="L2778" s="141" t="e">
        <f t="shared" si="260"/>
        <v>#N/A</v>
      </c>
      <c r="M2778" s="142">
        <f>IF(C2778="ZZ Group",(SUM(IFERROR(SUM(VLOOKUP(C2778,SpeciesLookup,37,FALSE)*E2778/L2778*20*0.001),0)*(1-G2778))),SUM(IFERROR(SUM(VLOOKUP(C2778,SpeciesLookup,37,FALSE)/L2778*'6. Look Up Tables'!$M$9*0.001),0)*(1-G2778)))</f>
        <v>0</v>
      </c>
      <c r="N2778" s="120" t="s">
        <v>114</v>
      </c>
      <c r="O2778" s="122">
        <f t="shared" si="261"/>
        <v>0</v>
      </c>
      <c r="P2778" s="123"/>
    </row>
    <row r="2779" spans="2:16" x14ac:dyDescent="0.2">
      <c r="B2779" s="124"/>
      <c r="C2779" s="137"/>
      <c r="D2779" s="138">
        <f t="shared" si="258"/>
        <v>0</v>
      </c>
      <c r="E2779" s="231"/>
      <c r="F2779" s="119"/>
      <c r="G2779" s="139">
        <f t="shared" si="262"/>
        <v>0</v>
      </c>
      <c r="H2779" s="140">
        <f t="shared" si="259"/>
        <v>0</v>
      </c>
      <c r="I2779" s="122">
        <f t="shared" si="263"/>
        <v>0</v>
      </c>
      <c r="K2779" s="120"/>
      <c r="L2779" s="141" t="e">
        <f t="shared" si="260"/>
        <v>#N/A</v>
      </c>
      <c r="M2779" s="142">
        <f>IF(C2779="ZZ Group",(SUM(IFERROR(SUM(VLOOKUP(C2779,SpeciesLookup,37,FALSE)*E2779/L2779*20*0.001),0)*(1-G2779))),SUM(IFERROR(SUM(VLOOKUP(C2779,SpeciesLookup,37,FALSE)/L2779*'6. Look Up Tables'!$M$9*0.001),0)*(1-G2779)))</f>
        <v>0</v>
      </c>
      <c r="N2779" s="120" t="s">
        <v>114</v>
      </c>
      <c r="O2779" s="122">
        <f t="shared" si="261"/>
        <v>0</v>
      </c>
      <c r="P2779" s="123"/>
    </row>
    <row r="2780" spans="2:16" x14ac:dyDescent="0.2">
      <c r="B2780" s="124"/>
      <c r="C2780" s="137"/>
      <c r="D2780" s="138">
        <f t="shared" si="258"/>
        <v>0</v>
      </c>
      <c r="E2780" s="231"/>
      <c r="F2780" s="119"/>
      <c r="G2780" s="139">
        <f t="shared" si="262"/>
        <v>0</v>
      </c>
      <c r="H2780" s="140">
        <f t="shared" si="259"/>
        <v>0</v>
      </c>
      <c r="I2780" s="122">
        <f t="shared" si="263"/>
        <v>0</v>
      </c>
      <c r="K2780" s="120"/>
      <c r="L2780" s="141" t="e">
        <f t="shared" si="260"/>
        <v>#N/A</v>
      </c>
      <c r="M2780" s="142">
        <f>IF(C2780="ZZ Group",(SUM(IFERROR(SUM(VLOOKUP(C2780,SpeciesLookup,37,FALSE)*E2780/L2780*20*0.001),0)*(1-G2780))),SUM(IFERROR(SUM(VLOOKUP(C2780,SpeciesLookup,37,FALSE)/L2780*'6. Look Up Tables'!$M$9*0.001),0)*(1-G2780)))</f>
        <v>0</v>
      </c>
      <c r="N2780" s="120" t="s">
        <v>114</v>
      </c>
      <c r="O2780" s="122">
        <f t="shared" si="261"/>
        <v>0</v>
      </c>
      <c r="P2780" s="123"/>
    </row>
    <row r="2781" spans="2:16" x14ac:dyDescent="0.2">
      <c r="B2781" s="124"/>
      <c r="C2781" s="137"/>
      <c r="D2781" s="138">
        <f t="shared" si="258"/>
        <v>0</v>
      </c>
      <c r="E2781" s="231"/>
      <c r="F2781" s="119"/>
      <c r="G2781" s="139">
        <f t="shared" si="262"/>
        <v>0</v>
      </c>
      <c r="H2781" s="140">
        <f t="shared" si="259"/>
        <v>0</v>
      </c>
      <c r="I2781" s="122">
        <f t="shared" si="263"/>
        <v>0</v>
      </c>
      <c r="K2781" s="120"/>
      <c r="L2781" s="141" t="e">
        <f t="shared" si="260"/>
        <v>#N/A</v>
      </c>
      <c r="M2781" s="142">
        <f>IF(C2781="ZZ Group",(SUM(IFERROR(SUM(VLOOKUP(C2781,SpeciesLookup,37,FALSE)*E2781/L2781*20*0.001),0)*(1-G2781))),SUM(IFERROR(SUM(VLOOKUP(C2781,SpeciesLookup,37,FALSE)/L2781*'6. Look Up Tables'!$M$9*0.001),0)*(1-G2781)))</f>
        <v>0</v>
      </c>
      <c r="N2781" s="120" t="s">
        <v>114</v>
      </c>
      <c r="O2781" s="122">
        <f t="shared" si="261"/>
        <v>0</v>
      </c>
      <c r="P2781" s="123"/>
    </row>
    <row r="2782" spans="2:16" x14ac:dyDescent="0.2">
      <c r="B2782" s="124"/>
      <c r="C2782" s="137"/>
      <c r="D2782" s="138">
        <f t="shared" si="258"/>
        <v>0</v>
      </c>
      <c r="E2782" s="231"/>
      <c r="F2782" s="119"/>
      <c r="G2782" s="139">
        <f t="shared" si="262"/>
        <v>0</v>
      </c>
      <c r="H2782" s="140">
        <f t="shared" si="259"/>
        <v>0</v>
      </c>
      <c r="I2782" s="122">
        <f t="shared" si="263"/>
        <v>0</v>
      </c>
      <c r="K2782" s="120"/>
      <c r="L2782" s="141" t="e">
        <f t="shared" si="260"/>
        <v>#N/A</v>
      </c>
      <c r="M2782" s="142">
        <f>IF(C2782="ZZ Group",(SUM(IFERROR(SUM(VLOOKUP(C2782,SpeciesLookup,37,FALSE)*E2782/L2782*20*0.001),0)*(1-G2782))),SUM(IFERROR(SUM(VLOOKUP(C2782,SpeciesLookup,37,FALSE)/L2782*'6. Look Up Tables'!$M$9*0.001),0)*(1-G2782)))</f>
        <v>0</v>
      </c>
      <c r="N2782" s="120" t="s">
        <v>114</v>
      </c>
      <c r="O2782" s="122">
        <f t="shared" si="261"/>
        <v>0</v>
      </c>
      <c r="P2782" s="123"/>
    </row>
    <row r="2783" spans="2:16" x14ac:dyDescent="0.2">
      <c r="B2783" s="124"/>
      <c r="C2783" s="137"/>
      <c r="D2783" s="138">
        <f t="shared" si="258"/>
        <v>0</v>
      </c>
      <c r="E2783" s="231"/>
      <c r="F2783" s="119"/>
      <c r="G2783" s="139">
        <f t="shared" si="262"/>
        <v>0</v>
      </c>
      <c r="H2783" s="140">
        <f t="shared" si="259"/>
        <v>0</v>
      </c>
      <c r="I2783" s="122">
        <f t="shared" si="263"/>
        <v>0</v>
      </c>
      <c r="K2783" s="120"/>
      <c r="L2783" s="141" t="e">
        <f t="shared" si="260"/>
        <v>#N/A</v>
      </c>
      <c r="M2783" s="142">
        <f>IF(C2783="ZZ Group",(SUM(IFERROR(SUM(VLOOKUP(C2783,SpeciesLookup,37,FALSE)*E2783/L2783*20*0.001),0)*(1-G2783))),SUM(IFERROR(SUM(VLOOKUP(C2783,SpeciesLookup,37,FALSE)/L2783*'6. Look Up Tables'!$M$9*0.001),0)*(1-G2783)))</f>
        <v>0</v>
      </c>
      <c r="N2783" s="120" t="s">
        <v>114</v>
      </c>
      <c r="O2783" s="122">
        <f t="shared" si="261"/>
        <v>0</v>
      </c>
      <c r="P2783" s="123"/>
    </row>
    <row r="2784" spans="2:16" x14ac:dyDescent="0.2">
      <c r="B2784" s="124"/>
      <c r="C2784" s="137"/>
      <c r="D2784" s="138">
        <f t="shared" si="258"/>
        <v>0</v>
      </c>
      <c r="E2784" s="231"/>
      <c r="F2784" s="119"/>
      <c r="G2784" s="139">
        <f t="shared" si="262"/>
        <v>0</v>
      </c>
      <c r="H2784" s="140">
        <f t="shared" si="259"/>
        <v>0</v>
      </c>
      <c r="I2784" s="122">
        <f t="shared" si="263"/>
        <v>0</v>
      </c>
      <c r="K2784" s="120"/>
      <c r="L2784" s="141" t="e">
        <f t="shared" si="260"/>
        <v>#N/A</v>
      </c>
      <c r="M2784" s="142">
        <f>IF(C2784="ZZ Group",(SUM(IFERROR(SUM(VLOOKUP(C2784,SpeciesLookup,37,FALSE)*E2784/L2784*20*0.001),0)*(1-G2784))),SUM(IFERROR(SUM(VLOOKUP(C2784,SpeciesLookup,37,FALSE)/L2784*'6. Look Up Tables'!$M$9*0.001),0)*(1-G2784)))</f>
        <v>0</v>
      </c>
      <c r="N2784" s="120" t="s">
        <v>114</v>
      </c>
      <c r="O2784" s="122">
        <f t="shared" si="261"/>
        <v>0</v>
      </c>
      <c r="P2784" s="123"/>
    </row>
    <row r="2785" spans="2:16" x14ac:dyDescent="0.2">
      <c r="B2785" s="124"/>
      <c r="C2785" s="137"/>
      <c r="D2785" s="138">
        <f t="shared" si="258"/>
        <v>0</v>
      </c>
      <c r="E2785" s="231"/>
      <c r="F2785" s="119"/>
      <c r="G2785" s="139">
        <f t="shared" si="262"/>
        <v>0</v>
      </c>
      <c r="H2785" s="140">
        <f t="shared" si="259"/>
        <v>0</v>
      </c>
      <c r="I2785" s="122">
        <f t="shared" si="263"/>
        <v>0</v>
      </c>
      <c r="K2785" s="120"/>
      <c r="L2785" s="141" t="e">
        <f t="shared" si="260"/>
        <v>#N/A</v>
      </c>
      <c r="M2785" s="142">
        <f>IF(C2785="ZZ Group",(SUM(IFERROR(SUM(VLOOKUP(C2785,SpeciesLookup,37,FALSE)*E2785/L2785*20*0.001),0)*(1-G2785))),SUM(IFERROR(SUM(VLOOKUP(C2785,SpeciesLookup,37,FALSE)/L2785*'6. Look Up Tables'!$M$9*0.001),0)*(1-G2785)))</f>
        <v>0</v>
      </c>
      <c r="N2785" s="120" t="s">
        <v>114</v>
      </c>
      <c r="O2785" s="122">
        <f t="shared" si="261"/>
        <v>0</v>
      </c>
      <c r="P2785" s="123"/>
    </row>
    <row r="2786" spans="2:16" x14ac:dyDescent="0.2">
      <c r="B2786" s="124"/>
      <c r="C2786" s="137"/>
      <c r="D2786" s="138">
        <f t="shared" si="258"/>
        <v>0</v>
      </c>
      <c r="E2786" s="231"/>
      <c r="F2786" s="119"/>
      <c r="G2786" s="139">
        <f t="shared" si="262"/>
        <v>0</v>
      </c>
      <c r="H2786" s="140">
        <f t="shared" si="259"/>
        <v>0</v>
      </c>
      <c r="I2786" s="122">
        <f t="shared" si="263"/>
        <v>0</v>
      </c>
      <c r="K2786" s="120"/>
      <c r="L2786" s="141" t="e">
        <f t="shared" si="260"/>
        <v>#N/A</v>
      </c>
      <c r="M2786" s="142">
        <f>IF(C2786="ZZ Group",(SUM(IFERROR(SUM(VLOOKUP(C2786,SpeciesLookup,37,FALSE)*E2786/L2786*20*0.001),0)*(1-G2786))),SUM(IFERROR(SUM(VLOOKUP(C2786,SpeciesLookup,37,FALSE)/L2786*'6. Look Up Tables'!$M$9*0.001),0)*(1-G2786)))</f>
        <v>0</v>
      </c>
      <c r="N2786" s="120" t="s">
        <v>114</v>
      </c>
      <c r="O2786" s="122">
        <f t="shared" si="261"/>
        <v>0</v>
      </c>
      <c r="P2786" s="123"/>
    </row>
    <row r="2787" spans="2:16" x14ac:dyDescent="0.2">
      <c r="B2787" s="124"/>
      <c r="C2787" s="137"/>
      <c r="D2787" s="138">
        <f t="shared" si="258"/>
        <v>0</v>
      </c>
      <c r="E2787" s="231"/>
      <c r="F2787" s="119"/>
      <c r="G2787" s="139">
        <f t="shared" si="262"/>
        <v>0</v>
      </c>
      <c r="H2787" s="140">
        <f t="shared" si="259"/>
        <v>0</v>
      </c>
      <c r="I2787" s="122">
        <f t="shared" si="263"/>
        <v>0</v>
      </c>
      <c r="K2787" s="120"/>
      <c r="L2787" s="141" t="e">
        <f t="shared" si="260"/>
        <v>#N/A</v>
      </c>
      <c r="M2787" s="142">
        <f>IF(C2787="ZZ Group",(SUM(IFERROR(SUM(VLOOKUP(C2787,SpeciesLookup,37,FALSE)*E2787/L2787*20*0.001),0)*(1-G2787))),SUM(IFERROR(SUM(VLOOKUP(C2787,SpeciesLookup,37,FALSE)/L2787*'6. Look Up Tables'!$M$9*0.001),0)*(1-G2787)))</f>
        <v>0</v>
      </c>
      <c r="N2787" s="120" t="s">
        <v>114</v>
      </c>
      <c r="O2787" s="122">
        <f t="shared" si="261"/>
        <v>0</v>
      </c>
      <c r="P2787" s="123"/>
    </row>
    <row r="2788" spans="2:16" x14ac:dyDescent="0.2">
      <c r="B2788" s="124"/>
      <c r="C2788" s="137"/>
      <c r="D2788" s="138">
        <f t="shared" si="258"/>
        <v>0</v>
      </c>
      <c r="E2788" s="231"/>
      <c r="F2788" s="119"/>
      <c r="G2788" s="139">
        <f t="shared" si="262"/>
        <v>0</v>
      </c>
      <c r="H2788" s="140">
        <f t="shared" si="259"/>
        <v>0</v>
      </c>
      <c r="I2788" s="122">
        <f t="shared" si="263"/>
        <v>0</v>
      </c>
      <c r="K2788" s="120"/>
      <c r="L2788" s="141" t="e">
        <f t="shared" si="260"/>
        <v>#N/A</v>
      </c>
      <c r="M2788" s="142">
        <f>IF(C2788="ZZ Group",(SUM(IFERROR(SUM(VLOOKUP(C2788,SpeciesLookup,37,FALSE)*E2788/L2788*20*0.001),0)*(1-G2788))),SUM(IFERROR(SUM(VLOOKUP(C2788,SpeciesLookup,37,FALSE)/L2788*'6. Look Up Tables'!$M$9*0.001),0)*(1-G2788)))</f>
        <v>0</v>
      </c>
      <c r="N2788" s="120" t="s">
        <v>114</v>
      </c>
      <c r="O2788" s="122">
        <f t="shared" si="261"/>
        <v>0</v>
      </c>
      <c r="P2788" s="123"/>
    </row>
    <row r="2789" spans="2:16" x14ac:dyDescent="0.2">
      <c r="B2789" s="124"/>
      <c r="C2789" s="137"/>
      <c r="D2789" s="138">
        <f t="shared" si="258"/>
        <v>0</v>
      </c>
      <c r="E2789" s="231"/>
      <c r="F2789" s="119"/>
      <c r="G2789" s="139">
        <f t="shared" si="262"/>
        <v>0</v>
      </c>
      <c r="H2789" s="140">
        <f t="shared" si="259"/>
        <v>0</v>
      </c>
      <c r="I2789" s="122">
        <f t="shared" si="263"/>
        <v>0</v>
      </c>
      <c r="K2789" s="120"/>
      <c r="L2789" s="141" t="e">
        <f t="shared" si="260"/>
        <v>#N/A</v>
      </c>
      <c r="M2789" s="142">
        <f>IF(C2789="ZZ Group",(SUM(IFERROR(SUM(VLOOKUP(C2789,SpeciesLookup,37,FALSE)*E2789/L2789*20*0.001),0)*(1-G2789))),SUM(IFERROR(SUM(VLOOKUP(C2789,SpeciesLookup,37,FALSE)/L2789*'6. Look Up Tables'!$M$9*0.001),0)*(1-G2789)))</f>
        <v>0</v>
      </c>
      <c r="N2789" s="120" t="s">
        <v>114</v>
      </c>
      <c r="O2789" s="122">
        <f t="shared" si="261"/>
        <v>0</v>
      </c>
      <c r="P2789" s="123"/>
    </row>
    <row r="2790" spans="2:16" x14ac:dyDescent="0.2">
      <c r="B2790" s="124"/>
      <c r="C2790" s="137"/>
      <c r="D2790" s="138">
        <f t="shared" si="258"/>
        <v>0</v>
      </c>
      <c r="E2790" s="231"/>
      <c r="F2790" s="119"/>
      <c r="G2790" s="139">
        <f t="shared" si="262"/>
        <v>0</v>
      </c>
      <c r="H2790" s="140">
        <f t="shared" si="259"/>
        <v>0</v>
      </c>
      <c r="I2790" s="122">
        <f t="shared" si="263"/>
        <v>0</v>
      </c>
      <c r="K2790" s="120"/>
      <c r="L2790" s="141" t="e">
        <f t="shared" si="260"/>
        <v>#N/A</v>
      </c>
      <c r="M2790" s="142">
        <f>IF(C2790="ZZ Group",(SUM(IFERROR(SUM(VLOOKUP(C2790,SpeciesLookup,37,FALSE)*E2790/L2790*20*0.001),0)*(1-G2790))),SUM(IFERROR(SUM(VLOOKUP(C2790,SpeciesLookup,37,FALSE)/L2790*'6. Look Up Tables'!$M$9*0.001),0)*(1-G2790)))</f>
        <v>0</v>
      </c>
      <c r="N2790" s="120" t="s">
        <v>114</v>
      </c>
      <c r="O2790" s="122">
        <f t="shared" si="261"/>
        <v>0</v>
      </c>
      <c r="P2790" s="123"/>
    </row>
    <row r="2791" spans="2:16" x14ac:dyDescent="0.2">
      <c r="B2791" s="124"/>
      <c r="C2791" s="137"/>
      <c r="D2791" s="138">
        <f t="shared" si="258"/>
        <v>0</v>
      </c>
      <c r="E2791" s="231"/>
      <c r="F2791" s="119"/>
      <c r="G2791" s="139">
        <f t="shared" si="262"/>
        <v>0</v>
      </c>
      <c r="H2791" s="140">
        <f t="shared" si="259"/>
        <v>0</v>
      </c>
      <c r="I2791" s="122">
        <f t="shared" si="263"/>
        <v>0</v>
      </c>
      <c r="K2791" s="120"/>
      <c r="L2791" s="141" t="e">
        <f t="shared" si="260"/>
        <v>#N/A</v>
      </c>
      <c r="M2791" s="142">
        <f>IF(C2791="ZZ Group",(SUM(IFERROR(SUM(VLOOKUP(C2791,SpeciesLookup,37,FALSE)*E2791/L2791*20*0.001),0)*(1-G2791))),SUM(IFERROR(SUM(VLOOKUP(C2791,SpeciesLookup,37,FALSE)/L2791*'6. Look Up Tables'!$M$9*0.001),0)*(1-G2791)))</f>
        <v>0</v>
      </c>
      <c r="N2791" s="120" t="s">
        <v>114</v>
      </c>
      <c r="O2791" s="122">
        <f t="shared" si="261"/>
        <v>0</v>
      </c>
      <c r="P2791" s="123"/>
    </row>
    <row r="2792" spans="2:16" x14ac:dyDescent="0.2">
      <c r="B2792" s="124"/>
      <c r="C2792" s="137"/>
      <c r="D2792" s="138">
        <f t="shared" si="258"/>
        <v>0</v>
      </c>
      <c r="E2792" s="231"/>
      <c r="F2792" s="119"/>
      <c r="G2792" s="139">
        <f t="shared" si="262"/>
        <v>0</v>
      </c>
      <c r="H2792" s="140">
        <f t="shared" si="259"/>
        <v>0</v>
      </c>
      <c r="I2792" s="122">
        <f t="shared" si="263"/>
        <v>0</v>
      </c>
      <c r="K2792" s="120"/>
      <c r="L2792" s="141" t="e">
        <f t="shared" si="260"/>
        <v>#N/A</v>
      </c>
      <c r="M2792" s="142">
        <f>IF(C2792="ZZ Group",(SUM(IFERROR(SUM(VLOOKUP(C2792,SpeciesLookup,37,FALSE)*E2792/L2792*20*0.001),0)*(1-G2792))),SUM(IFERROR(SUM(VLOOKUP(C2792,SpeciesLookup,37,FALSE)/L2792*'6. Look Up Tables'!$M$9*0.001),0)*(1-G2792)))</f>
        <v>0</v>
      </c>
      <c r="N2792" s="120" t="s">
        <v>114</v>
      </c>
      <c r="O2792" s="122">
        <f t="shared" si="261"/>
        <v>0</v>
      </c>
      <c r="P2792" s="123"/>
    </row>
    <row r="2793" spans="2:16" x14ac:dyDescent="0.2">
      <c r="B2793" s="124"/>
      <c r="C2793" s="137"/>
      <c r="D2793" s="138">
        <f t="shared" si="258"/>
        <v>0</v>
      </c>
      <c r="E2793" s="231"/>
      <c r="F2793" s="119"/>
      <c r="G2793" s="139">
        <f t="shared" si="262"/>
        <v>0</v>
      </c>
      <c r="H2793" s="140">
        <f t="shared" si="259"/>
        <v>0</v>
      </c>
      <c r="I2793" s="122">
        <f t="shared" si="263"/>
        <v>0</v>
      </c>
      <c r="K2793" s="120"/>
      <c r="L2793" s="141" t="e">
        <f t="shared" si="260"/>
        <v>#N/A</v>
      </c>
      <c r="M2793" s="142">
        <f>IF(C2793="ZZ Group",(SUM(IFERROR(SUM(VLOOKUP(C2793,SpeciesLookup,37,FALSE)*E2793/L2793*20*0.001),0)*(1-G2793))),SUM(IFERROR(SUM(VLOOKUP(C2793,SpeciesLookup,37,FALSE)/L2793*'6. Look Up Tables'!$M$9*0.001),0)*(1-G2793)))</f>
        <v>0</v>
      </c>
      <c r="N2793" s="120" t="s">
        <v>114</v>
      </c>
      <c r="O2793" s="122">
        <f t="shared" si="261"/>
        <v>0</v>
      </c>
      <c r="P2793" s="123"/>
    </row>
    <row r="2794" spans="2:16" x14ac:dyDescent="0.2">
      <c r="B2794" s="124"/>
      <c r="C2794" s="137"/>
      <c r="D2794" s="138">
        <f t="shared" si="258"/>
        <v>0</v>
      </c>
      <c r="E2794" s="231"/>
      <c r="F2794" s="119"/>
      <c r="G2794" s="139">
        <f t="shared" si="262"/>
        <v>0</v>
      </c>
      <c r="H2794" s="140">
        <f t="shared" si="259"/>
        <v>0</v>
      </c>
      <c r="I2794" s="122">
        <f t="shared" si="263"/>
        <v>0</v>
      </c>
      <c r="K2794" s="120"/>
      <c r="L2794" s="141" t="e">
        <f t="shared" si="260"/>
        <v>#N/A</v>
      </c>
      <c r="M2794" s="142">
        <f>IF(C2794="ZZ Group",(SUM(IFERROR(SUM(VLOOKUP(C2794,SpeciesLookup,37,FALSE)*E2794/L2794*20*0.001),0)*(1-G2794))),SUM(IFERROR(SUM(VLOOKUP(C2794,SpeciesLookup,37,FALSE)/L2794*'6. Look Up Tables'!$M$9*0.001),0)*(1-G2794)))</f>
        <v>0</v>
      </c>
      <c r="N2794" s="120" t="s">
        <v>114</v>
      </c>
      <c r="O2794" s="122">
        <f t="shared" si="261"/>
        <v>0</v>
      </c>
      <c r="P2794" s="123"/>
    </row>
    <row r="2795" spans="2:16" x14ac:dyDescent="0.2">
      <c r="B2795" s="124"/>
      <c r="C2795" s="137"/>
      <c r="D2795" s="138">
        <f t="shared" si="258"/>
        <v>0</v>
      </c>
      <c r="E2795" s="231"/>
      <c r="F2795" s="119"/>
      <c r="G2795" s="139">
        <f t="shared" si="262"/>
        <v>0</v>
      </c>
      <c r="H2795" s="140">
        <f t="shared" si="259"/>
        <v>0</v>
      </c>
      <c r="I2795" s="122">
        <f t="shared" si="263"/>
        <v>0</v>
      </c>
      <c r="K2795" s="120"/>
      <c r="L2795" s="141" t="e">
        <f t="shared" si="260"/>
        <v>#N/A</v>
      </c>
      <c r="M2795" s="142">
        <f>IF(C2795="ZZ Group",(SUM(IFERROR(SUM(VLOOKUP(C2795,SpeciesLookup,37,FALSE)*E2795/L2795*20*0.001),0)*(1-G2795))),SUM(IFERROR(SUM(VLOOKUP(C2795,SpeciesLookup,37,FALSE)/L2795*'6. Look Up Tables'!$M$9*0.001),0)*(1-G2795)))</f>
        <v>0</v>
      </c>
      <c r="N2795" s="120" t="s">
        <v>114</v>
      </c>
      <c r="O2795" s="122">
        <f t="shared" si="261"/>
        <v>0</v>
      </c>
      <c r="P2795" s="123"/>
    </row>
    <row r="2796" spans="2:16" x14ac:dyDescent="0.2">
      <c r="B2796" s="124"/>
      <c r="C2796" s="137"/>
      <c r="D2796" s="138">
        <f t="shared" si="258"/>
        <v>0</v>
      </c>
      <c r="E2796" s="231"/>
      <c r="F2796" s="119"/>
      <c r="G2796" s="139">
        <f t="shared" si="262"/>
        <v>0</v>
      </c>
      <c r="H2796" s="140">
        <f t="shared" si="259"/>
        <v>0</v>
      </c>
      <c r="I2796" s="122">
        <f t="shared" si="263"/>
        <v>0</v>
      </c>
      <c r="K2796" s="120"/>
      <c r="L2796" s="141" t="e">
        <f t="shared" si="260"/>
        <v>#N/A</v>
      </c>
      <c r="M2796" s="142">
        <f>IF(C2796="ZZ Group",(SUM(IFERROR(SUM(VLOOKUP(C2796,SpeciesLookup,37,FALSE)*E2796/L2796*20*0.001),0)*(1-G2796))),SUM(IFERROR(SUM(VLOOKUP(C2796,SpeciesLookup,37,FALSE)/L2796*'6. Look Up Tables'!$M$9*0.001),0)*(1-G2796)))</f>
        <v>0</v>
      </c>
      <c r="N2796" s="120" t="s">
        <v>114</v>
      </c>
      <c r="O2796" s="122">
        <f t="shared" si="261"/>
        <v>0</v>
      </c>
      <c r="P2796" s="123"/>
    </row>
    <row r="2797" spans="2:16" x14ac:dyDescent="0.2">
      <c r="B2797" s="124"/>
      <c r="C2797" s="137"/>
      <c r="D2797" s="138">
        <f t="shared" si="258"/>
        <v>0</v>
      </c>
      <c r="E2797" s="231"/>
      <c r="F2797" s="119"/>
      <c r="G2797" s="139">
        <f t="shared" si="262"/>
        <v>0</v>
      </c>
      <c r="H2797" s="140">
        <f t="shared" si="259"/>
        <v>0</v>
      </c>
      <c r="I2797" s="122">
        <f t="shared" si="263"/>
        <v>0</v>
      </c>
      <c r="K2797" s="120"/>
      <c r="L2797" s="141" t="e">
        <f t="shared" si="260"/>
        <v>#N/A</v>
      </c>
      <c r="M2797" s="142">
        <f>IF(C2797="ZZ Group",(SUM(IFERROR(SUM(VLOOKUP(C2797,SpeciesLookup,37,FALSE)*E2797/L2797*20*0.001),0)*(1-G2797))),SUM(IFERROR(SUM(VLOOKUP(C2797,SpeciesLookup,37,FALSE)/L2797*'6. Look Up Tables'!$M$9*0.001),0)*(1-G2797)))</f>
        <v>0</v>
      </c>
      <c r="N2797" s="120" t="s">
        <v>114</v>
      </c>
      <c r="O2797" s="122">
        <f t="shared" si="261"/>
        <v>0</v>
      </c>
      <c r="P2797" s="123"/>
    </row>
    <row r="2798" spans="2:16" x14ac:dyDescent="0.2">
      <c r="B2798" s="124"/>
      <c r="C2798" s="137"/>
      <c r="D2798" s="138">
        <f t="shared" si="258"/>
        <v>0</v>
      </c>
      <c r="E2798" s="231"/>
      <c r="F2798" s="119"/>
      <c r="G2798" s="139">
        <f t="shared" si="262"/>
        <v>0</v>
      </c>
      <c r="H2798" s="140">
        <f t="shared" si="259"/>
        <v>0</v>
      </c>
      <c r="I2798" s="122">
        <f t="shared" si="263"/>
        <v>0</v>
      </c>
      <c r="K2798" s="120"/>
      <c r="L2798" s="141" t="e">
        <f t="shared" si="260"/>
        <v>#N/A</v>
      </c>
      <c r="M2798" s="142">
        <f>IF(C2798="ZZ Group",(SUM(IFERROR(SUM(VLOOKUP(C2798,SpeciesLookup,37,FALSE)*E2798/L2798*20*0.001),0)*(1-G2798))),SUM(IFERROR(SUM(VLOOKUP(C2798,SpeciesLookup,37,FALSE)/L2798*'6. Look Up Tables'!$M$9*0.001),0)*(1-G2798)))</f>
        <v>0</v>
      </c>
      <c r="N2798" s="120" t="s">
        <v>114</v>
      </c>
      <c r="O2798" s="122">
        <f t="shared" si="261"/>
        <v>0</v>
      </c>
      <c r="P2798" s="123"/>
    </row>
    <row r="2799" spans="2:16" x14ac:dyDescent="0.2">
      <c r="B2799" s="124"/>
      <c r="C2799" s="137"/>
      <c r="D2799" s="138">
        <f t="shared" si="258"/>
        <v>0</v>
      </c>
      <c r="E2799" s="231"/>
      <c r="F2799" s="119"/>
      <c r="G2799" s="139">
        <f t="shared" si="262"/>
        <v>0</v>
      </c>
      <c r="H2799" s="140">
        <f t="shared" si="259"/>
        <v>0</v>
      </c>
      <c r="I2799" s="122">
        <f t="shared" si="263"/>
        <v>0</v>
      </c>
      <c r="K2799" s="120"/>
      <c r="L2799" s="141" t="e">
        <f t="shared" si="260"/>
        <v>#N/A</v>
      </c>
      <c r="M2799" s="142">
        <f>IF(C2799="ZZ Group",(SUM(IFERROR(SUM(VLOOKUP(C2799,SpeciesLookup,37,FALSE)*E2799/L2799*20*0.001),0)*(1-G2799))),SUM(IFERROR(SUM(VLOOKUP(C2799,SpeciesLookup,37,FALSE)/L2799*'6. Look Up Tables'!$M$9*0.001),0)*(1-G2799)))</f>
        <v>0</v>
      </c>
      <c r="N2799" s="120" t="s">
        <v>114</v>
      </c>
      <c r="O2799" s="122">
        <f t="shared" si="261"/>
        <v>0</v>
      </c>
      <c r="P2799" s="123"/>
    </row>
    <row r="2800" spans="2:16" x14ac:dyDescent="0.2">
      <c r="B2800" s="124"/>
      <c r="C2800" s="137"/>
      <c r="D2800" s="138">
        <f t="shared" si="258"/>
        <v>0</v>
      </c>
      <c r="E2800" s="231"/>
      <c r="F2800" s="119"/>
      <c r="G2800" s="139">
        <f t="shared" si="262"/>
        <v>0</v>
      </c>
      <c r="H2800" s="140">
        <f t="shared" si="259"/>
        <v>0</v>
      </c>
      <c r="I2800" s="122">
        <f t="shared" si="263"/>
        <v>0</v>
      </c>
      <c r="K2800" s="120"/>
      <c r="L2800" s="141" t="e">
        <f t="shared" si="260"/>
        <v>#N/A</v>
      </c>
      <c r="M2800" s="142">
        <f>IF(C2800="ZZ Group",(SUM(IFERROR(SUM(VLOOKUP(C2800,SpeciesLookup,37,FALSE)*E2800/L2800*20*0.001),0)*(1-G2800))),SUM(IFERROR(SUM(VLOOKUP(C2800,SpeciesLookup,37,FALSE)/L2800*'6. Look Up Tables'!$M$9*0.001),0)*(1-G2800)))</f>
        <v>0</v>
      </c>
      <c r="N2800" s="120" t="s">
        <v>114</v>
      </c>
      <c r="O2800" s="122">
        <f t="shared" si="261"/>
        <v>0</v>
      </c>
      <c r="P2800" s="123"/>
    </row>
    <row r="2801" spans="2:16" x14ac:dyDescent="0.2">
      <c r="B2801" s="124"/>
      <c r="C2801" s="137"/>
      <c r="D2801" s="138">
        <f t="shared" si="258"/>
        <v>0</v>
      </c>
      <c r="E2801" s="231"/>
      <c r="F2801" s="119"/>
      <c r="G2801" s="139">
        <f t="shared" si="262"/>
        <v>0</v>
      </c>
      <c r="H2801" s="140">
        <f t="shared" si="259"/>
        <v>0</v>
      </c>
      <c r="I2801" s="122">
        <f t="shared" si="263"/>
        <v>0</v>
      </c>
      <c r="K2801" s="120"/>
      <c r="L2801" s="141" t="e">
        <f t="shared" si="260"/>
        <v>#N/A</v>
      </c>
      <c r="M2801" s="142">
        <f>IF(C2801="ZZ Group",(SUM(IFERROR(SUM(VLOOKUP(C2801,SpeciesLookup,37,FALSE)*E2801/L2801*20*0.001),0)*(1-G2801))),SUM(IFERROR(SUM(VLOOKUP(C2801,SpeciesLookup,37,FALSE)/L2801*'6. Look Up Tables'!$M$9*0.001),0)*(1-G2801)))</f>
        <v>0</v>
      </c>
      <c r="N2801" s="120" t="s">
        <v>114</v>
      </c>
      <c r="O2801" s="122">
        <f t="shared" si="261"/>
        <v>0</v>
      </c>
      <c r="P2801" s="123"/>
    </row>
    <row r="2802" spans="2:16" x14ac:dyDescent="0.2">
      <c r="B2802" s="124"/>
      <c r="C2802" s="137"/>
      <c r="D2802" s="138">
        <f t="shared" si="258"/>
        <v>0</v>
      </c>
      <c r="E2802" s="231"/>
      <c r="F2802" s="119"/>
      <c r="G2802" s="139">
        <f t="shared" si="262"/>
        <v>0</v>
      </c>
      <c r="H2802" s="140">
        <f t="shared" si="259"/>
        <v>0</v>
      </c>
      <c r="I2802" s="122">
        <f t="shared" si="263"/>
        <v>0</v>
      </c>
      <c r="K2802" s="120"/>
      <c r="L2802" s="141" t="e">
        <f t="shared" si="260"/>
        <v>#N/A</v>
      </c>
      <c r="M2802" s="142">
        <f>IF(C2802="ZZ Group",(SUM(IFERROR(SUM(VLOOKUP(C2802,SpeciesLookup,37,FALSE)*E2802/L2802*20*0.001),0)*(1-G2802))),SUM(IFERROR(SUM(VLOOKUP(C2802,SpeciesLookup,37,FALSE)/L2802*'6. Look Up Tables'!$M$9*0.001),0)*(1-G2802)))</f>
        <v>0</v>
      </c>
      <c r="N2802" s="120" t="s">
        <v>114</v>
      </c>
      <c r="O2802" s="122">
        <f t="shared" si="261"/>
        <v>0</v>
      </c>
      <c r="P2802" s="123"/>
    </row>
    <row r="2803" spans="2:16" x14ac:dyDescent="0.2">
      <c r="B2803" s="124"/>
      <c r="C2803" s="137"/>
      <c r="D2803" s="138">
        <f t="shared" si="258"/>
        <v>0</v>
      </c>
      <c r="E2803" s="231"/>
      <c r="F2803" s="119"/>
      <c r="G2803" s="139">
        <f t="shared" si="262"/>
        <v>0</v>
      </c>
      <c r="H2803" s="140">
        <f t="shared" si="259"/>
        <v>0</v>
      </c>
      <c r="I2803" s="122">
        <f t="shared" si="263"/>
        <v>0</v>
      </c>
      <c r="K2803" s="120"/>
      <c r="L2803" s="141" t="e">
        <f t="shared" si="260"/>
        <v>#N/A</v>
      </c>
      <c r="M2803" s="142">
        <f>IF(C2803="ZZ Group",(SUM(IFERROR(SUM(VLOOKUP(C2803,SpeciesLookup,37,FALSE)*E2803/L2803*20*0.001),0)*(1-G2803))),SUM(IFERROR(SUM(VLOOKUP(C2803,SpeciesLookup,37,FALSE)/L2803*'6. Look Up Tables'!$M$9*0.001),0)*(1-G2803)))</f>
        <v>0</v>
      </c>
      <c r="N2803" s="120" t="s">
        <v>114</v>
      </c>
      <c r="O2803" s="122">
        <f t="shared" si="261"/>
        <v>0</v>
      </c>
      <c r="P2803" s="123"/>
    </row>
    <row r="2804" spans="2:16" x14ac:dyDescent="0.2">
      <c r="B2804" s="124"/>
      <c r="C2804" s="137"/>
      <c r="D2804" s="138">
        <f t="shared" si="258"/>
        <v>0</v>
      </c>
      <c r="E2804" s="231"/>
      <c r="F2804" s="119"/>
      <c r="G2804" s="139">
        <f t="shared" si="262"/>
        <v>0</v>
      </c>
      <c r="H2804" s="140">
        <f t="shared" si="259"/>
        <v>0</v>
      </c>
      <c r="I2804" s="122">
        <f t="shared" si="263"/>
        <v>0</v>
      </c>
      <c r="K2804" s="120"/>
      <c r="L2804" s="141" t="e">
        <f t="shared" si="260"/>
        <v>#N/A</v>
      </c>
      <c r="M2804" s="142">
        <f>IF(C2804="ZZ Group",(SUM(IFERROR(SUM(VLOOKUP(C2804,SpeciesLookup,37,FALSE)*E2804/L2804*20*0.001),0)*(1-G2804))),SUM(IFERROR(SUM(VLOOKUP(C2804,SpeciesLookup,37,FALSE)/L2804*'6. Look Up Tables'!$M$9*0.001),0)*(1-G2804)))</f>
        <v>0</v>
      </c>
      <c r="N2804" s="120" t="s">
        <v>114</v>
      </c>
      <c r="O2804" s="122">
        <f t="shared" si="261"/>
        <v>0</v>
      </c>
      <c r="P2804" s="123"/>
    </row>
    <row r="2805" spans="2:16" x14ac:dyDescent="0.2">
      <c r="B2805" s="124"/>
      <c r="C2805" s="137"/>
      <c r="D2805" s="138">
        <f t="shared" si="258"/>
        <v>0</v>
      </c>
      <c r="E2805" s="231"/>
      <c r="F2805" s="119"/>
      <c r="G2805" s="139">
        <f t="shared" si="262"/>
        <v>0</v>
      </c>
      <c r="H2805" s="140">
        <f t="shared" si="259"/>
        <v>0</v>
      </c>
      <c r="I2805" s="122">
        <f t="shared" si="263"/>
        <v>0</v>
      </c>
      <c r="K2805" s="120"/>
      <c r="L2805" s="141" t="e">
        <f t="shared" si="260"/>
        <v>#N/A</v>
      </c>
      <c r="M2805" s="142">
        <f>IF(C2805="ZZ Group",(SUM(IFERROR(SUM(VLOOKUP(C2805,SpeciesLookup,37,FALSE)*E2805/L2805*20*0.001),0)*(1-G2805))),SUM(IFERROR(SUM(VLOOKUP(C2805,SpeciesLookup,37,FALSE)/L2805*'6. Look Up Tables'!$M$9*0.001),0)*(1-G2805)))</f>
        <v>0</v>
      </c>
      <c r="N2805" s="120" t="s">
        <v>114</v>
      </c>
      <c r="O2805" s="122">
        <f t="shared" si="261"/>
        <v>0</v>
      </c>
      <c r="P2805" s="123"/>
    </row>
    <row r="2806" spans="2:16" x14ac:dyDescent="0.2">
      <c r="B2806" s="124"/>
      <c r="C2806" s="137"/>
      <c r="D2806" s="138">
        <f t="shared" si="258"/>
        <v>0</v>
      </c>
      <c r="E2806" s="231"/>
      <c r="F2806" s="119"/>
      <c r="G2806" s="139">
        <f t="shared" si="262"/>
        <v>0</v>
      </c>
      <c r="H2806" s="140">
        <f t="shared" si="259"/>
        <v>0</v>
      </c>
      <c r="I2806" s="122">
        <f t="shared" si="263"/>
        <v>0</v>
      </c>
      <c r="K2806" s="120"/>
      <c r="L2806" s="141" t="e">
        <f t="shared" si="260"/>
        <v>#N/A</v>
      </c>
      <c r="M2806" s="142">
        <f>IF(C2806="ZZ Group",(SUM(IFERROR(SUM(VLOOKUP(C2806,SpeciesLookup,37,FALSE)*E2806/L2806*20*0.001),0)*(1-G2806))),SUM(IFERROR(SUM(VLOOKUP(C2806,SpeciesLookup,37,FALSE)/L2806*'6. Look Up Tables'!$M$9*0.001),0)*(1-G2806)))</f>
        <v>0</v>
      </c>
      <c r="N2806" s="120" t="s">
        <v>114</v>
      </c>
      <c r="O2806" s="122">
        <f t="shared" si="261"/>
        <v>0</v>
      </c>
      <c r="P2806" s="123"/>
    </row>
    <row r="2807" spans="2:16" x14ac:dyDescent="0.2">
      <c r="B2807" s="124"/>
      <c r="C2807" s="137"/>
      <c r="D2807" s="138">
        <f t="shared" si="258"/>
        <v>0</v>
      </c>
      <c r="E2807" s="231"/>
      <c r="F2807" s="119"/>
      <c r="G2807" s="139">
        <f t="shared" si="262"/>
        <v>0</v>
      </c>
      <c r="H2807" s="140">
        <f t="shared" si="259"/>
        <v>0</v>
      </c>
      <c r="I2807" s="122">
        <f t="shared" si="263"/>
        <v>0</v>
      </c>
      <c r="K2807" s="120"/>
      <c r="L2807" s="141" t="e">
        <f t="shared" si="260"/>
        <v>#N/A</v>
      </c>
      <c r="M2807" s="142">
        <f>IF(C2807="ZZ Group",(SUM(IFERROR(SUM(VLOOKUP(C2807,SpeciesLookup,37,FALSE)*E2807/L2807*20*0.001),0)*(1-G2807))),SUM(IFERROR(SUM(VLOOKUP(C2807,SpeciesLookup,37,FALSE)/L2807*'6. Look Up Tables'!$M$9*0.001),0)*(1-G2807)))</f>
        <v>0</v>
      </c>
      <c r="N2807" s="120" t="s">
        <v>114</v>
      </c>
      <c r="O2807" s="122">
        <f t="shared" si="261"/>
        <v>0</v>
      </c>
      <c r="P2807" s="123"/>
    </row>
    <row r="2808" spans="2:16" x14ac:dyDescent="0.2">
      <c r="B2808" s="124"/>
      <c r="C2808" s="137"/>
      <c r="D2808" s="138">
        <f t="shared" si="258"/>
        <v>0</v>
      </c>
      <c r="E2808" s="231"/>
      <c r="F2808" s="119"/>
      <c r="G2808" s="139">
        <f t="shared" si="262"/>
        <v>0</v>
      </c>
      <c r="H2808" s="140">
        <f t="shared" si="259"/>
        <v>0</v>
      </c>
      <c r="I2808" s="122">
        <f t="shared" si="263"/>
        <v>0</v>
      </c>
      <c r="K2808" s="120"/>
      <c r="L2808" s="141" t="e">
        <f t="shared" si="260"/>
        <v>#N/A</v>
      </c>
      <c r="M2808" s="142">
        <f>IF(C2808="ZZ Group",(SUM(IFERROR(SUM(VLOOKUP(C2808,SpeciesLookup,37,FALSE)*E2808/L2808*20*0.001),0)*(1-G2808))),SUM(IFERROR(SUM(VLOOKUP(C2808,SpeciesLookup,37,FALSE)/L2808*'6. Look Up Tables'!$M$9*0.001),0)*(1-G2808)))</f>
        <v>0</v>
      </c>
      <c r="N2808" s="120" t="s">
        <v>114</v>
      </c>
      <c r="O2808" s="122">
        <f t="shared" si="261"/>
        <v>0</v>
      </c>
      <c r="P2808" s="123"/>
    </row>
    <row r="2809" spans="2:16" x14ac:dyDescent="0.2">
      <c r="B2809" s="124"/>
      <c r="C2809" s="137"/>
      <c r="D2809" s="138">
        <f t="shared" si="258"/>
        <v>0</v>
      </c>
      <c r="E2809" s="231"/>
      <c r="F2809" s="119"/>
      <c r="G2809" s="139">
        <f t="shared" si="262"/>
        <v>0</v>
      </c>
      <c r="H2809" s="140">
        <f t="shared" si="259"/>
        <v>0</v>
      </c>
      <c r="I2809" s="122">
        <f t="shared" si="263"/>
        <v>0</v>
      </c>
      <c r="K2809" s="120"/>
      <c r="L2809" s="141" t="e">
        <f t="shared" si="260"/>
        <v>#N/A</v>
      </c>
      <c r="M2809" s="142">
        <f>IF(C2809="ZZ Group",(SUM(IFERROR(SUM(VLOOKUP(C2809,SpeciesLookup,37,FALSE)*E2809/L2809*20*0.001),0)*(1-G2809))),SUM(IFERROR(SUM(VLOOKUP(C2809,SpeciesLookup,37,FALSE)/L2809*'6. Look Up Tables'!$M$9*0.001),0)*(1-G2809)))</f>
        <v>0</v>
      </c>
      <c r="N2809" s="120" t="s">
        <v>114</v>
      </c>
      <c r="O2809" s="122">
        <f t="shared" si="261"/>
        <v>0</v>
      </c>
      <c r="P2809" s="123"/>
    </row>
    <row r="2810" spans="2:16" x14ac:dyDescent="0.2">
      <c r="B2810" s="124"/>
      <c r="C2810" s="137"/>
      <c r="D2810" s="138">
        <f t="shared" si="258"/>
        <v>0</v>
      </c>
      <c r="E2810" s="231"/>
      <c r="F2810" s="119"/>
      <c r="G2810" s="139">
        <f t="shared" si="262"/>
        <v>0</v>
      </c>
      <c r="H2810" s="140">
        <f t="shared" si="259"/>
        <v>0</v>
      </c>
      <c r="I2810" s="122">
        <f t="shared" si="263"/>
        <v>0</v>
      </c>
      <c r="K2810" s="120"/>
      <c r="L2810" s="141" t="e">
        <f t="shared" si="260"/>
        <v>#N/A</v>
      </c>
      <c r="M2810" s="142">
        <f>IF(C2810="ZZ Group",(SUM(IFERROR(SUM(VLOOKUP(C2810,SpeciesLookup,37,FALSE)*E2810/L2810*20*0.001),0)*(1-G2810))),SUM(IFERROR(SUM(VLOOKUP(C2810,SpeciesLookup,37,FALSE)/L2810*'6. Look Up Tables'!$M$9*0.001),0)*(1-G2810)))</f>
        <v>0</v>
      </c>
      <c r="N2810" s="120" t="s">
        <v>114</v>
      </c>
      <c r="O2810" s="122">
        <f t="shared" si="261"/>
        <v>0</v>
      </c>
      <c r="P2810" s="123"/>
    </row>
    <row r="2811" spans="2:16" x14ac:dyDescent="0.2">
      <c r="B2811" s="124"/>
      <c r="C2811" s="137"/>
      <c r="D2811" s="138">
        <f t="shared" si="258"/>
        <v>0</v>
      </c>
      <c r="E2811" s="231"/>
      <c r="F2811" s="119"/>
      <c r="G2811" s="139">
        <f t="shared" si="262"/>
        <v>0</v>
      </c>
      <c r="H2811" s="140">
        <f t="shared" si="259"/>
        <v>0</v>
      </c>
      <c r="I2811" s="122">
        <f t="shared" si="263"/>
        <v>0</v>
      </c>
      <c r="K2811" s="120"/>
      <c r="L2811" s="141" t="e">
        <f t="shared" si="260"/>
        <v>#N/A</v>
      </c>
      <c r="M2811" s="142">
        <f>IF(C2811="ZZ Group",(SUM(IFERROR(SUM(VLOOKUP(C2811,SpeciesLookup,37,FALSE)*E2811/L2811*20*0.001),0)*(1-G2811))),SUM(IFERROR(SUM(VLOOKUP(C2811,SpeciesLookup,37,FALSE)/L2811*'6. Look Up Tables'!$M$9*0.001),0)*(1-G2811)))</f>
        <v>0</v>
      </c>
      <c r="N2811" s="120" t="s">
        <v>114</v>
      </c>
      <c r="O2811" s="122">
        <f t="shared" si="261"/>
        <v>0</v>
      </c>
      <c r="P2811" s="123"/>
    </row>
    <row r="2812" spans="2:16" x14ac:dyDescent="0.2">
      <c r="B2812" s="124"/>
      <c r="C2812" s="137"/>
      <c r="D2812" s="138">
        <f t="shared" si="258"/>
        <v>0</v>
      </c>
      <c r="E2812" s="231"/>
      <c r="F2812" s="119"/>
      <c r="G2812" s="139">
        <f t="shared" si="262"/>
        <v>0</v>
      </c>
      <c r="H2812" s="140">
        <f t="shared" si="259"/>
        <v>0</v>
      </c>
      <c r="I2812" s="122">
        <f t="shared" si="263"/>
        <v>0</v>
      </c>
      <c r="K2812" s="120"/>
      <c r="L2812" s="141" t="e">
        <f t="shared" si="260"/>
        <v>#N/A</v>
      </c>
      <c r="M2812" s="142">
        <f>IF(C2812="ZZ Group",(SUM(IFERROR(SUM(VLOOKUP(C2812,SpeciesLookup,37,FALSE)*E2812/L2812*20*0.001),0)*(1-G2812))),SUM(IFERROR(SUM(VLOOKUP(C2812,SpeciesLookup,37,FALSE)/L2812*'6. Look Up Tables'!$M$9*0.001),0)*(1-G2812)))</f>
        <v>0</v>
      </c>
      <c r="N2812" s="120" t="s">
        <v>114</v>
      </c>
      <c r="O2812" s="122">
        <f t="shared" si="261"/>
        <v>0</v>
      </c>
      <c r="P2812" s="123"/>
    </row>
    <row r="2813" spans="2:16" x14ac:dyDescent="0.2">
      <c r="B2813" s="124"/>
      <c r="C2813" s="137"/>
      <c r="D2813" s="138">
        <f t="shared" si="258"/>
        <v>0</v>
      </c>
      <c r="E2813" s="231"/>
      <c r="F2813" s="119"/>
      <c r="G2813" s="139">
        <f t="shared" si="262"/>
        <v>0</v>
      </c>
      <c r="H2813" s="140">
        <f t="shared" si="259"/>
        <v>0</v>
      </c>
      <c r="I2813" s="122">
        <f t="shared" si="263"/>
        <v>0</v>
      </c>
      <c r="K2813" s="120"/>
      <c r="L2813" s="141" t="e">
        <f t="shared" si="260"/>
        <v>#N/A</v>
      </c>
      <c r="M2813" s="142">
        <f>IF(C2813="ZZ Group",(SUM(IFERROR(SUM(VLOOKUP(C2813,SpeciesLookup,37,FALSE)*E2813/L2813*20*0.001),0)*(1-G2813))),SUM(IFERROR(SUM(VLOOKUP(C2813,SpeciesLookup,37,FALSE)/L2813*'6. Look Up Tables'!$M$9*0.001),0)*(1-G2813)))</f>
        <v>0</v>
      </c>
      <c r="N2813" s="120" t="s">
        <v>114</v>
      </c>
      <c r="O2813" s="122">
        <f t="shared" si="261"/>
        <v>0</v>
      </c>
      <c r="P2813" s="123"/>
    </row>
    <row r="2814" spans="2:16" x14ac:dyDescent="0.2">
      <c r="B2814" s="124"/>
      <c r="C2814" s="137"/>
      <c r="D2814" s="138">
        <f t="shared" si="258"/>
        <v>0</v>
      </c>
      <c r="E2814" s="231"/>
      <c r="F2814" s="119"/>
      <c r="G2814" s="139">
        <f t="shared" si="262"/>
        <v>0</v>
      </c>
      <c r="H2814" s="140">
        <f t="shared" si="259"/>
        <v>0</v>
      </c>
      <c r="I2814" s="122">
        <f t="shared" si="263"/>
        <v>0</v>
      </c>
      <c r="K2814" s="120"/>
      <c r="L2814" s="141" t="e">
        <f t="shared" si="260"/>
        <v>#N/A</v>
      </c>
      <c r="M2814" s="142">
        <f>IF(C2814="ZZ Group",(SUM(IFERROR(SUM(VLOOKUP(C2814,SpeciesLookup,37,FALSE)*E2814/L2814*20*0.001),0)*(1-G2814))),SUM(IFERROR(SUM(VLOOKUP(C2814,SpeciesLookup,37,FALSE)/L2814*'6. Look Up Tables'!$M$9*0.001),0)*(1-G2814)))</f>
        <v>0</v>
      </c>
      <c r="N2814" s="120" t="s">
        <v>114</v>
      </c>
      <c r="O2814" s="122">
        <f t="shared" si="261"/>
        <v>0</v>
      </c>
      <c r="P2814" s="123"/>
    </row>
    <row r="2815" spans="2:16" x14ac:dyDescent="0.2">
      <c r="B2815" s="124"/>
      <c r="C2815" s="137"/>
      <c r="D2815" s="138">
        <f t="shared" si="258"/>
        <v>0</v>
      </c>
      <c r="E2815" s="231"/>
      <c r="F2815" s="119"/>
      <c r="G2815" s="139">
        <f t="shared" si="262"/>
        <v>0</v>
      </c>
      <c r="H2815" s="140">
        <f t="shared" si="259"/>
        <v>0</v>
      </c>
      <c r="I2815" s="122">
        <f t="shared" si="263"/>
        <v>0</v>
      </c>
      <c r="K2815" s="120"/>
      <c r="L2815" s="141" t="e">
        <f t="shared" si="260"/>
        <v>#N/A</v>
      </c>
      <c r="M2815" s="142">
        <f>IF(C2815="ZZ Group",(SUM(IFERROR(SUM(VLOOKUP(C2815,SpeciesLookup,37,FALSE)*E2815/L2815*20*0.001),0)*(1-G2815))),SUM(IFERROR(SUM(VLOOKUP(C2815,SpeciesLookup,37,FALSE)/L2815*'6. Look Up Tables'!$M$9*0.001),0)*(1-G2815)))</f>
        <v>0</v>
      </c>
      <c r="N2815" s="120" t="s">
        <v>114</v>
      </c>
      <c r="O2815" s="122">
        <f t="shared" si="261"/>
        <v>0</v>
      </c>
      <c r="P2815" s="123"/>
    </row>
    <row r="2816" spans="2:16" x14ac:dyDescent="0.2">
      <c r="B2816" s="124"/>
      <c r="C2816" s="137"/>
      <c r="D2816" s="138">
        <f t="shared" si="258"/>
        <v>0</v>
      </c>
      <c r="E2816" s="231"/>
      <c r="F2816" s="119"/>
      <c r="G2816" s="139">
        <f t="shared" si="262"/>
        <v>0</v>
      </c>
      <c r="H2816" s="140">
        <f t="shared" si="259"/>
        <v>0</v>
      </c>
      <c r="I2816" s="122">
        <f t="shared" si="263"/>
        <v>0</v>
      </c>
      <c r="K2816" s="120"/>
      <c r="L2816" s="141" t="e">
        <f t="shared" si="260"/>
        <v>#N/A</v>
      </c>
      <c r="M2816" s="142">
        <f>IF(C2816="ZZ Group",(SUM(IFERROR(SUM(VLOOKUP(C2816,SpeciesLookup,37,FALSE)*E2816/L2816*20*0.001),0)*(1-G2816))),SUM(IFERROR(SUM(VLOOKUP(C2816,SpeciesLookup,37,FALSE)/L2816*'6. Look Up Tables'!$M$9*0.001),0)*(1-G2816)))</f>
        <v>0</v>
      </c>
      <c r="N2816" s="120" t="s">
        <v>114</v>
      </c>
      <c r="O2816" s="122">
        <f t="shared" si="261"/>
        <v>0</v>
      </c>
      <c r="P2816" s="123"/>
    </row>
    <row r="2817" spans="2:16" x14ac:dyDescent="0.2">
      <c r="B2817" s="124"/>
      <c r="C2817" s="137"/>
      <c r="D2817" s="138">
        <f t="shared" ref="D2817:D2880" si="264">IFERROR(VLOOKUP(C2817,SpeciesLookup,25,FALSE),0)</f>
        <v>0</v>
      </c>
      <c r="E2817" s="231"/>
      <c r="F2817" s="119"/>
      <c r="G2817" s="139">
        <f t="shared" si="262"/>
        <v>0</v>
      </c>
      <c r="H2817" s="140">
        <f t="shared" ref="H2817:H2880" si="265">IFERROR(VLOOKUP(C2817,SpeciesLookup,26,FALSE),0)</f>
        <v>0</v>
      </c>
      <c r="I2817" s="122">
        <f t="shared" si="263"/>
        <v>0</v>
      </c>
      <c r="K2817" s="120"/>
      <c r="L2817" s="141" t="e">
        <f t="shared" ref="L2817:L2880" si="266">VLOOKUP(K2817,AWHC,2,FALSE)</f>
        <v>#N/A</v>
      </c>
      <c r="M2817" s="142">
        <f>IF(C2817="ZZ Group",(SUM(IFERROR(SUM(VLOOKUP(C2817,SpeciesLookup,37,FALSE)*E2817/L2817*20*0.001),0)*(1-G2817))),SUM(IFERROR(SUM(VLOOKUP(C2817,SpeciesLookup,37,FALSE)/L2817*'6. Look Up Tables'!$M$9*0.001),0)*(1-G2817)))</f>
        <v>0</v>
      </c>
      <c r="N2817" s="120" t="s">
        <v>114</v>
      </c>
      <c r="O2817" s="122">
        <f t="shared" ref="O2817:O2880" si="267">IF(N2817="Yes",M2817*0.8,M2817)</f>
        <v>0</v>
      </c>
      <c r="P2817" s="123"/>
    </row>
    <row r="2818" spans="2:16" x14ac:dyDescent="0.2">
      <c r="B2818" s="124"/>
      <c r="C2818" s="137"/>
      <c r="D2818" s="138">
        <f t="shared" si="264"/>
        <v>0</v>
      </c>
      <c r="E2818" s="231"/>
      <c r="F2818" s="119"/>
      <c r="G2818" s="139">
        <f t="shared" si="262"/>
        <v>0</v>
      </c>
      <c r="H2818" s="140">
        <f t="shared" si="265"/>
        <v>0</v>
      </c>
      <c r="I2818" s="122">
        <f t="shared" si="263"/>
        <v>0</v>
      </c>
      <c r="K2818" s="120"/>
      <c r="L2818" s="141" t="e">
        <f t="shared" si="266"/>
        <v>#N/A</v>
      </c>
      <c r="M2818" s="142">
        <f>IF(C2818="ZZ Group",(SUM(IFERROR(SUM(VLOOKUP(C2818,SpeciesLookup,37,FALSE)*E2818/L2818*20*0.001),0)*(1-G2818))),SUM(IFERROR(SUM(VLOOKUP(C2818,SpeciesLookup,37,FALSE)/L2818*'6. Look Up Tables'!$M$9*0.001),0)*(1-G2818)))</f>
        <v>0</v>
      </c>
      <c r="N2818" s="120" t="s">
        <v>114</v>
      </c>
      <c r="O2818" s="122">
        <f t="shared" si="267"/>
        <v>0</v>
      </c>
      <c r="P2818" s="123"/>
    </row>
    <row r="2819" spans="2:16" x14ac:dyDescent="0.2">
      <c r="B2819" s="124"/>
      <c r="C2819" s="137"/>
      <c r="D2819" s="138">
        <f t="shared" si="264"/>
        <v>0</v>
      </c>
      <c r="E2819" s="231"/>
      <c r="F2819" s="119"/>
      <c r="G2819" s="139">
        <f t="shared" si="262"/>
        <v>0</v>
      </c>
      <c r="H2819" s="140">
        <f t="shared" si="265"/>
        <v>0</v>
      </c>
      <c r="I2819" s="122">
        <f t="shared" si="263"/>
        <v>0</v>
      </c>
      <c r="K2819" s="120"/>
      <c r="L2819" s="141" t="e">
        <f t="shared" si="266"/>
        <v>#N/A</v>
      </c>
      <c r="M2819" s="142">
        <f>IF(C2819="ZZ Group",(SUM(IFERROR(SUM(VLOOKUP(C2819,SpeciesLookup,37,FALSE)*E2819/L2819*20*0.001),0)*(1-G2819))),SUM(IFERROR(SUM(VLOOKUP(C2819,SpeciesLookup,37,FALSE)/L2819*'6. Look Up Tables'!$M$9*0.001),0)*(1-G2819)))</f>
        <v>0</v>
      </c>
      <c r="N2819" s="120" t="s">
        <v>114</v>
      </c>
      <c r="O2819" s="122">
        <f t="shared" si="267"/>
        <v>0</v>
      </c>
      <c r="P2819" s="123"/>
    </row>
    <row r="2820" spans="2:16" x14ac:dyDescent="0.2">
      <c r="B2820" s="124"/>
      <c r="C2820" s="137"/>
      <c r="D2820" s="138">
        <f t="shared" si="264"/>
        <v>0</v>
      </c>
      <c r="E2820" s="231"/>
      <c r="F2820" s="119"/>
      <c r="G2820" s="139">
        <f t="shared" si="262"/>
        <v>0</v>
      </c>
      <c r="H2820" s="140">
        <f t="shared" si="265"/>
        <v>0</v>
      </c>
      <c r="I2820" s="122">
        <f t="shared" si="263"/>
        <v>0</v>
      </c>
      <c r="K2820" s="120"/>
      <c r="L2820" s="141" t="e">
        <f t="shared" si="266"/>
        <v>#N/A</v>
      </c>
      <c r="M2820" s="142">
        <f>IF(C2820="ZZ Group",(SUM(IFERROR(SUM(VLOOKUP(C2820,SpeciesLookup,37,FALSE)*E2820/L2820*20*0.001),0)*(1-G2820))),SUM(IFERROR(SUM(VLOOKUP(C2820,SpeciesLookup,37,FALSE)/L2820*'6. Look Up Tables'!$M$9*0.001),0)*(1-G2820)))</f>
        <v>0</v>
      </c>
      <c r="N2820" s="120" t="s">
        <v>114</v>
      </c>
      <c r="O2820" s="122">
        <f t="shared" si="267"/>
        <v>0</v>
      </c>
      <c r="P2820" s="123"/>
    </row>
    <row r="2821" spans="2:16" x14ac:dyDescent="0.2">
      <c r="B2821" s="124"/>
      <c r="C2821" s="137"/>
      <c r="D2821" s="138">
        <f t="shared" si="264"/>
        <v>0</v>
      </c>
      <c r="E2821" s="231"/>
      <c r="F2821" s="119"/>
      <c r="G2821" s="139">
        <f t="shared" si="262"/>
        <v>0</v>
      </c>
      <c r="H2821" s="140">
        <f t="shared" si="265"/>
        <v>0</v>
      </c>
      <c r="I2821" s="122">
        <f t="shared" si="263"/>
        <v>0</v>
      </c>
      <c r="K2821" s="120"/>
      <c r="L2821" s="141" t="e">
        <f t="shared" si="266"/>
        <v>#N/A</v>
      </c>
      <c r="M2821" s="142">
        <f>IF(C2821="ZZ Group",(SUM(IFERROR(SUM(VLOOKUP(C2821,SpeciesLookup,37,FALSE)*E2821/L2821*20*0.001),0)*(1-G2821))),SUM(IFERROR(SUM(VLOOKUP(C2821,SpeciesLookup,37,FALSE)/L2821*'6. Look Up Tables'!$M$9*0.001),0)*(1-G2821)))</f>
        <v>0</v>
      </c>
      <c r="N2821" s="120" t="s">
        <v>114</v>
      </c>
      <c r="O2821" s="122">
        <f t="shared" si="267"/>
        <v>0</v>
      </c>
      <c r="P2821" s="123"/>
    </row>
    <row r="2822" spans="2:16" x14ac:dyDescent="0.2">
      <c r="B2822" s="124"/>
      <c r="C2822" s="137"/>
      <c r="D2822" s="138">
        <f t="shared" si="264"/>
        <v>0</v>
      </c>
      <c r="E2822" s="231"/>
      <c r="F2822" s="119"/>
      <c r="G2822" s="139">
        <f t="shared" si="262"/>
        <v>0</v>
      </c>
      <c r="H2822" s="140">
        <f t="shared" si="265"/>
        <v>0</v>
      </c>
      <c r="I2822" s="122">
        <f t="shared" si="263"/>
        <v>0</v>
      </c>
      <c r="K2822" s="120"/>
      <c r="L2822" s="141" t="e">
        <f t="shared" si="266"/>
        <v>#N/A</v>
      </c>
      <c r="M2822" s="142">
        <f>IF(C2822="ZZ Group",(SUM(IFERROR(SUM(VLOOKUP(C2822,SpeciesLookup,37,FALSE)*E2822/L2822*20*0.001),0)*(1-G2822))),SUM(IFERROR(SUM(VLOOKUP(C2822,SpeciesLookup,37,FALSE)/L2822*'6. Look Up Tables'!$M$9*0.001),0)*(1-G2822)))</f>
        <v>0</v>
      </c>
      <c r="N2822" s="120" t="s">
        <v>114</v>
      </c>
      <c r="O2822" s="122">
        <f t="shared" si="267"/>
        <v>0</v>
      </c>
      <c r="P2822" s="123"/>
    </row>
    <row r="2823" spans="2:16" x14ac:dyDescent="0.2">
      <c r="B2823" s="124"/>
      <c r="C2823" s="137"/>
      <c r="D2823" s="138">
        <f t="shared" si="264"/>
        <v>0</v>
      </c>
      <c r="E2823" s="231"/>
      <c r="F2823" s="119"/>
      <c r="G2823" s="139">
        <f t="shared" si="262"/>
        <v>0</v>
      </c>
      <c r="H2823" s="140">
        <f t="shared" si="265"/>
        <v>0</v>
      </c>
      <c r="I2823" s="122">
        <f t="shared" si="263"/>
        <v>0</v>
      </c>
      <c r="K2823" s="120"/>
      <c r="L2823" s="141" t="e">
        <f t="shared" si="266"/>
        <v>#N/A</v>
      </c>
      <c r="M2823" s="142">
        <f>IF(C2823="ZZ Group",(SUM(IFERROR(SUM(VLOOKUP(C2823,SpeciesLookup,37,FALSE)*E2823/L2823*20*0.001),0)*(1-G2823))),SUM(IFERROR(SUM(VLOOKUP(C2823,SpeciesLookup,37,FALSE)/L2823*'6. Look Up Tables'!$M$9*0.001),0)*(1-G2823)))</f>
        <v>0</v>
      </c>
      <c r="N2823" s="120" t="s">
        <v>114</v>
      </c>
      <c r="O2823" s="122">
        <f t="shared" si="267"/>
        <v>0</v>
      </c>
      <c r="P2823" s="123"/>
    </row>
    <row r="2824" spans="2:16" x14ac:dyDescent="0.2">
      <c r="B2824" s="124"/>
      <c r="C2824" s="137"/>
      <c r="D2824" s="138">
        <f t="shared" si="264"/>
        <v>0</v>
      </c>
      <c r="E2824" s="231"/>
      <c r="F2824" s="119"/>
      <c r="G2824" s="139">
        <f t="shared" si="262"/>
        <v>0</v>
      </c>
      <c r="H2824" s="140">
        <f t="shared" si="265"/>
        <v>0</v>
      </c>
      <c r="I2824" s="122">
        <f t="shared" si="263"/>
        <v>0</v>
      </c>
      <c r="K2824" s="120"/>
      <c r="L2824" s="141" t="e">
        <f t="shared" si="266"/>
        <v>#N/A</v>
      </c>
      <c r="M2824" s="142">
        <f>IF(C2824="ZZ Group",(SUM(IFERROR(SUM(VLOOKUP(C2824,SpeciesLookup,37,FALSE)*E2824/L2824*20*0.001),0)*(1-G2824))),SUM(IFERROR(SUM(VLOOKUP(C2824,SpeciesLookup,37,FALSE)/L2824*'6. Look Up Tables'!$M$9*0.001),0)*(1-G2824)))</f>
        <v>0</v>
      </c>
      <c r="N2824" s="120" t="s">
        <v>114</v>
      </c>
      <c r="O2824" s="122">
        <f t="shared" si="267"/>
        <v>0</v>
      </c>
      <c r="P2824" s="123"/>
    </row>
    <row r="2825" spans="2:16" x14ac:dyDescent="0.2">
      <c r="B2825" s="124"/>
      <c r="C2825" s="137"/>
      <c r="D2825" s="138">
        <f t="shared" si="264"/>
        <v>0</v>
      </c>
      <c r="E2825" s="231"/>
      <c r="F2825" s="119"/>
      <c r="G2825" s="139">
        <f t="shared" si="262"/>
        <v>0</v>
      </c>
      <c r="H2825" s="140">
        <f t="shared" si="265"/>
        <v>0</v>
      </c>
      <c r="I2825" s="122">
        <f t="shared" si="263"/>
        <v>0</v>
      </c>
      <c r="K2825" s="120"/>
      <c r="L2825" s="141" t="e">
        <f t="shared" si="266"/>
        <v>#N/A</v>
      </c>
      <c r="M2825" s="142">
        <f>IF(C2825="ZZ Group",(SUM(IFERROR(SUM(VLOOKUP(C2825,SpeciesLookup,37,FALSE)*E2825/L2825*20*0.001),0)*(1-G2825))),SUM(IFERROR(SUM(VLOOKUP(C2825,SpeciesLookup,37,FALSE)/L2825*'6. Look Up Tables'!$M$9*0.001),0)*(1-G2825)))</f>
        <v>0</v>
      </c>
      <c r="N2825" s="120" t="s">
        <v>114</v>
      </c>
      <c r="O2825" s="122">
        <f t="shared" si="267"/>
        <v>0</v>
      </c>
      <c r="P2825" s="123"/>
    </row>
    <row r="2826" spans="2:16" x14ac:dyDescent="0.2">
      <c r="B2826" s="124"/>
      <c r="C2826" s="137"/>
      <c r="D2826" s="138">
        <f t="shared" si="264"/>
        <v>0</v>
      </c>
      <c r="E2826" s="231"/>
      <c r="F2826" s="119"/>
      <c r="G2826" s="139">
        <f t="shared" si="262"/>
        <v>0</v>
      </c>
      <c r="H2826" s="140">
        <f t="shared" si="265"/>
        <v>0</v>
      </c>
      <c r="I2826" s="122">
        <f t="shared" si="263"/>
        <v>0</v>
      </c>
      <c r="K2826" s="120"/>
      <c r="L2826" s="141" t="e">
        <f t="shared" si="266"/>
        <v>#N/A</v>
      </c>
      <c r="M2826" s="142">
        <f>IF(C2826="ZZ Group",(SUM(IFERROR(SUM(VLOOKUP(C2826,SpeciesLookup,37,FALSE)*E2826/L2826*20*0.001),0)*(1-G2826))),SUM(IFERROR(SUM(VLOOKUP(C2826,SpeciesLookup,37,FALSE)/L2826*'6. Look Up Tables'!$M$9*0.001),0)*(1-G2826)))</f>
        <v>0</v>
      </c>
      <c r="N2826" s="120" t="s">
        <v>114</v>
      </c>
      <c r="O2826" s="122">
        <f t="shared" si="267"/>
        <v>0</v>
      </c>
      <c r="P2826" s="123"/>
    </row>
    <row r="2827" spans="2:16" x14ac:dyDescent="0.2">
      <c r="B2827" s="124"/>
      <c r="C2827" s="137"/>
      <c r="D2827" s="138">
        <f t="shared" si="264"/>
        <v>0</v>
      </c>
      <c r="E2827" s="231"/>
      <c r="F2827" s="119"/>
      <c r="G2827" s="139">
        <f t="shared" si="262"/>
        <v>0</v>
      </c>
      <c r="H2827" s="140">
        <f t="shared" si="265"/>
        <v>0</v>
      </c>
      <c r="I2827" s="122">
        <f t="shared" si="263"/>
        <v>0</v>
      </c>
      <c r="K2827" s="120"/>
      <c r="L2827" s="141" t="e">
        <f t="shared" si="266"/>
        <v>#N/A</v>
      </c>
      <c r="M2827" s="142">
        <f>IF(C2827="ZZ Group",(SUM(IFERROR(SUM(VLOOKUP(C2827,SpeciesLookup,37,FALSE)*E2827/L2827*20*0.001),0)*(1-G2827))),SUM(IFERROR(SUM(VLOOKUP(C2827,SpeciesLookup,37,FALSE)/L2827*'6. Look Up Tables'!$M$9*0.001),0)*(1-G2827)))</f>
        <v>0</v>
      </c>
      <c r="N2827" s="120" t="s">
        <v>114</v>
      </c>
      <c r="O2827" s="122">
        <f t="shared" si="267"/>
        <v>0</v>
      </c>
      <c r="P2827" s="123"/>
    </row>
    <row r="2828" spans="2:16" x14ac:dyDescent="0.2">
      <c r="B2828" s="124"/>
      <c r="C2828" s="137"/>
      <c r="D2828" s="138">
        <f t="shared" si="264"/>
        <v>0</v>
      </c>
      <c r="E2828" s="231"/>
      <c r="F2828" s="119"/>
      <c r="G2828" s="139">
        <f t="shared" si="262"/>
        <v>0</v>
      </c>
      <c r="H2828" s="140">
        <f t="shared" si="265"/>
        <v>0</v>
      </c>
      <c r="I2828" s="122">
        <f t="shared" si="263"/>
        <v>0</v>
      </c>
      <c r="K2828" s="120"/>
      <c r="L2828" s="141" t="e">
        <f t="shared" si="266"/>
        <v>#N/A</v>
      </c>
      <c r="M2828" s="142">
        <f>IF(C2828="ZZ Group",(SUM(IFERROR(SUM(VLOOKUP(C2828,SpeciesLookup,37,FALSE)*E2828/L2828*20*0.001),0)*(1-G2828))),SUM(IFERROR(SUM(VLOOKUP(C2828,SpeciesLookup,37,FALSE)/L2828*'6. Look Up Tables'!$M$9*0.001),0)*(1-G2828)))</f>
        <v>0</v>
      </c>
      <c r="N2828" s="120" t="s">
        <v>114</v>
      </c>
      <c r="O2828" s="122">
        <f t="shared" si="267"/>
        <v>0</v>
      </c>
      <c r="P2828" s="123"/>
    </row>
    <row r="2829" spans="2:16" x14ac:dyDescent="0.2">
      <c r="B2829" s="124"/>
      <c r="C2829" s="137"/>
      <c r="D2829" s="138">
        <f t="shared" si="264"/>
        <v>0</v>
      </c>
      <c r="E2829" s="231"/>
      <c r="F2829" s="119"/>
      <c r="G2829" s="139">
        <f t="shared" ref="G2829:G2892" si="268">IF(C2829="ZZ Group",SUM(F2829/E2829),(IFERROR(SUM(F2829/(PI()*(D2829)^2)),0)))</f>
        <v>0</v>
      </c>
      <c r="H2829" s="140">
        <f t="shared" si="265"/>
        <v>0</v>
      </c>
      <c r="I2829" s="122">
        <f t="shared" ref="I2829:I2892" si="269">IFERROR(SUM(H2829*(1-G2829)),(E2829*(1-G2829)))</f>
        <v>0</v>
      </c>
      <c r="K2829" s="120"/>
      <c r="L2829" s="141" t="e">
        <f t="shared" si="266"/>
        <v>#N/A</v>
      </c>
      <c r="M2829" s="142">
        <f>IF(C2829="ZZ Group",(SUM(IFERROR(SUM(VLOOKUP(C2829,SpeciesLookup,37,FALSE)*E2829/L2829*20*0.001),0)*(1-G2829))),SUM(IFERROR(SUM(VLOOKUP(C2829,SpeciesLookup,37,FALSE)/L2829*'6. Look Up Tables'!$M$9*0.001),0)*(1-G2829)))</f>
        <v>0</v>
      </c>
      <c r="N2829" s="120" t="s">
        <v>114</v>
      </c>
      <c r="O2829" s="122">
        <f t="shared" si="267"/>
        <v>0</v>
      </c>
      <c r="P2829" s="123"/>
    </row>
    <row r="2830" spans="2:16" x14ac:dyDescent="0.2">
      <c r="B2830" s="124"/>
      <c r="C2830" s="137"/>
      <c r="D2830" s="138">
        <f t="shared" si="264"/>
        <v>0</v>
      </c>
      <c r="E2830" s="231"/>
      <c r="F2830" s="119"/>
      <c r="G2830" s="139">
        <f t="shared" si="268"/>
        <v>0</v>
      </c>
      <c r="H2830" s="140">
        <f t="shared" si="265"/>
        <v>0</v>
      </c>
      <c r="I2830" s="122">
        <f t="shared" si="269"/>
        <v>0</v>
      </c>
      <c r="K2830" s="120"/>
      <c r="L2830" s="141" t="e">
        <f t="shared" si="266"/>
        <v>#N/A</v>
      </c>
      <c r="M2830" s="142">
        <f>IF(C2830="ZZ Group",(SUM(IFERROR(SUM(VLOOKUP(C2830,SpeciesLookup,37,FALSE)*E2830/L2830*20*0.001),0)*(1-G2830))),SUM(IFERROR(SUM(VLOOKUP(C2830,SpeciesLookup,37,FALSE)/L2830*'6. Look Up Tables'!$M$9*0.001),0)*(1-G2830)))</f>
        <v>0</v>
      </c>
      <c r="N2830" s="120" t="s">
        <v>114</v>
      </c>
      <c r="O2830" s="122">
        <f t="shared" si="267"/>
        <v>0</v>
      </c>
      <c r="P2830" s="123"/>
    </row>
    <row r="2831" spans="2:16" x14ac:dyDescent="0.2">
      <c r="B2831" s="124"/>
      <c r="C2831" s="137"/>
      <c r="D2831" s="138">
        <f t="shared" si="264"/>
        <v>0</v>
      </c>
      <c r="E2831" s="231"/>
      <c r="F2831" s="119"/>
      <c r="G2831" s="139">
        <f t="shared" si="268"/>
        <v>0</v>
      </c>
      <c r="H2831" s="140">
        <f t="shared" si="265"/>
        <v>0</v>
      </c>
      <c r="I2831" s="122">
        <f t="shared" si="269"/>
        <v>0</v>
      </c>
      <c r="K2831" s="120"/>
      <c r="L2831" s="141" t="e">
        <f t="shared" si="266"/>
        <v>#N/A</v>
      </c>
      <c r="M2831" s="142">
        <f>IF(C2831="ZZ Group",(SUM(IFERROR(SUM(VLOOKUP(C2831,SpeciesLookup,37,FALSE)*E2831/L2831*20*0.001),0)*(1-G2831))),SUM(IFERROR(SUM(VLOOKUP(C2831,SpeciesLookup,37,FALSE)/L2831*'6. Look Up Tables'!$M$9*0.001),0)*(1-G2831)))</f>
        <v>0</v>
      </c>
      <c r="N2831" s="120" t="s">
        <v>114</v>
      </c>
      <c r="O2831" s="122">
        <f t="shared" si="267"/>
        <v>0</v>
      </c>
      <c r="P2831" s="123"/>
    </row>
    <row r="2832" spans="2:16" x14ac:dyDescent="0.2">
      <c r="B2832" s="124"/>
      <c r="C2832" s="137"/>
      <c r="D2832" s="138">
        <f t="shared" si="264"/>
        <v>0</v>
      </c>
      <c r="E2832" s="231"/>
      <c r="F2832" s="119"/>
      <c r="G2832" s="139">
        <f t="shared" si="268"/>
        <v>0</v>
      </c>
      <c r="H2832" s="140">
        <f t="shared" si="265"/>
        <v>0</v>
      </c>
      <c r="I2832" s="122">
        <f t="shared" si="269"/>
        <v>0</v>
      </c>
      <c r="K2832" s="120"/>
      <c r="L2832" s="141" t="e">
        <f t="shared" si="266"/>
        <v>#N/A</v>
      </c>
      <c r="M2832" s="142">
        <f>IF(C2832="ZZ Group",(SUM(IFERROR(SUM(VLOOKUP(C2832,SpeciesLookup,37,FALSE)*E2832/L2832*20*0.001),0)*(1-G2832))),SUM(IFERROR(SUM(VLOOKUP(C2832,SpeciesLookup,37,FALSE)/L2832*'6. Look Up Tables'!$M$9*0.001),0)*(1-G2832)))</f>
        <v>0</v>
      </c>
      <c r="N2832" s="120" t="s">
        <v>114</v>
      </c>
      <c r="O2832" s="122">
        <f t="shared" si="267"/>
        <v>0</v>
      </c>
      <c r="P2832" s="123"/>
    </row>
    <row r="2833" spans="2:16" x14ac:dyDescent="0.2">
      <c r="B2833" s="124"/>
      <c r="C2833" s="137"/>
      <c r="D2833" s="138">
        <f t="shared" si="264"/>
        <v>0</v>
      </c>
      <c r="E2833" s="231"/>
      <c r="F2833" s="119"/>
      <c r="G2833" s="139">
        <f t="shared" si="268"/>
        <v>0</v>
      </c>
      <c r="H2833" s="140">
        <f t="shared" si="265"/>
        <v>0</v>
      </c>
      <c r="I2833" s="122">
        <f t="shared" si="269"/>
        <v>0</v>
      </c>
      <c r="K2833" s="120"/>
      <c r="L2833" s="141" t="e">
        <f t="shared" si="266"/>
        <v>#N/A</v>
      </c>
      <c r="M2833" s="142">
        <f>IF(C2833="ZZ Group",(SUM(IFERROR(SUM(VLOOKUP(C2833,SpeciesLookup,37,FALSE)*E2833/L2833*20*0.001),0)*(1-G2833))),SUM(IFERROR(SUM(VLOOKUP(C2833,SpeciesLookup,37,FALSE)/L2833*'6. Look Up Tables'!$M$9*0.001),0)*(1-G2833)))</f>
        <v>0</v>
      </c>
      <c r="N2833" s="120" t="s">
        <v>114</v>
      </c>
      <c r="O2833" s="122">
        <f t="shared" si="267"/>
        <v>0</v>
      </c>
      <c r="P2833" s="123"/>
    </row>
    <row r="2834" spans="2:16" x14ac:dyDescent="0.2">
      <c r="B2834" s="124"/>
      <c r="C2834" s="137"/>
      <c r="D2834" s="138">
        <f t="shared" si="264"/>
        <v>0</v>
      </c>
      <c r="E2834" s="231"/>
      <c r="F2834" s="119"/>
      <c r="G2834" s="139">
        <f t="shared" si="268"/>
        <v>0</v>
      </c>
      <c r="H2834" s="140">
        <f t="shared" si="265"/>
        <v>0</v>
      </c>
      <c r="I2834" s="122">
        <f t="shared" si="269"/>
        <v>0</v>
      </c>
      <c r="K2834" s="120"/>
      <c r="L2834" s="141" t="e">
        <f t="shared" si="266"/>
        <v>#N/A</v>
      </c>
      <c r="M2834" s="142">
        <f>IF(C2834="ZZ Group",(SUM(IFERROR(SUM(VLOOKUP(C2834,SpeciesLookup,37,FALSE)*E2834/L2834*20*0.001),0)*(1-G2834))),SUM(IFERROR(SUM(VLOOKUP(C2834,SpeciesLookup,37,FALSE)/L2834*'6. Look Up Tables'!$M$9*0.001),0)*(1-G2834)))</f>
        <v>0</v>
      </c>
      <c r="N2834" s="120" t="s">
        <v>114</v>
      </c>
      <c r="O2834" s="122">
        <f t="shared" si="267"/>
        <v>0</v>
      </c>
      <c r="P2834" s="123"/>
    </row>
    <row r="2835" spans="2:16" x14ac:dyDescent="0.2">
      <c r="B2835" s="124"/>
      <c r="C2835" s="137"/>
      <c r="D2835" s="138">
        <f t="shared" si="264"/>
        <v>0</v>
      </c>
      <c r="E2835" s="231"/>
      <c r="F2835" s="119"/>
      <c r="G2835" s="139">
        <f t="shared" si="268"/>
        <v>0</v>
      </c>
      <c r="H2835" s="140">
        <f t="shared" si="265"/>
        <v>0</v>
      </c>
      <c r="I2835" s="122">
        <f t="shared" si="269"/>
        <v>0</v>
      </c>
      <c r="K2835" s="120"/>
      <c r="L2835" s="141" t="e">
        <f t="shared" si="266"/>
        <v>#N/A</v>
      </c>
      <c r="M2835" s="142">
        <f>IF(C2835="ZZ Group",(SUM(IFERROR(SUM(VLOOKUP(C2835,SpeciesLookup,37,FALSE)*E2835/L2835*20*0.001),0)*(1-G2835))),SUM(IFERROR(SUM(VLOOKUP(C2835,SpeciesLookup,37,FALSE)/L2835*'6. Look Up Tables'!$M$9*0.001),0)*(1-G2835)))</f>
        <v>0</v>
      </c>
      <c r="N2835" s="120" t="s">
        <v>114</v>
      </c>
      <c r="O2835" s="122">
        <f t="shared" si="267"/>
        <v>0</v>
      </c>
      <c r="P2835" s="123"/>
    </row>
    <row r="2836" spans="2:16" x14ac:dyDescent="0.2">
      <c r="B2836" s="124"/>
      <c r="C2836" s="137"/>
      <c r="D2836" s="138">
        <f t="shared" si="264"/>
        <v>0</v>
      </c>
      <c r="E2836" s="231"/>
      <c r="F2836" s="119"/>
      <c r="G2836" s="139">
        <f t="shared" si="268"/>
        <v>0</v>
      </c>
      <c r="H2836" s="140">
        <f t="shared" si="265"/>
        <v>0</v>
      </c>
      <c r="I2836" s="122">
        <f t="shared" si="269"/>
        <v>0</v>
      </c>
      <c r="K2836" s="120"/>
      <c r="L2836" s="141" t="e">
        <f t="shared" si="266"/>
        <v>#N/A</v>
      </c>
      <c r="M2836" s="142">
        <f>IF(C2836="ZZ Group",(SUM(IFERROR(SUM(VLOOKUP(C2836,SpeciesLookup,37,FALSE)*E2836/L2836*20*0.001),0)*(1-G2836))),SUM(IFERROR(SUM(VLOOKUP(C2836,SpeciesLookup,37,FALSE)/L2836*'6. Look Up Tables'!$M$9*0.001),0)*(1-G2836)))</f>
        <v>0</v>
      </c>
      <c r="N2836" s="120" t="s">
        <v>114</v>
      </c>
      <c r="O2836" s="122">
        <f t="shared" si="267"/>
        <v>0</v>
      </c>
      <c r="P2836" s="123"/>
    </row>
    <row r="2837" spans="2:16" x14ac:dyDescent="0.2">
      <c r="B2837" s="124"/>
      <c r="C2837" s="137"/>
      <c r="D2837" s="138">
        <f t="shared" si="264"/>
        <v>0</v>
      </c>
      <c r="E2837" s="231"/>
      <c r="F2837" s="119"/>
      <c r="G2837" s="139">
        <f t="shared" si="268"/>
        <v>0</v>
      </c>
      <c r="H2837" s="140">
        <f t="shared" si="265"/>
        <v>0</v>
      </c>
      <c r="I2837" s="122">
        <f t="shared" si="269"/>
        <v>0</v>
      </c>
      <c r="K2837" s="120"/>
      <c r="L2837" s="141" t="e">
        <f t="shared" si="266"/>
        <v>#N/A</v>
      </c>
      <c r="M2837" s="142">
        <f>IF(C2837="ZZ Group",(SUM(IFERROR(SUM(VLOOKUP(C2837,SpeciesLookup,37,FALSE)*E2837/L2837*20*0.001),0)*(1-G2837))),SUM(IFERROR(SUM(VLOOKUP(C2837,SpeciesLookup,37,FALSE)/L2837*'6. Look Up Tables'!$M$9*0.001),0)*(1-G2837)))</f>
        <v>0</v>
      </c>
      <c r="N2837" s="120" t="s">
        <v>114</v>
      </c>
      <c r="O2837" s="122">
        <f t="shared" si="267"/>
        <v>0</v>
      </c>
      <c r="P2837" s="123"/>
    </row>
    <row r="2838" spans="2:16" x14ac:dyDescent="0.2">
      <c r="B2838" s="124"/>
      <c r="C2838" s="137"/>
      <c r="D2838" s="138">
        <f t="shared" si="264"/>
        <v>0</v>
      </c>
      <c r="E2838" s="231"/>
      <c r="F2838" s="119"/>
      <c r="G2838" s="139">
        <f t="shared" si="268"/>
        <v>0</v>
      </c>
      <c r="H2838" s="140">
        <f t="shared" si="265"/>
        <v>0</v>
      </c>
      <c r="I2838" s="122">
        <f t="shared" si="269"/>
        <v>0</v>
      </c>
      <c r="K2838" s="120"/>
      <c r="L2838" s="141" t="e">
        <f t="shared" si="266"/>
        <v>#N/A</v>
      </c>
      <c r="M2838" s="142">
        <f>IF(C2838="ZZ Group",(SUM(IFERROR(SUM(VLOOKUP(C2838,SpeciesLookup,37,FALSE)*E2838/L2838*20*0.001),0)*(1-G2838))),SUM(IFERROR(SUM(VLOOKUP(C2838,SpeciesLookup,37,FALSE)/L2838*'6. Look Up Tables'!$M$9*0.001),0)*(1-G2838)))</f>
        <v>0</v>
      </c>
      <c r="N2838" s="120" t="s">
        <v>114</v>
      </c>
      <c r="O2838" s="122">
        <f t="shared" si="267"/>
        <v>0</v>
      </c>
      <c r="P2838" s="123"/>
    </row>
    <row r="2839" spans="2:16" x14ac:dyDescent="0.2">
      <c r="B2839" s="124"/>
      <c r="C2839" s="137"/>
      <c r="D2839" s="138">
        <f t="shared" si="264"/>
        <v>0</v>
      </c>
      <c r="E2839" s="231"/>
      <c r="F2839" s="119"/>
      <c r="G2839" s="139">
        <f t="shared" si="268"/>
        <v>0</v>
      </c>
      <c r="H2839" s="140">
        <f t="shared" si="265"/>
        <v>0</v>
      </c>
      <c r="I2839" s="122">
        <f t="shared" si="269"/>
        <v>0</v>
      </c>
      <c r="K2839" s="120"/>
      <c r="L2839" s="141" t="e">
        <f t="shared" si="266"/>
        <v>#N/A</v>
      </c>
      <c r="M2839" s="142">
        <f>IF(C2839="ZZ Group",(SUM(IFERROR(SUM(VLOOKUP(C2839,SpeciesLookup,37,FALSE)*E2839/L2839*20*0.001),0)*(1-G2839))),SUM(IFERROR(SUM(VLOOKUP(C2839,SpeciesLookup,37,FALSE)/L2839*'6. Look Up Tables'!$M$9*0.001),0)*(1-G2839)))</f>
        <v>0</v>
      </c>
      <c r="N2839" s="120" t="s">
        <v>114</v>
      </c>
      <c r="O2839" s="122">
        <f t="shared" si="267"/>
        <v>0</v>
      </c>
      <c r="P2839" s="123"/>
    </row>
    <row r="2840" spans="2:16" x14ac:dyDescent="0.2">
      <c r="B2840" s="124"/>
      <c r="C2840" s="137"/>
      <c r="D2840" s="138">
        <f t="shared" si="264"/>
        <v>0</v>
      </c>
      <c r="E2840" s="231"/>
      <c r="F2840" s="119"/>
      <c r="G2840" s="139">
        <f t="shared" si="268"/>
        <v>0</v>
      </c>
      <c r="H2840" s="140">
        <f t="shared" si="265"/>
        <v>0</v>
      </c>
      <c r="I2840" s="122">
        <f t="shared" si="269"/>
        <v>0</v>
      </c>
      <c r="K2840" s="120"/>
      <c r="L2840" s="141" t="e">
        <f t="shared" si="266"/>
        <v>#N/A</v>
      </c>
      <c r="M2840" s="142">
        <f>IF(C2840="ZZ Group",(SUM(IFERROR(SUM(VLOOKUP(C2840,SpeciesLookup,37,FALSE)*E2840/L2840*20*0.001),0)*(1-G2840))),SUM(IFERROR(SUM(VLOOKUP(C2840,SpeciesLookup,37,FALSE)/L2840*'6. Look Up Tables'!$M$9*0.001),0)*(1-G2840)))</f>
        <v>0</v>
      </c>
      <c r="N2840" s="120" t="s">
        <v>114</v>
      </c>
      <c r="O2840" s="122">
        <f t="shared" si="267"/>
        <v>0</v>
      </c>
      <c r="P2840" s="123"/>
    </row>
    <row r="2841" spans="2:16" x14ac:dyDescent="0.2">
      <c r="B2841" s="124"/>
      <c r="C2841" s="137"/>
      <c r="D2841" s="138">
        <f t="shared" si="264"/>
        <v>0</v>
      </c>
      <c r="E2841" s="231"/>
      <c r="F2841" s="119"/>
      <c r="G2841" s="139">
        <f t="shared" si="268"/>
        <v>0</v>
      </c>
      <c r="H2841" s="140">
        <f t="shared" si="265"/>
        <v>0</v>
      </c>
      <c r="I2841" s="122">
        <f t="shared" si="269"/>
        <v>0</v>
      </c>
      <c r="K2841" s="120"/>
      <c r="L2841" s="141" t="e">
        <f t="shared" si="266"/>
        <v>#N/A</v>
      </c>
      <c r="M2841" s="142">
        <f>IF(C2841="ZZ Group",(SUM(IFERROR(SUM(VLOOKUP(C2841,SpeciesLookup,37,FALSE)*E2841/L2841*20*0.001),0)*(1-G2841))),SUM(IFERROR(SUM(VLOOKUP(C2841,SpeciesLookup,37,FALSE)/L2841*'6. Look Up Tables'!$M$9*0.001),0)*(1-G2841)))</f>
        <v>0</v>
      </c>
      <c r="N2841" s="120" t="s">
        <v>114</v>
      </c>
      <c r="O2841" s="122">
        <f t="shared" si="267"/>
        <v>0</v>
      </c>
      <c r="P2841" s="123"/>
    </row>
    <row r="2842" spans="2:16" x14ac:dyDescent="0.2">
      <c r="B2842" s="124"/>
      <c r="C2842" s="137"/>
      <c r="D2842" s="138">
        <f t="shared" si="264"/>
        <v>0</v>
      </c>
      <c r="E2842" s="231"/>
      <c r="F2842" s="119"/>
      <c r="G2842" s="139">
        <f t="shared" si="268"/>
        <v>0</v>
      </c>
      <c r="H2842" s="140">
        <f t="shared" si="265"/>
        <v>0</v>
      </c>
      <c r="I2842" s="122">
        <f t="shared" si="269"/>
        <v>0</v>
      </c>
      <c r="K2842" s="120"/>
      <c r="L2842" s="141" t="e">
        <f t="shared" si="266"/>
        <v>#N/A</v>
      </c>
      <c r="M2842" s="142">
        <f>IF(C2842="ZZ Group",(SUM(IFERROR(SUM(VLOOKUP(C2842,SpeciesLookup,37,FALSE)*E2842/L2842*20*0.001),0)*(1-G2842))),SUM(IFERROR(SUM(VLOOKUP(C2842,SpeciesLookup,37,FALSE)/L2842*'6. Look Up Tables'!$M$9*0.001),0)*(1-G2842)))</f>
        <v>0</v>
      </c>
      <c r="N2842" s="120" t="s">
        <v>114</v>
      </c>
      <c r="O2842" s="122">
        <f t="shared" si="267"/>
        <v>0</v>
      </c>
      <c r="P2842" s="123"/>
    </row>
    <row r="2843" spans="2:16" x14ac:dyDescent="0.2">
      <c r="B2843" s="124"/>
      <c r="C2843" s="137"/>
      <c r="D2843" s="138">
        <f t="shared" si="264"/>
        <v>0</v>
      </c>
      <c r="E2843" s="231"/>
      <c r="F2843" s="119"/>
      <c r="G2843" s="139">
        <f t="shared" si="268"/>
        <v>0</v>
      </c>
      <c r="H2843" s="140">
        <f t="shared" si="265"/>
        <v>0</v>
      </c>
      <c r="I2843" s="122">
        <f t="shared" si="269"/>
        <v>0</v>
      </c>
      <c r="K2843" s="120"/>
      <c r="L2843" s="141" t="e">
        <f t="shared" si="266"/>
        <v>#N/A</v>
      </c>
      <c r="M2843" s="142">
        <f>IF(C2843="ZZ Group",(SUM(IFERROR(SUM(VLOOKUP(C2843,SpeciesLookup,37,FALSE)*E2843/L2843*20*0.001),0)*(1-G2843))),SUM(IFERROR(SUM(VLOOKUP(C2843,SpeciesLookup,37,FALSE)/L2843*'6. Look Up Tables'!$M$9*0.001),0)*(1-G2843)))</f>
        <v>0</v>
      </c>
      <c r="N2843" s="120" t="s">
        <v>114</v>
      </c>
      <c r="O2843" s="122">
        <f t="shared" si="267"/>
        <v>0</v>
      </c>
      <c r="P2843" s="123"/>
    </row>
    <row r="2844" spans="2:16" x14ac:dyDescent="0.2">
      <c r="B2844" s="124"/>
      <c r="C2844" s="137"/>
      <c r="D2844" s="138">
        <f t="shared" si="264"/>
        <v>0</v>
      </c>
      <c r="E2844" s="231"/>
      <c r="F2844" s="119"/>
      <c r="G2844" s="139">
        <f t="shared" si="268"/>
        <v>0</v>
      </c>
      <c r="H2844" s="140">
        <f t="shared" si="265"/>
        <v>0</v>
      </c>
      <c r="I2844" s="122">
        <f t="shared" si="269"/>
        <v>0</v>
      </c>
      <c r="K2844" s="120"/>
      <c r="L2844" s="141" t="e">
        <f t="shared" si="266"/>
        <v>#N/A</v>
      </c>
      <c r="M2844" s="142">
        <f>IF(C2844="ZZ Group",(SUM(IFERROR(SUM(VLOOKUP(C2844,SpeciesLookup,37,FALSE)*E2844/L2844*20*0.001),0)*(1-G2844))),SUM(IFERROR(SUM(VLOOKUP(C2844,SpeciesLookup,37,FALSE)/L2844*'6. Look Up Tables'!$M$9*0.001),0)*(1-G2844)))</f>
        <v>0</v>
      </c>
      <c r="N2844" s="120" t="s">
        <v>114</v>
      </c>
      <c r="O2844" s="122">
        <f t="shared" si="267"/>
        <v>0</v>
      </c>
      <c r="P2844" s="123"/>
    </row>
    <row r="2845" spans="2:16" x14ac:dyDescent="0.2">
      <c r="B2845" s="124"/>
      <c r="C2845" s="137"/>
      <c r="D2845" s="138">
        <f t="shared" si="264"/>
        <v>0</v>
      </c>
      <c r="E2845" s="231"/>
      <c r="F2845" s="119"/>
      <c r="G2845" s="139">
        <f t="shared" si="268"/>
        <v>0</v>
      </c>
      <c r="H2845" s="140">
        <f t="shared" si="265"/>
        <v>0</v>
      </c>
      <c r="I2845" s="122">
        <f t="shared" si="269"/>
        <v>0</v>
      </c>
      <c r="K2845" s="120"/>
      <c r="L2845" s="141" t="e">
        <f t="shared" si="266"/>
        <v>#N/A</v>
      </c>
      <c r="M2845" s="142">
        <f>IF(C2845="ZZ Group",(SUM(IFERROR(SUM(VLOOKUP(C2845,SpeciesLookup,37,FALSE)*E2845/L2845*20*0.001),0)*(1-G2845))),SUM(IFERROR(SUM(VLOOKUP(C2845,SpeciesLookup,37,FALSE)/L2845*'6. Look Up Tables'!$M$9*0.001),0)*(1-G2845)))</f>
        <v>0</v>
      </c>
      <c r="N2845" s="120" t="s">
        <v>114</v>
      </c>
      <c r="O2845" s="122">
        <f t="shared" si="267"/>
        <v>0</v>
      </c>
      <c r="P2845" s="123"/>
    </row>
    <row r="2846" spans="2:16" x14ac:dyDescent="0.2">
      <c r="B2846" s="124"/>
      <c r="C2846" s="137"/>
      <c r="D2846" s="138">
        <f t="shared" si="264"/>
        <v>0</v>
      </c>
      <c r="E2846" s="231"/>
      <c r="F2846" s="119"/>
      <c r="G2846" s="139">
        <f t="shared" si="268"/>
        <v>0</v>
      </c>
      <c r="H2846" s="140">
        <f t="shared" si="265"/>
        <v>0</v>
      </c>
      <c r="I2846" s="122">
        <f t="shared" si="269"/>
        <v>0</v>
      </c>
      <c r="K2846" s="120"/>
      <c r="L2846" s="141" t="e">
        <f t="shared" si="266"/>
        <v>#N/A</v>
      </c>
      <c r="M2846" s="142">
        <f>IF(C2846="ZZ Group",(SUM(IFERROR(SUM(VLOOKUP(C2846,SpeciesLookup,37,FALSE)*E2846/L2846*20*0.001),0)*(1-G2846))),SUM(IFERROR(SUM(VLOOKUP(C2846,SpeciesLookup,37,FALSE)/L2846*'6. Look Up Tables'!$M$9*0.001),0)*(1-G2846)))</f>
        <v>0</v>
      </c>
      <c r="N2846" s="120" t="s">
        <v>114</v>
      </c>
      <c r="O2846" s="122">
        <f t="shared" si="267"/>
        <v>0</v>
      </c>
      <c r="P2846" s="123"/>
    </row>
    <row r="2847" spans="2:16" x14ac:dyDescent="0.2">
      <c r="B2847" s="124"/>
      <c r="C2847" s="137"/>
      <c r="D2847" s="138">
        <f t="shared" si="264"/>
        <v>0</v>
      </c>
      <c r="E2847" s="231"/>
      <c r="F2847" s="119"/>
      <c r="G2847" s="139">
        <f t="shared" si="268"/>
        <v>0</v>
      </c>
      <c r="H2847" s="140">
        <f t="shared" si="265"/>
        <v>0</v>
      </c>
      <c r="I2847" s="122">
        <f t="shared" si="269"/>
        <v>0</v>
      </c>
      <c r="K2847" s="120"/>
      <c r="L2847" s="141" t="e">
        <f t="shared" si="266"/>
        <v>#N/A</v>
      </c>
      <c r="M2847" s="142">
        <f>IF(C2847="ZZ Group",(SUM(IFERROR(SUM(VLOOKUP(C2847,SpeciesLookup,37,FALSE)*E2847/L2847*20*0.001),0)*(1-G2847))),SUM(IFERROR(SUM(VLOOKUP(C2847,SpeciesLookup,37,FALSE)/L2847*'6. Look Up Tables'!$M$9*0.001),0)*(1-G2847)))</f>
        <v>0</v>
      </c>
      <c r="N2847" s="120" t="s">
        <v>114</v>
      </c>
      <c r="O2847" s="122">
        <f t="shared" si="267"/>
        <v>0</v>
      </c>
      <c r="P2847" s="123"/>
    </row>
    <row r="2848" spans="2:16" x14ac:dyDescent="0.2">
      <c r="B2848" s="124"/>
      <c r="C2848" s="137"/>
      <c r="D2848" s="138">
        <f t="shared" si="264"/>
        <v>0</v>
      </c>
      <c r="E2848" s="231"/>
      <c r="F2848" s="119"/>
      <c r="G2848" s="139">
        <f t="shared" si="268"/>
        <v>0</v>
      </c>
      <c r="H2848" s="140">
        <f t="shared" si="265"/>
        <v>0</v>
      </c>
      <c r="I2848" s="122">
        <f t="shared" si="269"/>
        <v>0</v>
      </c>
      <c r="K2848" s="120"/>
      <c r="L2848" s="141" t="e">
        <f t="shared" si="266"/>
        <v>#N/A</v>
      </c>
      <c r="M2848" s="142">
        <f>IF(C2848="ZZ Group",(SUM(IFERROR(SUM(VLOOKUP(C2848,SpeciesLookup,37,FALSE)*E2848/L2848*20*0.001),0)*(1-G2848))),SUM(IFERROR(SUM(VLOOKUP(C2848,SpeciesLookup,37,FALSE)/L2848*'6. Look Up Tables'!$M$9*0.001),0)*(1-G2848)))</f>
        <v>0</v>
      </c>
      <c r="N2848" s="120" t="s">
        <v>114</v>
      </c>
      <c r="O2848" s="122">
        <f t="shared" si="267"/>
        <v>0</v>
      </c>
      <c r="P2848" s="123"/>
    </row>
    <row r="2849" spans="2:16" x14ac:dyDescent="0.2">
      <c r="B2849" s="124"/>
      <c r="C2849" s="137"/>
      <c r="D2849" s="138">
        <f t="shared" si="264"/>
        <v>0</v>
      </c>
      <c r="E2849" s="231"/>
      <c r="F2849" s="119"/>
      <c r="G2849" s="139">
        <f t="shared" si="268"/>
        <v>0</v>
      </c>
      <c r="H2849" s="140">
        <f t="shared" si="265"/>
        <v>0</v>
      </c>
      <c r="I2849" s="122">
        <f t="shared" si="269"/>
        <v>0</v>
      </c>
      <c r="K2849" s="120"/>
      <c r="L2849" s="141" t="e">
        <f t="shared" si="266"/>
        <v>#N/A</v>
      </c>
      <c r="M2849" s="142">
        <f>IF(C2849="ZZ Group",(SUM(IFERROR(SUM(VLOOKUP(C2849,SpeciesLookup,37,FALSE)*E2849/L2849*20*0.001),0)*(1-G2849))),SUM(IFERROR(SUM(VLOOKUP(C2849,SpeciesLookup,37,FALSE)/L2849*'6. Look Up Tables'!$M$9*0.001),0)*(1-G2849)))</f>
        <v>0</v>
      </c>
      <c r="N2849" s="120" t="s">
        <v>114</v>
      </c>
      <c r="O2849" s="122">
        <f t="shared" si="267"/>
        <v>0</v>
      </c>
      <c r="P2849" s="123"/>
    </row>
    <row r="2850" spans="2:16" x14ac:dyDescent="0.2">
      <c r="B2850" s="124"/>
      <c r="C2850" s="137"/>
      <c r="D2850" s="138">
        <f t="shared" si="264"/>
        <v>0</v>
      </c>
      <c r="E2850" s="231"/>
      <c r="F2850" s="119"/>
      <c r="G2850" s="139">
        <f t="shared" si="268"/>
        <v>0</v>
      </c>
      <c r="H2850" s="140">
        <f t="shared" si="265"/>
        <v>0</v>
      </c>
      <c r="I2850" s="122">
        <f t="shared" si="269"/>
        <v>0</v>
      </c>
      <c r="K2850" s="120"/>
      <c r="L2850" s="141" t="e">
        <f t="shared" si="266"/>
        <v>#N/A</v>
      </c>
      <c r="M2850" s="142">
        <f>IF(C2850="ZZ Group",(SUM(IFERROR(SUM(VLOOKUP(C2850,SpeciesLookup,37,FALSE)*E2850/L2850*20*0.001),0)*(1-G2850))),SUM(IFERROR(SUM(VLOOKUP(C2850,SpeciesLookup,37,FALSE)/L2850*'6. Look Up Tables'!$M$9*0.001),0)*(1-G2850)))</f>
        <v>0</v>
      </c>
      <c r="N2850" s="120" t="s">
        <v>114</v>
      </c>
      <c r="O2850" s="122">
        <f t="shared" si="267"/>
        <v>0</v>
      </c>
      <c r="P2850" s="123"/>
    </row>
    <row r="2851" spans="2:16" x14ac:dyDescent="0.2">
      <c r="B2851" s="124"/>
      <c r="C2851" s="137"/>
      <c r="D2851" s="138">
        <f t="shared" si="264"/>
        <v>0</v>
      </c>
      <c r="E2851" s="231"/>
      <c r="F2851" s="119"/>
      <c r="G2851" s="139">
        <f t="shared" si="268"/>
        <v>0</v>
      </c>
      <c r="H2851" s="140">
        <f t="shared" si="265"/>
        <v>0</v>
      </c>
      <c r="I2851" s="122">
        <f t="shared" si="269"/>
        <v>0</v>
      </c>
      <c r="K2851" s="120"/>
      <c r="L2851" s="141" t="e">
        <f t="shared" si="266"/>
        <v>#N/A</v>
      </c>
      <c r="M2851" s="142">
        <f>IF(C2851="ZZ Group",(SUM(IFERROR(SUM(VLOOKUP(C2851,SpeciesLookup,37,FALSE)*E2851/L2851*20*0.001),0)*(1-G2851))),SUM(IFERROR(SUM(VLOOKUP(C2851,SpeciesLookup,37,FALSE)/L2851*'6. Look Up Tables'!$M$9*0.001),0)*(1-G2851)))</f>
        <v>0</v>
      </c>
      <c r="N2851" s="120" t="s">
        <v>114</v>
      </c>
      <c r="O2851" s="122">
        <f t="shared" si="267"/>
        <v>0</v>
      </c>
      <c r="P2851" s="123"/>
    </row>
    <row r="2852" spans="2:16" x14ac:dyDescent="0.2">
      <c r="B2852" s="124"/>
      <c r="C2852" s="137"/>
      <c r="D2852" s="138">
        <f t="shared" si="264"/>
        <v>0</v>
      </c>
      <c r="E2852" s="231"/>
      <c r="F2852" s="119"/>
      <c r="G2852" s="139">
        <f t="shared" si="268"/>
        <v>0</v>
      </c>
      <c r="H2852" s="140">
        <f t="shared" si="265"/>
        <v>0</v>
      </c>
      <c r="I2852" s="122">
        <f t="shared" si="269"/>
        <v>0</v>
      </c>
      <c r="K2852" s="120"/>
      <c r="L2852" s="141" t="e">
        <f t="shared" si="266"/>
        <v>#N/A</v>
      </c>
      <c r="M2852" s="142">
        <f>IF(C2852="ZZ Group",(SUM(IFERROR(SUM(VLOOKUP(C2852,SpeciesLookup,37,FALSE)*E2852/L2852*20*0.001),0)*(1-G2852))),SUM(IFERROR(SUM(VLOOKUP(C2852,SpeciesLookup,37,FALSE)/L2852*'6. Look Up Tables'!$M$9*0.001),0)*(1-G2852)))</f>
        <v>0</v>
      </c>
      <c r="N2852" s="120" t="s">
        <v>114</v>
      </c>
      <c r="O2852" s="122">
        <f t="shared" si="267"/>
        <v>0</v>
      </c>
      <c r="P2852" s="123"/>
    </row>
    <row r="2853" spans="2:16" x14ac:dyDescent="0.2">
      <c r="B2853" s="124"/>
      <c r="C2853" s="137"/>
      <c r="D2853" s="138">
        <f t="shared" si="264"/>
        <v>0</v>
      </c>
      <c r="E2853" s="231"/>
      <c r="F2853" s="119"/>
      <c r="G2853" s="139">
        <f t="shared" si="268"/>
        <v>0</v>
      </c>
      <c r="H2853" s="140">
        <f t="shared" si="265"/>
        <v>0</v>
      </c>
      <c r="I2853" s="122">
        <f t="shared" si="269"/>
        <v>0</v>
      </c>
      <c r="K2853" s="120"/>
      <c r="L2853" s="141" t="e">
        <f t="shared" si="266"/>
        <v>#N/A</v>
      </c>
      <c r="M2853" s="142">
        <f>IF(C2853="ZZ Group",(SUM(IFERROR(SUM(VLOOKUP(C2853,SpeciesLookup,37,FALSE)*E2853/L2853*20*0.001),0)*(1-G2853))),SUM(IFERROR(SUM(VLOOKUP(C2853,SpeciesLookup,37,FALSE)/L2853*'6. Look Up Tables'!$M$9*0.001),0)*(1-G2853)))</f>
        <v>0</v>
      </c>
      <c r="N2853" s="120" t="s">
        <v>114</v>
      </c>
      <c r="O2853" s="122">
        <f t="shared" si="267"/>
        <v>0</v>
      </c>
      <c r="P2853" s="123"/>
    </row>
    <row r="2854" spans="2:16" x14ac:dyDescent="0.2">
      <c r="B2854" s="124"/>
      <c r="C2854" s="137"/>
      <c r="D2854" s="138">
        <f t="shared" si="264"/>
        <v>0</v>
      </c>
      <c r="E2854" s="231"/>
      <c r="F2854" s="119"/>
      <c r="G2854" s="139">
        <f t="shared" si="268"/>
        <v>0</v>
      </c>
      <c r="H2854" s="140">
        <f t="shared" si="265"/>
        <v>0</v>
      </c>
      <c r="I2854" s="122">
        <f t="shared" si="269"/>
        <v>0</v>
      </c>
      <c r="K2854" s="120"/>
      <c r="L2854" s="141" t="e">
        <f t="shared" si="266"/>
        <v>#N/A</v>
      </c>
      <c r="M2854" s="142">
        <f>IF(C2854="ZZ Group",(SUM(IFERROR(SUM(VLOOKUP(C2854,SpeciesLookup,37,FALSE)*E2854/L2854*20*0.001),0)*(1-G2854))),SUM(IFERROR(SUM(VLOOKUP(C2854,SpeciesLookup,37,FALSE)/L2854*'6. Look Up Tables'!$M$9*0.001),0)*(1-G2854)))</f>
        <v>0</v>
      </c>
      <c r="N2854" s="120" t="s">
        <v>114</v>
      </c>
      <c r="O2854" s="122">
        <f t="shared" si="267"/>
        <v>0</v>
      </c>
      <c r="P2854" s="123"/>
    </row>
    <row r="2855" spans="2:16" x14ac:dyDescent="0.2">
      <c r="B2855" s="124"/>
      <c r="C2855" s="137"/>
      <c r="D2855" s="138">
        <f t="shared" si="264"/>
        <v>0</v>
      </c>
      <c r="E2855" s="231"/>
      <c r="F2855" s="119"/>
      <c r="G2855" s="139">
        <f t="shared" si="268"/>
        <v>0</v>
      </c>
      <c r="H2855" s="140">
        <f t="shared" si="265"/>
        <v>0</v>
      </c>
      <c r="I2855" s="122">
        <f t="shared" si="269"/>
        <v>0</v>
      </c>
      <c r="K2855" s="120"/>
      <c r="L2855" s="141" t="e">
        <f t="shared" si="266"/>
        <v>#N/A</v>
      </c>
      <c r="M2855" s="142">
        <f>IF(C2855="ZZ Group",(SUM(IFERROR(SUM(VLOOKUP(C2855,SpeciesLookup,37,FALSE)*E2855/L2855*20*0.001),0)*(1-G2855))),SUM(IFERROR(SUM(VLOOKUP(C2855,SpeciesLookup,37,FALSE)/L2855*'6. Look Up Tables'!$M$9*0.001),0)*(1-G2855)))</f>
        <v>0</v>
      </c>
      <c r="N2855" s="120" t="s">
        <v>114</v>
      </c>
      <c r="O2855" s="122">
        <f t="shared" si="267"/>
        <v>0</v>
      </c>
      <c r="P2855" s="123"/>
    </row>
    <row r="2856" spans="2:16" x14ac:dyDescent="0.2">
      <c r="B2856" s="124"/>
      <c r="C2856" s="137"/>
      <c r="D2856" s="138">
        <f t="shared" si="264"/>
        <v>0</v>
      </c>
      <c r="E2856" s="231"/>
      <c r="F2856" s="119"/>
      <c r="G2856" s="139">
        <f t="shared" si="268"/>
        <v>0</v>
      </c>
      <c r="H2856" s="140">
        <f t="shared" si="265"/>
        <v>0</v>
      </c>
      <c r="I2856" s="122">
        <f t="shared" si="269"/>
        <v>0</v>
      </c>
      <c r="K2856" s="120"/>
      <c r="L2856" s="141" t="e">
        <f t="shared" si="266"/>
        <v>#N/A</v>
      </c>
      <c r="M2856" s="142">
        <f>IF(C2856="ZZ Group",(SUM(IFERROR(SUM(VLOOKUP(C2856,SpeciesLookup,37,FALSE)*E2856/L2856*20*0.001),0)*(1-G2856))),SUM(IFERROR(SUM(VLOOKUP(C2856,SpeciesLookup,37,FALSE)/L2856*'6. Look Up Tables'!$M$9*0.001),0)*(1-G2856)))</f>
        <v>0</v>
      </c>
      <c r="N2856" s="120" t="s">
        <v>114</v>
      </c>
      <c r="O2856" s="122">
        <f t="shared" si="267"/>
        <v>0</v>
      </c>
      <c r="P2856" s="123"/>
    </row>
    <row r="2857" spans="2:16" x14ac:dyDescent="0.2">
      <c r="B2857" s="124"/>
      <c r="C2857" s="137"/>
      <c r="D2857" s="138">
        <f t="shared" si="264"/>
        <v>0</v>
      </c>
      <c r="E2857" s="231"/>
      <c r="F2857" s="119"/>
      <c r="G2857" s="139">
        <f t="shared" si="268"/>
        <v>0</v>
      </c>
      <c r="H2857" s="140">
        <f t="shared" si="265"/>
        <v>0</v>
      </c>
      <c r="I2857" s="122">
        <f t="shared" si="269"/>
        <v>0</v>
      </c>
      <c r="K2857" s="120"/>
      <c r="L2857" s="141" t="e">
        <f t="shared" si="266"/>
        <v>#N/A</v>
      </c>
      <c r="M2857" s="142">
        <f>IF(C2857="ZZ Group",(SUM(IFERROR(SUM(VLOOKUP(C2857,SpeciesLookup,37,FALSE)*E2857/L2857*20*0.001),0)*(1-G2857))),SUM(IFERROR(SUM(VLOOKUP(C2857,SpeciesLookup,37,FALSE)/L2857*'6. Look Up Tables'!$M$9*0.001),0)*(1-G2857)))</f>
        <v>0</v>
      </c>
      <c r="N2857" s="120" t="s">
        <v>114</v>
      </c>
      <c r="O2857" s="122">
        <f t="shared" si="267"/>
        <v>0</v>
      </c>
      <c r="P2857" s="123"/>
    </row>
    <row r="2858" spans="2:16" x14ac:dyDescent="0.2">
      <c r="B2858" s="124"/>
      <c r="C2858" s="137"/>
      <c r="D2858" s="138">
        <f t="shared" si="264"/>
        <v>0</v>
      </c>
      <c r="E2858" s="231"/>
      <c r="F2858" s="119"/>
      <c r="G2858" s="139">
        <f t="shared" si="268"/>
        <v>0</v>
      </c>
      <c r="H2858" s="140">
        <f t="shared" si="265"/>
        <v>0</v>
      </c>
      <c r="I2858" s="122">
        <f t="shared" si="269"/>
        <v>0</v>
      </c>
      <c r="K2858" s="120"/>
      <c r="L2858" s="141" t="e">
        <f t="shared" si="266"/>
        <v>#N/A</v>
      </c>
      <c r="M2858" s="142">
        <f>IF(C2858="ZZ Group",(SUM(IFERROR(SUM(VLOOKUP(C2858,SpeciesLookup,37,FALSE)*E2858/L2858*20*0.001),0)*(1-G2858))),SUM(IFERROR(SUM(VLOOKUP(C2858,SpeciesLookup,37,FALSE)/L2858*'6. Look Up Tables'!$M$9*0.001),0)*(1-G2858)))</f>
        <v>0</v>
      </c>
      <c r="N2858" s="120" t="s">
        <v>114</v>
      </c>
      <c r="O2858" s="122">
        <f t="shared" si="267"/>
        <v>0</v>
      </c>
      <c r="P2858" s="123"/>
    </row>
    <row r="2859" spans="2:16" x14ac:dyDescent="0.2">
      <c r="B2859" s="124"/>
      <c r="C2859" s="137"/>
      <c r="D2859" s="138">
        <f t="shared" si="264"/>
        <v>0</v>
      </c>
      <c r="E2859" s="231"/>
      <c r="F2859" s="119"/>
      <c r="G2859" s="139">
        <f t="shared" si="268"/>
        <v>0</v>
      </c>
      <c r="H2859" s="140">
        <f t="shared" si="265"/>
        <v>0</v>
      </c>
      <c r="I2859" s="122">
        <f t="shared" si="269"/>
        <v>0</v>
      </c>
      <c r="K2859" s="120"/>
      <c r="L2859" s="141" t="e">
        <f t="shared" si="266"/>
        <v>#N/A</v>
      </c>
      <c r="M2859" s="142">
        <f>IF(C2859="ZZ Group",(SUM(IFERROR(SUM(VLOOKUP(C2859,SpeciesLookup,37,FALSE)*E2859/L2859*20*0.001),0)*(1-G2859))),SUM(IFERROR(SUM(VLOOKUP(C2859,SpeciesLookup,37,FALSE)/L2859*'6. Look Up Tables'!$M$9*0.001),0)*(1-G2859)))</f>
        <v>0</v>
      </c>
      <c r="N2859" s="120" t="s">
        <v>114</v>
      </c>
      <c r="O2859" s="122">
        <f t="shared" si="267"/>
        <v>0</v>
      </c>
      <c r="P2859" s="123"/>
    </row>
    <row r="2860" spans="2:16" x14ac:dyDescent="0.2">
      <c r="B2860" s="124"/>
      <c r="C2860" s="137"/>
      <c r="D2860" s="138">
        <f t="shared" si="264"/>
        <v>0</v>
      </c>
      <c r="E2860" s="231"/>
      <c r="F2860" s="119"/>
      <c r="G2860" s="139">
        <f t="shared" si="268"/>
        <v>0</v>
      </c>
      <c r="H2860" s="140">
        <f t="shared" si="265"/>
        <v>0</v>
      </c>
      <c r="I2860" s="122">
        <f t="shared" si="269"/>
        <v>0</v>
      </c>
      <c r="K2860" s="120"/>
      <c r="L2860" s="141" t="e">
        <f t="shared" si="266"/>
        <v>#N/A</v>
      </c>
      <c r="M2860" s="142">
        <f>IF(C2860="ZZ Group",(SUM(IFERROR(SUM(VLOOKUP(C2860,SpeciesLookup,37,FALSE)*E2860/L2860*20*0.001),0)*(1-G2860))),SUM(IFERROR(SUM(VLOOKUP(C2860,SpeciesLookup,37,FALSE)/L2860*'6. Look Up Tables'!$M$9*0.001),0)*(1-G2860)))</f>
        <v>0</v>
      </c>
      <c r="N2860" s="120" t="s">
        <v>114</v>
      </c>
      <c r="O2860" s="122">
        <f t="shared" si="267"/>
        <v>0</v>
      </c>
      <c r="P2860" s="123"/>
    </row>
    <row r="2861" spans="2:16" x14ac:dyDescent="0.2">
      <c r="B2861" s="124"/>
      <c r="C2861" s="137"/>
      <c r="D2861" s="138">
        <f t="shared" si="264"/>
        <v>0</v>
      </c>
      <c r="E2861" s="231"/>
      <c r="F2861" s="119"/>
      <c r="G2861" s="139">
        <f t="shared" si="268"/>
        <v>0</v>
      </c>
      <c r="H2861" s="140">
        <f t="shared" si="265"/>
        <v>0</v>
      </c>
      <c r="I2861" s="122">
        <f t="shared" si="269"/>
        <v>0</v>
      </c>
      <c r="K2861" s="120"/>
      <c r="L2861" s="141" t="e">
        <f t="shared" si="266"/>
        <v>#N/A</v>
      </c>
      <c r="M2861" s="142">
        <f>IF(C2861="ZZ Group",(SUM(IFERROR(SUM(VLOOKUP(C2861,SpeciesLookup,37,FALSE)*E2861/L2861*20*0.001),0)*(1-G2861))),SUM(IFERROR(SUM(VLOOKUP(C2861,SpeciesLookup,37,FALSE)/L2861*'6. Look Up Tables'!$M$9*0.001),0)*(1-G2861)))</f>
        <v>0</v>
      </c>
      <c r="N2861" s="120" t="s">
        <v>114</v>
      </c>
      <c r="O2861" s="122">
        <f t="shared" si="267"/>
        <v>0</v>
      </c>
      <c r="P2861" s="123"/>
    </row>
    <row r="2862" spans="2:16" x14ac:dyDescent="0.2">
      <c r="B2862" s="124"/>
      <c r="C2862" s="137"/>
      <c r="D2862" s="138">
        <f t="shared" si="264"/>
        <v>0</v>
      </c>
      <c r="E2862" s="231"/>
      <c r="F2862" s="119"/>
      <c r="G2862" s="139">
        <f t="shared" si="268"/>
        <v>0</v>
      </c>
      <c r="H2862" s="140">
        <f t="shared" si="265"/>
        <v>0</v>
      </c>
      <c r="I2862" s="122">
        <f t="shared" si="269"/>
        <v>0</v>
      </c>
      <c r="K2862" s="120"/>
      <c r="L2862" s="141" t="e">
        <f t="shared" si="266"/>
        <v>#N/A</v>
      </c>
      <c r="M2862" s="142">
        <f>IF(C2862="ZZ Group",(SUM(IFERROR(SUM(VLOOKUP(C2862,SpeciesLookup,37,FALSE)*E2862/L2862*20*0.001),0)*(1-G2862))),SUM(IFERROR(SUM(VLOOKUP(C2862,SpeciesLookup,37,FALSE)/L2862*'6. Look Up Tables'!$M$9*0.001),0)*(1-G2862)))</f>
        <v>0</v>
      </c>
      <c r="N2862" s="120" t="s">
        <v>114</v>
      </c>
      <c r="O2862" s="122">
        <f t="shared" si="267"/>
        <v>0</v>
      </c>
      <c r="P2862" s="123"/>
    </row>
    <row r="2863" spans="2:16" x14ac:dyDescent="0.2">
      <c r="B2863" s="124"/>
      <c r="C2863" s="137"/>
      <c r="D2863" s="138">
        <f t="shared" si="264"/>
        <v>0</v>
      </c>
      <c r="E2863" s="231"/>
      <c r="F2863" s="119"/>
      <c r="G2863" s="139">
        <f t="shared" si="268"/>
        <v>0</v>
      </c>
      <c r="H2863" s="140">
        <f t="shared" si="265"/>
        <v>0</v>
      </c>
      <c r="I2863" s="122">
        <f t="shared" si="269"/>
        <v>0</v>
      </c>
      <c r="K2863" s="120"/>
      <c r="L2863" s="141" t="e">
        <f t="shared" si="266"/>
        <v>#N/A</v>
      </c>
      <c r="M2863" s="142">
        <f>IF(C2863="ZZ Group",(SUM(IFERROR(SUM(VLOOKUP(C2863,SpeciesLookup,37,FALSE)*E2863/L2863*20*0.001),0)*(1-G2863))),SUM(IFERROR(SUM(VLOOKUP(C2863,SpeciesLookup,37,FALSE)/L2863*'6. Look Up Tables'!$M$9*0.001),0)*(1-G2863)))</f>
        <v>0</v>
      </c>
      <c r="N2863" s="120" t="s">
        <v>114</v>
      </c>
      <c r="O2863" s="122">
        <f t="shared" si="267"/>
        <v>0</v>
      </c>
      <c r="P2863" s="123"/>
    </row>
    <row r="2864" spans="2:16" x14ac:dyDescent="0.2">
      <c r="B2864" s="124"/>
      <c r="C2864" s="137"/>
      <c r="D2864" s="138">
        <f t="shared" si="264"/>
        <v>0</v>
      </c>
      <c r="E2864" s="231"/>
      <c r="F2864" s="119"/>
      <c r="G2864" s="139">
        <f t="shared" si="268"/>
        <v>0</v>
      </c>
      <c r="H2864" s="140">
        <f t="shared" si="265"/>
        <v>0</v>
      </c>
      <c r="I2864" s="122">
        <f t="shared" si="269"/>
        <v>0</v>
      </c>
      <c r="K2864" s="120"/>
      <c r="L2864" s="141" t="e">
        <f t="shared" si="266"/>
        <v>#N/A</v>
      </c>
      <c r="M2864" s="142">
        <f>IF(C2864="ZZ Group",(SUM(IFERROR(SUM(VLOOKUP(C2864,SpeciesLookup,37,FALSE)*E2864/L2864*20*0.001),0)*(1-G2864))),SUM(IFERROR(SUM(VLOOKUP(C2864,SpeciesLookup,37,FALSE)/L2864*'6. Look Up Tables'!$M$9*0.001),0)*(1-G2864)))</f>
        <v>0</v>
      </c>
      <c r="N2864" s="120" t="s">
        <v>114</v>
      </c>
      <c r="O2864" s="122">
        <f t="shared" si="267"/>
        <v>0</v>
      </c>
      <c r="P2864" s="123"/>
    </row>
    <row r="2865" spans="2:16" x14ac:dyDescent="0.2">
      <c r="B2865" s="124"/>
      <c r="C2865" s="137"/>
      <c r="D2865" s="138">
        <f t="shared" si="264"/>
        <v>0</v>
      </c>
      <c r="E2865" s="231"/>
      <c r="F2865" s="119"/>
      <c r="G2865" s="139">
        <f t="shared" si="268"/>
        <v>0</v>
      </c>
      <c r="H2865" s="140">
        <f t="shared" si="265"/>
        <v>0</v>
      </c>
      <c r="I2865" s="122">
        <f t="shared" si="269"/>
        <v>0</v>
      </c>
      <c r="K2865" s="120"/>
      <c r="L2865" s="141" t="e">
        <f t="shared" si="266"/>
        <v>#N/A</v>
      </c>
      <c r="M2865" s="142">
        <f>IF(C2865="ZZ Group",(SUM(IFERROR(SUM(VLOOKUP(C2865,SpeciesLookup,37,FALSE)*E2865/L2865*20*0.001),0)*(1-G2865))),SUM(IFERROR(SUM(VLOOKUP(C2865,SpeciesLookup,37,FALSE)/L2865*'6. Look Up Tables'!$M$9*0.001),0)*(1-G2865)))</f>
        <v>0</v>
      </c>
      <c r="N2865" s="120" t="s">
        <v>114</v>
      </c>
      <c r="O2865" s="122">
        <f t="shared" si="267"/>
        <v>0</v>
      </c>
      <c r="P2865" s="123"/>
    </row>
    <row r="2866" spans="2:16" x14ac:dyDescent="0.2">
      <c r="B2866" s="124"/>
      <c r="C2866" s="137"/>
      <c r="D2866" s="138">
        <f t="shared" si="264"/>
        <v>0</v>
      </c>
      <c r="E2866" s="231"/>
      <c r="F2866" s="119"/>
      <c r="G2866" s="139">
        <f t="shared" si="268"/>
        <v>0</v>
      </c>
      <c r="H2866" s="140">
        <f t="shared" si="265"/>
        <v>0</v>
      </c>
      <c r="I2866" s="122">
        <f t="shared" si="269"/>
        <v>0</v>
      </c>
      <c r="K2866" s="120"/>
      <c r="L2866" s="141" t="e">
        <f t="shared" si="266"/>
        <v>#N/A</v>
      </c>
      <c r="M2866" s="142">
        <f>IF(C2866="ZZ Group",(SUM(IFERROR(SUM(VLOOKUP(C2866,SpeciesLookup,37,FALSE)*E2866/L2866*20*0.001),0)*(1-G2866))),SUM(IFERROR(SUM(VLOOKUP(C2866,SpeciesLookup,37,FALSE)/L2866*'6. Look Up Tables'!$M$9*0.001),0)*(1-G2866)))</f>
        <v>0</v>
      </c>
      <c r="N2866" s="120" t="s">
        <v>114</v>
      </c>
      <c r="O2866" s="122">
        <f t="shared" si="267"/>
        <v>0</v>
      </c>
      <c r="P2866" s="123"/>
    </row>
    <row r="2867" spans="2:16" x14ac:dyDescent="0.2">
      <c r="B2867" s="124"/>
      <c r="C2867" s="137"/>
      <c r="D2867" s="138">
        <f t="shared" si="264"/>
        <v>0</v>
      </c>
      <c r="E2867" s="231"/>
      <c r="F2867" s="119"/>
      <c r="G2867" s="139">
        <f t="shared" si="268"/>
        <v>0</v>
      </c>
      <c r="H2867" s="140">
        <f t="shared" si="265"/>
        <v>0</v>
      </c>
      <c r="I2867" s="122">
        <f t="shared" si="269"/>
        <v>0</v>
      </c>
      <c r="K2867" s="120"/>
      <c r="L2867" s="141" t="e">
        <f t="shared" si="266"/>
        <v>#N/A</v>
      </c>
      <c r="M2867" s="142">
        <f>IF(C2867="ZZ Group",(SUM(IFERROR(SUM(VLOOKUP(C2867,SpeciesLookup,37,FALSE)*E2867/L2867*20*0.001),0)*(1-G2867))),SUM(IFERROR(SUM(VLOOKUP(C2867,SpeciesLookup,37,FALSE)/L2867*'6. Look Up Tables'!$M$9*0.001),0)*(1-G2867)))</f>
        <v>0</v>
      </c>
      <c r="N2867" s="120" t="s">
        <v>114</v>
      </c>
      <c r="O2867" s="122">
        <f t="shared" si="267"/>
        <v>0</v>
      </c>
      <c r="P2867" s="123"/>
    </row>
    <row r="2868" spans="2:16" x14ac:dyDescent="0.2">
      <c r="B2868" s="124"/>
      <c r="C2868" s="137"/>
      <c r="D2868" s="138">
        <f t="shared" si="264"/>
        <v>0</v>
      </c>
      <c r="E2868" s="231"/>
      <c r="F2868" s="119"/>
      <c r="G2868" s="139">
        <f t="shared" si="268"/>
        <v>0</v>
      </c>
      <c r="H2868" s="140">
        <f t="shared" si="265"/>
        <v>0</v>
      </c>
      <c r="I2868" s="122">
        <f t="shared" si="269"/>
        <v>0</v>
      </c>
      <c r="K2868" s="120"/>
      <c r="L2868" s="141" t="e">
        <f t="shared" si="266"/>
        <v>#N/A</v>
      </c>
      <c r="M2868" s="142">
        <f>IF(C2868="ZZ Group",(SUM(IFERROR(SUM(VLOOKUP(C2868,SpeciesLookup,37,FALSE)*E2868/L2868*20*0.001),0)*(1-G2868))),SUM(IFERROR(SUM(VLOOKUP(C2868,SpeciesLookup,37,FALSE)/L2868*'6. Look Up Tables'!$M$9*0.001),0)*(1-G2868)))</f>
        <v>0</v>
      </c>
      <c r="N2868" s="120" t="s">
        <v>114</v>
      </c>
      <c r="O2868" s="122">
        <f t="shared" si="267"/>
        <v>0</v>
      </c>
      <c r="P2868" s="123"/>
    </row>
    <row r="2869" spans="2:16" x14ac:dyDescent="0.2">
      <c r="B2869" s="124"/>
      <c r="C2869" s="137"/>
      <c r="D2869" s="138">
        <f t="shared" si="264"/>
        <v>0</v>
      </c>
      <c r="E2869" s="231"/>
      <c r="F2869" s="119"/>
      <c r="G2869" s="139">
        <f t="shared" si="268"/>
        <v>0</v>
      </c>
      <c r="H2869" s="140">
        <f t="shared" si="265"/>
        <v>0</v>
      </c>
      <c r="I2869" s="122">
        <f t="shared" si="269"/>
        <v>0</v>
      </c>
      <c r="K2869" s="120"/>
      <c r="L2869" s="141" t="e">
        <f t="shared" si="266"/>
        <v>#N/A</v>
      </c>
      <c r="M2869" s="142">
        <f>IF(C2869="ZZ Group",(SUM(IFERROR(SUM(VLOOKUP(C2869,SpeciesLookup,37,FALSE)*E2869/L2869*20*0.001),0)*(1-G2869))),SUM(IFERROR(SUM(VLOOKUP(C2869,SpeciesLookup,37,FALSE)/L2869*'6. Look Up Tables'!$M$9*0.001),0)*(1-G2869)))</f>
        <v>0</v>
      </c>
      <c r="N2869" s="120" t="s">
        <v>114</v>
      </c>
      <c r="O2869" s="122">
        <f t="shared" si="267"/>
        <v>0</v>
      </c>
      <c r="P2869" s="123"/>
    </row>
    <row r="2870" spans="2:16" x14ac:dyDescent="0.2">
      <c r="B2870" s="124"/>
      <c r="C2870" s="137"/>
      <c r="D2870" s="138">
        <f t="shared" si="264"/>
        <v>0</v>
      </c>
      <c r="E2870" s="231"/>
      <c r="F2870" s="119"/>
      <c r="G2870" s="139">
        <f t="shared" si="268"/>
        <v>0</v>
      </c>
      <c r="H2870" s="140">
        <f t="shared" si="265"/>
        <v>0</v>
      </c>
      <c r="I2870" s="122">
        <f t="shared" si="269"/>
        <v>0</v>
      </c>
      <c r="K2870" s="120"/>
      <c r="L2870" s="141" t="e">
        <f t="shared" si="266"/>
        <v>#N/A</v>
      </c>
      <c r="M2870" s="142">
        <f>IF(C2870="ZZ Group",(SUM(IFERROR(SUM(VLOOKUP(C2870,SpeciesLookup,37,FALSE)*E2870/L2870*20*0.001),0)*(1-G2870))),SUM(IFERROR(SUM(VLOOKUP(C2870,SpeciesLookup,37,FALSE)/L2870*'6. Look Up Tables'!$M$9*0.001),0)*(1-G2870)))</f>
        <v>0</v>
      </c>
      <c r="N2870" s="120" t="s">
        <v>114</v>
      </c>
      <c r="O2870" s="122">
        <f t="shared" si="267"/>
        <v>0</v>
      </c>
      <c r="P2870" s="123"/>
    </row>
    <row r="2871" spans="2:16" x14ac:dyDescent="0.2">
      <c r="B2871" s="124"/>
      <c r="C2871" s="137"/>
      <c r="D2871" s="138">
        <f t="shared" si="264"/>
        <v>0</v>
      </c>
      <c r="E2871" s="231"/>
      <c r="F2871" s="119"/>
      <c r="G2871" s="139">
        <f t="shared" si="268"/>
        <v>0</v>
      </c>
      <c r="H2871" s="140">
        <f t="shared" si="265"/>
        <v>0</v>
      </c>
      <c r="I2871" s="122">
        <f t="shared" si="269"/>
        <v>0</v>
      </c>
      <c r="K2871" s="120"/>
      <c r="L2871" s="141" t="e">
        <f t="shared" si="266"/>
        <v>#N/A</v>
      </c>
      <c r="M2871" s="142">
        <f>IF(C2871="ZZ Group",(SUM(IFERROR(SUM(VLOOKUP(C2871,SpeciesLookup,37,FALSE)*E2871/L2871*20*0.001),0)*(1-G2871))),SUM(IFERROR(SUM(VLOOKUP(C2871,SpeciesLookup,37,FALSE)/L2871*'6. Look Up Tables'!$M$9*0.001),0)*(1-G2871)))</f>
        <v>0</v>
      </c>
      <c r="N2871" s="120" t="s">
        <v>114</v>
      </c>
      <c r="O2871" s="122">
        <f t="shared" si="267"/>
        <v>0</v>
      </c>
      <c r="P2871" s="123"/>
    </row>
    <row r="2872" spans="2:16" x14ac:dyDescent="0.2">
      <c r="B2872" s="124"/>
      <c r="C2872" s="137"/>
      <c r="D2872" s="138">
        <f t="shared" si="264"/>
        <v>0</v>
      </c>
      <c r="E2872" s="231"/>
      <c r="F2872" s="119"/>
      <c r="G2872" s="139">
        <f t="shared" si="268"/>
        <v>0</v>
      </c>
      <c r="H2872" s="140">
        <f t="shared" si="265"/>
        <v>0</v>
      </c>
      <c r="I2872" s="122">
        <f t="shared" si="269"/>
        <v>0</v>
      </c>
      <c r="K2872" s="120"/>
      <c r="L2872" s="141" t="e">
        <f t="shared" si="266"/>
        <v>#N/A</v>
      </c>
      <c r="M2872" s="142">
        <f>IF(C2872="ZZ Group",(SUM(IFERROR(SUM(VLOOKUP(C2872,SpeciesLookup,37,FALSE)*E2872/L2872*20*0.001),0)*(1-G2872))),SUM(IFERROR(SUM(VLOOKUP(C2872,SpeciesLookup,37,FALSE)/L2872*'6. Look Up Tables'!$M$9*0.001),0)*(1-G2872)))</f>
        <v>0</v>
      </c>
      <c r="N2872" s="120" t="s">
        <v>114</v>
      </c>
      <c r="O2872" s="122">
        <f t="shared" si="267"/>
        <v>0</v>
      </c>
      <c r="P2872" s="123"/>
    </row>
    <row r="2873" spans="2:16" x14ac:dyDescent="0.2">
      <c r="B2873" s="124"/>
      <c r="C2873" s="137"/>
      <c r="D2873" s="138">
        <f t="shared" si="264"/>
        <v>0</v>
      </c>
      <c r="E2873" s="231"/>
      <c r="F2873" s="119"/>
      <c r="G2873" s="139">
        <f t="shared" si="268"/>
        <v>0</v>
      </c>
      <c r="H2873" s="140">
        <f t="shared" si="265"/>
        <v>0</v>
      </c>
      <c r="I2873" s="122">
        <f t="shared" si="269"/>
        <v>0</v>
      </c>
      <c r="K2873" s="120"/>
      <c r="L2873" s="141" t="e">
        <f t="shared" si="266"/>
        <v>#N/A</v>
      </c>
      <c r="M2873" s="142">
        <f>IF(C2873="ZZ Group",(SUM(IFERROR(SUM(VLOOKUP(C2873,SpeciesLookup,37,FALSE)*E2873/L2873*20*0.001),0)*(1-G2873))),SUM(IFERROR(SUM(VLOOKUP(C2873,SpeciesLookup,37,FALSE)/L2873*'6. Look Up Tables'!$M$9*0.001),0)*(1-G2873)))</f>
        <v>0</v>
      </c>
      <c r="N2873" s="120" t="s">
        <v>114</v>
      </c>
      <c r="O2873" s="122">
        <f t="shared" si="267"/>
        <v>0</v>
      </c>
      <c r="P2873" s="123"/>
    </row>
    <row r="2874" spans="2:16" x14ac:dyDescent="0.2">
      <c r="B2874" s="124"/>
      <c r="C2874" s="137"/>
      <c r="D2874" s="138">
        <f t="shared" si="264"/>
        <v>0</v>
      </c>
      <c r="E2874" s="231"/>
      <c r="F2874" s="119"/>
      <c r="G2874" s="139">
        <f t="shared" si="268"/>
        <v>0</v>
      </c>
      <c r="H2874" s="140">
        <f t="shared" si="265"/>
        <v>0</v>
      </c>
      <c r="I2874" s="122">
        <f t="shared" si="269"/>
        <v>0</v>
      </c>
      <c r="K2874" s="120"/>
      <c r="L2874" s="141" t="e">
        <f t="shared" si="266"/>
        <v>#N/A</v>
      </c>
      <c r="M2874" s="142">
        <f>IF(C2874="ZZ Group",(SUM(IFERROR(SUM(VLOOKUP(C2874,SpeciesLookup,37,FALSE)*E2874/L2874*20*0.001),0)*(1-G2874))),SUM(IFERROR(SUM(VLOOKUP(C2874,SpeciesLookup,37,FALSE)/L2874*'6. Look Up Tables'!$M$9*0.001),0)*(1-G2874)))</f>
        <v>0</v>
      </c>
      <c r="N2874" s="120" t="s">
        <v>114</v>
      </c>
      <c r="O2874" s="122">
        <f t="shared" si="267"/>
        <v>0</v>
      </c>
      <c r="P2874" s="123"/>
    </row>
    <row r="2875" spans="2:16" x14ac:dyDescent="0.2">
      <c r="B2875" s="124"/>
      <c r="C2875" s="137"/>
      <c r="D2875" s="138">
        <f t="shared" si="264"/>
        <v>0</v>
      </c>
      <c r="E2875" s="231"/>
      <c r="F2875" s="119"/>
      <c r="G2875" s="139">
        <f t="shared" si="268"/>
        <v>0</v>
      </c>
      <c r="H2875" s="140">
        <f t="shared" si="265"/>
        <v>0</v>
      </c>
      <c r="I2875" s="122">
        <f t="shared" si="269"/>
        <v>0</v>
      </c>
      <c r="K2875" s="120"/>
      <c r="L2875" s="141" t="e">
        <f t="shared" si="266"/>
        <v>#N/A</v>
      </c>
      <c r="M2875" s="142">
        <f>IF(C2875="ZZ Group",(SUM(IFERROR(SUM(VLOOKUP(C2875,SpeciesLookup,37,FALSE)*E2875/L2875*20*0.001),0)*(1-G2875))),SUM(IFERROR(SUM(VLOOKUP(C2875,SpeciesLookup,37,FALSE)/L2875*'6. Look Up Tables'!$M$9*0.001),0)*(1-G2875)))</f>
        <v>0</v>
      </c>
      <c r="N2875" s="120" t="s">
        <v>114</v>
      </c>
      <c r="O2875" s="122">
        <f t="shared" si="267"/>
        <v>0</v>
      </c>
      <c r="P2875" s="123"/>
    </row>
    <row r="2876" spans="2:16" x14ac:dyDescent="0.2">
      <c r="B2876" s="124"/>
      <c r="C2876" s="137"/>
      <c r="D2876" s="138">
        <f t="shared" si="264"/>
        <v>0</v>
      </c>
      <c r="E2876" s="231"/>
      <c r="F2876" s="119"/>
      <c r="G2876" s="139">
        <f t="shared" si="268"/>
        <v>0</v>
      </c>
      <c r="H2876" s="140">
        <f t="shared" si="265"/>
        <v>0</v>
      </c>
      <c r="I2876" s="122">
        <f t="shared" si="269"/>
        <v>0</v>
      </c>
      <c r="K2876" s="120"/>
      <c r="L2876" s="141" t="e">
        <f t="shared" si="266"/>
        <v>#N/A</v>
      </c>
      <c r="M2876" s="142">
        <f>IF(C2876="ZZ Group",(SUM(IFERROR(SUM(VLOOKUP(C2876,SpeciesLookup,37,FALSE)*E2876/L2876*20*0.001),0)*(1-G2876))),SUM(IFERROR(SUM(VLOOKUP(C2876,SpeciesLookup,37,FALSE)/L2876*'6. Look Up Tables'!$M$9*0.001),0)*(1-G2876)))</f>
        <v>0</v>
      </c>
      <c r="N2876" s="120" t="s">
        <v>114</v>
      </c>
      <c r="O2876" s="122">
        <f t="shared" si="267"/>
        <v>0</v>
      </c>
      <c r="P2876" s="123"/>
    </row>
    <row r="2877" spans="2:16" x14ac:dyDescent="0.2">
      <c r="B2877" s="124"/>
      <c r="C2877" s="137"/>
      <c r="D2877" s="138">
        <f t="shared" si="264"/>
        <v>0</v>
      </c>
      <c r="E2877" s="231"/>
      <c r="F2877" s="119"/>
      <c r="G2877" s="139">
        <f t="shared" si="268"/>
        <v>0</v>
      </c>
      <c r="H2877" s="140">
        <f t="shared" si="265"/>
        <v>0</v>
      </c>
      <c r="I2877" s="122">
        <f t="shared" si="269"/>
        <v>0</v>
      </c>
      <c r="K2877" s="120"/>
      <c r="L2877" s="141" t="e">
        <f t="shared" si="266"/>
        <v>#N/A</v>
      </c>
      <c r="M2877" s="142">
        <f>IF(C2877="ZZ Group",(SUM(IFERROR(SUM(VLOOKUP(C2877,SpeciesLookup,37,FALSE)*E2877/L2877*20*0.001),0)*(1-G2877))),SUM(IFERROR(SUM(VLOOKUP(C2877,SpeciesLookup,37,FALSE)/L2877*'6. Look Up Tables'!$M$9*0.001),0)*(1-G2877)))</f>
        <v>0</v>
      </c>
      <c r="N2877" s="120" t="s">
        <v>114</v>
      </c>
      <c r="O2877" s="122">
        <f t="shared" si="267"/>
        <v>0</v>
      </c>
      <c r="P2877" s="123"/>
    </row>
    <row r="2878" spans="2:16" x14ac:dyDescent="0.2">
      <c r="B2878" s="124"/>
      <c r="C2878" s="137"/>
      <c r="D2878" s="138">
        <f t="shared" si="264"/>
        <v>0</v>
      </c>
      <c r="E2878" s="231"/>
      <c r="F2878" s="119"/>
      <c r="G2878" s="139">
        <f t="shared" si="268"/>
        <v>0</v>
      </c>
      <c r="H2878" s="140">
        <f t="shared" si="265"/>
        <v>0</v>
      </c>
      <c r="I2878" s="122">
        <f t="shared" si="269"/>
        <v>0</v>
      </c>
      <c r="K2878" s="120"/>
      <c r="L2878" s="141" t="e">
        <f t="shared" si="266"/>
        <v>#N/A</v>
      </c>
      <c r="M2878" s="142">
        <f>IF(C2878="ZZ Group",(SUM(IFERROR(SUM(VLOOKUP(C2878,SpeciesLookup,37,FALSE)*E2878/L2878*20*0.001),0)*(1-G2878))),SUM(IFERROR(SUM(VLOOKUP(C2878,SpeciesLookup,37,FALSE)/L2878*'6. Look Up Tables'!$M$9*0.001),0)*(1-G2878)))</f>
        <v>0</v>
      </c>
      <c r="N2878" s="120" t="s">
        <v>114</v>
      </c>
      <c r="O2878" s="122">
        <f t="shared" si="267"/>
        <v>0</v>
      </c>
      <c r="P2878" s="123"/>
    </row>
    <row r="2879" spans="2:16" x14ac:dyDescent="0.2">
      <c r="B2879" s="124"/>
      <c r="C2879" s="137"/>
      <c r="D2879" s="138">
        <f t="shared" si="264"/>
        <v>0</v>
      </c>
      <c r="E2879" s="231"/>
      <c r="F2879" s="119"/>
      <c r="G2879" s="139">
        <f t="shared" si="268"/>
        <v>0</v>
      </c>
      <c r="H2879" s="140">
        <f t="shared" si="265"/>
        <v>0</v>
      </c>
      <c r="I2879" s="122">
        <f t="shared" si="269"/>
        <v>0</v>
      </c>
      <c r="K2879" s="120"/>
      <c r="L2879" s="141" t="e">
        <f t="shared" si="266"/>
        <v>#N/A</v>
      </c>
      <c r="M2879" s="142">
        <f>IF(C2879="ZZ Group",(SUM(IFERROR(SUM(VLOOKUP(C2879,SpeciesLookup,37,FALSE)*E2879/L2879*20*0.001),0)*(1-G2879))),SUM(IFERROR(SUM(VLOOKUP(C2879,SpeciesLookup,37,FALSE)/L2879*'6. Look Up Tables'!$M$9*0.001),0)*(1-G2879)))</f>
        <v>0</v>
      </c>
      <c r="N2879" s="120" t="s">
        <v>114</v>
      </c>
      <c r="O2879" s="122">
        <f t="shared" si="267"/>
        <v>0</v>
      </c>
      <c r="P2879" s="123"/>
    </row>
    <row r="2880" spans="2:16" x14ac:dyDescent="0.2">
      <c r="B2880" s="124"/>
      <c r="C2880" s="137"/>
      <c r="D2880" s="138">
        <f t="shared" si="264"/>
        <v>0</v>
      </c>
      <c r="E2880" s="231"/>
      <c r="F2880" s="119"/>
      <c r="G2880" s="139">
        <f t="shared" si="268"/>
        <v>0</v>
      </c>
      <c r="H2880" s="140">
        <f t="shared" si="265"/>
        <v>0</v>
      </c>
      <c r="I2880" s="122">
        <f t="shared" si="269"/>
        <v>0</v>
      </c>
      <c r="K2880" s="120"/>
      <c r="L2880" s="141" t="e">
        <f t="shared" si="266"/>
        <v>#N/A</v>
      </c>
      <c r="M2880" s="142">
        <f>IF(C2880="ZZ Group",(SUM(IFERROR(SUM(VLOOKUP(C2880,SpeciesLookup,37,FALSE)*E2880/L2880*20*0.001),0)*(1-G2880))),SUM(IFERROR(SUM(VLOOKUP(C2880,SpeciesLookup,37,FALSE)/L2880*'6. Look Up Tables'!$M$9*0.001),0)*(1-G2880)))</f>
        <v>0</v>
      </c>
      <c r="N2880" s="120" t="s">
        <v>114</v>
      </c>
      <c r="O2880" s="122">
        <f t="shared" si="267"/>
        <v>0</v>
      </c>
      <c r="P2880" s="123"/>
    </row>
    <row r="2881" spans="2:16" x14ac:dyDescent="0.2">
      <c r="B2881" s="124"/>
      <c r="C2881" s="137"/>
      <c r="D2881" s="138">
        <f t="shared" ref="D2881:D2944" si="270">IFERROR(VLOOKUP(C2881,SpeciesLookup,25,FALSE),0)</f>
        <v>0</v>
      </c>
      <c r="E2881" s="231"/>
      <c r="F2881" s="119"/>
      <c r="G2881" s="139">
        <f t="shared" si="268"/>
        <v>0</v>
      </c>
      <c r="H2881" s="140">
        <f t="shared" ref="H2881:H2944" si="271">IFERROR(VLOOKUP(C2881,SpeciesLookup,26,FALSE),0)</f>
        <v>0</v>
      </c>
      <c r="I2881" s="122">
        <f t="shared" si="269"/>
        <v>0</v>
      </c>
      <c r="K2881" s="120"/>
      <c r="L2881" s="141" t="e">
        <f t="shared" ref="L2881:L2944" si="272">VLOOKUP(K2881,AWHC,2,FALSE)</f>
        <v>#N/A</v>
      </c>
      <c r="M2881" s="142">
        <f>IF(C2881="ZZ Group",(SUM(IFERROR(SUM(VLOOKUP(C2881,SpeciesLookup,37,FALSE)*E2881/L2881*20*0.001),0)*(1-G2881))),SUM(IFERROR(SUM(VLOOKUP(C2881,SpeciesLookup,37,FALSE)/L2881*'6. Look Up Tables'!$M$9*0.001),0)*(1-G2881)))</f>
        <v>0</v>
      </c>
      <c r="N2881" s="120" t="s">
        <v>114</v>
      </c>
      <c r="O2881" s="122">
        <f t="shared" ref="O2881:O2944" si="273">IF(N2881="Yes",M2881*0.8,M2881)</f>
        <v>0</v>
      </c>
      <c r="P2881" s="123"/>
    </row>
    <row r="2882" spans="2:16" x14ac:dyDescent="0.2">
      <c r="B2882" s="124"/>
      <c r="C2882" s="137"/>
      <c r="D2882" s="138">
        <f t="shared" si="270"/>
        <v>0</v>
      </c>
      <c r="E2882" s="231"/>
      <c r="F2882" s="119"/>
      <c r="G2882" s="139">
        <f t="shared" si="268"/>
        <v>0</v>
      </c>
      <c r="H2882" s="140">
        <f t="shared" si="271"/>
        <v>0</v>
      </c>
      <c r="I2882" s="122">
        <f t="shared" si="269"/>
        <v>0</v>
      </c>
      <c r="K2882" s="120"/>
      <c r="L2882" s="141" t="e">
        <f t="shared" si="272"/>
        <v>#N/A</v>
      </c>
      <c r="M2882" s="142">
        <f>IF(C2882="ZZ Group",(SUM(IFERROR(SUM(VLOOKUP(C2882,SpeciesLookup,37,FALSE)*E2882/L2882*20*0.001),0)*(1-G2882))),SUM(IFERROR(SUM(VLOOKUP(C2882,SpeciesLookup,37,FALSE)/L2882*'6. Look Up Tables'!$M$9*0.001),0)*(1-G2882)))</f>
        <v>0</v>
      </c>
      <c r="N2882" s="120" t="s">
        <v>114</v>
      </c>
      <c r="O2882" s="122">
        <f t="shared" si="273"/>
        <v>0</v>
      </c>
      <c r="P2882" s="123"/>
    </row>
    <row r="2883" spans="2:16" x14ac:dyDescent="0.2">
      <c r="B2883" s="124"/>
      <c r="C2883" s="137"/>
      <c r="D2883" s="138">
        <f t="shared" si="270"/>
        <v>0</v>
      </c>
      <c r="E2883" s="231"/>
      <c r="F2883" s="119"/>
      <c r="G2883" s="139">
        <f t="shared" si="268"/>
        <v>0</v>
      </c>
      <c r="H2883" s="140">
        <f t="shared" si="271"/>
        <v>0</v>
      </c>
      <c r="I2883" s="122">
        <f t="shared" si="269"/>
        <v>0</v>
      </c>
      <c r="K2883" s="120"/>
      <c r="L2883" s="141" t="e">
        <f t="shared" si="272"/>
        <v>#N/A</v>
      </c>
      <c r="M2883" s="142">
        <f>IF(C2883="ZZ Group",(SUM(IFERROR(SUM(VLOOKUP(C2883,SpeciesLookup,37,FALSE)*E2883/L2883*20*0.001),0)*(1-G2883))),SUM(IFERROR(SUM(VLOOKUP(C2883,SpeciesLookup,37,FALSE)/L2883*'6. Look Up Tables'!$M$9*0.001),0)*(1-G2883)))</f>
        <v>0</v>
      </c>
      <c r="N2883" s="120" t="s">
        <v>114</v>
      </c>
      <c r="O2883" s="122">
        <f t="shared" si="273"/>
        <v>0</v>
      </c>
      <c r="P2883" s="123"/>
    </row>
    <row r="2884" spans="2:16" x14ac:dyDescent="0.2">
      <c r="B2884" s="124"/>
      <c r="C2884" s="137"/>
      <c r="D2884" s="138">
        <f t="shared" si="270"/>
        <v>0</v>
      </c>
      <c r="E2884" s="231"/>
      <c r="F2884" s="119"/>
      <c r="G2884" s="139">
        <f t="shared" si="268"/>
        <v>0</v>
      </c>
      <c r="H2884" s="140">
        <f t="shared" si="271"/>
        <v>0</v>
      </c>
      <c r="I2884" s="122">
        <f t="shared" si="269"/>
        <v>0</v>
      </c>
      <c r="K2884" s="120"/>
      <c r="L2884" s="141" t="e">
        <f t="shared" si="272"/>
        <v>#N/A</v>
      </c>
      <c r="M2884" s="142">
        <f>IF(C2884="ZZ Group",(SUM(IFERROR(SUM(VLOOKUP(C2884,SpeciesLookup,37,FALSE)*E2884/L2884*20*0.001),0)*(1-G2884))),SUM(IFERROR(SUM(VLOOKUP(C2884,SpeciesLookup,37,FALSE)/L2884*'6. Look Up Tables'!$M$9*0.001),0)*(1-G2884)))</f>
        <v>0</v>
      </c>
      <c r="N2884" s="120" t="s">
        <v>114</v>
      </c>
      <c r="O2884" s="122">
        <f t="shared" si="273"/>
        <v>0</v>
      </c>
      <c r="P2884" s="123"/>
    </row>
    <row r="2885" spans="2:16" x14ac:dyDescent="0.2">
      <c r="B2885" s="124"/>
      <c r="C2885" s="137"/>
      <c r="D2885" s="138">
        <f t="shared" si="270"/>
        <v>0</v>
      </c>
      <c r="E2885" s="231"/>
      <c r="F2885" s="119"/>
      <c r="G2885" s="139">
        <f t="shared" si="268"/>
        <v>0</v>
      </c>
      <c r="H2885" s="140">
        <f t="shared" si="271"/>
        <v>0</v>
      </c>
      <c r="I2885" s="122">
        <f t="shared" si="269"/>
        <v>0</v>
      </c>
      <c r="K2885" s="120"/>
      <c r="L2885" s="141" t="e">
        <f t="shared" si="272"/>
        <v>#N/A</v>
      </c>
      <c r="M2885" s="142">
        <f>IF(C2885="ZZ Group",(SUM(IFERROR(SUM(VLOOKUP(C2885,SpeciesLookup,37,FALSE)*E2885/L2885*20*0.001),0)*(1-G2885))),SUM(IFERROR(SUM(VLOOKUP(C2885,SpeciesLookup,37,FALSE)/L2885*'6. Look Up Tables'!$M$9*0.001),0)*(1-G2885)))</f>
        <v>0</v>
      </c>
      <c r="N2885" s="120" t="s">
        <v>114</v>
      </c>
      <c r="O2885" s="122">
        <f t="shared" si="273"/>
        <v>0</v>
      </c>
      <c r="P2885" s="123"/>
    </row>
    <row r="2886" spans="2:16" x14ac:dyDescent="0.2">
      <c r="B2886" s="124"/>
      <c r="C2886" s="137"/>
      <c r="D2886" s="138">
        <f t="shared" si="270"/>
        <v>0</v>
      </c>
      <c r="E2886" s="231"/>
      <c r="F2886" s="119"/>
      <c r="G2886" s="139">
        <f t="shared" si="268"/>
        <v>0</v>
      </c>
      <c r="H2886" s="140">
        <f t="shared" si="271"/>
        <v>0</v>
      </c>
      <c r="I2886" s="122">
        <f t="shared" si="269"/>
        <v>0</v>
      </c>
      <c r="K2886" s="120"/>
      <c r="L2886" s="141" t="e">
        <f t="shared" si="272"/>
        <v>#N/A</v>
      </c>
      <c r="M2886" s="142">
        <f>IF(C2886="ZZ Group",(SUM(IFERROR(SUM(VLOOKUP(C2886,SpeciesLookup,37,FALSE)*E2886/L2886*20*0.001),0)*(1-G2886))),SUM(IFERROR(SUM(VLOOKUP(C2886,SpeciesLookup,37,FALSE)/L2886*'6. Look Up Tables'!$M$9*0.001),0)*(1-G2886)))</f>
        <v>0</v>
      </c>
      <c r="N2886" s="120" t="s">
        <v>114</v>
      </c>
      <c r="O2886" s="122">
        <f t="shared" si="273"/>
        <v>0</v>
      </c>
      <c r="P2886" s="123"/>
    </row>
    <row r="2887" spans="2:16" x14ac:dyDescent="0.2">
      <c r="B2887" s="124"/>
      <c r="C2887" s="137"/>
      <c r="D2887" s="138">
        <f t="shared" si="270"/>
        <v>0</v>
      </c>
      <c r="E2887" s="231"/>
      <c r="F2887" s="119"/>
      <c r="G2887" s="139">
        <f t="shared" si="268"/>
        <v>0</v>
      </c>
      <c r="H2887" s="140">
        <f t="shared" si="271"/>
        <v>0</v>
      </c>
      <c r="I2887" s="122">
        <f t="shared" si="269"/>
        <v>0</v>
      </c>
      <c r="K2887" s="120"/>
      <c r="L2887" s="141" t="e">
        <f t="shared" si="272"/>
        <v>#N/A</v>
      </c>
      <c r="M2887" s="142">
        <f>IF(C2887="ZZ Group",(SUM(IFERROR(SUM(VLOOKUP(C2887,SpeciesLookup,37,FALSE)*E2887/L2887*20*0.001),0)*(1-G2887))),SUM(IFERROR(SUM(VLOOKUP(C2887,SpeciesLookup,37,FALSE)/L2887*'6. Look Up Tables'!$M$9*0.001),0)*(1-G2887)))</f>
        <v>0</v>
      </c>
      <c r="N2887" s="120" t="s">
        <v>114</v>
      </c>
      <c r="O2887" s="122">
        <f t="shared" si="273"/>
        <v>0</v>
      </c>
      <c r="P2887" s="123"/>
    </row>
    <row r="2888" spans="2:16" x14ac:dyDescent="0.2">
      <c r="B2888" s="124"/>
      <c r="C2888" s="137"/>
      <c r="D2888" s="138">
        <f t="shared" si="270"/>
        <v>0</v>
      </c>
      <c r="E2888" s="231"/>
      <c r="F2888" s="119"/>
      <c r="G2888" s="139">
        <f t="shared" si="268"/>
        <v>0</v>
      </c>
      <c r="H2888" s="140">
        <f t="shared" si="271"/>
        <v>0</v>
      </c>
      <c r="I2888" s="122">
        <f t="shared" si="269"/>
        <v>0</v>
      </c>
      <c r="K2888" s="120"/>
      <c r="L2888" s="141" t="e">
        <f t="shared" si="272"/>
        <v>#N/A</v>
      </c>
      <c r="M2888" s="142">
        <f>IF(C2888="ZZ Group",(SUM(IFERROR(SUM(VLOOKUP(C2888,SpeciesLookup,37,FALSE)*E2888/L2888*20*0.001),0)*(1-G2888))),SUM(IFERROR(SUM(VLOOKUP(C2888,SpeciesLookup,37,FALSE)/L2888*'6. Look Up Tables'!$M$9*0.001),0)*(1-G2888)))</f>
        <v>0</v>
      </c>
      <c r="N2888" s="120" t="s">
        <v>114</v>
      </c>
      <c r="O2888" s="122">
        <f t="shared" si="273"/>
        <v>0</v>
      </c>
      <c r="P2888" s="123"/>
    </row>
    <row r="2889" spans="2:16" x14ac:dyDescent="0.2">
      <c r="B2889" s="124"/>
      <c r="C2889" s="137"/>
      <c r="D2889" s="138">
        <f t="shared" si="270"/>
        <v>0</v>
      </c>
      <c r="E2889" s="231"/>
      <c r="F2889" s="119"/>
      <c r="G2889" s="139">
        <f t="shared" si="268"/>
        <v>0</v>
      </c>
      <c r="H2889" s="140">
        <f t="shared" si="271"/>
        <v>0</v>
      </c>
      <c r="I2889" s="122">
        <f t="shared" si="269"/>
        <v>0</v>
      </c>
      <c r="K2889" s="120"/>
      <c r="L2889" s="141" t="e">
        <f t="shared" si="272"/>
        <v>#N/A</v>
      </c>
      <c r="M2889" s="142">
        <f>IF(C2889="ZZ Group",(SUM(IFERROR(SUM(VLOOKUP(C2889,SpeciesLookup,37,FALSE)*E2889/L2889*20*0.001),0)*(1-G2889))),SUM(IFERROR(SUM(VLOOKUP(C2889,SpeciesLookup,37,FALSE)/L2889*'6. Look Up Tables'!$M$9*0.001),0)*(1-G2889)))</f>
        <v>0</v>
      </c>
      <c r="N2889" s="120" t="s">
        <v>114</v>
      </c>
      <c r="O2889" s="122">
        <f t="shared" si="273"/>
        <v>0</v>
      </c>
      <c r="P2889" s="123"/>
    </row>
    <row r="2890" spans="2:16" x14ac:dyDescent="0.2">
      <c r="B2890" s="124"/>
      <c r="C2890" s="137"/>
      <c r="D2890" s="138">
        <f t="shared" si="270"/>
        <v>0</v>
      </c>
      <c r="E2890" s="231"/>
      <c r="F2890" s="119"/>
      <c r="G2890" s="139">
        <f t="shared" si="268"/>
        <v>0</v>
      </c>
      <c r="H2890" s="140">
        <f t="shared" si="271"/>
        <v>0</v>
      </c>
      <c r="I2890" s="122">
        <f t="shared" si="269"/>
        <v>0</v>
      </c>
      <c r="K2890" s="120"/>
      <c r="L2890" s="141" t="e">
        <f t="shared" si="272"/>
        <v>#N/A</v>
      </c>
      <c r="M2890" s="142">
        <f>IF(C2890="ZZ Group",(SUM(IFERROR(SUM(VLOOKUP(C2890,SpeciesLookup,37,FALSE)*E2890/L2890*20*0.001),0)*(1-G2890))),SUM(IFERROR(SUM(VLOOKUP(C2890,SpeciesLookup,37,FALSE)/L2890*'6. Look Up Tables'!$M$9*0.001),0)*(1-G2890)))</f>
        <v>0</v>
      </c>
      <c r="N2890" s="120" t="s">
        <v>114</v>
      </c>
      <c r="O2890" s="122">
        <f t="shared" si="273"/>
        <v>0</v>
      </c>
      <c r="P2890" s="123"/>
    </row>
    <row r="2891" spans="2:16" x14ac:dyDescent="0.2">
      <c r="B2891" s="124"/>
      <c r="C2891" s="137"/>
      <c r="D2891" s="138">
        <f t="shared" si="270"/>
        <v>0</v>
      </c>
      <c r="E2891" s="231"/>
      <c r="F2891" s="119"/>
      <c r="G2891" s="139">
        <f t="shared" si="268"/>
        <v>0</v>
      </c>
      <c r="H2891" s="140">
        <f t="shared" si="271"/>
        <v>0</v>
      </c>
      <c r="I2891" s="122">
        <f t="shared" si="269"/>
        <v>0</v>
      </c>
      <c r="K2891" s="120"/>
      <c r="L2891" s="141" t="e">
        <f t="shared" si="272"/>
        <v>#N/A</v>
      </c>
      <c r="M2891" s="142">
        <f>IF(C2891="ZZ Group",(SUM(IFERROR(SUM(VLOOKUP(C2891,SpeciesLookup,37,FALSE)*E2891/L2891*20*0.001),0)*(1-G2891))),SUM(IFERROR(SUM(VLOOKUP(C2891,SpeciesLookup,37,FALSE)/L2891*'6. Look Up Tables'!$M$9*0.001),0)*(1-G2891)))</f>
        <v>0</v>
      </c>
      <c r="N2891" s="120" t="s">
        <v>114</v>
      </c>
      <c r="O2891" s="122">
        <f t="shared" si="273"/>
        <v>0</v>
      </c>
      <c r="P2891" s="123"/>
    </row>
    <row r="2892" spans="2:16" x14ac:dyDescent="0.2">
      <c r="B2892" s="124"/>
      <c r="C2892" s="137"/>
      <c r="D2892" s="138">
        <f t="shared" si="270"/>
        <v>0</v>
      </c>
      <c r="E2892" s="231"/>
      <c r="F2892" s="119"/>
      <c r="G2892" s="139">
        <f t="shared" si="268"/>
        <v>0</v>
      </c>
      <c r="H2892" s="140">
        <f t="shared" si="271"/>
        <v>0</v>
      </c>
      <c r="I2892" s="122">
        <f t="shared" si="269"/>
        <v>0</v>
      </c>
      <c r="K2892" s="120"/>
      <c r="L2892" s="141" t="e">
        <f t="shared" si="272"/>
        <v>#N/A</v>
      </c>
      <c r="M2892" s="142">
        <f>IF(C2892="ZZ Group",(SUM(IFERROR(SUM(VLOOKUP(C2892,SpeciesLookup,37,FALSE)*E2892/L2892*20*0.001),0)*(1-G2892))),SUM(IFERROR(SUM(VLOOKUP(C2892,SpeciesLookup,37,FALSE)/L2892*'6. Look Up Tables'!$M$9*0.001),0)*(1-G2892)))</f>
        <v>0</v>
      </c>
      <c r="N2892" s="120" t="s">
        <v>114</v>
      </c>
      <c r="O2892" s="122">
        <f t="shared" si="273"/>
        <v>0</v>
      </c>
      <c r="P2892" s="123"/>
    </row>
    <row r="2893" spans="2:16" x14ac:dyDescent="0.2">
      <c r="B2893" s="124"/>
      <c r="C2893" s="137"/>
      <c r="D2893" s="138">
        <f t="shared" si="270"/>
        <v>0</v>
      </c>
      <c r="E2893" s="231"/>
      <c r="F2893" s="119"/>
      <c r="G2893" s="139">
        <f t="shared" ref="G2893:G2956" si="274">IF(C2893="ZZ Group",SUM(F2893/E2893),(IFERROR(SUM(F2893/(PI()*(D2893)^2)),0)))</f>
        <v>0</v>
      </c>
      <c r="H2893" s="140">
        <f t="shared" si="271"/>
        <v>0</v>
      </c>
      <c r="I2893" s="122">
        <f t="shared" ref="I2893:I2956" si="275">IFERROR(SUM(H2893*(1-G2893)),(E2893*(1-G2893)))</f>
        <v>0</v>
      </c>
      <c r="K2893" s="120"/>
      <c r="L2893" s="141" t="e">
        <f t="shared" si="272"/>
        <v>#N/A</v>
      </c>
      <c r="M2893" s="142">
        <f>IF(C2893="ZZ Group",(SUM(IFERROR(SUM(VLOOKUP(C2893,SpeciesLookup,37,FALSE)*E2893/L2893*20*0.001),0)*(1-G2893))),SUM(IFERROR(SUM(VLOOKUP(C2893,SpeciesLookup,37,FALSE)/L2893*'6. Look Up Tables'!$M$9*0.001),0)*(1-G2893)))</f>
        <v>0</v>
      </c>
      <c r="N2893" s="120" t="s">
        <v>114</v>
      </c>
      <c r="O2893" s="122">
        <f t="shared" si="273"/>
        <v>0</v>
      </c>
      <c r="P2893" s="123"/>
    </row>
    <row r="2894" spans="2:16" x14ac:dyDescent="0.2">
      <c r="B2894" s="124"/>
      <c r="C2894" s="137"/>
      <c r="D2894" s="138">
        <f t="shared" si="270"/>
        <v>0</v>
      </c>
      <c r="E2894" s="231"/>
      <c r="F2894" s="119"/>
      <c r="G2894" s="139">
        <f t="shared" si="274"/>
        <v>0</v>
      </c>
      <c r="H2894" s="140">
        <f t="shared" si="271"/>
        <v>0</v>
      </c>
      <c r="I2894" s="122">
        <f t="shared" si="275"/>
        <v>0</v>
      </c>
      <c r="K2894" s="120"/>
      <c r="L2894" s="141" t="e">
        <f t="shared" si="272"/>
        <v>#N/A</v>
      </c>
      <c r="M2894" s="142">
        <f>IF(C2894="ZZ Group",(SUM(IFERROR(SUM(VLOOKUP(C2894,SpeciesLookup,37,FALSE)*E2894/L2894*20*0.001),0)*(1-G2894))),SUM(IFERROR(SUM(VLOOKUP(C2894,SpeciesLookup,37,FALSE)/L2894*'6. Look Up Tables'!$M$9*0.001),0)*(1-G2894)))</f>
        <v>0</v>
      </c>
      <c r="N2894" s="120" t="s">
        <v>114</v>
      </c>
      <c r="O2894" s="122">
        <f t="shared" si="273"/>
        <v>0</v>
      </c>
      <c r="P2894" s="123"/>
    </row>
    <row r="2895" spans="2:16" x14ac:dyDescent="0.2">
      <c r="B2895" s="124"/>
      <c r="C2895" s="137"/>
      <c r="D2895" s="138">
        <f t="shared" si="270"/>
        <v>0</v>
      </c>
      <c r="E2895" s="231"/>
      <c r="F2895" s="119"/>
      <c r="G2895" s="139">
        <f t="shared" si="274"/>
        <v>0</v>
      </c>
      <c r="H2895" s="140">
        <f t="shared" si="271"/>
        <v>0</v>
      </c>
      <c r="I2895" s="122">
        <f t="shared" si="275"/>
        <v>0</v>
      </c>
      <c r="K2895" s="120"/>
      <c r="L2895" s="141" t="e">
        <f t="shared" si="272"/>
        <v>#N/A</v>
      </c>
      <c r="M2895" s="142">
        <f>IF(C2895="ZZ Group",(SUM(IFERROR(SUM(VLOOKUP(C2895,SpeciesLookup,37,FALSE)*E2895/L2895*20*0.001),0)*(1-G2895))),SUM(IFERROR(SUM(VLOOKUP(C2895,SpeciesLookup,37,FALSE)/L2895*'6. Look Up Tables'!$M$9*0.001),0)*(1-G2895)))</f>
        <v>0</v>
      </c>
      <c r="N2895" s="120" t="s">
        <v>114</v>
      </c>
      <c r="O2895" s="122">
        <f t="shared" si="273"/>
        <v>0</v>
      </c>
      <c r="P2895" s="123"/>
    </row>
    <row r="2896" spans="2:16" x14ac:dyDescent="0.2">
      <c r="B2896" s="124"/>
      <c r="C2896" s="137"/>
      <c r="D2896" s="138">
        <f t="shared" si="270"/>
        <v>0</v>
      </c>
      <c r="E2896" s="231"/>
      <c r="F2896" s="119"/>
      <c r="G2896" s="139">
        <f t="shared" si="274"/>
        <v>0</v>
      </c>
      <c r="H2896" s="140">
        <f t="shared" si="271"/>
        <v>0</v>
      </c>
      <c r="I2896" s="122">
        <f t="shared" si="275"/>
        <v>0</v>
      </c>
      <c r="K2896" s="120"/>
      <c r="L2896" s="141" t="e">
        <f t="shared" si="272"/>
        <v>#N/A</v>
      </c>
      <c r="M2896" s="142">
        <f>IF(C2896="ZZ Group",(SUM(IFERROR(SUM(VLOOKUP(C2896,SpeciesLookup,37,FALSE)*E2896/L2896*20*0.001),0)*(1-G2896))),SUM(IFERROR(SUM(VLOOKUP(C2896,SpeciesLookup,37,FALSE)/L2896*'6. Look Up Tables'!$M$9*0.001),0)*(1-G2896)))</f>
        <v>0</v>
      </c>
      <c r="N2896" s="120" t="s">
        <v>114</v>
      </c>
      <c r="O2896" s="122">
        <f t="shared" si="273"/>
        <v>0</v>
      </c>
      <c r="P2896" s="123"/>
    </row>
    <row r="2897" spans="2:16" x14ac:dyDescent="0.2">
      <c r="B2897" s="124"/>
      <c r="C2897" s="137"/>
      <c r="D2897" s="138">
        <f t="shared" si="270"/>
        <v>0</v>
      </c>
      <c r="E2897" s="231"/>
      <c r="F2897" s="119"/>
      <c r="G2897" s="139">
        <f t="shared" si="274"/>
        <v>0</v>
      </c>
      <c r="H2897" s="140">
        <f t="shared" si="271"/>
        <v>0</v>
      </c>
      <c r="I2897" s="122">
        <f t="shared" si="275"/>
        <v>0</v>
      </c>
      <c r="K2897" s="120"/>
      <c r="L2897" s="141" t="e">
        <f t="shared" si="272"/>
        <v>#N/A</v>
      </c>
      <c r="M2897" s="142">
        <f>IF(C2897="ZZ Group",(SUM(IFERROR(SUM(VLOOKUP(C2897,SpeciesLookup,37,FALSE)*E2897/L2897*20*0.001),0)*(1-G2897))),SUM(IFERROR(SUM(VLOOKUP(C2897,SpeciesLookup,37,FALSE)/L2897*'6. Look Up Tables'!$M$9*0.001),0)*(1-G2897)))</f>
        <v>0</v>
      </c>
      <c r="N2897" s="120" t="s">
        <v>114</v>
      </c>
      <c r="O2897" s="122">
        <f t="shared" si="273"/>
        <v>0</v>
      </c>
      <c r="P2897" s="123"/>
    </row>
    <row r="2898" spans="2:16" x14ac:dyDescent="0.2">
      <c r="B2898" s="124"/>
      <c r="C2898" s="137"/>
      <c r="D2898" s="138">
        <f t="shared" si="270"/>
        <v>0</v>
      </c>
      <c r="E2898" s="231"/>
      <c r="F2898" s="119"/>
      <c r="G2898" s="139">
        <f t="shared" si="274"/>
        <v>0</v>
      </c>
      <c r="H2898" s="140">
        <f t="shared" si="271"/>
        <v>0</v>
      </c>
      <c r="I2898" s="122">
        <f t="shared" si="275"/>
        <v>0</v>
      </c>
      <c r="K2898" s="120"/>
      <c r="L2898" s="141" t="e">
        <f t="shared" si="272"/>
        <v>#N/A</v>
      </c>
      <c r="M2898" s="142">
        <f>IF(C2898="ZZ Group",(SUM(IFERROR(SUM(VLOOKUP(C2898,SpeciesLookup,37,FALSE)*E2898/L2898*20*0.001),0)*(1-G2898))),SUM(IFERROR(SUM(VLOOKUP(C2898,SpeciesLookup,37,FALSE)/L2898*'6. Look Up Tables'!$M$9*0.001),0)*(1-G2898)))</f>
        <v>0</v>
      </c>
      <c r="N2898" s="120" t="s">
        <v>114</v>
      </c>
      <c r="O2898" s="122">
        <f t="shared" si="273"/>
        <v>0</v>
      </c>
      <c r="P2898" s="123"/>
    </row>
    <row r="2899" spans="2:16" x14ac:dyDescent="0.2">
      <c r="B2899" s="124"/>
      <c r="C2899" s="137"/>
      <c r="D2899" s="138">
        <f t="shared" si="270"/>
        <v>0</v>
      </c>
      <c r="E2899" s="231"/>
      <c r="F2899" s="119"/>
      <c r="G2899" s="139">
        <f t="shared" si="274"/>
        <v>0</v>
      </c>
      <c r="H2899" s="140">
        <f t="shared" si="271"/>
        <v>0</v>
      </c>
      <c r="I2899" s="122">
        <f t="shared" si="275"/>
        <v>0</v>
      </c>
      <c r="K2899" s="120"/>
      <c r="L2899" s="141" t="e">
        <f t="shared" si="272"/>
        <v>#N/A</v>
      </c>
      <c r="M2899" s="142">
        <f>IF(C2899="ZZ Group",(SUM(IFERROR(SUM(VLOOKUP(C2899,SpeciesLookup,37,FALSE)*E2899/L2899*20*0.001),0)*(1-G2899))),SUM(IFERROR(SUM(VLOOKUP(C2899,SpeciesLookup,37,FALSE)/L2899*'6. Look Up Tables'!$M$9*0.001),0)*(1-G2899)))</f>
        <v>0</v>
      </c>
      <c r="N2899" s="120" t="s">
        <v>114</v>
      </c>
      <c r="O2899" s="122">
        <f t="shared" si="273"/>
        <v>0</v>
      </c>
      <c r="P2899" s="123"/>
    </row>
    <row r="2900" spans="2:16" x14ac:dyDescent="0.2">
      <c r="B2900" s="124"/>
      <c r="C2900" s="137"/>
      <c r="D2900" s="138">
        <f t="shared" si="270"/>
        <v>0</v>
      </c>
      <c r="E2900" s="231"/>
      <c r="F2900" s="119"/>
      <c r="G2900" s="139">
        <f t="shared" si="274"/>
        <v>0</v>
      </c>
      <c r="H2900" s="140">
        <f t="shared" si="271"/>
        <v>0</v>
      </c>
      <c r="I2900" s="122">
        <f t="shared" si="275"/>
        <v>0</v>
      </c>
      <c r="K2900" s="120"/>
      <c r="L2900" s="141" t="e">
        <f t="shared" si="272"/>
        <v>#N/A</v>
      </c>
      <c r="M2900" s="142">
        <f>IF(C2900="ZZ Group",(SUM(IFERROR(SUM(VLOOKUP(C2900,SpeciesLookup,37,FALSE)*E2900/L2900*20*0.001),0)*(1-G2900))),SUM(IFERROR(SUM(VLOOKUP(C2900,SpeciesLookup,37,FALSE)/L2900*'6. Look Up Tables'!$M$9*0.001),0)*(1-G2900)))</f>
        <v>0</v>
      </c>
      <c r="N2900" s="120" t="s">
        <v>114</v>
      </c>
      <c r="O2900" s="122">
        <f t="shared" si="273"/>
        <v>0</v>
      </c>
      <c r="P2900" s="123"/>
    </row>
    <row r="2901" spans="2:16" x14ac:dyDescent="0.2">
      <c r="B2901" s="124"/>
      <c r="C2901" s="137"/>
      <c r="D2901" s="138">
        <f t="shared" si="270"/>
        <v>0</v>
      </c>
      <c r="E2901" s="231"/>
      <c r="F2901" s="119"/>
      <c r="G2901" s="139">
        <f t="shared" si="274"/>
        <v>0</v>
      </c>
      <c r="H2901" s="140">
        <f t="shared" si="271"/>
        <v>0</v>
      </c>
      <c r="I2901" s="122">
        <f t="shared" si="275"/>
        <v>0</v>
      </c>
      <c r="K2901" s="120"/>
      <c r="L2901" s="141" t="e">
        <f t="shared" si="272"/>
        <v>#N/A</v>
      </c>
      <c r="M2901" s="142">
        <f>IF(C2901="ZZ Group",(SUM(IFERROR(SUM(VLOOKUP(C2901,SpeciesLookup,37,FALSE)*E2901/L2901*20*0.001),0)*(1-G2901))),SUM(IFERROR(SUM(VLOOKUP(C2901,SpeciesLookup,37,FALSE)/L2901*'6. Look Up Tables'!$M$9*0.001),0)*(1-G2901)))</f>
        <v>0</v>
      </c>
      <c r="N2901" s="120" t="s">
        <v>114</v>
      </c>
      <c r="O2901" s="122">
        <f t="shared" si="273"/>
        <v>0</v>
      </c>
      <c r="P2901" s="123"/>
    </row>
    <row r="2902" spans="2:16" x14ac:dyDescent="0.2">
      <c r="B2902" s="124"/>
      <c r="C2902" s="137"/>
      <c r="D2902" s="138">
        <f t="shared" si="270"/>
        <v>0</v>
      </c>
      <c r="E2902" s="231"/>
      <c r="F2902" s="119"/>
      <c r="G2902" s="139">
        <f t="shared" si="274"/>
        <v>0</v>
      </c>
      <c r="H2902" s="140">
        <f t="shared" si="271"/>
        <v>0</v>
      </c>
      <c r="I2902" s="122">
        <f t="shared" si="275"/>
        <v>0</v>
      </c>
      <c r="K2902" s="120"/>
      <c r="L2902" s="141" t="e">
        <f t="shared" si="272"/>
        <v>#N/A</v>
      </c>
      <c r="M2902" s="142">
        <f>IF(C2902="ZZ Group",(SUM(IFERROR(SUM(VLOOKUP(C2902,SpeciesLookup,37,FALSE)*E2902/L2902*20*0.001),0)*(1-G2902))),SUM(IFERROR(SUM(VLOOKUP(C2902,SpeciesLookup,37,FALSE)/L2902*'6. Look Up Tables'!$M$9*0.001),0)*(1-G2902)))</f>
        <v>0</v>
      </c>
      <c r="N2902" s="120" t="s">
        <v>114</v>
      </c>
      <c r="O2902" s="122">
        <f t="shared" si="273"/>
        <v>0</v>
      </c>
      <c r="P2902" s="123"/>
    </row>
    <row r="2903" spans="2:16" x14ac:dyDescent="0.2">
      <c r="B2903" s="124"/>
      <c r="C2903" s="137"/>
      <c r="D2903" s="138">
        <f t="shared" si="270"/>
        <v>0</v>
      </c>
      <c r="E2903" s="231"/>
      <c r="F2903" s="119"/>
      <c r="G2903" s="139">
        <f t="shared" si="274"/>
        <v>0</v>
      </c>
      <c r="H2903" s="140">
        <f t="shared" si="271"/>
        <v>0</v>
      </c>
      <c r="I2903" s="122">
        <f t="shared" si="275"/>
        <v>0</v>
      </c>
      <c r="K2903" s="120"/>
      <c r="L2903" s="141" t="e">
        <f t="shared" si="272"/>
        <v>#N/A</v>
      </c>
      <c r="M2903" s="142">
        <f>IF(C2903="ZZ Group",(SUM(IFERROR(SUM(VLOOKUP(C2903,SpeciesLookup,37,FALSE)*E2903/L2903*20*0.001),0)*(1-G2903))),SUM(IFERROR(SUM(VLOOKUP(C2903,SpeciesLookup,37,FALSE)/L2903*'6. Look Up Tables'!$M$9*0.001),0)*(1-G2903)))</f>
        <v>0</v>
      </c>
      <c r="N2903" s="120" t="s">
        <v>114</v>
      </c>
      <c r="O2903" s="122">
        <f t="shared" si="273"/>
        <v>0</v>
      </c>
      <c r="P2903" s="123"/>
    </row>
    <row r="2904" spans="2:16" x14ac:dyDescent="0.2">
      <c r="B2904" s="124"/>
      <c r="C2904" s="137"/>
      <c r="D2904" s="138">
        <f t="shared" si="270"/>
        <v>0</v>
      </c>
      <c r="E2904" s="231"/>
      <c r="F2904" s="119"/>
      <c r="G2904" s="139">
        <f t="shared" si="274"/>
        <v>0</v>
      </c>
      <c r="H2904" s="140">
        <f t="shared" si="271"/>
        <v>0</v>
      </c>
      <c r="I2904" s="122">
        <f t="shared" si="275"/>
        <v>0</v>
      </c>
      <c r="K2904" s="120"/>
      <c r="L2904" s="141" t="e">
        <f t="shared" si="272"/>
        <v>#N/A</v>
      </c>
      <c r="M2904" s="142">
        <f>IF(C2904="ZZ Group",(SUM(IFERROR(SUM(VLOOKUP(C2904,SpeciesLookup,37,FALSE)*E2904/L2904*20*0.001),0)*(1-G2904))),SUM(IFERROR(SUM(VLOOKUP(C2904,SpeciesLookup,37,FALSE)/L2904*'6. Look Up Tables'!$M$9*0.001),0)*(1-G2904)))</f>
        <v>0</v>
      </c>
      <c r="N2904" s="120" t="s">
        <v>114</v>
      </c>
      <c r="O2904" s="122">
        <f t="shared" si="273"/>
        <v>0</v>
      </c>
      <c r="P2904" s="123"/>
    </row>
    <row r="2905" spans="2:16" x14ac:dyDescent="0.2">
      <c r="B2905" s="124"/>
      <c r="C2905" s="137"/>
      <c r="D2905" s="138">
        <f t="shared" si="270"/>
        <v>0</v>
      </c>
      <c r="E2905" s="231"/>
      <c r="F2905" s="119"/>
      <c r="G2905" s="139">
        <f t="shared" si="274"/>
        <v>0</v>
      </c>
      <c r="H2905" s="140">
        <f t="shared" si="271"/>
        <v>0</v>
      </c>
      <c r="I2905" s="122">
        <f t="shared" si="275"/>
        <v>0</v>
      </c>
      <c r="K2905" s="120"/>
      <c r="L2905" s="141" t="e">
        <f t="shared" si="272"/>
        <v>#N/A</v>
      </c>
      <c r="M2905" s="142">
        <f>IF(C2905="ZZ Group",(SUM(IFERROR(SUM(VLOOKUP(C2905,SpeciesLookup,37,FALSE)*E2905/L2905*20*0.001),0)*(1-G2905))),SUM(IFERROR(SUM(VLOOKUP(C2905,SpeciesLookup,37,FALSE)/L2905*'6. Look Up Tables'!$M$9*0.001),0)*(1-G2905)))</f>
        <v>0</v>
      </c>
      <c r="N2905" s="120" t="s">
        <v>114</v>
      </c>
      <c r="O2905" s="122">
        <f t="shared" si="273"/>
        <v>0</v>
      </c>
      <c r="P2905" s="123"/>
    </row>
    <row r="2906" spans="2:16" x14ac:dyDescent="0.2">
      <c r="B2906" s="124"/>
      <c r="C2906" s="137"/>
      <c r="D2906" s="138">
        <f t="shared" si="270"/>
        <v>0</v>
      </c>
      <c r="E2906" s="231"/>
      <c r="F2906" s="119"/>
      <c r="G2906" s="139">
        <f t="shared" si="274"/>
        <v>0</v>
      </c>
      <c r="H2906" s="140">
        <f t="shared" si="271"/>
        <v>0</v>
      </c>
      <c r="I2906" s="122">
        <f t="shared" si="275"/>
        <v>0</v>
      </c>
      <c r="K2906" s="120"/>
      <c r="L2906" s="141" t="e">
        <f t="shared" si="272"/>
        <v>#N/A</v>
      </c>
      <c r="M2906" s="142">
        <f>IF(C2906="ZZ Group",(SUM(IFERROR(SUM(VLOOKUP(C2906,SpeciesLookup,37,FALSE)*E2906/L2906*20*0.001),0)*(1-G2906))),SUM(IFERROR(SUM(VLOOKUP(C2906,SpeciesLookup,37,FALSE)/L2906*'6. Look Up Tables'!$M$9*0.001),0)*(1-G2906)))</f>
        <v>0</v>
      </c>
      <c r="N2906" s="120" t="s">
        <v>114</v>
      </c>
      <c r="O2906" s="122">
        <f t="shared" si="273"/>
        <v>0</v>
      </c>
      <c r="P2906" s="123"/>
    </row>
    <row r="2907" spans="2:16" x14ac:dyDescent="0.2">
      <c r="B2907" s="124"/>
      <c r="C2907" s="137"/>
      <c r="D2907" s="138">
        <f t="shared" si="270"/>
        <v>0</v>
      </c>
      <c r="E2907" s="231"/>
      <c r="F2907" s="119"/>
      <c r="G2907" s="139">
        <f t="shared" si="274"/>
        <v>0</v>
      </c>
      <c r="H2907" s="140">
        <f t="shared" si="271"/>
        <v>0</v>
      </c>
      <c r="I2907" s="122">
        <f t="shared" si="275"/>
        <v>0</v>
      </c>
      <c r="K2907" s="120"/>
      <c r="L2907" s="141" t="e">
        <f t="shared" si="272"/>
        <v>#N/A</v>
      </c>
      <c r="M2907" s="142">
        <f>IF(C2907="ZZ Group",(SUM(IFERROR(SUM(VLOOKUP(C2907,SpeciesLookup,37,FALSE)*E2907/L2907*20*0.001),0)*(1-G2907))),SUM(IFERROR(SUM(VLOOKUP(C2907,SpeciesLookup,37,FALSE)/L2907*'6. Look Up Tables'!$M$9*0.001),0)*(1-G2907)))</f>
        <v>0</v>
      </c>
      <c r="N2907" s="120" t="s">
        <v>114</v>
      </c>
      <c r="O2907" s="122">
        <f t="shared" si="273"/>
        <v>0</v>
      </c>
      <c r="P2907" s="123"/>
    </row>
    <row r="2908" spans="2:16" x14ac:dyDescent="0.2">
      <c r="B2908" s="124"/>
      <c r="C2908" s="137"/>
      <c r="D2908" s="138">
        <f t="shared" si="270"/>
        <v>0</v>
      </c>
      <c r="E2908" s="231"/>
      <c r="F2908" s="119"/>
      <c r="G2908" s="139">
        <f t="shared" si="274"/>
        <v>0</v>
      </c>
      <c r="H2908" s="140">
        <f t="shared" si="271"/>
        <v>0</v>
      </c>
      <c r="I2908" s="122">
        <f t="shared" si="275"/>
        <v>0</v>
      </c>
      <c r="K2908" s="120"/>
      <c r="L2908" s="141" t="e">
        <f t="shared" si="272"/>
        <v>#N/A</v>
      </c>
      <c r="M2908" s="142">
        <f>IF(C2908="ZZ Group",(SUM(IFERROR(SUM(VLOOKUP(C2908,SpeciesLookup,37,FALSE)*E2908/L2908*20*0.001),0)*(1-G2908))),SUM(IFERROR(SUM(VLOOKUP(C2908,SpeciesLookup,37,FALSE)/L2908*'6. Look Up Tables'!$M$9*0.001),0)*(1-G2908)))</f>
        <v>0</v>
      </c>
      <c r="N2908" s="120" t="s">
        <v>114</v>
      </c>
      <c r="O2908" s="122">
        <f t="shared" si="273"/>
        <v>0</v>
      </c>
      <c r="P2908" s="123"/>
    </row>
    <row r="2909" spans="2:16" x14ac:dyDescent="0.2">
      <c r="B2909" s="124"/>
      <c r="C2909" s="137"/>
      <c r="D2909" s="138">
        <f t="shared" si="270"/>
        <v>0</v>
      </c>
      <c r="E2909" s="231"/>
      <c r="F2909" s="119"/>
      <c r="G2909" s="139">
        <f t="shared" si="274"/>
        <v>0</v>
      </c>
      <c r="H2909" s="140">
        <f t="shared" si="271"/>
        <v>0</v>
      </c>
      <c r="I2909" s="122">
        <f t="shared" si="275"/>
        <v>0</v>
      </c>
      <c r="K2909" s="120"/>
      <c r="L2909" s="141" t="e">
        <f t="shared" si="272"/>
        <v>#N/A</v>
      </c>
      <c r="M2909" s="142">
        <f>IF(C2909="ZZ Group",(SUM(IFERROR(SUM(VLOOKUP(C2909,SpeciesLookup,37,FALSE)*E2909/L2909*20*0.001),0)*(1-G2909))),SUM(IFERROR(SUM(VLOOKUP(C2909,SpeciesLookup,37,FALSE)/L2909*'6. Look Up Tables'!$M$9*0.001),0)*(1-G2909)))</f>
        <v>0</v>
      </c>
      <c r="N2909" s="120" t="s">
        <v>114</v>
      </c>
      <c r="O2909" s="122">
        <f t="shared" si="273"/>
        <v>0</v>
      </c>
      <c r="P2909" s="123"/>
    </row>
    <row r="2910" spans="2:16" x14ac:dyDescent="0.2">
      <c r="B2910" s="124"/>
      <c r="C2910" s="137"/>
      <c r="D2910" s="138">
        <f t="shared" si="270"/>
        <v>0</v>
      </c>
      <c r="E2910" s="231"/>
      <c r="F2910" s="119"/>
      <c r="G2910" s="139">
        <f t="shared" si="274"/>
        <v>0</v>
      </c>
      <c r="H2910" s="140">
        <f t="shared" si="271"/>
        <v>0</v>
      </c>
      <c r="I2910" s="122">
        <f t="shared" si="275"/>
        <v>0</v>
      </c>
      <c r="K2910" s="120"/>
      <c r="L2910" s="141" t="e">
        <f t="shared" si="272"/>
        <v>#N/A</v>
      </c>
      <c r="M2910" s="142">
        <f>IF(C2910="ZZ Group",(SUM(IFERROR(SUM(VLOOKUP(C2910,SpeciesLookup,37,FALSE)*E2910/L2910*20*0.001),0)*(1-G2910))),SUM(IFERROR(SUM(VLOOKUP(C2910,SpeciesLookup,37,FALSE)/L2910*'6. Look Up Tables'!$M$9*0.001),0)*(1-G2910)))</f>
        <v>0</v>
      </c>
      <c r="N2910" s="120" t="s">
        <v>114</v>
      </c>
      <c r="O2910" s="122">
        <f t="shared" si="273"/>
        <v>0</v>
      </c>
      <c r="P2910" s="123"/>
    </row>
    <row r="2911" spans="2:16" x14ac:dyDescent="0.2">
      <c r="B2911" s="124"/>
      <c r="C2911" s="137"/>
      <c r="D2911" s="138">
        <f t="shared" si="270"/>
        <v>0</v>
      </c>
      <c r="E2911" s="231"/>
      <c r="F2911" s="119"/>
      <c r="G2911" s="139">
        <f t="shared" si="274"/>
        <v>0</v>
      </c>
      <c r="H2911" s="140">
        <f t="shared" si="271"/>
        <v>0</v>
      </c>
      <c r="I2911" s="122">
        <f t="shared" si="275"/>
        <v>0</v>
      </c>
      <c r="K2911" s="120"/>
      <c r="L2911" s="141" t="e">
        <f t="shared" si="272"/>
        <v>#N/A</v>
      </c>
      <c r="M2911" s="142">
        <f>IF(C2911="ZZ Group",(SUM(IFERROR(SUM(VLOOKUP(C2911,SpeciesLookup,37,FALSE)*E2911/L2911*20*0.001),0)*(1-G2911))),SUM(IFERROR(SUM(VLOOKUP(C2911,SpeciesLookup,37,FALSE)/L2911*'6. Look Up Tables'!$M$9*0.001),0)*(1-G2911)))</f>
        <v>0</v>
      </c>
      <c r="N2911" s="120" t="s">
        <v>114</v>
      </c>
      <c r="O2911" s="122">
        <f t="shared" si="273"/>
        <v>0</v>
      </c>
      <c r="P2911" s="123"/>
    </row>
    <row r="2912" spans="2:16" x14ac:dyDescent="0.2">
      <c r="B2912" s="124"/>
      <c r="C2912" s="137"/>
      <c r="D2912" s="138">
        <f t="shared" si="270"/>
        <v>0</v>
      </c>
      <c r="E2912" s="231"/>
      <c r="F2912" s="119"/>
      <c r="G2912" s="139">
        <f t="shared" si="274"/>
        <v>0</v>
      </c>
      <c r="H2912" s="140">
        <f t="shared" si="271"/>
        <v>0</v>
      </c>
      <c r="I2912" s="122">
        <f t="shared" si="275"/>
        <v>0</v>
      </c>
      <c r="K2912" s="120"/>
      <c r="L2912" s="141" t="e">
        <f t="shared" si="272"/>
        <v>#N/A</v>
      </c>
      <c r="M2912" s="142">
        <f>IF(C2912="ZZ Group",(SUM(IFERROR(SUM(VLOOKUP(C2912,SpeciesLookup,37,FALSE)*E2912/L2912*20*0.001),0)*(1-G2912))),SUM(IFERROR(SUM(VLOOKUP(C2912,SpeciesLookup,37,FALSE)/L2912*'6. Look Up Tables'!$M$9*0.001),0)*(1-G2912)))</f>
        <v>0</v>
      </c>
      <c r="N2912" s="120" t="s">
        <v>114</v>
      </c>
      <c r="O2912" s="122">
        <f t="shared" si="273"/>
        <v>0</v>
      </c>
      <c r="P2912" s="123"/>
    </row>
    <row r="2913" spans="2:16" x14ac:dyDescent="0.2">
      <c r="B2913" s="124"/>
      <c r="C2913" s="137"/>
      <c r="D2913" s="138">
        <f t="shared" si="270"/>
        <v>0</v>
      </c>
      <c r="E2913" s="231"/>
      <c r="F2913" s="119"/>
      <c r="G2913" s="139">
        <f t="shared" si="274"/>
        <v>0</v>
      </c>
      <c r="H2913" s="140">
        <f t="shared" si="271"/>
        <v>0</v>
      </c>
      <c r="I2913" s="122">
        <f t="shared" si="275"/>
        <v>0</v>
      </c>
      <c r="K2913" s="120"/>
      <c r="L2913" s="141" t="e">
        <f t="shared" si="272"/>
        <v>#N/A</v>
      </c>
      <c r="M2913" s="142">
        <f>IF(C2913="ZZ Group",(SUM(IFERROR(SUM(VLOOKUP(C2913,SpeciesLookup,37,FALSE)*E2913/L2913*20*0.001),0)*(1-G2913))),SUM(IFERROR(SUM(VLOOKUP(C2913,SpeciesLookup,37,FALSE)/L2913*'6. Look Up Tables'!$M$9*0.001),0)*(1-G2913)))</f>
        <v>0</v>
      </c>
      <c r="N2913" s="120" t="s">
        <v>114</v>
      </c>
      <c r="O2913" s="122">
        <f t="shared" si="273"/>
        <v>0</v>
      </c>
      <c r="P2913" s="123"/>
    </row>
    <row r="2914" spans="2:16" x14ac:dyDescent="0.2">
      <c r="B2914" s="124"/>
      <c r="C2914" s="137"/>
      <c r="D2914" s="138">
        <f t="shared" si="270"/>
        <v>0</v>
      </c>
      <c r="E2914" s="231"/>
      <c r="F2914" s="119"/>
      <c r="G2914" s="139">
        <f t="shared" si="274"/>
        <v>0</v>
      </c>
      <c r="H2914" s="140">
        <f t="shared" si="271"/>
        <v>0</v>
      </c>
      <c r="I2914" s="122">
        <f t="shared" si="275"/>
        <v>0</v>
      </c>
      <c r="K2914" s="120"/>
      <c r="L2914" s="141" t="e">
        <f t="shared" si="272"/>
        <v>#N/A</v>
      </c>
      <c r="M2914" s="142">
        <f>IF(C2914="ZZ Group",(SUM(IFERROR(SUM(VLOOKUP(C2914,SpeciesLookup,37,FALSE)*E2914/L2914*20*0.001),0)*(1-G2914))),SUM(IFERROR(SUM(VLOOKUP(C2914,SpeciesLookup,37,FALSE)/L2914*'6. Look Up Tables'!$M$9*0.001),0)*(1-G2914)))</f>
        <v>0</v>
      </c>
      <c r="N2914" s="120" t="s">
        <v>114</v>
      </c>
      <c r="O2914" s="122">
        <f t="shared" si="273"/>
        <v>0</v>
      </c>
      <c r="P2914" s="123"/>
    </row>
    <row r="2915" spans="2:16" x14ac:dyDescent="0.2">
      <c r="B2915" s="124"/>
      <c r="C2915" s="137"/>
      <c r="D2915" s="138">
        <f t="shared" si="270"/>
        <v>0</v>
      </c>
      <c r="E2915" s="231"/>
      <c r="F2915" s="119"/>
      <c r="G2915" s="139">
        <f t="shared" si="274"/>
        <v>0</v>
      </c>
      <c r="H2915" s="140">
        <f t="shared" si="271"/>
        <v>0</v>
      </c>
      <c r="I2915" s="122">
        <f t="shared" si="275"/>
        <v>0</v>
      </c>
      <c r="K2915" s="120"/>
      <c r="L2915" s="141" t="e">
        <f t="shared" si="272"/>
        <v>#N/A</v>
      </c>
      <c r="M2915" s="142">
        <f>IF(C2915="ZZ Group",(SUM(IFERROR(SUM(VLOOKUP(C2915,SpeciesLookup,37,FALSE)*E2915/L2915*20*0.001),0)*(1-G2915))),SUM(IFERROR(SUM(VLOOKUP(C2915,SpeciesLookup,37,FALSE)/L2915*'6. Look Up Tables'!$M$9*0.001),0)*(1-G2915)))</f>
        <v>0</v>
      </c>
      <c r="N2915" s="120" t="s">
        <v>114</v>
      </c>
      <c r="O2915" s="122">
        <f t="shared" si="273"/>
        <v>0</v>
      </c>
      <c r="P2915" s="123"/>
    </row>
    <row r="2916" spans="2:16" x14ac:dyDescent="0.2">
      <c r="B2916" s="124"/>
      <c r="C2916" s="137"/>
      <c r="D2916" s="138">
        <f t="shared" si="270"/>
        <v>0</v>
      </c>
      <c r="E2916" s="231"/>
      <c r="F2916" s="119"/>
      <c r="G2916" s="139">
        <f t="shared" si="274"/>
        <v>0</v>
      </c>
      <c r="H2916" s="140">
        <f t="shared" si="271"/>
        <v>0</v>
      </c>
      <c r="I2916" s="122">
        <f t="shared" si="275"/>
        <v>0</v>
      </c>
      <c r="K2916" s="120"/>
      <c r="L2916" s="141" t="e">
        <f t="shared" si="272"/>
        <v>#N/A</v>
      </c>
      <c r="M2916" s="142">
        <f>IF(C2916="ZZ Group",(SUM(IFERROR(SUM(VLOOKUP(C2916,SpeciesLookup,37,FALSE)*E2916/L2916*20*0.001),0)*(1-G2916))),SUM(IFERROR(SUM(VLOOKUP(C2916,SpeciesLookup,37,FALSE)/L2916*'6. Look Up Tables'!$M$9*0.001),0)*(1-G2916)))</f>
        <v>0</v>
      </c>
      <c r="N2916" s="120" t="s">
        <v>114</v>
      </c>
      <c r="O2916" s="122">
        <f t="shared" si="273"/>
        <v>0</v>
      </c>
      <c r="P2916" s="123"/>
    </row>
    <row r="2917" spans="2:16" x14ac:dyDescent="0.2">
      <c r="B2917" s="124"/>
      <c r="C2917" s="137"/>
      <c r="D2917" s="138">
        <f t="shared" si="270"/>
        <v>0</v>
      </c>
      <c r="E2917" s="231"/>
      <c r="F2917" s="119"/>
      <c r="G2917" s="139">
        <f t="shared" si="274"/>
        <v>0</v>
      </c>
      <c r="H2917" s="140">
        <f t="shared" si="271"/>
        <v>0</v>
      </c>
      <c r="I2917" s="122">
        <f t="shared" si="275"/>
        <v>0</v>
      </c>
      <c r="K2917" s="120"/>
      <c r="L2917" s="141" t="e">
        <f t="shared" si="272"/>
        <v>#N/A</v>
      </c>
      <c r="M2917" s="142">
        <f>IF(C2917="ZZ Group",(SUM(IFERROR(SUM(VLOOKUP(C2917,SpeciesLookup,37,FALSE)*E2917/L2917*20*0.001),0)*(1-G2917))),SUM(IFERROR(SUM(VLOOKUP(C2917,SpeciesLookup,37,FALSE)/L2917*'6. Look Up Tables'!$M$9*0.001),0)*(1-G2917)))</f>
        <v>0</v>
      </c>
      <c r="N2917" s="120" t="s">
        <v>114</v>
      </c>
      <c r="O2917" s="122">
        <f t="shared" si="273"/>
        <v>0</v>
      </c>
      <c r="P2917" s="123"/>
    </row>
    <row r="2918" spans="2:16" x14ac:dyDescent="0.2">
      <c r="B2918" s="124"/>
      <c r="C2918" s="137"/>
      <c r="D2918" s="138">
        <f t="shared" si="270"/>
        <v>0</v>
      </c>
      <c r="E2918" s="231"/>
      <c r="F2918" s="119"/>
      <c r="G2918" s="139">
        <f t="shared" si="274"/>
        <v>0</v>
      </c>
      <c r="H2918" s="140">
        <f t="shared" si="271"/>
        <v>0</v>
      </c>
      <c r="I2918" s="122">
        <f t="shared" si="275"/>
        <v>0</v>
      </c>
      <c r="K2918" s="120"/>
      <c r="L2918" s="141" t="e">
        <f t="shared" si="272"/>
        <v>#N/A</v>
      </c>
      <c r="M2918" s="142">
        <f>IF(C2918="ZZ Group",(SUM(IFERROR(SUM(VLOOKUP(C2918,SpeciesLookup,37,FALSE)*E2918/L2918*20*0.001),0)*(1-G2918))),SUM(IFERROR(SUM(VLOOKUP(C2918,SpeciesLookup,37,FALSE)/L2918*'6. Look Up Tables'!$M$9*0.001),0)*(1-G2918)))</f>
        <v>0</v>
      </c>
      <c r="N2918" s="120" t="s">
        <v>114</v>
      </c>
      <c r="O2918" s="122">
        <f t="shared" si="273"/>
        <v>0</v>
      </c>
      <c r="P2918" s="123"/>
    </row>
    <row r="2919" spans="2:16" x14ac:dyDescent="0.2">
      <c r="B2919" s="124"/>
      <c r="C2919" s="137"/>
      <c r="D2919" s="138">
        <f t="shared" si="270"/>
        <v>0</v>
      </c>
      <c r="E2919" s="231"/>
      <c r="F2919" s="119"/>
      <c r="G2919" s="139">
        <f t="shared" si="274"/>
        <v>0</v>
      </c>
      <c r="H2919" s="140">
        <f t="shared" si="271"/>
        <v>0</v>
      </c>
      <c r="I2919" s="122">
        <f t="shared" si="275"/>
        <v>0</v>
      </c>
      <c r="K2919" s="120"/>
      <c r="L2919" s="141" t="e">
        <f t="shared" si="272"/>
        <v>#N/A</v>
      </c>
      <c r="M2919" s="142">
        <f>IF(C2919="ZZ Group",(SUM(IFERROR(SUM(VLOOKUP(C2919,SpeciesLookup,37,FALSE)*E2919/L2919*20*0.001),0)*(1-G2919))),SUM(IFERROR(SUM(VLOOKUP(C2919,SpeciesLookup,37,FALSE)/L2919*'6. Look Up Tables'!$M$9*0.001),0)*(1-G2919)))</f>
        <v>0</v>
      </c>
      <c r="N2919" s="120" t="s">
        <v>114</v>
      </c>
      <c r="O2919" s="122">
        <f t="shared" si="273"/>
        <v>0</v>
      </c>
      <c r="P2919" s="123"/>
    </row>
    <row r="2920" spans="2:16" x14ac:dyDescent="0.2">
      <c r="B2920" s="124"/>
      <c r="C2920" s="137"/>
      <c r="D2920" s="138">
        <f t="shared" si="270"/>
        <v>0</v>
      </c>
      <c r="E2920" s="231"/>
      <c r="F2920" s="119"/>
      <c r="G2920" s="139">
        <f t="shared" si="274"/>
        <v>0</v>
      </c>
      <c r="H2920" s="140">
        <f t="shared" si="271"/>
        <v>0</v>
      </c>
      <c r="I2920" s="122">
        <f t="shared" si="275"/>
        <v>0</v>
      </c>
      <c r="K2920" s="120"/>
      <c r="L2920" s="141" t="e">
        <f t="shared" si="272"/>
        <v>#N/A</v>
      </c>
      <c r="M2920" s="142">
        <f>IF(C2920="ZZ Group",(SUM(IFERROR(SUM(VLOOKUP(C2920,SpeciesLookup,37,FALSE)*E2920/L2920*20*0.001),0)*(1-G2920))),SUM(IFERROR(SUM(VLOOKUP(C2920,SpeciesLookup,37,FALSE)/L2920*'6. Look Up Tables'!$M$9*0.001),0)*(1-G2920)))</f>
        <v>0</v>
      </c>
      <c r="N2920" s="120" t="s">
        <v>114</v>
      </c>
      <c r="O2920" s="122">
        <f t="shared" si="273"/>
        <v>0</v>
      </c>
      <c r="P2920" s="123"/>
    </row>
    <row r="2921" spans="2:16" x14ac:dyDescent="0.2">
      <c r="B2921" s="124"/>
      <c r="C2921" s="137"/>
      <c r="D2921" s="138">
        <f t="shared" si="270"/>
        <v>0</v>
      </c>
      <c r="E2921" s="231"/>
      <c r="F2921" s="119"/>
      <c r="G2921" s="139">
        <f t="shared" si="274"/>
        <v>0</v>
      </c>
      <c r="H2921" s="140">
        <f t="shared" si="271"/>
        <v>0</v>
      </c>
      <c r="I2921" s="122">
        <f t="shared" si="275"/>
        <v>0</v>
      </c>
      <c r="K2921" s="120"/>
      <c r="L2921" s="141" t="e">
        <f t="shared" si="272"/>
        <v>#N/A</v>
      </c>
      <c r="M2921" s="142">
        <f>IF(C2921="ZZ Group",(SUM(IFERROR(SUM(VLOOKUP(C2921,SpeciesLookup,37,FALSE)*E2921/L2921*20*0.001),0)*(1-G2921))),SUM(IFERROR(SUM(VLOOKUP(C2921,SpeciesLookup,37,FALSE)/L2921*'6. Look Up Tables'!$M$9*0.001),0)*(1-G2921)))</f>
        <v>0</v>
      </c>
      <c r="N2921" s="120" t="s">
        <v>114</v>
      </c>
      <c r="O2921" s="122">
        <f t="shared" si="273"/>
        <v>0</v>
      </c>
      <c r="P2921" s="123"/>
    </row>
    <row r="2922" spans="2:16" x14ac:dyDescent="0.2">
      <c r="B2922" s="124"/>
      <c r="C2922" s="137"/>
      <c r="D2922" s="138">
        <f t="shared" si="270"/>
        <v>0</v>
      </c>
      <c r="E2922" s="231"/>
      <c r="F2922" s="119"/>
      <c r="G2922" s="139">
        <f t="shared" si="274"/>
        <v>0</v>
      </c>
      <c r="H2922" s="140">
        <f t="shared" si="271"/>
        <v>0</v>
      </c>
      <c r="I2922" s="122">
        <f t="shared" si="275"/>
        <v>0</v>
      </c>
      <c r="K2922" s="120"/>
      <c r="L2922" s="141" t="e">
        <f t="shared" si="272"/>
        <v>#N/A</v>
      </c>
      <c r="M2922" s="142">
        <f>IF(C2922="ZZ Group",(SUM(IFERROR(SUM(VLOOKUP(C2922,SpeciesLookup,37,FALSE)*E2922/L2922*20*0.001),0)*(1-G2922))),SUM(IFERROR(SUM(VLOOKUP(C2922,SpeciesLookup,37,FALSE)/L2922*'6. Look Up Tables'!$M$9*0.001),0)*(1-G2922)))</f>
        <v>0</v>
      </c>
      <c r="N2922" s="120" t="s">
        <v>114</v>
      </c>
      <c r="O2922" s="122">
        <f t="shared" si="273"/>
        <v>0</v>
      </c>
      <c r="P2922" s="123"/>
    </row>
    <row r="2923" spans="2:16" x14ac:dyDescent="0.2">
      <c r="B2923" s="124"/>
      <c r="C2923" s="137"/>
      <c r="D2923" s="138">
        <f t="shared" si="270"/>
        <v>0</v>
      </c>
      <c r="E2923" s="231"/>
      <c r="F2923" s="119"/>
      <c r="G2923" s="139">
        <f t="shared" si="274"/>
        <v>0</v>
      </c>
      <c r="H2923" s="140">
        <f t="shared" si="271"/>
        <v>0</v>
      </c>
      <c r="I2923" s="122">
        <f t="shared" si="275"/>
        <v>0</v>
      </c>
      <c r="K2923" s="120"/>
      <c r="L2923" s="141" t="e">
        <f t="shared" si="272"/>
        <v>#N/A</v>
      </c>
      <c r="M2923" s="142">
        <f>IF(C2923="ZZ Group",(SUM(IFERROR(SUM(VLOOKUP(C2923,SpeciesLookup,37,FALSE)*E2923/L2923*20*0.001),0)*(1-G2923))),SUM(IFERROR(SUM(VLOOKUP(C2923,SpeciesLookup,37,FALSE)/L2923*'6. Look Up Tables'!$M$9*0.001),0)*(1-G2923)))</f>
        <v>0</v>
      </c>
      <c r="N2923" s="120" t="s">
        <v>114</v>
      </c>
      <c r="O2923" s="122">
        <f t="shared" si="273"/>
        <v>0</v>
      </c>
      <c r="P2923" s="123"/>
    </row>
    <row r="2924" spans="2:16" x14ac:dyDescent="0.2">
      <c r="B2924" s="124"/>
      <c r="C2924" s="137"/>
      <c r="D2924" s="138">
        <f t="shared" si="270"/>
        <v>0</v>
      </c>
      <c r="E2924" s="231"/>
      <c r="F2924" s="119"/>
      <c r="G2924" s="139">
        <f t="shared" si="274"/>
        <v>0</v>
      </c>
      <c r="H2924" s="140">
        <f t="shared" si="271"/>
        <v>0</v>
      </c>
      <c r="I2924" s="122">
        <f t="shared" si="275"/>
        <v>0</v>
      </c>
      <c r="K2924" s="120"/>
      <c r="L2924" s="141" t="e">
        <f t="shared" si="272"/>
        <v>#N/A</v>
      </c>
      <c r="M2924" s="142">
        <f>IF(C2924="ZZ Group",(SUM(IFERROR(SUM(VLOOKUP(C2924,SpeciesLookup,37,FALSE)*E2924/L2924*20*0.001),0)*(1-G2924))),SUM(IFERROR(SUM(VLOOKUP(C2924,SpeciesLookup,37,FALSE)/L2924*'6. Look Up Tables'!$M$9*0.001),0)*(1-G2924)))</f>
        <v>0</v>
      </c>
      <c r="N2924" s="120" t="s">
        <v>114</v>
      </c>
      <c r="O2924" s="122">
        <f t="shared" si="273"/>
        <v>0</v>
      </c>
      <c r="P2924" s="123"/>
    </row>
    <row r="2925" spans="2:16" x14ac:dyDescent="0.2">
      <c r="B2925" s="124"/>
      <c r="C2925" s="137"/>
      <c r="D2925" s="138">
        <f t="shared" si="270"/>
        <v>0</v>
      </c>
      <c r="E2925" s="231"/>
      <c r="F2925" s="119"/>
      <c r="G2925" s="139">
        <f t="shared" si="274"/>
        <v>0</v>
      </c>
      <c r="H2925" s="140">
        <f t="shared" si="271"/>
        <v>0</v>
      </c>
      <c r="I2925" s="122">
        <f t="shared" si="275"/>
        <v>0</v>
      </c>
      <c r="K2925" s="120"/>
      <c r="L2925" s="141" t="e">
        <f t="shared" si="272"/>
        <v>#N/A</v>
      </c>
      <c r="M2925" s="142">
        <f>IF(C2925="ZZ Group",(SUM(IFERROR(SUM(VLOOKUP(C2925,SpeciesLookup,37,FALSE)*E2925/L2925*20*0.001),0)*(1-G2925))),SUM(IFERROR(SUM(VLOOKUP(C2925,SpeciesLookup,37,FALSE)/L2925*'6. Look Up Tables'!$M$9*0.001),0)*(1-G2925)))</f>
        <v>0</v>
      </c>
      <c r="N2925" s="120" t="s">
        <v>114</v>
      </c>
      <c r="O2925" s="122">
        <f t="shared" si="273"/>
        <v>0</v>
      </c>
      <c r="P2925" s="123"/>
    </row>
    <row r="2926" spans="2:16" x14ac:dyDescent="0.2">
      <c r="B2926" s="124"/>
      <c r="C2926" s="137"/>
      <c r="D2926" s="138">
        <f t="shared" si="270"/>
        <v>0</v>
      </c>
      <c r="E2926" s="231"/>
      <c r="F2926" s="119"/>
      <c r="G2926" s="139">
        <f t="shared" si="274"/>
        <v>0</v>
      </c>
      <c r="H2926" s="140">
        <f t="shared" si="271"/>
        <v>0</v>
      </c>
      <c r="I2926" s="122">
        <f t="shared" si="275"/>
        <v>0</v>
      </c>
      <c r="K2926" s="120"/>
      <c r="L2926" s="141" t="e">
        <f t="shared" si="272"/>
        <v>#N/A</v>
      </c>
      <c r="M2926" s="142">
        <f>IF(C2926="ZZ Group",(SUM(IFERROR(SUM(VLOOKUP(C2926,SpeciesLookup,37,FALSE)*E2926/L2926*20*0.001),0)*(1-G2926))),SUM(IFERROR(SUM(VLOOKUP(C2926,SpeciesLookup,37,FALSE)/L2926*'6. Look Up Tables'!$M$9*0.001),0)*(1-G2926)))</f>
        <v>0</v>
      </c>
      <c r="N2926" s="120" t="s">
        <v>114</v>
      </c>
      <c r="O2926" s="122">
        <f t="shared" si="273"/>
        <v>0</v>
      </c>
      <c r="P2926" s="123"/>
    </row>
    <row r="2927" spans="2:16" x14ac:dyDescent="0.2">
      <c r="B2927" s="124"/>
      <c r="C2927" s="137"/>
      <c r="D2927" s="138">
        <f t="shared" si="270"/>
        <v>0</v>
      </c>
      <c r="E2927" s="231"/>
      <c r="F2927" s="119"/>
      <c r="G2927" s="139">
        <f t="shared" si="274"/>
        <v>0</v>
      </c>
      <c r="H2927" s="140">
        <f t="shared" si="271"/>
        <v>0</v>
      </c>
      <c r="I2927" s="122">
        <f t="shared" si="275"/>
        <v>0</v>
      </c>
      <c r="K2927" s="120"/>
      <c r="L2927" s="141" t="e">
        <f t="shared" si="272"/>
        <v>#N/A</v>
      </c>
      <c r="M2927" s="142">
        <f>IF(C2927="ZZ Group",(SUM(IFERROR(SUM(VLOOKUP(C2927,SpeciesLookup,37,FALSE)*E2927/L2927*20*0.001),0)*(1-G2927))),SUM(IFERROR(SUM(VLOOKUP(C2927,SpeciesLookup,37,FALSE)/L2927*'6. Look Up Tables'!$M$9*0.001),0)*(1-G2927)))</f>
        <v>0</v>
      </c>
      <c r="N2927" s="120" t="s">
        <v>114</v>
      </c>
      <c r="O2927" s="122">
        <f t="shared" si="273"/>
        <v>0</v>
      </c>
      <c r="P2927" s="123"/>
    </row>
    <row r="2928" spans="2:16" x14ac:dyDescent="0.2">
      <c r="B2928" s="124"/>
      <c r="C2928" s="137"/>
      <c r="D2928" s="138">
        <f t="shared" si="270"/>
        <v>0</v>
      </c>
      <c r="E2928" s="231"/>
      <c r="F2928" s="119"/>
      <c r="G2928" s="139">
        <f t="shared" si="274"/>
        <v>0</v>
      </c>
      <c r="H2928" s="140">
        <f t="shared" si="271"/>
        <v>0</v>
      </c>
      <c r="I2928" s="122">
        <f t="shared" si="275"/>
        <v>0</v>
      </c>
      <c r="K2928" s="120"/>
      <c r="L2928" s="141" t="e">
        <f t="shared" si="272"/>
        <v>#N/A</v>
      </c>
      <c r="M2928" s="142">
        <f>IF(C2928="ZZ Group",(SUM(IFERROR(SUM(VLOOKUP(C2928,SpeciesLookup,37,FALSE)*E2928/L2928*20*0.001),0)*(1-G2928))),SUM(IFERROR(SUM(VLOOKUP(C2928,SpeciesLookup,37,FALSE)/L2928*'6. Look Up Tables'!$M$9*0.001),0)*(1-G2928)))</f>
        <v>0</v>
      </c>
      <c r="N2928" s="120" t="s">
        <v>114</v>
      </c>
      <c r="O2928" s="122">
        <f t="shared" si="273"/>
        <v>0</v>
      </c>
      <c r="P2928" s="123"/>
    </row>
    <row r="2929" spans="2:16" x14ac:dyDescent="0.2">
      <c r="B2929" s="124"/>
      <c r="C2929" s="137"/>
      <c r="D2929" s="138">
        <f t="shared" si="270"/>
        <v>0</v>
      </c>
      <c r="E2929" s="231"/>
      <c r="F2929" s="119"/>
      <c r="G2929" s="139">
        <f t="shared" si="274"/>
        <v>0</v>
      </c>
      <c r="H2929" s="140">
        <f t="shared" si="271"/>
        <v>0</v>
      </c>
      <c r="I2929" s="122">
        <f t="shared" si="275"/>
        <v>0</v>
      </c>
      <c r="K2929" s="120"/>
      <c r="L2929" s="141" t="e">
        <f t="shared" si="272"/>
        <v>#N/A</v>
      </c>
      <c r="M2929" s="142">
        <f>IF(C2929="ZZ Group",(SUM(IFERROR(SUM(VLOOKUP(C2929,SpeciesLookup,37,FALSE)*E2929/L2929*20*0.001),0)*(1-G2929))),SUM(IFERROR(SUM(VLOOKUP(C2929,SpeciesLookup,37,FALSE)/L2929*'6. Look Up Tables'!$M$9*0.001),0)*(1-G2929)))</f>
        <v>0</v>
      </c>
      <c r="N2929" s="120" t="s">
        <v>114</v>
      </c>
      <c r="O2929" s="122">
        <f t="shared" si="273"/>
        <v>0</v>
      </c>
      <c r="P2929" s="123"/>
    </row>
    <row r="2930" spans="2:16" x14ac:dyDescent="0.2">
      <c r="B2930" s="124"/>
      <c r="C2930" s="137"/>
      <c r="D2930" s="138">
        <f t="shared" si="270"/>
        <v>0</v>
      </c>
      <c r="E2930" s="231"/>
      <c r="F2930" s="119"/>
      <c r="G2930" s="139">
        <f t="shared" si="274"/>
        <v>0</v>
      </c>
      <c r="H2930" s="140">
        <f t="shared" si="271"/>
        <v>0</v>
      </c>
      <c r="I2930" s="122">
        <f t="shared" si="275"/>
        <v>0</v>
      </c>
      <c r="K2930" s="120"/>
      <c r="L2930" s="141" t="e">
        <f t="shared" si="272"/>
        <v>#N/A</v>
      </c>
      <c r="M2930" s="142">
        <f>IF(C2930="ZZ Group",(SUM(IFERROR(SUM(VLOOKUP(C2930,SpeciesLookup,37,FALSE)*E2930/L2930*20*0.001),0)*(1-G2930))),SUM(IFERROR(SUM(VLOOKUP(C2930,SpeciesLookup,37,FALSE)/L2930*'6. Look Up Tables'!$M$9*0.001),0)*(1-G2930)))</f>
        <v>0</v>
      </c>
      <c r="N2930" s="120" t="s">
        <v>114</v>
      </c>
      <c r="O2930" s="122">
        <f t="shared" si="273"/>
        <v>0</v>
      </c>
      <c r="P2930" s="123"/>
    </row>
    <row r="2931" spans="2:16" x14ac:dyDescent="0.2">
      <c r="B2931" s="124"/>
      <c r="C2931" s="137"/>
      <c r="D2931" s="138">
        <f t="shared" si="270"/>
        <v>0</v>
      </c>
      <c r="E2931" s="231"/>
      <c r="F2931" s="119"/>
      <c r="G2931" s="139">
        <f t="shared" si="274"/>
        <v>0</v>
      </c>
      <c r="H2931" s="140">
        <f t="shared" si="271"/>
        <v>0</v>
      </c>
      <c r="I2931" s="122">
        <f t="shared" si="275"/>
        <v>0</v>
      </c>
      <c r="K2931" s="120"/>
      <c r="L2931" s="141" t="e">
        <f t="shared" si="272"/>
        <v>#N/A</v>
      </c>
      <c r="M2931" s="142">
        <f>IF(C2931="ZZ Group",(SUM(IFERROR(SUM(VLOOKUP(C2931,SpeciesLookup,37,FALSE)*E2931/L2931*20*0.001),0)*(1-G2931))),SUM(IFERROR(SUM(VLOOKUP(C2931,SpeciesLookup,37,FALSE)/L2931*'6. Look Up Tables'!$M$9*0.001),0)*(1-G2931)))</f>
        <v>0</v>
      </c>
      <c r="N2931" s="120" t="s">
        <v>114</v>
      </c>
      <c r="O2931" s="122">
        <f t="shared" si="273"/>
        <v>0</v>
      </c>
      <c r="P2931" s="123"/>
    </row>
    <row r="2932" spans="2:16" x14ac:dyDescent="0.2">
      <c r="B2932" s="124"/>
      <c r="C2932" s="137"/>
      <c r="D2932" s="138">
        <f t="shared" si="270"/>
        <v>0</v>
      </c>
      <c r="E2932" s="231"/>
      <c r="F2932" s="119"/>
      <c r="G2932" s="139">
        <f t="shared" si="274"/>
        <v>0</v>
      </c>
      <c r="H2932" s="140">
        <f t="shared" si="271"/>
        <v>0</v>
      </c>
      <c r="I2932" s="122">
        <f t="shared" si="275"/>
        <v>0</v>
      </c>
      <c r="K2932" s="120"/>
      <c r="L2932" s="141" t="e">
        <f t="shared" si="272"/>
        <v>#N/A</v>
      </c>
      <c r="M2932" s="142">
        <f>IF(C2932="ZZ Group",(SUM(IFERROR(SUM(VLOOKUP(C2932,SpeciesLookup,37,FALSE)*E2932/L2932*20*0.001),0)*(1-G2932))),SUM(IFERROR(SUM(VLOOKUP(C2932,SpeciesLookup,37,FALSE)/L2932*'6. Look Up Tables'!$M$9*0.001),0)*(1-G2932)))</f>
        <v>0</v>
      </c>
      <c r="N2932" s="120" t="s">
        <v>114</v>
      </c>
      <c r="O2932" s="122">
        <f t="shared" si="273"/>
        <v>0</v>
      </c>
      <c r="P2932" s="123"/>
    </row>
    <row r="2933" spans="2:16" x14ac:dyDescent="0.2">
      <c r="B2933" s="124"/>
      <c r="C2933" s="137"/>
      <c r="D2933" s="138">
        <f t="shared" si="270"/>
        <v>0</v>
      </c>
      <c r="E2933" s="231"/>
      <c r="F2933" s="119"/>
      <c r="G2933" s="139">
        <f t="shared" si="274"/>
        <v>0</v>
      </c>
      <c r="H2933" s="140">
        <f t="shared" si="271"/>
        <v>0</v>
      </c>
      <c r="I2933" s="122">
        <f t="shared" si="275"/>
        <v>0</v>
      </c>
      <c r="K2933" s="120"/>
      <c r="L2933" s="141" t="e">
        <f t="shared" si="272"/>
        <v>#N/A</v>
      </c>
      <c r="M2933" s="142">
        <f>IF(C2933="ZZ Group",(SUM(IFERROR(SUM(VLOOKUP(C2933,SpeciesLookup,37,FALSE)*E2933/L2933*20*0.001),0)*(1-G2933))),SUM(IFERROR(SUM(VLOOKUP(C2933,SpeciesLookup,37,FALSE)/L2933*'6. Look Up Tables'!$M$9*0.001),0)*(1-G2933)))</f>
        <v>0</v>
      </c>
      <c r="N2933" s="120" t="s">
        <v>114</v>
      </c>
      <c r="O2933" s="122">
        <f t="shared" si="273"/>
        <v>0</v>
      </c>
      <c r="P2933" s="123"/>
    </row>
    <row r="2934" spans="2:16" x14ac:dyDescent="0.2">
      <c r="B2934" s="124"/>
      <c r="C2934" s="137"/>
      <c r="D2934" s="138">
        <f t="shared" si="270"/>
        <v>0</v>
      </c>
      <c r="E2934" s="231"/>
      <c r="F2934" s="119"/>
      <c r="G2934" s="139">
        <f t="shared" si="274"/>
        <v>0</v>
      </c>
      <c r="H2934" s="140">
        <f t="shared" si="271"/>
        <v>0</v>
      </c>
      <c r="I2934" s="122">
        <f t="shared" si="275"/>
        <v>0</v>
      </c>
      <c r="K2934" s="120"/>
      <c r="L2934" s="141" t="e">
        <f t="shared" si="272"/>
        <v>#N/A</v>
      </c>
      <c r="M2934" s="142">
        <f>IF(C2934="ZZ Group",(SUM(IFERROR(SUM(VLOOKUP(C2934,SpeciesLookup,37,FALSE)*E2934/L2934*20*0.001),0)*(1-G2934))),SUM(IFERROR(SUM(VLOOKUP(C2934,SpeciesLookup,37,FALSE)/L2934*'6. Look Up Tables'!$M$9*0.001),0)*(1-G2934)))</f>
        <v>0</v>
      </c>
      <c r="N2934" s="120" t="s">
        <v>114</v>
      </c>
      <c r="O2934" s="122">
        <f t="shared" si="273"/>
        <v>0</v>
      </c>
      <c r="P2934" s="123"/>
    </row>
    <row r="2935" spans="2:16" x14ac:dyDescent="0.2">
      <c r="B2935" s="124"/>
      <c r="C2935" s="137"/>
      <c r="D2935" s="138">
        <f t="shared" si="270"/>
        <v>0</v>
      </c>
      <c r="E2935" s="231"/>
      <c r="F2935" s="119"/>
      <c r="G2935" s="139">
        <f t="shared" si="274"/>
        <v>0</v>
      </c>
      <c r="H2935" s="140">
        <f t="shared" si="271"/>
        <v>0</v>
      </c>
      <c r="I2935" s="122">
        <f t="shared" si="275"/>
        <v>0</v>
      </c>
      <c r="K2935" s="120"/>
      <c r="L2935" s="141" t="e">
        <f t="shared" si="272"/>
        <v>#N/A</v>
      </c>
      <c r="M2935" s="142">
        <f>IF(C2935="ZZ Group",(SUM(IFERROR(SUM(VLOOKUP(C2935,SpeciesLookup,37,FALSE)*E2935/L2935*20*0.001),0)*(1-G2935))),SUM(IFERROR(SUM(VLOOKUP(C2935,SpeciesLookup,37,FALSE)/L2935*'6. Look Up Tables'!$M$9*0.001),0)*(1-G2935)))</f>
        <v>0</v>
      </c>
      <c r="N2935" s="120" t="s">
        <v>114</v>
      </c>
      <c r="O2935" s="122">
        <f t="shared" si="273"/>
        <v>0</v>
      </c>
      <c r="P2935" s="123"/>
    </row>
    <row r="2936" spans="2:16" x14ac:dyDescent="0.2">
      <c r="B2936" s="124"/>
      <c r="C2936" s="137"/>
      <c r="D2936" s="138">
        <f t="shared" si="270"/>
        <v>0</v>
      </c>
      <c r="E2936" s="231"/>
      <c r="F2936" s="119"/>
      <c r="G2936" s="139">
        <f t="shared" si="274"/>
        <v>0</v>
      </c>
      <c r="H2936" s="140">
        <f t="shared" si="271"/>
        <v>0</v>
      </c>
      <c r="I2936" s="122">
        <f t="shared" si="275"/>
        <v>0</v>
      </c>
      <c r="K2936" s="120"/>
      <c r="L2936" s="141" t="e">
        <f t="shared" si="272"/>
        <v>#N/A</v>
      </c>
      <c r="M2936" s="142">
        <f>IF(C2936="ZZ Group",(SUM(IFERROR(SUM(VLOOKUP(C2936,SpeciesLookup,37,FALSE)*E2936/L2936*20*0.001),0)*(1-G2936))),SUM(IFERROR(SUM(VLOOKUP(C2936,SpeciesLookup,37,FALSE)/L2936*'6. Look Up Tables'!$M$9*0.001),0)*(1-G2936)))</f>
        <v>0</v>
      </c>
      <c r="N2936" s="120" t="s">
        <v>114</v>
      </c>
      <c r="O2936" s="122">
        <f t="shared" si="273"/>
        <v>0</v>
      </c>
      <c r="P2936" s="123"/>
    </row>
    <row r="2937" spans="2:16" x14ac:dyDescent="0.2">
      <c r="B2937" s="124"/>
      <c r="C2937" s="137"/>
      <c r="D2937" s="138">
        <f t="shared" si="270"/>
        <v>0</v>
      </c>
      <c r="E2937" s="231"/>
      <c r="F2937" s="119"/>
      <c r="G2937" s="139">
        <f t="shared" si="274"/>
        <v>0</v>
      </c>
      <c r="H2937" s="140">
        <f t="shared" si="271"/>
        <v>0</v>
      </c>
      <c r="I2937" s="122">
        <f t="shared" si="275"/>
        <v>0</v>
      </c>
      <c r="K2937" s="120"/>
      <c r="L2937" s="141" t="e">
        <f t="shared" si="272"/>
        <v>#N/A</v>
      </c>
      <c r="M2937" s="142">
        <f>IF(C2937="ZZ Group",(SUM(IFERROR(SUM(VLOOKUP(C2937,SpeciesLookup,37,FALSE)*E2937/L2937*20*0.001),0)*(1-G2937))),SUM(IFERROR(SUM(VLOOKUP(C2937,SpeciesLookup,37,FALSE)/L2937*'6. Look Up Tables'!$M$9*0.001),0)*(1-G2937)))</f>
        <v>0</v>
      </c>
      <c r="N2937" s="120" t="s">
        <v>114</v>
      </c>
      <c r="O2937" s="122">
        <f t="shared" si="273"/>
        <v>0</v>
      </c>
      <c r="P2937" s="123"/>
    </row>
    <row r="2938" spans="2:16" x14ac:dyDescent="0.2">
      <c r="B2938" s="124"/>
      <c r="C2938" s="137"/>
      <c r="D2938" s="138">
        <f t="shared" si="270"/>
        <v>0</v>
      </c>
      <c r="E2938" s="231"/>
      <c r="F2938" s="119"/>
      <c r="G2938" s="139">
        <f t="shared" si="274"/>
        <v>0</v>
      </c>
      <c r="H2938" s="140">
        <f t="shared" si="271"/>
        <v>0</v>
      </c>
      <c r="I2938" s="122">
        <f t="shared" si="275"/>
        <v>0</v>
      </c>
      <c r="K2938" s="120"/>
      <c r="L2938" s="141" t="e">
        <f t="shared" si="272"/>
        <v>#N/A</v>
      </c>
      <c r="M2938" s="142">
        <f>IF(C2938="ZZ Group",(SUM(IFERROR(SUM(VLOOKUP(C2938,SpeciesLookup,37,FALSE)*E2938/L2938*20*0.001),0)*(1-G2938))),SUM(IFERROR(SUM(VLOOKUP(C2938,SpeciesLookup,37,FALSE)/L2938*'6. Look Up Tables'!$M$9*0.001),0)*(1-G2938)))</f>
        <v>0</v>
      </c>
      <c r="N2938" s="120" t="s">
        <v>114</v>
      </c>
      <c r="O2938" s="122">
        <f t="shared" si="273"/>
        <v>0</v>
      </c>
      <c r="P2938" s="123"/>
    </row>
    <row r="2939" spans="2:16" x14ac:dyDescent="0.2">
      <c r="B2939" s="124"/>
      <c r="C2939" s="137"/>
      <c r="D2939" s="138">
        <f t="shared" si="270"/>
        <v>0</v>
      </c>
      <c r="E2939" s="231"/>
      <c r="F2939" s="119"/>
      <c r="G2939" s="139">
        <f t="shared" si="274"/>
        <v>0</v>
      </c>
      <c r="H2939" s="140">
        <f t="shared" si="271"/>
        <v>0</v>
      </c>
      <c r="I2939" s="122">
        <f t="shared" si="275"/>
        <v>0</v>
      </c>
      <c r="K2939" s="120"/>
      <c r="L2939" s="141" t="e">
        <f t="shared" si="272"/>
        <v>#N/A</v>
      </c>
      <c r="M2939" s="142">
        <f>IF(C2939="ZZ Group",(SUM(IFERROR(SUM(VLOOKUP(C2939,SpeciesLookup,37,FALSE)*E2939/L2939*20*0.001),0)*(1-G2939))),SUM(IFERROR(SUM(VLOOKUP(C2939,SpeciesLookup,37,FALSE)/L2939*'6. Look Up Tables'!$M$9*0.001),0)*(1-G2939)))</f>
        <v>0</v>
      </c>
      <c r="N2939" s="120" t="s">
        <v>114</v>
      </c>
      <c r="O2939" s="122">
        <f t="shared" si="273"/>
        <v>0</v>
      </c>
      <c r="P2939" s="123"/>
    </row>
    <row r="2940" spans="2:16" x14ac:dyDescent="0.2">
      <c r="B2940" s="124"/>
      <c r="C2940" s="137"/>
      <c r="D2940" s="138">
        <f t="shared" si="270"/>
        <v>0</v>
      </c>
      <c r="E2940" s="231"/>
      <c r="F2940" s="119"/>
      <c r="G2940" s="139">
        <f t="shared" si="274"/>
        <v>0</v>
      </c>
      <c r="H2940" s="140">
        <f t="shared" si="271"/>
        <v>0</v>
      </c>
      <c r="I2940" s="122">
        <f t="shared" si="275"/>
        <v>0</v>
      </c>
      <c r="K2940" s="120"/>
      <c r="L2940" s="141" t="e">
        <f t="shared" si="272"/>
        <v>#N/A</v>
      </c>
      <c r="M2940" s="142">
        <f>IF(C2940="ZZ Group",(SUM(IFERROR(SUM(VLOOKUP(C2940,SpeciesLookup,37,FALSE)*E2940/L2940*20*0.001),0)*(1-G2940))),SUM(IFERROR(SUM(VLOOKUP(C2940,SpeciesLookup,37,FALSE)/L2940*'6. Look Up Tables'!$M$9*0.001),0)*(1-G2940)))</f>
        <v>0</v>
      </c>
      <c r="N2940" s="120" t="s">
        <v>114</v>
      </c>
      <c r="O2940" s="122">
        <f t="shared" si="273"/>
        <v>0</v>
      </c>
      <c r="P2940" s="123"/>
    </row>
    <row r="2941" spans="2:16" x14ac:dyDescent="0.2">
      <c r="B2941" s="124"/>
      <c r="C2941" s="137"/>
      <c r="D2941" s="138">
        <f t="shared" si="270"/>
        <v>0</v>
      </c>
      <c r="E2941" s="231"/>
      <c r="F2941" s="119"/>
      <c r="G2941" s="139">
        <f t="shared" si="274"/>
        <v>0</v>
      </c>
      <c r="H2941" s="140">
        <f t="shared" si="271"/>
        <v>0</v>
      </c>
      <c r="I2941" s="122">
        <f t="shared" si="275"/>
        <v>0</v>
      </c>
      <c r="K2941" s="120"/>
      <c r="L2941" s="141" t="e">
        <f t="shared" si="272"/>
        <v>#N/A</v>
      </c>
      <c r="M2941" s="142">
        <f>IF(C2941="ZZ Group",(SUM(IFERROR(SUM(VLOOKUP(C2941,SpeciesLookup,37,FALSE)*E2941/L2941*20*0.001),0)*(1-G2941))),SUM(IFERROR(SUM(VLOOKUP(C2941,SpeciesLookup,37,FALSE)/L2941*'6. Look Up Tables'!$M$9*0.001),0)*(1-G2941)))</f>
        <v>0</v>
      </c>
      <c r="N2941" s="120" t="s">
        <v>114</v>
      </c>
      <c r="O2941" s="122">
        <f t="shared" si="273"/>
        <v>0</v>
      </c>
      <c r="P2941" s="123"/>
    </row>
    <row r="2942" spans="2:16" x14ac:dyDescent="0.2">
      <c r="B2942" s="124"/>
      <c r="C2942" s="137"/>
      <c r="D2942" s="138">
        <f t="shared" si="270"/>
        <v>0</v>
      </c>
      <c r="E2942" s="231"/>
      <c r="F2942" s="119"/>
      <c r="G2942" s="139">
        <f t="shared" si="274"/>
        <v>0</v>
      </c>
      <c r="H2942" s="140">
        <f t="shared" si="271"/>
        <v>0</v>
      </c>
      <c r="I2942" s="122">
        <f t="shared" si="275"/>
        <v>0</v>
      </c>
      <c r="K2942" s="120"/>
      <c r="L2942" s="141" t="e">
        <f t="shared" si="272"/>
        <v>#N/A</v>
      </c>
      <c r="M2942" s="142">
        <f>IF(C2942="ZZ Group",(SUM(IFERROR(SUM(VLOOKUP(C2942,SpeciesLookup,37,FALSE)*E2942/L2942*20*0.001),0)*(1-G2942))),SUM(IFERROR(SUM(VLOOKUP(C2942,SpeciesLookup,37,FALSE)/L2942*'6. Look Up Tables'!$M$9*0.001),0)*(1-G2942)))</f>
        <v>0</v>
      </c>
      <c r="N2942" s="120" t="s">
        <v>114</v>
      </c>
      <c r="O2942" s="122">
        <f t="shared" si="273"/>
        <v>0</v>
      </c>
      <c r="P2942" s="123"/>
    </row>
    <row r="2943" spans="2:16" x14ac:dyDescent="0.2">
      <c r="B2943" s="124"/>
      <c r="C2943" s="137"/>
      <c r="D2943" s="138">
        <f t="shared" si="270"/>
        <v>0</v>
      </c>
      <c r="E2943" s="231"/>
      <c r="F2943" s="119"/>
      <c r="G2943" s="139">
        <f t="shared" si="274"/>
        <v>0</v>
      </c>
      <c r="H2943" s="140">
        <f t="shared" si="271"/>
        <v>0</v>
      </c>
      <c r="I2943" s="122">
        <f t="shared" si="275"/>
        <v>0</v>
      </c>
      <c r="K2943" s="120"/>
      <c r="L2943" s="141" t="e">
        <f t="shared" si="272"/>
        <v>#N/A</v>
      </c>
      <c r="M2943" s="142">
        <f>IF(C2943="ZZ Group",(SUM(IFERROR(SUM(VLOOKUP(C2943,SpeciesLookup,37,FALSE)*E2943/L2943*20*0.001),0)*(1-G2943))),SUM(IFERROR(SUM(VLOOKUP(C2943,SpeciesLookup,37,FALSE)/L2943*'6. Look Up Tables'!$M$9*0.001),0)*(1-G2943)))</f>
        <v>0</v>
      </c>
      <c r="N2943" s="120" t="s">
        <v>114</v>
      </c>
      <c r="O2943" s="122">
        <f t="shared" si="273"/>
        <v>0</v>
      </c>
      <c r="P2943" s="123"/>
    </row>
    <row r="2944" spans="2:16" x14ac:dyDescent="0.2">
      <c r="B2944" s="124"/>
      <c r="C2944" s="137"/>
      <c r="D2944" s="138">
        <f t="shared" si="270"/>
        <v>0</v>
      </c>
      <c r="E2944" s="231"/>
      <c r="F2944" s="119"/>
      <c r="G2944" s="139">
        <f t="shared" si="274"/>
        <v>0</v>
      </c>
      <c r="H2944" s="140">
        <f t="shared" si="271"/>
        <v>0</v>
      </c>
      <c r="I2944" s="122">
        <f t="shared" si="275"/>
        <v>0</v>
      </c>
      <c r="K2944" s="120"/>
      <c r="L2944" s="141" t="e">
        <f t="shared" si="272"/>
        <v>#N/A</v>
      </c>
      <c r="M2944" s="142">
        <f>IF(C2944="ZZ Group",(SUM(IFERROR(SUM(VLOOKUP(C2944,SpeciesLookup,37,FALSE)*E2944/L2944*20*0.001),0)*(1-G2944))),SUM(IFERROR(SUM(VLOOKUP(C2944,SpeciesLookup,37,FALSE)/L2944*'6. Look Up Tables'!$M$9*0.001),0)*(1-G2944)))</f>
        <v>0</v>
      </c>
      <c r="N2944" s="120" t="s">
        <v>114</v>
      </c>
      <c r="O2944" s="122">
        <f t="shared" si="273"/>
        <v>0</v>
      </c>
      <c r="P2944" s="123"/>
    </row>
    <row r="2945" spans="2:16" x14ac:dyDescent="0.2">
      <c r="B2945" s="124"/>
      <c r="C2945" s="137"/>
      <c r="D2945" s="138">
        <f t="shared" ref="D2945:D3008" si="276">IFERROR(VLOOKUP(C2945,SpeciesLookup,25,FALSE),0)</f>
        <v>0</v>
      </c>
      <c r="E2945" s="231"/>
      <c r="F2945" s="119"/>
      <c r="G2945" s="139">
        <f t="shared" si="274"/>
        <v>0</v>
      </c>
      <c r="H2945" s="140">
        <f t="shared" ref="H2945:H3008" si="277">IFERROR(VLOOKUP(C2945,SpeciesLookup,26,FALSE),0)</f>
        <v>0</v>
      </c>
      <c r="I2945" s="122">
        <f t="shared" si="275"/>
        <v>0</v>
      </c>
      <c r="K2945" s="120"/>
      <c r="L2945" s="141" t="e">
        <f t="shared" ref="L2945:L3008" si="278">VLOOKUP(K2945,AWHC,2,FALSE)</f>
        <v>#N/A</v>
      </c>
      <c r="M2945" s="142">
        <f>IF(C2945="ZZ Group",(SUM(IFERROR(SUM(VLOOKUP(C2945,SpeciesLookup,37,FALSE)*E2945/L2945*20*0.001),0)*(1-G2945))),SUM(IFERROR(SUM(VLOOKUP(C2945,SpeciesLookup,37,FALSE)/L2945*'6. Look Up Tables'!$M$9*0.001),0)*(1-G2945)))</f>
        <v>0</v>
      </c>
      <c r="N2945" s="120" t="s">
        <v>114</v>
      </c>
      <c r="O2945" s="122">
        <f t="shared" ref="O2945:O3008" si="279">IF(N2945="Yes",M2945*0.8,M2945)</f>
        <v>0</v>
      </c>
      <c r="P2945" s="123"/>
    </row>
    <row r="2946" spans="2:16" x14ac:dyDescent="0.2">
      <c r="B2946" s="124"/>
      <c r="C2946" s="137"/>
      <c r="D2946" s="138">
        <f t="shared" si="276"/>
        <v>0</v>
      </c>
      <c r="E2946" s="231"/>
      <c r="F2946" s="119"/>
      <c r="G2946" s="139">
        <f t="shared" si="274"/>
        <v>0</v>
      </c>
      <c r="H2946" s="140">
        <f t="shared" si="277"/>
        <v>0</v>
      </c>
      <c r="I2946" s="122">
        <f t="shared" si="275"/>
        <v>0</v>
      </c>
      <c r="K2946" s="120"/>
      <c r="L2946" s="141" t="e">
        <f t="shared" si="278"/>
        <v>#N/A</v>
      </c>
      <c r="M2946" s="142">
        <f>IF(C2946="ZZ Group",(SUM(IFERROR(SUM(VLOOKUP(C2946,SpeciesLookup,37,FALSE)*E2946/L2946*20*0.001),0)*(1-G2946))),SUM(IFERROR(SUM(VLOOKUP(C2946,SpeciesLookup,37,FALSE)/L2946*'6. Look Up Tables'!$M$9*0.001),0)*(1-G2946)))</f>
        <v>0</v>
      </c>
      <c r="N2946" s="120" t="s">
        <v>114</v>
      </c>
      <c r="O2946" s="122">
        <f t="shared" si="279"/>
        <v>0</v>
      </c>
      <c r="P2946" s="123"/>
    </row>
    <row r="2947" spans="2:16" x14ac:dyDescent="0.2">
      <c r="B2947" s="124"/>
      <c r="C2947" s="137"/>
      <c r="D2947" s="138">
        <f t="shared" si="276"/>
        <v>0</v>
      </c>
      <c r="E2947" s="231"/>
      <c r="F2947" s="119"/>
      <c r="G2947" s="139">
        <f t="shared" si="274"/>
        <v>0</v>
      </c>
      <c r="H2947" s="140">
        <f t="shared" si="277"/>
        <v>0</v>
      </c>
      <c r="I2947" s="122">
        <f t="shared" si="275"/>
        <v>0</v>
      </c>
      <c r="K2947" s="120"/>
      <c r="L2947" s="141" t="e">
        <f t="shared" si="278"/>
        <v>#N/A</v>
      </c>
      <c r="M2947" s="142">
        <f>IF(C2947="ZZ Group",(SUM(IFERROR(SUM(VLOOKUP(C2947,SpeciesLookup,37,FALSE)*E2947/L2947*20*0.001),0)*(1-G2947))),SUM(IFERROR(SUM(VLOOKUP(C2947,SpeciesLookup,37,FALSE)/L2947*'6. Look Up Tables'!$M$9*0.001),0)*(1-G2947)))</f>
        <v>0</v>
      </c>
      <c r="N2947" s="120" t="s">
        <v>114</v>
      </c>
      <c r="O2947" s="122">
        <f t="shared" si="279"/>
        <v>0</v>
      </c>
      <c r="P2947" s="123"/>
    </row>
    <row r="2948" spans="2:16" x14ac:dyDescent="0.2">
      <c r="B2948" s="124"/>
      <c r="C2948" s="137"/>
      <c r="D2948" s="138">
        <f t="shared" si="276"/>
        <v>0</v>
      </c>
      <c r="E2948" s="231"/>
      <c r="F2948" s="119"/>
      <c r="G2948" s="139">
        <f t="shared" si="274"/>
        <v>0</v>
      </c>
      <c r="H2948" s="140">
        <f t="shared" si="277"/>
        <v>0</v>
      </c>
      <c r="I2948" s="122">
        <f t="shared" si="275"/>
        <v>0</v>
      </c>
      <c r="K2948" s="120"/>
      <c r="L2948" s="141" t="e">
        <f t="shared" si="278"/>
        <v>#N/A</v>
      </c>
      <c r="M2948" s="142">
        <f>IF(C2948="ZZ Group",(SUM(IFERROR(SUM(VLOOKUP(C2948,SpeciesLookup,37,FALSE)*E2948/L2948*20*0.001),0)*(1-G2948))),SUM(IFERROR(SUM(VLOOKUP(C2948,SpeciesLookup,37,FALSE)/L2948*'6. Look Up Tables'!$M$9*0.001),0)*(1-G2948)))</f>
        <v>0</v>
      </c>
      <c r="N2948" s="120" t="s">
        <v>114</v>
      </c>
      <c r="O2948" s="122">
        <f t="shared" si="279"/>
        <v>0</v>
      </c>
      <c r="P2948" s="123"/>
    </row>
    <row r="2949" spans="2:16" x14ac:dyDescent="0.2">
      <c r="B2949" s="124"/>
      <c r="C2949" s="137"/>
      <c r="D2949" s="138">
        <f t="shared" si="276"/>
        <v>0</v>
      </c>
      <c r="E2949" s="231"/>
      <c r="F2949" s="119"/>
      <c r="G2949" s="139">
        <f t="shared" si="274"/>
        <v>0</v>
      </c>
      <c r="H2949" s="140">
        <f t="shared" si="277"/>
        <v>0</v>
      </c>
      <c r="I2949" s="122">
        <f t="shared" si="275"/>
        <v>0</v>
      </c>
      <c r="K2949" s="120"/>
      <c r="L2949" s="141" t="e">
        <f t="shared" si="278"/>
        <v>#N/A</v>
      </c>
      <c r="M2949" s="142">
        <f>IF(C2949="ZZ Group",(SUM(IFERROR(SUM(VLOOKUP(C2949,SpeciesLookup,37,FALSE)*E2949/L2949*20*0.001),0)*(1-G2949))),SUM(IFERROR(SUM(VLOOKUP(C2949,SpeciesLookup,37,FALSE)/L2949*'6. Look Up Tables'!$M$9*0.001),0)*(1-G2949)))</f>
        <v>0</v>
      </c>
      <c r="N2949" s="120" t="s">
        <v>114</v>
      </c>
      <c r="O2949" s="122">
        <f t="shared" si="279"/>
        <v>0</v>
      </c>
      <c r="P2949" s="123"/>
    </row>
    <row r="2950" spans="2:16" x14ac:dyDescent="0.2">
      <c r="B2950" s="124"/>
      <c r="C2950" s="137"/>
      <c r="D2950" s="138">
        <f t="shared" si="276"/>
        <v>0</v>
      </c>
      <c r="E2950" s="231"/>
      <c r="F2950" s="119"/>
      <c r="G2950" s="139">
        <f t="shared" si="274"/>
        <v>0</v>
      </c>
      <c r="H2950" s="140">
        <f t="shared" si="277"/>
        <v>0</v>
      </c>
      <c r="I2950" s="122">
        <f t="shared" si="275"/>
        <v>0</v>
      </c>
      <c r="K2950" s="120"/>
      <c r="L2950" s="141" t="e">
        <f t="shared" si="278"/>
        <v>#N/A</v>
      </c>
      <c r="M2950" s="142">
        <f>IF(C2950="ZZ Group",(SUM(IFERROR(SUM(VLOOKUP(C2950,SpeciesLookup,37,FALSE)*E2950/L2950*20*0.001),0)*(1-G2950))),SUM(IFERROR(SUM(VLOOKUP(C2950,SpeciesLookup,37,FALSE)/L2950*'6. Look Up Tables'!$M$9*0.001),0)*(1-G2950)))</f>
        <v>0</v>
      </c>
      <c r="N2950" s="120" t="s">
        <v>114</v>
      </c>
      <c r="O2950" s="122">
        <f t="shared" si="279"/>
        <v>0</v>
      </c>
      <c r="P2950" s="123"/>
    </row>
    <row r="2951" spans="2:16" x14ac:dyDescent="0.2">
      <c r="B2951" s="124"/>
      <c r="C2951" s="137"/>
      <c r="D2951" s="138">
        <f t="shared" si="276"/>
        <v>0</v>
      </c>
      <c r="E2951" s="231"/>
      <c r="F2951" s="119"/>
      <c r="G2951" s="139">
        <f t="shared" si="274"/>
        <v>0</v>
      </c>
      <c r="H2951" s="140">
        <f t="shared" si="277"/>
        <v>0</v>
      </c>
      <c r="I2951" s="122">
        <f t="shared" si="275"/>
        <v>0</v>
      </c>
      <c r="K2951" s="120"/>
      <c r="L2951" s="141" t="e">
        <f t="shared" si="278"/>
        <v>#N/A</v>
      </c>
      <c r="M2951" s="142">
        <f>IF(C2951="ZZ Group",(SUM(IFERROR(SUM(VLOOKUP(C2951,SpeciesLookup,37,FALSE)*E2951/L2951*20*0.001),0)*(1-G2951))),SUM(IFERROR(SUM(VLOOKUP(C2951,SpeciesLookup,37,FALSE)/L2951*'6. Look Up Tables'!$M$9*0.001),0)*(1-G2951)))</f>
        <v>0</v>
      </c>
      <c r="N2951" s="120" t="s">
        <v>114</v>
      </c>
      <c r="O2951" s="122">
        <f t="shared" si="279"/>
        <v>0</v>
      </c>
      <c r="P2951" s="123"/>
    </row>
    <row r="2952" spans="2:16" x14ac:dyDescent="0.2">
      <c r="B2952" s="124"/>
      <c r="C2952" s="137"/>
      <c r="D2952" s="138">
        <f t="shared" si="276"/>
        <v>0</v>
      </c>
      <c r="E2952" s="231"/>
      <c r="F2952" s="119"/>
      <c r="G2952" s="139">
        <f t="shared" si="274"/>
        <v>0</v>
      </c>
      <c r="H2952" s="140">
        <f t="shared" si="277"/>
        <v>0</v>
      </c>
      <c r="I2952" s="122">
        <f t="shared" si="275"/>
        <v>0</v>
      </c>
      <c r="K2952" s="120"/>
      <c r="L2952" s="141" t="e">
        <f t="shared" si="278"/>
        <v>#N/A</v>
      </c>
      <c r="M2952" s="142">
        <f>IF(C2952="ZZ Group",(SUM(IFERROR(SUM(VLOOKUP(C2952,SpeciesLookup,37,FALSE)*E2952/L2952*20*0.001),0)*(1-G2952))),SUM(IFERROR(SUM(VLOOKUP(C2952,SpeciesLookup,37,FALSE)/L2952*'6. Look Up Tables'!$M$9*0.001),0)*(1-G2952)))</f>
        <v>0</v>
      </c>
      <c r="N2952" s="120" t="s">
        <v>114</v>
      </c>
      <c r="O2952" s="122">
        <f t="shared" si="279"/>
        <v>0</v>
      </c>
      <c r="P2952" s="123"/>
    </row>
    <row r="2953" spans="2:16" x14ac:dyDescent="0.2">
      <c r="B2953" s="124"/>
      <c r="C2953" s="137"/>
      <c r="D2953" s="138">
        <f t="shared" si="276"/>
        <v>0</v>
      </c>
      <c r="E2953" s="231"/>
      <c r="F2953" s="119"/>
      <c r="G2953" s="139">
        <f t="shared" si="274"/>
        <v>0</v>
      </c>
      <c r="H2953" s="140">
        <f t="shared" si="277"/>
        <v>0</v>
      </c>
      <c r="I2953" s="122">
        <f t="shared" si="275"/>
        <v>0</v>
      </c>
      <c r="K2953" s="120"/>
      <c r="L2953" s="141" t="e">
        <f t="shared" si="278"/>
        <v>#N/A</v>
      </c>
      <c r="M2953" s="142">
        <f>IF(C2953="ZZ Group",(SUM(IFERROR(SUM(VLOOKUP(C2953,SpeciesLookup,37,FALSE)*E2953/L2953*20*0.001),0)*(1-G2953))),SUM(IFERROR(SUM(VLOOKUP(C2953,SpeciesLookup,37,FALSE)/L2953*'6. Look Up Tables'!$M$9*0.001),0)*(1-G2953)))</f>
        <v>0</v>
      </c>
      <c r="N2953" s="120" t="s">
        <v>114</v>
      </c>
      <c r="O2953" s="122">
        <f t="shared" si="279"/>
        <v>0</v>
      </c>
      <c r="P2953" s="123"/>
    </row>
    <row r="2954" spans="2:16" x14ac:dyDescent="0.2">
      <c r="B2954" s="124"/>
      <c r="C2954" s="137"/>
      <c r="D2954" s="138">
        <f t="shared" si="276"/>
        <v>0</v>
      </c>
      <c r="E2954" s="231"/>
      <c r="F2954" s="119"/>
      <c r="G2954" s="139">
        <f t="shared" si="274"/>
        <v>0</v>
      </c>
      <c r="H2954" s="140">
        <f t="shared" si="277"/>
        <v>0</v>
      </c>
      <c r="I2954" s="122">
        <f t="shared" si="275"/>
        <v>0</v>
      </c>
      <c r="K2954" s="120"/>
      <c r="L2954" s="141" t="e">
        <f t="shared" si="278"/>
        <v>#N/A</v>
      </c>
      <c r="M2954" s="142">
        <f>IF(C2954="ZZ Group",(SUM(IFERROR(SUM(VLOOKUP(C2954,SpeciesLookup,37,FALSE)*E2954/L2954*20*0.001),0)*(1-G2954))),SUM(IFERROR(SUM(VLOOKUP(C2954,SpeciesLookup,37,FALSE)/L2954*'6. Look Up Tables'!$M$9*0.001),0)*(1-G2954)))</f>
        <v>0</v>
      </c>
      <c r="N2954" s="120" t="s">
        <v>114</v>
      </c>
      <c r="O2954" s="122">
        <f t="shared" si="279"/>
        <v>0</v>
      </c>
      <c r="P2954" s="123"/>
    </row>
    <row r="2955" spans="2:16" x14ac:dyDescent="0.2">
      <c r="B2955" s="124"/>
      <c r="C2955" s="137"/>
      <c r="D2955" s="138">
        <f t="shared" si="276"/>
        <v>0</v>
      </c>
      <c r="E2955" s="231"/>
      <c r="F2955" s="119"/>
      <c r="G2955" s="139">
        <f t="shared" si="274"/>
        <v>0</v>
      </c>
      <c r="H2955" s="140">
        <f t="shared" si="277"/>
        <v>0</v>
      </c>
      <c r="I2955" s="122">
        <f t="shared" si="275"/>
        <v>0</v>
      </c>
      <c r="K2955" s="120"/>
      <c r="L2955" s="141" t="e">
        <f t="shared" si="278"/>
        <v>#N/A</v>
      </c>
      <c r="M2955" s="142">
        <f>IF(C2955="ZZ Group",(SUM(IFERROR(SUM(VLOOKUP(C2955,SpeciesLookup,37,FALSE)*E2955/L2955*20*0.001),0)*(1-G2955))),SUM(IFERROR(SUM(VLOOKUP(C2955,SpeciesLookup,37,FALSE)/L2955*'6. Look Up Tables'!$M$9*0.001),0)*(1-G2955)))</f>
        <v>0</v>
      </c>
      <c r="N2955" s="120" t="s">
        <v>114</v>
      </c>
      <c r="O2955" s="122">
        <f t="shared" si="279"/>
        <v>0</v>
      </c>
      <c r="P2955" s="123"/>
    </row>
    <row r="2956" spans="2:16" x14ac:dyDescent="0.2">
      <c r="B2956" s="124"/>
      <c r="C2956" s="137"/>
      <c r="D2956" s="138">
        <f t="shared" si="276"/>
        <v>0</v>
      </c>
      <c r="E2956" s="231"/>
      <c r="F2956" s="119"/>
      <c r="G2956" s="139">
        <f t="shared" si="274"/>
        <v>0</v>
      </c>
      <c r="H2956" s="140">
        <f t="shared" si="277"/>
        <v>0</v>
      </c>
      <c r="I2956" s="122">
        <f t="shared" si="275"/>
        <v>0</v>
      </c>
      <c r="K2956" s="120"/>
      <c r="L2956" s="141" t="e">
        <f t="shared" si="278"/>
        <v>#N/A</v>
      </c>
      <c r="M2956" s="142">
        <f>IF(C2956="ZZ Group",(SUM(IFERROR(SUM(VLOOKUP(C2956,SpeciesLookup,37,FALSE)*E2956/L2956*20*0.001),0)*(1-G2956))),SUM(IFERROR(SUM(VLOOKUP(C2956,SpeciesLookup,37,FALSE)/L2956*'6. Look Up Tables'!$M$9*0.001),0)*(1-G2956)))</f>
        <v>0</v>
      </c>
      <c r="N2956" s="120" t="s">
        <v>114</v>
      </c>
      <c r="O2956" s="122">
        <f t="shared" si="279"/>
        <v>0</v>
      </c>
      <c r="P2956" s="123"/>
    </row>
    <row r="2957" spans="2:16" x14ac:dyDescent="0.2">
      <c r="B2957" s="124"/>
      <c r="C2957" s="137"/>
      <c r="D2957" s="138">
        <f t="shared" si="276"/>
        <v>0</v>
      </c>
      <c r="E2957" s="231"/>
      <c r="F2957" s="119"/>
      <c r="G2957" s="139">
        <f t="shared" ref="G2957:G3020" si="280">IF(C2957="ZZ Group",SUM(F2957/E2957),(IFERROR(SUM(F2957/(PI()*(D2957)^2)),0)))</f>
        <v>0</v>
      </c>
      <c r="H2957" s="140">
        <f t="shared" si="277"/>
        <v>0</v>
      </c>
      <c r="I2957" s="122">
        <f t="shared" ref="I2957:I3020" si="281">IFERROR(SUM(H2957*(1-G2957)),(E2957*(1-G2957)))</f>
        <v>0</v>
      </c>
      <c r="K2957" s="120"/>
      <c r="L2957" s="141" t="e">
        <f t="shared" si="278"/>
        <v>#N/A</v>
      </c>
      <c r="M2957" s="142">
        <f>IF(C2957="ZZ Group",(SUM(IFERROR(SUM(VLOOKUP(C2957,SpeciesLookup,37,FALSE)*E2957/L2957*20*0.001),0)*(1-G2957))),SUM(IFERROR(SUM(VLOOKUP(C2957,SpeciesLookup,37,FALSE)/L2957*'6. Look Up Tables'!$M$9*0.001),0)*(1-G2957)))</f>
        <v>0</v>
      </c>
      <c r="N2957" s="120" t="s">
        <v>114</v>
      </c>
      <c r="O2957" s="122">
        <f t="shared" si="279"/>
        <v>0</v>
      </c>
      <c r="P2957" s="123"/>
    </row>
    <row r="2958" spans="2:16" x14ac:dyDescent="0.2">
      <c r="B2958" s="124"/>
      <c r="C2958" s="137"/>
      <c r="D2958" s="138">
        <f t="shared" si="276"/>
        <v>0</v>
      </c>
      <c r="E2958" s="231"/>
      <c r="F2958" s="119"/>
      <c r="G2958" s="139">
        <f t="shared" si="280"/>
        <v>0</v>
      </c>
      <c r="H2958" s="140">
        <f t="shared" si="277"/>
        <v>0</v>
      </c>
      <c r="I2958" s="122">
        <f t="shared" si="281"/>
        <v>0</v>
      </c>
      <c r="K2958" s="120"/>
      <c r="L2958" s="141" t="e">
        <f t="shared" si="278"/>
        <v>#N/A</v>
      </c>
      <c r="M2958" s="142">
        <f>IF(C2958="ZZ Group",(SUM(IFERROR(SUM(VLOOKUP(C2958,SpeciesLookup,37,FALSE)*E2958/L2958*20*0.001),0)*(1-G2958))),SUM(IFERROR(SUM(VLOOKUP(C2958,SpeciesLookup,37,FALSE)/L2958*'6. Look Up Tables'!$M$9*0.001),0)*(1-G2958)))</f>
        <v>0</v>
      </c>
      <c r="N2958" s="120" t="s">
        <v>114</v>
      </c>
      <c r="O2958" s="122">
        <f t="shared" si="279"/>
        <v>0</v>
      </c>
      <c r="P2958" s="123"/>
    </row>
    <row r="2959" spans="2:16" x14ac:dyDescent="0.2">
      <c r="B2959" s="124"/>
      <c r="C2959" s="137"/>
      <c r="D2959" s="138">
        <f t="shared" si="276"/>
        <v>0</v>
      </c>
      <c r="E2959" s="231"/>
      <c r="F2959" s="119"/>
      <c r="G2959" s="139">
        <f t="shared" si="280"/>
        <v>0</v>
      </c>
      <c r="H2959" s="140">
        <f t="shared" si="277"/>
        <v>0</v>
      </c>
      <c r="I2959" s="122">
        <f t="shared" si="281"/>
        <v>0</v>
      </c>
      <c r="K2959" s="120"/>
      <c r="L2959" s="141" t="e">
        <f t="shared" si="278"/>
        <v>#N/A</v>
      </c>
      <c r="M2959" s="142">
        <f>IF(C2959="ZZ Group",(SUM(IFERROR(SUM(VLOOKUP(C2959,SpeciesLookup,37,FALSE)*E2959/L2959*20*0.001),0)*(1-G2959))),SUM(IFERROR(SUM(VLOOKUP(C2959,SpeciesLookup,37,FALSE)/L2959*'6. Look Up Tables'!$M$9*0.001),0)*(1-G2959)))</f>
        <v>0</v>
      </c>
      <c r="N2959" s="120" t="s">
        <v>114</v>
      </c>
      <c r="O2959" s="122">
        <f t="shared" si="279"/>
        <v>0</v>
      </c>
      <c r="P2959" s="123"/>
    </row>
    <row r="2960" spans="2:16" x14ac:dyDescent="0.2">
      <c r="B2960" s="124"/>
      <c r="C2960" s="137"/>
      <c r="D2960" s="138">
        <f t="shared" si="276"/>
        <v>0</v>
      </c>
      <c r="E2960" s="231"/>
      <c r="F2960" s="119"/>
      <c r="G2960" s="139">
        <f t="shared" si="280"/>
        <v>0</v>
      </c>
      <c r="H2960" s="140">
        <f t="shared" si="277"/>
        <v>0</v>
      </c>
      <c r="I2960" s="122">
        <f t="shared" si="281"/>
        <v>0</v>
      </c>
      <c r="K2960" s="120"/>
      <c r="L2960" s="141" t="e">
        <f t="shared" si="278"/>
        <v>#N/A</v>
      </c>
      <c r="M2960" s="142">
        <f>IF(C2960="ZZ Group",(SUM(IFERROR(SUM(VLOOKUP(C2960,SpeciesLookup,37,FALSE)*E2960/L2960*20*0.001),0)*(1-G2960))),SUM(IFERROR(SUM(VLOOKUP(C2960,SpeciesLookup,37,FALSE)/L2960*'6. Look Up Tables'!$M$9*0.001),0)*(1-G2960)))</f>
        <v>0</v>
      </c>
      <c r="N2960" s="120" t="s">
        <v>114</v>
      </c>
      <c r="O2960" s="122">
        <f t="shared" si="279"/>
        <v>0</v>
      </c>
      <c r="P2960" s="123"/>
    </row>
    <row r="2961" spans="2:16" x14ac:dyDescent="0.2">
      <c r="B2961" s="124"/>
      <c r="C2961" s="137"/>
      <c r="D2961" s="138">
        <f t="shared" si="276"/>
        <v>0</v>
      </c>
      <c r="E2961" s="231"/>
      <c r="F2961" s="119"/>
      <c r="G2961" s="139">
        <f t="shared" si="280"/>
        <v>0</v>
      </c>
      <c r="H2961" s="140">
        <f t="shared" si="277"/>
        <v>0</v>
      </c>
      <c r="I2961" s="122">
        <f t="shared" si="281"/>
        <v>0</v>
      </c>
      <c r="K2961" s="120"/>
      <c r="L2961" s="141" t="e">
        <f t="shared" si="278"/>
        <v>#N/A</v>
      </c>
      <c r="M2961" s="142">
        <f>IF(C2961="ZZ Group",(SUM(IFERROR(SUM(VLOOKUP(C2961,SpeciesLookup,37,FALSE)*E2961/L2961*20*0.001),0)*(1-G2961))),SUM(IFERROR(SUM(VLOOKUP(C2961,SpeciesLookup,37,FALSE)/L2961*'6. Look Up Tables'!$M$9*0.001),0)*(1-G2961)))</f>
        <v>0</v>
      </c>
      <c r="N2961" s="120" t="s">
        <v>114</v>
      </c>
      <c r="O2961" s="122">
        <f t="shared" si="279"/>
        <v>0</v>
      </c>
      <c r="P2961" s="123"/>
    </row>
    <row r="2962" spans="2:16" x14ac:dyDescent="0.2">
      <c r="B2962" s="124"/>
      <c r="C2962" s="137"/>
      <c r="D2962" s="138">
        <f t="shared" si="276"/>
        <v>0</v>
      </c>
      <c r="E2962" s="231"/>
      <c r="F2962" s="119"/>
      <c r="G2962" s="139">
        <f t="shared" si="280"/>
        <v>0</v>
      </c>
      <c r="H2962" s="140">
        <f t="shared" si="277"/>
        <v>0</v>
      </c>
      <c r="I2962" s="122">
        <f t="shared" si="281"/>
        <v>0</v>
      </c>
      <c r="K2962" s="120"/>
      <c r="L2962" s="141" t="e">
        <f t="shared" si="278"/>
        <v>#N/A</v>
      </c>
      <c r="M2962" s="142">
        <f>IF(C2962="ZZ Group",(SUM(IFERROR(SUM(VLOOKUP(C2962,SpeciesLookup,37,FALSE)*E2962/L2962*20*0.001),0)*(1-G2962))),SUM(IFERROR(SUM(VLOOKUP(C2962,SpeciesLookup,37,FALSE)/L2962*'6. Look Up Tables'!$M$9*0.001),0)*(1-G2962)))</f>
        <v>0</v>
      </c>
      <c r="N2962" s="120" t="s">
        <v>114</v>
      </c>
      <c r="O2962" s="122">
        <f t="shared" si="279"/>
        <v>0</v>
      </c>
      <c r="P2962" s="123"/>
    </row>
    <row r="2963" spans="2:16" x14ac:dyDescent="0.2">
      <c r="B2963" s="124"/>
      <c r="C2963" s="137"/>
      <c r="D2963" s="138">
        <f t="shared" si="276"/>
        <v>0</v>
      </c>
      <c r="E2963" s="231"/>
      <c r="F2963" s="119"/>
      <c r="G2963" s="139">
        <f t="shared" si="280"/>
        <v>0</v>
      </c>
      <c r="H2963" s="140">
        <f t="shared" si="277"/>
        <v>0</v>
      </c>
      <c r="I2963" s="122">
        <f t="shared" si="281"/>
        <v>0</v>
      </c>
      <c r="K2963" s="120"/>
      <c r="L2963" s="141" t="e">
        <f t="shared" si="278"/>
        <v>#N/A</v>
      </c>
      <c r="M2963" s="142">
        <f>IF(C2963="ZZ Group",(SUM(IFERROR(SUM(VLOOKUP(C2963,SpeciesLookup,37,FALSE)*E2963/L2963*20*0.001),0)*(1-G2963))),SUM(IFERROR(SUM(VLOOKUP(C2963,SpeciesLookup,37,FALSE)/L2963*'6. Look Up Tables'!$M$9*0.001),0)*(1-G2963)))</f>
        <v>0</v>
      </c>
      <c r="N2963" s="120" t="s">
        <v>114</v>
      </c>
      <c r="O2963" s="122">
        <f t="shared" si="279"/>
        <v>0</v>
      </c>
      <c r="P2963" s="123"/>
    </row>
    <row r="2964" spans="2:16" x14ac:dyDescent="0.2">
      <c r="B2964" s="124"/>
      <c r="C2964" s="137"/>
      <c r="D2964" s="138">
        <f t="shared" si="276"/>
        <v>0</v>
      </c>
      <c r="E2964" s="231"/>
      <c r="F2964" s="119"/>
      <c r="G2964" s="139">
        <f t="shared" si="280"/>
        <v>0</v>
      </c>
      <c r="H2964" s="140">
        <f t="shared" si="277"/>
        <v>0</v>
      </c>
      <c r="I2964" s="122">
        <f t="shared" si="281"/>
        <v>0</v>
      </c>
      <c r="K2964" s="120"/>
      <c r="L2964" s="141" t="e">
        <f t="shared" si="278"/>
        <v>#N/A</v>
      </c>
      <c r="M2964" s="142">
        <f>IF(C2964="ZZ Group",(SUM(IFERROR(SUM(VLOOKUP(C2964,SpeciesLookup,37,FALSE)*E2964/L2964*20*0.001),0)*(1-G2964))),SUM(IFERROR(SUM(VLOOKUP(C2964,SpeciesLookup,37,FALSE)/L2964*'6. Look Up Tables'!$M$9*0.001),0)*(1-G2964)))</f>
        <v>0</v>
      </c>
      <c r="N2964" s="120" t="s">
        <v>114</v>
      </c>
      <c r="O2964" s="122">
        <f t="shared" si="279"/>
        <v>0</v>
      </c>
      <c r="P2964" s="123"/>
    </row>
    <row r="2965" spans="2:16" x14ac:dyDescent="0.2">
      <c r="B2965" s="124"/>
      <c r="C2965" s="137"/>
      <c r="D2965" s="138">
        <f t="shared" si="276"/>
        <v>0</v>
      </c>
      <c r="E2965" s="231"/>
      <c r="F2965" s="119"/>
      <c r="G2965" s="139">
        <f t="shared" si="280"/>
        <v>0</v>
      </c>
      <c r="H2965" s="140">
        <f t="shared" si="277"/>
        <v>0</v>
      </c>
      <c r="I2965" s="122">
        <f t="shared" si="281"/>
        <v>0</v>
      </c>
      <c r="K2965" s="120"/>
      <c r="L2965" s="141" t="e">
        <f t="shared" si="278"/>
        <v>#N/A</v>
      </c>
      <c r="M2965" s="142">
        <f>IF(C2965="ZZ Group",(SUM(IFERROR(SUM(VLOOKUP(C2965,SpeciesLookup,37,FALSE)*E2965/L2965*20*0.001),0)*(1-G2965))),SUM(IFERROR(SUM(VLOOKUP(C2965,SpeciesLookup,37,FALSE)/L2965*'6. Look Up Tables'!$M$9*0.001),0)*(1-G2965)))</f>
        <v>0</v>
      </c>
      <c r="N2965" s="120" t="s">
        <v>114</v>
      </c>
      <c r="O2965" s="122">
        <f t="shared" si="279"/>
        <v>0</v>
      </c>
      <c r="P2965" s="123"/>
    </row>
    <row r="2966" spans="2:16" x14ac:dyDescent="0.2">
      <c r="B2966" s="124"/>
      <c r="C2966" s="137"/>
      <c r="D2966" s="138">
        <f t="shared" si="276"/>
        <v>0</v>
      </c>
      <c r="E2966" s="231"/>
      <c r="F2966" s="119"/>
      <c r="G2966" s="139">
        <f t="shared" si="280"/>
        <v>0</v>
      </c>
      <c r="H2966" s="140">
        <f t="shared" si="277"/>
        <v>0</v>
      </c>
      <c r="I2966" s="122">
        <f t="shared" si="281"/>
        <v>0</v>
      </c>
      <c r="K2966" s="120"/>
      <c r="L2966" s="141" t="e">
        <f t="shared" si="278"/>
        <v>#N/A</v>
      </c>
      <c r="M2966" s="142">
        <f>IF(C2966="ZZ Group",(SUM(IFERROR(SUM(VLOOKUP(C2966,SpeciesLookup,37,FALSE)*E2966/L2966*20*0.001),0)*(1-G2966))),SUM(IFERROR(SUM(VLOOKUP(C2966,SpeciesLookup,37,FALSE)/L2966*'6. Look Up Tables'!$M$9*0.001),0)*(1-G2966)))</f>
        <v>0</v>
      </c>
      <c r="N2966" s="120" t="s">
        <v>114</v>
      </c>
      <c r="O2966" s="122">
        <f t="shared" si="279"/>
        <v>0</v>
      </c>
      <c r="P2966" s="123"/>
    </row>
    <row r="2967" spans="2:16" x14ac:dyDescent="0.2">
      <c r="B2967" s="124"/>
      <c r="C2967" s="137"/>
      <c r="D2967" s="138">
        <f t="shared" si="276"/>
        <v>0</v>
      </c>
      <c r="E2967" s="231"/>
      <c r="F2967" s="119"/>
      <c r="G2967" s="139">
        <f t="shared" si="280"/>
        <v>0</v>
      </c>
      <c r="H2967" s="140">
        <f t="shared" si="277"/>
        <v>0</v>
      </c>
      <c r="I2967" s="122">
        <f t="shared" si="281"/>
        <v>0</v>
      </c>
      <c r="K2967" s="120"/>
      <c r="L2967" s="141" t="e">
        <f t="shared" si="278"/>
        <v>#N/A</v>
      </c>
      <c r="M2967" s="142">
        <f>IF(C2967="ZZ Group",(SUM(IFERROR(SUM(VLOOKUP(C2967,SpeciesLookup,37,FALSE)*E2967/L2967*20*0.001),0)*(1-G2967))),SUM(IFERROR(SUM(VLOOKUP(C2967,SpeciesLookup,37,FALSE)/L2967*'6. Look Up Tables'!$M$9*0.001),0)*(1-G2967)))</f>
        <v>0</v>
      </c>
      <c r="N2967" s="120" t="s">
        <v>114</v>
      </c>
      <c r="O2967" s="122">
        <f t="shared" si="279"/>
        <v>0</v>
      </c>
      <c r="P2967" s="123"/>
    </row>
    <row r="2968" spans="2:16" x14ac:dyDescent="0.2">
      <c r="B2968" s="124"/>
      <c r="C2968" s="137"/>
      <c r="D2968" s="138">
        <f t="shared" si="276"/>
        <v>0</v>
      </c>
      <c r="E2968" s="231"/>
      <c r="F2968" s="119"/>
      <c r="G2968" s="139">
        <f t="shared" si="280"/>
        <v>0</v>
      </c>
      <c r="H2968" s="140">
        <f t="shared" si="277"/>
        <v>0</v>
      </c>
      <c r="I2968" s="122">
        <f t="shared" si="281"/>
        <v>0</v>
      </c>
      <c r="K2968" s="120"/>
      <c r="L2968" s="141" t="e">
        <f t="shared" si="278"/>
        <v>#N/A</v>
      </c>
      <c r="M2968" s="142">
        <f>IF(C2968="ZZ Group",(SUM(IFERROR(SUM(VLOOKUP(C2968,SpeciesLookup,37,FALSE)*E2968/L2968*20*0.001),0)*(1-G2968))),SUM(IFERROR(SUM(VLOOKUP(C2968,SpeciesLookup,37,FALSE)/L2968*'6. Look Up Tables'!$M$9*0.001),0)*(1-G2968)))</f>
        <v>0</v>
      </c>
      <c r="N2968" s="120" t="s">
        <v>114</v>
      </c>
      <c r="O2968" s="122">
        <f t="shared" si="279"/>
        <v>0</v>
      </c>
      <c r="P2968" s="123"/>
    </row>
    <row r="2969" spans="2:16" x14ac:dyDescent="0.2">
      <c r="B2969" s="124"/>
      <c r="C2969" s="137"/>
      <c r="D2969" s="138">
        <f t="shared" si="276"/>
        <v>0</v>
      </c>
      <c r="E2969" s="231"/>
      <c r="F2969" s="119"/>
      <c r="G2969" s="139">
        <f t="shared" si="280"/>
        <v>0</v>
      </c>
      <c r="H2969" s="140">
        <f t="shared" si="277"/>
        <v>0</v>
      </c>
      <c r="I2969" s="122">
        <f t="shared" si="281"/>
        <v>0</v>
      </c>
      <c r="K2969" s="120"/>
      <c r="L2969" s="141" t="e">
        <f t="shared" si="278"/>
        <v>#N/A</v>
      </c>
      <c r="M2969" s="142">
        <f>IF(C2969="ZZ Group",(SUM(IFERROR(SUM(VLOOKUP(C2969,SpeciesLookup,37,FALSE)*E2969/L2969*20*0.001),0)*(1-G2969))),SUM(IFERROR(SUM(VLOOKUP(C2969,SpeciesLookup,37,FALSE)/L2969*'6. Look Up Tables'!$M$9*0.001),0)*(1-G2969)))</f>
        <v>0</v>
      </c>
      <c r="N2969" s="120" t="s">
        <v>114</v>
      </c>
      <c r="O2969" s="122">
        <f t="shared" si="279"/>
        <v>0</v>
      </c>
      <c r="P2969" s="123"/>
    </row>
    <row r="2970" spans="2:16" x14ac:dyDescent="0.2">
      <c r="B2970" s="124"/>
      <c r="C2970" s="137"/>
      <c r="D2970" s="138">
        <f t="shared" si="276"/>
        <v>0</v>
      </c>
      <c r="E2970" s="231"/>
      <c r="F2970" s="119"/>
      <c r="G2970" s="139">
        <f t="shared" si="280"/>
        <v>0</v>
      </c>
      <c r="H2970" s="140">
        <f t="shared" si="277"/>
        <v>0</v>
      </c>
      <c r="I2970" s="122">
        <f t="shared" si="281"/>
        <v>0</v>
      </c>
      <c r="K2970" s="120"/>
      <c r="L2970" s="141" t="e">
        <f t="shared" si="278"/>
        <v>#N/A</v>
      </c>
      <c r="M2970" s="142">
        <f>IF(C2970="ZZ Group",(SUM(IFERROR(SUM(VLOOKUP(C2970,SpeciesLookup,37,FALSE)*E2970/L2970*20*0.001),0)*(1-G2970))),SUM(IFERROR(SUM(VLOOKUP(C2970,SpeciesLookup,37,FALSE)/L2970*'6. Look Up Tables'!$M$9*0.001),0)*(1-G2970)))</f>
        <v>0</v>
      </c>
      <c r="N2970" s="120" t="s">
        <v>114</v>
      </c>
      <c r="O2970" s="122">
        <f t="shared" si="279"/>
        <v>0</v>
      </c>
      <c r="P2970" s="123"/>
    </row>
    <row r="2971" spans="2:16" x14ac:dyDescent="0.2">
      <c r="B2971" s="124"/>
      <c r="C2971" s="137"/>
      <c r="D2971" s="138">
        <f t="shared" si="276"/>
        <v>0</v>
      </c>
      <c r="E2971" s="231"/>
      <c r="F2971" s="119"/>
      <c r="G2971" s="139">
        <f t="shared" si="280"/>
        <v>0</v>
      </c>
      <c r="H2971" s="140">
        <f t="shared" si="277"/>
        <v>0</v>
      </c>
      <c r="I2971" s="122">
        <f t="shared" si="281"/>
        <v>0</v>
      </c>
      <c r="K2971" s="120"/>
      <c r="L2971" s="141" t="e">
        <f t="shared" si="278"/>
        <v>#N/A</v>
      </c>
      <c r="M2971" s="142">
        <f>IF(C2971="ZZ Group",(SUM(IFERROR(SUM(VLOOKUP(C2971,SpeciesLookup,37,FALSE)*E2971/L2971*20*0.001),0)*(1-G2971))),SUM(IFERROR(SUM(VLOOKUP(C2971,SpeciesLookup,37,FALSE)/L2971*'6. Look Up Tables'!$M$9*0.001),0)*(1-G2971)))</f>
        <v>0</v>
      </c>
      <c r="N2971" s="120" t="s">
        <v>114</v>
      </c>
      <c r="O2971" s="122">
        <f t="shared" si="279"/>
        <v>0</v>
      </c>
      <c r="P2971" s="123"/>
    </row>
    <row r="2972" spans="2:16" x14ac:dyDescent="0.2">
      <c r="B2972" s="124"/>
      <c r="C2972" s="137"/>
      <c r="D2972" s="138">
        <f t="shared" si="276"/>
        <v>0</v>
      </c>
      <c r="E2972" s="231"/>
      <c r="F2972" s="119"/>
      <c r="G2972" s="139">
        <f t="shared" si="280"/>
        <v>0</v>
      </c>
      <c r="H2972" s="140">
        <f t="shared" si="277"/>
        <v>0</v>
      </c>
      <c r="I2972" s="122">
        <f t="shared" si="281"/>
        <v>0</v>
      </c>
      <c r="K2972" s="120"/>
      <c r="L2972" s="141" t="e">
        <f t="shared" si="278"/>
        <v>#N/A</v>
      </c>
      <c r="M2972" s="142">
        <f>IF(C2972="ZZ Group",(SUM(IFERROR(SUM(VLOOKUP(C2972,SpeciesLookup,37,FALSE)*E2972/L2972*20*0.001),0)*(1-G2972))),SUM(IFERROR(SUM(VLOOKUP(C2972,SpeciesLookup,37,FALSE)/L2972*'6. Look Up Tables'!$M$9*0.001),0)*(1-G2972)))</f>
        <v>0</v>
      </c>
      <c r="N2972" s="120" t="s">
        <v>114</v>
      </c>
      <c r="O2972" s="122">
        <f t="shared" si="279"/>
        <v>0</v>
      </c>
      <c r="P2972" s="123"/>
    </row>
    <row r="2973" spans="2:16" x14ac:dyDescent="0.2">
      <c r="B2973" s="124"/>
      <c r="C2973" s="137"/>
      <c r="D2973" s="138">
        <f t="shared" si="276"/>
        <v>0</v>
      </c>
      <c r="E2973" s="231"/>
      <c r="F2973" s="119"/>
      <c r="G2973" s="139">
        <f t="shared" si="280"/>
        <v>0</v>
      </c>
      <c r="H2973" s="140">
        <f t="shared" si="277"/>
        <v>0</v>
      </c>
      <c r="I2973" s="122">
        <f t="shared" si="281"/>
        <v>0</v>
      </c>
      <c r="K2973" s="120"/>
      <c r="L2973" s="141" t="e">
        <f t="shared" si="278"/>
        <v>#N/A</v>
      </c>
      <c r="M2973" s="142">
        <f>IF(C2973="ZZ Group",(SUM(IFERROR(SUM(VLOOKUP(C2973,SpeciesLookup,37,FALSE)*E2973/L2973*20*0.001),0)*(1-G2973))),SUM(IFERROR(SUM(VLOOKUP(C2973,SpeciesLookup,37,FALSE)/L2973*'6. Look Up Tables'!$M$9*0.001),0)*(1-G2973)))</f>
        <v>0</v>
      </c>
      <c r="N2973" s="120" t="s">
        <v>114</v>
      </c>
      <c r="O2973" s="122">
        <f t="shared" si="279"/>
        <v>0</v>
      </c>
      <c r="P2973" s="123"/>
    </row>
    <row r="2974" spans="2:16" x14ac:dyDescent="0.2">
      <c r="B2974" s="124"/>
      <c r="C2974" s="137"/>
      <c r="D2974" s="138">
        <f t="shared" si="276"/>
        <v>0</v>
      </c>
      <c r="E2974" s="231"/>
      <c r="F2974" s="119"/>
      <c r="G2974" s="139">
        <f t="shared" si="280"/>
        <v>0</v>
      </c>
      <c r="H2974" s="140">
        <f t="shared" si="277"/>
        <v>0</v>
      </c>
      <c r="I2974" s="122">
        <f t="shared" si="281"/>
        <v>0</v>
      </c>
      <c r="K2974" s="120"/>
      <c r="L2974" s="141" t="e">
        <f t="shared" si="278"/>
        <v>#N/A</v>
      </c>
      <c r="M2974" s="142">
        <f>IF(C2974="ZZ Group",(SUM(IFERROR(SUM(VLOOKUP(C2974,SpeciesLookup,37,FALSE)*E2974/L2974*20*0.001),0)*(1-G2974))),SUM(IFERROR(SUM(VLOOKUP(C2974,SpeciesLookup,37,FALSE)/L2974*'6. Look Up Tables'!$M$9*0.001),0)*(1-G2974)))</f>
        <v>0</v>
      </c>
      <c r="N2974" s="120" t="s">
        <v>114</v>
      </c>
      <c r="O2974" s="122">
        <f t="shared" si="279"/>
        <v>0</v>
      </c>
      <c r="P2974" s="123"/>
    </row>
    <row r="2975" spans="2:16" x14ac:dyDescent="0.2">
      <c r="B2975" s="124"/>
      <c r="C2975" s="137"/>
      <c r="D2975" s="138">
        <f t="shared" si="276"/>
        <v>0</v>
      </c>
      <c r="E2975" s="231"/>
      <c r="F2975" s="119"/>
      <c r="G2975" s="139">
        <f t="shared" si="280"/>
        <v>0</v>
      </c>
      <c r="H2975" s="140">
        <f t="shared" si="277"/>
        <v>0</v>
      </c>
      <c r="I2975" s="122">
        <f t="shared" si="281"/>
        <v>0</v>
      </c>
      <c r="K2975" s="120"/>
      <c r="L2975" s="141" t="e">
        <f t="shared" si="278"/>
        <v>#N/A</v>
      </c>
      <c r="M2975" s="142">
        <f>IF(C2975="ZZ Group",(SUM(IFERROR(SUM(VLOOKUP(C2975,SpeciesLookup,37,FALSE)*E2975/L2975*20*0.001),0)*(1-G2975))),SUM(IFERROR(SUM(VLOOKUP(C2975,SpeciesLookup,37,FALSE)/L2975*'6. Look Up Tables'!$M$9*0.001),0)*(1-G2975)))</f>
        <v>0</v>
      </c>
      <c r="N2975" s="120" t="s">
        <v>114</v>
      </c>
      <c r="O2975" s="122">
        <f t="shared" si="279"/>
        <v>0</v>
      </c>
      <c r="P2975" s="123"/>
    </row>
    <row r="2976" spans="2:16" x14ac:dyDescent="0.2">
      <c r="B2976" s="124"/>
      <c r="C2976" s="137"/>
      <c r="D2976" s="138">
        <f t="shared" si="276"/>
        <v>0</v>
      </c>
      <c r="E2976" s="231"/>
      <c r="F2976" s="119"/>
      <c r="G2976" s="139">
        <f t="shared" si="280"/>
        <v>0</v>
      </c>
      <c r="H2976" s="140">
        <f t="shared" si="277"/>
        <v>0</v>
      </c>
      <c r="I2976" s="122">
        <f t="shared" si="281"/>
        <v>0</v>
      </c>
      <c r="K2976" s="120"/>
      <c r="L2976" s="141" t="e">
        <f t="shared" si="278"/>
        <v>#N/A</v>
      </c>
      <c r="M2976" s="142">
        <f>IF(C2976="ZZ Group",(SUM(IFERROR(SUM(VLOOKUP(C2976,SpeciesLookup,37,FALSE)*E2976/L2976*20*0.001),0)*(1-G2976))),SUM(IFERROR(SUM(VLOOKUP(C2976,SpeciesLookup,37,FALSE)/L2976*'6. Look Up Tables'!$M$9*0.001),0)*(1-G2976)))</f>
        <v>0</v>
      </c>
      <c r="N2976" s="120" t="s">
        <v>114</v>
      </c>
      <c r="O2976" s="122">
        <f t="shared" si="279"/>
        <v>0</v>
      </c>
      <c r="P2976" s="123"/>
    </row>
    <row r="2977" spans="2:16" x14ac:dyDescent="0.2">
      <c r="B2977" s="124"/>
      <c r="C2977" s="137"/>
      <c r="D2977" s="138">
        <f t="shared" si="276"/>
        <v>0</v>
      </c>
      <c r="E2977" s="231"/>
      <c r="F2977" s="119"/>
      <c r="G2977" s="139">
        <f t="shared" si="280"/>
        <v>0</v>
      </c>
      <c r="H2977" s="140">
        <f t="shared" si="277"/>
        <v>0</v>
      </c>
      <c r="I2977" s="122">
        <f t="shared" si="281"/>
        <v>0</v>
      </c>
      <c r="K2977" s="120"/>
      <c r="L2977" s="141" t="e">
        <f t="shared" si="278"/>
        <v>#N/A</v>
      </c>
      <c r="M2977" s="142">
        <f>IF(C2977="ZZ Group",(SUM(IFERROR(SUM(VLOOKUP(C2977,SpeciesLookup,37,FALSE)*E2977/L2977*20*0.001),0)*(1-G2977))),SUM(IFERROR(SUM(VLOOKUP(C2977,SpeciesLookup,37,FALSE)/L2977*'6. Look Up Tables'!$M$9*0.001),0)*(1-G2977)))</f>
        <v>0</v>
      </c>
      <c r="N2977" s="120" t="s">
        <v>114</v>
      </c>
      <c r="O2977" s="122">
        <f t="shared" si="279"/>
        <v>0</v>
      </c>
      <c r="P2977" s="123"/>
    </row>
    <row r="2978" spans="2:16" x14ac:dyDescent="0.2">
      <c r="B2978" s="124"/>
      <c r="C2978" s="137"/>
      <c r="D2978" s="138">
        <f t="shared" si="276"/>
        <v>0</v>
      </c>
      <c r="E2978" s="231"/>
      <c r="F2978" s="119"/>
      <c r="G2978" s="139">
        <f t="shared" si="280"/>
        <v>0</v>
      </c>
      <c r="H2978" s="140">
        <f t="shared" si="277"/>
        <v>0</v>
      </c>
      <c r="I2978" s="122">
        <f t="shared" si="281"/>
        <v>0</v>
      </c>
      <c r="K2978" s="120"/>
      <c r="L2978" s="141" t="e">
        <f t="shared" si="278"/>
        <v>#N/A</v>
      </c>
      <c r="M2978" s="142">
        <f>IF(C2978="ZZ Group",(SUM(IFERROR(SUM(VLOOKUP(C2978,SpeciesLookup,37,FALSE)*E2978/L2978*20*0.001),0)*(1-G2978))),SUM(IFERROR(SUM(VLOOKUP(C2978,SpeciesLookup,37,FALSE)/L2978*'6. Look Up Tables'!$M$9*0.001),0)*(1-G2978)))</f>
        <v>0</v>
      </c>
      <c r="N2978" s="120" t="s">
        <v>114</v>
      </c>
      <c r="O2978" s="122">
        <f t="shared" si="279"/>
        <v>0</v>
      </c>
      <c r="P2978" s="123"/>
    </row>
    <row r="2979" spans="2:16" x14ac:dyDescent="0.2">
      <c r="B2979" s="124"/>
      <c r="C2979" s="137"/>
      <c r="D2979" s="138">
        <f t="shared" si="276"/>
        <v>0</v>
      </c>
      <c r="E2979" s="231"/>
      <c r="F2979" s="119"/>
      <c r="G2979" s="139">
        <f t="shared" si="280"/>
        <v>0</v>
      </c>
      <c r="H2979" s="140">
        <f t="shared" si="277"/>
        <v>0</v>
      </c>
      <c r="I2979" s="122">
        <f t="shared" si="281"/>
        <v>0</v>
      </c>
      <c r="K2979" s="120"/>
      <c r="L2979" s="141" t="e">
        <f t="shared" si="278"/>
        <v>#N/A</v>
      </c>
      <c r="M2979" s="142">
        <f>IF(C2979="ZZ Group",(SUM(IFERROR(SUM(VLOOKUP(C2979,SpeciesLookup,37,FALSE)*E2979/L2979*20*0.001),0)*(1-G2979))),SUM(IFERROR(SUM(VLOOKUP(C2979,SpeciesLookup,37,FALSE)/L2979*'6. Look Up Tables'!$M$9*0.001),0)*(1-G2979)))</f>
        <v>0</v>
      </c>
      <c r="N2979" s="120" t="s">
        <v>114</v>
      </c>
      <c r="O2979" s="122">
        <f t="shared" si="279"/>
        <v>0</v>
      </c>
      <c r="P2979" s="123"/>
    </row>
    <row r="2980" spans="2:16" x14ac:dyDescent="0.2">
      <c r="B2980" s="124"/>
      <c r="C2980" s="137"/>
      <c r="D2980" s="138">
        <f t="shared" si="276"/>
        <v>0</v>
      </c>
      <c r="E2980" s="231"/>
      <c r="F2980" s="119"/>
      <c r="G2980" s="139">
        <f t="shared" si="280"/>
        <v>0</v>
      </c>
      <c r="H2980" s="140">
        <f t="shared" si="277"/>
        <v>0</v>
      </c>
      <c r="I2980" s="122">
        <f t="shared" si="281"/>
        <v>0</v>
      </c>
      <c r="K2980" s="120"/>
      <c r="L2980" s="141" t="e">
        <f t="shared" si="278"/>
        <v>#N/A</v>
      </c>
      <c r="M2980" s="142">
        <f>IF(C2980="ZZ Group",(SUM(IFERROR(SUM(VLOOKUP(C2980,SpeciesLookup,37,FALSE)*E2980/L2980*20*0.001),0)*(1-G2980))),SUM(IFERROR(SUM(VLOOKUP(C2980,SpeciesLookup,37,FALSE)/L2980*'6. Look Up Tables'!$M$9*0.001),0)*(1-G2980)))</f>
        <v>0</v>
      </c>
      <c r="N2980" s="120" t="s">
        <v>114</v>
      </c>
      <c r="O2980" s="122">
        <f t="shared" si="279"/>
        <v>0</v>
      </c>
      <c r="P2980" s="123"/>
    </row>
    <row r="2981" spans="2:16" x14ac:dyDescent="0.2">
      <c r="B2981" s="124"/>
      <c r="C2981" s="137"/>
      <c r="D2981" s="138">
        <f t="shared" si="276"/>
        <v>0</v>
      </c>
      <c r="E2981" s="231"/>
      <c r="F2981" s="119"/>
      <c r="G2981" s="139">
        <f t="shared" si="280"/>
        <v>0</v>
      </c>
      <c r="H2981" s="140">
        <f t="shared" si="277"/>
        <v>0</v>
      </c>
      <c r="I2981" s="122">
        <f t="shared" si="281"/>
        <v>0</v>
      </c>
      <c r="K2981" s="120"/>
      <c r="L2981" s="141" t="e">
        <f t="shared" si="278"/>
        <v>#N/A</v>
      </c>
      <c r="M2981" s="142">
        <f>IF(C2981="ZZ Group",(SUM(IFERROR(SUM(VLOOKUP(C2981,SpeciesLookup,37,FALSE)*E2981/L2981*20*0.001),0)*(1-G2981))),SUM(IFERROR(SUM(VLOOKUP(C2981,SpeciesLookup,37,FALSE)/L2981*'6. Look Up Tables'!$M$9*0.001),0)*(1-G2981)))</f>
        <v>0</v>
      </c>
      <c r="N2981" s="120" t="s">
        <v>114</v>
      </c>
      <c r="O2981" s="122">
        <f t="shared" si="279"/>
        <v>0</v>
      </c>
      <c r="P2981" s="123"/>
    </row>
    <row r="2982" spans="2:16" x14ac:dyDescent="0.2">
      <c r="B2982" s="124"/>
      <c r="C2982" s="137"/>
      <c r="D2982" s="138">
        <f t="shared" si="276"/>
        <v>0</v>
      </c>
      <c r="E2982" s="231"/>
      <c r="F2982" s="119"/>
      <c r="G2982" s="139">
        <f t="shared" si="280"/>
        <v>0</v>
      </c>
      <c r="H2982" s="140">
        <f t="shared" si="277"/>
        <v>0</v>
      </c>
      <c r="I2982" s="122">
        <f t="shared" si="281"/>
        <v>0</v>
      </c>
      <c r="K2982" s="120"/>
      <c r="L2982" s="141" t="e">
        <f t="shared" si="278"/>
        <v>#N/A</v>
      </c>
      <c r="M2982" s="142">
        <f>IF(C2982="ZZ Group",(SUM(IFERROR(SUM(VLOOKUP(C2982,SpeciesLookup,37,FALSE)*E2982/L2982*20*0.001),0)*(1-G2982))),SUM(IFERROR(SUM(VLOOKUP(C2982,SpeciesLookup,37,FALSE)/L2982*'6. Look Up Tables'!$M$9*0.001),0)*(1-G2982)))</f>
        <v>0</v>
      </c>
      <c r="N2982" s="120" t="s">
        <v>114</v>
      </c>
      <c r="O2982" s="122">
        <f t="shared" si="279"/>
        <v>0</v>
      </c>
      <c r="P2982" s="123"/>
    </row>
    <row r="2983" spans="2:16" x14ac:dyDescent="0.2">
      <c r="B2983" s="124"/>
      <c r="C2983" s="137"/>
      <c r="D2983" s="138">
        <f t="shared" si="276"/>
        <v>0</v>
      </c>
      <c r="E2983" s="231"/>
      <c r="F2983" s="119"/>
      <c r="G2983" s="139">
        <f t="shared" si="280"/>
        <v>0</v>
      </c>
      <c r="H2983" s="140">
        <f t="shared" si="277"/>
        <v>0</v>
      </c>
      <c r="I2983" s="122">
        <f t="shared" si="281"/>
        <v>0</v>
      </c>
      <c r="K2983" s="120"/>
      <c r="L2983" s="141" t="e">
        <f t="shared" si="278"/>
        <v>#N/A</v>
      </c>
      <c r="M2983" s="142">
        <f>IF(C2983="ZZ Group",(SUM(IFERROR(SUM(VLOOKUP(C2983,SpeciesLookup,37,FALSE)*E2983/L2983*20*0.001),0)*(1-G2983))),SUM(IFERROR(SUM(VLOOKUP(C2983,SpeciesLookup,37,FALSE)/L2983*'6. Look Up Tables'!$M$9*0.001),0)*(1-G2983)))</f>
        <v>0</v>
      </c>
      <c r="N2983" s="120" t="s">
        <v>114</v>
      </c>
      <c r="O2983" s="122">
        <f t="shared" si="279"/>
        <v>0</v>
      </c>
      <c r="P2983" s="123"/>
    </row>
    <row r="2984" spans="2:16" x14ac:dyDescent="0.2">
      <c r="B2984" s="124"/>
      <c r="C2984" s="137"/>
      <c r="D2984" s="138">
        <f t="shared" si="276"/>
        <v>0</v>
      </c>
      <c r="E2984" s="231"/>
      <c r="F2984" s="119"/>
      <c r="G2984" s="139">
        <f t="shared" si="280"/>
        <v>0</v>
      </c>
      <c r="H2984" s="140">
        <f t="shared" si="277"/>
        <v>0</v>
      </c>
      <c r="I2984" s="122">
        <f t="shared" si="281"/>
        <v>0</v>
      </c>
      <c r="K2984" s="120"/>
      <c r="L2984" s="141" t="e">
        <f t="shared" si="278"/>
        <v>#N/A</v>
      </c>
      <c r="M2984" s="142">
        <f>IF(C2984="ZZ Group",(SUM(IFERROR(SUM(VLOOKUP(C2984,SpeciesLookup,37,FALSE)*E2984/L2984*20*0.001),0)*(1-G2984))),SUM(IFERROR(SUM(VLOOKUP(C2984,SpeciesLookup,37,FALSE)/L2984*'6. Look Up Tables'!$M$9*0.001),0)*(1-G2984)))</f>
        <v>0</v>
      </c>
      <c r="N2984" s="120" t="s">
        <v>114</v>
      </c>
      <c r="O2984" s="122">
        <f t="shared" si="279"/>
        <v>0</v>
      </c>
      <c r="P2984" s="123"/>
    </row>
    <row r="2985" spans="2:16" x14ac:dyDescent="0.2">
      <c r="B2985" s="124"/>
      <c r="C2985" s="137"/>
      <c r="D2985" s="138">
        <f t="shared" si="276"/>
        <v>0</v>
      </c>
      <c r="E2985" s="231"/>
      <c r="F2985" s="119"/>
      <c r="G2985" s="139">
        <f t="shared" si="280"/>
        <v>0</v>
      </c>
      <c r="H2985" s="140">
        <f t="shared" si="277"/>
        <v>0</v>
      </c>
      <c r="I2985" s="122">
        <f t="shared" si="281"/>
        <v>0</v>
      </c>
      <c r="K2985" s="120"/>
      <c r="L2985" s="141" t="e">
        <f t="shared" si="278"/>
        <v>#N/A</v>
      </c>
      <c r="M2985" s="142">
        <f>IF(C2985="ZZ Group",(SUM(IFERROR(SUM(VLOOKUP(C2985,SpeciesLookup,37,FALSE)*E2985/L2985*20*0.001),0)*(1-G2985))),SUM(IFERROR(SUM(VLOOKUP(C2985,SpeciesLookup,37,FALSE)/L2985*'6. Look Up Tables'!$M$9*0.001),0)*(1-G2985)))</f>
        <v>0</v>
      </c>
      <c r="N2985" s="120" t="s">
        <v>114</v>
      </c>
      <c r="O2985" s="122">
        <f t="shared" si="279"/>
        <v>0</v>
      </c>
      <c r="P2985" s="123"/>
    </row>
    <row r="2986" spans="2:16" x14ac:dyDescent="0.2">
      <c r="B2986" s="124"/>
      <c r="C2986" s="137"/>
      <c r="D2986" s="138">
        <f t="shared" si="276"/>
        <v>0</v>
      </c>
      <c r="E2986" s="231"/>
      <c r="F2986" s="119"/>
      <c r="G2986" s="139">
        <f t="shared" si="280"/>
        <v>0</v>
      </c>
      <c r="H2986" s="140">
        <f t="shared" si="277"/>
        <v>0</v>
      </c>
      <c r="I2986" s="122">
        <f t="shared" si="281"/>
        <v>0</v>
      </c>
      <c r="K2986" s="120"/>
      <c r="L2986" s="141" t="e">
        <f t="shared" si="278"/>
        <v>#N/A</v>
      </c>
      <c r="M2986" s="142">
        <f>IF(C2986="ZZ Group",(SUM(IFERROR(SUM(VLOOKUP(C2986,SpeciesLookup,37,FALSE)*E2986/L2986*20*0.001),0)*(1-G2986))),SUM(IFERROR(SUM(VLOOKUP(C2986,SpeciesLookup,37,FALSE)/L2986*'6. Look Up Tables'!$M$9*0.001),0)*(1-G2986)))</f>
        <v>0</v>
      </c>
      <c r="N2986" s="120" t="s">
        <v>114</v>
      </c>
      <c r="O2986" s="122">
        <f t="shared" si="279"/>
        <v>0</v>
      </c>
      <c r="P2986" s="123"/>
    </row>
    <row r="2987" spans="2:16" x14ac:dyDescent="0.2">
      <c r="B2987" s="124"/>
      <c r="C2987" s="137"/>
      <c r="D2987" s="138">
        <f t="shared" si="276"/>
        <v>0</v>
      </c>
      <c r="E2987" s="231"/>
      <c r="F2987" s="119"/>
      <c r="G2987" s="139">
        <f t="shared" si="280"/>
        <v>0</v>
      </c>
      <c r="H2987" s="140">
        <f t="shared" si="277"/>
        <v>0</v>
      </c>
      <c r="I2987" s="122">
        <f t="shared" si="281"/>
        <v>0</v>
      </c>
      <c r="K2987" s="120"/>
      <c r="L2987" s="141" t="e">
        <f t="shared" si="278"/>
        <v>#N/A</v>
      </c>
      <c r="M2987" s="142">
        <f>IF(C2987="ZZ Group",(SUM(IFERROR(SUM(VLOOKUP(C2987,SpeciesLookup,37,FALSE)*E2987/L2987*20*0.001),0)*(1-G2987))),SUM(IFERROR(SUM(VLOOKUP(C2987,SpeciesLookup,37,FALSE)/L2987*'6. Look Up Tables'!$M$9*0.001),0)*(1-G2987)))</f>
        <v>0</v>
      </c>
      <c r="N2987" s="120" t="s">
        <v>114</v>
      </c>
      <c r="O2987" s="122">
        <f t="shared" si="279"/>
        <v>0</v>
      </c>
      <c r="P2987" s="123"/>
    </row>
    <row r="2988" spans="2:16" x14ac:dyDescent="0.2">
      <c r="B2988" s="124"/>
      <c r="C2988" s="137"/>
      <c r="D2988" s="138">
        <f t="shared" si="276"/>
        <v>0</v>
      </c>
      <c r="E2988" s="231"/>
      <c r="F2988" s="119"/>
      <c r="G2988" s="139">
        <f t="shared" si="280"/>
        <v>0</v>
      </c>
      <c r="H2988" s="140">
        <f t="shared" si="277"/>
        <v>0</v>
      </c>
      <c r="I2988" s="122">
        <f t="shared" si="281"/>
        <v>0</v>
      </c>
      <c r="K2988" s="120"/>
      <c r="L2988" s="141" t="e">
        <f t="shared" si="278"/>
        <v>#N/A</v>
      </c>
      <c r="M2988" s="142">
        <f>IF(C2988="ZZ Group",(SUM(IFERROR(SUM(VLOOKUP(C2988,SpeciesLookup,37,FALSE)*E2988/L2988*20*0.001),0)*(1-G2988))),SUM(IFERROR(SUM(VLOOKUP(C2988,SpeciesLookup,37,FALSE)/L2988*'6. Look Up Tables'!$M$9*0.001),0)*(1-G2988)))</f>
        <v>0</v>
      </c>
      <c r="N2988" s="120" t="s">
        <v>114</v>
      </c>
      <c r="O2988" s="122">
        <f t="shared" si="279"/>
        <v>0</v>
      </c>
      <c r="P2988" s="123"/>
    </row>
    <row r="2989" spans="2:16" x14ac:dyDescent="0.2">
      <c r="B2989" s="124"/>
      <c r="C2989" s="137"/>
      <c r="D2989" s="138">
        <f t="shared" si="276"/>
        <v>0</v>
      </c>
      <c r="E2989" s="231"/>
      <c r="F2989" s="119"/>
      <c r="G2989" s="139">
        <f t="shared" si="280"/>
        <v>0</v>
      </c>
      <c r="H2989" s="140">
        <f t="shared" si="277"/>
        <v>0</v>
      </c>
      <c r="I2989" s="122">
        <f t="shared" si="281"/>
        <v>0</v>
      </c>
      <c r="K2989" s="120"/>
      <c r="L2989" s="141" t="e">
        <f t="shared" si="278"/>
        <v>#N/A</v>
      </c>
      <c r="M2989" s="142">
        <f>IF(C2989="ZZ Group",(SUM(IFERROR(SUM(VLOOKUP(C2989,SpeciesLookup,37,FALSE)*E2989/L2989*20*0.001),0)*(1-G2989))),SUM(IFERROR(SUM(VLOOKUP(C2989,SpeciesLookup,37,FALSE)/L2989*'6. Look Up Tables'!$M$9*0.001),0)*(1-G2989)))</f>
        <v>0</v>
      </c>
      <c r="N2989" s="120" t="s">
        <v>114</v>
      </c>
      <c r="O2989" s="122">
        <f t="shared" si="279"/>
        <v>0</v>
      </c>
      <c r="P2989" s="123"/>
    </row>
    <row r="2990" spans="2:16" x14ac:dyDescent="0.2">
      <c r="B2990" s="124"/>
      <c r="C2990" s="137"/>
      <c r="D2990" s="138">
        <f t="shared" si="276"/>
        <v>0</v>
      </c>
      <c r="E2990" s="231"/>
      <c r="F2990" s="119"/>
      <c r="G2990" s="139">
        <f t="shared" si="280"/>
        <v>0</v>
      </c>
      <c r="H2990" s="140">
        <f t="shared" si="277"/>
        <v>0</v>
      </c>
      <c r="I2990" s="122">
        <f t="shared" si="281"/>
        <v>0</v>
      </c>
      <c r="K2990" s="120"/>
      <c r="L2990" s="141" t="e">
        <f t="shared" si="278"/>
        <v>#N/A</v>
      </c>
      <c r="M2990" s="142">
        <f>IF(C2990="ZZ Group",(SUM(IFERROR(SUM(VLOOKUP(C2990,SpeciesLookup,37,FALSE)*E2990/L2990*20*0.001),0)*(1-G2990))),SUM(IFERROR(SUM(VLOOKUP(C2990,SpeciesLookup,37,FALSE)/L2990*'6. Look Up Tables'!$M$9*0.001),0)*(1-G2990)))</f>
        <v>0</v>
      </c>
      <c r="N2990" s="120" t="s">
        <v>114</v>
      </c>
      <c r="O2990" s="122">
        <f t="shared" si="279"/>
        <v>0</v>
      </c>
      <c r="P2990" s="123"/>
    </row>
    <row r="2991" spans="2:16" x14ac:dyDescent="0.2">
      <c r="B2991" s="124"/>
      <c r="C2991" s="137"/>
      <c r="D2991" s="138">
        <f t="shared" si="276"/>
        <v>0</v>
      </c>
      <c r="E2991" s="231"/>
      <c r="F2991" s="119"/>
      <c r="G2991" s="139">
        <f t="shared" si="280"/>
        <v>0</v>
      </c>
      <c r="H2991" s="140">
        <f t="shared" si="277"/>
        <v>0</v>
      </c>
      <c r="I2991" s="122">
        <f t="shared" si="281"/>
        <v>0</v>
      </c>
      <c r="K2991" s="120"/>
      <c r="L2991" s="141" t="e">
        <f t="shared" si="278"/>
        <v>#N/A</v>
      </c>
      <c r="M2991" s="142">
        <f>IF(C2991="ZZ Group",(SUM(IFERROR(SUM(VLOOKUP(C2991,SpeciesLookup,37,FALSE)*E2991/L2991*20*0.001),0)*(1-G2991))),SUM(IFERROR(SUM(VLOOKUP(C2991,SpeciesLookup,37,FALSE)/L2991*'6. Look Up Tables'!$M$9*0.001),0)*(1-G2991)))</f>
        <v>0</v>
      </c>
      <c r="N2991" s="120" t="s">
        <v>114</v>
      </c>
      <c r="O2991" s="122">
        <f t="shared" si="279"/>
        <v>0</v>
      </c>
      <c r="P2991" s="123"/>
    </row>
    <row r="2992" spans="2:16" x14ac:dyDescent="0.2">
      <c r="B2992" s="124"/>
      <c r="C2992" s="137"/>
      <c r="D2992" s="138">
        <f t="shared" si="276"/>
        <v>0</v>
      </c>
      <c r="E2992" s="231"/>
      <c r="F2992" s="119"/>
      <c r="G2992" s="139">
        <f t="shared" si="280"/>
        <v>0</v>
      </c>
      <c r="H2992" s="140">
        <f t="shared" si="277"/>
        <v>0</v>
      </c>
      <c r="I2992" s="122">
        <f t="shared" si="281"/>
        <v>0</v>
      </c>
      <c r="K2992" s="120"/>
      <c r="L2992" s="141" t="e">
        <f t="shared" si="278"/>
        <v>#N/A</v>
      </c>
      <c r="M2992" s="142">
        <f>IF(C2992="ZZ Group",(SUM(IFERROR(SUM(VLOOKUP(C2992,SpeciesLookup,37,FALSE)*E2992/L2992*20*0.001),0)*(1-G2992))),SUM(IFERROR(SUM(VLOOKUP(C2992,SpeciesLookup,37,FALSE)/L2992*'6. Look Up Tables'!$M$9*0.001),0)*(1-G2992)))</f>
        <v>0</v>
      </c>
      <c r="N2992" s="120" t="s">
        <v>114</v>
      </c>
      <c r="O2992" s="122">
        <f t="shared" si="279"/>
        <v>0</v>
      </c>
      <c r="P2992" s="123"/>
    </row>
    <row r="2993" spans="2:16" x14ac:dyDescent="0.2">
      <c r="B2993" s="124"/>
      <c r="C2993" s="137"/>
      <c r="D2993" s="138">
        <f t="shared" si="276"/>
        <v>0</v>
      </c>
      <c r="E2993" s="231"/>
      <c r="F2993" s="119"/>
      <c r="G2993" s="139">
        <f t="shared" si="280"/>
        <v>0</v>
      </c>
      <c r="H2993" s="140">
        <f t="shared" si="277"/>
        <v>0</v>
      </c>
      <c r="I2993" s="122">
        <f t="shared" si="281"/>
        <v>0</v>
      </c>
      <c r="K2993" s="120"/>
      <c r="L2993" s="141" t="e">
        <f t="shared" si="278"/>
        <v>#N/A</v>
      </c>
      <c r="M2993" s="142">
        <f>IF(C2993="ZZ Group",(SUM(IFERROR(SUM(VLOOKUP(C2993,SpeciesLookup,37,FALSE)*E2993/L2993*20*0.001),0)*(1-G2993))),SUM(IFERROR(SUM(VLOOKUP(C2993,SpeciesLookup,37,FALSE)/L2993*'6. Look Up Tables'!$M$9*0.001),0)*(1-G2993)))</f>
        <v>0</v>
      </c>
      <c r="N2993" s="120" t="s">
        <v>114</v>
      </c>
      <c r="O2993" s="122">
        <f t="shared" si="279"/>
        <v>0</v>
      </c>
      <c r="P2993" s="123"/>
    </row>
    <row r="2994" spans="2:16" x14ac:dyDescent="0.2">
      <c r="B2994" s="124"/>
      <c r="C2994" s="137"/>
      <c r="D2994" s="138">
        <f t="shared" si="276"/>
        <v>0</v>
      </c>
      <c r="E2994" s="231"/>
      <c r="F2994" s="119"/>
      <c r="G2994" s="139">
        <f t="shared" si="280"/>
        <v>0</v>
      </c>
      <c r="H2994" s="140">
        <f t="shared" si="277"/>
        <v>0</v>
      </c>
      <c r="I2994" s="122">
        <f t="shared" si="281"/>
        <v>0</v>
      </c>
      <c r="K2994" s="120"/>
      <c r="L2994" s="141" t="e">
        <f t="shared" si="278"/>
        <v>#N/A</v>
      </c>
      <c r="M2994" s="142">
        <f>IF(C2994="ZZ Group",(SUM(IFERROR(SUM(VLOOKUP(C2994,SpeciesLookup,37,FALSE)*E2994/L2994*20*0.001),0)*(1-G2994))),SUM(IFERROR(SUM(VLOOKUP(C2994,SpeciesLookup,37,FALSE)/L2994*'6. Look Up Tables'!$M$9*0.001),0)*(1-G2994)))</f>
        <v>0</v>
      </c>
      <c r="N2994" s="120" t="s">
        <v>114</v>
      </c>
      <c r="O2994" s="122">
        <f t="shared" si="279"/>
        <v>0</v>
      </c>
      <c r="P2994" s="123"/>
    </row>
    <row r="2995" spans="2:16" x14ac:dyDescent="0.2">
      <c r="B2995" s="124"/>
      <c r="C2995" s="137"/>
      <c r="D2995" s="138">
        <f t="shared" si="276"/>
        <v>0</v>
      </c>
      <c r="E2995" s="231"/>
      <c r="F2995" s="119"/>
      <c r="G2995" s="139">
        <f t="shared" si="280"/>
        <v>0</v>
      </c>
      <c r="H2995" s="140">
        <f t="shared" si="277"/>
        <v>0</v>
      </c>
      <c r="I2995" s="122">
        <f t="shared" si="281"/>
        <v>0</v>
      </c>
      <c r="K2995" s="120"/>
      <c r="L2995" s="141" t="e">
        <f t="shared" si="278"/>
        <v>#N/A</v>
      </c>
      <c r="M2995" s="142">
        <f>IF(C2995="ZZ Group",(SUM(IFERROR(SUM(VLOOKUP(C2995,SpeciesLookup,37,FALSE)*E2995/L2995*20*0.001),0)*(1-G2995))),SUM(IFERROR(SUM(VLOOKUP(C2995,SpeciesLookup,37,FALSE)/L2995*'6. Look Up Tables'!$M$9*0.001),0)*(1-G2995)))</f>
        <v>0</v>
      </c>
      <c r="N2995" s="120" t="s">
        <v>114</v>
      </c>
      <c r="O2995" s="122">
        <f t="shared" si="279"/>
        <v>0</v>
      </c>
      <c r="P2995" s="123"/>
    </row>
    <row r="2996" spans="2:16" x14ac:dyDescent="0.2">
      <c r="B2996" s="124"/>
      <c r="C2996" s="137"/>
      <c r="D2996" s="138">
        <f t="shared" si="276"/>
        <v>0</v>
      </c>
      <c r="E2996" s="231"/>
      <c r="F2996" s="119"/>
      <c r="G2996" s="139">
        <f t="shared" si="280"/>
        <v>0</v>
      </c>
      <c r="H2996" s="140">
        <f t="shared" si="277"/>
        <v>0</v>
      </c>
      <c r="I2996" s="122">
        <f t="shared" si="281"/>
        <v>0</v>
      </c>
      <c r="K2996" s="120"/>
      <c r="L2996" s="141" t="e">
        <f t="shared" si="278"/>
        <v>#N/A</v>
      </c>
      <c r="M2996" s="142">
        <f>IF(C2996="ZZ Group",(SUM(IFERROR(SUM(VLOOKUP(C2996,SpeciesLookup,37,FALSE)*E2996/L2996*20*0.001),0)*(1-G2996))),SUM(IFERROR(SUM(VLOOKUP(C2996,SpeciesLookup,37,FALSE)/L2996*'6. Look Up Tables'!$M$9*0.001),0)*(1-G2996)))</f>
        <v>0</v>
      </c>
      <c r="N2996" s="120" t="s">
        <v>114</v>
      </c>
      <c r="O2996" s="122">
        <f t="shared" si="279"/>
        <v>0</v>
      </c>
      <c r="P2996" s="123"/>
    </row>
    <row r="2997" spans="2:16" x14ac:dyDescent="0.2">
      <c r="B2997" s="124"/>
      <c r="C2997" s="137"/>
      <c r="D2997" s="138">
        <f t="shared" si="276"/>
        <v>0</v>
      </c>
      <c r="E2997" s="231"/>
      <c r="F2997" s="119"/>
      <c r="G2997" s="139">
        <f t="shared" si="280"/>
        <v>0</v>
      </c>
      <c r="H2997" s="140">
        <f t="shared" si="277"/>
        <v>0</v>
      </c>
      <c r="I2997" s="122">
        <f t="shared" si="281"/>
        <v>0</v>
      </c>
      <c r="K2997" s="120"/>
      <c r="L2997" s="141" t="e">
        <f t="shared" si="278"/>
        <v>#N/A</v>
      </c>
      <c r="M2997" s="142">
        <f>IF(C2997="ZZ Group",(SUM(IFERROR(SUM(VLOOKUP(C2997,SpeciesLookup,37,FALSE)*E2997/L2997*20*0.001),0)*(1-G2997))),SUM(IFERROR(SUM(VLOOKUP(C2997,SpeciesLookup,37,FALSE)/L2997*'6. Look Up Tables'!$M$9*0.001),0)*(1-G2997)))</f>
        <v>0</v>
      </c>
      <c r="N2997" s="120" t="s">
        <v>114</v>
      </c>
      <c r="O2997" s="122">
        <f t="shared" si="279"/>
        <v>0</v>
      </c>
      <c r="P2997" s="123"/>
    </row>
    <row r="2998" spans="2:16" x14ac:dyDescent="0.2">
      <c r="B2998" s="124"/>
      <c r="C2998" s="137"/>
      <c r="D2998" s="138">
        <f t="shared" si="276"/>
        <v>0</v>
      </c>
      <c r="E2998" s="231"/>
      <c r="F2998" s="119"/>
      <c r="G2998" s="139">
        <f t="shared" si="280"/>
        <v>0</v>
      </c>
      <c r="H2998" s="140">
        <f t="shared" si="277"/>
        <v>0</v>
      </c>
      <c r="I2998" s="122">
        <f t="shared" si="281"/>
        <v>0</v>
      </c>
      <c r="K2998" s="120"/>
      <c r="L2998" s="141" t="e">
        <f t="shared" si="278"/>
        <v>#N/A</v>
      </c>
      <c r="M2998" s="142">
        <f>IF(C2998="ZZ Group",(SUM(IFERROR(SUM(VLOOKUP(C2998,SpeciesLookup,37,FALSE)*E2998/L2998*20*0.001),0)*(1-G2998))),SUM(IFERROR(SUM(VLOOKUP(C2998,SpeciesLookup,37,FALSE)/L2998*'6. Look Up Tables'!$M$9*0.001),0)*(1-G2998)))</f>
        <v>0</v>
      </c>
      <c r="N2998" s="120" t="s">
        <v>114</v>
      </c>
      <c r="O2998" s="122">
        <f t="shared" si="279"/>
        <v>0</v>
      </c>
      <c r="P2998" s="123"/>
    </row>
    <row r="2999" spans="2:16" x14ac:dyDescent="0.2">
      <c r="B2999" s="124"/>
      <c r="C2999" s="137"/>
      <c r="D2999" s="138">
        <f t="shared" si="276"/>
        <v>0</v>
      </c>
      <c r="E2999" s="231"/>
      <c r="F2999" s="119"/>
      <c r="G2999" s="139">
        <f t="shared" si="280"/>
        <v>0</v>
      </c>
      <c r="H2999" s="140">
        <f t="shared" si="277"/>
        <v>0</v>
      </c>
      <c r="I2999" s="122">
        <f t="shared" si="281"/>
        <v>0</v>
      </c>
      <c r="K2999" s="120"/>
      <c r="L2999" s="141" t="e">
        <f t="shared" si="278"/>
        <v>#N/A</v>
      </c>
      <c r="M2999" s="142">
        <f>IF(C2999="ZZ Group",(SUM(IFERROR(SUM(VLOOKUP(C2999,SpeciesLookup,37,FALSE)*E2999/L2999*20*0.001),0)*(1-G2999))),SUM(IFERROR(SUM(VLOOKUP(C2999,SpeciesLookup,37,FALSE)/L2999*'6. Look Up Tables'!$M$9*0.001),0)*(1-G2999)))</f>
        <v>0</v>
      </c>
      <c r="N2999" s="120" t="s">
        <v>114</v>
      </c>
      <c r="O2999" s="122">
        <f t="shared" si="279"/>
        <v>0</v>
      </c>
      <c r="P2999" s="123"/>
    </row>
    <row r="3000" spans="2:16" x14ac:dyDescent="0.2">
      <c r="B3000" s="124"/>
      <c r="C3000" s="137"/>
      <c r="D3000" s="138">
        <f t="shared" si="276"/>
        <v>0</v>
      </c>
      <c r="E3000" s="231"/>
      <c r="F3000" s="119"/>
      <c r="G3000" s="139">
        <f t="shared" si="280"/>
        <v>0</v>
      </c>
      <c r="H3000" s="140">
        <f t="shared" si="277"/>
        <v>0</v>
      </c>
      <c r="I3000" s="122">
        <f t="shared" si="281"/>
        <v>0</v>
      </c>
      <c r="K3000" s="120"/>
      <c r="L3000" s="141" t="e">
        <f t="shared" si="278"/>
        <v>#N/A</v>
      </c>
      <c r="M3000" s="142">
        <f>IF(C3000="ZZ Group",(SUM(IFERROR(SUM(VLOOKUP(C3000,SpeciesLookup,37,FALSE)*E3000/L3000*20*0.001),0)*(1-G3000))),SUM(IFERROR(SUM(VLOOKUP(C3000,SpeciesLookup,37,FALSE)/L3000*'6. Look Up Tables'!$M$9*0.001),0)*(1-G3000)))</f>
        <v>0</v>
      </c>
      <c r="N3000" s="120" t="s">
        <v>114</v>
      </c>
      <c r="O3000" s="122">
        <f t="shared" si="279"/>
        <v>0</v>
      </c>
      <c r="P3000" s="123"/>
    </row>
    <row r="3001" spans="2:16" x14ac:dyDescent="0.2">
      <c r="B3001" s="124"/>
      <c r="C3001" s="137"/>
      <c r="D3001" s="138">
        <f t="shared" si="276"/>
        <v>0</v>
      </c>
      <c r="E3001" s="231"/>
      <c r="F3001" s="119"/>
      <c r="G3001" s="139">
        <f t="shared" si="280"/>
        <v>0</v>
      </c>
      <c r="H3001" s="140">
        <f t="shared" si="277"/>
        <v>0</v>
      </c>
      <c r="I3001" s="122">
        <f t="shared" si="281"/>
        <v>0</v>
      </c>
      <c r="K3001" s="120"/>
      <c r="L3001" s="141" t="e">
        <f t="shared" si="278"/>
        <v>#N/A</v>
      </c>
      <c r="M3001" s="142">
        <f>IF(C3001="ZZ Group",(SUM(IFERROR(SUM(VLOOKUP(C3001,SpeciesLookup,37,FALSE)*E3001/L3001*20*0.001),0)*(1-G3001))),SUM(IFERROR(SUM(VLOOKUP(C3001,SpeciesLookup,37,FALSE)/L3001*'6. Look Up Tables'!$M$9*0.001),0)*(1-G3001)))</f>
        <v>0</v>
      </c>
      <c r="N3001" s="120" t="s">
        <v>114</v>
      </c>
      <c r="O3001" s="122">
        <f t="shared" si="279"/>
        <v>0</v>
      </c>
      <c r="P3001" s="123"/>
    </row>
    <row r="3002" spans="2:16" x14ac:dyDescent="0.2">
      <c r="B3002" s="124"/>
      <c r="C3002" s="137"/>
      <c r="D3002" s="138">
        <f t="shared" si="276"/>
        <v>0</v>
      </c>
      <c r="E3002" s="231"/>
      <c r="F3002" s="119"/>
      <c r="G3002" s="139">
        <f t="shared" si="280"/>
        <v>0</v>
      </c>
      <c r="H3002" s="140">
        <f t="shared" si="277"/>
        <v>0</v>
      </c>
      <c r="I3002" s="122">
        <f t="shared" si="281"/>
        <v>0</v>
      </c>
      <c r="K3002" s="120"/>
      <c r="L3002" s="141" t="e">
        <f t="shared" si="278"/>
        <v>#N/A</v>
      </c>
      <c r="M3002" s="142">
        <f>IF(C3002="ZZ Group",(SUM(IFERROR(SUM(VLOOKUP(C3002,SpeciesLookup,37,FALSE)*E3002/L3002*20*0.001),0)*(1-G3002))),SUM(IFERROR(SUM(VLOOKUP(C3002,SpeciesLookup,37,FALSE)/L3002*'6. Look Up Tables'!$M$9*0.001),0)*(1-G3002)))</f>
        <v>0</v>
      </c>
      <c r="N3002" s="120" t="s">
        <v>114</v>
      </c>
      <c r="O3002" s="122">
        <f t="shared" si="279"/>
        <v>0</v>
      </c>
      <c r="P3002" s="123"/>
    </row>
    <row r="3003" spans="2:16" x14ac:dyDescent="0.2">
      <c r="B3003" s="124"/>
      <c r="C3003" s="137"/>
      <c r="D3003" s="138">
        <f t="shared" si="276"/>
        <v>0</v>
      </c>
      <c r="E3003" s="231"/>
      <c r="F3003" s="119"/>
      <c r="G3003" s="139">
        <f t="shared" si="280"/>
        <v>0</v>
      </c>
      <c r="H3003" s="140">
        <f t="shared" si="277"/>
        <v>0</v>
      </c>
      <c r="I3003" s="122">
        <f t="shared" si="281"/>
        <v>0</v>
      </c>
      <c r="K3003" s="120"/>
      <c r="L3003" s="141" t="e">
        <f t="shared" si="278"/>
        <v>#N/A</v>
      </c>
      <c r="M3003" s="142">
        <f>IF(C3003="ZZ Group",(SUM(IFERROR(SUM(VLOOKUP(C3003,SpeciesLookup,37,FALSE)*E3003/L3003*20*0.001),0)*(1-G3003))),SUM(IFERROR(SUM(VLOOKUP(C3003,SpeciesLookup,37,FALSE)/L3003*'6. Look Up Tables'!$M$9*0.001),0)*(1-G3003)))</f>
        <v>0</v>
      </c>
      <c r="N3003" s="120" t="s">
        <v>114</v>
      </c>
      <c r="O3003" s="122">
        <f t="shared" si="279"/>
        <v>0</v>
      </c>
      <c r="P3003" s="123"/>
    </row>
    <row r="3004" spans="2:16" x14ac:dyDescent="0.2">
      <c r="B3004" s="124"/>
      <c r="C3004" s="137"/>
      <c r="D3004" s="138">
        <f t="shared" si="276"/>
        <v>0</v>
      </c>
      <c r="E3004" s="231"/>
      <c r="F3004" s="119"/>
      <c r="G3004" s="139">
        <f t="shared" si="280"/>
        <v>0</v>
      </c>
      <c r="H3004" s="140">
        <f t="shared" si="277"/>
        <v>0</v>
      </c>
      <c r="I3004" s="122">
        <f t="shared" si="281"/>
        <v>0</v>
      </c>
      <c r="K3004" s="120"/>
      <c r="L3004" s="141" t="e">
        <f t="shared" si="278"/>
        <v>#N/A</v>
      </c>
      <c r="M3004" s="142">
        <f>IF(C3004="ZZ Group",(SUM(IFERROR(SUM(VLOOKUP(C3004,SpeciesLookup,37,FALSE)*E3004/L3004*20*0.001),0)*(1-G3004))),SUM(IFERROR(SUM(VLOOKUP(C3004,SpeciesLookup,37,FALSE)/L3004*'6. Look Up Tables'!$M$9*0.001),0)*(1-G3004)))</f>
        <v>0</v>
      </c>
      <c r="N3004" s="120" t="s">
        <v>114</v>
      </c>
      <c r="O3004" s="122">
        <f t="shared" si="279"/>
        <v>0</v>
      </c>
      <c r="P3004" s="123"/>
    </row>
    <row r="3005" spans="2:16" x14ac:dyDescent="0.2">
      <c r="B3005" s="124"/>
      <c r="C3005" s="137"/>
      <c r="D3005" s="138">
        <f t="shared" si="276"/>
        <v>0</v>
      </c>
      <c r="E3005" s="231"/>
      <c r="F3005" s="119"/>
      <c r="G3005" s="139">
        <f t="shared" si="280"/>
        <v>0</v>
      </c>
      <c r="H3005" s="140">
        <f t="shared" si="277"/>
        <v>0</v>
      </c>
      <c r="I3005" s="122">
        <f t="shared" si="281"/>
        <v>0</v>
      </c>
      <c r="K3005" s="120"/>
      <c r="L3005" s="141" t="e">
        <f t="shared" si="278"/>
        <v>#N/A</v>
      </c>
      <c r="M3005" s="142">
        <f>IF(C3005="ZZ Group",(SUM(IFERROR(SUM(VLOOKUP(C3005,SpeciesLookup,37,FALSE)*E3005/L3005*20*0.001),0)*(1-G3005))),SUM(IFERROR(SUM(VLOOKUP(C3005,SpeciesLookup,37,FALSE)/L3005*'6. Look Up Tables'!$M$9*0.001),0)*(1-G3005)))</f>
        <v>0</v>
      </c>
      <c r="N3005" s="120" t="s">
        <v>114</v>
      </c>
      <c r="O3005" s="122">
        <f t="shared" si="279"/>
        <v>0</v>
      </c>
      <c r="P3005" s="123"/>
    </row>
    <row r="3006" spans="2:16" x14ac:dyDescent="0.2">
      <c r="B3006" s="124"/>
      <c r="C3006" s="137"/>
      <c r="D3006" s="138">
        <f t="shared" si="276"/>
        <v>0</v>
      </c>
      <c r="E3006" s="231"/>
      <c r="F3006" s="119"/>
      <c r="G3006" s="139">
        <f t="shared" si="280"/>
        <v>0</v>
      </c>
      <c r="H3006" s="140">
        <f t="shared" si="277"/>
        <v>0</v>
      </c>
      <c r="I3006" s="122">
        <f t="shared" si="281"/>
        <v>0</v>
      </c>
      <c r="K3006" s="120"/>
      <c r="L3006" s="141" t="e">
        <f t="shared" si="278"/>
        <v>#N/A</v>
      </c>
      <c r="M3006" s="142">
        <f>IF(C3006="ZZ Group",(SUM(IFERROR(SUM(VLOOKUP(C3006,SpeciesLookup,37,FALSE)*E3006/L3006*20*0.001),0)*(1-G3006))),SUM(IFERROR(SUM(VLOOKUP(C3006,SpeciesLookup,37,FALSE)/L3006*'6. Look Up Tables'!$M$9*0.001),0)*(1-G3006)))</f>
        <v>0</v>
      </c>
      <c r="N3006" s="120" t="s">
        <v>114</v>
      </c>
      <c r="O3006" s="122">
        <f t="shared" si="279"/>
        <v>0</v>
      </c>
      <c r="P3006" s="123"/>
    </row>
    <row r="3007" spans="2:16" x14ac:dyDescent="0.2">
      <c r="B3007" s="124"/>
      <c r="C3007" s="137"/>
      <c r="D3007" s="138">
        <f t="shared" si="276"/>
        <v>0</v>
      </c>
      <c r="E3007" s="231"/>
      <c r="F3007" s="119"/>
      <c r="G3007" s="139">
        <f t="shared" si="280"/>
        <v>0</v>
      </c>
      <c r="H3007" s="140">
        <f t="shared" si="277"/>
        <v>0</v>
      </c>
      <c r="I3007" s="122">
        <f t="shared" si="281"/>
        <v>0</v>
      </c>
      <c r="K3007" s="120"/>
      <c r="L3007" s="141" t="e">
        <f t="shared" si="278"/>
        <v>#N/A</v>
      </c>
      <c r="M3007" s="142">
        <f>IF(C3007="ZZ Group",(SUM(IFERROR(SUM(VLOOKUP(C3007,SpeciesLookup,37,FALSE)*E3007/L3007*20*0.001),0)*(1-G3007))),SUM(IFERROR(SUM(VLOOKUP(C3007,SpeciesLookup,37,FALSE)/L3007*'6. Look Up Tables'!$M$9*0.001),0)*(1-G3007)))</f>
        <v>0</v>
      </c>
      <c r="N3007" s="120" t="s">
        <v>114</v>
      </c>
      <c r="O3007" s="122">
        <f t="shared" si="279"/>
        <v>0</v>
      </c>
      <c r="P3007" s="123"/>
    </row>
    <row r="3008" spans="2:16" x14ac:dyDescent="0.2">
      <c r="B3008" s="124"/>
      <c r="C3008" s="137"/>
      <c r="D3008" s="138">
        <f t="shared" si="276"/>
        <v>0</v>
      </c>
      <c r="E3008" s="231"/>
      <c r="F3008" s="119"/>
      <c r="G3008" s="139">
        <f t="shared" si="280"/>
        <v>0</v>
      </c>
      <c r="H3008" s="140">
        <f t="shared" si="277"/>
        <v>0</v>
      </c>
      <c r="I3008" s="122">
        <f t="shared" si="281"/>
        <v>0</v>
      </c>
      <c r="K3008" s="120"/>
      <c r="L3008" s="141" t="e">
        <f t="shared" si="278"/>
        <v>#N/A</v>
      </c>
      <c r="M3008" s="142">
        <f>IF(C3008="ZZ Group",(SUM(IFERROR(SUM(VLOOKUP(C3008,SpeciesLookup,37,FALSE)*E3008/L3008*20*0.001),0)*(1-G3008))),SUM(IFERROR(SUM(VLOOKUP(C3008,SpeciesLookup,37,FALSE)/L3008*'6. Look Up Tables'!$M$9*0.001),0)*(1-G3008)))</f>
        <v>0</v>
      </c>
      <c r="N3008" s="120" t="s">
        <v>114</v>
      </c>
      <c r="O3008" s="122">
        <f t="shared" si="279"/>
        <v>0</v>
      </c>
      <c r="P3008" s="123"/>
    </row>
    <row r="3009" spans="2:16" x14ac:dyDescent="0.2">
      <c r="B3009" s="124"/>
      <c r="C3009" s="137"/>
      <c r="D3009" s="138">
        <f t="shared" ref="D3009:D3072" si="282">IFERROR(VLOOKUP(C3009,SpeciesLookup,25,FALSE),0)</f>
        <v>0</v>
      </c>
      <c r="E3009" s="231"/>
      <c r="F3009" s="119"/>
      <c r="G3009" s="139">
        <f t="shared" si="280"/>
        <v>0</v>
      </c>
      <c r="H3009" s="140">
        <f t="shared" ref="H3009:H3072" si="283">IFERROR(VLOOKUP(C3009,SpeciesLookup,26,FALSE),0)</f>
        <v>0</v>
      </c>
      <c r="I3009" s="122">
        <f t="shared" si="281"/>
        <v>0</v>
      </c>
      <c r="K3009" s="120"/>
      <c r="L3009" s="141" t="e">
        <f t="shared" ref="L3009:L3072" si="284">VLOOKUP(K3009,AWHC,2,FALSE)</f>
        <v>#N/A</v>
      </c>
      <c r="M3009" s="142">
        <f>IF(C3009="ZZ Group",(SUM(IFERROR(SUM(VLOOKUP(C3009,SpeciesLookup,37,FALSE)*E3009/L3009*20*0.001),0)*(1-G3009))),SUM(IFERROR(SUM(VLOOKUP(C3009,SpeciesLookup,37,FALSE)/L3009*'6. Look Up Tables'!$M$9*0.001),0)*(1-G3009)))</f>
        <v>0</v>
      </c>
      <c r="N3009" s="120" t="s">
        <v>114</v>
      </c>
      <c r="O3009" s="122">
        <f t="shared" ref="O3009:O3072" si="285">IF(N3009="Yes",M3009*0.8,M3009)</f>
        <v>0</v>
      </c>
      <c r="P3009" s="123"/>
    </row>
    <row r="3010" spans="2:16" x14ac:dyDescent="0.2">
      <c r="B3010" s="124"/>
      <c r="C3010" s="137"/>
      <c r="D3010" s="138">
        <f t="shared" si="282"/>
        <v>0</v>
      </c>
      <c r="E3010" s="231"/>
      <c r="F3010" s="119"/>
      <c r="G3010" s="139">
        <f t="shared" si="280"/>
        <v>0</v>
      </c>
      <c r="H3010" s="140">
        <f t="shared" si="283"/>
        <v>0</v>
      </c>
      <c r="I3010" s="122">
        <f t="shared" si="281"/>
        <v>0</v>
      </c>
      <c r="K3010" s="120"/>
      <c r="L3010" s="141" t="e">
        <f t="shared" si="284"/>
        <v>#N/A</v>
      </c>
      <c r="M3010" s="142">
        <f>IF(C3010="ZZ Group",(SUM(IFERROR(SUM(VLOOKUP(C3010,SpeciesLookup,37,FALSE)*E3010/L3010*20*0.001),0)*(1-G3010))),SUM(IFERROR(SUM(VLOOKUP(C3010,SpeciesLookup,37,FALSE)/L3010*'6. Look Up Tables'!$M$9*0.001),0)*(1-G3010)))</f>
        <v>0</v>
      </c>
      <c r="N3010" s="120" t="s">
        <v>114</v>
      </c>
      <c r="O3010" s="122">
        <f t="shared" si="285"/>
        <v>0</v>
      </c>
      <c r="P3010" s="123"/>
    </row>
    <row r="3011" spans="2:16" x14ac:dyDescent="0.2">
      <c r="B3011" s="124"/>
      <c r="C3011" s="137"/>
      <c r="D3011" s="138">
        <f t="shared" si="282"/>
        <v>0</v>
      </c>
      <c r="E3011" s="231"/>
      <c r="F3011" s="119"/>
      <c r="G3011" s="139">
        <f t="shared" si="280"/>
        <v>0</v>
      </c>
      <c r="H3011" s="140">
        <f t="shared" si="283"/>
        <v>0</v>
      </c>
      <c r="I3011" s="122">
        <f t="shared" si="281"/>
        <v>0</v>
      </c>
      <c r="K3011" s="120"/>
      <c r="L3011" s="141" t="e">
        <f t="shared" si="284"/>
        <v>#N/A</v>
      </c>
      <c r="M3011" s="142">
        <f>IF(C3011="ZZ Group",(SUM(IFERROR(SUM(VLOOKUP(C3011,SpeciesLookup,37,FALSE)*E3011/L3011*20*0.001),0)*(1-G3011))),SUM(IFERROR(SUM(VLOOKUP(C3011,SpeciesLookup,37,FALSE)/L3011*'6. Look Up Tables'!$M$9*0.001),0)*(1-G3011)))</f>
        <v>0</v>
      </c>
      <c r="N3011" s="120" t="s">
        <v>114</v>
      </c>
      <c r="O3011" s="122">
        <f t="shared" si="285"/>
        <v>0</v>
      </c>
      <c r="P3011" s="123"/>
    </row>
    <row r="3012" spans="2:16" x14ac:dyDescent="0.2">
      <c r="B3012" s="124"/>
      <c r="C3012" s="137"/>
      <c r="D3012" s="138">
        <f t="shared" si="282"/>
        <v>0</v>
      </c>
      <c r="E3012" s="231"/>
      <c r="F3012" s="119"/>
      <c r="G3012" s="139">
        <f t="shared" si="280"/>
        <v>0</v>
      </c>
      <c r="H3012" s="140">
        <f t="shared" si="283"/>
        <v>0</v>
      </c>
      <c r="I3012" s="122">
        <f t="shared" si="281"/>
        <v>0</v>
      </c>
      <c r="K3012" s="120"/>
      <c r="L3012" s="141" t="e">
        <f t="shared" si="284"/>
        <v>#N/A</v>
      </c>
      <c r="M3012" s="142">
        <f>IF(C3012="ZZ Group",(SUM(IFERROR(SUM(VLOOKUP(C3012,SpeciesLookup,37,FALSE)*E3012/L3012*20*0.001),0)*(1-G3012))),SUM(IFERROR(SUM(VLOOKUP(C3012,SpeciesLookup,37,FALSE)/L3012*'6. Look Up Tables'!$M$9*0.001),0)*(1-G3012)))</f>
        <v>0</v>
      </c>
      <c r="N3012" s="120" t="s">
        <v>114</v>
      </c>
      <c r="O3012" s="122">
        <f t="shared" si="285"/>
        <v>0</v>
      </c>
      <c r="P3012" s="123"/>
    </row>
    <row r="3013" spans="2:16" x14ac:dyDescent="0.2">
      <c r="B3013" s="124"/>
      <c r="C3013" s="137"/>
      <c r="D3013" s="138">
        <f t="shared" si="282"/>
        <v>0</v>
      </c>
      <c r="E3013" s="231"/>
      <c r="F3013" s="119"/>
      <c r="G3013" s="139">
        <f t="shared" si="280"/>
        <v>0</v>
      </c>
      <c r="H3013" s="140">
        <f t="shared" si="283"/>
        <v>0</v>
      </c>
      <c r="I3013" s="122">
        <f t="shared" si="281"/>
        <v>0</v>
      </c>
      <c r="K3013" s="120"/>
      <c r="L3013" s="141" t="e">
        <f t="shared" si="284"/>
        <v>#N/A</v>
      </c>
      <c r="M3013" s="142">
        <f>IF(C3013="ZZ Group",(SUM(IFERROR(SUM(VLOOKUP(C3013,SpeciesLookup,37,FALSE)*E3013/L3013*20*0.001),0)*(1-G3013))),SUM(IFERROR(SUM(VLOOKUP(C3013,SpeciesLookup,37,FALSE)/L3013*'6. Look Up Tables'!$M$9*0.001),0)*(1-G3013)))</f>
        <v>0</v>
      </c>
      <c r="N3013" s="120" t="s">
        <v>114</v>
      </c>
      <c r="O3013" s="122">
        <f t="shared" si="285"/>
        <v>0</v>
      </c>
      <c r="P3013" s="123"/>
    </row>
    <row r="3014" spans="2:16" x14ac:dyDescent="0.2">
      <c r="B3014" s="124"/>
      <c r="C3014" s="137"/>
      <c r="D3014" s="138">
        <f t="shared" si="282"/>
        <v>0</v>
      </c>
      <c r="E3014" s="231"/>
      <c r="F3014" s="119"/>
      <c r="G3014" s="139">
        <f t="shared" si="280"/>
        <v>0</v>
      </c>
      <c r="H3014" s="140">
        <f t="shared" si="283"/>
        <v>0</v>
      </c>
      <c r="I3014" s="122">
        <f t="shared" si="281"/>
        <v>0</v>
      </c>
      <c r="K3014" s="120"/>
      <c r="L3014" s="141" t="e">
        <f t="shared" si="284"/>
        <v>#N/A</v>
      </c>
      <c r="M3014" s="142">
        <f>IF(C3014="ZZ Group",(SUM(IFERROR(SUM(VLOOKUP(C3014,SpeciesLookup,37,FALSE)*E3014/L3014*20*0.001),0)*(1-G3014))),SUM(IFERROR(SUM(VLOOKUP(C3014,SpeciesLookup,37,FALSE)/L3014*'6. Look Up Tables'!$M$9*0.001),0)*(1-G3014)))</f>
        <v>0</v>
      </c>
      <c r="N3014" s="120" t="s">
        <v>114</v>
      </c>
      <c r="O3014" s="122">
        <f t="shared" si="285"/>
        <v>0</v>
      </c>
      <c r="P3014" s="123"/>
    </row>
    <row r="3015" spans="2:16" x14ac:dyDescent="0.2">
      <c r="B3015" s="124"/>
      <c r="C3015" s="137"/>
      <c r="D3015" s="138">
        <f t="shared" si="282"/>
        <v>0</v>
      </c>
      <c r="E3015" s="231"/>
      <c r="F3015" s="119"/>
      <c r="G3015" s="139">
        <f t="shared" si="280"/>
        <v>0</v>
      </c>
      <c r="H3015" s="140">
        <f t="shared" si="283"/>
        <v>0</v>
      </c>
      <c r="I3015" s="122">
        <f t="shared" si="281"/>
        <v>0</v>
      </c>
      <c r="K3015" s="120"/>
      <c r="L3015" s="141" t="e">
        <f t="shared" si="284"/>
        <v>#N/A</v>
      </c>
      <c r="M3015" s="142">
        <f>IF(C3015="ZZ Group",(SUM(IFERROR(SUM(VLOOKUP(C3015,SpeciesLookup,37,FALSE)*E3015/L3015*20*0.001),0)*(1-G3015))),SUM(IFERROR(SUM(VLOOKUP(C3015,SpeciesLookup,37,FALSE)/L3015*'6. Look Up Tables'!$M$9*0.001),0)*(1-G3015)))</f>
        <v>0</v>
      </c>
      <c r="N3015" s="120" t="s">
        <v>114</v>
      </c>
      <c r="O3015" s="122">
        <f t="shared" si="285"/>
        <v>0</v>
      </c>
      <c r="P3015" s="123"/>
    </row>
    <row r="3016" spans="2:16" x14ac:dyDescent="0.2">
      <c r="B3016" s="124"/>
      <c r="C3016" s="137"/>
      <c r="D3016" s="138">
        <f t="shared" si="282"/>
        <v>0</v>
      </c>
      <c r="E3016" s="231"/>
      <c r="F3016" s="119"/>
      <c r="G3016" s="139">
        <f t="shared" si="280"/>
        <v>0</v>
      </c>
      <c r="H3016" s="140">
        <f t="shared" si="283"/>
        <v>0</v>
      </c>
      <c r="I3016" s="122">
        <f t="shared" si="281"/>
        <v>0</v>
      </c>
      <c r="K3016" s="120"/>
      <c r="L3016" s="141" t="e">
        <f t="shared" si="284"/>
        <v>#N/A</v>
      </c>
      <c r="M3016" s="142">
        <f>IF(C3016="ZZ Group",(SUM(IFERROR(SUM(VLOOKUP(C3016,SpeciesLookup,37,FALSE)*E3016/L3016*20*0.001),0)*(1-G3016))),SUM(IFERROR(SUM(VLOOKUP(C3016,SpeciesLookup,37,FALSE)/L3016*'6. Look Up Tables'!$M$9*0.001),0)*(1-G3016)))</f>
        <v>0</v>
      </c>
      <c r="N3016" s="120" t="s">
        <v>114</v>
      </c>
      <c r="O3016" s="122">
        <f t="shared" si="285"/>
        <v>0</v>
      </c>
      <c r="P3016" s="123"/>
    </row>
    <row r="3017" spans="2:16" x14ac:dyDescent="0.2">
      <c r="B3017" s="124"/>
      <c r="C3017" s="137"/>
      <c r="D3017" s="138">
        <f t="shared" si="282"/>
        <v>0</v>
      </c>
      <c r="E3017" s="231"/>
      <c r="F3017" s="119"/>
      <c r="G3017" s="139">
        <f t="shared" si="280"/>
        <v>0</v>
      </c>
      <c r="H3017" s="140">
        <f t="shared" si="283"/>
        <v>0</v>
      </c>
      <c r="I3017" s="122">
        <f t="shared" si="281"/>
        <v>0</v>
      </c>
      <c r="K3017" s="120"/>
      <c r="L3017" s="141" t="e">
        <f t="shared" si="284"/>
        <v>#N/A</v>
      </c>
      <c r="M3017" s="142">
        <f>IF(C3017="ZZ Group",(SUM(IFERROR(SUM(VLOOKUP(C3017,SpeciesLookup,37,FALSE)*E3017/L3017*20*0.001),0)*(1-G3017))),SUM(IFERROR(SUM(VLOOKUP(C3017,SpeciesLookup,37,FALSE)/L3017*'6. Look Up Tables'!$M$9*0.001),0)*(1-G3017)))</f>
        <v>0</v>
      </c>
      <c r="N3017" s="120" t="s">
        <v>114</v>
      </c>
      <c r="O3017" s="122">
        <f t="shared" si="285"/>
        <v>0</v>
      </c>
      <c r="P3017" s="123"/>
    </row>
    <row r="3018" spans="2:16" x14ac:dyDescent="0.2">
      <c r="B3018" s="124"/>
      <c r="C3018" s="137"/>
      <c r="D3018" s="138">
        <f t="shared" si="282"/>
        <v>0</v>
      </c>
      <c r="E3018" s="231"/>
      <c r="F3018" s="119"/>
      <c r="G3018" s="139">
        <f t="shared" si="280"/>
        <v>0</v>
      </c>
      <c r="H3018" s="140">
        <f t="shared" si="283"/>
        <v>0</v>
      </c>
      <c r="I3018" s="122">
        <f t="shared" si="281"/>
        <v>0</v>
      </c>
      <c r="K3018" s="120"/>
      <c r="L3018" s="141" t="e">
        <f t="shared" si="284"/>
        <v>#N/A</v>
      </c>
      <c r="M3018" s="142">
        <f>IF(C3018="ZZ Group",(SUM(IFERROR(SUM(VLOOKUP(C3018,SpeciesLookup,37,FALSE)*E3018/L3018*20*0.001),0)*(1-G3018))),SUM(IFERROR(SUM(VLOOKUP(C3018,SpeciesLookup,37,FALSE)/L3018*'6. Look Up Tables'!$M$9*0.001),0)*(1-G3018)))</f>
        <v>0</v>
      </c>
      <c r="N3018" s="120" t="s">
        <v>114</v>
      </c>
      <c r="O3018" s="122">
        <f t="shared" si="285"/>
        <v>0</v>
      </c>
      <c r="P3018" s="123"/>
    </row>
    <row r="3019" spans="2:16" x14ac:dyDescent="0.2">
      <c r="B3019" s="124"/>
      <c r="C3019" s="137"/>
      <c r="D3019" s="138">
        <f t="shared" si="282"/>
        <v>0</v>
      </c>
      <c r="E3019" s="231"/>
      <c r="F3019" s="119"/>
      <c r="G3019" s="139">
        <f t="shared" si="280"/>
        <v>0</v>
      </c>
      <c r="H3019" s="140">
        <f t="shared" si="283"/>
        <v>0</v>
      </c>
      <c r="I3019" s="122">
        <f t="shared" si="281"/>
        <v>0</v>
      </c>
      <c r="K3019" s="120"/>
      <c r="L3019" s="141" t="e">
        <f t="shared" si="284"/>
        <v>#N/A</v>
      </c>
      <c r="M3019" s="142">
        <f>IF(C3019="ZZ Group",(SUM(IFERROR(SUM(VLOOKUP(C3019,SpeciesLookup,37,FALSE)*E3019/L3019*20*0.001),0)*(1-G3019))),SUM(IFERROR(SUM(VLOOKUP(C3019,SpeciesLookup,37,FALSE)/L3019*'6. Look Up Tables'!$M$9*0.001),0)*(1-G3019)))</f>
        <v>0</v>
      </c>
      <c r="N3019" s="120" t="s">
        <v>114</v>
      </c>
      <c r="O3019" s="122">
        <f t="shared" si="285"/>
        <v>0</v>
      </c>
      <c r="P3019" s="123"/>
    </row>
    <row r="3020" spans="2:16" x14ac:dyDescent="0.2">
      <c r="B3020" s="124"/>
      <c r="C3020" s="137"/>
      <c r="D3020" s="138">
        <f t="shared" si="282"/>
        <v>0</v>
      </c>
      <c r="E3020" s="231"/>
      <c r="F3020" s="119"/>
      <c r="G3020" s="139">
        <f t="shared" si="280"/>
        <v>0</v>
      </c>
      <c r="H3020" s="140">
        <f t="shared" si="283"/>
        <v>0</v>
      </c>
      <c r="I3020" s="122">
        <f t="shared" si="281"/>
        <v>0</v>
      </c>
      <c r="K3020" s="120"/>
      <c r="L3020" s="141" t="e">
        <f t="shared" si="284"/>
        <v>#N/A</v>
      </c>
      <c r="M3020" s="142">
        <f>IF(C3020="ZZ Group",(SUM(IFERROR(SUM(VLOOKUP(C3020,SpeciesLookup,37,FALSE)*E3020/L3020*20*0.001),0)*(1-G3020))),SUM(IFERROR(SUM(VLOOKUP(C3020,SpeciesLookup,37,FALSE)/L3020*'6. Look Up Tables'!$M$9*0.001),0)*(1-G3020)))</f>
        <v>0</v>
      </c>
      <c r="N3020" s="120" t="s">
        <v>114</v>
      </c>
      <c r="O3020" s="122">
        <f t="shared" si="285"/>
        <v>0</v>
      </c>
      <c r="P3020" s="123"/>
    </row>
    <row r="3021" spans="2:16" x14ac:dyDescent="0.2">
      <c r="B3021" s="124"/>
      <c r="C3021" s="137"/>
      <c r="D3021" s="138">
        <f t="shared" si="282"/>
        <v>0</v>
      </c>
      <c r="E3021" s="231"/>
      <c r="F3021" s="119"/>
      <c r="G3021" s="139">
        <f t="shared" ref="G3021:G3084" si="286">IF(C3021="ZZ Group",SUM(F3021/E3021),(IFERROR(SUM(F3021/(PI()*(D3021)^2)),0)))</f>
        <v>0</v>
      </c>
      <c r="H3021" s="140">
        <f t="shared" si="283"/>
        <v>0</v>
      </c>
      <c r="I3021" s="122">
        <f t="shared" ref="I3021:I3084" si="287">IFERROR(SUM(H3021*(1-G3021)),(E3021*(1-G3021)))</f>
        <v>0</v>
      </c>
      <c r="K3021" s="120"/>
      <c r="L3021" s="141" t="e">
        <f t="shared" si="284"/>
        <v>#N/A</v>
      </c>
      <c r="M3021" s="142">
        <f>IF(C3021="ZZ Group",(SUM(IFERROR(SUM(VLOOKUP(C3021,SpeciesLookup,37,FALSE)*E3021/L3021*20*0.001),0)*(1-G3021))),SUM(IFERROR(SUM(VLOOKUP(C3021,SpeciesLookup,37,FALSE)/L3021*'6. Look Up Tables'!$M$9*0.001),0)*(1-G3021)))</f>
        <v>0</v>
      </c>
      <c r="N3021" s="120" t="s">
        <v>114</v>
      </c>
      <c r="O3021" s="122">
        <f t="shared" si="285"/>
        <v>0</v>
      </c>
      <c r="P3021" s="123"/>
    </row>
    <row r="3022" spans="2:16" x14ac:dyDescent="0.2">
      <c r="B3022" s="124"/>
      <c r="C3022" s="137"/>
      <c r="D3022" s="138">
        <f t="shared" si="282"/>
        <v>0</v>
      </c>
      <c r="E3022" s="231"/>
      <c r="F3022" s="119"/>
      <c r="G3022" s="139">
        <f t="shared" si="286"/>
        <v>0</v>
      </c>
      <c r="H3022" s="140">
        <f t="shared" si="283"/>
        <v>0</v>
      </c>
      <c r="I3022" s="122">
        <f t="shared" si="287"/>
        <v>0</v>
      </c>
      <c r="K3022" s="120"/>
      <c r="L3022" s="141" t="e">
        <f t="shared" si="284"/>
        <v>#N/A</v>
      </c>
      <c r="M3022" s="142">
        <f>IF(C3022="ZZ Group",(SUM(IFERROR(SUM(VLOOKUP(C3022,SpeciesLookup,37,FALSE)*E3022/L3022*20*0.001),0)*(1-G3022))),SUM(IFERROR(SUM(VLOOKUP(C3022,SpeciesLookup,37,FALSE)/L3022*'6. Look Up Tables'!$M$9*0.001),0)*(1-G3022)))</f>
        <v>0</v>
      </c>
      <c r="N3022" s="120" t="s">
        <v>114</v>
      </c>
      <c r="O3022" s="122">
        <f t="shared" si="285"/>
        <v>0</v>
      </c>
      <c r="P3022" s="123"/>
    </row>
    <row r="3023" spans="2:16" x14ac:dyDescent="0.2">
      <c r="B3023" s="124"/>
      <c r="C3023" s="137"/>
      <c r="D3023" s="138">
        <f t="shared" si="282"/>
        <v>0</v>
      </c>
      <c r="E3023" s="231"/>
      <c r="F3023" s="119"/>
      <c r="G3023" s="139">
        <f t="shared" si="286"/>
        <v>0</v>
      </c>
      <c r="H3023" s="140">
        <f t="shared" si="283"/>
        <v>0</v>
      </c>
      <c r="I3023" s="122">
        <f t="shared" si="287"/>
        <v>0</v>
      </c>
      <c r="K3023" s="120"/>
      <c r="L3023" s="141" t="e">
        <f t="shared" si="284"/>
        <v>#N/A</v>
      </c>
      <c r="M3023" s="142">
        <f>IF(C3023="ZZ Group",(SUM(IFERROR(SUM(VLOOKUP(C3023,SpeciesLookup,37,FALSE)*E3023/L3023*20*0.001),0)*(1-G3023))),SUM(IFERROR(SUM(VLOOKUP(C3023,SpeciesLookup,37,FALSE)/L3023*'6. Look Up Tables'!$M$9*0.001),0)*(1-G3023)))</f>
        <v>0</v>
      </c>
      <c r="N3023" s="120" t="s">
        <v>114</v>
      </c>
      <c r="O3023" s="122">
        <f t="shared" si="285"/>
        <v>0</v>
      </c>
      <c r="P3023" s="123"/>
    </row>
    <row r="3024" spans="2:16" x14ac:dyDescent="0.2">
      <c r="B3024" s="124"/>
      <c r="C3024" s="137"/>
      <c r="D3024" s="138">
        <f t="shared" si="282"/>
        <v>0</v>
      </c>
      <c r="E3024" s="231"/>
      <c r="F3024" s="119"/>
      <c r="G3024" s="139">
        <f t="shared" si="286"/>
        <v>0</v>
      </c>
      <c r="H3024" s="140">
        <f t="shared" si="283"/>
        <v>0</v>
      </c>
      <c r="I3024" s="122">
        <f t="shared" si="287"/>
        <v>0</v>
      </c>
      <c r="K3024" s="120"/>
      <c r="L3024" s="141" t="e">
        <f t="shared" si="284"/>
        <v>#N/A</v>
      </c>
      <c r="M3024" s="142">
        <f>IF(C3024="ZZ Group",(SUM(IFERROR(SUM(VLOOKUP(C3024,SpeciesLookup,37,FALSE)*E3024/L3024*20*0.001),0)*(1-G3024))),SUM(IFERROR(SUM(VLOOKUP(C3024,SpeciesLookup,37,FALSE)/L3024*'6. Look Up Tables'!$M$9*0.001),0)*(1-G3024)))</f>
        <v>0</v>
      </c>
      <c r="N3024" s="120" t="s">
        <v>114</v>
      </c>
      <c r="O3024" s="122">
        <f t="shared" si="285"/>
        <v>0</v>
      </c>
      <c r="P3024" s="123"/>
    </row>
    <row r="3025" spans="2:16" x14ac:dyDescent="0.2">
      <c r="B3025" s="124"/>
      <c r="C3025" s="137"/>
      <c r="D3025" s="138">
        <f t="shared" si="282"/>
        <v>0</v>
      </c>
      <c r="E3025" s="231"/>
      <c r="F3025" s="119"/>
      <c r="G3025" s="139">
        <f t="shared" si="286"/>
        <v>0</v>
      </c>
      <c r="H3025" s="140">
        <f t="shared" si="283"/>
        <v>0</v>
      </c>
      <c r="I3025" s="122">
        <f t="shared" si="287"/>
        <v>0</v>
      </c>
      <c r="K3025" s="120"/>
      <c r="L3025" s="141" t="e">
        <f t="shared" si="284"/>
        <v>#N/A</v>
      </c>
      <c r="M3025" s="142">
        <f>IF(C3025="ZZ Group",(SUM(IFERROR(SUM(VLOOKUP(C3025,SpeciesLookup,37,FALSE)*E3025/L3025*20*0.001),0)*(1-G3025))),SUM(IFERROR(SUM(VLOOKUP(C3025,SpeciesLookup,37,FALSE)/L3025*'6. Look Up Tables'!$M$9*0.001),0)*(1-G3025)))</f>
        <v>0</v>
      </c>
      <c r="N3025" s="120" t="s">
        <v>114</v>
      </c>
      <c r="O3025" s="122">
        <f t="shared" si="285"/>
        <v>0</v>
      </c>
      <c r="P3025" s="123"/>
    </row>
    <row r="3026" spans="2:16" x14ac:dyDescent="0.2">
      <c r="B3026" s="124"/>
      <c r="C3026" s="137"/>
      <c r="D3026" s="138">
        <f t="shared" si="282"/>
        <v>0</v>
      </c>
      <c r="E3026" s="231"/>
      <c r="F3026" s="119"/>
      <c r="G3026" s="139">
        <f t="shared" si="286"/>
        <v>0</v>
      </c>
      <c r="H3026" s="140">
        <f t="shared" si="283"/>
        <v>0</v>
      </c>
      <c r="I3026" s="122">
        <f t="shared" si="287"/>
        <v>0</v>
      </c>
      <c r="K3026" s="120"/>
      <c r="L3026" s="141" t="e">
        <f t="shared" si="284"/>
        <v>#N/A</v>
      </c>
      <c r="M3026" s="142">
        <f>IF(C3026="ZZ Group",(SUM(IFERROR(SUM(VLOOKUP(C3026,SpeciesLookup,37,FALSE)*E3026/L3026*20*0.001),0)*(1-G3026))),SUM(IFERROR(SUM(VLOOKUP(C3026,SpeciesLookup,37,FALSE)/L3026*'6. Look Up Tables'!$M$9*0.001),0)*(1-G3026)))</f>
        <v>0</v>
      </c>
      <c r="N3026" s="120" t="s">
        <v>114</v>
      </c>
      <c r="O3026" s="122">
        <f t="shared" si="285"/>
        <v>0</v>
      </c>
      <c r="P3026" s="123"/>
    </row>
    <row r="3027" spans="2:16" x14ac:dyDescent="0.2">
      <c r="B3027" s="124"/>
      <c r="C3027" s="137"/>
      <c r="D3027" s="138">
        <f t="shared" si="282"/>
        <v>0</v>
      </c>
      <c r="E3027" s="231"/>
      <c r="F3027" s="119"/>
      <c r="G3027" s="139">
        <f t="shared" si="286"/>
        <v>0</v>
      </c>
      <c r="H3027" s="140">
        <f t="shared" si="283"/>
        <v>0</v>
      </c>
      <c r="I3027" s="122">
        <f t="shared" si="287"/>
        <v>0</v>
      </c>
      <c r="K3027" s="120"/>
      <c r="L3027" s="141" t="e">
        <f t="shared" si="284"/>
        <v>#N/A</v>
      </c>
      <c r="M3027" s="142">
        <f>IF(C3027="ZZ Group",(SUM(IFERROR(SUM(VLOOKUP(C3027,SpeciesLookup,37,FALSE)*E3027/L3027*20*0.001),0)*(1-G3027))),SUM(IFERROR(SUM(VLOOKUP(C3027,SpeciesLookup,37,FALSE)/L3027*'6. Look Up Tables'!$M$9*0.001),0)*(1-G3027)))</f>
        <v>0</v>
      </c>
      <c r="N3027" s="120" t="s">
        <v>114</v>
      </c>
      <c r="O3027" s="122">
        <f t="shared" si="285"/>
        <v>0</v>
      </c>
      <c r="P3027" s="123"/>
    </row>
    <row r="3028" spans="2:16" x14ac:dyDescent="0.2">
      <c r="B3028" s="124"/>
      <c r="C3028" s="137"/>
      <c r="D3028" s="138">
        <f t="shared" si="282"/>
        <v>0</v>
      </c>
      <c r="E3028" s="231"/>
      <c r="F3028" s="119"/>
      <c r="G3028" s="139">
        <f t="shared" si="286"/>
        <v>0</v>
      </c>
      <c r="H3028" s="140">
        <f t="shared" si="283"/>
        <v>0</v>
      </c>
      <c r="I3028" s="122">
        <f t="shared" si="287"/>
        <v>0</v>
      </c>
      <c r="K3028" s="120"/>
      <c r="L3028" s="141" t="e">
        <f t="shared" si="284"/>
        <v>#N/A</v>
      </c>
      <c r="M3028" s="142">
        <f>IF(C3028="ZZ Group",(SUM(IFERROR(SUM(VLOOKUP(C3028,SpeciesLookup,37,FALSE)*E3028/L3028*20*0.001),0)*(1-G3028))),SUM(IFERROR(SUM(VLOOKUP(C3028,SpeciesLookup,37,FALSE)/L3028*'6. Look Up Tables'!$M$9*0.001),0)*(1-G3028)))</f>
        <v>0</v>
      </c>
      <c r="N3028" s="120" t="s">
        <v>114</v>
      </c>
      <c r="O3028" s="122">
        <f t="shared" si="285"/>
        <v>0</v>
      </c>
      <c r="P3028" s="123"/>
    </row>
    <row r="3029" spans="2:16" x14ac:dyDescent="0.2">
      <c r="B3029" s="124"/>
      <c r="C3029" s="137"/>
      <c r="D3029" s="138">
        <f t="shared" si="282"/>
        <v>0</v>
      </c>
      <c r="E3029" s="231"/>
      <c r="F3029" s="119"/>
      <c r="G3029" s="139">
        <f t="shared" si="286"/>
        <v>0</v>
      </c>
      <c r="H3029" s="140">
        <f t="shared" si="283"/>
        <v>0</v>
      </c>
      <c r="I3029" s="122">
        <f t="shared" si="287"/>
        <v>0</v>
      </c>
      <c r="K3029" s="120"/>
      <c r="L3029" s="141" t="e">
        <f t="shared" si="284"/>
        <v>#N/A</v>
      </c>
      <c r="M3029" s="142">
        <f>IF(C3029="ZZ Group",(SUM(IFERROR(SUM(VLOOKUP(C3029,SpeciesLookup,37,FALSE)*E3029/L3029*20*0.001),0)*(1-G3029))),SUM(IFERROR(SUM(VLOOKUP(C3029,SpeciesLookup,37,FALSE)/L3029*'6. Look Up Tables'!$M$9*0.001),0)*(1-G3029)))</f>
        <v>0</v>
      </c>
      <c r="N3029" s="120" t="s">
        <v>114</v>
      </c>
      <c r="O3029" s="122">
        <f t="shared" si="285"/>
        <v>0</v>
      </c>
      <c r="P3029" s="123"/>
    </row>
    <row r="3030" spans="2:16" x14ac:dyDescent="0.2">
      <c r="B3030" s="124"/>
      <c r="C3030" s="137"/>
      <c r="D3030" s="138">
        <f t="shared" si="282"/>
        <v>0</v>
      </c>
      <c r="E3030" s="231"/>
      <c r="F3030" s="119"/>
      <c r="G3030" s="139">
        <f t="shared" si="286"/>
        <v>0</v>
      </c>
      <c r="H3030" s="140">
        <f t="shared" si="283"/>
        <v>0</v>
      </c>
      <c r="I3030" s="122">
        <f t="shared" si="287"/>
        <v>0</v>
      </c>
      <c r="K3030" s="120"/>
      <c r="L3030" s="141" t="e">
        <f t="shared" si="284"/>
        <v>#N/A</v>
      </c>
      <c r="M3030" s="142">
        <f>IF(C3030="ZZ Group",(SUM(IFERROR(SUM(VLOOKUP(C3030,SpeciesLookup,37,FALSE)*E3030/L3030*20*0.001),0)*(1-G3030))),SUM(IFERROR(SUM(VLOOKUP(C3030,SpeciesLookup,37,FALSE)/L3030*'6. Look Up Tables'!$M$9*0.001),0)*(1-G3030)))</f>
        <v>0</v>
      </c>
      <c r="N3030" s="120" t="s">
        <v>114</v>
      </c>
      <c r="O3030" s="122">
        <f t="shared" si="285"/>
        <v>0</v>
      </c>
      <c r="P3030" s="123"/>
    </row>
    <row r="3031" spans="2:16" x14ac:dyDescent="0.2">
      <c r="B3031" s="124"/>
      <c r="C3031" s="137"/>
      <c r="D3031" s="138">
        <f t="shared" si="282"/>
        <v>0</v>
      </c>
      <c r="E3031" s="231"/>
      <c r="F3031" s="119"/>
      <c r="G3031" s="139">
        <f t="shared" si="286"/>
        <v>0</v>
      </c>
      <c r="H3031" s="140">
        <f t="shared" si="283"/>
        <v>0</v>
      </c>
      <c r="I3031" s="122">
        <f t="shared" si="287"/>
        <v>0</v>
      </c>
      <c r="K3031" s="120"/>
      <c r="L3031" s="141" t="e">
        <f t="shared" si="284"/>
        <v>#N/A</v>
      </c>
      <c r="M3031" s="142">
        <f>IF(C3031="ZZ Group",(SUM(IFERROR(SUM(VLOOKUP(C3031,SpeciesLookup,37,FALSE)*E3031/L3031*20*0.001),0)*(1-G3031))),SUM(IFERROR(SUM(VLOOKUP(C3031,SpeciesLookup,37,FALSE)/L3031*'6. Look Up Tables'!$M$9*0.001),0)*(1-G3031)))</f>
        <v>0</v>
      </c>
      <c r="N3031" s="120" t="s">
        <v>114</v>
      </c>
      <c r="O3031" s="122">
        <f t="shared" si="285"/>
        <v>0</v>
      </c>
      <c r="P3031" s="123"/>
    </row>
    <row r="3032" spans="2:16" x14ac:dyDescent="0.2">
      <c r="B3032" s="124"/>
      <c r="C3032" s="137"/>
      <c r="D3032" s="138">
        <f t="shared" si="282"/>
        <v>0</v>
      </c>
      <c r="E3032" s="231"/>
      <c r="F3032" s="119"/>
      <c r="G3032" s="139">
        <f t="shared" si="286"/>
        <v>0</v>
      </c>
      <c r="H3032" s="140">
        <f t="shared" si="283"/>
        <v>0</v>
      </c>
      <c r="I3032" s="122">
        <f t="shared" si="287"/>
        <v>0</v>
      </c>
      <c r="K3032" s="120"/>
      <c r="L3032" s="141" t="e">
        <f t="shared" si="284"/>
        <v>#N/A</v>
      </c>
      <c r="M3032" s="142">
        <f>IF(C3032="ZZ Group",(SUM(IFERROR(SUM(VLOOKUP(C3032,SpeciesLookup,37,FALSE)*E3032/L3032*20*0.001),0)*(1-G3032))),SUM(IFERROR(SUM(VLOOKUP(C3032,SpeciesLookup,37,FALSE)/L3032*'6. Look Up Tables'!$M$9*0.001),0)*(1-G3032)))</f>
        <v>0</v>
      </c>
      <c r="N3032" s="120" t="s">
        <v>114</v>
      </c>
      <c r="O3032" s="122">
        <f t="shared" si="285"/>
        <v>0</v>
      </c>
      <c r="P3032" s="123"/>
    </row>
    <row r="3033" spans="2:16" x14ac:dyDescent="0.2">
      <c r="B3033" s="124"/>
      <c r="C3033" s="137"/>
      <c r="D3033" s="138">
        <f t="shared" si="282"/>
        <v>0</v>
      </c>
      <c r="E3033" s="231"/>
      <c r="F3033" s="119"/>
      <c r="G3033" s="139">
        <f t="shared" si="286"/>
        <v>0</v>
      </c>
      <c r="H3033" s="140">
        <f t="shared" si="283"/>
        <v>0</v>
      </c>
      <c r="I3033" s="122">
        <f t="shared" si="287"/>
        <v>0</v>
      </c>
      <c r="K3033" s="120"/>
      <c r="L3033" s="141" t="e">
        <f t="shared" si="284"/>
        <v>#N/A</v>
      </c>
      <c r="M3033" s="142">
        <f>IF(C3033="ZZ Group",(SUM(IFERROR(SUM(VLOOKUP(C3033,SpeciesLookup,37,FALSE)*E3033/L3033*20*0.001),0)*(1-G3033))),SUM(IFERROR(SUM(VLOOKUP(C3033,SpeciesLookup,37,FALSE)/L3033*'6. Look Up Tables'!$M$9*0.001),0)*(1-G3033)))</f>
        <v>0</v>
      </c>
      <c r="N3033" s="120" t="s">
        <v>114</v>
      </c>
      <c r="O3033" s="122">
        <f t="shared" si="285"/>
        <v>0</v>
      </c>
      <c r="P3033" s="123"/>
    </row>
    <row r="3034" spans="2:16" x14ac:dyDescent="0.2">
      <c r="B3034" s="124"/>
      <c r="C3034" s="137"/>
      <c r="D3034" s="138">
        <f t="shared" si="282"/>
        <v>0</v>
      </c>
      <c r="E3034" s="231"/>
      <c r="F3034" s="119"/>
      <c r="G3034" s="139">
        <f t="shared" si="286"/>
        <v>0</v>
      </c>
      <c r="H3034" s="140">
        <f t="shared" si="283"/>
        <v>0</v>
      </c>
      <c r="I3034" s="122">
        <f t="shared" si="287"/>
        <v>0</v>
      </c>
      <c r="K3034" s="120"/>
      <c r="L3034" s="141" t="e">
        <f t="shared" si="284"/>
        <v>#N/A</v>
      </c>
      <c r="M3034" s="142">
        <f>IF(C3034="ZZ Group",(SUM(IFERROR(SUM(VLOOKUP(C3034,SpeciesLookup,37,FALSE)*E3034/L3034*20*0.001),0)*(1-G3034))),SUM(IFERROR(SUM(VLOOKUP(C3034,SpeciesLookup,37,FALSE)/L3034*'6. Look Up Tables'!$M$9*0.001),0)*(1-G3034)))</f>
        <v>0</v>
      </c>
      <c r="N3034" s="120" t="s">
        <v>114</v>
      </c>
      <c r="O3034" s="122">
        <f t="shared" si="285"/>
        <v>0</v>
      </c>
      <c r="P3034" s="123"/>
    </row>
    <row r="3035" spans="2:16" x14ac:dyDescent="0.2">
      <c r="B3035" s="124"/>
      <c r="C3035" s="137"/>
      <c r="D3035" s="138">
        <f t="shared" si="282"/>
        <v>0</v>
      </c>
      <c r="E3035" s="231"/>
      <c r="F3035" s="119"/>
      <c r="G3035" s="139">
        <f t="shared" si="286"/>
        <v>0</v>
      </c>
      <c r="H3035" s="140">
        <f t="shared" si="283"/>
        <v>0</v>
      </c>
      <c r="I3035" s="122">
        <f t="shared" si="287"/>
        <v>0</v>
      </c>
      <c r="K3035" s="120"/>
      <c r="L3035" s="141" t="e">
        <f t="shared" si="284"/>
        <v>#N/A</v>
      </c>
      <c r="M3035" s="142">
        <f>IF(C3035="ZZ Group",(SUM(IFERROR(SUM(VLOOKUP(C3035,SpeciesLookup,37,FALSE)*E3035/L3035*20*0.001),0)*(1-G3035))),SUM(IFERROR(SUM(VLOOKUP(C3035,SpeciesLookup,37,FALSE)/L3035*'6. Look Up Tables'!$M$9*0.001),0)*(1-G3035)))</f>
        <v>0</v>
      </c>
      <c r="N3035" s="120" t="s">
        <v>114</v>
      </c>
      <c r="O3035" s="122">
        <f t="shared" si="285"/>
        <v>0</v>
      </c>
      <c r="P3035" s="123"/>
    </row>
    <row r="3036" spans="2:16" x14ac:dyDescent="0.2">
      <c r="B3036" s="124"/>
      <c r="C3036" s="137"/>
      <c r="D3036" s="138">
        <f t="shared" si="282"/>
        <v>0</v>
      </c>
      <c r="E3036" s="231"/>
      <c r="F3036" s="119"/>
      <c r="G3036" s="139">
        <f t="shared" si="286"/>
        <v>0</v>
      </c>
      <c r="H3036" s="140">
        <f t="shared" si="283"/>
        <v>0</v>
      </c>
      <c r="I3036" s="122">
        <f t="shared" si="287"/>
        <v>0</v>
      </c>
      <c r="K3036" s="120"/>
      <c r="L3036" s="141" t="e">
        <f t="shared" si="284"/>
        <v>#N/A</v>
      </c>
      <c r="M3036" s="142">
        <f>IF(C3036="ZZ Group",(SUM(IFERROR(SUM(VLOOKUP(C3036,SpeciesLookup,37,FALSE)*E3036/L3036*20*0.001),0)*(1-G3036))),SUM(IFERROR(SUM(VLOOKUP(C3036,SpeciesLookup,37,FALSE)/L3036*'6. Look Up Tables'!$M$9*0.001),0)*(1-G3036)))</f>
        <v>0</v>
      </c>
      <c r="N3036" s="120" t="s">
        <v>114</v>
      </c>
      <c r="O3036" s="122">
        <f t="shared" si="285"/>
        <v>0</v>
      </c>
      <c r="P3036" s="123"/>
    </row>
    <row r="3037" spans="2:16" x14ac:dyDescent="0.2">
      <c r="B3037" s="124"/>
      <c r="C3037" s="137"/>
      <c r="D3037" s="138">
        <f t="shared" si="282"/>
        <v>0</v>
      </c>
      <c r="E3037" s="231"/>
      <c r="F3037" s="119"/>
      <c r="G3037" s="139">
        <f t="shared" si="286"/>
        <v>0</v>
      </c>
      <c r="H3037" s="140">
        <f t="shared" si="283"/>
        <v>0</v>
      </c>
      <c r="I3037" s="122">
        <f t="shared" si="287"/>
        <v>0</v>
      </c>
      <c r="K3037" s="120"/>
      <c r="L3037" s="141" t="e">
        <f t="shared" si="284"/>
        <v>#N/A</v>
      </c>
      <c r="M3037" s="142">
        <f>IF(C3037="ZZ Group",(SUM(IFERROR(SUM(VLOOKUP(C3037,SpeciesLookup,37,FALSE)*E3037/L3037*20*0.001),0)*(1-G3037))),SUM(IFERROR(SUM(VLOOKUP(C3037,SpeciesLookup,37,FALSE)/L3037*'6. Look Up Tables'!$M$9*0.001),0)*(1-G3037)))</f>
        <v>0</v>
      </c>
      <c r="N3037" s="120" t="s">
        <v>114</v>
      </c>
      <c r="O3037" s="122">
        <f t="shared" si="285"/>
        <v>0</v>
      </c>
      <c r="P3037" s="123"/>
    </row>
    <row r="3038" spans="2:16" x14ac:dyDescent="0.2">
      <c r="B3038" s="124"/>
      <c r="C3038" s="137"/>
      <c r="D3038" s="138">
        <f t="shared" si="282"/>
        <v>0</v>
      </c>
      <c r="E3038" s="231"/>
      <c r="F3038" s="119"/>
      <c r="G3038" s="139">
        <f t="shared" si="286"/>
        <v>0</v>
      </c>
      <c r="H3038" s="140">
        <f t="shared" si="283"/>
        <v>0</v>
      </c>
      <c r="I3038" s="122">
        <f t="shared" si="287"/>
        <v>0</v>
      </c>
      <c r="K3038" s="120"/>
      <c r="L3038" s="141" t="e">
        <f t="shared" si="284"/>
        <v>#N/A</v>
      </c>
      <c r="M3038" s="142">
        <f>IF(C3038="ZZ Group",(SUM(IFERROR(SUM(VLOOKUP(C3038,SpeciesLookup,37,FALSE)*E3038/L3038*20*0.001),0)*(1-G3038))),SUM(IFERROR(SUM(VLOOKUP(C3038,SpeciesLookup,37,FALSE)/L3038*'6. Look Up Tables'!$M$9*0.001),0)*(1-G3038)))</f>
        <v>0</v>
      </c>
      <c r="N3038" s="120" t="s">
        <v>114</v>
      </c>
      <c r="O3038" s="122">
        <f t="shared" si="285"/>
        <v>0</v>
      </c>
      <c r="P3038" s="123"/>
    </row>
    <row r="3039" spans="2:16" x14ac:dyDescent="0.2">
      <c r="B3039" s="124"/>
      <c r="C3039" s="137"/>
      <c r="D3039" s="138">
        <f t="shared" si="282"/>
        <v>0</v>
      </c>
      <c r="E3039" s="231"/>
      <c r="F3039" s="119"/>
      <c r="G3039" s="139">
        <f t="shared" si="286"/>
        <v>0</v>
      </c>
      <c r="H3039" s="140">
        <f t="shared" si="283"/>
        <v>0</v>
      </c>
      <c r="I3039" s="122">
        <f t="shared" si="287"/>
        <v>0</v>
      </c>
      <c r="K3039" s="120"/>
      <c r="L3039" s="141" t="e">
        <f t="shared" si="284"/>
        <v>#N/A</v>
      </c>
      <c r="M3039" s="142">
        <f>IF(C3039="ZZ Group",(SUM(IFERROR(SUM(VLOOKUP(C3039,SpeciesLookup,37,FALSE)*E3039/L3039*20*0.001),0)*(1-G3039))),SUM(IFERROR(SUM(VLOOKUP(C3039,SpeciesLookup,37,FALSE)/L3039*'6. Look Up Tables'!$M$9*0.001),0)*(1-G3039)))</f>
        <v>0</v>
      </c>
      <c r="N3039" s="120" t="s">
        <v>114</v>
      </c>
      <c r="O3039" s="122">
        <f t="shared" si="285"/>
        <v>0</v>
      </c>
      <c r="P3039" s="123"/>
    </row>
    <row r="3040" spans="2:16" x14ac:dyDescent="0.2">
      <c r="B3040" s="124"/>
      <c r="C3040" s="137"/>
      <c r="D3040" s="138">
        <f t="shared" si="282"/>
        <v>0</v>
      </c>
      <c r="E3040" s="231"/>
      <c r="F3040" s="119"/>
      <c r="G3040" s="139">
        <f t="shared" si="286"/>
        <v>0</v>
      </c>
      <c r="H3040" s="140">
        <f t="shared" si="283"/>
        <v>0</v>
      </c>
      <c r="I3040" s="122">
        <f t="shared" si="287"/>
        <v>0</v>
      </c>
      <c r="K3040" s="120"/>
      <c r="L3040" s="141" t="e">
        <f t="shared" si="284"/>
        <v>#N/A</v>
      </c>
      <c r="M3040" s="142">
        <f>IF(C3040="ZZ Group",(SUM(IFERROR(SUM(VLOOKUP(C3040,SpeciesLookup,37,FALSE)*E3040/L3040*20*0.001),0)*(1-G3040))),SUM(IFERROR(SUM(VLOOKUP(C3040,SpeciesLookup,37,FALSE)/L3040*'6. Look Up Tables'!$M$9*0.001),0)*(1-G3040)))</f>
        <v>0</v>
      </c>
      <c r="N3040" s="120" t="s">
        <v>114</v>
      </c>
      <c r="O3040" s="122">
        <f t="shared" si="285"/>
        <v>0</v>
      </c>
      <c r="P3040" s="123"/>
    </row>
    <row r="3041" spans="2:16" x14ac:dyDescent="0.2">
      <c r="B3041" s="124"/>
      <c r="C3041" s="137"/>
      <c r="D3041" s="138">
        <f t="shared" si="282"/>
        <v>0</v>
      </c>
      <c r="E3041" s="231"/>
      <c r="F3041" s="119"/>
      <c r="G3041" s="139">
        <f t="shared" si="286"/>
        <v>0</v>
      </c>
      <c r="H3041" s="140">
        <f t="shared" si="283"/>
        <v>0</v>
      </c>
      <c r="I3041" s="122">
        <f t="shared" si="287"/>
        <v>0</v>
      </c>
      <c r="K3041" s="120"/>
      <c r="L3041" s="141" t="e">
        <f t="shared" si="284"/>
        <v>#N/A</v>
      </c>
      <c r="M3041" s="142">
        <f>IF(C3041="ZZ Group",(SUM(IFERROR(SUM(VLOOKUP(C3041,SpeciesLookup,37,FALSE)*E3041/L3041*20*0.001),0)*(1-G3041))),SUM(IFERROR(SUM(VLOOKUP(C3041,SpeciesLookup,37,FALSE)/L3041*'6. Look Up Tables'!$M$9*0.001),0)*(1-G3041)))</f>
        <v>0</v>
      </c>
      <c r="N3041" s="120" t="s">
        <v>114</v>
      </c>
      <c r="O3041" s="122">
        <f t="shared" si="285"/>
        <v>0</v>
      </c>
      <c r="P3041" s="123"/>
    </row>
    <row r="3042" spans="2:16" x14ac:dyDescent="0.2">
      <c r="B3042" s="124"/>
      <c r="C3042" s="137"/>
      <c r="D3042" s="138">
        <f t="shared" si="282"/>
        <v>0</v>
      </c>
      <c r="E3042" s="231"/>
      <c r="F3042" s="119"/>
      <c r="G3042" s="139">
        <f t="shared" si="286"/>
        <v>0</v>
      </c>
      <c r="H3042" s="140">
        <f t="shared" si="283"/>
        <v>0</v>
      </c>
      <c r="I3042" s="122">
        <f t="shared" si="287"/>
        <v>0</v>
      </c>
      <c r="K3042" s="120"/>
      <c r="L3042" s="141" t="e">
        <f t="shared" si="284"/>
        <v>#N/A</v>
      </c>
      <c r="M3042" s="142">
        <f>IF(C3042="ZZ Group",(SUM(IFERROR(SUM(VLOOKUP(C3042,SpeciesLookup,37,FALSE)*E3042/L3042*20*0.001),0)*(1-G3042))),SUM(IFERROR(SUM(VLOOKUP(C3042,SpeciesLookup,37,FALSE)/L3042*'6. Look Up Tables'!$M$9*0.001),0)*(1-G3042)))</f>
        <v>0</v>
      </c>
      <c r="N3042" s="120" t="s">
        <v>114</v>
      </c>
      <c r="O3042" s="122">
        <f t="shared" si="285"/>
        <v>0</v>
      </c>
      <c r="P3042" s="123"/>
    </row>
    <row r="3043" spans="2:16" x14ac:dyDescent="0.2">
      <c r="B3043" s="124"/>
      <c r="C3043" s="137"/>
      <c r="D3043" s="138">
        <f t="shared" si="282"/>
        <v>0</v>
      </c>
      <c r="E3043" s="231"/>
      <c r="F3043" s="119"/>
      <c r="G3043" s="139">
        <f t="shared" si="286"/>
        <v>0</v>
      </c>
      <c r="H3043" s="140">
        <f t="shared" si="283"/>
        <v>0</v>
      </c>
      <c r="I3043" s="122">
        <f t="shared" si="287"/>
        <v>0</v>
      </c>
      <c r="K3043" s="120"/>
      <c r="L3043" s="141" t="e">
        <f t="shared" si="284"/>
        <v>#N/A</v>
      </c>
      <c r="M3043" s="142">
        <f>IF(C3043="ZZ Group",(SUM(IFERROR(SUM(VLOOKUP(C3043,SpeciesLookup,37,FALSE)*E3043/L3043*20*0.001),0)*(1-G3043))),SUM(IFERROR(SUM(VLOOKUP(C3043,SpeciesLookup,37,FALSE)/L3043*'6. Look Up Tables'!$M$9*0.001),0)*(1-G3043)))</f>
        <v>0</v>
      </c>
      <c r="N3043" s="120" t="s">
        <v>114</v>
      </c>
      <c r="O3043" s="122">
        <f t="shared" si="285"/>
        <v>0</v>
      </c>
      <c r="P3043" s="123"/>
    </row>
    <row r="3044" spans="2:16" x14ac:dyDescent="0.2">
      <c r="B3044" s="124"/>
      <c r="C3044" s="137"/>
      <c r="D3044" s="138">
        <f t="shared" si="282"/>
        <v>0</v>
      </c>
      <c r="E3044" s="231"/>
      <c r="F3044" s="119"/>
      <c r="G3044" s="139">
        <f t="shared" si="286"/>
        <v>0</v>
      </c>
      <c r="H3044" s="140">
        <f t="shared" si="283"/>
        <v>0</v>
      </c>
      <c r="I3044" s="122">
        <f t="shared" si="287"/>
        <v>0</v>
      </c>
      <c r="K3044" s="120"/>
      <c r="L3044" s="141" t="e">
        <f t="shared" si="284"/>
        <v>#N/A</v>
      </c>
      <c r="M3044" s="142">
        <f>IF(C3044="ZZ Group",(SUM(IFERROR(SUM(VLOOKUP(C3044,SpeciesLookup,37,FALSE)*E3044/L3044*20*0.001),0)*(1-G3044))),SUM(IFERROR(SUM(VLOOKUP(C3044,SpeciesLookup,37,FALSE)/L3044*'6. Look Up Tables'!$M$9*0.001),0)*(1-G3044)))</f>
        <v>0</v>
      </c>
      <c r="N3044" s="120" t="s">
        <v>114</v>
      </c>
      <c r="O3044" s="122">
        <f t="shared" si="285"/>
        <v>0</v>
      </c>
      <c r="P3044" s="123"/>
    </row>
    <row r="3045" spans="2:16" x14ac:dyDescent="0.2">
      <c r="B3045" s="124"/>
      <c r="C3045" s="137"/>
      <c r="D3045" s="138">
        <f t="shared" si="282"/>
        <v>0</v>
      </c>
      <c r="E3045" s="231"/>
      <c r="F3045" s="119"/>
      <c r="G3045" s="139">
        <f t="shared" si="286"/>
        <v>0</v>
      </c>
      <c r="H3045" s="140">
        <f t="shared" si="283"/>
        <v>0</v>
      </c>
      <c r="I3045" s="122">
        <f t="shared" si="287"/>
        <v>0</v>
      </c>
      <c r="K3045" s="120"/>
      <c r="L3045" s="141" t="e">
        <f t="shared" si="284"/>
        <v>#N/A</v>
      </c>
      <c r="M3045" s="142">
        <f>IF(C3045="ZZ Group",(SUM(IFERROR(SUM(VLOOKUP(C3045,SpeciesLookup,37,FALSE)*E3045/L3045*20*0.001),0)*(1-G3045))),SUM(IFERROR(SUM(VLOOKUP(C3045,SpeciesLookup,37,FALSE)/L3045*'6. Look Up Tables'!$M$9*0.001),0)*(1-G3045)))</f>
        <v>0</v>
      </c>
      <c r="N3045" s="120" t="s">
        <v>114</v>
      </c>
      <c r="O3045" s="122">
        <f t="shared" si="285"/>
        <v>0</v>
      </c>
      <c r="P3045" s="123"/>
    </row>
    <row r="3046" spans="2:16" x14ac:dyDescent="0.2">
      <c r="B3046" s="124"/>
      <c r="C3046" s="137"/>
      <c r="D3046" s="138">
        <f t="shared" si="282"/>
        <v>0</v>
      </c>
      <c r="E3046" s="231"/>
      <c r="F3046" s="119"/>
      <c r="G3046" s="139">
        <f t="shared" si="286"/>
        <v>0</v>
      </c>
      <c r="H3046" s="140">
        <f t="shared" si="283"/>
        <v>0</v>
      </c>
      <c r="I3046" s="122">
        <f t="shared" si="287"/>
        <v>0</v>
      </c>
      <c r="K3046" s="120"/>
      <c r="L3046" s="141" t="e">
        <f t="shared" si="284"/>
        <v>#N/A</v>
      </c>
      <c r="M3046" s="142">
        <f>IF(C3046="ZZ Group",(SUM(IFERROR(SUM(VLOOKUP(C3046,SpeciesLookup,37,FALSE)*E3046/L3046*20*0.001),0)*(1-G3046))),SUM(IFERROR(SUM(VLOOKUP(C3046,SpeciesLookup,37,FALSE)/L3046*'6. Look Up Tables'!$M$9*0.001),0)*(1-G3046)))</f>
        <v>0</v>
      </c>
      <c r="N3046" s="120" t="s">
        <v>114</v>
      </c>
      <c r="O3046" s="122">
        <f t="shared" si="285"/>
        <v>0</v>
      </c>
      <c r="P3046" s="123"/>
    </row>
    <row r="3047" spans="2:16" x14ac:dyDescent="0.2">
      <c r="B3047" s="124"/>
      <c r="C3047" s="137"/>
      <c r="D3047" s="138">
        <f t="shared" si="282"/>
        <v>0</v>
      </c>
      <c r="E3047" s="231"/>
      <c r="F3047" s="119"/>
      <c r="G3047" s="139">
        <f t="shared" si="286"/>
        <v>0</v>
      </c>
      <c r="H3047" s="140">
        <f t="shared" si="283"/>
        <v>0</v>
      </c>
      <c r="I3047" s="122">
        <f t="shared" si="287"/>
        <v>0</v>
      </c>
      <c r="K3047" s="120"/>
      <c r="L3047" s="141" t="e">
        <f t="shared" si="284"/>
        <v>#N/A</v>
      </c>
      <c r="M3047" s="142">
        <f>IF(C3047="ZZ Group",(SUM(IFERROR(SUM(VLOOKUP(C3047,SpeciesLookup,37,FALSE)*E3047/L3047*20*0.001),0)*(1-G3047))),SUM(IFERROR(SUM(VLOOKUP(C3047,SpeciesLookup,37,FALSE)/L3047*'6. Look Up Tables'!$M$9*0.001),0)*(1-G3047)))</f>
        <v>0</v>
      </c>
      <c r="N3047" s="120" t="s">
        <v>114</v>
      </c>
      <c r="O3047" s="122">
        <f t="shared" si="285"/>
        <v>0</v>
      </c>
      <c r="P3047" s="123"/>
    </row>
    <row r="3048" spans="2:16" x14ac:dyDescent="0.2">
      <c r="B3048" s="124"/>
      <c r="C3048" s="137"/>
      <c r="D3048" s="138">
        <f t="shared" si="282"/>
        <v>0</v>
      </c>
      <c r="E3048" s="231"/>
      <c r="F3048" s="119"/>
      <c r="G3048" s="139">
        <f t="shared" si="286"/>
        <v>0</v>
      </c>
      <c r="H3048" s="140">
        <f t="shared" si="283"/>
        <v>0</v>
      </c>
      <c r="I3048" s="122">
        <f t="shared" si="287"/>
        <v>0</v>
      </c>
      <c r="K3048" s="120"/>
      <c r="L3048" s="141" t="e">
        <f t="shared" si="284"/>
        <v>#N/A</v>
      </c>
      <c r="M3048" s="142">
        <f>IF(C3048="ZZ Group",(SUM(IFERROR(SUM(VLOOKUP(C3048,SpeciesLookup,37,FALSE)*E3048/L3048*20*0.001),0)*(1-G3048))),SUM(IFERROR(SUM(VLOOKUP(C3048,SpeciesLookup,37,FALSE)/L3048*'6. Look Up Tables'!$M$9*0.001),0)*(1-G3048)))</f>
        <v>0</v>
      </c>
      <c r="N3048" s="120" t="s">
        <v>114</v>
      </c>
      <c r="O3048" s="122">
        <f t="shared" si="285"/>
        <v>0</v>
      </c>
      <c r="P3048" s="123"/>
    </row>
    <row r="3049" spans="2:16" x14ac:dyDescent="0.2">
      <c r="B3049" s="124"/>
      <c r="C3049" s="137"/>
      <c r="D3049" s="138">
        <f t="shared" si="282"/>
        <v>0</v>
      </c>
      <c r="E3049" s="231"/>
      <c r="F3049" s="119"/>
      <c r="G3049" s="139">
        <f t="shared" si="286"/>
        <v>0</v>
      </c>
      <c r="H3049" s="140">
        <f t="shared" si="283"/>
        <v>0</v>
      </c>
      <c r="I3049" s="122">
        <f t="shared" si="287"/>
        <v>0</v>
      </c>
      <c r="K3049" s="120"/>
      <c r="L3049" s="141" t="e">
        <f t="shared" si="284"/>
        <v>#N/A</v>
      </c>
      <c r="M3049" s="142">
        <f>IF(C3049="ZZ Group",(SUM(IFERROR(SUM(VLOOKUP(C3049,SpeciesLookup,37,FALSE)*E3049/L3049*20*0.001),0)*(1-G3049))),SUM(IFERROR(SUM(VLOOKUP(C3049,SpeciesLookup,37,FALSE)/L3049*'6. Look Up Tables'!$M$9*0.001),0)*(1-G3049)))</f>
        <v>0</v>
      </c>
      <c r="N3049" s="120" t="s">
        <v>114</v>
      </c>
      <c r="O3049" s="122">
        <f t="shared" si="285"/>
        <v>0</v>
      </c>
      <c r="P3049" s="123"/>
    </row>
    <row r="3050" spans="2:16" x14ac:dyDescent="0.2">
      <c r="B3050" s="124"/>
      <c r="C3050" s="137"/>
      <c r="D3050" s="138">
        <f t="shared" si="282"/>
        <v>0</v>
      </c>
      <c r="E3050" s="231"/>
      <c r="F3050" s="119"/>
      <c r="G3050" s="139">
        <f t="shared" si="286"/>
        <v>0</v>
      </c>
      <c r="H3050" s="140">
        <f t="shared" si="283"/>
        <v>0</v>
      </c>
      <c r="I3050" s="122">
        <f t="shared" si="287"/>
        <v>0</v>
      </c>
      <c r="K3050" s="120"/>
      <c r="L3050" s="141" t="e">
        <f t="shared" si="284"/>
        <v>#N/A</v>
      </c>
      <c r="M3050" s="142">
        <f>IF(C3050="ZZ Group",(SUM(IFERROR(SUM(VLOOKUP(C3050,SpeciesLookup,37,FALSE)*E3050/L3050*20*0.001),0)*(1-G3050))),SUM(IFERROR(SUM(VLOOKUP(C3050,SpeciesLookup,37,FALSE)/L3050*'6. Look Up Tables'!$M$9*0.001),0)*(1-G3050)))</f>
        <v>0</v>
      </c>
      <c r="N3050" s="120" t="s">
        <v>114</v>
      </c>
      <c r="O3050" s="122">
        <f t="shared" si="285"/>
        <v>0</v>
      </c>
      <c r="P3050" s="123"/>
    </row>
    <row r="3051" spans="2:16" x14ac:dyDescent="0.2">
      <c r="B3051" s="124"/>
      <c r="C3051" s="137"/>
      <c r="D3051" s="138">
        <f t="shared" si="282"/>
        <v>0</v>
      </c>
      <c r="E3051" s="231"/>
      <c r="F3051" s="119"/>
      <c r="G3051" s="139">
        <f t="shared" si="286"/>
        <v>0</v>
      </c>
      <c r="H3051" s="140">
        <f t="shared" si="283"/>
        <v>0</v>
      </c>
      <c r="I3051" s="122">
        <f t="shared" si="287"/>
        <v>0</v>
      </c>
      <c r="K3051" s="120"/>
      <c r="L3051" s="141" t="e">
        <f t="shared" si="284"/>
        <v>#N/A</v>
      </c>
      <c r="M3051" s="142">
        <f>IF(C3051="ZZ Group",(SUM(IFERROR(SUM(VLOOKUP(C3051,SpeciesLookup,37,FALSE)*E3051/L3051*20*0.001),0)*(1-G3051))),SUM(IFERROR(SUM(VLOOKUP(C3051,SpeciesLookup,37,FALSE)/L3051*'6. Look Up Tables'!$M$9*0.001),0)*(1-G3051)))</f>
        <v>0</v>
      </c>
      <c r="N3051" s="120" t="s">
        <v>114</v>
      </c>
      <c r="O3051" s="122">
        <f t="shared" si="285"/>
        <v>0</v>
      </c>
      <c r="P3051" s="123"/>
    </row>
    <row r="3052" spans="2:16" x14ac:dyDescent="0.2">
      <c r="B3052" s="124"/>
      <c r="C3052" s="137"/>
      <c r="D3052" s="138">
        <f t="shared" si="282"/>
        <v>0</v>
      </c>
      <c r="E3052" s="231"/>
      <c r="F3052" s="119"/>
      <c r="G3052" s="139">
        <f t="shared" si="286"/>
        <v>0</v>
      </c>
      <c r="H3052" s="140">
        <f t="shared" si="283"/>
        <v>0</v>
      </c>
      <c r="I3052" s="122">
        <f t="shared" si="287"/>
        <v>0</v>
      </c>
      <c r="K3052" s="120"/>
      <c r="L3052" s="141" t="e">
        <f t="shared" si="284"/>
        <v>#N/A</v>
      </c>
      <c r="M3052" s="142">
        <f>IF(C3052="ZZ Group",(SUM(IFERROR(SUM(VLOOKUP(C3052,SpeciesLookup,37,FALSE)*E3052/L3052*20*0.001),0)*(1-G3052))),SUM(IFERROR(SUM(VLOOKUP(C3052,SpeciesLookup,37,FALSE)/L3052*'6. Look Up Tables'!$M$9*0.001),0)*(1-G3052)))</f>
        <v>0</v>
      </c>
      <c r="N3052" s="120" t="s">
        <v>114</v>
      </c>
      <c r="O3052" s="122">
        <f t="shared" si="285"/>
        <v>0</v>
      </c>
      <c r="P3052" s="123"/>
    </row>
    <row r="3053" spans="2:16" x14ac:dyDescent="0.2">
      <c r="B3053" s="124"/>
      <c r="C3053" s="137"/>
      <c r="D3053" s="138">
        <f t="shared" si="282"/>
        <v>0</v>
      </c>
      <c r="E3053" s="231"/>
      <c r="F3053" s="119"/>
      <c r="G3053" s="139">
        <f t="shared" si="286"/>
        <v>0</v>
      </c>
      <c r="H3053" s="140">
        <f t="shared" si="283"/>
        <v>0</v>
      </c>
      <c r="I3053" s="122">
        <f t="shared" si="287"/>
        <v>0</v>
      </c>
      <c r="K3053" s="120"/>
      <c r="L3053" s="141" t="e">
        <f t="shared" si="284"/>
        <v>#N/A</v>
      </c>
      <c r="M3053" s="142">
        <f>IF(C3053="ZZ Group",(SUM(IFERROR(SUM(VLOOKUP(C3053,SpeciesLookup,37,FALSE)*E3053/L3053*20*0.001),0)*(1-G3053))),SUM(IFERROR(SUM(VLOOKUP(C3053,SpeciesLookup,37,FALSE)/L3053*'6. Look Up Tables'!$M$9*0.001),0)*(1-G3053)))</f>
        <v>0</v>
      </c>
      <c r="N3053" s="120" t="s">
        <v>114</v>
      </c>
      <c r="O3053" s="122">
        <f t="shared" si="285"/>
        <v>0</v>
      </c>
      <c r="P3053" s="123"/>
    </row>
    <row r="3054" spans="2:16" x14ac:dyDescent="0.2">
      <c r="B3054" s="124"/>
      <c r="C3054" s="137"/>
      <c r="D3054" s="138">
        <f t="shared" si="282"/>
        <v>0</v>
      </c>
      <c r="E3054" s="231"/>
      <c r="F3054" s="119"/>
      <c r="G3054" s="139">
        <f t="shared" si="286"/>
        <v>0</v>
      </c>
      <c r="H3054" s="140">
        <f t="shared" si="283"/>
        <v>0</v>
      </c>
      <c r="I3054" s="122">
        <f t="shared" si="287"/>
        <v>0</v>
      </c>
      <c r="K3054" s="120"/>
      <c r="L3054" s="141" t="e">
        <f t="shared" si="284"/>
        <v>#N/A</v>
      </c>
      <c r="M3054" s="142">
        <f>IF(C3054="ZZ Group",(SUM(IFERROR(SUM(VLOOKUP(C3054,SpeciesLookup,37,FALSE)*E3054/L3054*20*0.001),0)*(1-G3054))),SUM(IFERROR(SUM(VLOOKUP(C3054,SpeciesLookup,37,FALSE)/L3054*'6. Look Up Tables'!$M$9*0.001),0)*(1-G3054)))</f>
        <v>0</v>
      </c>
      <c r="N3054" s="120" t="s">
        <v>114</v>
      </c>
      <c r="O3054" s="122">
        <f t="shared" si="285"/>
        <v>0</v>
      </c>
      <c r="P3054" s="123"/>
    </row>
    <row r="3055" spans="2:16" x14ac:dyDescent="0.2">
      <c r="B3055" s="124"/>
      <c r="C3055" s="137"/>
      <c r="D3055" s="138">
        <f t="shared" si="282"/>
        <v>0</v>
      </c>
      <c r="E3055" s="231"/>
      <c r="F3055" s="119"/>
      <c r="G3055" s="139">
        <f t="shared" si="286"/>
        <v>0</v>
      </c>
      <c r="H3055" s="140">
        <f t="shared" si="283"/>
        <v>0</v>
      </c>
      <c r="I3055" s="122">
        <f t="shared" si="287"/>
        <v>0</v>
      </c>
      <c r="K3055" s="120"/>
      <c r="L3055" s="141" t="e">
        <f t="shared" si="284"/>
        <v>#N/A</v>
      </c>
      <c r="M3055" s="142">
        <f>IF(C3055="ZZ Group",(SUM(IFERROR(SUM(VLOOKUP(C3055,SpeciesLookup,37,FALSE)*E3055/L3055*20*0.001),0)*(1-G3055))),SUM(IFERROR(SUM(VLOOKUP(C3055,SpeciesLookup,37,FALSE)/L3055*'6. Look Up Tables'!$M$9*0.001),0)*(1-G3055)))</f>
        <v>0</v>
      </c>
      <c r="N3055" s="120" t="s">
        <v>114</v>
      </c>
      <c r="O3055" s="122">
        <f t="shared" si="285"/>
        <v>0</v>
      </c>
      <c r="P3055" s="123"/>
    </row>
    <row r="3056" spans="2:16" x14ac:dyDescent="0.2">
      <c r="B3056" s="124"/>
      <c r="C3056" s="137"/>
      <c r="D3056" s="138">
        <f t="shared" si="282"/>
        <v>0</v>
      </c>
      <c r="E3056" s="231"/>
      <c r="F3056" s="119"/>
      <c r="G3056" s="139">
        <f t="shared" si="286"/>
        <v>0</v>
      </c>
      <c r="H3056" s="140">
        <f t="shared" si="283"/>
        <v>0</v>
      </c>
      <c r="I3056" s="122">
        <f t="shared" si="287"/>
        <v>0</v>
      </c>
      <c r="K3056" s="120"/>
      <c r="L3056" s="141" t="e">
        <f t="shared" si="284"/>
        <v>#N/A</v>
      </c>
      <c r="M3056" s="142">
        <f>IF(C3056="ZZ Group",(SUM(IFERROR(SUM(VLOOKUP(C3056,SpeciesLookup,37,FALSE)*E3056/L3056*20*0.001),0)*(1-G3056))),SUM(IFERROR(SUM(VLOOKUP(C3056,SpeciesLookup,37,FALSE)/L3056*'6. Look Up Tables'!$M$9*0.001),0)*(1-G3056)))</f>
        <v>0</v>
      </c>
      <c r="N3056" s="120" t="s">
        <v>114</v>
      </c>
      <c r="O3056" s="122">
        <f t="shared" si="285"/>
        <v>0</v>
      </c>
      <c r="P3056" s="123"/>
    </row>
    <row r="3057" spans="2:16" x14ac:dyDescent="0.2">
      <c r="B3057" s="124"/>
      <c r="C3057" s="137"/>
      <c r="D3057" s="138">
        <f t="shared" si="282"/>
        <v>0</v>
      </c>
      <c r="E3057" s="231"/>
      <c r="F3057" s="119"/>
      <c r="G3057" s="139">
        <f t="shared" si="286"/>
        <v>0</v>
      </c>
      <c r="H3057" s="140">
        <f t="shared" si="283"/>
        <v>0</v>
      </c>
      <c r="I3057" s="122">
        <f t="shared" si="287"/>
        <v>0</v>
      </c>
      <c r="K3057" s="120"/>
      <c r="L3057" s="141" t="e">
        <f t="shared" si="284"/>
        <v>#N/A</v>
      </c>
      <c r="M3057" s="142">
        <f>IF(C3057="ZZ Group",(SUM(IFERROR(SUM(VLOOKUP(C3057,SpeciesLookup,37,FALSE)*E3057/L3057*20*0.001),0)*(1-G3057))),SUM(IFERROR(SUM(VLOOKUP(C3057,SpeciesLookup,37,FALSE)/L3057*'6. Look Up Tables'!$M$9*0.001),0)*(1-G3057)))</f>
        <v>0</v>
      </c>
      <c r="N3057" s="120" t="s">
        <v>114</v>
      </c>
      <c r="O3057" s="122">
        <f t="shared" si="285"/>
        <v>0</v>
      </c>
      <c r="P3057" s="123"/>
    </row>
    <row r="3058" spans="2:16" x14ac:dyDescent="0.2">
      <c r="B3058" s="124"/>
      <c r="C3058" s="137"/>
      <c r="D3058" s="138">
        <f t="shared" si="282"/>
        <v>0</v>
      </c>
      <c r="E3058" s="231"/>
      <c r="F3058" s="119"/>
      <c r="G3058" s="139">
        <f t="shared" si="286"/>
        <v>0</v>
      </c>
      <c r="H3058" s="140">
        <f t="shared" si="283"/>
        <v>0</v>
      </c>
      <c r="I3058" s="122">
        <f t="shared" si="287"/>
        <v>0</v>
      </c>
      <c r="K3058" s="120"/>
      <c r="L3058" s="141" t="e">
        <f t="shared" si="284"/>
        <v>#N/A</v>
      </c>
      <c r="M3058" s="142">
        <f>IF(C3058="ZZ Group",(SUM(IFERROR(SUM(VLOOKUP(C3058,SpeciesLookup,37,FALSE)*E3058/L3058*20*0.001),0)*(1-G3058))),SUM(IFERROR(SUM(VLOOKUP(C3058,SpeciesLookup,37,FALSE)/L3058*'6. Look Up Tables'!$M$9*0.001),0)*(1-G3058)))</f>
        <v>0</v>
      </c>
      <c r="N3058" s="120" t="s">
        <v>114</v>
      </c>
      <c r="O3058" s="122">
        <f t="shared" si="285"/>
        <v>0</v>
      </c>
      <c r="P3058" s="123"/>
    </row>
    <row r="3059" spans="2:16" x14ac:dyDescent="0.2">
      <c r="B3059" s="124"/>
      <c r="C3059" s="137"/>
      <c r="D3059" s="138">
        <f t="shared" si="282"/>
        <v>0</v>
      </c>
      <c r="E3059" s="231"/>
      <c r="F3059" s="119"/>
      <c r="G3059" s="139">
        <f t="shared" si="286"/>
        <v>0</v>
      </c>
      <c r="H3059" s="140">
        <f t="shared" si="283"/>
        <v>0</v>
      </c>
      <c r="I3059" s="122">
        <f t="shared" si="287"/>
        <v>0</v>
      </c>
      <c r="K3059" s="120"/>
      <c r="L3059" s="141" t="e">
        <f t="shared" si="284"/>
        <v>#N/A</v>
      </c>
      <c r="M3059" s="142">
        <f>IF(C3059="ZZ Group",(SUM(IFERROR(SUM(VLOOKUP(C3059,SpeciesLookup,37,FALSE)*E3059/L3059*20*0.001),0)*(1-G3059))),SUM(IFERROR(SUM(VLOOKUP(C3059,SpeciesLookup,37,FALSE)/L3059*'6. Look Up Tables'!$M$9*0.001),0)*(1-G3059)))</f>
        <v>0</v>
      </c>
      <c r="N3059" s="120" t="s">
        <v>114</v>
      </c>
      <c r="O3059" s="122">
        <f t="shared" si="285"/>
        <v>0</v>
      </c>
      <c r="P3059" s="123"/>
    </row>
    <row r="3060" spans="2:16" x14ac:dyDescent="0.2">
      <c r="B3060" s="124"/>
      <c r="C3060" s="137"/>
      <c r="D3060" s="138">
        <f t="shared" si="282"/>
        <v>0</v>
      </c>
      <c r="E3060" s="231"/>
      <c r="F3060" s="119"/>
      <c r="G3060" s="139">
        <f t="shared" si="286"/>
        <v>0</v>
      </c>
      <c r="H3060" s="140">
        <f t="shared" si="283"/>
        <v>0</v>
      </c>
      <c r="I3060" s="122">
        <f t="shared" si="287"/>
        <v>0</v>
      </c>
      <c r="K3060" s="120"/>
      <c r="L3060" s="141" t="e">
        <f t="shared" si="284"/>
        <v>#N/A</v>
      </c>
      <c r="M3060" s="142">
        <f>IF(C3060="ZZ Group",(SUM(IFERROR(SUM(VLOOKUP(C3060,SpeciesLookup,37,FALSE)*E3060/L3060*20*0.001),0)*(1-G3060))),SUM(IFERROR(SUM(VLOOKUP(C3060,SpeciesLookup,37,FALSE)/L3060*'6. Look Up Tables'!$M$9*0.001),0)*(1-G3060)))</f>
        <v>0</v>
      </c>
      <c r="N3060" s="120" t="s">
        <v>114</v>
      </c>
      <c r="O3060" s="122">
        <f t="shared" si="285"/>
        <v>0</v>
      </c>
      <c r="P3060" s="123"/>
    </row>
    <row r="3061" spans="2:16" x14ac:dyDescent="0.2">
      <c r="B3061" s="124"/>
      <c r="C3061" s="137"/>
      <c r="D3061" s="138">
        <f t="shared" si="282"/>
        <v>0</v>
      </c>
      <c r="E3061" s="231"/>
      <c r="F3061" s="119"/>
      <c r="G3061" s="139">
        <f t="shared" si="286"/>
        <v>0</v>
      </c>
      <c r="H3061" s="140">
        <f t="shared" si="283"/>
        <v>0</v>
      </c>
      <c r="I3061" s="122">
        <f t="shared" si="287"/>
        <v>0</v>
      </c>
      <c r="K3061" s="120"/>
      <c r="L3061" s="141" t="e">
        <f t="shared" si="284"/>
        <v>#N/A</v>
      </c>
      <c r="M3061" s="142">
        <f>IF(C3061="ZZ Group",(SUM(IFERROR(SUM(VLOOKUP(C3061,SpeciesLookup,37,FALSE)*E3061/L3061*20*0.001),0)*(1-G3061))),SUM(IFERROR(SUM(VLOOKUP(C3061,SpeciesLookup,37,FALSE)/L3061*'6. Look Up Tables'!$M$9*0.001),0)*(1-G3061)))</f>
        <v>0</v>
      </c>
      <c r="N3061" s="120" t="s">
        <v>114</v>
      </c>
      <c r="O3061" s="122">
        <f t="shared" si="285"/>
        <v>0</v>
      </c>
      <c r="P3061" s="123"/>
    </row>
    <row r="3062" spans="2:16" x14ac:dyDescent="0.2">
      <c r="B3062" s="124"/>
      <c r="C3062" s="137"/>
      <c r="D3062" s="138">
        <f t="shared" si="282"/>
        <v>0</v>
      </c>
      <c r="E3062" s="231"/>
      <c r="F3062" s="119"/>
      <c r="G3062" s="139">
        <f t="shared" si="286"/>
        <v>0</v>
      </c>
      <c r="H3062" s="140">
        <f t="shared" si="283"/>
        <v>0</v>
      </c>
      <c r="I3062" s="122">
        <f t="shared" si="287"/>
        <v>0</v>
      </c>
      <c r="K3062" s="120"/>
      <c r="L3062" s="141" t="e">
        <f t="shared" si="284"/>
        <v>#N/A</v>
      </c>
      <c r="M3062" s="142">
        <f>IF(C3062="ZZ Group",(SUM(IFERROR(SUM(VLOOKUP(C3062,SpeciesLookup,37,FALSE)*E3062/L3062*20*0.001),0)*(1-G3062))),SUM(IFERROR(SUM(VLOOKUP(C3062,SpeciesLookup,37,FALSE)/L3062*'6. Look Up Tables'!$M$9*0.001),0)*(1-G3062)))</f>
        <v>0</v>
      </c>
      <c r="N3062" s="120" t="s">
        <v>114</v>
      </c>
      <c r="O3062" s="122">
        <f t="shared" si="285"/>
        <v>0</v>
      </c>
      <c r="P3062" s="123"/>
    </row>
    <row r="3063" spans="2:16" x14ac:dyDescent="0.2">
      <c r="B3063" s="124"/>
      <c r="C3063" s="137"/>
      <c r="D3063" s="138">
        <f t="shared" si="282"/>
        <v>0</v>
      </c>
      <c r="E3063" s="231"/>
      <c r="F3063" s="119"/>
      <c r="G3063" s="139">
        <f t="shared" si="286"/>
        <v>0</v>
      </c>
      <c r="H3063" s="140">
        <f t="shared" si="283"/>
        <v>0</v>
      </c>
      <c r="I3063" s="122">
        <f t="shared" si="287"/>
        <v>0</v>
      </c>
      <c r="K3063" s="120"/>
      <c r="L3063" s="141" t="e">
        <f t="shared" si="284"/>
        <v>#N/A</v>
      </c>
      <c r="M3063" s="142">
        <f>IF(C3063="ZZ Group",(SUM(IFERROR(SUM(VLOOKUP(C3063,SpeciesLookup,37,FALSE)*E3063/L3063*20*0.001),0)*(1-G3063))),SUM(IFERROR(SUM(VLOOKUP(C3063,SpeciesLookup,37,FALSE)/L3063*'6. Look Up Tables'!$M$9*0.001),0)*(1-G3063)))</f>
        <v>0</v>
      </c>
      <c r="N3063" s="120" t="s">
        <v>114</v>
      </c>
      <c r="O3063" s="122">
        <f t="shared" si="285"/>
        <v>0</v>
      </c>
      <c r="P3063" s="123"/>
    </row>
    <row r="3064" spans="2:16" x14ac:dyDescent="0.2">
      <c r="B3064" s="124"/>
      <c r="C3064" s="137"/>
      <c r="D3064" s="138">
        <f t="shared" si="282"/>
        <v>0</v>
      </c>
      <c r="E3064" s="231"/>
      <c r="F3064" s="119"/>
      <c r="G3064" s="139">
        <f t="shared" si="286"/>
        <v>0</v>
      </c>
      <c r="H3064" s="140">
        <f t="shared" si="283"/>
        <v>0</v>
      </c>
      <c r="I3064" s="122">
        <f t="shared" si="287"/>
        <v>0</v>
      </c>
      <c r="K3064" s="120"/>
      <c r="L3064" s="141" t="e">
        <f t="shared" si="284"/>
        <v>#N/A</v>
      </c>
      <c r="M3064" s="142">
        <f>IF(C3064="ZZ Group",(SUM(IFERROR(SUM(VLOOKUP(C3064,SpeciesLookup,37,FALSE)*E3064/L3064*20*0.001),0)*(1-G3064))),SUM(IFERROR(SUM(VLOOKUP(C3064,SpeciesLookup,37,FALSE)/L3064*'6. Look Up Tables'!$M$9*0.001),0)*(1-G3064)))</f>
        <v>0</v>
      </c>
      <c r="N3064" s="120" t="s">
        <v>114</v>
      </c>
      <c r="O3064" s="122">
        <f t="shared" si="285"/>
        <v>0</v>
      </c>
      <c r="P3064" s="123"/>
    </row>
    <row r="3065" spans="2:16" x14ac:dyDescent="0.2">
      <c r="B3065" s="124"/>
      <c r="C3065" s="137"/>
      <c r="D3065" s="138">
        <f t="shared" si="282"/>
        <v>0</v>
      </c>
      <c r="E3065" s="231"/>
      <c r="F3065" s="119"/>
      <c r="G3065" s="139">
        <f t="shared" si="286"/>
        <v>0</v>
      </c>
      <c r="H3065" s="140">
        <f t="shared" si="283"/>
        <v>0</v>
      </c>
      <c r="I3065" s="122">
        <f t="shared" si="287"/>
        <v>0</v>
      </c>
      <c r="K3065" s="120"/>
      <c r="L3065" s="141" t="e">
        <f t="shared" si="284"/>
        <v>#N/A</v>
      </c>
      <c r="M3065" s="142">
        <f>IF(C3065="ZZ Group",(SUM(IFERROR(SUM(VLOOKUP(C3065,SpeciesLookup,37,FALSE)*E3065/L3065*20*0.001),0)*(1-G3065))),SUM(IFERROR(SUM(VLOOKUP(C3065,SpeciesLookup,37,FALSE)/L3065*'6. Look Up Tables'!$M$9*0.001),0)*(1-G3065)))</f>
        <v>0</v>
      </c>
      <c r="N3065" s="120" t="s">
        <v>114</v>
      </c>
      <c r="O3065" s="122">
        <f t="shared" si="285"/>
        <v>0</v>
      </c>
      <c r="P3065" s="123"/>
    </row>
    <row r="3066" spans="2:16" x14ac:dyDescent="0.2">
      <c r="B3066" s="124"/>
      <c r="C3066" s="137"/>
      <c r="D3066" s="138">
        <f t="shared" si="282"/>
        <v>0</v>
      </c>
      <c r="E3066" s="231"/>
      <c r="F3066" s="119"/>
      <c r="G3066" s="139">
        <f t="shared" si="286"/>
        <v>0</v>
      </c>
      <c r="H3066" s="140">
        <f t="shared" si="283"/>
        <v>0</v>
      </c>
      <c r="I3066" s="122">
        <f t="shared" si="287"/>
        <v>0</v>
      </c>
      <c r="K3066" s="120"/>
      <c r="L3066" s="141" t="e">
        <f t="shared" si="284"/>
        <v>#N/A</v>
      </c>
      <c r="M3066" s="142">
        <f>IF(C3066="ZZ Group",(SUM(IFERROR(SUM(VLOOKUP(C3066,SpeciesLookup,37,FALSE)*E3066/L3066*20*0.001),0)*(1-G3066))),SUM(IFERROR(SUM(VLOOKUP(C3066,SpeciesLookup,37,FALSE)/L3066*'6. Look Up Tables'!$M$9*0.001),0)*(1-G3066)))</f>
        <v>0</v>
      </c>
      <c r="N3066" s="120" t="s">
        <v>114</v>
      </c>
      <c r="O3066" s="122">
        <f t="shared" si="285"/>
        <v>0</v>
      </c>
      <c r="P3066" s="123"/>
    </row>
    <row r="3067" spans="2:16" x14ac:dyDescent="0.2">
      <c r="B3067" s="124"/>
      <c r="C3067" s="137"/>
      <c r="D3067" s="138">
        <f t="shared" si="282"/>
        <v>0</v>
      </c>
      <c r="E3067" s="231"/>
      <c r="F3067" s="119"/>
      <c r="G3067" s="139">
        <f t="shared" si="286"/>
        <v>0</v>
      </c>
      <c r="H3067" s="140">
        <f t="shared" si="283"/>
        <v>0</v>
      </c>
      <c r="I3067" s="122">
        <f t="shared" si="287"/>
        <v>0</v>
      </c>
      <c r="K3067" s="120"/>
      <c r="L3067" s="141" t="e">
        <f t="shared" si="284"/>
        <v>#N/A</v>
      </c>
      <c r="M3067" s="142">
        <f>IF(C3067="ZZ Group",(SUM(IFERROR(SUM(VLOOKUP(C3067,SpeciesLookup,37,FALSE)*E3067/L3067*20*0.001),0)*(1-G3067))),SUM(IFERROR(SUM(VLOOKUP(C3067,SpeciesLookup,37,FALSE)/L3067*'6. Look Up Tables'!$M$9*0.001),0)*(1-G3067)))</f>
        <v>0</v>
      </c>
      <c r="N3067" s="120" t="s">
        <v>114</v>
      </c>
      <c r="O3067" s="122">
        <f t="shared" si="285"/>
        <v>0</v>
      </c>
      <c r="P3067" s="123"/>
    </row>
    <row r="3068" spans="2:16" x14ac:dyDescent="0.2">
      <c r="B3068" s="124"/>
      <c r="C3068" s="137"/>
      <c r="D3068" s="138">
        <f t="shared" si="282"/>
        <v>0</v>
      </c>
      <c r="E3068" s="231"/>
      <c r="F3068" s="119"/>
      <c r="G3068" s="139">
        <f t="shared" si="286"/>
        <v>0</v>
      </c>
      <c r="H3068" s="140">
        <f t="shared" si="283"/>
        <v>0</v>
      </c>
      <c r="I3068" s="122">
        <f t="shared" si="287"/>
        <v>0</v>
      </c>
      <c r="K3068" s="120"/>
      <c r="L3068" s="141" t="e">
        <f t="shared" si="284"/>
        <v>#N/A</v>
      </c>
      <c r="M3068" s="142">
        <f>IF(C3068="ZZ Group",(SUM(IFERROR(SUM(VLOOKUP(C3068,SpeciesLookup,37,FALSE)*E3068/L3068*20*0.001),0)*(1-G3068))),SUM(IFERROR(SUM(VLOOKUP(C3068,SpeciesLookup,37,FALSE)/L3068*'6. Look Up Tables'!$M$9*0.001),0)*(1-G3068)))</f>
        <v>0</v>
      </c>
      <c r="N3068" s="120" t="s">
        <v>114</v>
      </c>
      <c r="O3068" s="122">
        <f t="shared" si="285"/>
        <v>0</v>
      </c>
      <c r="P3068" s="123"/>
    </row>
    <row r="3069" spans="2:16" x14ac:dyDescent="0.2">
      <c r="B3069" s="124"/>
      <c r="C3069" s="137"/>
      <c r="D3069" s="138">
        <f t="shared" si="282"/>
        <v>0</v>
      </c>
      <c r="E3069" s="231"/>
      <c r="F3069" s="119"/>
      <c r="G3069" s="139">
        <f t="shared" si="286"/>
        <v>0</v>
      </c>
      <c r="H3069" s="140">
        <f t="shared" si="283"/>
        <v>0</v>
      </c>
      <c r="I3069" s="122">
        <f t="shared" si="287"/>
        <v>0</v>
      </c>
      <c r="K3069" s="120"/>
      <c r="L3069" s="141" t="e">
        <f t="shared" si="284"/>
        <v>#N/A</v>
      </c>
      <c r="M3069" s="142">
        <f>IF(C3069="ZZ Group",(SUM(IFERROR(SUM(VLOOKUP(C3069,SpeciesLookup,37,FALSE)*E3069/L3069*20*0.001),0)*(1-G3069))),SUM(IFERROR(SUM(VLOOKUP(C3069,SpeciesLookup,37,FALSE)/L3069*'6. Look Up Tables'!$M$9*0.001),0)*(1-G3069)))</f>
        <v>0</v>
      </c>
      <c r="N3069" s="120" t="s">
        <v>114</v>
      </c>
      <c r="O3069" s="122">
        <f t="shared" si="285"/>
        <v>0</v>
      </c>
      <c r="P3069" s="123"/>
    </row>
    <row r="3070" spans="2:16" x14ac:dyDescent="0.2">
      <c r="B3070" s="124"/>
      <c r="C3070" s="137"/>
      <c r="D3070" s="138">
        <f t="shared" si="282"/>
        <v>0</v>
      </c>
      <c r="E3070" s="231"/>
      <c r="F3070" s="119"/>
      <c r="G3070" s="139">
        <f t="shared" si="286"/>
        <v>0</v>
      </c>
      <c r="H3070" s="140">
        <f t="shared" si="283"/>
        <v>0</v>
      </c>
      <c r="I3070" s="122">
        <f t="shared" si="287"/>
        <v>0</v>
      </c>
      <c r="K3070" s="120"/>
      <c r="L3070" s="141" t="e">
        <f t="shared" si="284"/>
        <v>#N/A</v>
      </c>
      <c r="M3070" s="142">
        <f>IF(C3070="ZZ Group",(SUM(IFERROR(SUM(VLOOKUP(C3070,SpeciesLookup,37,FALSE)*E3070/L3070*20*0.001),0)*(1-G3070))),SUM(IFERROR(SUM(VLOOKUP(C3070,SpeciesLookup,37,FALSE)/L3070*'6. Look Up Tables'!$M$9*0.001),0)*(1-G3070)))</f>
        <v>0</v>
      </c>
      <c r="N3070" s="120" t="s">
        <v>114</v>
      </c>
      <c r="O3070" s="122">
        <f t="shared" si="285"/>
        <v>0</v>
      </c>
      <c r="P3070" s="123"/>
    </row>
    <row r="3071" spans="2:16" x14ac:dyDescent="0.2">
      <c r="B3071" s="124"/>
      <c r="C3071" s="137"/>
      <c r="D3071" s="138">
        <f t="shared" si="282"/>
        <v>0</v>
      </c>
      <c r="E3071" s="231"/>
      <c r="F3071" s="119"/>
      <c r="G3071" s="139">
        <f t="shared" si="286"/>
        <v>0</v>
      </c>
      <c r="H3071" s="140">
        <f t="shared" si="283"/>
        <v>0</v>
      </c>
      <c r="I3071" s="122">
        <f t="shared" si="287"/>
        <v>0</v>
      </c>
      <c r="K3071" s="120"/>
      <c r="L3071" s="141" t="e">
        <f t="shared" si="284"/>
        <v>#N/A</v>
      </c>
      <c r="M3071" s="142">
        <f>IF(C3071="ZZ Group",(SUM(IFERROR(SUM(VLOOKUP(C3071,SpeciesLookup,37,FALSE)*E3071/L3071*20*0.001),0)*(1-G3071))),SUM(IFERROR(SUM(VLOOKUP(C3071,SpeciesLookup,37,FALSE)/L3071*'6. Look Up Tables'!$M$9*0.001),0)*(1-G3071)))</f>
        <v>0</v>
      </c>
      <c r="N3071" s="120" t="s">
        <v>114</v>
      </c>
      <c r="O3071" s="122">
        <f t="shared" si="285"/>
        <v>0</v>
      </c>
      <c r="P3071" s="123"/>
    </row>
    <row r="3072" spans="2:16" x14ac:dyDescent="0.2">
      <c r="B3072" s="124"/>
      <c r="C3072" s="137"/>
      <c r="D3072" s="138">
        <f t="shared" si="282"/>
        <v>0</v>
      </c>
      <c r="E3072" s="231"/>
      <c r="F3072" s="119"/>
      <c r="G3072" s="139">
        <f t="shared" si="286"/>
        <v>0</v>
      </c>
      <c r="H3072" s="140">
        <f t="shared" si="283"/>
        <v>0</v>
      </c>
      <c r="I3072" s="122">
        <f t="shared" si="287"/>
        <v>0</v>
      </c>
      <c r="K3072" s="120"/>
      <c r="L3072" s="141" t="e">
        <f t="shared" si="284"/>
        <v>#N/A</v>
      </c>
      <c r="M3072" s="142">
        <f>IF(C3072="ZZ Group",(SUM(IFERROR(SUM(VLOOKUP(C3072,SpeciesLookup,37,FALSE)*E3072/L3072*20*0.001),0)*(1-G3072))),SUM(IFERROR(SUM(VLOOKUP(C3072,SpeciesLookup,37,FALSE)/L3072*'6. Look Up Tables'!$M$9*0.001),0)*(1-G3072)))</f>
        <v>0</v>
      </c>
      <c r="N3072" s="120" t="s">
        <v>114</v>
      </c>
      <c r="O3072" s="122">
        <f t="shared" si="285"/>
        <v>0</v>
      </c>
      <c r="P3072" s="123"/>
    </row>
    <row r="3073" spans="2:16" x14ac:dyDescent="0.2">
      <c r="B3073" s="124"/>
      <c r="C3073" s="137"/>
      <c r="D3073" s="138">
        <f t="shared" ref="D3073:D3136" si="288">IFERROR(VLOOKUP(C3073,SpeciesLookup,25,FALSE),0)</f>
        <v>0</v>
      </c>
      <c r="E3073" s="231"/>
      <c r="F3073" s="119"/>
      <c r="G3073" s="139">
        <f t="shared" si="286"/>
        <v>0</v>
      </c>
      <c r="H3073" s="140">
        <f t="shared" ref="H3073:H3136" si="289">IFERROR(VLOOKUP(C3073,SpeciesLookup,26,FALSE),0)</f>
        <v>0</v>
      </c>
      <c r="I3073" s="122">
        <f t="shared" si="287"/>
        <v>0</v>
      </c>
      <c r="K3073" s="120"/>
      <c r="L3073" s="141" t="e">
        <f t="shared" ref="L3073:L3136" si="290">VLOOKUP(K3073,AWHC,2,FALSE)</f>
        <v>#N/A</v>
      </c>
      <c r="M3073" s="142">
        <f>IF(C3073="ZZ Group",(SUM(IFERROR(SUM(VLOOKUP(C3073,SpeciesLookup,37,FALSE)*E3073/L3073*20*0.001),0)*(1-G3073))),SUM(IFERROR(SUM(VLOOKUP(C3073,SpeciesLookup,37,FALSE)/L3073*'6. Look Up Tables'!$M$9*0.001),0)*(1-G3073)))</f>
        <v>0</v>
      </c>
      <c r="N3073" s="120" t="s">
        <v>114</v>
      </c>
      <c r="O3073" s="122">
        <f t="shared" ref="O3073:O3136" si="291">IF(N3073="Yes",M3073*0.8,M3073)</f>
        <v>0</v>
      </c>
      <c r="P3073" s="123"/>
    </row>
    <row r="3074" spans="2:16" x14ac:dyDescent="0.2">
      <c r="B3074" s="124"/>
      <c r="C3074" s="137"/>
      <c r="D3074" s="138">
        <f t="shared" si="288"/>
        <v>0</v>
      </c>
      <c r="E3074" s="231"/>
      <c r="F3074" s="119"/>
      <c r="G3074" s="139">
        <f t="shared" si="286"/>
        <v>0</v>
      </c>
      <c r="H3074" s="140">
        <f t="shared" si="289"/>
        <v>0</v>
      </c>
      <c r="I3074" s="122">
        <f t="shared" si="287"/>
        <v>0</v>
      </c>
      <c r="K3074" s="120"/>
      <c r="L3074" s="141" t="e">
        <f t="shared" si="290"/>
        <v>#N/A</v>
      </c>
      <c r="M3074" s="142">
        <f>IF(C3074="ZZ Group",(SUM(IFERROR(SUM(VLOOKUP(C3074,SpeciesLookup,37,FALSE)*E3074/L3074*20*0.001),0)*(1-G3074))),SUM(IFERROR(SUM(VLOOKUP(C3074,SpeciesLookup,37,FALSE)/L3074*'6. Look Up Tables'!$M$9*0.001),0)*(1-G3074)))</f>
        <v>0</v>
      </c>
      <c r="N3074" s="120" t="s">
        <v>114</v>
      </c>
      <c r="O3074" s="122">
        <f t="shared" si="291"/>
        <v>0</v>
      </c>
      <c r="P3074" s="123"/>
    </row>
    <row r="3075" spans="2:16" x14ac:dyDescent="0.2">
      <c r="B3075" s="124"/>
      <c r="C3075" s="137"/>
      <c r="D3075" s="138">
        <f t="shared" si="288"/>
        <v>0</v>
      </c>
      <c r="E3075" s="231"/>
      <c r="F3075" s="119"/>
      <c r="G3075" s="139">
        <f t="shared" si="286"/>
        <v>0</v>
      </c>
      <c r="H3075" s="140">
        <f t="shared" si="289"/>
        <v>0</v>
      </c>
      <c r="I3075" s="122">
        <f t="shared" si="287"/>
        <v>0</v>
      </c>
      <c r="K3075" s="120"/>
      <c r="L3075" s="141" t="e">
        <f t="shared" si="290"/>
        <v>#N/A</v>
      </c>
      <c r="M3075" s="142">
        <f>IF(C3075="ZZ Group",(SUM(IFERROR(SUM(VLOOKUP(C3075,SpeciesLookup,37,FALSE)*E3075/L3075*20*0.001),0)*(1-G3075))),SUM(IFERROR(SUM(VLOOKUP(C3075,SpeciesLookup,37,FALSE)/L3075*'6. Look Up Tables'!$M$9*0.001),0)*(1-G3075)))</f>
        <v>0</v>
      </c>
      <c r="N3075" s="120" t="s">
        <v>114</v>
      </c>
      <c r="O3075" s="122">
        <f t="shared" si="291"/>
        <v>0</v>
      </c>
      <c r="P3075" s="123"/>
    </row>
    <row r="3076" spans="2:16" x14ac:dyDescent="0.2">
      <c r="B3076" s="124"/>
      <c r="C3076" s="137"/>
      <c r="D3076" s="138">
        <f t="shared" si="288"/>
        <v>0</v>
      </c>
      <c r="E3076" s="231"/>
      <c r="F3076" s="119"/>
      <c r="G3076" s="139">
        <f t="shared" si="286"/>
        <v>0</v>
      </c>
      <c r="H3076" s="140">
        <f t="shared" si="289"/>
        <v>0</v>
      </c>
      <c r="I3076" s="122">
        <f t="shared" si="287"/>
        <v>0</v>
      </c>
      <c r="K3076" s="120"/>
      <c r="L3076" s="141" t="e">
        <f t="shared" si="290"/>
        <v>#N/A</v>
      </c>
      <c r="M3076" s="142">
        <f>IF(C3076="ZZ Group",(SUM(IFERROR(SUM(VLOOKUP(C3076,SpeciesLookup,37,FALSE)*E3076/L3076*20*0.001),0)*(1-G3076))),SUM(IFERROR(SUM(VLOOKUP(C3076,SpeciesLookup,37,FALSE)/L3076*'6. Look Up Tables'!$M$9*0.001),0)*(1-G3076)))</f>
        <v>0</v>
      </c>
      <c r="N3076" s="120" t="s">
        <v>114</v>
      </c>
      <c r="O3076" s="122">
        <f t="shared" si="291"/>
        <v>0</v>
      </c>
      <c r="P3076" s="123"/>
    </row>
    <row r="3077" spans="2:16" x14ac:dyDescent="0.2">
      <c r="B3077" s="124"/>
      <c r="C3077" s="137"/>
      <c r="D3077" s="138">
        <f t="shared" si="288"/>
        <v>0</v>
      </c>
      <c r="E3077" s="231"/>
      <c r="F3077" s="119"/>
      <c r="G3077" s="139">
        <f t="shared" si="286"/>
        <v>0</v>
      </c>
      <c r="H3077" s="140">
        <f t="shared" si="289"/>
        <v>0</v>
      </c>
      <c r="I3077" s="122">
        <f t="shared" si="287"/>
        <v>0</v>
      </c>
      <c r="K3077" s="120"/>
      <c r="L3077" s="141" t="e">
        <f t="shared" si="290"/>
        <v>#N/A</v>
      </c>
      <c r="M3077" s="142">
        <f>IF(C3077="ZZ Group",(SUM(IFERROR(SUM(VLOOKUP(C3077,SpeciesLookup,37,FALSE)*E3077/L3077*20*0.001),0)*(1-G3077))),SUM(IFERROR(SUM(VLOOKUP(C3077,SpeciesLookup,37,FALSE)/L3077*'6. Look Up Tables'!$M$9*0.001),0)*(1-G3077)))</f>
        <v>0</v>
      </c>
      <c r="N3077" s="120" t="s">
        <v>114</v>
      </c>
      <c r="O3077" s="122">
        <f t="shared" si="291"/>
        <v>0</v>
      </c>
      <c r="P3077" s="123"/>
    </row>
    <row r="3078" spans="2:16" x14ac:dyDescent="0.2">
      <c r="B3078" s="124"/>
      <c r="C3078" s="137"/>
      <c r="D3078" s="138">
        <f t="shared" si="288"/>
        <v>0</v>
      </c>
      <c r="E3078" s="231"/>
      <c r="F3078" s="119"/>
      <c r="G3078" s="139">
        <f t="shared" si="286"/>
        <v>0</v>
      </c>
      <c r="H3078" s="140">
        <f t="shared" si="289"/>
        <v>0</v>
      </c>
      <c r="I3078" s="122">
        <f t="shared" si="287"/>
        <v>0</v>
      </c>
      <c r="K3078" s="120"/>
      <c r="L3078" s="141" t="e">
        <f t="shared" si="290"/>
        <v>#N/A</v>
      </c>
      <c r="M3078" s="142">
        <f>IF(C3078="ZZ Group",(SUM(IFERROR(SUM(VLOOKUP(C3078,SpeciesLookup,37,FALSE)*E3078/L3078*20*0.001),0)*(1-G3078))),SUM(IFERROR(SUM(VLOOKUP(C3078,SpeciesLookup,37,FALSE)/L3078*'6. Look Up Tables'!$M$9*0.001),0)*(1-G3078)))</f>
        <v>0</v>
      </c>
      <c r="N3078" s="120" t="s">
        <v>114</v>
      </c>
      <c r="O3078" s="122">
        <f t="shared" si="291"/>
        <v>0</v>
      </c>
      <c r="P3078" s="123"/>
    </row>
    <row r="3079" spans="2:16" x14ac:dyDescent="0.2">
      <c r="B3079" s="124"/>
      <c r="C3079" s="137"/>
      <c r="D3079" s="138">
        <f t="shared" si="288"/>
        <v>0</v>
      </c>
      <c r="E3079" s="231"/>
      <c r="F3079" s="119"/>
      <c r="G3079" s="139">
        <f t="shared" si="286"/>
        <v>0</v>
      </c>
      <c r="H3079" s="140">
        <f t="shared" si="289"/>
        <v>0</v>
      </c>
      <c r="I3079" s="122">
        <f t="shared" si="287"/>
        <v>0</v>
      </c>
      <c r="K3079" s="120"/>
      <c r="L3079" s="141" t="e">
        <f t="shared" si="290"/>
        <v>#N/A</v>
      </c>
      <c r="M3079" s="142">
        <f>IF(C3079="ZZ Group",(SUM(IFERROR(SUM(VLOOKUP(C3079,SpeciesLookup,37,FALSE)*E3079/L3079*20*0.001),0)*(1-G3079))),SUM(IFERROR(SUM(VLOOKUP(C3079,SpeciesLookup,37,FALSE)/L3079*'6. Look Up Tables'!$M$9*0.001),0)*(1-G3079)))</f>
        <v>0</v>
      </c>
      <c r="N3079" s="120" t="s">
        <v>114</v>
      </c>
      <c r="O3079" s="122">
        <f t="shared" si="291"/>
        <v>0</v>
      </c>
      <c r="P3079" s="123"/>
    </row>
    <row r="3080" spans="2:16" x14ac:dyDescent="0.2">
      <c r="B3080" s="124"/>
      <c r="C3080" s="137"/>
      <c r="D3080" s="138">
        <f t="shared" si="288"/>
        <v>0</v>
      </c>
      <c r="E3080" s="231"/>
      <c r="F3080" s="119"/>
      <c r="G3080" s="139">
        <f t="shared" si="286"/>
        <v>0</v>
      </c>
      <c r="H3080" s="140">
        <f t="shared" si="289"/>
        <v>0</v>
      </c>
      <c r="I3080" s="122">
        <f t="shared" si="287"/>
        <v>0</v>
      </c>
      <c r="K3080" s="120"/>
      <c r="L3080" s="141" t="e">
        <f t="shared" si="290"/>
        <v>#N/A</v>
      </c>
      <c r="M3080" s="142">
        <f>IF(C3080="ZZ Group",(SUM(IFERROR(SUM(VLOOKUP(C3080,SpeciesLookup,37,FALSE)*E3080/L3080*20*0.001),0)*(1-G3080))),SUM(IFERROR(SUM(VLOOKUP(C3080,SpeciesLookup,37,FALSE)/L3080*'6. Look Up Tables'!$M$9*0.001),0)*(1-G3080)))</f>
        <v>0</v>
      </c>
      <c r="N3080" s="120" t="s">
        <v>114</v>
      </c>
      <c r="O3080" s="122">
        <f t="shared" si="291"/>
        <v>0</v>
      </c>
      <c r="P3080" s="123"/>
    </row>
    <row r="3081" spans="2:16" x14ac:dyDescent="0.2">
      <c r="B3081" s="124"/>
      <c r="C3081" s="137"/>
      <c r="D3081" s="138">
        <f t="shared" si="288"/>
        <v>0</v>
      </c>
      <c r="E3081" s="231"/>
      <c r="F3081" s="119"/>
      <c r="G3081" s="139">
        <f t="shared" si="286"/>
        <v>0</v>
      </c>
      <c r="H3081" s="140">
        <f t="shared" si="289"/>
        <v>0</v>
      </c>
      <c r="I3081" s="122">
        <f t="shared" si="287"/>
        <v>0</v>
      </c>
      <c r="K3081" s="120"/>
      <c r="L3081" s="141" t="e">
        <f t="shared" si="290"/>
        <v>#N/A</v>
      </c>
      <c r="M3081" s="142">
        <f>IF(C3081="ZZ Group",(SUM(IFERROR(SUM(VLOOKUP(C3081,SpeciesLookup,37,FALSE)*E3081/L3081*20*0.001),0)*(1-G3081))),SUM(IFERROR(SUM(VLOOKUP(C3081,SpeciesLookup,37,FALSE)/L3081*'6. Look Up Tables'!$M$9*0.001),0)*(1-G3081)))</f>
        <v>0</v>
      </c>
      <c r="N3081" s="120" t="s">
        <v>114</v>
      </c>
      <c r="O3081" s="122">
        <f t="shared" si="291"/>
        <v>0</v>
      </c>
      <c r="P3081" s="123"/>
    </row>
    <row r="3082" spans="2:16" x14ac:dyDescent="0.2">
      <c r="B3082" s="124"/>
      <c r="C3082" s="137"/>
      <c r="D3082" s="138">
        <f t="shared" si="288"/>
        <v>0</v>
      </c>
      <c r="E3082" s="231"/>
      <c r="F3082" s="119"/>
      <c r="G3082" s="139">
        <f t="shared" si="286"/>
        <v>0</v>
      </c>
      <c r="H3082" s="140">
        <f t="shared" si="289"/>
        <v>0</v>
      </c>
      <c r="I3082" s="122">
        <f t="shared" si="287"/>
        <v>0</v>
      </c>
      <c r="K3082" s="120"/>
      <c r="L3082" s="141" t="e">
        <f t="shared" si="290"/>
        <v>#N/A</v>
      </c>
      <c r="M3082" s="142">
        <f>IF(C3082="ZZ Group",(SUM(IFERROR(SUM(VLOOKUP(C3082,SpeciesLookup,37,FALSE)*E3082/L3082*20*0.001),0)*(1-G3082))),SUM(IFERROR(SUM(VLOOKUP(C3082,SpeciesLookup,37,FALSE)/L3082*'6. Look Up Tables'!$M$9*0.001),0)*(1-G3082)))</f>
        <v>0</v>
      </c>
      <c r="N3082" s="120" t="s">
        <v>114</v>
      </c>
      <c r="O3082" s="122">
        <f t="shared" si="291"/>
        <v>0</v>
      </c>
      <c r="P3082" s="123"/>
    </row>
    <row r="3083" spans="2:16" x14ac:dyDescent="0.2">
      <c r="B3083" s="124"/>
      <c r="C3083" s="137"/>
      <c r="D3083" s="138">
        <f t="shared" si="288"/>
        <v>0</v>
      </c>
      <c r="E3083" s="231"/>
      <c r="F3083" s="119"/>
      <c r="G3083" s="139">
        <f t="shared" si="286"/>
        <v>0</v>
      </c>
      <c r="H3083" s="140">
        <f t="shared" si="289"/>
        <v>0</v>
      </c>
      <c r="I3083" s="122">
        <f t="shared" si="287"/>
        <v>0</v>
      </c>
      <c r="K3083" s="120"/>
      <c r="L3083" s="141" t="e">
        <f t="shared" si="290"/>
        <v>#N/A</v>
      </c>
      <c r="M3083" s="142">
        <f>IF(C3083="ZZ Group",(SUM(IFERROR(SUM(VLOOKUP(C3083,SpeciesLookup,37,FALSE)*E3083/L3083*20*0.001),0)*(1-G3083))),SUM(IFERROR(SUM(VLOOKUP(C3083,SpeciesLookup,37,FALSE)/L3083*'6. Look Up Tables'!$M$9*0.001),0)*(1-G3083)))</f>
        <v>0</v>
      </c>
      <c r="N3083" s="120" t="s">
        <v>114</v>
      </c>
      <c r="O3083" s="122">
        <f t="shared" si="291"/>
        <v>0</v>
      </c>
      <c r="P3083" s="123"/>
    </row>
    <row r="3084" spans="2:16" x14ac:dyDescent="0.2">
      <c r="B3084" s="124"/>
      <c r="C3084" s="137"/>
      <c r="D3084" s="138">
        <f t="shared" si="288"/>
        <v>0</v>
      </c>
      <c r="E3084" s="231"/>
      <c r="F3084" s="119"/>
      <c r="G3084" s="139">
        <f t="shared" si="286"/>
        <v>0</v>
      </c>
      <c r="H3084" s="140">
        <f t="shared" si="289"/>
        <v>0</v>
      </c>
      <c r="I3084" s="122">
        <f t="shared" si="287"/>
        <v>0</v>
      </c>
      <c r="K3084" s="120"/>
      <c r="L3084" s="141" t="e">
        <f t="shared" si="290"/>
        <v>#N/A</v>
      </c>
      <c r="M3084" s="142">
        <f>IF(C3084="ZZ Group",(SUM(IFERROR(SUM(VLOOKUP(C3084,SpeciesLookup,37,FALSE)*E3084/L3084*20*0.001),0)*(1-G3084))),SUM(IFERROR(SUM(VLOOKUP(C3084,SpeciesLookup,37,FALSE)/L3084*'6. Look Up Tables'!$M$9*0.001),0)*(1-G3084)))</f>
        <v>0</v>
      </c>
      <c r="N3084" s="120" t="s">
        <v>114</v>
      </c>
      <c r="O3084" s="122">
        <f t="shared" si="291"/>
        <v>0</v>
      </c>
      <c r="P3084" s="123"/>
    </row>
    <row r="3085" spans="2:16" x14ac:dyDescent="0.2">
      <c r="B3085" s="124"/>
      <c r="C3085" s="137"/>
      <c r="D3085" s="138">
        <f t="shared" si="288"/>
        <v>0</v>
      </c>
      <c r="E3085" s="231"/>
      <c r="F3085" s="119"/>
      <c r="G3085" s="139">
        <f t="shared" ref="G3085:G3148" si="292">IF(C3085="ZZ Group",SUM(F3085/E3085),(IFERROR(SUM(F3085/(PI()*(D3085)^2)),0)))</f>
        <v>0</v>
      </c>
      <c r="H3085" s="140">
        <f t="shared" si="289"/>
        <v>0</v>
      </c>
      <c r="I3085" s="122">
        <f t="shared" ref="I3085:I3148" si="293">IFERROR(SUM(H3085*(1-G3085)),(E3085*(1-G3085)))</f>
        <v>0</v>
      </c>
      <c r="K3085" s="120"/>
      <c r="L3085" s="141" t="e">
        <f t="shared" si="290"/>
        <v>#N/A</v>
      </c>
      <c r="M3085" s="142">
        <f>IF(C3085="ZZ Group",(SUM(IFERROR(SUM(VLOOKUP(C3085,SpeciesLookup,37,FALSE)*E3085/L3085*20*0.001),0)*(1-G3085))),SUM(IFERROR(SUM(VLOOKUP(C3085,SpeciesLookup,37,FALSE)/L3085*'6. Look Up Tables'!$M$9*0.001),0)*(1-G3085)))</f>
        <v>0</v>
      </c>
      <c r="N3085" s="120" t="s">
        <v>114</v>
      </c>
      <c r="O3085" s="122">
        <f t="shared" si="291"/>
        <v>0</v>
      </c>
      <c r="P3085" s="123"/>
    </row>
    <row r="3086" spans="2:16" x14ac:dyDescent="0.2">
      <c r="B3086" s="124"/>
      <c r="C3086" s="137"/>
      <c r="D3086" s="138">
        <f t="shared" si="288"/>
        <v>0</v>
      </c>
      <c r="E3086" s="231"/>
      <c r="F3086" s="119"/>
      <c r="G3086" s="139">
        <f t="shared" si="292"/>
        <v>0</v>
      </c>
      <c r="H3086" s="140">
        <f t="shared" si="289"/>
        <v>0</v>
      </c>
      <c r="I3086" s="122">
        <f t="shared" si="293"/>
        <v>0</v>
      </c>
      <c r="K3086" s="120"/>
      <c r="L3086" s="141" t="e">
        <f t="shared" si="290"/>
        <v>#N/A</v>
      </c>
      <c r="M3086" s="142">
        <f>IF(C3086="ZZ Group",(SUM(IFERROR(SUM(VLOOKUP(C3086,SpeciesLookup,37,FALSE)*E3086/L3086*20*0.001),0)*(1-G3086))),SUM(IFERROR(SUM(VLOOKUP(C3086,SpeciesLookup,37,FALSE)/L3086*'6. Look Up Tables'!$M$9*0.001),0)*(1-G3086)))</f>
        <v>0</v>
      </c>
      <c r="N3086" s="120" t="s">
        <v>114</v>
      </c>
      <c r="O3086" s="122">
        <f t="shared" si="291"/>
        <v>0</v>
      </c>
      <c r="P3086" s="123"/>
    </row>
    <row r="3087" spans="2:16" x14ac:dyDescent="0.2">
      <c r="B3087" s="124"/>
      <c r="C3087" s="137"/>
      <c r="D3087" s="138">
        <f t="shared" si="288"/>
        <v>0</v>
      </c>
      <c r="E3087" s="231"/>
      <c r="F3087" s="119"/>
      <c r="G3087" s="139">
        <f t="shared" si="292"/>
        <v>0</v>
      </c>
      <c r="H3087" s="140">
        <f t="shared" si="289"/>
        <v>0</v>
      </c>
      <c r="I3087" s="122">
        <f t="shared" si="293"/>
        <v>0</v>
      </c>
      <c r="K3087" s="120"/>
      <c r="L3087" s="141" t="e">
        <f t="shared" si="290"/>
        <v>#N/A</v>
      </c>
      <c r="M3087" s="142">
        <f>IF(C3087="ZZ Group",(SUM(IFERROR(SUM(VLOOKUP(C3087,SpeciesLookup,37,FALSE)*E3087/L3087*20*0.001),0)*(1-G3087))),SUM(IFERROR(SUM(VLOOKUP(C3087,SpeciesLookup,37,FALSE)/L3087*'6. Look Up Tables'!$M$9*0.001),0)*(1-G3087)))</f>
        <v>0</v>
      </c>
      <c r="N3087" s="120" t="s">
        <v>114</v>
      </c>
      <c r="O3087" s="122">
        <f t="shared" si="291"/>
        <v>0</v>
      </c>
      <c r="P3087" s="123"/>
    </row>
    <row r="3088" spans="2:16" x14ac:dyDescent="0.2">
      <c r="B3088" s="124"/>
      <c r="C3088" s="137"/>
      <c r="D3088" s="138">
        <f t="shared" si="288"/>
        <v>0</v>
      </c>
      <c r="E3088" s="231"/>
      <c r="F3088" s="119"/>
      <c r="G3088" s="139">
        <f t="shared" si="292"/>
        <v>0</v>
      </c>
      <c r="H3088" s="140">
        <f t="shared" si="289"/>
        <v>0</v>
      </c>
      <c r="I3088" s="122">
        <f t="shared" si="293"/>
        <v>0</v>
      </c>
      <c r="K3088" s="120"/>
      <c r="L3088" s="141" t="e">
        <f t="shared" si="290"/>
        <v>#N/A</v>
      </c>
      <c r="M3088" s="142">
        <f>IF(C3088="ZZ Group",(SUM(IFERROR(SUM(VLOOKUP(C3088,SpeciesLookup,37,FALSE)*E3088/L3088*20*0.001),0)*(1-G3088))),SUM(IFERROR(SUM(VLOOKUP(C3088,SpeciesLookup,37,FALSE)/L3088*'6. Look Up Tables'!$M$9*0.001),0)*(1-G3088)))</f>
        <v>0</v>
      </c>
      <c r="N3088" s="120" t="s">
        <v>114</v>
      </c>
      <c r="O3088" s="122">
        <f t="shared" si="291"/>
        <v>0</v>
      </c>
      <c r="P3088" s="123"/>
    </row>
    <row r="3089" spans="2:16" x14ac:dyDescent="0.2">
      <c r="B3089" s="124"/>
      <c r="C3089" s="137"/>
      <c r="D3089" s="138">
        <f t="shared" si="288"/>
        <v>0</v>
      </c>
      <c r="E3089" s="231"/>
      <c r="F3089" s="119"/>
      <c r="G3089" s="139">
        <f t="shared" si="292"/>
        <v>0</v>
      </c>
      <c r="H3089" s="140">
        <f t="shared" si="289"/>
        <v>0</v>
      </c>
      <c r="I3089" s="122">
        <f t="shared" si="293"/>
        <v>0</v>
      </c>
      <c r="K3089" s="120"/>
      <c r="L3089" s="141" t="e">
        <f t="shared" si="290"/>
        <v>#N/A</v>
      </c>
      <c r="M3089" s="142">
        <f>IF(C3089="ZZ Group",(SUM(IFERROR(SUM(VLOOKUP(C3089,SpeciesLookup,37,FALSE)*E3089/L3089*20*0.001),0)*(1-G3089))),SUM(IFERROR(SUM(VLOOKUP(C3089,SpeciesLookup,37,FALSE)/L3089*'6. Look Up Tables'!$M$9*0.001),0)*(1-G3089)))</f>
        <v>0</v>
      </c>
      <c r="N3089" s="120" t="s">
        <v>114</v>
      </c>
      <c r="O3089" s="122">
        <f t="shared" si="291"/>
        <v>0</v>
      </c>
      <c r="P3089" s="123"/>
    </row>
    <row r="3090" spans="2:16" x14ac:dyDescent="0.2">
      <c r="B3090" s="124"/>
      <c r="C3090" s="137"/>
      <c r="D3090" s="138">
        <f t="shared" si="288"/>
        <v>0</v>
      </c>
      <c r="E3090" s="231"/>
      <c r="F3090" s="119"/>
      <c r="G3090" s="139">
        <f t="shared" si="292"/>
        <v>0</v>
      </c>
      <c r="H3090" s="140">
        <f t="shared" si="289"/>
        <v>0</v>
      </c>
      <c r="I3090" s="122">
        <f t="shared" si="293"/>
        <v>0</v>
      </c>
      <c r="K3090" s="120"/>
      <c r="L3090" s="141" t="e">
        <f t="shared" si="290"/>
        <v>#N/A</v>
      </c>
      <c r="M3090" s="142">
        <f>IF(C3090="ZZ Group",(SUM(IFERROR(SUM(VLOOKUP(C3090,SpeciesLookup,37,FALSE)*E3090/L3090*20*0.001),0)*(1-G3090))),SUM(IFERROR(SUM(VLOOKUP(C3090,SpeciesLookup,37,FALSE)/L3090*'6. Look Up Tables'!$M$9*0.001),0)*(1-G3090)))</f>
        <v>0</v>
      </c>
      <c r="N3090" s="120" t="s">
        <v>114</v>
      </c>
      <c r="O3090" s="122">
        <f t="shared" si="291"/>
        <v>0</v>
      </c>
      <c r="P3090" s="123"/>
    </row>
    <row r="3091" spans="2:16" x14ac:dyDescent="0.2">
      <c r="B3091" s="124"/>
      <c r="C3091" s="137"/>
      <c r="D3091" s="138">
        <f t="shared" si="288"/>
        <v>0</v>
      </c>
      <c r="E3091" s="231"/>
      <c r="F3091" s="119"/>
      <c r="G3091" s="139">
        <f t="shared" si="292"/>
        <v>0</v>
      </c>
      <c r="H3091" s="140">
        <f t="shared" si="289"/>
        <v>0</v>
      </c>
      <c r="I3091" s="122">
        <f t="shared" si="293"/>
        <v>0</v>
      </c>
      <c r="K3091" s="120"/>
      <c r="L3091" s="141" t="e">
        <f t="shared" si="290"/>
        <v>#N/A</v>
      </c>
      <c r="M3091" s="142">
        <f>IF(C3091="ZZ Group",(SUM(IFERROR(SUM(VLOOKUP(C3091,SpeciesLookup,37,FALSE)*E3091/L3091*20*0.001),0)*(1-G3091))),SUM(IFERROR(SUM(VLOOKUP(C3091,SpeciesLookup,37,FALSE)/L3091*'6. Look Up Tables'!$M$9*0.001),0)*(1-G3091)))</f>
        <v>0</v>
      </c>
      <c r="N3091" s="120" t="s">
        <v>114</v>
      </c>
      <c r="O3091" s="122">
        <f t="shared" si="291"/>
        <v>0</v>
      </c>
      <c r="P3091" s="123"/>
    </row>
    <row r="3092" spans="2:16" x14ac:dyDescent="0.2">
      <c r="B3092" s="124"/>
      <c r="C3092" s="137"/>
      <c r="D3092" s="138">
        <f t="shared" si="288"/>
        <v>0</v>
      </c>
      <c r="E3092" s="231"/>
      <c r="F3092" s="119"/>
      <c r="G3092" s="139">
        <f t="shared" si="292"/>
        <v>0</v>
      </c>
      <c r="H3092" s="140">
        <f t="shared" si="289"/>
        <v>0</v>
      </c>
      <c r="I3092" s="122">
        <f t="shared" si="293"/>
        <v>0</v>
      </c>
      <c r="K3092" s="120"/>
      <c r="L3092" s="141" t="e">
        <f t="shared" si="290"/>
        <v>#N/A</v>
      </c>
      <c r="M3092" s="142">
        <f>IF(C3092="ZZ Group",(SUM(IFERROR(SUM(VLOOKUP(C3092,SpeciesLookup,37,FALSE)*E3092/L3092*20*0.001),0)*(1-G3092))),SUM(IFERROR(SUM(VLOOKUP(C3092,SpeciesLookup,37,FALSE)/L3092*'6. Look Up Tables'!$M$9*0.001),0)*(1-G3092)))</f>
        <v>0</v>
      </c>
      <c r="N3092" s="120" t="s">
        <v>114</v>
      </c>
      <c r="O3092" s="122">
        <f t="shared" si="291"/>
        <v>0</v>
      </c>
      <c r="P3092" s="123"/>
    </row>
    <row r="3093" spans="2:16" x14ac:dyDescent="0.2">
      <c r="B3093" s="124"/>
      <c r="C3093" s="137"/>
      <c r="D3093" s="138">
        <f t="shared" si="288"/>
        <v>0</v>
      </c>
      <c r="E3093" s="231"/>
      <c r="F3093" s="119"/>
      <c r="G3093" s="139">
        <f t="shared" si="292"/>
        <v>0</v>
      </c>
      <c r="H3093" s="140">
        <f t="shared" si="289"/>
        <v>0</v>
      </c>
      <c r="I3093" s="122">
        <f t="shared" si="293"/>
        <v>0</v>
      </c>
      <c r="K3093" s="120"/>
      <c r="L3093" s="141" t="e">
        <f t="shared" si="290"/>
        <v>#N/A</v>
      </c>
      <c r="M3093" s="142">
        <f>IF(C3093="ZZ Group",(SUM(IFERROR(SUM(VLOOKUP(C3093,SpeciesLookup,37,FALSE)*E3093/L3093*20*0.001),0)*(1-G3093))),SUM(IFERROR(SUM(VLOOKUP(C3093,SpeciesLookup,37,FALSE)/L3093*'6. Look Up Tables'!$M$9*0.001),0)*(1-G3093)))</f>
        <v>0</v>
      </c>
      <c r="N3093" s="120" t="s">
        <v>114</v>
      </c>
      <c r="O3093" s="122">
        <f t="shared" si="291"/>
        <v>0</v>
      </c>
      <c r="P3093" s="123"/>
    </row>
    <row r="3094" spans="2:16" x14ac:dyDescent="0.2">
      <c r="B3094" s="124"/>
      <c r="C3094" s="137"/>
      <c r="D3094" s="138">
        <f t="shared" si="288"/>
        <v>0</v>
      </c>
      <c r="E3094" s="231"/>
      <c r="F3094" s="119"/>
      <c r="G3094" s="139">
        <f t="shared" si="292"/>
        <v>0</v>
      </c>
      <c r="H3094" s="140">
        <f t="shared" si="289"/>
        <v>0</v>
      </c>
      <c r="I3094" s="122">
        <f t="shared" si="293"/>
        <v>0</v>
      </c>
      <c r="K3094" s="120"/>
      <c r="L3094" s="141" t="e">
        <f t="shared" si="290"/>
        <v>#N/A</v>
      </c>
      <c r="M3094" s="142">
        <f>IF(C3094="ZZ Group",(SUM(IFERROR(SUM(VLOOKUP(C3094,SpeciesLookup,37,FALSE)*E3094/L3094*20*0.001),0)*(1-G3094))),SUM(IFERROR(SUM(VLOOKUP(C3094,SpeciesLookup,37,FALSE)/L3094*'6. Look Up Tables'!$M$9*0.001),0)*(1-G3094)))</f>
        <v>0</v>
      </c>
      <c r="N3094" s="120" t="s">
        <v>114</v>
      </c>
      <c r="O3094" s="122">
        <f t="shared" si="291"/>
        <v>0</v>
      </c>
      <c r="P3094" s="123"/>
    </row>
    <row r="3095" spans="2:16" x14ac:dyDescent="0.2">
      <c r="B3095" s="124"/>
      <c r="C3095" s="137"/>
      <c r="D3095" s="138">
        <f t="shared" si="288"/>
        <v>0</v>
      </c>
      <c r="E3095" s="231"/>
      <c r="F3095" s="119"/>
      <c r="G3095" s="139">
        <f t="shared" si="292"/>
        <v>0</v>
      </c>
      <c r="H3095" s="140">
        <f t="shared" si="289"/>
        <v>0</v>
      </c>
      <c r="I3095" s="122">
        <f t="shared" si="293"/>
        <v>0</v>
      </c>
      <c r="K3095" s="120"/>
      <c r="L3095" s="141" t="e">
        <f t="shared" si="290"/>
        <v>#N/A</v>
      </c>
      <c r="M3095" s="142">
        <f>IF(C3095="ZZ Group",(SUM(IFERROR(SUM(VLOOKUP(C3095,SpeciesLookup,37,FALSE)*E3095/L3095*20*0.001),0)*(1-G3095))),SUM(IFERROR(SUM(VLOOKUP(C3095,SpeciesLookup,37,FALSE)/L3095*'6. Look Up Tables'!$M$9*0.001),0)*(1-G3095)))</f>
        <v>0</v>
      </c>
      <c r="N3095" s="120" t="s">
        <v>114</v>
      </c>
      <c r="O3095" s="122">
        <f t="shared" si="291"/>
        <v>0</v>
      </c>
      <c r="P3095" s="123"/>
    </row>
    <row r="3096" spans="2:16" x14ac:dyDescent="0.2">
      <c r="B3096" s="124"/>
      <c r="C3096" s="137"/>
      <c r="D3096" s="138">
        <f t="shared" si="288"/>
        <v>0</v>
      </c>
      <c r="E3096" s="231"/>
      <c r="F3096" s="119"/>
      <c r="G3096" s="139">
        <f t="shared" si="292"/>
        <v>0</v>
      </c>
      <c r="H3096" s="140">
        <f t="shared" si="289"/>
        <v>0</v>
      </c>
      <c r="I3096" s="122">
        <f t="shared" si="293"/>
        <v>0</v>
      </c>
      <c r="K3096" s="120"/>
      <c r="L3096" s="141" t="e">
        <f t="shared" si="290"/>
        <v>#N/A</v>
      </c>
      <c r="M3096" s="142">
        <f>IF(C3096="ZZ Group",(SUM(IFERROR(SUM(VLOOKUP(C3096,SpeciesLookup,37,FALSE)*E3096/L3096*20*0.001),0)*(1-G3096))),SUM(IFERROR(SUM(VLOOKUP(C3096,SpeciesLookup,37,FALSE)/L3096*'6. Look Up Tables'!$M$9*0.001),0)*(1-G3096)))</f>
        <v>0</v>
      </c>
      <c r="N3096" s="120" t="s">
        <v>114</v>
      </c>
      <c r="O3096" s="122">
        <f t="shared" si="291"/>
        <v>0</v>
      </c>
      <c r="P3096" s="123"/>
    </row>
    <row r="3097" spans="2:16" x14ac:dyDescent="0.2">
      <c r="B3097" s="124"/>
      <c r="C3097" s="137"/>
      <c r="D3097" s="138">
        <f t="shared" si="288"/>
        <v>0</v>
      </c>
      <c r="E3097" s="231"/>
      <c r="F3097" s="119"/>
      <c r="G3097" s="139">
        <f t="shared" si="292"/>
        <v>0</v>
      </c>
      <c r="H3097" s="140">
        <f t="shared" si="289"/>
        <v>0</v>
      </c>
      <c r="I3097" s="122">
        <f t="shared" si="293"/>
        <v>0</v>
      </c>
      <c r="K3097" s="120"/>
      <c r="L3097" s="141" t="e">
        <f t="shared" si="290"/>
        <v>#N/A</v>
      </c>
      <c r="M3097" s="142">
        <f>IF(C3097="ZZ Group",(SUM(IFERROR(SUM(VLOOKUP(C3097,SpeciesLookup,37,FALSE)*E3097/L3097*20*0.001),0)*(1-G3097))),SUM(IFERROR(SUM(VLOOKUP(C3097,SpeciesLookup,37,FALSE)/L3097*'6. Look Up Tables'!$M$9*0.001),0)*(1-G3097)))</f>
        <v>0</v>
      </c>
      <c r="N3097" s="120" t="s">
        <v>114</v>
      </c>
      <c r="O3097" s="122">
        <f t="shared" si="291"/>
        <v>0</v>
      </c>
      <c r="P3097" s="123"/>
    </row>
    <row r="3098" spans="2:16" x14ac:dyDescent="0.2">
      <c r="B3098" s="124"/>
      <c r="C3098" s="137"/>
      <c r="D3098" s="138">
        <f t="shared" si="288"/>
        <v>0</v>
      </c>
      <c r="E3098" s="231"/>
      <c r="F3098" s="119"/>
      <c r="G3098" s="139">
        <f t="shared" si="292"/>
        <v>0</v>
      </c>
      <c r="H3098" s="140">
        <f t="shared" si="289"/>
        <v>0</v>
      </c>
      <c r="I3098" s="122">
        <f t="shared" si="293"/>
        <v>0</v>
      </c>
      <c r="K3098" s="120"/>
      <c r="L3098" s="141" t="e">
        <f t="shared" si="290"/>
        <v>#N/A</v>
      </c>
      <c r="M3098" s="142">
        <f>IF(C3098="ZZ Group",(SUM(IFERROR(SUM(VLOOKUP(C3098,SpeciesLookup,37,FALSE)*E3098/L3098*20*0.001),0)*(1-G3098))),SUM(IFERROR(SUM(VLOOKUP(C3098,SpeciesLookup,37,FALSE)/L3098*'6. Look Up Tables'!$M$9*0.001),0)*(1-G3098)))</f>
        <v>0</v>
      </c>
      <c r="N3098" s="120" t="s">
        <v>114</v>
      </c>
      <c r="O3098" s="122">
        <f t="shared" si="291"/>
        <v>0</v>
      </c>
      <c r="P3098" s="123"/>
    </row>
    <row r="3099" spans="2:16" x14ac:dyDescent="0.2">
      <c r="B3099" s="124"/>
      <c r="C3099" s="137"/>
      <c r="D3099" s="138">
        <f t="shared" si="288"/>
        <v>0</v>
      </c>
      <c r="E3099" s="231"/>
      <c r="F3099" s="119"/>
      <c r="G3099" s="139">
        <f t="shared" si="292"/>
        <v>0</v>
      </c>
      <c r="H3099" s="140">
        <f t="shared" si="289"/>
        <v>0</v>
      </c>
      <c r="I3099" s="122">
        <f t="shared" si="293"/>
        <v>0</v>
      </c>
      <c r="K3099" s="120"/>
      <c r="L3099" s="141" t="e">
        <f t="shared" si="290"/>
        <v>#N/A</v>
      </c>
      <c r="M3099" s="142">
        <f>IF(C3099="ZZ Group",(SUM(IFERROR(SUM(VLOOKUP(C3099,SpeciesLookup,37,FALSE)*E3099/L3099*20*0.001),0)*(1-G3099))),SUM(IFERROR(SUM(VLOOKUP(C3099,SpeciesLookup,37,FALSE)/L3099*'6. Look Up Tables'!$M$9*0.001),0)*(1-G3099)))</f>
        <v>0</v>
      </c>
      <c r="N3099" s="120" t="s">
        <v>114</v>
      </c>
      <c r="O3099" s="122">
        <f t="shared" si="291"/>
        <v>0</v>
      </c>
      <c r="P3099" s="123"/>
    </row>
    <row r="3100" spans="2:16" x14ac:dyDescent="0.2">
      <c r="B3100" s="124"/>
      <c r="C3100" s="137"/>
      <c r="D3100" s="138">
        <f t="shared" si="288"/>
        <v>0</v>
      </c>
      <c r="E3100" s="231"/>
      <c r="F3100" s="119"/>
      <c r="G3100" s="139">
        <f t="shared" si="292"/>
        <v>0</v>
      </c>
      <c r="H3100" s="140">
        <f t="shared" si="289"/>
        <v>0</v>
      </c>
      <c r="I3100" s="122">
        <f t="shared" si="293"/>
        <v>0</v>
      </c>
      <c r="K3100" s="120"/>
      <c r="L3100" s="141" t="e">
        <f t="shared" si="290"/>
        <v>#N/A</v>
      </c>
      <c r="M3100" s="142">
        <f>IF(C3100="ZZ Group",(SUM(IFERROR(SUM(VLOOKUP(C3100,SpeciesLookup,37,FALSE)*E3100/L3100*20*0.001),0)*(1-G3100))),SUM(IFERROR(SUM(VLOOKUP(C3100,SpeciesLookup,37,FALSE)/L3100*'6. Look Up Tables'!$M$9*0.001),0)*(1-G3100)))</f>
        <v>0</v>
      </c>
      <c r="N3100" s="120" t="s">
        <v>114</v>
      </c>
      <c r="O3100" s="122">
        <f t="shared" si="291"/>
        <v>0</v>
      </c>
      <c r="P3100" s="123"/>
    </row>
    <row r="3101" spans="2:16" x14ac:dyDescent="0.2">
      <c r="B3101" s="124"/>
      <c r="C3101" s="137"/>
      <c r="D3101" s="138">
        <f t="shared" si="288"/>
        <v>0</v>
      </c>
      <c r="E3101" s="231"/>
      <c r="F3101" s="119"/>
      <c r="G3101" s="139">
        <f t="shared" si="292"/>
        <v>0</v>
      </c>
      <c r="H3101" s="140">
        <f t="shared" si="289"/>
        <v>0</v>
      </c>
      <c r="I3101" s="122">
        <f t="shared" si="293"/>
        <v>0</v>
      </c>
      <c r="K3101" s="120"/>
      <c r="L3101" s="141" t="e">
        <f t="shared" si="290"/>
        <v>#N/A</v>
      </c>
      <c r="M3101" s="142">
        <f>IF(C3101="ZZ Group",(SUM(IFERROR(SUM(VLOOKUP(C3101,SpeciesLookup,37,FALSE)*E3101/L3101*20*0.001),0)*(1-G3101))),SUM(IFERROR(SUM(VLOOKUP(C3101,SpeciesLookup,37,FALSE)/L3101*'6. Look Up Tables'!$M$9*0.001),0)*(1-G3101)))</f>
        <v>0</v>
      </c>
      <c r="N3101" s="120" t="s">
        <v>114</v>
      </c>
      <c r="O3101" s="122">
        <f t="shared" si="291"/>
        <v>0</v>
      </c>
      <c r="P3101" s="123"/>
    </row>
    <row r="3102" spans="2:16" x14ac:dyDescent="0.2">
      <c r="B3102" s="124"/>
      <c r="C3102" s="137"/>
      <c r="D3102" s="138">
        <f t="shared" si="288"/>
        <v>0</v>
      </c>
      <c r="E3102" s="231"/>
      <c r="F3102" s="119"/>
      <c r="G3102" s="139">
        <f t="shared" si="292"/>
        <v>0</v>
      </c>
      <c r="H3102" s="140">
        <f t="shared" si="289"/>
        <v>0</v>
      </c>
      <c r="I3102" s="122">
        <f t="shared" si="293"/>
        <v>0</v>
      </c>
      <c r="K3102" s="120"/>
      <c r="L3102" s="141" t="e">
        <f t="shared" si="290"/>
        <v>#N/A</v>
      </c>
      <c r="M3102" s="142">
        <f>IF(C3102="ZZ Group",(SUM(IFERROR(SUM(VLOOKUP(C3102,SpeciesLookup,37,FALSE)*E3102/L3102*20*0.001),0)*(1-G3102))),SUM(IFERROR(SUM(VLOOKUP(C3102,SpeciesLookup,37,FALSE)/L3102*'6. Look Up Tables'!$M$9*0.001),0)*(1-G3102)))</f>
        <v>0</v>
      </c>
      <c r="N3102" s="120" t="s">
        <v>114</v>
      </c>
      <c r="O3102" s="122">
        <f t="shared" si="291"/>
        <v>0</v>
      </c>
      <c r="P3102" s="123"/>
    </row>
    <row r="3103" spans="2:16" x14ac:dyDescent="0.2">
      <c r="B3103" s="124"/>
      <c r="C3103" s="137"/>
      <c r="D3103" s="138">
        <f t="shared" si="288"/>
        <v>0</v>
      </c>
      <c r="E3103" s="231"/>
      <c r="F3103" s="119"/>
      <c r="G3103" s="139">
        <f t="shared" si="292"/>
        <v>0</v>
      </c>
      <c r="H3103" s="140">
        <f t="shared" si="289"/>
        <v>0</v>
      </c>
      <c r="I3103" s="122">
        <f t="shared" si="293"/>
        <v>0</v>
      </c>
      <c r="K3103" s="120"/>
      <c r="L3103" s="141" t="e">
        <f t="shared" si="290"/>
        <v>#N/A</v>
      </c>
      <c r="M3103" s="142">
        <f>IF(C3103="ZZ Group",(SUM(IFERROR(SUM(VLOOKUP(C3103,SpeciesLookup,37,FALSE)*E3103/L3103*20*0.001),0)*(1-G3103))),SUM(IFERROR(SUM(VLOOKUP(C3103,SpeciesLookup,37,FALSE)/L3103*'6. Look Up Tables'!$M$9*0.001),0)*(1-G3103)))</f>
        <v>0</v>
      </c>
      <c r="N3103" s="120" t="s">
        <v>114</v>
      </c>
      <c r="O3103" s="122">
        <f t="shared" si="291"/>
        <v>0</v>
      </c>
      <c r="P3103" s="123"/>
    </row>
    <row r="3104" spans="2:16" x14ac:dyDescent="0.2">
      <c r="B3104" s="124"/>
      <c r="C3104" s="137"/>
      <c r="D3104" s="138">
        <f t="shared" si="288"/>
        <v>0</v>
      </c>
      <c r="E3104" s="231"/>
      <c r="F3104" s="119"/>
      <c r="G3104" s="139">
        <f t="shared" si="292"/>
        <v>0</v>
      </c>
      <c r="H3104" s="140">
        <f t="shared" si="289"/>
        <v>0</v>
      </c>
      <c r="I3104" s="122">
        <f t="shared" si="293"/>
        <v>0</v>
      </c>
      <c r="K3104" s="120"/>
      <c r="L3104" s="141" t="e">
        <f t="shared" si="290"/>
        <v>#N/A</v>
      </c>
      <c r="M3104" s="142">
        <f>IF(C3104="ZZ Group",(SUM(IFERROR(SUM(VLOOKUP(C3104,SpeciesLookup,37,FALSE)*E3104/L3104*20*0.001),0)*(1-G3104))),SUM(IFERROR(SUM(VLOOKUP(C3104,SpeciesLookup,37,FALSE)/L3104*'6. Look Up Tables'!$M$9*0.001),0)*(1-G3104)))</f>
        <v>0</v>
      </c>
      <c r="N3104" s="120" t="s">
        <v>114</v>
      </c>
      <c r="O3104" s="122">
        <f t="shared" si="291"/>
        <v>0</v>
      </c>
      <c r="P3104" s="123"/>
    </row>
    <row r="3105" spans="2:16" x14ac:dyDescent="0.2">
      <c r="B3105" s="124"/>
      <c r="C3105" s="137"/>
      <c r="D3105" s="138">
        <f t="shared" si="288"/>
        <v>0</v>
      </c>
      <c r="E3105" s="231"/>
      <c r="F3105" s="119"/>
      <c r="G3105" s="139">
        <f t="shared" si="292"/>
        <v>0</v>
      </c>
      <c r="H3105" s="140">
        <f t="shared" si="289"/>
        <v>0</v>
      </c>
      <c r="I3105" s="122">
        <f t="shared" si="293"/>
        <v>0</v>
      </c>
      <c r="K3105" s="120"/>
      <c r="L3105" s="141" t="e">
        <f t="shared" si="290"/>
        <v>#N/A</v>
      </c>
      <c r="M3105" s="142">
        <f>IF(C3105="ZZ Group",(SUM(IFERROR(SUM(VLOOKUP(C3105,SpeciesLookup,37,FALSE)*E3105/L3105*20*0.001),0)*(1-G3105))),SUM(IFERROR(SUM(VLOOKUP(C3105,SpeciesLookup,37,FALSE)/L3105*'6. Look Up Tables'!$M$9*0.001),0)*(1-G3105)))</f>
        <v>0</v>
      </c>
      <c r="N3105" s="120" t="s">
        <v>114</v>
      </c>
      <c r="O3105" s="122">
        <f t="shared" si="291"/>
        <v>0</v>
      </c>
      <c r="P3105" s="123"/>
    </row>
    <row r="3106" spans="2:16" x14ac:dyDescent="0.2">
      <c r="B3106" s="124"/>
      <c r="C3106" s="137"/>
      <c r="D3106" s="138">
        <f t="shared" si="288"/>
        <v>0</v>
      </c>
      <c r="E3106" s="231"/>
      <c r="F3106" s="119"/>
      <c r="G3106" s="139">
        <f t="shared" si="292"/>
        <v>0</v>
      </c>
      <c r="H3106" s="140">
        <f t="shared" si="289"/>
        <v>0</v>
      </c>
      <c r="I3106" s="122">
        <f t="shared" si="293"/>
        <v>0</v>
      </c>
      <c r="K3106" s="120"/>
      <c r="L3106" s="141" t="e">
        <f t="shared" si="290"/>
        <v>#N/A</v>
      </c>
      <c r="M3106" s="142">
        <f>IF(C3106="ZZ Group",(SUM(IFERROR(SUM(VLOOKUP(C3106,SpeciesLookup,37,FALSE)*E3106/L3106*20*0.001),0)*(1-G3106))),SUM(IFERROR(SUM(VLOOKUP(C3106,SpeciesLookup,37,FALSE)/L3106*'6. Look Up Tables'!$M$9*0.001),0)*(1-G3106)))</f>
        <v>0</v>
      </c>
      <c r="N3106" s="120" t="s">
        <v>114</v>
      </c>
      <c r="O3106" s="122">
        <f t="shared" si="291"/>
        <v>0</v>
      </c>
      <c r="P3106" s="123"/>
    </row>
    <row r="3107" spans="2:16" x14ac:dyDescent="0.2">
      <c r="B3107" s="124"/>
      <c r="C3107" s="137"/>
      <c r="D3107" s="138">
        <f t="shared" si="288"/>
        <v>0</v>
      </c>
      <c r="E3107" s="231"/>
      <c r="F3107" s="119"/>
      <c r="G3107" s="139">
        <f t="shared" si="292"/>
        <v>0</v>
      </c>
      <c r="H3107" s="140">
        <f t="shared" si="289"/>
        <v>0</v>
      </c>
      <c r="I3107" s="122">
        <f t="shared" si="293"/>
        <v>0</v>
      </c>
      <c r="K3107" s="120"/>
      <c r="L3107" s="141" t="e">
        <f t="shared" si="290"/>
        <v>#N/A</v>
      </c>
      <c r="M3107" s="142">
        <f>IF(C3107="ZZ Group",(SUM(IFERROR(SUM(VLOOKUP(C3107,SpeciesLookup,37,FALSE)*E3107/L3107*20*0.001),0)*(1-G3107))),SUM(IFERROR(SUM(VLOOKUP(C3107,SpeciesLookup,37,FALSE)/L3107*'6. Look Up Tables'!$M$9*0.001),0)*(1-G3107)))</f>
        <v>0</v>
      </c>
      <c r="N3107" s="120" t="s">
        <v>114</v>
      </c>
      <c r="O3107" s="122">
        <f t="shared" si="291"/>
        <v>0</v>
      </c>
      <c r="P3107" s="123"/>
    </row>
    <row r="3108" spans="2:16" x14ac:dyDescent="0.2">
      <c r="B3108" s="124"/>
      <c r="C3108" s="137"/>
      <c r="D3108" s="138">
        <f t="shared" si="288"/>
        <v>0</v>
      </c>
      <c r="E3108" s="231"/>
      <c r="F3108" s="119"/>
      <c r="G3108" s="139">
        <f t="shared" si="292"/>
        <v>0</v>
      </c>
      <c r="H3108" s="140">
        <f t="shared" si="289"/>
        <v>0</v>
      </c>
      <c r="I3108" s="122">
        <f t="shared" si="293"/>
        <v>0</v>
      </c>
      <c r="K3108" s="120"/>
      <c r="L3108" s="141" t="e">
        <f t="shared" si="290"/>
        <v>#N/A</v>
      </c>
      <c r="M3108" s="142">
        <f>IF(C3108="ZZ Group",(SUM(IFERROR(SUM(VLOOKUP(C3108,SpeciesLookup,37,FALSE)*E3108/L3108*20*0.001),0)*(1-G3108))),SUM(IFERROR(SUM(VLOOKUP(C3108,SpeciesLookup,37,FALSE)/L3108*'6. Look Up Tables'!$M$9*0.001),0)*(1-G3108)))</f>
        <v>0</v>
      </c>
      <c r="N3108" s="120" t="s">
        <v>114</v>
      </c>
      <c r="O3108" s="122">
        <f t="shared" si="291"/>
        <v>0</v>
      </c>
      <c r="P3108" s="123"/>
    </row>
    <row r="3109" spans="2:16" x14ac:dyDescent="0.2">
      <c r="B3109" s="124"/>
      <c r="C3109" s="137"/>
      <c r="D3109" s="138">
        <f t="shared" si="288"/>
        <v>0</v>
      </c>
      <c r="E3109" s="231"/>
      <c r="F3109" s="119"/>
      <c r="G3109" s="139">
        <f t="shared" si="292"/>
        <v>0</v>
      </c>
      <c r="H3109" s="140">
        <f t="shared" si="289"/>
        <v>0</v>
      </c>
      <c r="I3109" s="122">
        <f t="shared" si="293"/>
        <v>0</v>
      </c>
      <c r="K3109" s="120"/>
      <c r="L3109" s="141" t="e">
        <f t="shared" si="290"/>
        <v>#N/A</v>
      </c>
      <c r="M3109" s="142">
        <f>IF(C3109="ZZ Group",(SUM(IFERROR(SUM(VLOOKUP(C3109,SpeciesLookup,37,FALSE)*E3109/L3109*20*0.001),0)*(1-G3109))),SUM(IFERROR(SUM(VLOOKUP(C3109,SpeciesLookup,37,FALSE)/L3109*'6. Look Up Tables'!$M$9*0.001),0)*(1-G3109)))</f>
        <v>0</v>
      </c>
      <c r="N3109" s="120" t="s">
        <v>114</v>
      </c>
      <c r="O3109" s="122">
        <f t="shared" si="291"/>
        <v>0</v>
      </c>
      <c r="P3109" s="123"/>
    </row>
    <row r="3110" spans="2:16" x14ac:dyDescent="0.2">
      <c r="B3110" s="124"/>
      <c r="C3110" s="137"/>
      <c r="D3110" s="138">
        <f t="shared" si="288"/>
        <v>0</v>
      </c>
      <c r="E3110" s="231"/>
      <c r="F3110" s="119"/>
      <c r="G3110" s="139">
        <f t="shared" si="292"/>
        <v>0</v>
      </c>
      <c r="H3110" s="140">
        <f t="shared" si="289"/>
        <v>0</v>
      </c>
      <c r="I3110" s="122">
        <f t="shared" si="293"/>
        <v>0</v>
      </c>
      <c r="K3110" s="120"/>
      <c r="L3110" s="141" t="e">
        <f t="shared" si="290"/>
        <v>#N/A</v>
      </c>
      <c r="M3110" s="142">
        <f>IF(C3110="ZZ Group",(SUM(IFERROR(SUM(VLOOKUP(C3110,SpeciesLookup,37,FALSE)*E3110/L3110*20*0.001),0)*(1-G3110))),SUM(IFERROR(SUM(VLOOKUP(C3110,SpeciesLookup,37,FALSE)/L3110*'6. Look Up Tables'!$M$9*0.001),0)*(1-G3110)))</f>
        <v>0</v>
      </c>
      <c r="N3110" s="120" t="s">
        <v>114</v>
      </c>
      <c r="O3110" s="122">
        <f t="shared" si="291"/>
        <v>0</v>
      </c>
      <c r="P3110" s="123"/>
    </row>
    <row r="3111" spans="2:16" x14ac:dyDescent="0.2">
      <c r="B3111" s="124"/>
      <c r="C3111" s="137"/>
      <c r="D3111" s="138">
        <f t="shared" si="288"/>
        <v>0</v>
      </c>
      <c r="E3111" s="231"/>
      <c r="F3111" s="119"/>
      <c r="G3111" s="139">
        <f t="shared" si="292"/>
        <v>0</v>
      </c>
      <c r="H3111" s="140">
        <f t="shared" si="289"/>
        <v>0</v>
      </c>
      <c r="I3111" s="122">
        <f t="shared" si="293"/>
        <v>0</v>
      </c>
      <c r="K3111" s="120"/>
      <c r="L3111" s="141" t="e">
        <f t="shared" si="290"/>
        <v>#N/A</v>
      </c>
      <c r="M3111" s="142">
        <f>IF(C3111="ZZ Group",(SUM(IFERROR(SUM(VLOOKUP(C3111,SpeciesLookup,37,FALSE)*E3111/L3111*20*0.001),0)*(1-G3111))),SUM(IFERROR(SUM(VLOOKUP(C3111,SpeciesLookup,37,FALSE)/L3111*'6. Look Up Tables'!$M$9*0.001),0)*(1-G3111)))</f>
        <v>0</v>
      </c>
      <c r="N3111" s="120" t="s">
        <v>114</v>
      </c>
      <c r="O3111" s="122">
        <f t="shared" si="291"/>
        <v>0</v>
      </c>
      <c r="P3111" s="123"/>
    </row>
    <row r="3112" spans="2:16" x14ac:dyDescent="0.2">
      <c r="B3112" s="124"/>
      <c r="C3112" s="137"/>
      <c r="D3112" s="138">
        <f t="shared" si="288"/>
        <v>0</v>
      </c>
      <c r="E3112" s="231"/>
      <c r="F3112" s="119"/>
      <c r="G3112" s="139">
        <f t="shared" si="292"/>
        <v>0</v>
      </c>
      <c r="H3112" s="140">
        <f t="shared" si="289"/>
        <v>0</v>
      </c>
      <c r="I3112" s="122">
        <f t="shared" si="293"/>
        <v>0</v>
      </c>
      <c r="K3112" s="120"/>
      <c r="L3112" s="141" t="e">
        <f t="shared" si="290"/>
        <v>#N/A</v>
      </c>
      <c r="M3112" s="142">
        <f>IF(C3112="ZZ Group",(SUM(IFERROR(SUM(VLOOKUP(C3112,SpeciesLookup,37,FALSE)*E3112/L3112*20*0.001),0)*(1-G3112))),SUM(IFERROR(SUM(VLOOKUP(C3112,SpeciesLookup,37,FALSE)/L3112*'6. Look Up Tables'!$M$9*0.001),0)*(1-G3112)))</f>
        <v>0</v>
      </c>
      <c r="N3112" s="120" t="s">
        <v>114</v>
      </c>
      <c r="O3112" s="122">
        <f t="shared" si="291"/>
        <v>0</v>
      </c>
      <c r="P3112" s="123"/>
    </row>
    <row r="3113" spans="2:16" x14ac:dyDescent="0.2">
      <c r="B3113" s="124"/>
      <c r="C3113" s="137"/>
      <c r="D3113" s="138">
        <f t="shared" si="288"/>
        <v>0</v>
      </c>
      <c r="E3113" s="231"/>
      <c r="F3113" s="119"/>
      <c r="G3113" s="139">
        <f t="shared" si="292"/>
        <v>0</v>
      </c>
      <c r="H3113" s="140">
        <f t="shared" si="289"/>
        <v>0</v>
      </c>
      <c r="I3113" s="122">
        <f t="shared" si="293"/>
        <v>0</v>
      </c>
      <c r="K3113" s="120"/>
      <c r="L3113" s="141" t="e">
        <f t="shared" si="290"/>
        <v>#N/A</v>
      </c>
      <c r="M3113" s="142">
        <f>IF(C3113="ZZ Group",(SUM(IFERROR(SUM(VLOOKUP(C3113,SpeciesLookup,37,FALSE)*E3113/L3113*20*0.001),0)*(1-G3113))),SUM(IFERROR(SUM(VLOOKUP(C3113,SpeciesLookup,37,FALSE)/L3113*'6. Look Up Tables'!$M$9*0.001),0)*(1-G3113)))</f>
        <v>0</v>
      </c>
      <c r="N3113" s="120" t="s">
        <v>114</v>
      </c>
      <c r="O3113" s="122">
        <f t="shared" si="291"/>
        <v>0</v>
      </c>
      <c r="P3113" s="123"/>
    </row>
    <row r="3114" spans="2:16" x14ac:dyDescent="0.2">
      <c r="B3114" s="124"/>
      <c r="C3114" s="137"/>
      <c r="D3114" s="138">
        <f t="shared" si="288"/>
        <v>0</v>
      </c>
      <c r="E3114" s="231"/>
      <c r="F3114" s="119"/>
      <c r="G3114" s="139">
        <f t="shared" si="292"/>
        <v>0</v>
      </c>
      <c r="H3114" s="140">
        <f t="shared" si="289"/>
        <v>0</v>
      </c>
      <c r="I3114" s="122">
        <f t="shared" si="293"/>
        <v>0</v>
      </c>
      <c r="K3114" s="120"/>
      <c r="L3114" s="141" t="e">
        <f t="shared" si="290"/>
        <v>#N/A</v>
      </c>
      <c r="M3114" s="142">
        <f>IF(C3114="ZZ Group",(SUM(IFERROR(SUM(VLOOKUP(C3114,SpeciesLookup,37,FALSE)*E3114/L3114*20*0.001),0)*(1-G3114))),SUM(IFERROR(SUM(VLOOKUP(C3114,SpeciesLookup,37,FALSE)/L3114*'6. Look Up Tables'!$M$9*0.001),0)*(1-G3114)))</f>
        <v>0</v>
      </c>
      <c r="N3114" s="120" t="s">
        <v>114</v>
      </c>
      <c r="O3114" s="122">
        <f t="shared" si="291"/>
        <v>0</v>
      </c>
      <c r="P3114" s="123"/>
    </row>
    <row r="3115" spans="2:16" x14ac:dyDescent="0.2">
      <c r="B3115" s="124"/>
      <c r="C3115" s="137"/>
      <c r="D3115" s="138">
        <f t="shared" si="288"/>
        <v>0</v>
      </c>
      <c r="E3115" s="231"/>
      <c r="F3115" s="119"/>
      <c r="G3115" s="139">
        <f t="shared" si="292"/>
        <v>0</v>
      </c>
      <c r="H3115" s="140">
        <f t="shared" si="289"/>
        <v>0</v>
      </c>
      <c r="I3115" s="122">
        <f t="shared" si="293"/>
        <v>0</v>
      </c>
      <c r="K3115" s="120"/>
      <c r="L3115" s="141" t="e">
        <f t="shared" si="290"/>
        <v>#N/A</v>
      </c>
      <c r="M3115" s="142">
        <f>IF(C3115="ZZ Group",(SUM(IFERROR(SUM(VLOOKUP(C3115,SpeciesLookup,37,FALSE)*E3115/L3115*20*0.001),0)*(1-G3115))),SUM(IFERROR(SUM(VLOOKUP(C3115,SpeciesLookup,37,FALSE)/L3115*'6. Look Up Tables'!$M$9*0.001),0)*(1-G3115)))</f>
        <v>0</v>
      </c>
      <c r="N3115" s="120" t="s">
        <v>114</v>
      </c>
      <c r="O3115" s="122">
        <f t="shared" si="291"/>
        <v>0</v>
      </c>
      <c r="P3115" s="123"/>
    </row>
    <row r="3116" spans="2:16" x14ac:dyDescent="0.2">
      <c r="B3116" s="124"/>
      <c r="C3116" s="137"/>
      <c r="D3116" s="138">
        <f t="shared" si="288"/>
        <v>0</v>
      </c>
      <c r="E3116" s="231"/>
      <c r="F3116" s="119"/>
      <c r="G3116" s="139">
        <f t="shared" si="292"/>
        <v>0</v>
      </c>
      <c r="H3116" s="140">
        <f t="shared" si="289"/>
        <v>0</v>
      </c>
      <c r="I3116" s="122">
        <f t="shared" si="293"/>
        <v>0</v>
      </c>
      <c r="K3116" s="120"/>
      <c r="L3116" s="141" t="e">
        <f t="shared" si="290"/>
        <v>#N/A</v>
      </c>
      <c r="M3116" s="142">
        <f>IF(C3116="ZZ Group",(SUM(IFERROR(SUM(VLOOKUP(C3116,SpeciesLookup,37,FALSE)*E3116/L3116*20*0.001),0)*(1-G3116))),SUM(IFERROR(SUM(VLOOKUP(C3116,SpeciesLookup,37,FALSE)/L3116*'6. Look Up Tables'!$M$9*0.001),0)*(1-G3116)))</f>
        <v>0</v>
      </c>
      <c r="N3116" s="120" t="s">
        <v>114</v>
      </c>
      <c r="O3116" s="122">
        <f t="shared" si="291"/>
        <v>0</v>
      </c>
      <c r="P3116" s="123"/>
    </row>
    <row r="3117" spans="2:16" x14ac:dyDescent="0.2">
      <c r="B3117" s="124"/>
      <c r="C3117" s="137"/>
      <c r="D3117" s="138">
        <f t="shared" si="288"/>
        <v>0</v>
      </c>
      <c r="E3117" s="231"/>
      <c r="F3117" s="119"/>
      <c r="G3117" s="139">
        <f t="shared" si="292"/>
        <v>0</v>
      </c>
      <c r="H3117" s="140">
        <f t="shared" si="289"/>
        <v>0</v>
      </c>
      <c r="I3117" s="122">
        <f t="shared" si="293"/>
        <v>0</v>
      </c>
      <c r="K3117" s="120"/>
      <c r="L3117" s="141" t="e">
        <f t="shared" si="290"/>
        <v>#N/A</v>
      </c>
      <c r="M3117" s="142">
        <f>IF(C3117="ZZ Group",(SUM(IFERROR(SUM(VLOOKUP(C3117,SpeciesLookup,37,FALSE)*E3117/L3117*20*0.001),0)*(1-G3117))),SUM(IFERROR(SUM(VLOOKUP(C3117,SpeciesLookup,37,FALSE)/L3117*'6. Look Up Tables'!$M$9*0.001),0)*(1-G3117)))</f>
        <v>0</v>
      </c>
      <c r="N3117" s="120" t="s">
        <v>114</v>
      </c>
      <c r="O3117" s="122">
        <f t="shared" si="291"/>
        <v>0</v>
      </c>
      <c r="P3117" s="123"/>
    </row>
    <row r="3118" spans="2:16" x14ac:dyDescent="0.2">
      <c r="B3118" s="124"/>
      <c r="C3118" s="137"/>
      <c r="D3118" s="138">
        <f t="shared" si="288"/>
        <v>0</v>
      </c>
      <c r="E3118" s="231"/>
      <c r="F3118" s="119"/>
      <c r="G3118" s="139">
        <f t="shared" si="292"/>
        <v>0</v>
      </c>
      <c r="H3118" s="140">
        <f t="shared" si="289"/>
        <v>0</v>
      </c>
      <c r="I3118" s="122">
        <f t="shared" si="293"/>
        <v>0</v>
      </c>
      <c r="K3118" s="120"/>
      <c r="L3118" s="141" t="e">
        <f t="shared" si="290"/>
        <v>#N/A</v>
      </c>
      <c r="M3118" s="142">
        <f>IF(C3118="ZZ Group",(SUM(IFERROR(SUM(VLOOKUP(C3118,SpeciesLookup,37,FALSE)*E3118/L3118*20*0.001),0)*(1-G3118))),SUM(IFERROR(SUM(VLOOKUP(C3118,SpeciesLookup,37,FALSE)/L3118*'6. Look Up Tables'!$M$9*0.001),0)*(1-G3118)))</f>
        <v>0</v>
      </c>
      <c r="N3118" s="120" t="s">
        <v>114</v>
      </c>
      <c r="O3118" s="122">
        <f t="shared" si="291"/>
        <v>0</v>
      </c>
      <c r="P3118" s="123"/>
    </row>
    <row r="3119" spans="2:16" x14ac:dyDescent="0.2">
      <c r="B3119" s="124"/>
      <c r="C3119" s="137"/>
      <c r="D3119" s="138">
        <f t="shared" si="288"/>
        <v>0</v>
      </c>
      <c r="E3119" s="231"/>
      <c r="F3119" s="119"/>
      <c r="G3119" s="139">
        <f t="shared" si="292"/>
        <v>0</v>
      </c>
      <c r="H3119" s="140">
        <f t="shared" si="289"/>
        <v>0</v>
      </c>
      <c r="I3119" s="122">
        <f t="shared" si="293"/>
        <v>0</v>
      </c>
      <c r="K3119" s="120"/>
      <c r="L3119" s="141" t="e">
        <f t="shared" si="290"/>
        <v>#N/A</v>
      </c>
      <c r="M3119" s="142">
        <f>IF(C3119="ZZ Group",(SUM(IFERROR(SUM(VLOOKUP(C3119,SpeciesLookup,37,FALSE)*E3119/L3119*20*0.001),0)*(1-G3119))),SUM(IFERROR(SUM(VLOOKUP(C3119,SpeciesLookup,37,FALSE)/L3119*'6. Look Up Tables'!$M$9*0.001),0)*(1-G3119)))</f>
        <v>0</v>
      </c>
      <c r="N3119" s="120" t="s">
        <v>114</v>
      </c>
      <c r="O3119" s="122">
        <f t="shared" si="291"/>
        <v>0</v>
      </c>
      <c r="P3119" s="123"/>
    </row>
    <row r="3120" spans="2:16" x14ac:dyDescent="0.2">
      <c r="B3120" s="124"/>
      <c r="C3120" s="137"/>
      <c r="D3120" s="138">
        <f t="shared" si="288"/>
        <v>0</v>
      </c>
      <c r="E3120" s="231"/>
      <c r="F3120" s="119"/>
      <c r="G3120" s="139">
        <f t="shared" si="292"/>
        <v>0</v>
      </c>
      <c r="H3120" s="140">
        <f t="shared" si="289"/>
        <v>0</v>
      </c>
      <c r="I3120" s="122">
        <f t="shared" si="293"/>
        <v>0</v>
      </c>
      <c r="K3120" s="120"/>
      <c r="L3120" s="141" t="e">
        <f t="shared" si="290"/>
        <v>#N/A</v>
      </c>
      <c r="M3120" s="142">
        <f>IF(C3120="ZZ Group",(SUM(IFERROR(SUM(VLOOKUP(C3120,SpeciesLookup,37,FALSE)*E3120/L3120*20*0.001),0)*(1-G3120))),SUM(IFERROR(SUM(VLOOKUP(C3120,SpeciesLookup,37,FALSE)/L3120*'6. Look Up Tables'!$M$9*0.001),0)*(1-G3120)))</f>
        <v>0</v>
      </c>
      <c r="N3120" s="120" t="s">
        <v>114</v>
      </c>
      <c r="O3120" s="122">
        <f t="shared" si="291"/>
        <v>0</v>
      </c>
      <c r="P3120" s="123"/>
    </row>
    <row r="3121" spans="2:16" x14ac:dyDescent="0.2">
      <c r="B3121" s="124"/>
      <c r="C3121" s="137"/>
      <c r="D3121" s="138">
        <f t="shared" si="288"/>
        <v>0</v>
      </c>
      <c r="E3121" s="231"/>
      <c r="F3121" s="119"/>
      <c r="G3121" s="139">
        <f t="shared" si="292"/>
        <v>0</v>
      </c>
      <c r="H3121" s="140">
        <f t="shared" si="289"/>
        <v>0</v>
      </c>
      <c r="I3121" s="122">
        <f t="shared" si="293"/>
        <v>0</v>
      </c>
      <c r="K3121" s="120"/>
      <c r="L3121" s="141" t="e">
        <f t="shared" si="290"/>
        <v>#N/A</v>
      </c>
      <c r="M3121" s="142">
        <f>IF(C3121="ZZ Group",(SUM(IFERROR(SUM(VLOOKUP(C3121,SpeciesLookup,37,FALSE)*E3121/L3121*20*0.001),0)*(1-G3121))),SUM(IFERROR(SUM(VLOOKUP(C3121,SpeciesLookup,37,FALSE)/L3121*'6. Look Up Tables'!$M$9*0.001),0)*(1-G3121)))</f>
        <v>0</v>
      </c>
      <c r="N3121" s="120" t="s">
        <v>114</v>
      </c>
      <c r="O3121" s="122">
        <f t="shared" si="291"/>
        <v>0</v>
      </c>
      <c r="P3121" s="123"/>
    </row>
    <row r="3122" spans="2:16" x14ac:dyDescent="0.2">
      <c r="B3122" s="124"/>
      <c r="C3122" s="137"/>
      <c r="D3122" s="138">
        <f t="shared" si="288"/>
        <v>0</v>
      </c>
      <c r="E3122" s="231"/>
      <c r="F3122" s="119"/>
      <c r="G3122" s="139">
        <f t="shared" si="292"/>
        <v>0</v>
      </c>
      <c r="H3122" s="140">
        <f t="shared" si="289"/>
        <v>0</v>
      </c>
      <c r="I3122" s="122">
        <f t="shared" si="293"/>
        <v>0</v>
      </c>
      <c r="K3122" s="120"/>
      <c r="L3122" s="141" t="e">
        <f t="shared" si="290"/>
        <v>#N/A</v>
      </c>
      <c r="M3122" s="142">
        <f>IF(C3122="ZZ Group",(SUM(IFERROR(SUM(VLOOKUP(C3122,SpeciesLookup,37,FALSE)*E3122/L3122*20*0.001),0)*(1-G3122))),SUM(IFERROR(SUM(VLOOKUP(C3122,SpeciesLookup,37,FALSE)/L3122*'6. Look Up Tables'!$M$9*0.001),0)*(1-G3122)))</f>
        <v>0</v>
      </c>
      <c r="N3122" s="120" t="s">
        <v>114</v>
      </c>
      <c r="O3122" s="122">
        <f t="shared" si="291"/>
        <v>0</v>
      </c>
      <c r="P3122" s="123"/>
    </row>
    <row r="3123" spans="2:16" x14ac:dyDescent="0.2">
      <c r="B3123" s="124"/>
      <c r="C3123" s="137"/>
      <c r="D3123" s="138">
        <f t="shared" si="288"/>
        <v>0</v>
      </c>
      <c r="E3123" s="231"/>
      <c r="F3123" s="119"/>
      <c r="G3123" s="139">
        <f t="shared" si="292"/>
        <v>0</v>
      </c>
      <c r="H3123" s="140">
        <f t="shared" si="289"/>
        <v>0</v>
      </c>
      <c r="I3123" s="122">
        <f t="shared" si="293"/>
        <v>0</v>
      </c>
      <c r="K3123" s="120"/>
      <c r="L3123" s="141" t="e">
        <f t="shared" si="290"/>
        <v>#N/A</v>
      </c>
      <c r="M3123" s="142">
        <f>IF(C3123="ZZ Group",(SUM(IFERROR(SUM(VLOOKUP(C3123,SpeciesLookup,37,FALSE)*E3123/L3123*20*0.001),0)*(1-G3123))),SUM(IFERROR(SUM(VLOOKUP(C3123,SpeciesLookup,37,FALSE)/L3123*'6. Look Up Tables'!$M$9*0.001),0)*(1-G3123)))</f>
        <v>0</v>
      </c>
      <c r="N3123" s="120" t="s">
        <v>114</v>
      </c>
      <c r="O3123" s="122">
        <f t="shared" si="291"/>
        <v>0</v>
      </c>
      <c r="P3123" s="123"/>
    </row>
    <row r="3124" spans="2:16" x14ac:dyDescent="0.2">
      <c r="B3124" s="124"/>
      <c r="C3124" s="137"/>
      <c r="D3124" s="138">
        <f t="shared" si="288"/>
        <v>0</v>
      </c>
      <c r="E3124" s="231"/>
      <c r="F3124" s="119"/>
      <c r="G3124" s="139">
        <f t="shared" si="292"/>
        <v>0</v>
      </c>
      <c r="H3124" s="140">
        <f t="shared" si="289"/>
        <v>0</v>
      </c>
      <c r="I3124" s="122">
        <f t="shared" si="293"/>
        <v>0</v>
      </c>
      <c r="K3124" s="120"/>
      <c r="L3124" s="141" t="e">
        <f t="shared" si="290"/>
        <v>#N/A</v>
      </c>
      <c r="M3124" s="142">
        <f>IF(C3124="ZZ Group",(SUM(IFERROR(SUM(VLOOKUP(C3124,SpeciesLookup,37,FALSE)*E3124/L3124*20*0.001),0)*(1-G3124))),SUM(IFERROR(SUM(VLOOKUP(C3124,SpeciesLookup,37,FALSE)/L3124*'6. Look Up Tables'!$M$9*0.001),0)*(1-G3124)))</f>
        <v>0</v>
      </c>
      <c r="N3124" s="120" t="s">
        <v>114</v>
      </c>
      <c r="O3124" s="122">
        <f t="shared" si="291"/>
        <v>0</v>
      </c>
      <c r="P3124" s="123"/>
    </row>
    <row r="3125" spans="2:16" x14ac:dyDescent="0.2">
      <c r="B3125" s="124"/>
      <c r="C3125" s="137"/>
      <c r="D3125" s="138">
        <f t="shared" si="288"/>
        <v>0</v>
      </c>
      <c r="E3125" s="231"/>
      <c r="F3125" s="119"/>
      <c r="G3125" s="139">
        <f t="shared" si="292"/>
        <v>0</v>
      </c>
      <c r="H3125" s="140">
        <f t="shared" si="289"/>
        <v>0</v>
      </c>
      <c r="I3125" s="122">
        <f t="shared" si="293"/>
        <v>0</v>
      </c>
      <c r="K3125" s="120"/>
      <c r="L3125" s="141" t="e">
        <f t="shared" si="290"/>
        <v>#N/A</v>
      </c>
      <c r="M3125" s="142">
        <f>IF(C3125="ZZ Group",(SUM(IFERROR(SUM(VLOOKUP(C3125,SpeciesLookup,37,FALSE)*E3125/L3125*20*0.001),0)*(1-G3125))),SUM(IFERROR(SUM(VLOOKUP(C3125,SpeciesLookup,37,FALSE)/L3125*'6. Look Up Tables'!$M$9*0.001),0)*(1-G3125)))</f>
        <v>0</v>
      </c>
      <c r="N3125" s="120" t="s">
        <v>114</v>
      </c>
      <c r="O3125" s="122">
        <f t="shared" si="291"/>
        <v>0</v>
      </c>
      <c r="P3125" s="123"/>
    </row>
    <row r="3126" spans="2:16" x14ac:dyDescent="0.2">
      <c r="B3126" s="124"/>
      <c r="C3126" s="137"/>
      <c r="D3126" s="138">
        <f t="shared" si="288"/>
        <v>0</v>
      </c>
      <c r="E3126" s="231"/>
      <c r="F3126" s="119"/>
      <c r="G3126" s="139">
        <f t="shared" si="292"/>
        <v>0</v>
      </c>
      <c r="H3126" s="140">
        <f t="shared" si="289"/>
        <v>0</v>
      </c>
      <c r="I3126" s="122">
        <f t="shared" si="293"/>
        <v>0</v>
      </c>
      <c r="K3126" s="120"/>
      <c r="L3126" s="141" t="e">
        <f t="shared" si="290"/>
        <v>#N/A</v>
      </c>
      <c r="M3126" s="142">
        <f>IF(C3126="ZZ Group",(SUM(IFERROR(SUM(VLOOKUP(C3126,SpeciesLookup,37,FALSE)*E3126/L3126*20*0.001),0)*(1-G3126))),SUM(IFERROR(SUM(VLOOKUP(C3126,SpeciesLookup,37,FALSE)/L3126*'6. Look Up Tables'!$M$9*0.001),0)*(1-G3126)))</f>
        <v>0</v>
      </c>
      <c r="N3126" s="120" t="s">
        <v>114</v>
      </c>
      <c r="O3126" s="122">
        <f t="shared" si="291"/>
        <v>0</v>
      </c>
      <c r="P3126" s="123"/>
    </row>
    <row r="3127" spans="2:16" x14ac:dyDescent="0.2">
      <c r="B3127" s="124"/>
      <c r="C3127" s="137"/>
      <c r="D3127" s="138">
        <f t="shared" si="288"/>
        <v>0</v>
      </c>
      <c r="E3127" s="231"/>
      <c r="F3127" s="119"/>
      <c r="G3127" s="139">
        <f t="shared" si="292"/>
        <v>0</v>
      </c>
      <c r="H3127" s="140">
        <f t="shared" si="289"/>
        <v>0</v>
      </c>
      <c r="I3127" s="122">
        <f t="shared" si="293"/>
        <v>0</v>
      </c>
      <c r="K3127" s="120"/>
      <c r="L3127" s="141" t="e">
        <f t="shared" si="290"/>
        <v>#N/A</v>
      </c>
      <c r="M3127" s="142">
        <f>IF(C3127="ZZ Group",(SUM(IFERROR(SUM(VLOOKUP(C3127,SpeciesLookup,37,FALSE)*E3127/L3127*20*0.001),0)*(1-G3127))),SUM(IFERROR(SUM(VLOOKUP(C3127,SpeciesLookup,37,FALSE)/L3127*'6. Look Up Tables'!$M$9*0.001),0)*(1-G3127)))</f>
        <v>0</v>
      </c>
      <c r="N3127" s="120" t="s">
        <v>114</v>
      </c>
      <c r="O3127" s="122">
        <f t="shared" si="291"/>
        <v>0</v>
      </c>
      <c r="P3127" s="123"/>
    </row>
    <row r="3128" spans="2:16" x14ac:dyDescent="0.2">
      <c r="B3128" s="124"/>
      <c r="C3128" s="137"/>
      <c r="D3128" s="138">
        <f t="shared" si="288"/>
        <v>0</v>
      </c>
      <c r="E3128" s="231"/>
      <c r="F3128" s="119"/>
      <c r="G3128" s="139">
        <f t="shared" si="292"/>
        <v>0</v>
      </c>
      <c r="H3128" s="140">
        <f t="shared" si="289"/>
        <v>0</v>
      </c>
      <c r="I3128" s="122">
        <f t="shared" si="293"/>
        <v>0</v>
      </c>
      <c r="K3128" s="120"/>
      <c r="L3128" s="141" t="e">
        <f t="shared" si="290"/>
        <v>#N/A</v>
      </c>
      <c r="M3128" s="142">
        <f>IF(C3128="ZZ Group",(SUM(IFERROR(SUM(VLOOKUP(C3128,SpeciesLookup,37,FALSE)*E3128/L3128*20*0.001),0)*(1-G3128))),SUM(IFERROR(SUM(VLOOKUP(C3128,SpeciesLookup,37,FALSE)/L3128*'6. Look Up Tables'!$M$9*0.001),0)*(1-G3128)))</f>
        <v>0</v>
      </c>
      <c r="N3128" s="120" t="s">
        <v>114</v>
      </c>
      <c r="O3128" s="122">
        <f t="shared" si="291"/>
        <v>0</v>
      </c>
      <c r="P3128" s="123"/>
    </row>
    <row r="3129" spans="2:16" x14ac:dyDescent="0.2">
      <c r="B3129" s="124"/>
      <c r="C3129" s="137"/>
      <c r="D3129" s="138">
        <f t="shared" si="288"/>
        <v>0</v>
      </c>
      <c r="E3129" s="231"/>
      <c r="F3129" s="119"/>
      <c r="G3129" s="139">
        <f t="shared" si="292"/>
        <v>0</v>
      </c>
      <c r="H3129" s="140">
        <f t="shared" si="289"/>
        <v>0</v>
      </c>
      <c r="I3129" s="122">
        <f t="shared" si="293"/>
        <v>0</v>
      </c>
      <c r="K3129" s="120"/>
      <c r="L3129" s="141" t="e">
        <f t="shared" si="290"/>
        <v>#N/A</v>
      </c>
      <c r="M3129" s="142">
        <f>IF(C3129="ZZ Group",(SUM(IFERROR(SUM(VLOOKUP(C3129,SpeciesLookup,37,FALSE)*E3129/L3129*20*0.001),0)*(1-G3129))),SUM(IFERROR(SUM(VLOOKUP(C3129,SpeciesLookup,37,FALSE)/L3129*'6. Look Up Tables'!$M$9*0.001),0)*(1-G3129)))</f>
        <v>0</v>
      </c>
      <c r="N3129" s="120" t="s">
        <v>114</v>
      </c>
      <c r="O3129" s="122">
        <f t="shared" si="291"/>
        <v>0</v>
      </c>
      <c r="P3129" s="123"/>
    </row>
    <row r="3130" spans="2:16" x14ac:dyDescent="0.2">
      <c r="B3130" s="124"/>
      <c r="C3130" s="137"/>
      <c r="D3130" s="138">
        <f t="shared" si="288"/>
        <v>0</v>
      </c>
      <c r="E3130" s="231"/>
      <c r="F3130" s="119"/>
      <c r="G3130" s="139">
        <f t="shared" si="292"/>
        <v>0</v>
      </c>
      <c r="H3130" s="140">
        <f t="shared" si="289"/>
        <v>0</v>
      </c>
      <c r="I3130" s="122">
        <f t="shared" si="293"/>
        <v>0</v>
      </c>
      <c r="K3130" s="120"/>
      <c r="L3130" s="141" t="e">
        <f t="shared" si="290"/>
        <v>#N/A</v>
      </c>
      <c r="M3130" s="142">
        <f>IF(C3130="ZZ Group",(SUM(IFERROR(SUM(VLOOKUP(C3130,SpeciesLookup,37,FALSE)*E3130/L3130*20*0.001),0)*(1-G3130))),SUM(IFERROR(SUM(VLOOKUP(C3130,SpeciesLookup,37,FALSE)/L3130*'6. Look Up Tables'!$M$9*0.001),0)*(1-G3130)))</f>
        <v>0</v>
      </c>
      <c r="N3130" s="120" t="s">
        <v>114</v>
      </c>
      <c r="O3130" s="122">
        <f t="shared" si="291"/>
        <v>0</v>
      </c>
      <c r="P3130" s="123"/>
    </row>
    <row r="3131" spans="2:16" x14ac:dyDescent="0.2">
      <c r="B3131" s="124"/>
      <c r="C3131" s="137"/>
      <c r="D3131" s="138">
        <f t="shared" si="288"/>
        <v>0</v>
      </c>
      <c r="E3131" s="231"/>
      <c r="F3131" s="119"/>
      <c r="G3131" s="139">
        <f t="shared" si="292"/>
        <v>0</v>
      </c>
      <c r="H3131" s="140">
        <f t="shared" si="289"/>
        <v>0</v>
      </c>
      <c r="I3131" s="122">
        <f t="shared" si="293"/>
        <v>0</v>
      </c>
      <c r="K3131" s="120"/>
      <c r="L3131" s="141" t="e">
        <f t="shared" si="290"/>
        <v>#N/A</v>
      </c>
      <c r="M3131" s="142">
        <f>IF(C3131="ZZ Group",(SUM(IFERROR(SUM(VLOOKUP(C3131,SpeciesLookup,37,FALSE)*E3131/L3131*20*0.001),0)*(1-G3131))),SUM(IFERROR(SUM(VLOOKUP(C3131,SpeciesLookup,37,FALSE)/L3131*'6. Look Up Tables'!$M$9*0.001),0)*(1-G3131)))</f>
        <v>0</v>
      </c>
      <c r="N3131" s="120" t="s">
        <v>114</v>
      </c>
      <c r="O3131" s="122">
        <f t="shared" si="291"/>
        <v>0</v>
      </c>
      <c r="P3131" s="123"/>
    </row>
    <row r="3132" spans="2:16" x14ac:dyDescent="0.2">
      <c r="B3132" s="124"/>
      <c r="C3132" s="137"/>
      <c r="D3132" s="138">
        <f t="shared" si="288"/>
        <v>0</v>
      </c>
      <c r="E3132" s="231"/>
      <c r="F3132" s="119"/>
      <c r="G3132" s="139">
        <f t="shared" si="292"/>
        <v>0</v>
      </c>
      <c r="H3132" s="140">
        <f t="shared" si="289"/>
        <v>0</v>
      </c>
      <c r="I3132" s="122">
        <f t="shared" si="293"/>
        <v>0</v>
      </c>
      <c r="K3132" s="120"/>
      <c r="L3132" s="141" t="e">
        <f t="shared" si="290"/>
        <v>#N/A</v>
      </c>
      <c r="M3132" s="142">
        <f>IF(C3132="ZZ Group",(SUM(IFERROR(SUM(VLOOKUP(C3132,SpeciesLookup,37,FALSE)*E3132/L3132*20*0.001),0)*(1-G3132))),SUM(IFERROR(SUM(VLOOKUP(C3132,SpeciesLookup,37,FALSE)/L3132*'6. Look Up Tables'!$M$9*0.001),0)*(1-G3132)))</f>
        <v>0</v>
      </c>
      <c r="N3132" s="120" t="s">
        <v>114</v>
      </c>
      <c r="O3132" s="122">
        <f t="shared" si="291"/>
        <v>0</v>
      </c>
      <c r="P3132" s="123"/>
    </row>
    <row r="3133" spans="2:16" x14ac:dyDescent="0.2">
      <c r="B3133" s="124"/>
      <c r="C3133" s="137"/>
      <c r="D3133" s="138">
        <f t="shared" si="288"/>
        <v>0</v>
      </c>
      <c r="E3133" s="231"/>
      <c r="F3133" s="119"/>
      <c r="G3133" s="139">
        <f t="shared" si="292"/>
        <v>0</v>
      </c>
      <c r="H3133" s="140">
        <f t="shared" si="289"/>
        <v>0</v>
      </c>
      <c r="I3133" s="122">
        <f t="shared" si="293"/>
        <v>0</v>
      </c>
      <c r="K3133" s="120"/>
      <c r="L3133" s="141" t="e">
        <f t="shared" si="290"/>
        <v>#N/A</v>
      </c>
      <c r="M3133" s="142">
        <f>IF(C3133="ZZ Group",(SUM(IFERROR(SUM(VLOOKUP(C3133,SpeciesLookup,37,FALSE)*E3133/L3133*20*0.001),0)*(1-G3133))),SUM(IFERROR(SUM(VLOOKUP(C3133,SpeciesLookup,37,FALSE)/L3133*'6. Look Up Tables'!$M$9*0.001),0)*(1-G3133)))</f>
        <v>0</v>
      </c>
      <c r="N3133" s="120" t="s">
        <v>114</v>
      </c>
      <c r="O3133" s="122">
        <f t="shared" si="291"/>
        <v>0</v>
      </c>
      <c r="P3133" s="123"/>
    </row>
    <row r="3134" spans="2:16" x14ac:dyDescent="0.2">
      <c r="B3134" s="124"/>
      <c r="C3134" s="137"/>
      <c r="D3134" s="138">
        <f t="shared" si="288"/>
        <v>0</v>
      </c>
      <c r="E3134" s="231"/>
      <c r="F3134" s="119"/>
      <c r="G3134" s="139">
        <f t="shared" si="292"/>
        <v>0</v>
      </c>
      <c r="H3134" s="140">
        <f t="shared" si="289"/>
        <v>0</v>
      </c>
      <c r="I3134" s="122">
        <f t="shared" si="293"/>
        <v>0</v>
      </c>
      <c r="K3134" s="120"/>
      <c r="L3134" s="141" t="e">
        <f t="shared" si="290"/>
        <v>#N/A</v>
      </c>
      <c r="M3134" s="142">
        <f>IF(C3134="ZZ Group",(SUM(IFERROR(SUM(VLOOKUP(C3134,SpeciesLookup,37,FALSE)*E3134/L3134*20*0.001),0)*(1-G3134))),SUM(IFERROR(SUM(VLOOKUP(C3134,SpeciesLookup,37,FALSE)/L3134*'6. Look Up Tables'!$M$9*0.001),0)*(1-G3134)))</f>
        <v>0</v>
      </c>
      <c r="N3134" s="120" t="s">
        <v>114</v>
      </c>
      <c r="O3134" s="122">
        <f t="shared" si="291"/>
        <v>0</v>
      </c>
      <c r="P3134" s="123"/>
    </row>
    <row r="3135" spans="2:16" x14ac:dyDescent="0.2">
      <c r="B3135" s="124"/>
      <c r="C3135" s="137"/>
      <c r="D3135" s="138">
        <f t="shared" si="288"/>
        <v>0</v>
      </c>
      <c r="E3135" s="231"/>
      <c r="F3135" s="119"/>
      <c r="G3135" s="139">
        <f t="shared" si="292"/>
        <v>0</v>
      </c>
      <c r="H3135" s="140">
        <f t="shared" si="289"/>
        <v>0</v>
      </c>
      <c r="I3135" s="122">
        <f t="shared" si="293"/>
        <v>0</v>
      </c>
      <c r="K3135" s="120"/>
      <c r="L3135" s="141" t="e">
        <f t="shared" si="290"/>
        <v>#N/A</v>
      </c>
      <c r="M3135" s="142">
        <f>IF(C3135="ZZ Group",(SUM(IFERROR(SUM(VLOOKUP(C3135,SpeciesLookup,37,FALSE)*E3135/L3135*20*0.001),0)*(1-G3135))),SUM(IFERROR(SUM(VLOOKUP(C3135,SpeciesLookup,37,FALSE)/L3135*'6. Look Up Tables'!$M$9*0.001),0)*(1-G3135)))</f>
        <v>0</v>
      </c>
      <c r="N3135" s="120" t="s">
        <v>114</v>
      </c>
      <c r="O3135" s="122">
        <f t="shared" si="291"/>
        <v>0</v>
      </c>
      <c r="P3135" s="123"/>
    </row>
    <row r="3136" spans="2:16" x14ac:dyDescent="0.2">
      <c r="B3136" s="124"/>
      <c r="C3136" s="137"/>
      <c r="D3136" s="138">
        <f t="shared" si="288"/>
        <v>0</v>
      </c>
      <c r="E3136" s="231"/>
      <c r="F3136" s="119"/>
      <c r="G3136" s="139">
        <f t="shared" si="292"/>
        <v>0</v>
      </c>
      <c r="H3136" s="140">
        <f t="shared" si="289"/>
        <v>0</v>
      </c>
      <c r="I3136" s="122">
        <f t="shared" si="293"/>
        <v>0</v>
      </c>
      <c r="K3136" s="120"/>
      <c r="L3136" s="141" t="e">
        <f t="shared" si="290"/>
        <v>#N/A</v>
      </c>
      <c r="M3136" s="142">
        <f>IF(C3136="ZZ Group",(SUM(IFERROR(SUM(VLOOKUP(C3136,SpeciesLookup,37,FALSE)*E3136/L3136*20*0.001),0)*(1-G3136))),SUM(IFERROR(SUM(VLOOKUP(C3136,SpeciesLookup,37,FALSE)/L3136*'6. Look Up Tables'!$M$9*0.001),0)*(1-G3136)))</f>
        <v>0</v>
      </c>
      <c r="N3136" s="120" t="s">
        <v>114</v>
      </c>
      <c r="O3136" s="122">
        <f t="shared" si="291"/>
        <v>0</v>
      </c>
      <c r="P3136" s="123"/>
    </row>
    <row r="3137" spans="2:16" x14ac:dyDescent="0.2">
      <c r="B3137" s="124"/>
      <c r="C3137" s="137"/>
      <c r="D3137" s="138">
        <f t="shared" ref="D3137:D3200" si="294">IFERROR(VLOOKUP(C3137,SpeciesLookup,25,FALSE),0)</f>
        <v>0</v>
      </c>
      <c r="E3137" s="231"/>
      <c r="F3137" s="119"/>
      <c r="G3137" s="139">
        <f t="shared" si="292"/>
        <v>0</v>
      </c>
      <c r="H3137" s="140">
        <f t="shared" ref="H3137:H3200" si="295">IFERROR(VLOOKUP(C3137,SpeciesLookup,26,FALSE),0)</f>
        <v>0</v>
      </c>
      <c r="I3137" s="122">
        <f t="shared" si="293"/>
        <v>0</v>
      </c>
      <c r="K3137" s="120"/>
      <c r="L3137" s="141" t="e">
        <f t="shared" ref="L3137:L3200" si="296">VLOOKUP(K3137,AWHC,2,FALSE)</f>
        <v>#N/A</v>
      </c>
      <c r="M3137" s="142">
        <f>IF(C3137="ZZ Group",(SUM(IFERROR(SUM(VLOOKUP(C3137,SpeciesLookup,37,FALSE)*E3137/L3137*20*0.001),0)*(1-G3137))),SUM(IFERROR(SUM(VLOOKUP(C3137,SpeciesLookup,37,FALSE)/L3137*'6. Look Up Tables'!$M$9*0.001),0)*(1-G3137)))</f>
        <v>0</v>
      </c>
      <c r="N3137" s="120" t="s">
        <v>114</v>
      </c>
      <c r="O3137" s="122">
        <f t="shared" ref="O3137:O3200" si="297">IF(N3137="Yes",M3137*0.8,M3137)</f>
        <v>0</v>
      </c>
      <c r="P3137" s="123"/>
    </row>
    <row r="3138" spans="2:16" x14ac:dyDescent="0.2">
      <c r="B3138" s="124"/>
      <c r="C3138" s="137"/>
      <c r="D3138" s="138">
        <f t="shared" si="294"/>
        <v>0</v>
      </c>
      <c r="E3138" s="231"/>
      <c r="F3138" s="119"/>
      <c r="G3138" s="139">
        <f t="shared" si="292"/>
        <v>0</v>
      </c>
      <c r="H3138" s="140">
        <f t="shared" si="295"/>
        <v>0</v>
      </c>
      <c r="I3138" s="122">
        <f t="shared" si="293"/>
        <v>0</v>
      </c>
      <c r="K3138" s="120"/>
      <c r="L3138" s="141" t="e">
        <f t="shared" si="296"/>
        <v>#N/A</v>
      </c>
      <c r="M3138" s="142">
        <f>IF(C3138="ZZ Group",(SUM(IFERROR(SUM(VLOOKUP(C3138,SpeciesLookup,37,FALSE)*E3138/L3138*20*0.001),0)*(1-G3138))),SUM(IFERROR(SUM(VLOOKUP(C3138,SpeciesLookup,37,FALSE)/L3138*'6. Look Up Tables'!$M$9*0.001),0)*(1-G3138)))</f>
        <v>0</v>
      </c>
      <c r="N3138" s="120" t="s">
        <v>114</v>
      </c>
      <c r="O3138" s="122">
        <f t="shared" si="297"/>
        <v>0</v>
      </c>
      <c r="P3138" s="123"/>
    </row>
    <row r="3139" spans="2:16" x14ac:dyDescent="0.2">
      <c r="B3139" s="124"/>
      <c r="C3139" s="137"/>
      <c r="D3139" s="138">
        <f t="shared" si="294"/>
        <v>0</v>
      </c>
      <c r="E3139" s="231"/>
      <c r="F3139" s="119"/>
      <c r="G3139" s="139">
        <f t="shared" si="292"/>
        <v>0</v>
      </c>
      <c r="H3139" s="140">
        <f t="shared" si="295"/>
        <v>0</v>
      </c>
      <c r="I3139" s="122">
        <f t="shared" si="293"/>
        <v>0</v>
      </c>
      <c r="K3139" s="120"/>
      <c r="L3139" s="141" t="e">
        <f t="shared" si="296"/>
        <v>#N/A</v>
      </c>
      <c r="M3139" s="142">
        <f>IF(C3139="ZZ Group",(SUM(IFERROR(SUM(VLOOKUP(C3139,SpeciesLookup,37,FALSE)*E3139/L3139*20*0.001),0)*(1-G3139))),SUM(IFERROR(SUM(VLOOKUP(C3139,SpeciesLookup,37,FALSE)/L3139*'6. Look Up Tables'!$M$9*0.001),0)*(1-G3139)))</f>
        <v>0</v>
      </c>
      <c r="N3139" s="120" t="s">
        <v>114</v>
      </c>
      <c r="O3139" s="122">
        <f t="shared" si="297"/>
        <v>0</v>
      </c>
      <c r="P3139" s="123"/>
    </row>
    <row r="3140" spans="2:16" x14ac:dyDescent="0.2">
      <c r="B3140" s="124"/>
      <c r="C3140" s="137"/>
      <c r="D3140" s="138">
        <f t="shared" si="294"/>
        <v>0</v>
      </c>
      <c r="E3140" s="231"/>
      <c r="F3140" s="119"/>
      <c r="G3140" s="139">
        <f t="shared" si="292"/>
        <v>0</v>
      </c>
      <c r="H3140" s="140">
        <f t="shared" si="295"/>
        <v>0</v>
      </c>
      <c r="I3140" s="122">
        <f t="shared" si="293"/>
        <v>0</v>
      </c>
      <c r="K3140" s="120"/>
      <c r="L3140" s="141" t="e">
        <f t="shared" si="296"/>
        <v>#N/A</v>
      </c>
      <c r="M3140" s="142">
        <f>IF(C3140="ZZ Group",(SUM(IFERROR(SUM(VLOOKUP(C3140,SpeciesLookup,37,FALSE)*E3140/L3140*20*0.001),0)*(1-G3140))),SUM(IFERROR(SUM(VLOOKUP(C3140,SpeciesLookup,37,FALSE)/L3140*'6. Look Up Tables'!$M$9*0.001),0)*(1-G3140)))</f>
        <v>0</v>
      </c>
      <c r="N3140" s="120" t="s">
        <v>114</v>
      </c>
      <c r="O3140" s="122">
        <f t="shared" si="297"/>
        <v>0</v>
      </c>
      <c r="P3140" s="123"/>
    </row>
    <row r="3141" spans="2:16" x14ac:dyDescent="0.2">
      <c r="B3141" s="124"/>
      <c r="C3141" s="137"/>
      <c r="D3141" s="138">
        <f t="shared" si="294"/>
        <v>0</v>
      </c>
      <c r="E3141" s="231"/>
      <c r="F3141" s="119"/>
      <c r="G3141" s="139">
        <f t="shared" si="292"/>
        <v>0</v>
      </c>
      <c r="H3141" s="140">
        <f t="shared" si="295"/>
        <v>0</v>
      </c>
      <c r="I3141" s="122">
        <f t="shared" si="293"/>
        <v>0</v>
      </c>
      <c r="K3141" s="120"/>
      <c r="L3141" s="141" t="e">
        <f t="shared" si="296"/>
        <v>#N/A</v>
      </c>
      <c r="M3141" s="142">
        <f>IF(C3141="ZZ Group",(SUM(IFERROR(SUM(VLOOKUP(C3141,SpeciesLookup,37,FALSE)*E3141/L3141*20*0.001),0)*(1-G3141))),SUM(IFERROR(SUM(VLOOKUP(C3141,SpeciesLookup,37,FALSE)/L3141*'6. Look Up Tables'!$M$9*0.001),0)*(1-G3141)))</f>
        <v>0</v>
      </c>
      <c r="N3141" s="120" t="s">
        <v>114</v>
      </c>
      <c r="O3141" s="122">
        <f t="shared" si="297"/>
        <v>0</v>
      </c>
      <c r="P3141" s="123"/>
    </row>
    <row r="3142" spans="2:16" x14ac:dyDescent="0.2">
      <c r="B3142" s="124"/>
      <c r="C3142" s="137"/>
      <c r="D3142" s="138">
        <f t="shared" si="294"/>
        <v>0</v>
      </c>
      <c r="E3142" s="231"/>
      <c r="F3142" s="119"/>
      <c r="G3142" s="139">
        <f t="shared" si="292"/>
        <v>0</v>
      </c>
      <c r="H3142" s="140">
        <f t="shared" si="295"/>
        <v>0</v>
      </c>
      <c r="I3142" s="122">
        <f t="shared" si="293"/>
        <v>0</v>
      </c>
      <c r="K3142" s="120"/>
      <c r="L3142" s="141" t="e">
        <f t="shared" si="296"/>
        <v>#N/A</v>
      </c>
      <c r="M3142" s="142">
        <f>IF(C3142="ZZ Group",(SUM(IFERROR(SUM(VLOOKUP(C3142,SpeciesLookup,37,FALSE)*E3142/L3142*20*0.001),0)*(1-G3142))),SUM(IFERROR(SUM(VLOOKUP(C3142,SpeciesLookup,37,FALSE)/L3142*'6. Look Up Tables'!$M$9*0.001),0)*(1-G3142)))</f>
        <v>0</v>
      </c>
      <c r="N3142" s="120" t="s">
        <v>114</v>
      </c>
      <c r="O3142" s="122">
        <f t="shared" si="297"/>
        <v>0</v>
      </c>
      <c r="P3142" s="123"/>
    </row>
    <row r="3143" spans="2:16" x14ac:dyDescent="0.2">
      <c r="B3143" s="124"/>
      <c r="C3143" s="137"/>
      <c r="D3143" s="138">
        <f t="shared" si="294"/>
        <v>0</v>
      </c>
      <c r="E3143" s="231"/>
      <c r="F3143" s="119"/>
      <c r="G3143" s="139">
        <f t="shared" si="292"/>
        <v>0</v>
      </c>
      <c r="H3143" s="140">
        <f t="shared" si="295"/>
        <v>0</v>
      </c>
      <c r="I3143" s="122">
        <f t="shared" si="293"/>
        <v>0</v>
      </c>
      <c r="K3143" s="120"/>
      <c r="L3143" s="141" t="e">
        <f t="shared" si="296"/>
        <v>#N/A</v>
      </c>
      <c r="M3143" s="142">
        <f>IF(C3143="ZZ Group",(SUM(IFERROR(SUM(VLOOKUP(C3143,SpeciesLookup,37,FALSE)*E3143/L3143*20*0.001),0)*(1-G3143))),SUM(IFERROR(SUM(VLOOKUP(C3143,SpeciesLookup,37,FALSE)/L3143*'6. Look Up Tables'!$M$9*0.001),0)*(1-G3143)))</f>
        <v>0</v>
      </c>
      <c r="N3143" s="120" t="s">
        <v>114</v>
      </c>
      <c r="O3143" s="122">
        <f t="shared" si="297"/>
        <v>0</v>
      </c>
      <c r="P3143" s="123"/>
    </row>
    <row r="3144" spans="2:16" x14ac:dyDescent="0.2">
      <c r="B3144" s="124"/>
      <c r="C3144" s="137"/>
      <c r="D3144" s="138">
        <f t="shared" si="294"/>
        <v>0</v>
      </c>
      <c r="E3144" s="231"/>
      <c r="F3144" s="119"/>
      <c r="G3144" s="139">
        <f t="shared" si="292"/>
        <v>0</v>
      </c>
      <c r="H3144" s="140">
        <f t="shared" si="295"/>
        <v>0</v>
      </c>
      <c r="I3144" s="122">
        <f t="shared" si="293"/>
        <v>0</v>
      </c>
      <c r="K3144" s="120"/>
      <c r="L3144" s="141" t="e">
        <f t="shared" si="296"/>
        <v>#N/A</v>
      </c>
      <c r="M3144" s="142">
        <f>IF(C3144="ZZ Group",(SUM(IFERROR(SUM(VLOOKUP(C3144,SpeciesLookup,37,FALSE)*E3144/L3144*20*0.001),0)*(1-G3144))),SUM(IFERROR(SUM(VLOOKUP(C3144,SpeciesLookup,37,FALSE)/L3144*'6. Look Up Tables'!$M$9*0.001),0)*(1-G3144)))</f>
        <v>0</v>
      </c>
      <c r="N3144" s="120" t="s">
        <v>114</v>
      </c>
      <c r="O3144" s="122">
        <f t="shared" si="297"/>
        <v>0</v>
      </c>
      <c r="P3144" s="123"/>
    </row>
    <row r="3145" spans="2:16" x14ac:dyDescent="0.2">
      <c r="B3145" s="124"/>
      <c r="C3145" s="137"/>
      <c r="D3145" s="138">
        <f t="shared" si="294"/>
        <v>0</v>
      </c>
      <c r="E3145" s="231"/>
      <c r="F3145" s="119"/>
      <c r="G3145" s="139">
        <f t="shared" si="292"/>
        <v>0</v>
      </c>
      <c r="H3145" s="140">
        <f t="shared" si="295"/>
        <v>0</v>
      </c>
      <c r="I3145" s="122">
        <f t="shared" si="293"/>
        <v>0</v>
      </c>
      <c r="K3145" s="120"/>
      <c r="L3145" s="141" t="e">
        <f t="shared" si="296"/>
        <v>#N/A</v>
      </c>
      <c r="M3145" s="142">
        <f>IF(C3145="ZZ Group",(SUM(IFERROR(SUM(VLOOKUP(C3145,SpeciesLookup,37,FALSE)*E3145/L3145*20*0.001),0)*(1-G3145))),SUM(IFERROR(SUM(VLOOKUP(C3145,SpeciesLookup,37,FALSE)/L3145*'6. Look Up Tables'!$M$9*0.001),0)*(1-G3145)))</f>
        <v>0</v>
      </c>
      <c r="N3145" s="120" t="s">
        <v>114</v>
      </c>
      <c r="O3145" s="122">
        <f t="shared" si="297"/>
        <v>0</v>
      </c>
      <c r="P3145" s="123"/>
    </row>
    <row r="3146" spans="2:16" x14ac:dyDescent="0.2">
      <c r="B3146" s="124"/>
      <c r="C3146" s="137"/>
      <c r="D3146" s="138">
        <f t="shared" si="294"/>
        <v>0</v>
      </c>
      <c r="E3146" s="231"/>
      <c r="F3146" s="119"/>
      <c r="G3146" s="139">
        <f t="shared" si="292"/>
        <v>0</v>
      </c>
      <c r="H3146" s="140">
        <f t="shared" si="295"/>
        <v>0</v>
      </c>
      <c r="I3146" s="122">
        <f t="shared" si="293"/>
        <v>0</v>
      </c>
      <c r="K3146" s="120"/>
      <c r="L3146" s="141" t="e">
        <f t="shared" si="296"/>
        <v>#N/A</v>
      </c>
      <c r="M3146" s="142">
        <f>IF(C3146="ZZ Group",(SUM(IFERROR(SUM(VLOOKUP(C3146,SpeciesLookup,37,FALSE)*E3146/L3146*20*0.001),0)*(1-G3146))),SUM(IFERROR(SUM(VLOOKUP(C3146,SpeciesLookup,37,FALSE)/L3146*'6. Look Up Tables'!$M$9*0.001),0)*(1-G3146)))</f>
        <v>0</v>
      </c>
      <c r="N3146" s="120" t="s">
        <v>114</v>
      </c>
      <c r="O3146" s="122">
        <f t="shared" si="297"/>
        <v>0</v>
      </c>
      <c r="P3146" s="123"/>
    </row>
    <row r="3147" spans="2:16" x14ac:dyDescent="0.2">
      <c r="B3147" s="124"/>
      <c r="C3147" s="137"/>
      <c r="D3147" s="138">
        <f t="shared" si="294"/>
        <v>0</v>
      </c>
      <c r="E3147" s="231"/>
      <c r="F3147" s="119"/>
      <c r="G3147" s="139">
        <f t="shared" si="292"/>
        <v>0</v>
      </c>
      <c r="H3147" s="140">
        <f t="shared" si="295"/>
        <v>0</v>
      </c>
      <c r="I3147" s="122">
        <f t="shared" si="293"/>
        <v>0</v>
      </c>
      <c r="K3147" s="120"/>
      <c r="L3147" s="141" t="e">
        <f t="shared" si="296"/>
        <v>#N/A</v>
      </c>
      <c r="M3147" s="142">
        <f>IF(C3147="ZZ Group",(SUM(IFERROR(SUM(VLOOKUP(C3147,SpeciesLookup,37,FALSE)*E3147/L3147*20*0.001),0)*(1-G3147))),SUM(IFERROR(SUM(VLOOKUP(C3147,SpeciesLookup,37,FALSE)/L3147*'6. Look Up Tables'!$M$9*0.001),0)*(1-G3147)))</f>
        <v>0</v>
      </c>
      <c r="N3147" s="120" t="s">
        <v>114</v>
      </c>
      <c r="O3147" s="122">
        <f t="shared" si="297"/>
        <v>0</v>
      </c>
      <c r="P3147" s="123"/>
    </row>
    <row r="3148" spans="2:16" x14ac:dyDescent="0.2">
      <c r="B3148" s="124"/>
      <c r="C3148" s="137"/>
      <c r="D3148" s="138">
        <f t="shared" si="294"/>
        <v>0</v>
      </c>
      <c r="E3148" s="231"/>
      <c r="F3148" s="119"/>
      <c r="G3148" s="139">
        <f t="shared" si="292"/>
        <v>0</v>
      </c>
      <c r="H3148" s="140">
        <f t="shared" si="295"/>
        <v>0</v>
      </c>
      <c r="I3148" s="122">
        <f t="shared" si="293"/>
        <v>0</v>
      </c>
      <c r="K3148" s="120"/>
      <c r="L3148" s="141" t="e">
        <f t="shared" si="296"/>
        <v>#N/A</v>
      </c>
      <c r="M3148" s="142">
        <f>IF(C3148="ZZ Group",(SUM(IFERROR(SUM(VLOOKUP(C3148,SpeciesLookup,37,FALSE)*E3148/L3148*20*0.001),0)*(1-G3148))),SUM(IFERROR(SUM(VLOOKUP(C3148,SpeciesLookup,37,FALSE)/L3148*'6. Look Up Tables'!$M$9*0.001),0)*(1-G3148)))</f>
        <v>0</v>
      </c>
      <c r="N3148" s="120" t="s">
        <v>114</v>
      </c>
      <c r="O3148" s="122">
        <f t="shared" si="297"/>
        <v>0</v>
      </c>
      <c r="P3148" s="123"/>
    </row>
    <row r="3149" spans="2:16" x14ac:dyDescent="0.2">
      <c r="B3149" s="124"/>
      <c r="C3149" s="137"/>
      <c r="D3149" s="138">
        <f t="shared" si="294"/>
        <v>0</v>
      </c>
      <c r="E3149" s="231"/>
      <c r="F3149" s="119"/>
      <c r="G3149" s="139">
        <f t="shared" ref="G3149:G3212" si="298">IF(C3149="ZZ Group",SUM(F3149/E3149),(IFERROR(SUM(F3149/(PI()*(D3149)^2)),0)))</f>
        <v>0</v>
      </c>
      <c r="H3149" s="140">
        <f t="shared" si="295"/>
        <v>0</v>
      </c>
      <c r="I3149" s="122">
        <f t="shared" ref="I3149:I3212" si="299">IFERROR(SUM(H3149*(1-G3149)),(E3149*(1-G3149)))</f>
        <v>0</v>
      </c>
      <c r="K3149" s="120"/>
      <c r="L3149" s="141" t="e">
        <f t="shared" si="296"/>
        <v>#N/A</v>
      </c>
      <c r="M3149" s="142">
        <f>IF(C3149="ZZ Group",(SUM(IFERROR(SUM(VLOOKUP(C3149,SpeciesLookup,37,FALSE)*E3149/L3149*20*0.001),0)*(1-G3149))),SUM(IFERROR(SUM(VLOOKUP(C3149,SpeciesLookup,37,FALSE)/L3149*'6. Look Up Tables'!$M$9*0.001),0)*(1-G3149)))</f>
        <v>0</v>
      </c>
      <c r="N3149" s="120" t="s">
        <v>114</v>
      </c>
      <c r="O3149" s="122">
        <f t="shared" si="297"/>
        <v>0</v>
      </c>
      <c r="P3149" s="123"/>
    </row>
    <row r="3150" spans="2:16" x14ac:dyDescent="0.2">
      <c r="B3150" s="124"/>
      <c r="C3150" s="137"/>
      <c r="D3150" s="138">
        <f t="shared" si="294"/>
        <v>0</v>
      </c>
      <c r="E3150" s="231"/>
      <c r="F3150" s="119"/>
      <c r="G3150" s="139">
        <f t="shared" si="298"/>
        <v>0</v>
      </c>
      <c r="H3150" s="140">
        <f t="shared" si="295"/>
        <v>0</v>
      </c>
      <c r="I3150" s="122">
        <f t="shared" si="299"/>
        <v>0</v>
      </c>
      <c r="K3150" s="120"/>
      <c r="L3150" s="141" t="e">
        <f t="shared" si="296"/>
        <v>#N/A</v>
      </c>
      <c r="M3150" s="142">
        <f>IF(C3150="ZZ Group",(SUM(IFERROR(SUM(VLOOKUP(C3150,SpeciesLookup,37,FALSE)*E3150/L3150*20*0.001),0)*(1-G3150))),SUM(IFERROR(SUM(VLOOKUP(C3150,SpeciesLookup,37,FALSE)/L3150*'6. Look Up Tables'!$M$9*0.001),0)*(1-G3150)))</f>
        <v>0</v>
      </c>
      <c r="N3150" s="120" t="s">
        <v>114</v>
      </c>
      <c r="O3150" s="122">
        <f t="shared" si="297"/>
        <v>0</v>
      </c>
      <c r="P3150" s="123"/>
    </row>
    <row r="3151" spans="2:16" x14ac:dyDescent="0.2">
      <c r="B3151" s="124"/>
      <c r="C3151" s="137"/>
      <c r="D3151" s="138">
        <f t="shared" si="294"/>
        <v>0</v>
      </c>
      <c r="E3151" s="231"/>
      <c r="F3151" s="119"/>
      <c r="G3151" s="139">
        <f t="shared" si="298"/>
        <v>0</v>
      </c>
      <c r="H3151" s="140">
        <f t="shared" si="295"/>
        <v>0</v>
      </c>
      <c r="I3151" s="122">
        <f t="shared" si="299"/>
        <v>0</v>
      </c>
      <c r="K3151" s="120"/>
      <c r="L3151" s="141" t="e">
        <f t="shared" si="296"/>
        <v>#N/A</v>
      </c>
      <c r="M3151" s="142">
        <f>IF(C3151="ZZ Group",(SUM(IFERROR(SUM(VLOOKUP(C3151,SpeciesLookup,37,FALSE)*E3151/L3151*20*0.001),0)*(1-G3151))),SUM(IFERROR(SUM(VLOOKUP(C3151,SpeciesLookup,37,FALSE)/L3151*'6. Look Up Tables'!$M$9*0.001),0)*(1-G3151)))</f>
        <v>0</v>
      </c>
      <c r="N3151" s="120" t="s">
        <v>114</v>
      </c>
      <c r="O3151" s="122">
        <f t="shared" si="297"/>
        <v>0</v>
      </c>
      <c r="P3151" s="123"/>
    </row>
    <row r="3152" spans="2:16" x14ac:dyDescent="0.2">
      <c r="B3152" s="124"/>
      <c r="C3152" s="137"/>
      <c r="D3152" s="138">
        <f t="shared" si="294"/>
        <v>0</v>
      </c>
      <c r="E3152" s="231"/>
      <c r="F3152" s="119"/>
      <c r="G3152" s="139">
        <f t="shared" si="298"/>
        <v>0</v>
      </c>
      <c r="H3152" s="140">
        <f t="shared" si="295"/>
        <v>0</v>
      </c>
      <c r="I3152" s="122">
        <f t="shared" si="299"/>
        <v>0</v>
      </c>
      <c r="K3152" s="120"/>
      <c r="L3152" s="141" t="e">
        <f t="shared" si="296"/>
        <v>#N/A</v>
      </c>
      <c r="M3152" s="142">
        <f>IF(C3152="ZZ Group",(SUM(IFERROR(SUM(VLOOKUP(C3152,SpeciesLookup,37,FALSE)*E3152/L3152*20*0.001),0)*(1-G3152))),SUM(IFERROR(SUM(VLOOKUP(C3152,SpeciesLookup,37,FALSE)/L3152*'6. Look Up Tables'!$M$9*0.001),0)*(1-G3152)))</f>
        <v>0</v>
      </c>
      <c r="N3152" s="120" t="s">
        <v>114</v>
      </c>
      <c r="O3152" s="122">
        <f t="shared" si="297"/>
        <v>0</v>
      </c>
      <c r="P3152" s="123"/>
    </row>
    <row r="3153" spans="2:16" x14ac:dyDescent="0.2">
      <c r="B3153" s="124"/>
      <c r="C3153" s="137"/>
      <c r="D3153" s="138">
        <f t="shared" si="294"/>
        <v>0</v>
      </c>
      <c r="E3153" s="231"/>
      <c r="F3153" s="119"/>
      <c r="G3153" s="139">
        <f t="shared" si="298"/>
        <v>0</v>
      </c>
      <c r="H3153" s="140">
        <f t="shared" si="295"/>
        <v>0</v>
      </c>
      <c r="I3153" s="122">
        <f t="shared" si="299"/>
        <v>0</v>
      </c>
      <c r="K3153" s="120"/>
      <c r="L3153" s="141" t="e">
        <f t="shared" si="296"/>
        <v>#N/A</v>
      </c>
      <c r="M3153" s="142">
        <f>IF(C3153="ZZ Group",(SUM(IFERROR(SUM(VLOOKUP(C3153,SpeciesLookup,37,FALSE)*E3153/L3153*20*0.001),0)*(1-G3153))),SUM(IFERROR(SUM(VLOOKUP(C3153,SpeciesLookup,37,FALSE)/L3153*'6. Look Up Tables'!$M$9*0.001),0)*(1-G3153)))</f>
        <v>0</v>
      </c>
      <c r="N3153" s="120" t="s">
        <v>114</v>
      </c>
      <c r="O3153" s="122">
        <f t="shared" si="297"/>
        <v>0</v>
      </c>
      <c r="P3153" s="123"/>
    </row>
    <row r="3154" spans="2:16" x14ac:dyDescent="0.2">
      <c r="B3154" s="124"/>
      <c r="C3154" s="137"/>
      <c r="D3154" s="138">
        <f t="shared" si="294"/>
        <v>0</v>
      </c>
      <c r="E3154" s="231"/>
      <c r="F3154" s="119"/>
      <c r="G3154" s="139">
        <f t="shared" si="298"/>
        <v>0</v>
      </c>
      <c r="H3154" s="140">
        <f t="shared" si="295"/>
        <v>0</v>
      </c>
      <c r="I3154" s="122">
        <f t="shared" si="299"/>
        <v>0</v>
      </c>
      <c r="K3154" s="120"/>
      <c r="L3154" s="141" t="e">
        <f t="shared" si="296"/>
        <v>#N/A</v>
      </c>
      <c r="M3154" s="142">
        <f>IF(C3154="ZZ Group",(SUM(IFERROR(SUM(VLOOKUP(C3154,SpeciesLookup,37,FALSE)*E3154/L3154*20*0.001),0)*(1-G3154))),SUM(IFERROR(SUM(VLOOKUP(C3154,SpeciesLookup,37,FALSE)/L3154*'6. Look Up Tables'!$M$9*0.001),0)*(1-G3154)))</f>
        <v>0</v>
      </c>
      <c r="N3154" s="120" t="s">
        <v>114</v>
      </c>
      <c r="O3154" s="122">
        <f t="shared" si="297"/>
        <v>0</v>
      </c>
      <c r="P3154" s="123"/>
    </row>
    <row r="3155" spans="2:16" x14ac:dyDescent="0.2">
      <c r="B3155" s="124"/>
      <c r="C3155" s="137"/>
      <c r="D3155" s="138">
        <f t="shared" si="294"/>
        <v>0</v>
      </c>
      <c r="E3155" s="231"/>
      <c r="F3155" s="119"/>
      <c r="G3155" s="139">
        <f t="shared" si="298"/>
        <v>0</v>
      </c>
      <c r="H3155" s="140">
        <f t="shared" si="295"/>
        <v>0</v>
      </c>
      <c r="I3155" s="122">
        <f t="shared" si="299"/>
        <v>0</v>
      </c>
      <c r="K3155" s="120"/>
      <c r="L3155" s="141" t="e">
        <f t="shared" si="296"/>
        <v>#N/A</v>
      </c>
      <c r="M3155" s="142">
        <f>IF(C3155="ZZ Group",(SUM(IFERROR(SUM(VLOOKUP(C3155,SpeciesLookup,37,FALSE)*E3155/L3155*20*0.001),0)*(1-G3155))),SUM(IFERROR(SUM(VLOOKUP(C3155,SpeciesLookup,37,FALSE)/L3155*'6. Look Up Tables'!$M$9*0.001),0)*(1-G3155)))</f>
        <v>0</v>
      </c>
      <c r="N3155" s="120" t="s">
        <v>114</v>
      </c>
      <c r="O3155" s="122">
        <f t="shared" si="297"/>
        <v>0</v>
      </c>
      <c r="P3155" s="123"/>
    </row>
    <row r="3156" spans="2:16" x14ac:dyDescent="0.2">
      <c r="B3156" s="124"/>
      <c r="C3156" s="137"/>
      <c r="D3156" s="138">
        <f t="shared" si="294"/>
        <v>0</v>
      </c>
      <c r="E3156" s="231"/>
      <c r="F3156" s="119"/>
      <c r="G3156" s="139">
        <f t="shared" si="298"/>
        <v>0</v>
      </c>
      <c r="H3156" s="140">
        <f t="shared" si="295"/>
        <v>0</v>
      </c>
      <c r="I3156" s="122">
        <f t="shared" si="299"/>
        <v>0</v>
      </c>
      <c r="K3156" s="120"/>
      <c r="L3156" s="141" t="e">
        <f t="shared" si="296"/>
        <v>#N/A</v>
      </c>
      <c r="M3156" s="142">
        <f>IF(C3156="ZZ Group",(SUM(IFERROR(SUM(VLOOKUP(C3156,SpeciesLookup,37,FALSE)*E3156/L3156*20*0.001),0)*(1-G3156))),SUM(IFERROR(SUM(VLOOKUP(C3156,SpeciesLookup,37,FALSE)/L3156*'6. Look Up Tables'!$M$9*0.001),0)*(1-G3156)))</f>
        <v>0</v>
      </c>
      <c r="N3156" s="120" t="s">
        <v>114</v>
      </c>
      <c r="O3156" s="122">
        <f t="shared" si="297"/>
        <v>0</v>
      </c>
      <c r="P3156" s="123"/>
    </row>
    <row r="3157" spans="2:16" x14ac:dyDescent="0.2">
      <c r="B3157" s="124"/>
      <c r="C3157" s="137"/>
      <c r="D3157" s="138">
        <f t="shared" si="294"/>
        <v>0</v>
      </c>
      <c r="E3157" s="231"/>
      <c r="F3157" s="119"/>
      <c r="G3157" s="139">
        <f t="shared" si="298"/>
        <v>0</v>
      </c>
      <c r="H3157" s="140">
        <f t="shared" si="295"/>
        <v>0</v>
      </c>
      <c r="I3157" s="122">
        <f t="shared" si="299"/>
        <v>0</v>
      </c>
      <c r="K3157" s="120"/>
      <c r="L3157" s="141" t="e">
        <f t="shared" si="296"/>
        <v>#N/A</v>
      </c>
      <c r="M3157" s="142">
        <f>IF(C3157="ZZ Group",(SUM(IFERROR(SUM(VLOOKUP(C3157,SpeciesLookup,37,FALSE)*E3157/L3157*20*0.001),0)*(1-G3157))),SUM(IFERROR(SUM(VLOOKUP(C3157,SpeciesLookup,37,FALSE)/L3157*'6. Look Up Tables'!$M$9*0.001),0)*(1-G3157)))</f>
        <v>0</v>
      </c>
      <c r="N3157" s="120" t="s">
        <v>114</v>
      </c>
      <c r="O3157" s="122">
        <f t="shared" si="297"/>
        <v>0</v>
      </c>
      <c r="P3157" s="123"/>
    </row>
    <row r="3158" spans="2:16" x14ac:dyDescent="0.2">
      <c r="B3158" s="124"/>
      <c r="C3158" s="137"/>
      <c r="D3158" s="138">
        <f t="shared" si="294"/>
        <v>0</v>
      </c>
      <c r="E3158" s="231"/>
      <c r="F3158" s="119"/>
      <c r="G3158" s="139">
        <f t="shared" si="298"/>
        <v>0</v>
      </c>
      <c r="H3158" s="140">
        <f t="shared" si="295"/>
        <v>0</v>
      </c>
      <c r="I3158" s="122">
        <f t="shared" si="299"/>
        <v>0</v>
      </c>
      <c r="K3158" s="120"/>
      <c r="L3158" s="141" t="e">
        <f t="shared" si="296"/>
        <v>#N/A</v>
      </c>
      <c r="M3158" s="142">
        <f>IF(C3158="ZZ Group",(SUM(IFERROR(SUM(VLOOKUP(C3158,SpeciesLookup,37,FALSE)*E3158/L3158*20*0.001),0)*(1-G3158))),SUM(IFERROR(SUM(VLOOKUP(C3158,SpeciesLookup,37,FALSE)/L3158*'6. Look Up Tables'!$M$9*0.001),0)*(1-G3158)))</f>
        <v>0</v>
      </c>
      <c r="N3158" s="120" t="s">
        <v>114</v>
      </c>
      <c r="O3158" s="122">
        <f t="shared" si="297"/>
        <v>0</v>
      </c>
      <c r="P3158" s="123"/>
    </row>
    <row r="3159" spans="2:16" x14ac:dyDescent="0.2">
      <c r="B3159" s="124"/>
      <c r="C3159" s="137"/>
      <c r="D3159" s="138">
        <f t="shared" si="294"/>
        <v>0</v>
      </c>
      <c r="E3159" s="231"/>
      <c r="F3159" s="119"/>
      <c r="G3159" s="139">
        <f t="shared" si="298"/>
        <v>0</v>
      </c>
      <c r="H3159" s="140">
        <f t="shared" si="295"/>
        <v>0</v>
      </c>
      <c r="I3159" s="122">
        <f t="shared" si="299"/>
        <v>0</v>
      </c>
      <c r="K3159" s="120"/>
      <c r="L3159" s="141" t="e">
        <f t="shared" si="296"/>
        <v>#N/A</v>
      </c>
      <c r="M3159" s="142">
        <f>IF(C3159="ZZ Group",(SUM(IFERROR(SUM(VLOOKUP(C3159,SpeciesLookup,37,FALSE)*E3159/L3159*20*0.001),0)*(1-G3159))),SUM(IFERROR(SUM(VLOOKUP(C3159,SpeciesLookup,37,FALSE)/L3159*'6. Look Up Tables'!$M$9*0.001),0)*(1-G3159)))</f>
        <v>0</v>
      </c>
      <c r="N3159" s="120" t="s">
        <v>114</v>
      </c>
      <c r="O3159" s="122">
        <f t="shared" si="297"/>
        <v>0</v>
      </c>
      <c r="P3159" s="123"/>
    </row>
    <row r="3160" spans="2:16" x14ac:dyDescent="0.2">
      <c r="B3160" s="124"/>
      <c r="C3160" s="137"/>
      <c r="D3160" s="138">
        <f t="shared" si="294"/>
        <v>0</v>
      </c>
      <c r="E3160" s="231"/>
      <c r="F3160" s="119"/>
      <c r="G3160" s="139">
        <f t="shared" si="298"/>
        <v>0</v>
      </c>
      <c r="H3160" s="140">
        <f t="shared" si="295"/>
        <v>0</v>
      </c>
      <c r="I3160" s="122">
        <f t="shared" si="299"/>
        <v>0</v>
      </c>
      <c r="K3160" s="120"/>
      <c r="L3160" s="141" t="e">
        <f t="shared" si="296"/>
        <v>#N/A</v>
      </c>
      <c r="M3160" s="142">
        <f>IF(C3160="ZZ Group",(SUM(IFERROR(SUM(VLOOKUP(C3160,SpeciesLookup,37,FALSE)*E3160/L3160*20*0.001),0)*(1-G3160))),SUM(IFERROR(SUM(VLOOKUP(C3160,SpeciesLookup,37,FALSE)/L3160*'6. Look Up Tables'!$M$9*0.001),0)*(1-G3160)))</f>
        <v>0</v>
      </c>
      <c r="N3160" s="120" t="s">
        <v>114</v>
      </c>
      <c r="O3160" s="122">
        <f t="shared" si="297"/>
        <v>0</v>
      </c>
      <c r="P3160" s="123"/>
    </row>
    <row r="3161" spans="2:16" x14ac:dyDescent="0.2">
      <c r="B3161" s="124"/>
      <c r="C3161" s="137"/>
      <c r="D3161" s="138">
        <f t="shared" si="294"/>
        <v>0</v>
      </c>
      <c r="E3161" s="231"/>
      <c r="F3161" s="119"/>
      <c r="G3161" s="139">
        <f t="shared" si="298"/>
        <v>0</v>
      </c>
      <c r="H3161" s="140">
        <f t="shared" si="295"/>
        <v>0</v>
      </c>
      <c r="I3161" s="122">
        <f t="shared" si="299"/>
        <v>0</v>
      </c>
      <c r="K3161" s="120"/>
      <c r="L3161" s="141" t="e">
        <f t="shared" si="296"/>
        <v>#N/A</v>
      </c>
      <c r="M3161" s="142">
        <f>IF(C3161="ZZ Group",(SUM(IFERROR(SUM(VLOOKUP(C3161,SpeciesLookup,37,FALSE)*E3161/L3161*20*0.001),0)*(1-G3161))),SUM(IFERROR(SUM(VLOOKUP(C3161,SpeciesLookup,37,FALSE)/L3161*'6. Look Up Tables'!$M$9*0.001),0)*(1-G3161)))</f>
        <v>0</v>
      </c>
      <c r="N3161" s="120" t="s">
        <v>114</v>
      </c>
      <c r="O3161" s="122">
        <f t="shared" si="297"/>
        <v>0</v>
      </c>
      <c r="P3161" s="123"/>
    </row>
    <row r="3162" spans="2:16" x14ac:dyDescent="0.2">
      <c r="B3162" s="124"/>
      <c r="C3162" s="137"/>
      <c r="D3162" s="138">
        <f t="shared" si="294"/>
        <v>0</v>
      </c>
      <c r="E3162" s="231"/>
      <c r="F3162" s="119"/>
      <c r="G3162" s="139">
        <f t="shared" si="298"/>
        <v>0</v>
      </c>
      <c r="H3162" s="140">
        <f t="shared" si="295"/>
        <v>0</v>
      </c>
      <c r="I3162" s="122">
        <f t="shared" si="299"/>
        <v>0</v>
      </c>
      <c r="K3162" s="120"/>
      <c r="L3162" s="141" t="e">
        <f t="shared" si="296"/>
        <v>#N/A</v>
      </c>
      <c r="M3162" s="142">
        <f>IF(C3162="ZZ Group",(SUM(IFERROR(SUM(VLOOKUP(C3162,SpeciesLookup,37,FALSE)*E3162/L3162*20*0.001),0)*(1-G3162))),SUM(IFERROR(SUM(VLOOKUP(C3162,SpeciesLookup,37,FALSE)/L3162*'6. Look Up Tables'!$M$9*0.001),0)*(1-G3162)))</f>
        <v>0</v>
      </c>
      <c r="N3162" s="120" t="s">
        <v>114</v>
      </c>
      <c r="O3162" s="122">
        <f t="shared" si="297"/>
        <v>0</v>
      </c>
      <c r="P3162" s="123"/>
    </row>
    <row r="3163" spans="2:16" x14ac:dyDescent="0.2">
      <c r="B3163" s="124"/>
      <c r="C3163" s="137"/>
      <c r="D3163" s="138">
        <f t="shared" si="294"/>
        <v>0</v>
      </c>
      <c r="E3163" s="231"/>
      <c r="F3163" s="119"/>
      <c r="G3163" s="139">
        <f t="shared" si="298"/>
        <v>0</v>
      </c>
      <c r="H3163" s="140">
        <f t="shared" si="295"/>
        <v>0</v>
      </c>
      <c r="I3163" s="122">
        <f t="shared" si="299"/>
        <v>0</v>
      </c>
      <c r="K3163" s="120"/>
      <c r="L3163" s="141" t="e">
        <f t="shared" si="296"/>
        <v>#N/A</v>
      </c>
      <c r="M3163" s="142">
        <f>IF(C3163="ZZ Group",(SUM(IFERROR(SUM(VLOOKUP(C3163,SpeciesLookup,37,FALSE)*E3163/L3163*20*0.001),0)*(1-G3163))),SUM(IFERROR(SUM(VLOOKUP(C3163,SpeciesLookup,37,FALSE)/L3163*'6. Look Up Tables'!$M$9*0.001),0)*(1-G3163)))</f>
        <v>0</v>
      </c>
      <c r="N3163" s="120" t="s">
        <v>114</v>
      </c>
      <c r="O3163" s="122">
        <f t="shared" si="297"/>
        <v>0</v>
      </c>
      <c r="P3163" s="123"/>
    </row>
    <row r="3164" spans="2:16" x14ac:dyDescent="0.2">
      <c r="B3164" s="124"/>
      <c r="C3164" s="137"/>
      <c r="D3164" s="138">
        <f t="shared" si="294"/>
        <v>0</v>
      </c>
      <c r="E3164" s="231"/>
      <c r="F3164" s="119"/>
      <c r="G3164" s="139">
        <f t="shared" si="298"/>
        <v>0</v>
      </c>
      <c r="H3164" s="140">
        <f t="shared" si="295"/>
        <v>0</v>
      </c>
      <c r="I3164" s="122">
        <f t="shared" si="299"/>
        <v>0</v>
      </c>
      <c r="K3164" s="120"/>
      <c r="L3164" s="141" t="e">
        <f t="shared" si="296"/>
        <v>#N/A</v>
      </c>
      <c r="M3164" s="142">
        <f>IF(C3164="ZZ Group",(SUM(IFERROR(SUM(VLOOKUP(C3164,SpeciesLookup,37,FALSE)*E3164/L3164*20*0.001),0)*(1-G3164))),SUM(IFERROR(SUM(VLOOKUP(C3164,SpeciesLookup,37,FALSE)/L3164*'6. Look Up Tables'!$M$9*0.001),0)*(1-G3164)))</f>
        <v>0</v>
      </c>
      <c r="N3164" s="120" t="s">
        <v>114</v>
      </c>
      <c r="O3164" s="122">
        <f t="shared" si="297"/>
        <v>0</v>
      </c>
      <c r="P3164" s="123"/>
    </row>
    <row r="3165" spans="2:16" x14ac:dyDescent="0.2">
      <c r="B3165" s="124"/>
      <c r="C3165" s="137"/>
      <c r="D3165" s="138">
        <f t="shared" si="294"/>
        <v>0</v>
      </c>
      <c r="E3165" s="231"/>
      <c r="F3165" s="119"/>
      <c r="G3165" s="139">
        <f t="shared" si="298"/>
        <v>0</v>
      </c>
      <c r="H3165" s="140">
        <f t="shared" si="295"/>
        <v>0</v>
      </c>
      <c r="I3165" s="122">
        <f t="shared" si="299"/>
        <v>0</v>
      </c>
      <c r="K3165" s="120"/>
      <c r="L3165" s="141" t="e">
        <f t="shared" si="296"/>
        <v>#N/A</v>
      </c>
      <c r="M3165" s="142">
        <f>IF(C3165="ZZ Group",(SUM(IFERROR(SUM(VLOOKUP(C3165,SpeciesLookup,37,FALSE)*E3165/L3165*20*0.001),0)*(1-G3165))),SUM(IFERROR(SUM(VLOOKUP(C3165,SpeciesLookup,37,FALSE)/L3165*'6. Look Up Tables'!$M$9*0.001),0)*(1-G3165)))</f>
        <v>0</v>
      </c>
      <c r="N3165" s="120" t="s">
        <v>114</v>
      </c>
      <c r="O3165" s="122">
        <f t="shared" si="297"/>
        <v>0</v>
      </c>
      <c r="P3165" s="123"/>
    </row>
    <row r="3166" spans="2:16" x14ac:dyDescent="0.2">
      <c r="B3166" s="124"/>
      <c r="C3166" s="137"/>
      <c r="D3166" s="138">
        <f t="shared" si="294"/>
        <v>0</v>
      </c>
      <c r="E3166" s="231"/>
      <c r="F3166" s="119"/>
      <c r="G3166" s="139">
        <f t="shared" si="298"/>
        <v>0</v>
      </c>
      <c r="H3166" s="140">
        <f t="shared" si="295"/>
        <v>0</v>
      </c>
      <c r="I3166" s="122">
        <f t="shared" si="299"/>
        <v>0</v>
      </c>
      <c r="K3166" s="120"/>
      <c r="L3166" s="141" t="e">
        <f t="shared" si="296"/>
        <v>#N/A</v>
      </c>
      <c r="M3166" s="142">
        <f>IF(C3166="ZZ Group",(SUM(IFERROR(SUM(VLOOKUP(C3166,SpeciesLookup,37,FALSE)*E3166/L3166*20*0.001),0)*(1-G3166))),SUM(IFERROR(SUM(VLOOKUP(C3166,SpeciesLookup,37,FALSE)/L3166*'6. Look Up Tables'!$M$9*0.001),0)*(1-G3166)))</f>
        <v>0</v>
      </c>
      <c r="N3166" s="120" t="s">
        <v>114</v>
      </c>
      <c r="O3166" s="122">
        <f t="shared" si="297"/>
        <v>0</v>
      </c>
      <c r="P3166" s="123"/>
    </row>
    <row r="3167" spans="2:16" x14ac:dyDescent="0.2">
      <c r="B3167" s="124"/>
      <c r="C3167" s="137"/>
      <c r="D3167" s="138">
        <f t="shared" si="294"/>
        <v>0</v>
      </c>
      <c r="E3167" s="231"/>
      <c r="F3167" s="119"/>
      <c r="G3167" s="139">
        <f t="shared" si="298"/>
        <v>0</v>
      </c>
      <c r="H3167" s="140">
        <f t="shared" si="295"/>
        <v>0</v>
      </c>
      <c r="I3167" s="122">
        <f t="shared" si="299"/>
        <v>0</v>
      </c>
      <c r="K3167" s="120"/>
      <c r="L3167" s="141" t="e">
        <f t="shared" si="296"/>
        <v>#N/A</v>
      </c>
      <c r="M3167" s="142">
        <f>IF(C3167="ZZ Group",(SUM(IFERROR(SUM(VLOOKUP(C3167,SpeciesLookup,37,FALSE)*E3167/L3167*20*0.001),0)*(1-G3167))),SUM(IFERROR(SUM(VLOOKUP(C3167,SpeciesLookup,37,FALSE)/L3167*'6. Look Up Tables'!$M$9*0.001),0)*(1-G3167)))</f>
        <v>0</v>
      </c>
      <c r="N3167" s="120" t="s">
        <v>114</v>
      </c>
      <c r="O3167" s="122">
        <f t="shared" si="297"/>
        <v>0</v>
      </c>
      <c r="P3167" s="123"/>
    </row>
    <row r="3168" spans="2:16" x14ac:dyDescent="0.2">
      <c r="B3168" s="124"/>
      <c r="C3168" s="137"/>
      <c r="D3168" s="138">
        <f t="shared" si="294"/>
        <v>0</v>
      </c>
      <c r="E3168" s="231"/>
      <c r="F3168" s="119"/>
      <c r="G3168" s="139">
        <f t="shared" si="298"/>
        <v>0</v>
      </c>
      <c r="H3168" s="140">
        <f t="shared" si="295"/>
        <v>0</v>
      </c>
      <c r="I3168" s="122">
        <f t="shared" si="299"/>
        <v>0</v>
      </c>
      <c r="K3168" s="120"/>
      <c r="L3168" s="141" t="e">
        <f t="shared" si="296"/>
        <v>#N/A</v>
      </c>
      <c r="M3168" s="142">
        <f>IF(C3168="ZZ Group",(SUM(IFERROR(SUM(VLOOKUP(C3168,SpeciesLookup,37,FALSE)*E3168/L3168*20*0.001),0)*(1-G3168))),SUM(IFERROR(SUM(VLOOKUP(C3168,SpeciesLookup,37,FALSE)/L3168*'6. Look Up Tables'!$M$9*0.001),0)*(1-G3168)))</f>
        <v>0</v>
      </c>
      <c r="N3168" s="120" t="s">
        <v>114</v>
      </c>
      <c r="O3168" s="122">
        <f t="shared" si="297"/>
        <v>0</v>
      </c>
      <c r="P3168" s="123"/>
    </row>
    <row r="3169" spans="2:16" x14ac:dyDescent="0.2">
      <c r="B3169" s="124"/>
      <c r="C3169" s="137"/>
      <c r="D3169" s="138">
        <f t="shared" si="294"/>
        <v>0</v>
      </c>
      <c r="E3169" s="231"/>
      <c r="F3169" s="119"/>
      <c r="G3169" s="139">
        <f t="shared" si="298"/>
        <v>0</v>
      </c>
      <c r="H3169" s="140">
        <f t="shared" si="295"/>
        <v>0</v>
      </c>
      <c r="I3169" s="122">
        <f t="shared" si="299"/>
        <v>0</v>
      </c>
      <c r="K3169" s="120"/>
      <c r="L3169" s="141" t="e">
        <f t="shared" si="296"/>
        <v>#N/A</v>
      </c>
      <c r="M3169" s="142">
        <f>IF(C3169="ZZ Group",(SUM(IFERROR(SUM(VLOOKUP(C3169,SpeciesLookup,37,FALSE)*E3169/L3169*20*0.001),0)*(1-G3169))),SUM(IFERROR(SUM(VLOOKUP(C3169,SpeciesLookup,37,FALSE)/L3169*'6. Look Up Tables'!$M$9*0.001),0)*(1-G3169)))</f>
        <v>0</v>
      </c>
      <c r="N3169" s="120" t="s">
        <v>114</v>
      </c>
      <c r="O3169" s="122">
        <f t="shared" si="297"/>
        <v>0</v>
      </c>
      <c r="P3169" s="123"/>
    </row>
    <row r="3170" spans="2:16" x14ac:dyDescent="0.2">
      <c r="B3170" s="124"/>
      <c r="C3170" s="137"/>
      <c r="D3170" s="138">
        <f t="shared" si="294"/>
        <v>0</v>
      </c>
      <c r="E3170" s="231"/>
      <c r="F3170" s="119"/>
      <c r="G3170" s="139">
        <f t="shared" si="298"/>
        <v>0</v>
      </c>
      <c r="H3170" s="140">
        <f t="shared" si="295"/>
        <v>0</v>
      </c>
      <c r="I3170" s="122">
        <f t="shared" si="299"/>
        <v>0</v>
      </c>
      <c r="K3170" s="120"/>
      <c r="L3170" s="141" t="e">
        <f t="shared" si="296"/>
        <v>#N/A</v>
      </c>
      <c r="M3170" s="142">
        <f>IF(C3170="ZZ Group",(SUM(IFERROR(SUM(VLOOKUP(C3170,SpeciesLookup,37,FALSE)*E3170/L3170*20*0.001),0)*(1-G3170))),SUM(IFERROR(SUM(VLOOKUP(C3170,SpeciesLookup,37,FALSE)/L3170*'6. Look Up Tables'!$M$9*0.001),0)*(1-G3170)))</f>
        <v>0</v>
      </c>
      <c r="N3170" s="120" t="s">
        <v>114</v>
      </c>
      <c r="O3170" s="122">
        <f t="shared" si="297"/>
        <v>0</v>
      </c>
      <c r="P3170" s="123"/>
    </row>
    <row r="3171" spans="2:16" x14ac:dyDescent="0.2">
      <c r="B3171" s="124"/>
      <c r="C3171" s="137"/>
      <c r="D3171" s="138">
        <f t="shared" si="294"/>
        <v>0</v>
      </c>
      <c r="E3171" s="231"/>
      <c r="F3171" s="119"/>
      <c r="G3171" s="139">
        <f t="shared" si="298"/>
        <v>0</v>
      </c>
      <c r="H3171" s="140">
        <f t="shared" si="295"/>
        <v>0</v>
      </c>
      <c r="I3171" s="122">
        <f t="shared" si="299"/>
        <v>0</v>
      </c>
      <c r="K3171" s="120"/>
      <c r="L3171" s="141" t="e">
        <f t="shared" si="296"/>
        <v>#N/A</v>
      </c>
      <c r="M3171" s="142">
        <f>IF(C3171="ZZ Group",(SUM(IFERROR(SUM(VLOOKUP(C3171,SpeciesLookup,37,FALSE)*E3171/L3171*20*0.001),0)*(1-G3171))),SUM(IFERROR(SUM(VLOOKUP(C3171,SpeciesLookup,37,FALSE)/L3171*'6. Look Up Tables'!$M$9*0.001),0)*(1-G3171)))</f>
        <v>0</v>
      </c>
      <c r="N3171" s="120" t="s">
        <v>114</v>
      </c>
      <c r="O3171" s="122">
        <f t="shared" si="297"/>
        <v>0</v>
      </c>
      <c r="P3171" s="123"/>
    </row>
    <row r="3172" spans="2:16" x14ac:dyDescent="0.2">
      <c r="B3172" s="124"/>
      <c r="C3172" s="137"/>
      <c r="D3172" s="138">
        <f t="shared" si="294"/>
        <v>0</v>
      </c>
      <c r="E3172" s="231"/>
      <c r="F3172" s="119"/>
      <c r="G3172" s="139">
        <f t="shared" si="298"/>
        <v>0</v>
      </c>
      <c r="H3172" s="140">
        <f t="shared" si="295"/>
        <v>0</v>
      </c>
      <c r="I3172" s="122">
        <f t="shared" si="299"/>
        <v>0</v>
      </c>
      <c r="K3172" s="120"/>
      <c r="L3172" s="141" t="e">
        <f t="shared" si="296"/>
        <v>#N/A</v>
      </c>
      <c r="M3172" s="142">
        <f>IF(C3172="ZZ Group",(SUM(IFERROR(SUM(VLOOKUP(C3172,SpeciesLookup,37,FALSE)*E3172/L3172*20*0.001),0)*(1-G3172))),SUM(IFERROR(SUM(VLOOKUP(C3172,SpeciesLookup,37,FALSE)/L3172*'6. Look Up Tables'!$M$9*0.001),0)*(1-G3172)))</f>
        <v>0</v>
      </c>
      <c r="N3172" s="120" t="s">
        <v>114</v>
      </c>
      <c r="O3172" s="122">
        <f t="shared" si="297"/>
        <v>0</v>
      </c>
      <c r="P3172" s="123"/>
    </row>
    <row r="3173" spans="2:16" x14ac:dyDescent="0.2">
      <c r="B3173" s="124"/>
      <c r="C3173" s="137"/>
      <c r="D3173" s="138">
        <f t="shared" si="294"/>
        <v>0</v>
      </c>
      <c r="E3173" s="231"/>
      <c r="F3173" s="119"/>
      <c r="G3173" s="139">
        <f t="shared" si="298"/>
        <v>0</v>
      </c>
      <c r="H3173" s="140">
        <f t="shared" si="295"/>
        <v>0</v>
      </c>
      <c r="I3173" s="122">
        <f t="shared" si="299"/>
        <v>0</v>
      </c>
      <c r="K3173" s="120"/>
      <c r="L3173" s="141" t="e">
        <f t="shared" si="296"/>
        <v>#N/A</v>
      </c>
      <c r="M3173" s="142">
        <f>IF(C3173="ZZ Group",(SUM(IFERROR(SUM(VLOOKUP(C3173,SpeciesLookup,37,FALSE)*E3173/L3173*20*0.001),0)*(1-G3173))),SUM(IFERROR(SUM(VLOOKUP(C3173,SpeciesLookup,37,FALSE)/L3173*'6. Look Up Tables'!$M$9*0.001),0)*(1-G3173)))</f>
        <v>0</v>
      </c>
      <c r="N3173" s="120" t="s">
        <v>114</v>
      </c>
      <c r="O3173" s="122">
        <f t="shared" si="297"/>
        <v>0</v>
      </c>
      <c r="P3173" s="123"/>
    </row>
    <row r="3174" spans="2:16" x14ac:dyDescent="0.2">
      <c r="B3174" s="124"/>
      <c r="C3174" s="137"/>
      <c r="D3174" s="138">
        <f t="shared" si="294"/>
        <v>0</v>
      </c>
      <c r="E3174" s="231"/>
      <c r="F3174" s="119"/>
      <c r="G3174" s="139">
        <f t="shared" si="298"/>
        <v>0</v>
      </c>
      <c r="H3174" s="140">
        <f t="shared" si="295"/>
        <v>0</v>
      </c>
      <c r="I3174" s="122">
        <f t="shared" si="299"/>
        <v>0</v>
      </c>
      <c r="K3174" s="120"/>
      <c r="L3174" s="141" t="e">
        <f t="shared" si="296"/>
        <v>#N/A</v>
      </c>
      <c r="M3174" s="142">
        <f>IF(C3174="ZZ Group",(SUM(IFERROR(SUM(VLOOKUP(C3174,SpeciesLookup,37,FALSE)*E3174/L3174*20*0.001),0)*(1-G3174))),SUM(IFERROR(SUM(VLOOKUP(C3174,SpeciesLookup,37,FALSE)/L3174*'6. Look Up Tables'!$M$9*0.001),0)*(1-G3174)))</f>
        <v>0</v>
      </c>
      <c r="N3174" s="120" t="s">
        <v>114</v>
      </c>
      <c r="O3174" s="122">
        <f t="shared" si="297"/>
        <v>0</v>
      </c>
      <c r="P3174" s="123"/>
    </row>
    <row r="3175" spans="2:16" x14ac:dyDescent="0.2">
      <c r="B3175" s="124"/>
      <c r="C3175" s="137"/>
      <c r="D3175" s="138">
        <f t="shared" si="294"/>
        <v>0</v>
      </c>
      <c r="E3175" s="231"/>
      <c r="F3175" s="119"/>
      <c r="G3175" s="139">
        <f t="shared" si="298"/>
        <v>0</v>
      </c>
      <c r="H3175" s="140">
        <f t="shared" si="295"/>
        <v>0</v>
      </c>
      <c r="I3175" s="122">
        <f t="shared" si="299"/>
        <v>0</v>
      </c>
      <c r="K3175" s="120"/>
      <c r="L3175" s="141" t="e">
        <f t="shared" si="296"/>
        <v>#N/A</v>
      </c>
      <c r="M3175" s="142">
        <f>IF(C3175="ZZ Group",(SUM(IFERROR(SUM(VLOOKUP(C3175,SpeciesLookup,37,FALSE)*E3175/L3175*20*0.001),0)*(1-G3175))),SUM(IFERROR(SUM(VLOOKUP(C3175,SpeciesLookup,37,FALSE)/L3175*'6. Look Up Tables'!$M$9*0.001),0)*(1-G3175)))</f>
        <v>0</v>
      </c>
      <c r="N3175" s="120" t="s">
        <v>114</v>
      </c>
      <c r="O3175" s="122">
        <f t="shared" si="297"/>
        <v>0</v>
      </c>
      <c r="P3175" s="123"/>
    </row>
    <row r="3176" spans="2:16" x14ac:dyDescent="0.2">
      <c r="B3176" s="124"/>
      <c r="C3176" s="137"/>
      <c r="D3176" s="138">
        <f t="shared" si="294"/>
        <v>0</v>
      </c>
      <c r="E3176" s="231"/>
      <c r="F3176" s="119"/>
      <c r="G3176" s="139">
        <f t="shared" si="298"/>
        <v>0</v>
      </c>
      <c r="H3176" s="140">
        <f t="shared" si="295"/>
        <v>0</v>
      </c>
      <c r="I3176" s="122">
        <f t="shared" si="299"/>
        <v>0</v>
      </c>
      <c r="K3176" s="120"/>
      <c r="L3176" s="141" t="e">
        <f t="shared" si="296"/>
        <v>#N/A</v>
      </c>
      <c r="M3176" s="142">
        <f>IF(C3176="ZZ Group",(SUM(IFERROR(SUM(VLOOKUP(C3176,SpeciesLookup,37,FALSE)*E3176/L3176*20*0.001),0)*(1-G3176))),SUM(IFERROR(SUM(VLOOKUP(C3176,SpeciesLookup,37,FALSE)/L3176*'6. Look Up Tables'!$M$9*0.001),0)*(1-G3176)))</f>
        <v>0</v>
      </c>
      <c r="N3176" s="120" t="s">
        <v>114</v>
      </c>
      <c r="O3176" s="122">
        <f t="shared" si="297"/>
        <v>0</v>
      </c>
      <c r="P3176" s="123"/>
    </row>
    <row r="3177" spans="2:16" x14ac:dyDescent="0.2">
      <c r="B3177" s="124"/>
      <c r="C3177" s="137"/>
      <c r="D3177" s="138">
        <f t="shared" si="294"/>
        <v>0</v>
      </c>
      <c r="E3177" s="231"/>
      <c r="F3177" s="119"/>
      <c r="G3177" s="139">
        <f t="shared" si="298"/>
        <v>0</v>
      </c>
      <c r="H3177" s="140">
        <f t="shared" si="295"/>
        <v>0</v>
      </c>
      <c r="I3177" s="122">
        <f t="shared" si="299"/>
        <v>0</v>
      </c>
      <c r="K3177" s="120"/>
      <c r="L3177" s="141" t="e">
        <f t="shared" si="296"/>
        <v>#N/A</v>
      </c>
      <c r="M3177" s="142">
        <f>IF(C3177="ZZ Group",(SUM(IFERROR(SUM(VLOOKUP(C3177,SpeciesLookup,37,FALSE)*E3177/L3177*20*0.001),0)*(1-G3177))),SUM(IFERROR(SUM(VLOOKUP(C3177,SpeciesLookup,37,FALSE)/L3177*'6. Look Up Tables'!$M$9*0.001),0)*(1-G3177)))</f>
        <v>0</v>
      </c>
      <c r="N3177" s="120" t="s">
        <v>114</v>
      </c>
      <c r="O3177" s="122">
        <f t="shared" si="297"/>
        <v>0</v>
      </c>
      <c r="P3177" s="123"/>
    </row>
    <row r="3178" spans="2:16" x14ac:dyDescent="0.2">
      <c r="B3178" s="124"/>
      <c r="C3178" s="137"/>
      <c r="D3178" s="138">
        <f t="shared" si="294"/>
        <v>0</v>
      </c>
      <c r="E3178" s="231"/>
      <c r="F3178" s="119"/>
      <c r="G3178" s="139">
        <f t="shared" si="298"/>
        <v>0</v>
      </c>
      <c r="H3178" s="140">
        <f t="shared" si="295"/>
        <v>0</v>
      </c>
      <c r="I3178" s="122">
        <f t="shared" si="299"/>
        <v>0</v>
      </c>
      <c r="K3178" s="120"/>
      <c r="L3178" s="141" t="e">
        <f t="shared" si="296"/>
        <v>#N/A</v>
      </c>
      <c r="M3178" s="142">
        <f>IF(C3178="ZZ Group",(SUM(IFERROR(SUM(VLOOKUP(C3178,SpeciesLookup,37,FALSE)*E3178/L3178*20*0.001),0)*(1-G3178))),SUM(IFERROR(SUM(VLOOKUP(C3178,SpeciesLookup,37,FALSE)/L3178*'6. Look Up Tables'!$M$9*0.001),0)*(1-G3178)))</f>
        <v>0</v>
      </c>
      <c r="N3178" s="120" t="s">
        <v>114</v>
      </c>
      <c r="O3178" s="122">
        <f t="shared" si="297"/>
        <v>0</v>
      </c>
      <c r="P3178" s="123"/>
    </row>
    <row r="3179" spans="2:16" x14ac:dyDescent="0.2">
      <c r="B3179" s="124"/>
      <c r="C3179" s="137"/>
      <c r="D3179" s="138">
        <f t="shared" si="294"/>
        <v>0</v>
      </c>
      <c r="E3179" s="231"/>
      <c r="F3179" s="119"/>
      <c r="G3179" s="139">
        <f t="shared" si="298"/>
        <v>0</v>
      </c>
      <c r="H3179" s="140">
        <f t="shared" si="295"/>
        <v>0</v>
      </c>
      <c r="I3179" s="122">
        <f t="shared" si="299"/>
        <v>0</v>
      </c>
      <c r="K3179" s="120"/>
      <c r="L3179" s="141" t="e">
        <f t="shared" si="296"/>
        <v>#N/A</v>
      </c>
      <c r="M3179" s="142">
        <f>IF(C3179="ZZ Group",(SUM(IFERROR(SUM(VLOOKUP(C3179,SpeciesLookup,37,FALSE)*E3179/L3179*20*0.001),0)*(1-G3179))),SUM(IFERROR(SUM(VLOOKUP(C3179,SpeciesLookup,37,FALSE)/L3179*'6. Look Up Tables'!$M$9*0.001),0)*(1-G3179)))</f>
        <v>0</v>
      </c>
      <c r="N3179" s="120" t="s">
        <v>114</v>
      </c>
      <c r="O3179" s="122">
        <f t="shared" si="297"/>
        <v>0</v>
      </c>
      <c r="P3179" s="123"/>
    </row>
    <row r="3180" spans="2:16" x14ac:dyDescent="0.2">
      <c r="B3180" s="124"/>
      <c r="C3180" s="137"/>
      <c r="D3180" s="138">
        <f t="shared" si="294"/>
        <v>0</v>
      </c>
      <c r="E3180" s="231"/>
      <c r="F3180" s="119"/>
      <c r="G3180" s="139">
        <f t="shared" si="298"/>
        <v>0</v>
      </c>
      <c r="H3180" s="140">
        <f t="shared" si="295"/>
        <v>0</v>
      </c>
      <c r="I3180" s="122">
        <f t="shared" si="299"/>
        <v>0</v>
      </c>
      <c r="K3180" s="120"/>
      <c r="L3180" s="141" t="e">
        <f t="shared" si="296"/>
        <v>#N/A</v>
      </c>
      <c r="M3180" s="142">
        <f>IF(C3180="ZZ Group",(SUM(IFERROR(SUM(VLOOKUP(C3180,SpeciesLookup,37,FALSE)*E3180/L3180*20*0.001),0)*(1-G3180))),SUM(IFERROR(SUM(VLOOKUP(C3180,SpeciesLookup,37,FALSE)/L3180*'6. Look Up Tables'!$M$9*0.001),0)*(1-G3180)))</f>
        <v>0</v>
      </c>
      <c r="N3180" s="120" t="s">
        <v>114</v>
      </c>
      <c r="O3180" s="122">
        <f t="shared" si="297"/>
        <v>0</v>
      </c>
      <c r="P3180" s="123"/>
    </row>
    <row r="3181" spans="2:16" x14ac:dyDescent="0.2">
      <c r="B3181" s="124"/>
      <c r="C3181" s="137"/>
      <c r="D3181" s="138">
        <f t="shared" si="294"/>
        <v>0</v>
      </c>
      <c r="E3181" s="231"/>
      <c r="F3181" s="119"/>
      <c r="G3181" s="139">
        <f t="shared" si="298"/>
        <v>0</v>
      </c>
      <c r="H3181" s="140">
        <f t="shared" si="295"/>
        <v>0</v>
      </c>
      <c r="I3181" s="122">
        <f t="shared" si="299"/>
        <v>0</v>
      </c>
      <c r="K3181" s="120"/>
      <c r="L3181" s="141" t="e">
        <f t="shared" si="296"/>
        <v>#N/A</v>
      </c>
      <c r="M3181" s="142">
        <f>IF(C3181="ZZ Group",(SUM(IFERROR(SUM(VLOOKUP(C3181,SpeciesLookup,37,FALSE)*E3181/L3181*20*0.001),0)*(1-G3181))),SUM(IFERROR(SUM(VLOOKUP(C3181,SpeciesLookup,37,FALSE)/L3181*'6. Look Up Tables'!$M$9*0.001),0)*(1-G3181)))</f>
        <v>0</v>
      </c>
      <c r="N3181" s="120" t="s">
        <v>114</v>
      </c>
      <c r="O3181" s="122">
        <f t="shared" si="297"/>
        <v>0</v>
      </c>
      <c r="P3181" s="123"/>
    </row>
    <row r="3182" spans="2:16" x14ac:dyDescent="0.2">
      <c r="B3182" s="124"/>
      <c r="C3182" s="137"/>
      <c r="D3182" s="138">
        <f t="shared" si="294"/>
        <v>0</v>
      </c>
      <c r="E3182" s="231"/>
      <c r="F3182" s="119"/>
      <c r="G3182" s="139">
        <f t="shared" si="298"/>
        <v>0</v>
      </c>
      <c r="H3182" s="140">
        <f t="shared" si="295"/>
        <v>0</v>
      </c>
      <c r="I3182" s="122">
        <f t="shared" si="299"/>
        <v>0</v>
      </c>
      <c r="K3182" s="120"/>
      <c r="L3182" s="141" t="e">
        <f t="shared" si="296"/>
        <v>#N/A</v>
      </c>
      <c r="M3182" s="142">
        <f>IF(C3182="ZZ Group",(SUM(IFERROR(SUM(VLOOKUP(C3182,SpeciesLookup,37,FALSE)*E3182/L3182*20*0.001),0)*(1-G3182))),SUM(IFERROR(SUM(VLOOKUP(C3182,SpeciesLookup,37,FALSE)/L3182*'6. Look Up Tables'!$M$9*0.001),0)*(1-G3182)))</f>
        <v>0</v>
      </c>
      <c r="N3182" s="120" t="s">
        <v>114</v>
      </c>
      <c r="O3182" s="122">
        <f t="shared" si="297"/>
        <v>0</v>
      </c>
      <c r="P3182" s="123"/>
    </row>
    <row r="3183" spans="2:16" x14ac:dyDescent="0.2">
      <c r="B3183" s="124"/>
      <c r="C3183" s="137"/>
      <c r="D3183" s="138">
        <f t="shared" si="294"/>
        <v>0</v>
      </c>
      <c r="E3183" s="231"/>
      <c r="F3183" s="119"/>
      <c r="G3183" s="139">
        <f t="shared" si="298"/>
        <v>0</v>
      </c>
      <c r="H3183" s="140">
        <f t="shared" si="295"/>
        <v>0</v>
      </c>
      <c r="I3183" s="122">
        <f t="shared" si="299"/>
        <v>0</v>
      </c>
      <c r="K3183" s="120"/>
      <c r="L3183" s="141" t="e">
        <f t="shared" si="296"/>
        <v>#N/A</v>
      </c>
      <c r="M3183" s="142">
        <f>IF(C3183="ZZ Group",(SUM(IFERROR(SUM(VLOOKUP(C3183,SpeciesLookup,37,FALSE)*E3183/L3183*20*0.001),0)*(1-G3183))),SUM(IFERROR(SUM(VLOOKUP(C3183,SpeciesLookup,37,FALSE)/L3183*'6. Look Up Tables'!$M$9*0.001),0)*(1-G3183)))</f>
        <v>0</v>
      </c>
      <c r="N3183" s="120" t="s">
        <v>114</v>
      </c>
      <c r="O3183" s="122">
        <f t="shared" si="297"/>
        <v>0</v>
      </c>
      <c r="P3183" s="123"/>
    </row>
    <row r="3184" spans="2:16" x14ac:dyDescent="0.2">
      <c r="B3184" s="124"/>
      <c r="C3184" s="137"/>
      <c r="D3184" s="138">
        <f t="shared" si="294"/>
        <v>0</v>
      </c>
      <c r="E3184" s="231"/>
      <c r="F3184" s="119"/>
      <c r="G3184" s="139">
        <f t="shared" si="298"/>
        <v>0</v>
      </c>
      <c r="H3184" s="140">
        <f t="shared" si="295"/>
        <v>0</v>
      </c>
      <c r="I3184" s="122">
        <f t="shared" si="299"/>
        <v>0</v>
      </c>
      <c r="K3184" s="120"/>
      <c r="L3184" s="141" t="e">
        <f t="shared" si="296"/>
        <v>#N/A</v>
      </c>
      <c r="M3184" s="142">
        <f>IF(C3184="ZZ Group",(SUM(IFERROR(SUM(VLOOKUP(C3184,SpeciesLookup,37,FALSE)*E3184/L3184*20*0.001),0)*(1-G3184))),SUM(IFERROR(SUM(VLOOKUP(C3184,SpeciesLookup,37,FALSE)/L3184*'6. Look Up Tables'!$M$9*0.001),0)*(1-G3184)))</f>
        <v>0</v>
      </c>
      <c r="N3184" s="120" t="s">
        <v>114</v>
      </c>
      <c r="O3184" s="122">
        <f t="shared" si="297"/>
        <v>0</v>
      </c>
      <c r="P3184" s="123"/>
    </row>
    <row r="3185" spans="2:16" x14ac:dyDescent="0.2">
      <c r="B3185" s="124"/>
      <c r="C3185" s="137"/>
      <c r="D3185" s="138">
        <f t="shared" si="294"/>
        <v>0</v>
      </c>
      <c r="E3185" s="231"/>
      <c r="F3185" s="119"/>
      <c r="G3185" s="139">
        <f t="shared" si="298"/>
        <v>0</v>
      </c>
      <c r="H3185" s="140">
        <f t="shared" si="295"/>
        <v>0</v>
      </c>
      <c r="I3185" s="122">
        <f t="shared" si="299"/>
        <v>0</v>
      </c>
      <c r="K3185" s="120"/>
      <c r="L3185" s="141" t="e">
        <f t="shared" si="296"/>
        <v>#N/A</v>
      </c>
      <c r="M3185" s="142">
        <f>IF(C3185="ZZ Group",(SUM(IFERROR(SUM(VLOOKUP(C3185,SpeciesLookup,37,FALSE)*E3185/L3185*20*0.001),0)*(1-G3185))),SUM(IFERROR(SUM(VLOOKUP(C3185,SpeciesLookup,37,FALSE)/L3185*'6. Look Up Tables'!$M$9*0.001),0)*(1-G3185)))</f>
        <v>0</v>
      </c>
      <c r="N3185" s="120" t="s">
        <v>114</v>
      </c>
      <c r="O3185" s="122">
        <f t="shared" si="297"/>
        <v>0</v>
      </c>
      <c r="P3185" s="123"/>
    </row>
    <row r="3186" spans="2:16" x14ac:dyDescent="0.2">
      <c r="B3186" s="124"/>
      <c r="C3186" s="137"/>
      <c r="D3186" s="138">
        <f t="shared" si="294"/>
        <v>0</v>
      </c>
      <c r="E3186" s="231"/>
      <c r="F3186" s="119"/>
      <c r="G3186" s="139">
        <f t="shared" si="298"/>
        <v>0</v>
      </c>
      <c r="H3186" s="140">
        <f t="shared" si="295"/>
        <v>0</v>
      </c>
      <c r="I3186" s="122">
        <f t="shared" si="299"/>
        <v>0</v>
      </c>
      <c r="K3186" s="120"/>
      <c r="L3186" s="141" t="e">
        <f t="shared" si="296"/>
        <v>#N/A</v>
      </c>
      <c r="M3186" s="142">
        <f>IF(C3186="ZZ Group",(SUM(IFERROR(SUM(VLOOKUP(C3186,SpeciesLookup,37,FALSE)*E3186/L3186*20*0.001),0)*(1-G3186))),SUM(IFERROR(SUM(VLOOKUP(C3186,SpeciesLookup,37,FALSE)/L3186*'6. Look Up Tables'!$M$9*0.001),0)*(1-G3186)))</f>
        <v>0</v>
      </c>
      <c r="N3186" s="120" t="s">
        <v>114</v>
      </c>
      <c r="O3186" s="122">
        <f t="shared" si="297"/>
        <v>0</v>
      </c>
      <c r="P3186" s="123"/>
    </row>
    <row r="3187" spans="2:16" x14ac:dyDescent="0.2">
      <c r="B3187" s="124"/>
      <c r="C3187" s="137"/>
      <c r="D3187" s="138">
        <f t="shared" si="294"/>
        <v>0</v>
      </c>
      <c r="E3187" s="231"/>
      <c r="F3187" s="119"/>
      <c r="G3187" s="139">
        <f t="shared" si="298"/>
        <v>0</v>
      </c>
      <c r="H3187" s="140">
        <f t="shared" si="295"/>
        <v>0</v>
      </c>
      <c r="I3187" s="122">
        <f t="shared" si="299"/>
        <v>0</v>
      </c>
      <c r="K3187" s="120"/>
      <c r="L3187" s="141" t="e">
        <f t="shared" si="296"/>
        <v>#N/A</v>
      </c>
      <c r="M3187" s="142">
        <f>IF(C3187="ZZ Group",(SUM(IFERROR(SUM(VLOOKUP(C3187,SpeciesLookup,37,FALSE)*E3187/L3187*20*0.001),0)*(1-G3187))),SUM(IFERROR(SUM(VLOOKUP(C3187,SpeciesLookup,37,FALSE)/L3187*'6. Look Up Tables'!$M$9*0.001),0)*(1-G3187)))</f>
        <v>0</v>
      </c>
      <c r="N3187" s="120" t="s">
        <v>114</v>
      </c>
      <c r="O3187" s="122">
        <f t="shared" si="297"/>
        <v>0</v>
      </c>
      <c r="P3187" s="123"/>
    </row>
    <row r="3188" spans="2:16" x14ac:dyDescent="0.2">
      <c r="B3188" s="124"/>
      <c r="C3188" s="137"/>
      <c r="D3188" s="138">
        <f t="shared" si="294"/>
        <v>0</v>
      </c>
      <c r="E3188" s="231"/>
      <c r="F3188" s="119"/>
      <c r="G3188" s="139">
        <f t="shared" si="298"/>
        <v>0</v>
      </c>
      <c r="H3188" s="140">
        <f t="shared" si="295"/>
        <v>0</v>
      </c>
      <c r="I3188" s="122">
        <f t="shared" si="299"/>
        <v>0</v>
      </c>
      <c r="K3188" s="120"/>
      <c r="L3188" s="141" t="e">
        <f t="shared" si="296"/>
        <v>#N/A</v>
      </c>
      <c r="M3188" s="142">
        <f>IF(C3188="ZZ Group",(SUM(IFERROR(SUM(VLOOKUP(C3188,SpeciesLookup,37,FALSE)*E3188/L3188*20*0.001),0)*(1-G3188))),SUM(IFERROR(SUM(VLOOKUP(C3188,SpeciesLookup,37,FALSE)/L3188*'6. Look Up Tables'!$M$9*0.001),0)*(1-G3188)))</f>
        <v>0</v>
      </c>
      <c r="N3188" s="120" t="s">
        <v>114</v>
      </c>
      <c r="O3188" s="122">
        <f t="shared" si="297"/>
        <v>0</v>
      </c>
      <c r="P3188" s="123"/>
    </row>
    <row r="3189" spans="2:16" x14ac:dyDescent="0.2">
      <c r="B3189" s="124"/>
      <c r="C3189" s="137"/>
      <c r="D3189" s="138">
        <f t="shared" si="294"/>
        <v>0</v>
      </c>
      <c r="E3189" s="231"/>
      <c r="F3189" s="119"/>
      <c r="G3189" s="139">
        <f t="shared" si="298"/>
        <v>0</v>
      </c>
      <c r="H3189" s="140">
        <f t="shared" si="295"/>
        <v>0</v>
      </c>
      <c r="I3189" s="122">
        <f t="shared" si="299"/>
        <v>0</v>
      </c>
      <c r="K3189" s="120"/>
      <c r="L3189" s="141" t="e">
        <f t="shared" si="296"/>
        <v>#N/A</v>
      </c>
      <c r="M3189" s="142">
        <f>IF(C3189="ZZ Group",(SUM(IFERROR(SUM(VLOOKUP(C3189,SpeciesLookup,37,FALSE)*E3189/L3189*20*0.001),0)*(1-G3189))),SUM(IFERROR(SUM(VLOOKUP(C3189,SpeciesLookup,37,FALSE)/L3189*'6. Look Up Tables'!$M$9*0.001),0)*(1-G3189)))</f>
        <v>0</v>
      </c>
      <c r="N3189" s="120" t="s">
        <v>114</v>
      </c>
      <c r="O3189" s="122">
        <f t="shared" si="297"/>
        <v>0</v>
      </c>
      <c r="P3189" s="123"/>
    </row>
    <row r="3190" spans="2:16" x14ac:dyDescent="0.2">
      <c r="B3190" s="124"/>
      <c r="C3190" s="137"/>
      <c r="D3190" s="138">
        <f t="shared" si="294"/>
        <v>0</v>
      </c>
      <c r="E3190" s="231"/>
      <c r="F3190" s="119"/>
      <c r="G3190" s="139">
        <f t="shared" si="298"/>
        <v>0</v>
      </c>
      <c r="H3190" s="140">
        <f t="shared" si="295"/>
        <v>0</v>
      </c>
      <c r="I3190" s="122">
        <f t="shared" si="299"/>
        <v>0</v>
      </c>
      <c r="K3190" s="120"/>
      <c r="L3190" s="141" t="e">
        <f t="shared" si="296"/>
        <v>#N/A</v>
      </c>
      <c r="M3190" s="142">
        <f>IF(C3190="ZZ Group",(SUM(IFERROR(SUM(VLOOKUP(C3190,SpeciesLookup,37,FALSE)*E3190/L3190*20*0.001),0)*(1-G3190))),SUM(IFERROR(SUM(VLOOKUP(C3190,SpeciesLookup,37,FALSE)/L3190*'6. Look Up Tables'!$M$9*0.001),0)*(1-G3190)))</f>
        <v>0</v>
      </c>
      <c r="N3190" s="120" t="s">
        <v>114</v>
      </c>
      <c r="O3190" s="122">
        <f t="shared" si="297"/>
        <v>0</v>
      </c>
      <c r="P3190" s="123"/>
    </row>
    <row r="3191" spans="2:16" x14ac:dyDescent="0.2">
      <c r="B3191" s="124"/>
      <c r="C3191" s="137"/>
      <c r="D3191" s="138">
        <f t="shared" si="294"/>
        <v>0</v>
      </c>
      <c r="E3191" s="231"/>
      <c r="F3191" s="119"/>
      <c r="G3191" s="139">
        <f t="shared" si="298"/>
        <v>0</v>
      </c>
      <c r="H3191" s="140">
        <f t="shared" si="295"/>
        <v>0</v>
      </c>
      <c r="I3191" s="122">
        <f t="shared" si="299"/>
        <v>0</v>
      </c>
      <c r="K3191" s="120"/>
      <c r="L3191" s="141" t="e">
        <f t="shared" si="296"/>
        <v>#N/A</v>
      </c>
      <c r="M3191" s="142">
        <f>IF(C3191="ZZ Group",(SUM(IFERROR(SUM(VLOOKUP(C3191,SpeciesLookup,37,FALSE)*E3191/L3191*20*0.001),0)*(1-G3191))),SUM(IFERROR(SUM(VLOOKUP(C3191,SpeciesLookup,37,FALSE)/L3191*'6. Look Up Tables'!$M$9*0.001),0)*(1-G3191)))</f>
        <v>0</v>
      </c>
      <c r="N3191" s="120" t="s">
        <v>114</v>
      </c>
      <c r="O3191" s="122">
        <f t="shared" si="297"/>
        <v>0</v>
      </c>
      <c r="P3191" s="123"/>
    </row>
    <row r="3192" spans="2:16" x14ac:dyDescent="0.2">
      <c r="B3192" s="124"/>
      <c r="C3192" s="137"/>
      <c r="D3192" s="138">
        <f t="shared" si="294"/>
        <v>0</v>
      </c>
      <c r="E3192" s="231"/>
      <c r="F3192" s="119"/>
      <c r="G3192" s="139">
        <f t="shared" si="298"/>
        <v>0</v>
      </c>
      <c r="H3192" s="140">
        <f t="shared" si="295"/>
        <v>0</v>
      </c>
      <c r="I3192" s="122">
        <f t="shared" si="299"/>
        <v>0</v>
      </c>
      <c r="K3192" s="120"/>
      <c r="L3192" s="141" t="e">
        <f t="shared" si="296"/>
        <v>#N/A</v>
      </c>
      <c r="M3192" s="142">
        <f>IF(C3192="ZZ Group",(SUM(IFERROR(SUM(VLOOKUP(C3192,SpeciesLookup,37,FALSE)*E3192/L3192*20*0.001),0)*(1-G3192))),SUM(IFERROR(SUM(VLOOKUP(C3192,SpeciesLookup,37,FALSE)/L3192*'6. Look Up Tables'!$M$9*0.001),0)*(1-G3192)))</f>
        <v>0</v>
      </c>
      <c r="N3192" s="120" t="s">
        <v>114</v>
      </c>
      <c r="O3192" s="122">
        <f t="shared" si="297"/>
        <v>0</v>
      </c>
      <c r="P3192" s="123"/>
    </row>
    <row r="3193" spans="2:16" x14ac:dyDescent="0.2">
      <c r="B3193" s="124"/>
      <c r="C3193" s="137"/>
      <c r="D3193" s="138">
        <f t="shared" si="294"/>
        <v>0</v>
      </c>
      <c r="E3193" s="231"/>
      <c r="F3193" s="119"/>
      <c r="G3193" s="139">
        <f t="shared" si="298"/>
        <v>0</v>
      </c>
      <c r="H3193" s="140">
        <f t="shared" si="295"/>
        <v>0</v>
      </c>
      <c r="I3193" s="122">
        <f t="shared" si="299"/>
        <v>0</v>
      </c>
      <c r="K3193" s="120"/>
      <c r="L3193" s="141" t="e">
        <f t="shared" si="296"/>
        <v>#N/A</v>
      </c>
      <c r="M3193" s="142">
        <f>IF(C3193="ZZ Group",(SUM(IFERROR(SUM(VLOOKUP(C3193,SpeciesLookup,37,FALSE)*E3193/L3193*20*0.001),0)*(1-G3193))),SUM(IFERROR(SUM(VLOOKUP(C3193,SpeciesLookup,37,FALSE)/L3193*'6. Look Up Tables'!$M$9*0.001),0)*(1-G3193)))</f>
        <v>0</v>
      </c>
      <c r="N3193" s="120" t="s">
        <v>114</v>
      </c>
      <c r="O3193" s="122">
        <f t="shared" si="297"/>
        <v>0</v>
      </c>
      <c r="P3193" s="123"/>
    </row>
    <row r="3194" spans="2:16" x14ac:dyDescent="0.2">
      <c r="B3194" s="124"/>
      <c r="C3194" s="137"/>
      <c r="D3194" s="138">
        <f t="shared" si="294"/>
        <v>0</v>
      </c>
      <c r="E3194" s="231"/>
      <c r="F3194" s="119"/>
      <c r="G3194" s="139">
        <f t="shared" si="298"/>
        <v>0</v>
      </c>
      <c r="H3194" s="140">
        <f t="shared" si="295"/>
        <v>0</v>
      </c>
      <c r="I3194" s="122">
        <f t="shared" si="299"/>
        <v>0</v>
      </c>
      <c r="K3194" s="120"/>
      <c r="L3194" s="141" t="e">
        <f t="shared" si="296"/>
        <v>#N/A</v>
      </c>
      <c r="M3194" s="142">
        <f>IF(C3194="ZZ Group",(SUM(IFERROR(SUM(VLOOKUP(C3194,SpeciesLookup,37,FALSE)*E3194/L3194*20*0.001),0)*(1-G3194))),SUM(IFERROR(SUM(VLOOKUP(C3194,SpeciesLookup,37,FALSE)/L3194*'6. Look Up Tables'!$M$9*0.001),0)*(1-G3194)))</f>
        <v>0</v>
      </c>
      <c r="N3194" s="120" t="s">
        <v>114</v>
      </c>
      <c r="O3194" s="122">
        <f t="shared" si="297"/>
        <v>0</v>
      </c>
      <c r="P3194" s="123"/>
    </row>
    <row r="3195" spans="2:16" x14ac:dyDescent="0.2">
      <c r="B3195" s="124"/>
      <c r="C3195" s="137"/>
      <c r="D3195" s="138">
        <f t="shared" si="294"/>
        <v>0</v>
      </c>
      <c r="E3195" s="231"/>
      <c r="F3195" s="119"/>
      <c r="G3195" s="139">
        <f t="shared" si="298"/>
        <v>0</v>
      </c>
      <c r="H3195" s="140">
        <f t="shared" si="295"/>
        <v>0</v>
      </c>
      <c r="I3195" s="122">
        <f t="shared" si="299"/>
        <v>0</v>
      </c>
      <c r="K3195" s="120"/>
      <c r="L3195" s="141" t="e">
        <f t="shared" si="296"/>
        <v>#N/A</v>
      </c>
      <c r="M3195" s="142">
        <f>IF(C3195="ZZ Group",(SUM(IFERROR(SUM(VLOOKUP(C3195,SpeciesLookup,37,FALSE)*E3195/L3195*20*0.001),0)*(1-G3195))),SUM(IFERROR(SUM(VLOOKUP(C3195,SpeciesLookup,37,FALSE)/L3195*'6. Look Up Tables'!$M$9*0.001),0)*(1-G3195)))</f>
        <v>0</v>
      </c>
      <c r="N3195" s="120" t="s">
        <v>114</v>
      </c>
      <c r="O3195" s="122">
        <f t="shared" si="297"/>
        <v>0</v>
      </c>
      <c r="P3195" s="123"/>
    </row>
    <row r="3196" spans="2:16" x14ac:dyDescent="0.2">
      <c r="B3196" s="124"/>
      <c r="C3196" s="137"/>
      <c r="D3196" s="138">
        <f t="shared" si="294"/>
        <v>0</v>
      </c>
      <c r="E3196" s="231"/>
      <c r="F3196" s="119"/>
      <c r="G3196" s="139">
        <f t="shared" si="298"/>
        <v>0</v>
      </c>
      <c r="H3196" s="140">
        <f t="shared" si="295"/>
        <v>0</v>
      </c>
      <c r="I3196" s="122">
        <f t="shared" si="299"/>
        <v>0</v>
      </c>
      <c r="K3196" s="120"/>
      <c r="L3196" s="141" t="e">
        <f t="shared" si="296"/>
        <v>#N/A</v>
      </c>
      <c r="M3196" s="142">
        <f>IF(C3196="ZZ Group",(SUM(IFERROR(SUM(VLOOKUP(C3196,SpeciesLookup,37,FALSE)*E3196/L3196*20*0.001),0)*(1-G3196))),SUM(IFERROR(SUM(VLOOKUP(C3196,SpeciesLookup,37,FALSE)/L3196*'6. Look Up Tables'!$M$9*0.001),0)*(1-G3196)))</f>
        <v>0</v>
      </c>
      <c r="N3196" s="120" t="s">
        <v>114</v>
      </c>
      <c r="O3196" s="122">
        <f t="shared" si="297"/>
        <v>0</v>
      </c>
      <c r="P3196" s="123"/>
    </row>
    <row r="3197" spans="2:16" x14ac:dyDescent="0.2">
      <c r="B3197" s="124"/>
      <c r="C3197" s="137"/>
      <c r="D3197" s="138">
        <f t="shared" si="294"/>
        <v>0</v>
      </c>
      <c r="E3197" s="231"/>
      <c r="F3197" s="119"/>
      <c r="G3197" s="139">
        <f t="shared" si="298"/>
        <v>0</v>
      </c>
      <c r="H3197" s="140">
        <f t="shared" si="295"/>
        <v>0</v>
      </c>
      <c r="I3197" s="122">
        <f t="shared" si="299"/>
        <v>0</v>
      </c>
      <c r="K3197" s="120"/>
      <c r="L3197" s="141" t="e">
        <f t="shared" si="296"/>
        <v>#N/A</v>
      </c>
      <c r="M3197" s="142">
        <f>IF(C3197="ZZ Group",(SUM(IFERROR(SUM(VLOOKUP(C3197,SpeciesLookup,37,FALSE)*E3197/L3197*20*0.001),0)*(1-G3197))),SUM(IFERROR(SUM(VLOOKUP(C3197,SpeciesLookup,37,FALSE)/L3197*'6. Look Up Tables'!$M$9*0.001),0)*(1-G3197)))</f>
        <v>0</v>
      </c>
      <c r="N3197" s="120" t="s">
        <v>114</v>
      </c>
      <c r="O3197" s="122">
        <f t="shared" si="297"/>
        <v>0</v>
      </c>
      <c r="P3197" s="123"/>
    </row>
    <row r="3198" spans="2:16" x14ac:dyDescent="0.2">
      <c r="B3198" s="124"/>
      <c r="C3198" s="137"/>
      <c r="D3198" s="138">
        <f t="shared" si="294"/>
        <v>0</v>
      </c>
      <c r="E3198" s="231"/>
      <c r="F3198" s="119"/>
      <c r="G3198" s="139">
        <f t="shared" si="298"/>
        <v>0</v>
      </c>
      <c r="H3198" s="140">
        <f t="shared" si="295"/>
        <v>0</v>
      </c>
      <c r="I3198" s="122">
        <f t="shared" si="299"/>
        <v>0</v>
      </c>
      <c r="K3198" s="120"/>
      <c r="L3198" s="141" t="e">
        <f t="shared" si="296"/>
        <v>#N/A</v>
      </c>
      <c r="M3198" s="142">
        <f>IF(C3198="ZZ Group",(SUM(IFERROR(SUM(VLOOKUP(C3198,SpeciesLookup,37,FALSE)*E3198/L3198*20*0.001),0)*(1-G3198))),SUM(IFERROR(SUM(VLOOKUP(C3198,SpeciesLookup,37,FALSE)/L3198*'6. Look Up Tables'!$M$9*0.001),0)*(1-G3198)))</f>
        <v>0</v>
      </c>
      <c r="N3198" s="120" t="s">
        <v>114</v>
      </c>
      <c r="O3198" s="122">
        <f t="shared" si="297"/>
        <v>0</v>
      </c>
      <c r="P3198" s="123"/>
    </row>
    <row r="3199" spans="2:16" x14ac:dyDescent="0.2">
      <c r="B3199" s="124"/>
      <c r="C3199" s="137"/>
      <c r="D3199" s="138">
        <f t="shared" si="294"/>
        <v>0</v>
      </c>
      <c r="E3199" s="231"/>
      <c r="F3199" s="119"/>
      <c r="G3199" s="139">
        <f t="shared" si="298"/>
        <v>0</v>
      </c>
      <c r="H3199" s="140">
        <f t="shared" si="295"/>
        <v>0</v>
      </c>
      <c r="I3199" s="122">
        <f t="shared" si="299"/>
        <v>0</v>
      </c>
      <c r="K3199" s="120"/>
      <c r="L3199" s="141" t="e">
        <f t="shared" si="296"/>
        <v>#N/A</v>
      </c>
      <c r="M3199" s="142">
        <f>IF(C3199="ZZ Group",(SUM(IFERROR(SUM(VLOOKUP(C3199,SpeciesLookup,37,FALSE)*E3199/L3199*20*0.001),0)*(1-G3199))),SUM(IFERROR(SUM(VLOOKUP(C3199,SpeciesLookup,37,FALSE)/L3199*'6. Look Up Tables'!$M$9*0.001),0)*(1-G3199)))</f>
        <v>0</v>
      </c>
      <c r="N3199" s="120" t="s">
        <v>114</v>
      </c>
      <c r="O3199" s="122">
        <f t="shared" si="297"/>
        <v>0</v>
      </c>
      <c r="P3199" s="123"/>
    </row>
    <row r="3200" spans="2:16" x14ac:dyDescent="0.2">
      <c r="B3200" s="124"/>
      <c r="C3200" s="137"/>
      <c r="D3200" s="138">
        <f t="shared" si="294"/>
        <v>0</v>
      </c>
      <c r="E3200" s="231"/>
      <c r="F3200" s="119"/>
      <c r="G3200" s="139">
        <f t="shared" si="298"/>
        <v>0</v>
      </c>
      <c r="H3200" s="140">
        <f t="shared" si="295"/>
        <v>0</v>
      </c>
      <c r="I3200" s="122">
        <f t="shared" si="299"/>
        <v>0</v>
      </c>
      <c r="K3200" s="120"/>
      <c r="L3200" s="141" t="e">
        <f t="shared" si="296"/>
        <v>#N/A</v>
      </c>
      <c r="M3200" s="142">
        <f>IF(C3200="ZZ Group",(SUM(IFERROR(SUM(VLOOKUP(C3200,SpeciesLookup,37,FALSE)*E3200/L3200*20*0.001),0)*(1-G3200))),SUM(IFERROR(SUM(VLOOKUP(C3200,SpeciesLookup,37,FALSE)/L3200*'6. Look Up Tables'!$M$9*0.001),0)*(1-G3200)))</f>
        <v>0</v>
      </c>
      <c r="N3200" s="120" t="s">
        <v>114</v>
      </c>
      <c r="O3200" s="122">
        <f t="shared" si="297"/>
        <v>0</v>
      </c>
      <c r="P3200" s="123"/>
    </row>
    <row r="3201" spans="2:16" x14ac:dyDescent="0.2">
      <c r="B3201" s="124"/>
      <c r="C3201" s="137"/>
      <c r="D3201" s="138">
        <f t="shared" ref="D3201:D3264" si="300">IFERROR(VLOOKUP(C3201,SpeciesLookup,25,FALSE),0)</f>
        <v>0</v>
      </c>
      <c r="E3201" s="231"/>
      <c r="F3201" s="119"/>
      <c r="G3201" s="139">
        <f t="shared" si="298"/>
        <v>0</v>
      </c>
      <c r="H3201" s="140">
        <f t="shared" ref="H3201:H3264" si="301">IFERROR(VLOOKUP(C3201,SpeciesLookup,26,FALSE),0)</f>
        <v>0</v>
      </c>
      <c r="I3201" s="122">
        <f t="shared" si="299"/>
        <v>0</v>
      </c>
      <c r="K3201" s="120"/>
      <c r="L3201" s="141" t="e">
        <f t="shared" ref="L3201:L3264" si="302">VLOOKUP(K3201,AWHC,2,FALSE)</f>
        <v>#N/A</v>
      </c>
      <c r="M3201" s="142">
        <f>IF(C3201="ZZ Group",(SUM(IFERROR(SUM(VLOOKUP(C3201,SpeciesLookup,37,FALSE)*E3201/L3201*20*0.001),0)*(1-G3201))),SUM(IFERROR(SUM(VLOOKUP(C3201,SpeciesLookup,37,FALSE)/L3201*'6. Look Up Tables'!$M$9*0.001),0)*(1-G3201)))</f>
        <v>0</v>
      </c>
      <c r="N3201" s="120" t="s">
        <v>114</v>
      </c>
      <c r="O3201" s="122">
        <f t="shared" ref="O3201:O3264" si="303">IF(N3201="Yes",M3201*0.8,M3201)</f>
        <v>0</v>
      </c>
      <c r="P3201" s="123"/>
    </row>
    <row r="3202" spans="2:16" x14ac:dyDescent="0.2">
      <c r="B3202" s="124"/>
      <c r="C3202" s="137"/>
      <c r="D3202" s="138">
        <f t="shared" si="300"/>
        <v>0</v>
      </c>
      <c r="E3202" s="231"/>
      <c r="F3202" s="119"/>
      <c r="G3202" s="139">
        <f t="shared" si="298"/>
        <v>0</v>
      </c>
      <c r="H3202" s="140">
        <f t="shared" si="301"/>
        <v>0</v>
      </c>
      <c r="I3202" s="122">
        <f t="shared" si="299"/>
        <v>0</v>
      </c>
      <c r="K3202" s="120"/>
      <c r="L3202" s="141" t="e">
        <f t="shared" si="302"/>
        <v>#N/A</v>
      </c>
      <c r="M3202" s="142">
        <f>IF(C3202="ZZ Group",(SUM(IFERROR(SUM(VLOOKUP(C3202,SpeciesLookup,37,FALSE)*E3202/L3202*20*0.001),0)*(1-G3202))),SUM(IFERROR(SUM(VLOOKUP(C3202,SpeciesLookup,37,FALSE)/L3202*'6. Look Up Tables'!$M$9*0.001),0)*(1-G3202)))</f>
        <v>0</v>
      </c>
      <c r="N3202" s="120" t="s">
        <v>114</v>
      </c>
      <c r="O3202" s="122">
        <f t="shared" si="303"/>
        <v>0</v>
      </c>
      <c r="P3202" s="123"/>
    </row>
    <row r="3203" spans="2:16" x14ac:dyDescent="0.2">
      <c r="B3203" s="124"/>
      <c r="C3203" s="137"/>
      <c r="D3203" s="138">
        <f t="shared" si="300"/>
        <v>0</v>
      </c>
      <c r="E3203" s="231"/>
      <c r="F3203" s="119"/>
      <c r="G3203" s="139">
        <f t="shared" si="298"/>
        <v>0</v>
      </c>
      <c r="H3203" s="140">
        <f t="shared" si="301"/>
        <v>0</v>
      </c>
      <c r="I3203" s="122">
        <f t="shared" si="299"/>
        <v>0</v>
      </c>
      <c r="K3203" s="120"/>
      <c r="L3203" s="141" t="e">
        <f t="shared" si="302"/>
        <v>#N/A</v>
      </c>
      <c r="M3203" s="142">
        <f>IF(C3203="ZZ Group",(SUM(IFERROR(SUM(VLOOKUP(C3203,SpeciesLookup,37,FALSE)*E3203/L3203*20*0.001),0)*(1-G3203))),SUM(IFERROR(SUM(VLOOKUP(C3203,SpeciesLookup,37,FALSE)/L3203*'6. Look Up Tables'!$M$9*0.001),0)*(1-G3203)))</f>
        <v>0</v>
      </c>
      <c r="N3203" s="120" t="s">
        <v>114</v>
      </c>
      <c r="O3203" s="122">
        <f t="shared" si="303"/>
        <v>0</v>
      </c>
      <c r="P3203" s="123"/>
    </row>
    <row r="3204" spans="2:16" x14ac:dyDescent="0.2">
      <c r="B3204" s="124"/>
      <c r="C3204" s="137"/>
      <c r="D3204" s="138">
        <f t="shared" si="300"/>
        <v>0</v>
      </c>
      <c r="E3204" s="231"/>
      <c r="F3204" s="119"/>
      <c r="G3204" s="139">
        <f t="shared" si="298"/>
        <v>0</v>
      </c>
      <c r="H3204" s="140">
        <f t="shared" si="301"/>
        <v>0</v>
      </c>
      <c r="I3204" s="122">
        <f t="shared" si="299"/>
        <v>0</v>
      </c>
      <c r="K3204" s="120"/>
      <c r="L3204" s="141" t="e">
        <f t="shared" si="302"/>
        <v>#N/A</v>
      </c>
      <c r="M3204" s="142">
        <f>IF(C3204="ZZ Group",(SUM(IFERROR(SUM(VLOOKUP(C3204,SpeciesLookup,37,FALSE)*E3204/L3204*20*0.001),0)*(1-G3204))),SUM(IFERROR(SUM(VLOOKUP(C3204,SpeciesLookup,37,FALSE)/L3204*'6. Look Up Tables'!$M$9*0.001),0)*(1-G3204)))</f>
        <v>0</v>
      </c>
      <c r="N3204" s="120" t="s">
        <v>114</v>
      </c>
      <c r="O3204" s="122">
        <f t="shared" si="303"/>
        <v>0</v>
      </c>
      <c r="P3204" s="123"/>
    </row>
    <row r="3205" spans="2:16" x14ac:dyDescent="0.2">
      <c r="B3205" s="124"/>
      <c r="C3205" s="137"/>
      <c r="D3205" s="138">
        <f t="shared" si="300"/>
        <v>0</v>
      </c>
      <c r="E3205" s="231"/>
      <c r="F3205" s="119"/>
      <c r="G3205" s="139">
        <f t="shared" si="298"/>
        <v>0</v>
      </c>
      <c r="H3205" s="140">
        <f t="shared" si="301"/>
        <v>0</v>
      </c>
      <c r="I3205" s="122">
        <f t="shared" si="299"/>
        <v>0</v>
      </c>
      <c r="K3205" s="120"/>
      <c r="L3205" s="141" t="e">
        <f t="shared" si="302"/>
        <v>#N/A</v>
      </c>
      <c r="M3205" s="142">
        <f>IF(C3205="ZZ Group",(SUM(IFERROR(SUM(VLOOKUP(C3205,SpeciesLookup,37,FALSE)*E3205/L3205*20*0.001),0)*(1-G3205))),SUM(IFERROR(SUM(VLOOKUP(C3205,SpeciesLookup,37,FALSE)/L3205*'6. Look Up Tables'!$M$9*0.001),0)*(1-G3205)))</f>
        <v>0</v>
      </c>
      <c r="N3205" s="120" t="s">
        <v>114</v>
      </c>
      <c r="O3205" s="122">
        <f t="shared" si="303"/>
        <v>0</v>
      </c>
      <c r="P3205" s="123"/>
    </row>
    <row r="3206" spans="2:16" x14ac:dyDescent="0.2">
      <c r="B3206" s="124"/>
      <c r="C3206" s="137"/>
      <c r="D3206" s="138">
        <f t="shared" si="300"/>
        <v>0</v>
      </c>
      <c r="E3206" s="231"/>
      <c r="F3206" s="119"/>
      <c r="G3206" s="139">
        <f t="shared" si="298"/>
        <v>0</v>
      </c>
      <c r="H3206" s="140">
        <f t="shared" si="301"/>
        <v>0</v>
      </c>
      <c r="I3206" s="122">
        <f t="shared" si="299"/>
        <v>0</v>
      </c>
      <c r="K3206" s="120"/>
      <c r="L3206" s="141" t="e">
        <f t="shared" si="302"/>
        <v>#N/A</v>
      </c>
      <c r="M3206" s="142">
        <f>IF(C3206="ZZ Group",(SUM(IFERROR(SUM(VLOOKUP(C3206,SpeciesLookup,37,FALSE)*E3206/L3206*20*0.001),0)*(1-G3206))),SUM(IFERROR(SUM(VLOOKUP(C3206,SpeciesLookup,37,FALSE)/L3206*'6. Look Up Tables'!$M$9*0.001),0)*(1-G3206)))</f>
        <v>0</v>
      </c>
      <c r="N3206" s="120" t="s">
        <v>114</v>
      </c>
      <c r="O3206" s="122">
        <f t="shared" si="303"/>
        <v>0</v>
      </c>
      <c r="P3206" s="123"/>
    </row>
    <row r="3207" spans="2:16" x14ac:dyDescent="0.2">
      <c r="B3207" s="124"/>
      <c r="C3207" s="137"/>
      <c r="D3207" s="138">
        <f t="shared" si="300"/>
        <v>0</v>
      </c>
      <c r="E3207" s="231"/>
      <c r="F3207" s="119"/>
      <c r="G3207" s="139">
        <f t="shared" si="298"/>
        <v>0</v>
      </c>
      <c r="H3207" s="140">
        <f t="shared" si="301"/>
        <v>0</v>
      </c>
      <c r="I3207" s="122">
        <f t="shared" si="299"/>
        <v>0</v>
      </c>
      <c r="K3207" s="120"/>
      <c r="L3207" s="141" t="e">
        <f t="shared" si="302"/>
        <v>#N/A</v>
      </c>
      <c r="M3207" s="142">
        <f>IF(C3207="ZZ Group",(SUM(IFERROR(SUM(VLOOKUP(C3207,SpeciesLookup,37,FALSE)*E3207/L3207*20*0.001),0)*(1-G3207))),SUM(IFERROR(SUM(VLOOKUP(C3207,SpeciesLookup,37,FALSE)/L3207*'6. Look Up Tables'!$M$9*0.001),0)*(1-G3207)))</f>
        <v>0</v>
      </c>
      <c r="N3207" s="120" t="s">
        <v>114</v>
      </c>
      <c r="O3207" s="122">
        <f t="shared" si="303"/>
        <v>0</v>
      </c>
      <c r="P3207" s="123"/>
    </row>
    <row r="3208" spans="2:16" x14ac:dyDescent="0.2">
      <c r="B3208" s="124"/>
      <c r="C3208" s="137"/>
      <c r="D3208" s="138">
        <f t="shared" si="300"/>
        <v>0</v>
      </c>
      <c r="E3208" s="231"/>
      <c r="F3208" s="119"/>
      <c r="G3208" s="139">
        <f t="shared" si="298"/>
        <v>0</v>
      </c>
      <c r="H3208" s="140">
        <f t="shared" si="301"/>
        <v>0</v>
      </c>
      <c r="I3208" s="122">
        <f t="shared" si="299"/>
        <v>0</v>
      </c>
      <c r="K3208" s="120"/>
      <c r="L3208" s="141" t="e">
        <f t="shared" si="302"/>
        <v>#N/A</v>
      </c>
      <c r="M3208" s="142">
        <f>IF(C3208="ZZ Group",(SUM(IFERROR(SUM(VLOOKUP(C3208,SpeciesLookup,37,FALSE)*E3208/L3208*20*0.001),0)*(1-G3208))),SUM(IFERROR(SUM(VLOOKUP(C3208,SpeciesLookup,37,FALSE)/L3208*'6. Look Up Tables'!$M$9*0.001),0)*(1-G3208)))</f>
        <v>0</v>
      </c>
      <c r="N3208" s="120" t="s">
        <v>114</v>
      </c>
      <c r="O3208" s="122">
        <f t="shared" si="303"/>
        <v>0</v>
      </c>
      <c r="P3208" s="123"/>
    </row>
    <row r="3209" spans="2:16" x14ac:dyDescent="0.2">
      <c r="B3209" s="124"/>
      <c r="C3209" s="137"/>
      <c r="D3209" s="138">
        <f t="shared" si="300"/>
        <v>0</v>
      </c>
      <c r="E3209" s="231"/>
      <c r="F3209" s="119"/>
      <c r="G3209" s="139">
        <f t="shared" si="298"/>
        <v>0</v>
      </c>
      <c r="H3209" s="140">
        <f t="shared" si="301"/>
        <v>0</v>
      </c>
      <c r="I3209" s="122">
        <f t="shared" si="299"/>
        <v>0</v>
      </c>
      <c r="K3209" s="120"/>
      <c r="L3209" s="141" t="e">
        <f t="shared" si="302"/>
        <v>#N/A</v>
      </c>
      <c r="M3209" s="142">
        <f>IF(C3209="ZZ Group",(SUM(IFERROR(SUM(VLOOKUP(C3209,SpeciesLookup,37,FALSE)*E3209/L3209*20*0.001),0)*(1-G3209))),SUM(IFERROR(SUM(VLOOKUP(C3209,SpeciesLookup,37,FALSE)/L3209*'6. Look Up Tables'!$M$9*0.001),0)*(1-G3209)))</f>
        <v>0</v>
      </c>
      <c r="N3209" s="120" t="s">
        <v>114</v>
      </c>
      <c r="O3209" s="122">
        <f t="shared" si="303"/>
        <v>0</v>
      </c>
      <c r="P3209" s="123"/>
    </row>
    <row r="3210" spans="2:16" x14ac:dyDescent="0.2">
      <c r="B3210" s="124"/>
      <c r="C3210" s="137"/>
      <c r="D3210" s="138">
        <f t="shared" si="300"/>
        <v>0</v>
      </c>
      <c r="E3210" s="231"/>
      <c r="F3210" s="119"/>
      <c r="G3210" s="139">
        <f t="shared" si="298"/>
        <v>0</v>
      </c>
      <c r="H3210" s="140">
        <f t="shared" si="301"/>
        <v>0</v>
      </c>
      <c r="I3210" s="122">
        <f t="shared" si="299"/>
        <v>0</v>
      </c>
      <c r="K3210" s="120"/>
      <c r="L3210" s="141" t="e">
        <f t="shared" si="302"/>
        <v>#N/A</v>
      </c>
      <c r="M3210" s="142">
        <f>IF(C3210="ZZ Group",(SUM(IFERROR(SUM(VLOOKUP(C3210,SpeciesLookup,37,FALSE)*E3210/L3210*20*0.001),0)*(1-G3210))),SUM(IFERROR(SUM(VLOOKUP(C3210,SpeciesLookup,37,FALSE)/L3210*'6. Look Up Tables'!$M$9*0.001),0)*(1-G3210)))</f>
        <v>0</v>
      </c>
      <c r="N3210" s="120" t="s">
        <v>114</v>
      </c>
      <c r="O3210" s="122">
        <f t="shared" si="303"/>
        <v>0</v>
      </c>
      <c r="P3210" s="123"/>
    </row>
    <row r="3211" spans="2:16" x14ac:dyDescent="0.2">
      <c r="B3211" s="124"/>
      <c r="C3211" s="137"/>
      <c r="D3211" s="138">
        <f t="shared" si="300"/>
        <v>0</v>
      </c>
      <c r="E3211" s="231"/>
      <c r="F3211" s="119"/>
      <c r="G3211" s="139">
        <f t="shared" si="298"/>
        <v>0</v>
      </c>
      <c r="H3211" s="140">
        <f t="shared" si="301"/>
        <v>0</v>
      </c>
      <c r="I3211" s="122">
        <f t="shared" si="299"/>
        <v>0</v>
      </c>
      <c r="K3211" s="120"/>
      <c r="L3211" s="141" t="e">
        <f t="shared" si="302"/>
        <v>#N/A</v>
      </c>
      <c r="M3211" s="142">
        <f>IF(C3211="ZZ Group",(SUM(IFERROR(SUM(VLOOKUP(C3211,SpeciesLookup,37,FALSE)*E3211/L3211*20*0.001),0)*(1-G3211))),SUM(IFERROR(SUM(VLOOKUP(C3211,SpeciesLookup,37,FALSE)/L3211*'6. Look Up Tables'!$M$9*0.001),0)*(1-G3211)))</f>
        <v>0</v>
      </c>
      <c r="N3211" s="120" t="s">
        <v>114</v>
      </c>
      <c r="O3211" s="122">
        <f t="shared" si="303"/>
        <v>0</v>
      </c>
      <c r="P3211" s="123"/>
    </row>
    <row r="3212" spans="2:16" x14ac:dyDescent="0.2">
      <c r="B3212" s="124"/>
      <c r="C3212" s="137"/>
      <c r="D3212" s="138">
        <f t="shared" si="300"/>
        <v>0</v>
      </c>
      <c r="E3212" s="231"/>
      <c r="F3212" s="119"/>
      <c r="G3212" s="139">
        <f t="shared" si="298"/>
        <v>0</v>
      </c>
      <c r="H3212" s="140">
        <f t="shared" si="301"/>
        <v>0</v>
      </c>
      <c r="I3212" s="122">
        <f t="shared" si="299"/>
        <v>0</v>
      </c>
      <c r="K3212" s="120"/>
      <c r="L3212" s="141" t="e">
        <f t="shared" si="302"/>
        <v>#N/A</v>
      </c>
      <c r="M3212" s="142">
        <f>IF(C3212="ZZ Group",(SUM(IFERROR(SUM(VLOOKUP(C3212,SpeciesLookup,37,FALSE)*E3212/L3212*20*0.001),0)*(1-G3212))),SUM(IFERROR(SUM(VLOOKUP(C3212,SpeciesLookup,37,FALSE)/L3212*'6. Look Up Tables'!$M$9*0.001),0)*(1-G3212)))</f>
        <v>0</v>
      </c>
      <c r="N3212" s="120" t="s">
        <v>114</v>
      </c>
      <c r="O3212" s="122">
        <f t="shared" si="303"/>
        <v>0</v>
      </c>
      <c r="P3212" s="123"/>
    </row>
    <row r="3213" spans="2:16" x14ac:dyDescent="0.2">
      <c r="B3213" s="124"/>
      <c r="C3213" s="137"/>
      <c r="D3213" s="138">
        <f t="shared" si="300"/>
        <v>0</v>
      </c>
      <c r="E3213" s="231"/>
      <c r="F3213" s="119"/>
      <c r="G3213" s="139">
        <f t="shared" ref="G3213:G3276" si="304">IF(C3213="ZZ Group",SUM(F3213/E3213),(IFERROR(SUM(F3213/(PI()*(D3213)^2)),0)))</f>
        <v>0</v>
      </c>
      <c r="H3213" s="140">
        <f t="shared" si="301"/>
        <v>0</v>
      </c>
      <c r="I3213" s="122">
        <f t="shared" ref="I3213:I3276" si="305">IFERROR(SUM(H3213*(1-G3213)),(E3213*(1-G3213)))</f>
        <v>0</v>
      </c>
      <c r="K3213" s="120"/>
      <c r="L3213" s="141" t="e">
        <f t="shared" si="302"/>
        <v>#N/A</v>
      </c>
      <c r="M3213" s="142">
        <f>IF(C3213="ZZ Group",(SUM(IFERROR(SUM(VLOOKUP(C3213,SpeciesLookup,37,FALSE)*E3213/L3213*20*0.001),0)*(1-G3213))),SUM(IFERROR(SUM(VLOOKUP(C3213,SpeciesLookup,37,FALSE)/L3213*'6. Look Up Tables'!$M$9*0.001),0)*(1-G3213)))</f>
        <v>0</v>
      </c>
      <c r="N3213" s="120" t="s">
        <v>114</v>
      </c>
      <c r="O3213" s="122">
        <f t="shared" si="303"/>
        <v>0</v>
      </c>
      <c r="P3213" s="123"/>
    </row>
    <row r="3214" spans="2:16" x14ac:dyDescent="0.2">
      <c r="B3214" s="124"/>
      <c r="C3214" s="137"/>
      <c r="D3214" s="138">
        <f t="shared" si="300"/>
        <v>0</v>
      </c>
      <c r="E3214" s="231"/>
      <c r="F3214" s="119"/>
      <c r="G3214" s="139">
        <f t="shared" si="304"/>
        <v>0</v>
      </c>
      <c r="H3214" s="140">
        <f t="shared" si="301"/>
        <v>0</v>
      </c>
      <c r="I3214" s="122">
        <f t="shared" si="305"/>
        <v>0</v>
      </c>
      <c r="K3214" s="120"/>
      <c r="L3214" s="141" t="e">
        <f t="shared" si="302"/>
        <v>#N/A</v>
      </c>
      <c r="M3214" s="142">
        <f>IF(C3214="ZZ Group",(SUM(IFERROR(SUM(VLOOKUP(C3214,SpeciesLookup,37,FALSE)*E3214/L3214*20*0.001),0)*(1-G3214))),SUM(IFERROR(SUM(VLOOKUP(C3214,SpeciesLookup,37,FALSE)/L3214*'6. Look Up Tables'!$M$9*0.001),0)*(1-G3214)))</f>
        <v>0</v>
      </c>
      <c r="N3214" s="120" t="s">
        <v>114</v>
      </c>
      <c r="O3214" s="122">
        <f t="shared" si="303"/>
        <v>0</v>
      </c>
      <c r="P3214" s="123"/>
    </row>
    <row r="3215" spans="2:16" x14ac:dyDescent="0.2">
      <c r="B3215" s="124"/>
      <c r="C3215" s="137"/>
      <c r="D3215" s="138">
        <f t="shared" si="300"/>
        <v>0</v>
      </c>
      <c r="E3215" s="231"/>
      <c r="F3215" s="119"/>
      <c r="G3215" s="139">
        <f t="shared" si="304"/>
        <v>0</v>
      </c>
      <c r="H3215" s="140">
        <f t="shared" si="301"/>
        <v>0</v>
      </c>
      <c r="I3215" s="122">
        <f t="shared" si="305"/>
        <v>0</v>
      </c>
      <c r="K3215" s="120"/>
      <c r="L3215" s="141" t="e">
        <f t="shared" si="302"/>
        <v>#N/A</v>
      </c>
      <c r="M3215" s="142">
        <f>IF(C3215="ZZ Group",(SUM(IFERROR(SUM(VLOOKUP(C3215,SpeciesLookup,37,FALSE)*E3215/L3215*20*0.001),0)*(1-G3215))),SUM(IFERROR(SUM(VLOOKUP(C3215,SpeciesLookup,37,FALSE)/L3215*'6. Look Up Tables'!$M$9*0.001),0)*(1-G3215)))</f>
        <v>0</v>
      </c>
      <c r="N3215" s="120" t="s">
        <v>114</v>
      </c>
      <c r="O3215" s="122">
        <f t="shared" si="303"/>
        <v>0</v>
      </c>
      <c r="P3215" s="123"/>
    </row>
    <row r="3216" spans="2:16" x14ac:dyDescent="0.2">
      <c r="B3216" s="124"/>
      <c r="C3216" s="137"/>
      <c r="D3216" s="138">
        <f t="shared" si="300"/>
        <v>0</v>
      </c>
      <c r="E3216" s="231"/>
      <c r="F3216" s="119"/>
      <c r="G3216" s="139">
        <f t="shared" si="304"/>
        <v>0</v>
      </c>
      <c r="H3216" s="140">
        <f t="shared" si="301"/>
        <v>0</v>
      </c>
      <c r="I3216" s="122">
        <f t="shared" si="305"/>
        <v>0</v>
      </c>
      <c r="K3216" s="120"/>
      <c r="L3216" s="141" t="e">
        <f t="shared" si="302"/>
        <v>#N/A</v>
      </c>
      <c r="M3216" s="142">
        <f>IF(C3216="ZZ Group",(SUM(IFERROR(SUM(VLOOKUP(C3216,SpeciesLookup,37,FALSE)*E3216/L3216*20*0.001),0)*(1-G3216))),SUM(IFERROR(SUM(VLOOKUP(C3216,SpeciesLookup,37,FALSE)/L3216*'6. Look Up Tables'!$M$9*0.001),0)*(1-G3216)))</f>
        <v>0</v>
      </c>
      <c r="N3216" s="120" t="s">
        <v>114</v>
      </c>
      <c r="O3216" s="122">
        <f t="shared" si="303"/>
        <v>0</v>
      </c>
      <c r="P3216" s="123"/>
    </row>
    <row r="3217" spans="2:16" x14ac:dyDescent="0.2">
      <c r="B3217" s="124"/>
      <c r="C3217" s="137"/>
      <c r="D3217" s="138">
        <f t="shared" si="300"/>
        <v>0</v>
      </c>
      <c r="E3217" s="231"/>
      <c r="F3217" s="119"/>
      <c r="G3217" s="139">
        <f t="shared" si="304"/>
        <v>0</v>
      </c>
      <c r="H3217" s="140">
        <f t="shared" si="301"/>
        <v>0</v>
      </c>
      <c r="I3217" s="122">
        <f t="shared" si="305"/>
        <v>0</v>
      </c>
      <c r="K3217" s="120"/>
      <c r="L3217" s="141" t="e">
        <f t="shared" si="302"/>
        <v>#N/A</v>
      </c>
      <c r="M3217" s="142">
        <f>IF(C3217="ZZ Group",(SUM(IFERROR(SUM(VLOOKUP(C3217,SpeciesLookup,37,FALSE)*E3217/L3217*20*0.001),0)*(1-G3217))),SUM(IFERROR(SUM(VLOOKUP(C3217,SpeciesLookup,37,FALSE)/L3217*'6. Look Up Tables'!$M$9*0.001),0)*(1-G3217)))</f>
        <v>0</v>
      </c>
      <c r="N3217" s="120" t="s">
        <v>114</v>
      </c>
      <c r="O3217" s="122">
        <f t="shared" si="303"/>
        <v>0</v>
      </c>
      <c r="P3217" s="123"/>
    </row>
    <row r="3218" spans="2:16" x14ac:dyDescent="0.2">
      <c r="B3218" s="124"/>
      <c r="C3218" s="137"/>
      <c r="D3218" s="138">
        <f t="shared" si="300"/>
        <v>0</v>
      </c>
      <c r="E3218" s="231"/>
      <c r="F3218" s="119"/>
      <c r="G3218" s="139">
        <f t="shared" si="304"/>
        <v>0</v>
      </c>
      <c r="H3218" s="140">
        <f t="shared" si="301"/>
        <v>0</v>
      </c>
      <c r="I3218" s="122">
        <f t="shared" si="305"/>
        <v>0</v>
      </c>
      <c r="K3218" s="120"/>
      <c r="L3218" s="141" t="e">
        <f t="shared" si="302"/>
        <v>#N/A</v>
      </c>
      <c r="M3218" s="142">
        <f>IF(C3218="ZZ Group",(SUM(IFERROR(SUM(VLOOKUP(C3218,SpeciesLookup,37,FALSE)*E3218/L3218*20*0.001),0)*(1-G3218))),SUM(IFERROR(SUM(VLOOKUP(C3218,SpeciesLookup,37,FALSE)/L3218*'6. Look Up Tables'!$M$9*0.001),0)*(1-G3218)))</f>
        <v>0</v>
      </c>
      <c r="N3218" s="120" t="s">
        <v>114</v>
      </c>
      <c r="O3218" s="122">
        <f t="shared" si="303"/>
        <v>0</v>
      </c>
      <c r="P3218" s="123"/>
    </row>
    <row r="3219" spans="2:16" x14ac:dyDescent="0.2">
      <c r="B3219" s="124"/>
      <c r="C3219" s="137"/>
      <c r="D3219" s="138">
        <f t="shared" si="300"/>
        <v>0</v>
      </c>
      <c r="E3219" s="231"/>
      <c r="F3219" s="119"/>
      <c r="G3219" s="139">
        <f t="shared" si="304"/>
        <v>0</v>
      </c>
      <c r="H3219" s="140">
        <f t="shared" si="301"/>
        <v>0</v>
      </c>
      <c r="I3219" s="122">
        <f t="shared" si="305"/>
        <v>0</v>
      </c>
      <c r="K3219" s="120"/>
      <c r="L3219" s="141" t="e">
        <f t="shared" si="302"/>
        <v>#N/A</v>
      </c>
      <c r="M3219" s="142">
        <f>IF(C3219="ZZ Group",(SUM(IFERROR(SUM(VLOOKUP(C3219,SpeciesLookup,37,FALSE)*E3219/L3219*20*0.001),0)*(1-G3219))),SUM(IFERROR(SUM(VLOOKUP(C3219,SpeciesLookup,37,FALSE)/L3219*'6. Look Up Tables'!$M$9*0.001),0)*(1-G3219)))</f>
        <v>0</v>
      </c>
      <c r="N3219" s="120" t="s">
        <v>114</v>
      </c>
      <c r="O3219" s="122">
        <f t="shared" si="303"/>
        <v>0</v>
      </c>
      <c r="P3219" s="123"/>
    </row>
    <row r="3220" spans="2:16" x14ac:dyDescent="0.2">
      <c r="B3220" s="124"/>
      <c r="C3220" s="137"/>
      <c r="D3220" s="138">
        <f t="shared" si="300"/>
        <v>0</v>
      </c>
      <c r="E3220" s="231"/>
      <c r="F3220" s="119"/>
      <c r="G3220" s="139">
        <f t="shared" si="304"/>
        <v>0</v>
      </c>
      <c r="H3220" s="140">
        <f t="shared" si="301"/>
        <v>0</v>
      </c>
      <c r="I3220" s="122">
        <f t="shared" si="305"/>
        <v>0</v>
      </c>
      <c r="K3220" s="120"/>
      <c r="L3220" s="141" t="e">
        <f t="shared" si="302"/>
        <v>#N/A</v>
      </c>
      <c r="M3220" s="142">
        <f>IF(C3220="ZZ Group",(SUM(IFERROR(SUM(VLOOKUP(C3220,SpeciesLookup,37,FALSE)*E3220/L3220*20*0.001),0)*(1-G3220))),SUM(IFERROR(SUM(VLOOKUP(C3220,SpeciesLookup,37,FALSE)/L3220*'6. Look Up Tables'!$M$9*0.001),0)*(1-G3220)))</f>
        <v>0</v>
      </c>
      <c r="N3220" s="120" t="s">
        <v>114</v>
      </c>
      <c r="O3220" s="122">
        <f t="shared" si="303"/>
        <v>0</v>
      </c>
      <c r="P3220" s="123"/>
    </row>
    <row r="3221" spans="2:16" x14ac:dyDescent="0.2">
      <c r="B3221" s="124"/>
      <c r="C3221" s="137"/>
      <c r="D3221" s="138">
        <f t="shared" si="300"/>
        <v>0</v>
      </c>
      <c r="E3221" s="231"/>
      <c r="F3221" s="119"/>
      <c r="G3221" s="139">
        <f t="shared" si="304"/>
        <v>0</v>
      </c>
      <c r="H3221" s="140">
        <f t="shared" si="301"/>
        <v>0</v>
      </c>
      <c r="I3221" s="122">
        <f t="shared" si="305"/>
        <v>0</v>
      </c>
      <c r="K3221" s="120"/>
      <c r="L3221" s="141" t="e">
        <f t="shared" si="302"/>
        <v>#N/A</v>
      </c>
      <c r="M3221" s="142">
        <f>IF(C3221="ZZ Group",(SUM(IFERROR(SUM(VLOOKUP(C3221,SpeciesLookup,37,FALSE)*E3221/L3221*20*0.001),0)*(1-G3221))),SUM(IFERROR(SUM(VLOOKUP(C3221,SpeciesLookup,37,FALSE)/L3221*'6. Look Up Tables'!$M$9*0.001),0)*(1-G3221)))</f>
        <v>0</v>
      </c>
      <c r="N3221" s="120" t="s">
        <v>114</v>
      </c>
      <c r="O3221" s="122">
        <f t="shared" si="303"/>
        <v>0</v>
      </c>
      <c r="P3221" s="123"/>
    </row>
    <row r="3222" spans="2:16" x14ac:dyDescent="0.2">
      <c r="B3222" s="124"/>
      <c r="C3222" s="137"/>
      <c r="D3222" s="138">
        <f t="shared" si="300"/>
        <v>0</v>
      </c>
      <c r="E3222" s="231"/>
      <c r="F3222" s="119"/>
      <c r="G3222" s="139">
        <f t="shared" si="304"/>
        <v>0</v>
      </c>
      <c r="H3222" s="140">
        <f t="shared" si="301"/>
        <v>0</v>
      </c>
      <c r="I3222" s="122">
        <f t="shared" si="305"/>
        <v>0</v>
      </c>
      <c r="K3222" s="120"/>
      <c r="L3222" s="141" t="e">
        <f t="shared" si="302"/>
        <v>#N/A</v>
      </c>
      <c r="M3222" s="142">
        <f>IF(C3222="ZZ Group",(SUM(IFERROR(SUM(VLOOKUP(C3222,SpeciesLookup,37,FALSE)*E3222/L3222*20*0.001),0)*(1-G3222))),SUM(IFERROR(SUM(VLOOKUP(C3222,SpeciesLookup,37,FALSE)/L3222*'6. Look Up Tables'!$M$9*0.001),0)*(1-G3222)))</f>
        <v>0</v>
      </c>
      <c r="N3222" s="120" t="s">
        <v>114</v>
      </c>
      <c r="O3222" s="122">
        <f t="shared" si="303"/>
        <v>0</v>
      </c>
      <c r="P3222" s="123"/>
    </row>
    <row r="3223" spans="2:16" x14ac:dyDescent="0.2">
      <c r="B3223" s="124"/>
      <c r="C3223" s="137"/>
      <c r="D3223" s="138">
        <f t="shared" si="300"/>
        <v>0</v>
      </c>
      <c r="E3223" s="231"/>
      <c r="F3223" s="119"/>
      <c r="G3223" s="139">
        <f t="shared" si="304"/>
        <v>0</v>
      </c>
      <c r="H3223" s="140">
        <f t="shared" si="301"/>
        <v>0</v>
      </c>
      <c r="I3223" s="122">
        <f t="shared" si="305"/>
        <v>0</v>
      </c>
      <c r="K3223" s="120"/>
      <c r="L3223" s="141" t="e">
        <f t="shared" si="302"/>
        <v>#N/A</v>
      </c>
      <c r="M3223" s="142">
        <f>IF(C3223="ZZ Group",(SUM(IFERROR(SUM(VLOOKUP(C3223,SpeciesLookup,37,FALSE)*E3223/L3223*20*0.001),0)*(1-G3223))),SUM(IFERROR(SUM(VLOOKUP(C3223,SpeciesLookup,37,FALSE)/L3223*'6. Look Up Tables'!$M$9*0.001),0)*(1-G3223)))</f>
        <v>0</v>
      </c>
      <c r="N3223" s="120" t="s">
        <v>114</v>
      </c>
      <c r="O3223" s="122">
        <f t="shared" si="303"/>
        <v>0</v>
      </c>
      <c r="P3223" s="123"/>
    </row>
    <row r="3224" spans="2:16" x14ac:dyDescent="0.2">
      <c r="B3224" s="124"/>
      <c r="C3224" s="137"/>
      <c r="D3224" s="138">
        <f t="shared" si="300"/>
        <v>0</v>
      </c>
      <c r="E3224" s="231"/>
      <c r="F3224" s="119"/>
      <c r="G3224" s="139">
        <f t="shared" si="304"/>
        <v>0</v>
      </c>
      <c r="H3224" s="140">
        <f t="shared" si="301"/>
        <v>0</v>
      </c>
      <c r="I3224" s="122">
        <f t="shared" si="305"/>
        <v>0</v>
      </c>
      <c r="K3224" s="120"/>
      <c r="L3224" s="141" t="e">
        <f t="shared" si="302"/>
        <v>#N/A</v>
      </c>
      <c r="M3224" s="142">
        <f>IF(C3224="ZZ Group",(SUM(IFERROR(SUM(VLOOKUP(C3224,SpeciesLookup,37,FALSE)*E3224/L3224*20*0.001),0)*(1-G3224))),SUM(IFERROR(SUM(VLOOKUP(C3224,SpeciesLookup,37,FALSE)/L3224*'6. Look Up Tables'!$M$9*0.001),0)*(1-G3224)))</f>
        <v>0</v>
      </c>
      <c r="N3224" s="120" t="s">
        <v>114</v>
      </c>
      <c r="O3224" s="122">
        <f t="shared" si="303"/>
        <v>0</v>
      </c>
      <c r="P3224" s="123"/>
    </row>
    <row r="3225" spans="2:16" x14ac:dyDescent="0.2">
      <c r="B3225" s="124"/>
      <c r="C3225" s="137"/>
      <c r="D3225" s="138">
        <f t="shared" si="300"/>
        <v>0</v>
      </c>
      <c r="E3225" s="231"/>
      <c r="F3225" s="119"/>
      <c r="G3225" s="139">
        <f t="shared" si="304"/>
        <v>0</v>
      </c>
      <c r="H3225" s="140">
        <f t="shared" si="301"/>
        <v>0</v>
      </c>
      <c r="I3225" s="122">
        <f t="shared" si="305"/>
        <v>0</v>
      </c>
      <c r="K3225" s="120"/>
      <c r="L3225" s="141" t="e">
        <f t="shared" si="302"/>
        <v>#N/A</v>
      </c>
      <c r="M3225" s="142">
        <f>IF(C3225="ZZ Group",(SUM(IFERROR(SUM(VLOOKUP(C3225,SpeciesLookup,37,FALSE)*E3225/L3225*20*0.001),0)*(1-G3225))),SUM(IFERROR(SUM(VLOOKUP(C3225,SpeciesLookup,37,FALSE)/L3225*'6. Look Up Tables'!$M$9*0.001),0)*(1-G3225)))</f>
        <v>0</v>
      </c>
      <c r="N3225" s="120" t="s">
        <v>114</v>
      </c>
      <c r="O3225" s="122">
        <f t="shared" si="303"/>
        <v>0</v>
      </c>
      <c r="P3225" s="123"/>
    </row>
    <row r="3226" spans="2:16" x14ac:dyDescent="0.2">
      <c r="B3226" s="124"/>
      <c r="C3226" s="137"/>
      <c r="D3226" s="138">
        <f t="shared" si="300"/>
        <v>0</v>
      </c>
      <c r="E3226" s="231"/>
      <c r="F3226" s="119"/>
      <c r="G3226" s="139">
        <f t="shared" si="304"/>
        <v>0</v>
      </c>
      <c r="H3226" s="140">
        <f t="shared" si="301"/>
        <v>0</v>
      </c>
      <c r="I3226" s="122">
        <f t="shared" si="305"/>
        <v>0</v>
      </c>
      <c r="K3226" s="120"/>
      <c r="L3226" s="141" t="e">
        <f t="shared" si="302"/>
        <v>#N/A</v>
      </c>
      <c r="M3226" s="142">
        <f>IF(C3226="ZZ Group",(SUM(IFERROR(SUM(VLOOKUP(C3226,SpeciesLookup,37,FALSE)*E3226/L3226*20*0.001),0)*(1-G3226))),SUM(IFERROR(SUM(VLOOKUP(C3226,SpeciesLookup,37,FALSE)/L3226*'6. Look Up Tables'!$M$9*0.001),0)*(1-G3226)))</f>
        <v>0</v>
      </c>
      <c r="N3226" s="120" t="s">
        <v>114</v>
      </c>
      <c r="O3226" s="122">
        <f t="shared" si="303"/>
        <v>0</v>
      </c>
      <c r="P3226" s="123"/>
    </row>
    <row r="3227" spans="2:16" x14ac:dyDescent="0.2">
      <c r="B3227" s="124"/>
      <c r="C3227" s="137"/>
      <c r="D3227" s="138">
        <f t="shared" si="300"/>
        <v>0</v>
      </c>
      <c r="E3227" s="231"/>
      <c r="F3227" s="119"/>
      <c r="G3227" s="139">
        <f t="shared" si="304"/>
        <v>0</v>
      </c>
      <c r="H3227" s="140">
        <f t="shared" si="301"/>
        <v>0</v>
      </c>
      <c r="I3227" s="122">
        <f t="shared" si="305"/>
        <v>0</v>
      </c>
      <c r="K3227" s="120"/>
      <c r="L3227" s="141" t="e">
        <f t="shared" si="302"/>
        <v>#N/A</v>
      </c>
      <c r="M3227" s="142">
        <f>IF(C3227="ZZ Group",(SUM(IFERROR(SUM(VLOOKUP(C3227,SpeciesLookup,37,FALSE)*E3227/L3227*20*0.001),0)*(1-G3227))),SUM(IFERROR(SUM(VLOOKUP(C3227,SpeciesLookup,37,FALSE)/L3227*'6. Look Up Tables'!$M$9*0.001),0)*(1-G3227)))</f>
        <v>0</v>
      </c>
      <c r="N3227" s="120" t="s">
        <v>114</v>
      </c>
      <c r="O3227" s="122">
        <f t="shared" si="303"/>
        <v>0</v>
      </c>
      <c r="P3227" s="123"/>
    </row>
    <row r="3228" spans="2:16" x14ac:dyDescent="0.2">
      <c r="B3228" s="124"/>
      <c r="C3228" s="137"/>
      <c r="D3228" s="138">
        <f t="shared" si="300"/>
        <v>0</v>
      </c>
      <c r="E3228" s="231"/>
      <c r="F3228" s="119"/>
      <c r="G3228" s="139">
        <f t="shared" si="304"/>
        <v>0</v>
      </c>
      <c r="H3228" s="140">
        <f t="shared" si="301"/>
        <v>0</v>
      </c>
      <c r="I3228" s="122">
        <f t="shared" si="305"/>
        <v>0</v>
      </c>
      <c r="K3228" s="120"/>
      <c r="L3228" s="141" t="e">
        <f t="shared" si="302"/>
        <v>#N/A</v>
      </c>
      <c r="M3228" s="142">
        <f>IF(C3228="ZZ Group",(SUM(IFERROR(SUM(VLOOKUP(C3228,SpeciesLookup,37,FALSE)*E3228/L3228*20*0.001),0)*(1-G3228))),SUM(IFERROR(SUM(VLOOKUP(C3228,SpeciesLookup,37,FALSE)/L3228*'6. Look Up Tables'!$M$9*0.001),0)*(1-G3228)))</f>
        <v>0</v>
      </c>
      <c r="N3228" s="120" t="s">
        <v>114</v>
      </c>
      <c r="O3228" s="122">
        <f t="shared" si="303"/>
        <v>0</v>
      </c>
      <c r="P3228" s="123"/>
    </row>
    <row r="3229" spans="2:16" x14ac:dyDescent="0.2">
      <c r="B3229" s="124"/>
      <c r="C3229" s="137"/>
      <c r="D3229" s="138">
        <f t="shared" si="300"/>
        <v>0</v>
      </c>
      <c r="E3229" s="231"/>
      <c r="F3229" s="119"/>
      <c r="G3229" s="139">
        <f t="shared" si="304"/>
        <v>0</v>
      </c>
      <c r="H3229" s="140">
        <f t="shared" si="301"/>
        <v>0</v>
      </c>
      <c r="I3229" s="122">
        <f t="shared" si="305"/>
        <v>0</v>
      </c>
      <c r="K3229" s="120"/>
      <c r="L3229" s="141" t="e">
        <f t="shared" si="302"/>
        <v>#N/A</v>
      </c>
      <c r="M3229" s="142">
        <f>IF(C3229="ZZ Group",(SUM(IFERROR(SUM(VLOOKUP(C3229,SpeciesLookup,37,FALSE)*E3229/L3229*20*0.001),0)*(1-G3229))),SUM(IFERROR(SUM(VLOOKUP(C3229,SpeciesLookup,37,FALSE)/L3229*'6. Look Up Tables'!$M$9*0.001),0)*(1-G3229)))</f>
        <v>0</v>
      </c>
      <c r="N3229" s="120" t="s">
        <v>114</v>
      </c>
      <c r="O3229" s="122">
        <f t="shared" si="303"/>
        <v>0</v>
      </c>
      <c r="P3229" s="123"/>
    </row>
    <row r="3230" spans="2:16" x14ac:dyDescent="0.2">
      <c r="B3230" s="124"/>
      <c r="C3230" s="137"/>
      <c r="D3230" s="138">
        <f t="shared" si="300"/>
        <v>0</v>
      </c>
      <c r="E3230" s="231"/>
      <c r="F3230" s="119"/>
      <c r="G3230" s="139">
        <f t="shared" si="304"/>
        <v>0</v>
      </c>
      <c r="H3230" s="140">
        <f t="shared" si="301"/>
        <v>0</v>
      </c>
      <c r="I3230" s="122">
        <f t="shared" si="305"/>
        <v>0</v>
      </c>
      <c r="K3230" s="120"/>
      <c r="L3230" s="141" t="e">
        <f t="shared" si="302"/>
        <v>#N/A</v>
      </c>
      <c r="M3230" s="142">
        <f>IF(C3230="ZZ Group",(SUM(IFERROR(SUM(VLOOKUP(C3230,SpeciesLookup,37,FALSE)*E3230/L3230*20*0.001),0)*(1-G3230))),SUM(IFERROR(SUM(VLOOKUP(C3230,SpeciesLookup,37,FALSE)/L3230*'6. Look Up Tables'!$M$9*0.001),0)*(1-G3230)))</f>
        <v>0</v>
      </c>
      <c r="N3230" s="120" t="s">
        <v>114</v>
      </c>
      <c r="O3230" s="122">
        <f t="shared" si="303"/>
        <v>0</v>
      </c>
      <c r="P3230" s="123"/>
    </row>
    <row r="3231" spans="2:16" x14ac:dyDescent="0.2">
      <c r="B3231" s="124"/>
      <c r="C3231" s="137"/>
      <c r="D3231" s="138">
        <f t="shared" si="300"/>
        <v>0</v>
      </c>
      <c r="E3231" s="231"/>
      <c r="F3231" s="119"/>
      <c r="G3231" s="139">
        <f t="shared" si="304"/>
        <v>0</v>
      </c>
      <c r="H3231" s="140">
        <f t="shared" si="301"/>
        <v>0</v>
      </c>
      <c r="I3231" s="122">
        <f t="shared" si="305"/>
        <v>0</v>
      </c>
      <c r="K3231" s="120"/>
      <c r="L3231" s="141" t="e">
        <f t="shared" si="302"/>
        <v>#N/A</v>
      </c>
      <c r="M3231" s="142">
        <f>IF(C3231="ZZ Group",(SUM(IFERROR(SUM(VLOOKUP(C3231,SpeciesLookup,37,FALSE)*E3231/L3231*20*0.001),0)*(1-G3231))),SUM(IFERROR(SUM(VLOOKUP(C3231,SpeciesLookup,37,FALSE)/L3231*'6. Look Up Tables'!$M$9*0.001),0)*(1-G3231)))</f>
        <v>0</v>
      </c>
      <c r="N3231" s="120" t="s">
        <v>114</v>
      </c>
      <c r="O3231" s="122">
        <f t="shared" si="303"/>
        <v>0</v>
      </c>
      <c r="P3231" s="123"/>
    </row>
    <row r="3232" spans="2:16" x14ac:dyDescent="0.2">
      <c r="B3232" s="124"/>
      <c r="C3232" s="137"/>
      <c r="D3232" s="138">
        <f t="shared" si="300"/>
        <v>0</v>
      </c>
      <c r="E3232" s="231"/>
      <c r="F3232" s="119"/>
      <c r="G3232" s="139">
        <f t="shared" si="304"/>
        <v>0</v>
      </c>
      <c r="H3232" s="140">
        <f t="shared" si="301"/>
        <v>0</v>
      </c>
      <c r="I3232" s="122">
        <f t="shared" si="305"/>
        <v>0</v>
      </c>
      <c r="K3232" s="120"/>
      <c r="L3232" s="141" t="e">
        <f t="shared" si="302"/>
        <v>#N/A</v>
      </c>
      <c r="M3232" s="142">
        <f>IF(C3232="ZZ Group",(SUM(IFERROR(SUM(VLOOKUP(C3232,SpeciesLookup,37,FALSE)*E3232/L3232*20*0.001),0)*(1-G3232))),SUM(IFERROR(SUM(VLOOKUP(C3232,SpeciesLookup,37,FALSE)/L3232*'6. Look Up Tables'!$M$9*0.001),0)*(1-G3232)))</f>
        <v>0</v>
      </c>
      <c r="N3232" s="120" t="s">
        <v>114</v>
      </c>
      <c r="O3232" s="122">
        <f t="shared" si="303"/>
        <v>0</v>
      </c>
      <c r="P3232" s="123"/>
    </row>
    <row r="3233" spans="2:16" x14ac:dyDescent="0.2">
      <c r="B3233" s="124"/>
      <c r="C3233" s="137"/>
      <c r="D3233" s="138">
        <f t="shared" si="300"/>
        <v>0</v>
      </c>
      <c r="E3233" s="231"/>
      <c r="F3233" s="119"/>
      <c r="G3233" s="139">
        <f t="shared" si="304"/>
        <v>0</v>
      </c>
      <c r="H3233" s="140">
        <f t="shared" si="301"/>
        <v>0</v>
      </c>
      <c r="I3233" s="122">
        <f t="shared" si="305"/>
        <v>0</v>
      </c>
      <c r="K3233" s="120"/>
      <c r="L3233" s="141" t="e">
        <f t="shared" si="302"/>
        <v>#N/A</v>
      </c>
      <c r="M3233" s="142">
        <f>IF(C3233="ZZ Group",(SUM(IFERROR(SUM(VLOOKUP(C3233,SpeciesLookup,37,FALSE)*E3233/L3233*20*0.001),0)*(1-G3233))),SUM(IFERROR(SUM(VLOOKUP(C3233,SpeciesLookup,37,FALSE)/L3233*'6. Look Up Tables'!$M$9*0.001),0)*(1-G3233)))</f>
        <v>0</v>
      </c>
      <c r="N3233" s="120" t="s">
        <v>114</v>
      </c>
      <c r="O3233" s="122">
        <f t="shared" si="303"/>
        <v>0</v>
      </c>
      <c r="P3233" s="123"/>
    </row>
    <row r="3234" spans="2:16" x14ac:dyDescent="0.2">
      <c r="B3234" s="124"/>
      <c r="C3234" s="137"/>
      <c r="D3234" s="138">
        <f t="shared" si="300"/>
        <v>0</v>
      </c>
      <c r="E3234" s="231"/>
      <c r="F3234" s="119"/>
      <c r="G3234" s="139">
        <f t="shared" si="304"/>
        <v>0</v>
      </c>
      <c r="H3234" s="140">
        <f t="shared" si="301"/>
        <v>0</v>
      </c>
      <c r="I3234" s="122">
        <f t="shared" si="305"/>
        <v>0</v>
      </c>
      <c r="K3234" s="120"/>
      <c r="L3234" s="141" t="e">
        <f t="shared" si="302"/>
        <v>#N/A</v>
      </c>
      <c r="M3234" s="142">
        <f>IF(C3234="ZZ Group",(SUM(IFERROR(SUM(VLOOKUP(C3234,SpeciesLookup,37,FALSE)*E3234/L3234*20*0.001),0)*(1-G3234))),SUM(IFERROR(SUM(VLOOKUP(C3234,SpeciesLookup,37,FALSE)/L3234*'6. Look Up Tables'!$M$9*0.001),0)*(1-G3234)))</f>
        <v>0</v>
      </c>
      <c r="N3234" s="120" t="s">
        <v>114</v>
      </c>
      <c r="O3234" s="122">
        <f t="shared" si="303"/>
        <v>0</v>
      </c>
      <c r="P3234" s="123"/>
    </row>
    <row r="3235" spans="2:16" x14ac:dyDescent="0.2">
      <c r="B3235" s="124"/>
      <c r="C3235" s="137"/>
      <c r="D3235" s="138">
        <f t="shared" si="300"/>
        <v>0</v>
      </c>
      <c r="E3235" s="231"/>
      <c r="F3235" s="119"/>
      <c r="G3235" s="139">
        <f t="shared" si="304"/>
        <v>0</v>
      </c>
      <c r="H3235" s="140">
        <f t="shared" si="301"/>
        <v>0</v>
      </c>
      <c r="I3235" s="122">
        <f t="shared" si="305"/>
        <v>0</v>
      </c>
      <c r="K3235" s="120"/>
      <c r="L3235" s="141" t="e">
        <f t="shared" si="302"/>
        <v>#N/A</v>
      </c>
      <c r="M3235" s="142">
        <f>IF(C3235="ZZ Group",(SUM(IFERROR(SUM(VLOOKUP(C3235,SpeciesLookup,37,FALSE)*E3235/L3235*20*0.001),0)*(1-G3235))),SUM(IFERROR(SUM(VLOOKUP(C3235,SpeciesLookup,37,FALSE)/L3235*'6. Look Up Tables'!$M$9*0.001),0)*(1-G3235)))</f>
        <v>0</v>
      </c>
      <c r="N3235" s="120" t="s">
        <v>114</v>
      </c>
      <c r="O3235" s="122">
        <f t="shared" si="303"/>
        <v>0</v>
      </c>
      <c r="P3235" s="123"/>
    </row>
    <row r="3236" spans="2:16" x14ac:dyDescent="0.2">
      <c r="B3236" s="124"/>
      <c r="C3236" s="137"/>
      <c r="D3236" s="138">
        <f t="shared" si="300"/>
        <v>0</v>
      </c>
      <c r="E3236" s="231"/>
      <c r="F3236" s="119"/>
      <c r="G3236" s="139">
        <f t="shared" si="304"/>
        <v>0</v>
      </c>
      <c r="H3236" s="140">
        <f t="shared" si="301"/>
        <v>0</v>
      </c>
      <c r="I3236" s="122">
        <f t="shared" si="305"/>
        <v>0</v>
      </c>
      <c r="K3236" s="120"/>
      <c r="L3236" s="141" t="e">
        <f t="shared" si="302"/>
        <v>#N/A</v>
      </c>
      <c r="M3236" s="142">
        <f>IF(C3236="ZZ Group",(SUM(IFERROR(SUM(VLOOKUP(C3236,SpeciesLookup,37,FALSE)*E3236/L3236*20*0.001),0)*(1-G3236))),SUM(IFERROR(SUM(VLOOKUP(C3236,SpeciesLookup,37,FALSE)/L3236*'6. Look Up Tables'!$M$9*0.001),0)*(1-G3236)))</f>
        <v>0</v>
      </c>
      <c r="N3236" s="120" t="s">
        <v>114</v>
      </c>
      <c r="O3236" s="122">
        <f t="shared" si="303"/>
        <v>0</v>
      </c>
      <c r="P3236" s="123"/>
    </row>
    <row r="3237" spans="2:16" x14ac:dyDescent="0.2">
      <c r="B3237" s="124"/>
      <c r="C3237" s="137"/>
      <c r="D3237" s="138">
        <f t="shared" si="300"/>
        <v>0</v>
      </c>
      <c r="E3237" s="231"/>
      <c r="F3237" s="119"/>
      <c r="G3237" s="139">
        <f t="shared" si="304"/>
        <v>0</v>
      </c>
      <c r="H3237" s="140">
        <f t="shared" si="301"/>
        <v>0</v>
      </c>
      <c r="I3237" s="122">
        <f t="shared" si="305"/>
        <v>0</v>
      </c>
      <c r="K3237" s="120"/>
      <c r="L3237" s="141" t="e">
        <f t="shared" si="302"/>
        <v>#N/A</v>
      </c>
      <c r="M3237" s="142">
        <f>IF(C3237="ZZ Group",(SUM(IFERROR(SUM(VLOOKUP(C3237,SpeciesLookup,37,FALSE)*E3237/L3237*20*0.001),0)*(1-G3237))),SUM(IFERROR(SUM(VLOOKUP(C3237,SpeciesLookup,37,FALSE)/L3237*'6. Look Up Tables'!$M$9*0.001),0)*(1-G3237)))</f>
        <v>0</v>
      </c>
      <c r="N3237" s="120" t="s">
        <v>114</v>
      </c>
      <c r="O3237" s="122">
        <f t="shared" si="303"/>
        <v>0</v>
      </c>
      <c r="P3237" s="123"/>
    </row>
    <row r="3238" spans="2:16" x14ac:dyDescent="0.2">
      <c r="B3238" s="124"/>
      <c r="C3238" s="137"/>
      <c r="D3238" s="138">
        <f t="shared" si="300"/>
        <v>0</v>
      </c>
      <c r="E3238" s="231"/>
      <c r="F3238" s="119"/>
      <c r="G3238" s="139">
        <f t="shared" si="304"/>
        <v>0</v>
      </c>
      <c r="H3238" s="140">
        <f t="shared" si="301"/>
        <v>0</v>
      </c>
      <c r="I3238" s="122">
        <f t="shared" si="305"/>
        <v>0</v>
      </c>
      <c r="K3238" s="120"/>
      <c r="L3238" s="141" t="e">
        <f t="shared" si="302"/>
        <v>#N/A</v>
      </c>
      <c r="M3238" s="142">
        <f>IF(C3238="ZZ Group",(SUM(IFERROR(SUM(VLOOKUP(C3238,SpeciesLookup,37,FALSE)*E3238/L3238*20*0.001),0)*(1-G3238))),SUM(IFERROR(SUM(VLOOKUP(C3238,SpeciesLookup,37,FALSE)/L3238*'6. Look Up Tables'!$M$9*0.001),0)*(1-G3238)))</f>
        <v>0</v>
      </c>
      <c r="N3238" s="120" t="s">
        <v>114</v>
      </c>
      <c r="O3238" s="122">
        <f t="shared" si="303"/>
        <v>0</v>
      </c>
      <c r="P3238" s="123"/>
    </row>
    <row r="3239" spans="2:16" x14ac:dyDescent="0.2">
      <c r="B3239" s="124"/>
      <c r="C3239" s="137"/>
      <c r="D3239" s="138">
        <f t="shared" si="300"/>
        <v>0</v>
      </c>
      <c r="E3239" s="231"/>
      <c r="F3239" s="119"/>
      <c r="G3239" s="139">
        <f t="shared" si="304"/>
        <v>0</v>
      </c>
      <c r="H3239" s="140">
        <f t="shared" si="301"/>
        <v>0</v>
      </c>
      <c r="I3239" s="122">
        <f t="shared" si="305"/>
        <v>0</v>
      </c>
      <c r="K3239" s="120"/>
      <c r="L3239" s="141" t="e">
        <f t="shared" si="302"/>
        <v>#N/A</v>
      </c>
      <c r="M3239" s="142">
        <f>IF(C3239="ZZ Group",(SUM(IFERROR(SUM(VLOOKUP(C3239,SpeciesLookup,37,FALSE)*E3239/L3239*20*0.001),0)*(1-G3239))),SUM(IFERROR(SUM(VLOOKUP(C3239,SpeciesLookup,37,FALSE)/L3239*'6. Look Up Tables'!$M$9*0.001),0)*(1-G3239)))</f>
        <v>0</v>
      </c>
      <c r="N3239" s="120" t="s">
        <v>114</v>
      </c>
      <c r="O3239" s="122">
        <f t="shared" si="303"/>
        <v>0</v>
      </c>
      <c r="P3239" s="123"/>
    </row>
    <row r="3240" spans="2:16" x14ac:dyDescent="0.2">
      <c r="B3240" s="124"/>
      <c r="C3240" s="137"/>
      <c r="D3240" s="138">
        <f t="shared" si="300"/>
        <v>0</v>
      </c>
      <c r="E3240" s="231"/>
      <c r="F3240" s="119"/>
      <c r="G3240" s="139">
        <f t="shared" si="304"/>
        <v>0</v>
      </c>
      <c r="H3240" s="140">
        <f t="shared" si="301"/>
        <v>0</v>
      </c>
      <c r="I3240" s="122">
        <f t="shared" si="305"/>
        <v>0</v>
      </c>
      <c r="K3240" s="120"/>
      <c r="L3240" s="141" t="e">
        <f t="shared" si="302"/>
        <v>#N/A</v>
      </c>
      <c r="M3240" s="142">
        <f>IF(C3240="ZZ Group",(SUM(IFERROR(SUM(VLOOKUP(C3240,SpeciesLookup,37,FALSE)*E3240/L3240*20*0.001),0)*(1-G3240))),SUM(IFERROR(SUM(VLOOKUP(C3240,SpeciesLookup,37,FALSE)/L3240*'6. Look Up Tables'!$M$9*0.001),0)*(1-G3240)))</f>
        <v>0</v>
      </c>
      <c r="N3240" s="120" t="s">
        <v>114</v>
      </c>
      <c r="O3240" s="122">
        <f t="shared" si="303"/>
        <v>0</v>
      </c>
      <c r="P3240" s="123"/>
    </row>
    <row r="3241" spans="2:16" x14ac:dyDescent="0.2">
      <c r="B3241" s="124"/>
      <c r="C3241" s="137"/>
      <c r="D3241" s="138">
        <f t="shared" si="300"/>
        <v>0</v>
      </c>
      <c r="E3241" s="231"/>
      <c r="F3241" s="119"/>
      <c r="G3241" s="139">
        <f t="shared" si="304"/>
        <v>0</v>
      </c>
      <c r="H3241" s="140">
        <f t="shared" si="301"/>
        <v>0</v>
      </c>
      <c r="I3241" s="122">
        <f t="shared" si="305"/>
        <v>0</v>
      </c>
      <c r="K3241" s="120"/>
      <c r="L3241" s="141" t="e">
        <f t="shared" si="302"/>
        <v>#N/A</v>
      </c>
      <c r="M3241" s="142">
        <f>IF(C3241="ZZ Group",(SUM(IFERROR(SUM(VLOOKUP(C3241,SpeciesLookup,37,FALSE)*E3241/L3241*20*0.001),0)*(1-G3241))),SUM(IFERROR(SUM(VLOOKUP(C3241,SpeciesLookup,37,FALSE)/L3241*'6. Look Up Tables'!$M$9*0.001),0)*(1-G3241)))</f>
        <v>0</v>
      </c>
      <c r="N3241" s="120" t="s">
        <v>114</v>
      </c>
      <c r="O3241" s="122">
        <f t="shared" si="303"/>
        <v>0</v>
      </c>
      <c r="P3241" s="123"/>
    </row>
    <row r="3242" spans="2:16" x14ac:dyDescent="0.2">
      <c r="B3242" s="124"/>
      <c r="C3242" s="137"/>
      <c r="D3242" s="138">
        <f t="shared" si="300"/>
        <v>0</v>
      </c>
      <c r="E3242" s="231"/>
      <c r="F3242" s="119"/>
      <c r="G3242" s="139">
        <f t="shared" si="304"/>
        <v>0</v>
      </c>
      <c r="H3242" s="140">
        <f t="shared" si="301"/>
        <v>0</v>
      </c>
      <c r="I3242" s="122">
        <f t="shared" si="305"/>
        <v>0</v>
      </c>
      <c r="K3242" s="120"/>
      <c r="L3242" s="141" t="e">
        <f t="shared" si="302"/>
        <v>#N/A</v>
      </c>
      <c r="M3242" s="142">
        <f>IF(C3242="ZZ Group",(SUM(IFERROR(SUM(VLOOKUP(C3242,SpeciesLookup,37,FALSE)*E3242/L3242*20*0.001),0)*(1-G3242))),SUM(IFERROR(SUM(VLOOKUP(C3242,SpeciesLookup,37,FALSE)/L3242*'6. Look Up Tables'!$M$9*0.001),0)*(1-G3242)))</f>
        <v>0</v>
      </c>
      <c r="N3242" s="120" t="s">
        <v>114</v>
      </c>
      <c r="O3242" s="122">
        <f t="shared" si="303"/>
        <v>0</v>
      </c>
      <c r="P3242" s="123"/>
    </row>
    <row r="3243" spans="2:16" x14ac:dyDescent="0.2">
      <c r="B3243" s="124"/>
      <c r="C3243" s="137"/>
      <c r="D3243" s="138">
        <f t="shared" si="300"/>
        <v>0</v>
      </c>
      <c r="E3243" s="231"/>
      <c r="F3243" s="119"/>
      <c r="G3243" s="139">
        <f t="shared" si="304"/>
        <v>0</v>
      </c>
      <c r="H3243" s="140">
        <f t="shared" si="301"/>
        <v>0</v>
      </c>
      <c r="I3243" s="122">
        <f t="shared" si="305"/>
        <v>0</v>
      </c>
      <c r="K3243" s="120"/>
      <c r="L3243" s="141" t="e">
        <f t="shared" si="302"/>
        <v>#N/A</v>
      </c>
      <c r="M3243" s="142">
        <f>IF(C3243="ZZ Group",(SUM(IFERROR(SUM(VLOOKUP(C3243,SpeciesLookup,37,FALSE)*E3243/L3243*20*0.001),0)*(1-G3243))),SUM(IFERROR(SUM(VLOOKUP(C3243,SpeciesLookup,37,FALSE)/L3243*'6. Look Up Tables'!$M$9*0.001),0)*(1-G3243)))</f>
        <v>0</v>
      </c>
      <c r="N3243" s="120" t="s">
        <v>114</v>
      </c>
      <c r="O3243" s="122">
        <f t="shared" si="303"/>
        <v>0</v>
      </c>
      <c r="P3243" s="123"/>
    </row>
    <row r="3244" spans="2:16" x14ac:dyDescent="0.2">
      <c r="B3244" s="124"/>
      <c r="C3244" s="137"/>
      <c r="D3244" s="138">
        <f t="shared" si="300"/>
        <v>0</v>
      </c>
      <c r="E3244" s="231"/>
      <c r="F3244" s="119"/>
      <c r="G3244" s="139">
        <f t="shared" si="304"/>
        <v>0</v>
      </c>
      <c r="H3244" s="140">
        <f t="shared" si="301"/>
        <v>0</v>
      </c>
      <c r="I3244" s="122">
        <f t="shared" si="305"/>
        <v>0</v>
      </c>
      <c r="K3244" s="120"/>
      <c r="L3244" s="141" t="e">
        <f t="shared" si="302"/>
        <v>#N/A</v>
      </c>
      <c r="M3244" s="142">
        <f>IF(C3244="ZZ Group",(SUM(IFERROR(SUM(VLOOKUP(C3244,SpeciesLookup,37,FALSE)*E3244/L3244*20*0.001),0)*(1-G3244))),SUM(IFERROR(SUM(VLOOKUP(C3244,SpeciesLookup,37,FALSE)/L3244*'6. Look Up Tables'!$M$9*0.001),0)*(1-G3244)))</f>
        <v>0</v>
      </c>
      <c r="N3244" s="120" t="s">
        <v>114</v>
      </c>
      <c r="O3244" s="122">
        <f t="shared" si="303"/>
        <v>0</v>
      </c>
      <c r="P3244" s="123"/>
    </row>
    <row r="3245" spans="2:16" x14ac:dyDescent="0.2">
      <c r="B3245" s="124"/>
      <c r="C3245" s="137"/>
      <c r="D3245" s="138">
        <f t="shared" si="300"/>
        <v>0</v>
      </c>
      <c r="E3245" s="231"/>
      <c r="F3245" s="119"/>
      <c r="G3245" s="139">
        <f t="shared" si="304"/>
        <v>0</v>
      </c>
      <c r="H3245" s="140">
        <f t="shared" si="301"/>
        <v>0</v>
      </c>
      <c r="I3245" s="122">
        <f t="shared" si="305"/>
        <v>0</v>
      </c>
      <c r="K3245" s="120"/>
      <c r="L3245" s="141" t="e">
        <f t="shared" si="302"/>
        <v>#N/A</v>
      </c>
      <c r="M3245" s="142">
        <f>IF(C3245="ZZ Group",(SUM(IFERROR(SUM(VLOOKUP(C3245,SpeciesLookup,37,FALSE)*E3245/L3245*20*0.001),0)*(1-G3245))),SUM(IFERROR(SUM(VLOOKUP(C3245,SpeciesLookup,37,FALSE)/L3245*'6. Look Up Tables'!$M$9*0.001),0)*(1-G3245)))</f>
        <v>0</v>
      </c>
      <c r="N3245" s="120" t="s">
        <v>114</v>
      </c>
      <c r="O3245" s="122">
        <f t="shared" si="303"/>
        <v>0</v>
      </c>
      <c r="P3245" s="123"/>
    </row>
    <row r="3246" spans="2:16" x14ac:dyDescent="0.2">
      <c r="B3246" s="124"/>
      <c r="C3246" s="137"/>
      <c r="D3246" s="138">
        <f t="shared" si="300"/>
        <v>0</v>
      </c>
      <c r="E3246" s="231"/>
      <c r="F3246" s="119"/>
      <c r="G3246" s="139">
        <f t="shared" si="304"/>
        <v>0</v>
      </c>
      <c r="H3246" s="140">
        <f t="shared" si="301"/>
        <v>0</v>
      </c>
      <c r="I3246" s="122">
        <f t="shared" si="305"/>
        <v>0</v>
      </c>
      <c r="K3246" s="120"/>
      <c r="L3246" s="141" t="e">
        <f t="shared" si="302"/>
        <v>#N/A</v>
      </c>
      <c r="M3246" s="142">
        <f>IF(C3246="ZZ Group",(SUM(IFERROR(SUM(VLOOKUP(C3246,SpeciesLookup,37,FALSE)*E3246/L3246*20*0.001),0)*(1-G3246))),SUM(IFERROR(SUM(VLOOKUP(C3246,SpeciesLookup,37,FALSE)/L3246*'6. Look Up Tables'!$M$9*0.001),0)*(1-G3246)))</f>
        <v>0</v>
      </c>
      <c r="N3246" s="120" t="s">
        <v>114</v>
      </c>
      <c r="O3246" s="122">
        <f t="shared" si="303"/>
        <v>0</v>
      </c>
      <c r="P3246" s="123"/>
    </row>
    <row r="3247" spans="2:16" x14ac:dyDescent="0.2">
      <c r="B3247" s="124"/>
      <c r="C3247" s="137"/>
      <c r="D3247" s="138">
        <f t="shared" si="300"/>
        <v>0</v>
      </c>
      <c r="E3247" s="231"/>
      <c r="F3247" s="119"/>
      <c r="G3247" s="139">
        <f t="shared" si="304"/>
        <v>0</v>
      </c>
      <c r="H3247" s="140">
        <f t="shared" si="301"/>
        <v>0</v>
      </c>
      <c r="I3247" s="122">
        <f t="shared" si="305"/>
        <v>0</v>
      </c>
      <c r="K3247" s="120"/>
      <c r="L3247" s="141" t="e">
        <f t="shared" si="302"/>
        <v>#N/A</v>
      </c>
      <c r="M3247" s="142">
        <f>IF(C3247="ZZ Group",(SUM(IFERROR(SUM(VLOOKUP(C3247,SpeciesLookup,37,FALSE)*E3247/L3247*20*0.001),0)*(1-G3247))),SUM(IFERROR(SUM(VLOOKUP(C3247,SpeciesLookup,37,FALSE)/L3247*'6. Look Up Tables'!$M$9*0.001),0)*(1-G3247)))</f>
        <v>0</v>
      </c>
      <c r="N3247" s="120" t="s">
        <v>114</v>
      </c>
      <c r="O3247" s="122">
        <f t="shared" si="303"/>
        <v>0</v>
      </c>
      <c r="P3247" s="123"/>
    </row>
    <row r="3248" spans="2:16" x14ac:dyDescent="0.2">
      <c r="B3248" s="124"/>
      <c r="C3248" s="137"/>
      <c r="D3248" s="138">
        <f t="shared" si="300"/>
        <v>0</v>
      </c>
      <c r="E3248" s="231"/>
      <c r="F3248" s="119"/>
      <c r="G3248" s="139">
        <f t="shared" si="304"/>
        <v>0</v>
      </c>
      <c r="H3248" s="140">
        <f t="shared" si="301"/>
        <v>0</v>
      </c>
      <c r="I3248" s="122">
        <f t="shared" si="305"/>
        <v>0</v>
      </c>
      <c r="K3248" s="120"/>
      <c r="L3248" s="141" t="e">
        <f t="shared" si="302"/>
        <v>#N/A</v>
      </c>
      <c r="M3248" s="142">
        <f>IF(C3248="ZZ Group",(SUM(IFERROR(SUM(VLOOKUP(C3248,SpeciesLookup,37,FALSE)*E3248/L3248*20*0.001),0)*(1-G3248))),SUM(IFERROR(SUM(VLOOKUP(C3248,SpeciesLookup,37,FALSE)/L3248*'6. Look Up Tables'!$M$9*0.001),0)*(1-G3248)))</f>
        <v>0</v>
      </c>
      <c r="N3248" s="120" t="s">
        <v>114</v>
      </c>
      <c r="O3248" s="122">
        <f t="shared" si="303"/>
        <v>0</v>
      </c>
      <c r="P3248" s="123"/>
    </row>
    <row r="3249" spans="2:16" x14ac:dyDescent="0.2">
      <c r="B3249" s="124"/>
      <c r="C3249" s="137"/>
      <c r="D3249" s="138">
        <f t="shared" si="300"/>
        <v>0</v>
      </c>
      <c r="E3249" s="231"/>
      <c r="F3249" s="119"/>
      <c r="G3249" s="139">
        <f t="shared" si="304"/>
        <v>0</v>
      </c>
      <c r="H3249" s="140">
        <f t="shared" si="301"/>
        <v>0</v>
      </c>
      <c r="I3249" s="122">
        <f t="shared" si="305"/>
        <v>0</v>
      </c>
      <c r="K3249" s="120"/>
      <c r="L3249" s="141" t="e">
        <f t="shared" si="302"/>
        <v>#N/A</v>
      </c>
      <c r="M3249" s="142">
        <f>IF(C3249="ZZ Group",(SUM(IFERROR(SUM(VLOOKUP(C3249,SpeciesLookup,37,FALSE)*E3249/L3249*20*0.001),0)*(1-G3249))),SUM(IFERROR(SUM(VLOOKUP(C3249,SpeciesLookup,37,FALSE)/L3249*'6. Look Up Tables'!$M$9*0.001),0)*(1-G3249)))</f>
        <v>0</v>
      </c>
      <c r="N3249" s="120" t="s">
        <v>114</v>
      </c>
      <c r="O3249" s="122">
        <f t="shared" si="303"/>
        <v>0</v>
      </c>
      <c r="P3249" s="123"/>
    </row>
    <row r="3250" spans="2:16" x14ac:dyDescent="0.2">
      <c r="B3250" s="124"/>
      <c r="C3250" s="137"/>
      <c r="D3250" s="138">
        <f t="shared" si="300"/>
        <v>0</v>
      </c>
      <c r="E3250" s="231"/>
      <c r="F3250" s="119"/>
      <c r="G3250" s="139">
        <f t="shared" si="304"/>
        <v>0</v>
      </c>
      <c r="H3250" s="140">
        <f t="shared" si="301"/>
        <v>0</v>
      </c>
      <c r="I3250" s="122">
        <f t="shared" si="305"/>
        <v>0</v>
      </c>
      <c r="K3250" s="120"/>
      <c r="L3250" s="141" t="e">
        <f t="shared" si="302"/>
        <v>#N/A</v>
      </c>
      <c r="M3250" s="142">
        <f>IF(C3250="ZZ Group",(SUM(IFERROR(SUM(VLOOKUP(C3250,SpeciesLookup,37,FALSE)*E3250/L3250*20*0.001),0)*(1-G3250))),SUM(IFERROR(SUM(VLOOKUP(C3250,SpeciesLookup,37,FALSE)/L3250*'6. Look Up Tables'!$M$9*0.001),0)*(1-G3250)))</f>
        <v>0</v>
      </c>
      <c r="N3250" s="120" t="s">
        <v>114</v>
      </c>
      <c r="O3250" s="122">
        <f t="shared" si="303"/>
        <v>0</v>
      </c>
      <c r="P3250" s="123"/>
    </row>
    <row r="3251" spans="2:16" x14ac:dyDescent="0.2">
      <c r="B3251" s="124"/>
      <c r="C3251" s="137"/>
      <c r="D3251" s="138">
        <f t="shared" si="300"/>
        <v>0</v>
      </c>
      <c r="E3251" s="231"/>
      <c r="F3251" s="119"/>
      <c r="G3251" s="139">
        <f t="shared" si="304"/>
        <v>0</v>
      </c>
      <c r="H3251" s="140">
        <f t="shared" si="301"/>
        <v>0</v>
      </c>
      <c r="I3251" s="122">
        <f t="shared" si="305"/>
        <v>0</v>
      </c>
      <c r="K3251" s="120"/>
      <c r="L3251" s="141" t="e">
        <f t="shared" si="302"/>
        <v>#N/A</v>
      </c>
      <c r="M3251" s="142">
        <f>IF(C3251="ZZ Group",(SUM(IFERROR(SUM(VLOOKUP(C3251,SpeciesLookup,37,FALSE)*E3251/L3251*20*0.001),0)*(1-G3251))),SUM(IFERROR(SUM(VLOOKUP(C3251,SpeciesLookup,37,FALSE)/L3251*'6. Look Up Tables'!$M$9*0.001),0)*(1-G3251)))</f>
        <v>0</v>
      </c>
      <c r="N3251" s="120" t="s">
        <v>114</v>
      </c>
      <c r="O3251" s="122">
        <f t="shared" si="303"/>
        <v>0</v>
      </c>
      <c r="P3251" s="123"/>
    </row>
    <row r="3252" spans="2:16" x14ac:dyDescent="0.2">
      <c r="B3252" s="124"/>
      <c r="C3252" s="137"/>
      <c r="D3252" s="138">
        <f t="shared" si="300"/>
        <v>0</v>
      </c>
      <c r="E3252" s="231"/>
      <c r="F3252" s="119"/>
      <c r="G3252" s="139">
        <f t="shared" si="304"/>
        <v>0</v>
      </c>
      <c r="H3252" s="140">
        <f t="shared" si="301"/>
        <v>0</v>
      </c>
      <c r="I3252" s="122">
        <f t="shared" si="305"/>
        <v>0</v>
      </c>
      <c r="K3252" s="120"/>
      <c r="L3252" s="141" t="e">
        <f t="shared" si="302"/>
        <v>#N/A</v>
      </c>
      <c r="M3252" s="142">
        <f>IF(C3252="ZZ Group",(SUM(IFERROR(SUM(VLOOKUP(C3252,SpeciesLookup,37,FALSE)*E3252/L3252*20*0.001),0)*(1-G3252))),SUM(IFERROR(SUM(VLOOKUP(C3252,SpeciesLookup,37,FALSE)/L3252*'6. Look Up Tables'!$M$9*0.001),0)*(1-G3252)))</f>
        <v>0</v>
      </c>
      <c r="N3252" s="120" t="s">
        <v>114</v>
      </c>
      <c r="O3252" s="122">
        <f t="shared" si="303"/>
        <v>0</v>
      </c>
      <c r="P3252" s="123"/>
    </row>
    <row r="3253" spans="2:16" x14ac:dyDescent="0.2">
      <c r="B3253" s="124"/>
      <c r="C3253" s="137"/>
      <c r="D3253" s="138">
        <f t="shared" si="300"/>
        <v>0</v>
      </c>
      <c r="E3253" s="231"/>
      <c r="F3253" s="119"/>
      <c r="G3253" s="139">
        <f t="shared" si="304"/>
        <v>0</v>
      </c>
      <c r="H3253" s="140">
        <f t="shared" si="301"/>
        <v>0</v>
      </c>
      <c r="I3253" s="122">
        <f t="shared" si="305"/>
        <v>0</v>
      </c>
      <c r="K3253" s="120"/>
      <c r="L3253" s="141" t="e">
        <f t="shared" si="302"/>
        <v>#N/A</v>
      </c>
      <c r="M3253" s="142">
        <f>IF(C3253="ZZ Group",(SUM(IFERROR(SUM(VLOOKUP(C3253,SpeciesLookup,37,FALSE)*E3253/L3253*20*0.001),0)*(1-G3253))),SUM(IFERROR(SUM(VLOOKUP(C3253,SpeciesLookup,37,FALSE)/L3253*'6. Look Up Tables'!$M$9*0.001),0)*(1-G3253)))</f>
        <v>0</v>
      </c>
      <c r="N3253" s="120" t="s">
        <v>114</v>
      </c>
      <c r="O3253" s="122">
        <f t="shared" si="303"/>
        <v>0</v>
      </c>
      <c r="P3253" s="123"/>
    </row>
    <row r="3254" spans="2:16" x14ac:dyDescent="0.2">
      <c r="B3254" s="124"/>
      <c r="C3254" s="137"/>
      <c r="D3254" s="138">
        <f t="shared" si="300"/>
        <v>0</v>
      </c>
      <c r="E3254" s="231"/>
      <c r="F3254" s="119"/>
      <c r="G3254" s="139">
        <f t="shared" si="304"/>
        <v>0</v>
      </c>
      <c r="H3254" s="140">
        <f t="shared" si="301"/>
        <v>0</v>
      </c>
      <c r="I3254" s="122">
        <f t="shared" si="305"/>
        <v>0</v>
      </c>
      <c r="K3254" s="120"/>
      <c r="L3254" s="141" t="e">
        <f t="shared" si="302"/>
        <v>#N/A</v>
      </c>
      <c r="M3254" s="142">
        <f>IF(C3254="ZZ Group",(SUM(IFERROR(SUM(VLOOKUP(C3254,SpeciesLookup,37,FALSE)*E3254/L3254*20*0.001),0)*(1-G3254))),SUM(IFERROR(SUM(VLOOKUP(C3254,SpeciesLookup,37,FALSE)/L3254*'6. Look Up Tables'!$M$9*0.001),0)*(1-G3254)))</f>
        <v>0</v>
      </c>
      <c r="N3254" s="120" t="s">
        <v>114</v>
      </c>
      <c r="O3254" s="122">
        <f t="shared" si="303"/>
        <v>0</v>
      </c>
      <c r="P3254" s="123"/>
    </row>
    <row r="3255" spans="2:16" x14ac:dyDescent="0.2">
      <c r="B3255" s="124"/>
      <c r="C3255" s="137"/>
      <c r="D3255" s="138">
        <f t="shared" si="300"/>
        <v>0</v>
      </c>
      <c r="E3255" s="231"/>
      <c r="F3255" s="119"/>
      <c r="G3255" s="139">
        <f t="shared" si="304"/>
        <v>0</v>
      </c>
      <c r="H3255" s="140">
        <f t="shared" si="301"/>
        <v>0</v>
      </c>
      <c r="I3255" s="122">
        <f t="shared" si="305"/>
        <v>0</v>
      </c>
      <c r="K3255" s="120"/>
      <c r="L3255" s="141" t="e">
        <f t="shared" si="302"/>
        <v>#N/A</v>
      </c>
      <c r="M3255" s="142">
        <f>IF(C3255="ZZ Group",(SUM(IFERROR(SUM(VLOOKUP(C3255,SpeciesLookup,37,FALSE)*E3255/L3255*20*0.001),0)*(1-G3255))),SUM(IFERROR(SUM(VLOOKUP(C3255,SpeciesLookup,37,FALSE)/L3255*'6. Look Up Tables'!$M$9*0.001),0)*(1-G3255)))</f>
        <v>0</v>
      </c>
      <c r="N3255" s="120" t="s">
        <v>114</v>
      </c>
      <c r="O3255" s="122">
        <f t="shared" si="303"/>
        <v>0</v>
      </c>
      <c r="P3255" s="123"/>
    </row>
    <row r="3256" spans="2:16" x14ac:dyDescent="0.2">
      <c r="B3256" s="124"/>
      <c r="C3256" s="137"/>
      <c r="D3256" s="138">
        <f t="shared" si="300"/>
        <v>0</v>
      </c>
      <c r="E3256" s="231"/>
      <c r="F3256" s="119"/>
      <c r="G3256" s="139">
        <f t="shared" si="304"/>
        <v>0</v>
      </c>
      <c r="H3256" s="140">
        <f t="shared" si="301"/>
        <v>0</v>
      </c>
      <c r="I3256" s="122">
        <f t="shared" si="305"/>
        <v>0</v>
      </c>
      <c r="K3256" s="120"/>
      <c r="L3256" s="141" t="e">
        <f t="shared" si="302"/>
        <v>#N/A</v>
      </c>
      <c r="M3256" s="142">
        <f>IF(C3256="ZZ Group",(SUM(IFERROR(SUM(VLOOKUP(C3256,SpeciesLookup,37,FALSE)*E3256/L3256*20*0.001),0)*(1-G3256))),SUM(IFERROR(SUM(VLOOKUP(C3256,SpeciesLookup,37,FALSE)/L3256*'6. Look Up Tables'!$M$9*0.001),0)*(1-G3256)))</f>
        <v>0</v>
      </c>
      <c r="N3256" s="120" t="s">
        <v>114</v>
      </c>
      <c r="O3256" s="122">
        <f t="shared" si="303"/>
        <v>0</v>
      </c>
      <c r="P3256" s="123"/>
    </row>
    <row r="3257" spans="2:16" x14ac:dyDescent="0.2">
      <c r="B3257" s="124"/>
      <c r="C3257" s="137"/>
      <c r="D3257" s="138">
        <f t="shared" si="300"/>
        <v>0</v>
      </c>
      <c r="E3257" s="231"/>
      <c r="F3257" s="119"/>
      <c r="G3257" s="139">
        <f t="shared" si="304"/>
        <v>0</v>
      </c>
      <c r="H3257" s="140">
        <f t="shared" si="301"/>
        <v>0</v>
      </c>
      <c r="I3257" s="122">
        <f t="shared" si="305"/>
        <v>0</v>
      </c>
      <c r="K3257" s="120"/>
      <c r="L3257" s="141" t="e">
        <f t="shared" si="302"/>
        <v>#N/A</v>
      </c>
      <c r="M3257" s="142">
        <f>IF(C3257="ZZ Group",(SUM(IFERROR(SUM(VLOOKUP(C3257,SpeciesLookup,37,FALSE)*E3257/L3257*20*0.001),0)*(1-G3257))),SUM(IFERROR(SUM(VLOOKUP(C3257,SpeciesLookup,37,FALSE)/L3257*'6. Look Up Tables'!$M$9*0.001),0)*(1-G3257)))</f>
        <v>0</v>
      </c>
      <c r="N3257" s="120" t="s">
        <v>114</v>
      </c>
      <c r="O3257" s="122">
        <f t="shared" si="303"/>
        <v>0</v>
      </c>
      <c r="P3257" s="123"/>
    </row>
    <row r="3258" spans="2:16" x14ac:dyDescent="0.2">
      <c r="B3258" s="124"/>
      <c r="C3258" s="137"/>
      <c r="D3258" s="138">
        <f t="shared" si="300"/>
        <v>0</v>
      </c>
      <c r="E3258" s="231"/>
      <c r="F3258" s="119"/>
      <c r="G3258" s="139">
        <f t="shared" si="304"/>
        <v>0</v>
      </c>
      <c r="H3258" s="140">
        <f t="shared" si="301"/>
        <v>0</v>
      </c>
      <c r="I3258" s="122">
        <f t="shared" si="305"/>
        <v>0</v>
      </c>
      <c r="K3258" s="120"/>
      <c r="L3258" s="141" t="e">
        <f t="shared" si="302"/>
        <v>#N/A</v>
      </c>
      <c r="M3258" s="142">
        <f>IF(C3258="ZZ Group",(SUM(IFERROR(SUM(VLOOKUP(C3258,SpeciesLookup,37,FALSE)*E3258/L3258*20*0.001),0)*(1-G3258))),SUM(IFERROR(SUM(VLOOKUP(C3258,SpeciesLookup,37,FALSE)/L3258*'6. Look Up Tables'!$M$9*0.001),0)*(1-G3258)))</f>
        <v>0</v>
      </c>
      <c r="N3258" s="120" t="s">
        <v>114</v>
      </c>
      <c r="O3258" s="122">
        <f t="shared" si="303"/>
        <v>0</v>
      </c>
      <c r="P3258" s="123"/>
    </row>
    <row r="3259" spans="2:16" x14ac:dyDescent="0.2">
      <c r="B3259" s="124"/>
      <c r="C3259" s="137"/>
      <c r="D3259" s="138">
        <f t="shared" si="300"/>
        <v>0</v>
      </c>
      <c r="E3259" s="231"/>
      <c r="F3259" s="119"/>
      <c r="G3259" s="139">
        <f t="shared" si="304"/>
        <v>0</v>
      </c>
      <c r="H3259" s="140">
        <f t="shared" si="301"/>
        <v>0</v>
      </c>
      <c r="I3259" s="122">
        <f t="shared" si="305"/>
        <v>0</v>
      </c>
      <c r="K3259" s="120"/>
      <c r="L3259" s="141" t="e">
        <f t="shared" si="302"/>
        <v>#N/A</v>
      </c>
      <c r="M3259" s="142">
        <f>IF(C3259="ZZ Group",(SUM(IFERROR(SUM(VLOOKUP(C3259,SpeciesLookup,37,FALSE)*E3259/L3259*20*0.001),0)*(1-G3259))),SUM(IFERROR(SUM(VLOOKUP(C3259,SpeciesLookup,37,FALSE)/L3259*'6. Look Up Tables'!$M$9*0.001),0)*(1-G3259)))</f>
        <v>0</v>
      </c>
      <c r="N3259" s="120" t="s">
        <v>114</v>
      </c>
      <c r="O3259" s="122">
        <f t="shared" si="303"/>
        <v>0</v>
      </c>
      <c r="P3259" s="123"/>
    </row>
    <row r="3260" spans="2:16" x14ac:dyDescent="0.2">
      <c r="B3260" s="124"/>
      <c r="C3260" s="137"/>
      <c r="D3260" s="138">
        <f t="shared" si="300"/>
        <v>0</v>
      </c>
      <c r="E3260" s="231"/>
      <c r="F3260" s="119"/>
      <c r="G3260" s="139">
        <f t="shared" si="304"/>
        <v>0</v>
      </c>
      <c r="H3260" s="140">
        <f t="shared" si="301"/>
        <v>0</v>
      </c>
      <c r="I3260" s="122">
        <f t="shared" si="305"/>
        <v>0</v>
      </c>
      <c r="K3260" s="120"/>
      <c r="L3260" s="141" t="e">
        <f t="shared" si="302"/>
        <v>#N/A</v>
      </c>
      <c r="M3260" s="142">
        <f>IF(C3260="ZZ Group",(SUM(IFERROR(SUM(VLOOKUP(C3260,SpeciesLookup,37,FALSE)*E3260/L3260*20*0.001),0)*(1-G3260))),SUM(IFERROR(SUM(VLOOKUP(C3260,SpeciesLookup,37,FALSE)/L3260*'6. Look Up Tables'!$M$9*0.001),0)*(1-G3260)))</f>
        <v>0</v>
      </c>
      <c r="N3260" s="120" t="s">
        <v>114</v>
      </c>
      <c r="O3260" s="122">
        <f t="shared" si="303"/>
        <v>0</v>
      </c>
      <c r="P3260" s="123"/>
    </row>
    <row r="3261" spans="2:16" x14ac:dyDescent="0.2">
      <c r="B3261" s="124"/>
      <c r="C3261" s="137"/>
      <c r="D3261" s="138">
        <f t="shared" si="300"/>
        <v>0</v>
      </c>
      <c r="E3261" s="231"/>
      <c r="F3261" s="119"/>
      <c r="G3261" s="139">
        <f t="shared" si="304"/>
        <v>0</v>
      </c>
      <c r="H3261" s="140">
        <f t="shared" si="301"/>
        <v>0</v>
      </c>
      <c r="I3261" s="122">
        <f t="shared" si="305"/>
        <v>0</v>
      </c>
      <c r="K3261" s="120"/>
      <c r="L3261" s="141" t="e">
        <f t="shared" si="302"/>
        <v>#N/A</v>
      </c>
      <c r="M3261" s="142">
        <f>IF(C3261="ZZ Group",(SUM(IFERROR(SUM(VLOOKUP(C3261,SpeciesLookup,37,FALSE)*E3261/L3261*20*0.001),0)*(1-G3261))),SUM(IFERROR(SUM(VLOOKUP(C3261,SpeciesLookup,37,FALSE)/L3261*'6. Look Up Tables'!$M$9*0.001),0)*(1-G3261)))</f>
        <v>0</v>
      </c>
      <c r="N3261" s="120" t="s">
        <v>114</v>
      </c>
      <c r="O3261" s="122">
        <f t="shared" si="303"/>
        <v>0</v>
      </c>
      <c r="P3261" s="123"/>
    </row>
    <row r="3262" spans="2:16" x14ac:dyDescent="0.2">
      <c r="B3262" s="124"/>
      <c r="C3262" s="137"/>
      <c r="D3262" s="138">
        <f t="shared" si="300"/>
        <v>0</v>
      </c>
      <c r="E3262" s="231"/>
      <c r="F3262" s="119"/>
      <c r="G3262" s="139">
        <f t="shared" si="304"/>
        <v>0</v>
      </c>
      <c r="H3262" s="140">
        <f t="shared" si="301"/>
        <v>0</v>
      </c>
      <c r="I3262" s="122">
        <f t="shared" si="305"/>
        <v>0</v>
      </c>
      <c r="K3262" s="120"/>
      <c r="L3262" s="141" t="e">
        <f t="shared" si="302"/>
        <v>#N/A</v>
      </c>
      <c r="M3262" s="142">
        <f>IF(C3262="ZZ Group",(SUM(IFERROR(SUM(VLOOKUP(C3262,SpeciesLookup,37,FALSE)*E3262/L3262*20*0.001),0)*(1-G3262))),SUM(IFERROR(SUM(VLOOKUP(C3262,SpeciesLookup,37,FALSE)/L3262*'6. Look Up Tables'!$M$9*0.001),0)*(1-G3262)))</f>
        <v>0</v>
      </c>
      <c r="N3262" s="120" t="s">
        <v>114</v>
      </c>
      <c r="O3262" s="122">
        <f t="shared" si="303"/>
        <v>0</v>
      </c>
      <c r="P3262" s="123"/>
    </row>
    <row r="3263" spans="2:16" x14ac:dyDescent="0.2">
      <c r="B3263" s="124"/>
      <c r="C3263" s="137"/>
      <c r="D3263" s="138">
        <f t="shared" si="300"/>
        <v>0</v>
      </c>
      <c r="E3263" s="231"/>
      <c r="F3263" s="119"/>
      <c r="G3263" s="139">
        <f t="shared" si="304"/>
        <v>0</v>
      </c>
      <c r="H3263" s="140">
        <f t="shared" si="301"/>
        <v>0</v>
      </c>
      <c r="I3263" s="122">
        <f t="shared" si="305"/>
        <v>0</v>
      </c>
      <c r="K3263" s="120"/>
      <c r="L3263" s="141" t="e">
        <f t="shared" si="302"/>
        <v>#N/A</v>
      </c>
      <c r="M3263" s="142">
        <f>IF(C3263="ZZ Group",(SUM(IFERROR(SUM(VLOOKUP(C3263,SpeciesLookup,37,FALSE)*E3263/L3263*20*0.001),0)*(1-G3263))),SUM(IFERROR(SUM(VLOOKUP(C3263,SpeciesLookup,37,FALSE)/L3263*'6. Look Up Tables'!$M$9*0.001),0)*(1-G3263)))</f>
        <v>0</v>
      </c>
      <c r="N3263" s="120" t="s">
        <v>114</v>
      </c>
      <c r="O3263" s="122">
        <f t="shared" si="303"/>
        <v>0</v>
      </c>
      <c r="P3263" s="123"/>
    </row>
    <row r="3264" spans="2:16" x14ac:dyDescent="0.2">
      <c r="B3264" s="124"/>
      <c r="C3264" s="137"/>
      <c r="D3264" s="138">
        <f t="shared" si="300"/>
        <v>0</v>
      </c>
      <c r="E3264" s="231"/>
      <c r="F3264" s="119"/>
      <c r="G3264" s="139">
        <f t="shared" si="304"/>
        <v>0</v>
      </c>
      <c r="H3264" s="140">
        <f t="shared" si="301"/>
        <v>0</v>
      </c>
      <c r="I3264" s="122">
        <f t="shared" si="305"/>
        <v>0</v>
      </c>
      <c r="K3264" s="120"/>
      <c r="L3264" s="141" t="e">
        <f t="shared" si="302"/>
        <v>#N/A</v>
      </c>
      <c r="M3264" s="142">
        <f>IF(C3264="ZZ Group",(SUM(IFERROR(SUM(VLOOKUP(C3264,SpeciesLookup,37,FALSE)*E3264/L3264*20*0.001),0)*(1-G3264))),SUM(IFERROR(SUM(VLOOKUP(C3264,SpeciesLookup,37,FALSE)/L3264*'6. Look Up Tables'!$M$9*0.001),0)*(1-G3264)))</f>
        <v>0</v>
      </c>
      <c r="N3264" s="120" t="s">
        <v>114</v>
      </c>
      <c r="O3264" s="122">
        <f t="shared" si="303"/>
        <v>0</v>
      </c>
      <c r="P3264" s="123"/>
    </row>
    <row r="3265" spans="2:16" x14ac:dyDescent="0.2">
      <c r="B3265" s="124"/>
      <c r="C3265" s="137"/>
      <c r="D3265" s="138">
        <f t="shared" ref="D3265:D3328" si="306">IFERROR(VLOOKUP(C3265,SpeciesLookup,25,FALSE),0)</f>
        <v>0</v>
      </c>
      <c r="E3265" s="231"/>
      <c r="F3265" s="119"/>
      <c r="G3265" s="139">
        <f t="shared" si="304"/>
        <v>0</v>
      </c>
      <c r="H3265" s="140">
        <f t="shared" ref="H3265:H3328" si="307">IFERROR(VLOOKUP(C3265,SpeciesLookup,26,FALSE),0)</f>
        <v>0</v>
      </c>
      <c r="I3265" s="122">
        <f t="shared" si="305"/>
        <v>0</v>
      </c>
      <c r="K3265" s="120"/>
      <c r="L3265" s="141" t="e">
        <f t="shared" ref="L3265:L3328" si="308">VLOOKUP(K3265,AWHC,2,FALSE)</f>
        <v>#N/A</v>
      </c>
      <c r="M3265" s="142">
        <f>IF(C3265="ZZ Group",(SUM(IFERROR(SUM(VLOOKUP(C3265,SpeciesLookup,37,FALSE)*E3265/L3265*20*0.001),0)*(1-G3265))),SUM(IFERROR(SUM(VLOOKUP(C3265,SpeciesLookup,37,FALSE)/L3265*'6. Look Up Tables'!$M$9*0.001),0)*(1-G3265)))</f>
        <v>0</v>
      </c>
      <c r="N3265" s="120" t="s">
        <v>114</v>
      </c>
      <c r="O3265" s="122">
        <f t="shared" ref="O3265:O3328" si="309">IF(N3265="Yes",M3265*0.8,M3265)</f>
        <v>0</v>
      </c>
      <c r="P3265" s="123"/>
    </row>
    <row r="3266" spans="2:16" x14ac:dyDescent="0.2">
      <c r="B3266" s="124"/>
      <c r="C3266" s="137"/>
      <c r="D3266" s="138">
        <f t="shared" si="306"/>
        <v>0</v>
      </c>
      <c r="E3266" s="231"/>
      <c r="F3266" s="119"/>
      <c r="G3266" s="139">
        <f t="shared" si="304"/>
        <v>0</v>
      </c>
      <c r="H3266" s="140">
        <f t="shared" si="307"/>
        <v>0</v>
      </c>
      <c r="I3266" s="122">
        <f t="shared" si="305"/>
        <v>0</v>
      </c>
      <c r="K3266" s="120"/>
      <c r="L3266" s="141" t="e">
        <f t="shared" si="308"/>
        <v>#N/A</v>
      </c>
      <c r="M3266" s="142">
        <f>IF(C3266="ZZ Group",(SUM(IFERROR(SUM(VLOOKUP(C3266,SpeciesLookup,37,FALSE)*E3266/L3266*20*0.001),0)*(1-G3266))),SUM(IFERROR(SUM(VLOOKUP(C3266,SpeciesLookup,37,FALSE)/L3266*'6. Look Up Tables'!$M$9*0.001),0)*(1-G3266)))</f>
        <v>0</v>
      </c>
      <c r="N3266" s="120" t="s">
        <v>114</v>
      </c>
      <c r="O3266" s="122">
        <f t="shared" si="309"/>
        <v>0</v>
      </c>
      <c r="P3266" s="123"/>
    </row>
    <row r="3267" spans="2:16" x14ac:dyDescent="0.2">
      <c r="B3267" s="124"/>
      <c r="C3267" s="137"/>
      <c r="D3267" s="138">
        <f t="shared" si="306"/>
        <v>0</v>
      </c>
      <c r="E3267" s="231"/>
      <c r="F3267" s="119"/>
      <c r="G3267" s="139">
        <f t="shared" si="304"/>
        <v>0</v>
      </c>
      <c r="H3267" s="140">
        <f t="shared" si="307"/>
        <v>0</v>
      </c>
      <c r="I3267" s="122">
        <f t="shared" si="305"/>
        <v>0</v>
      </c>
      <c r="K3267" s="120"/>
      <c r="L3267" s="141" t="e">
        <f t="shared" si="308"/>
        <v>#N/A</v>
      </c>
      <c r="M3267" s="142">
        <f>IF(C3267="ZZ Group",(SUM(IFERROR(SUM(VLOOKUP(C3267,SpeciesLookup,37,FALSE)*E3267/L3267*20*0.001),0)*(1-G3267))),SUM(IFERROR(SUM(VLOOKUP(C3267,SpeciesLookup,37,FALSE)/L3267*'6. Look Up Tables'!$M$9*0.001),0)*(1-G3267)))</f>
        <v>0</v>
      </c>
      <c r="N3267" s="120" t="s">
        <v>114</v>
      </c>
      <c r="O3267" s="122">
        <f t="shared" si="309"/>
        <v>0</v>
      </c>
      <c r="P3267" s="123"/>
    </row>
    <row r="3268" spans="2:16" x14ac:dyDescent="0.2">
      <c r="B3268" s="124"/>
      <c r="C3268" s="137"/>
      <c r="D3268" s="138">
        <f t="shared" si="306"/>
        <v>0</v>
      </c>
      <c r="E3268" s="231"/>
      <c r="F3268" s="119"/>
      <c r="G3268" s="139">
        <f t="shared" si="304"/>
        <v>0</v>
      </c>
      <c r="H3268" s="140">
        <f t="shared" si="307"/>
        <v>0</v>
      </c>
      <c r="I3268" s="122">
        <f t="shared" si="305"/>
        <v>0</v>
      </c>
      <c r="K3268" s="120"/>
      <c r="L3268" s="141" t="e">
        <f t="shared" si="308"/>
        <v>#N/A</v>
      </c>
      <c r="M3268" s="142">
        <f>IF(C3268="ZZ Group",(SUM(IFERROR(SUM(VLOOKUP(C3268,SpeciesLookup,37,FALSE)*E3268/L3268*20*0.001),0)*(1-G3268))),SUM(IFERROR(SUM(VLOOKUP(C3268,SpeciesLookup,37,FALSE)/L3268*'6. Look Up Tables'!$M$9*0.001),0)*(1-G3268)))</f>
        <v>0</v>
      </c>
      <c r="N3268" s="120" t="s">
        <v>114</v>
      </c>
      <c r="O3268" s="122">
        <f t="shared" si="309"/>
        <v>0</v>
      </c>
      <c r="P3268" s="123"/>
    </row>
    <row r="3269" spans="2:16" x14ac:dyDescent="0.2">
      <c r="B3269" s="124"/>
      <c r="C3269" s="137"/>
      <c r="D3269" s="138">
        <f t="shared" si="306"/>
        <v>0</v>
      </c>
      <c r="E3269" s="231"/>
      <c r="F3269" s="119"/>
      <c r="G3269" s="139">
        <f t="shared" si="304"/>
        <v>0</v>
      </c>
      <c r="H3269" s="140">
        <f t="shared" si="307"/>
        <v>0</v>
      </c>
      <c r="I3269" s="122">
        <f t="shared" si="305"/>
        <v>0</v>
      </c>
      <c r="K3269" s="120"/>
      <c r="L3269" s="141" t="e">
        <f t="shared" si="308"/>
        <v>#N/A</v>
      </c>
      <c r="M3269" s="142">
        <f>IF(C3269="ZZ Group",(SUM(IFERROR(SUM(VLOOKUP(C3269,SpeciesLookup,37,FALSE)*E3269/L3269*20*0.001),0)*(1-G3269))),SUM(IFERROR(SUM(VLOOKUP(C3269,SpeciesLookup,37,FALSE)/L3269*'6. Look Up Tables'!$M$9*0.001),0)*(1-G3269)))</f>
        <v>0</v>
      </c>
      <c r="N3269" s="120" t="s">
        <v>114</v>
      </c>
      <c r="O3269" s="122">
        <f t="shared" si="309"/>
        <v>0</v>
      </c>
      <c r="P3269" s="123"/>
    </row>
    <row r="3270" spans="2:16" x14ac:dyDescent="0.2">
      <c r="B3270" s="124"/>
      <c r="C3270" s="137"/>
      <c r="D3270" s="138">
        <f t="shared" si="306"/>
        <v>0</v>
      </c>
      <c r="E3270" s="231"/>
      <c r="F3270" s="119"/>
      <c r="G3270" s="139">
        <f t="shared" si="304"/>
        <v>0</v>
      </c>
      <c r="H3270" s="140">
        <f t="shared" si="307"/>
        <v>0</v>
      </c>
      <c r="I3270" s="122">
        <f t="shared" si="305"/>
        <v>0</v>
      </c>
      <c r="K3270" s="120"/>
      <c r="L3270" s="141" t="e">
        <f t="shared" si="308"/>
        <v>#N/A</v>
      </c>
      <c r="M3270" s="142">
        <f>IF(C3270="ZZ Group",(SUM(IFERROR(SUM(VLOOKUP(C3270,SpeciesLookup,37,FALSE)*E3270/L3270*20*0.001),0)*(1-G3270))),SUM(IFERROR(SUM(VLOOKUP(C3270,SpeciesLookup,37,FALSE)/L3270*'6. Look Up Tables'!$M$9*0.001),0)*(1-G3270)))</f>
        <v>0</v>
      </c>
      <c r="N3270" s="120" t="s">
        <v>114</v>
      </c>
      <c r="O3270" s="122">
        <f t="shared" si="309"/>
        <v>0</v>
      </c>
      <c r="P3270" s="123"/>
    </row>
    <row r="3271" spans="2:16" x14ac:dyDescent="0.2">
      <c r="B3271" s="124"/>
      <c r="C3271" s="137"/>
      <c r="D3271" s="138">
        <f t="shared" si="306"/>
        <v>0</v>
      </c>
      <c r="E3271" s="231"/>
      <c r="F3271" s="119"/>
      <c r="G3271" s="139">
        <f t="shared" si="304"/>
        <v>0</v>
      </c>
      <c r="H3271" s="140">
        <f t="shared" si="307"/>
        <v>0</v>
      </c>
      <c r="I3271" s="122">
        <f t="shared" si="305"/>
        <v>0</v>
      </c>
      <c r="K3271" s="120"/>
      <c r="L3271" s="141" t="e">
        <f t="shared" si="308"/>
        <v>#N/A</v>
      </c>
      <c r="M3271" s="142">
        <f>IF(C3271="ZZ Group",(SUM(IFERROR(SUM(VLOOKUP(C3271,SpeciesLookup,37,FALSE)*E3271/L3271*20*0.001),0)*(1-G3271))),SUM(IFERROR(SUM(VLOOKUP(C3271,SpeciesLookup,37,FALSE)/L3271*'6. Look Up Tables'!$M$9*0.001),0)*(1-G3271)))</f>
        <v>0</v>
      </c>
      <c r="N3271" s="120" t="s">
        <v>114</v>
      </c>
      <c r="O3271" s="122">
        <f t="shared" si="309"/>
        <v>0</v>
      </c>
      <c r="P3271" s="123"/>
    </row>
    <row r="3272" spans="2:16" x14ac:dyDescent="0.2">
      <c r="B3272" s="124"/>
      <c r="C3272" s="137"/>
      <c r="D3272" s="138">
        <f t="shared" si="306"/>
        <v>0</v>
      </c>
      <c r="E3272" s="231"/>
      <c r="F3272" s="119"/>
      <c r="G3272" s="139">
        <f t="shared" si="304"/>
        <v>0</v>
      </c>
      <c r="H3272" s="140">
        <f t="shared" si="307"/>
        <v>0</v>
      </c>
      <c r="I3272" s="122">
        <f t="shared" si="305"/>
        <v>0</v>
      </c>
      <c r="K3272" s="120"/>
      <c r="L3272" s="141" t="e">
        <f t="shared" si="308"/>
        <v>#N/A</v>
      </c>
      <c r="M3272" s="142">
        <f>IF(C3272="ZZ Group",(SUM(IFERROR(SUM(VLOOKUP(C3272,SpeciesLookup,37,FALSE)*E3272/L3272*20*0.001),0)*(1-G3272))),SUM(IFERROR(SUM(VLOOKUP(C3272,SpeciesLookup,37,FALSE)/L3272*'6. Look Up Tables'!$M$9*0.001),0)*(1-G3272)))</f>
        <v>0</v>
      </c>
      <c r="N3272" s="120" t="s">
        <v>114</v>
      </c>
      <c r="O3272" s="122">
        <f t="shared" si="309"/>
        <v>0</v>
      </c>
      <c r="P3272" s="123"/>
    </row>
    <row r="3273" spans="2:16" x14ac:dyDescent="0.2">
      <c r="B3273" s="124"/>
      <c r="C3273" s="137"/>
      <c r="D3273" s="138">
        <f t="shared" si="306"/>
        <v>0</v>
      </c>
      <c r="E3273" s="231"/>
      <c r="F3273" s="119"/>
      <c r="G3273" s="139">
        <f t="shared" si="304"/>
        <v>0</v>
      </c>
      <c r="H3273" s="140">
        <f t="shared" si="307"/>
        <v>0</v>
      </c>
      <c r="I3273" s="122">
        <f t="shared" si="305"/>
        <v>0</v>
      </c>
      <c r="K3273" s="120"/>
      <c r="L3273" s="141" t="e">
        <f t="shared" si="308"/>
        <v>#N/A</v>
      </c>
      <c r="M3273" s="142">
        <f>IF(C3273="ZZ Group",(SUM(IFERROR(SUM(VLOOKUP(C3273,SpeciesLookup,37,FALSE)*E3273/L3273*20*0.001),0)*(1-G3273))),SUM(IFERROR(SUM(VLOOKUP(C3273,SpeciesLookup,37,FALSE)/L3273*'6. Look Up Tables'!$M$9*0.001),0)*(1-G3273)))</f>
        <v>0</v>
      </c>
      <c r="N3273" s="120" t="s">
        <v>114</v>
      </c>
      <c r="O3273" s="122">
        <f t="shared" si="309"/>
        <v>0</v>
      </c>
      <c r="P3273" s="123"/>
    </row>
    <row r="3274" spans="2:16" x14ac:dyDescent="0.2">
      <c r="B3274" s="124"/>
      <c r="C3274" s="137"/>
      <c r="D3274" s="138">
        <f t="shared" si="306"/>
        <v>0</v>
      </c>
      <c r="E3274" s="231"/>
      <c r="F3274" s="119"/>
      <c r="G3274" s="139">
        <f t="shared" si="304"/>
        <v>0</v>
      </c>
      <c r="H3274" s="140">
        <f t="shared" si="307"/>
        <v>0</v>
      </c>
      <c r="I3274" s="122">
        <f t="shared" si="305"/>
        <v>0</v>
      </c>
      <c r="K3274" s="120"/>
      <c r="L3274" s="141" t="e">
        <f t="shared" si="308"/>
        <v>#N/A</v>
      </c>
      <c r="M3274" s="142">
        <f>IF(C3274="ZZ Group",(SUM(IFERROR(SUM(VLOOKUP(C3274,SpeciesLookup,37,FALSE)*E3274/L3274*20*0.001),0)*(1-G3274))),SUM(IFERROR(SUM(VLOOKUP(C3274,SpeciesLookup,37,FALSE)/L3274*'6. Look Up Tables'!$M$9*0.001),0)*(1-G3274)))</f>
        <v>0</v>
      </c>
      <c r="N3274" s="120" t="s">
        <v>114</v>
      </c>
      <c r="O3274" s="122">
        <f t="shared" si="309"/>
        <v>0</v>
      </c>
      <c r="P3274" s="123"/>
    </row>
    <row r="3275" spans="2:16" x14ac:dyDescent="0.2">
      <c r="B3275" s="124"/>
      <c r="C3275" s="137"/>
      <c r="D3275" s="138">
        <f t="shared" si="306"/>
        <v>0</v>
      </c>
      <c r="E3275" s="231"/>
      <c r="F3275" s="119"/>
      <c r="G3275" s="139">
        <f t="shared" si="304"/>
        <v>0</v>
      </c>
      <c r="H3275" s="140">
        <f t="shared" si="307"/>
        <v>0</v>
      </c>
      <c r="I3275" s="122">
        <f t="shared" si="305"/>
        <v>0</v>
      </c>
      <c r="K3275" s="120"/>
      <c r="L3275" s="141" t="e">
        <f t="shared" si="308"/>
        <v>#N/A</v>
      </c>
      <c r="M3275" s="142">
        <f>IF(C3275="ZZ Group",(SUM(IFERROR(SUM(VLOOKUP(C3275,SpeciesLookup,37,FALSE)*E3275/L3275*20*0.001),0)*(1-G3275))),SUM(IFERROR(SUM(VLOOKUP(C3275,SpeciesLookup,37,FALSE)/L3275*'6. Look Up Tables'!$M$9*0.001),0)*(1-G3275)))</f>
        <v>0</v>
      </c>
      <c r="N3275" s="120" t="s">
        <v>114</v>
      </c>
      <c r="O3275" s="122">
        <f t="shared" si="309"/>
        <v>0</v>
      </c>
      <c r="P3275" s="123"/>
    </row>
    <row r="3276" spans="2:16" x14ac:dyDescent="0.2">
      <c r="B3276" s="124"/>
      <c r="C3276" s="137"/>
      <c r="D3276" s="138">
        <f t="shared" si="306"/>
        <v>0</v>
      </c>
      <c r="E3276" s="231"/>
      <c r="F3276" s="119"/>
      <c r="G3276" s="139">
        <f t="shared" si="304"/>
        <v>0</v>
      </c>
      <c r="H3276" s="140">
        <f t="shared" si="307"/>
        <v>0</v>
      </c>
      <c r="I3276" s="122">
        <f t="shared" si="305"/>
        <v>0</v>
      </c>
      <c r="K3276" s="120"/>
      <c r="L3276" s="141" t="e">
        <f t="shared" si="308"/>
        <v>#N/A</v>
      </c>
      <c r="M3276" s="142">
        <f>IF(C3276="ZZ Group",(SUM(IFERROR(SUM(VLOOKUP(C3276,SpeciesLookup,37,FALSE)*E3276/L3276*20*0.001),0)*(1-G3276))),SUM(IFERROR(SUM(VLOOKUP(C3276,SpeciesLookup,37,FALSE)/L3276*'6. Look Up Tables'!$M$9*0.001),0)*(1-G3276)))</f>
        <v>0</v>
      </c>
      <c r="N3276" s="120" t="s">
        <v>114</v>
      </c>
      <c r="O3276" s="122">
        <f t="shared" si="309"/>
        <v>0</v>
      </c>
      <c r="P3276" s="123"/>
    </row>
    <row r="3277" spans="2:16" x14ac:dyDescent="0.2">
      <c r="B3277" s="124"/>
      <c r="C3277" s="137"/>
      <c r="D3277" s="138">
        <f t="shared" si="306"/>
        <v>0</v>
      </c>
      <c r="E3277" s="231"/>
      <c r="F3277" s="119"/>
      <c r="G3277" s="139">
        <f t="shared" ref="G3277:G3340" si="310">IF(C3277="ZZ Group",SUM(F3277/E3277),(IFERROR(SUM(F3277/(PI()*(D3277)^2)),0)))</f>
        <v>0</v>
      </c>
      <c r="H3277" s="140">
        <f t="shared" si="307"/>
        <v>0</v>
      </c>
      <c r="I3277" s="122">
        <f t="shared" ref="I3277:I3340" si="311">IFERROR(SUM(H3277*(1-G3277)),(E3277*(1-G3277)))</f>
        <v>0</v>
      </c>
      <c r="K3277" s="120"/>
      <c r="L3277" s="141" t="e">
        <f t="shared" si="308"/>
        <v>#N/A</v>
      </c>
      <c r="M3277" s="142">
        <f>IF(C3277="ZZ Group",(SUM(IFERROR(SUM(VLOOKUP(C3277,SpeciesLookup,37,FALSE)*E3277/L3277*20*0.001),0)*(1-G3277))),SUM(IFERROR(SUM(VLOOKUP(C3277,SpeciesLookup,37,FALSE)/L3277*'6. Look Up Tables'!$M$9*0.001),0)*(1-G3277)))</f>
        <v>0</v>
      </c>
      <c r="N3277" s="120" t="s">
        <v>114</v>
      </c>
      <c r="O3277" s="122">
        <f t="shared" si="309"/>
        <v>0</v>
      </c>
      <c r="P3277" s="123"/>
    </row>
    <row r="3278" spans="2:16" x14ac:dyDescent="0.2">
      <c r="B3278" s="124"/>
      <c r="C3278" s="137"/>
      <c r="D3278" s="138">
        <f t="shared" si="306"/>
        <v>0</v>
      </c>
      <c r="E3278" s="231"/>
      <c r="F3278" s="119"/>
      <c r="G3278" s="139">
        <f t="shared" si="310"/>
        <v>0</v>
      </c>
      <c r="H3278" s="140">
        <f t="shared" si="307"/>
        <v>0</v>
      </c>
      <c r="I3278" s="122">
        <f t="shared" si="311"/>
        <v>0</v>
      </c>
      <c r="K3278" s="120"/>
      <c r="L3278" s="141" t="e">
        <f t="shared" si="308"/>
        <v>#N/A</v>
      </c>
      <c r="M3278" s="142">
        <f>IF(C3278="ZZ Group",(SUM(IFERROR(SUM(VLOOKUP(C3278,SpeciesLookup,37,FALSE)*E3278/L3278*20*0.001),0)*(1-G3278))),SUM(IFERROR(SUM(VLOOKUP(C3278,SpeciesLookup,37,FALSE)/L3278*'6. Look Up Tables'!$M$9*0.001),0)*(1-G3278)))</f>
        <v>0</v>
      </c>
      <c r="N3278" s="120" t="s">
        <v>114</v>
      </c>
      <c r="O3278" s="122">
        <f t="shared" si="309"/>
        <v>0</v>
      </c>
      <c r="P3278" s="123"/>
    </row>
    <row r="3279" spans="2:16" x14ac:dyDescent="0.2">
      <c r="B3279" s="124"/>
      <c r="C3279" s="137"/>
      <c r="D3279" s="138">
        <f t="shared" si="306"/>
        <v>0</v>
      </c>
      <c r="E3279" s="231"/>
      <c r="F3279" s="119"/>
      <c r="G3279" s="139">
        <f t="shared" si="310"/>
        <v>0</v>
      </c>
      <c r="H3279" s="140">
        <f t="shared" si="307"/>
        <v>0</v>
      </c>
      <c r="I3279" s="122">
        <f t="shared" si="311"/>
        <v>0</v>
      </c>
      <c r="K3279" s="120"/>
      <c r="L3279" s="141" t="e">
        <f t="shared" si="308"/>
        <v>#N/A</v>
      </c>
      <c r="M3279" s="142">
        <f>IF(C3279="ZZ Group",(SUM(IFERROR(SUM(VLOOKUP(C3279,SpeciesLookup,37,FALSE)*E3279/L3279*20*0.001),0)*(1-G3279))),SUM(IFERROR(SUM(VLOOKUP(C3279,SpeciesLookup,37,FALSE)/L3279*'6. Look Up Tables'!$M$9*0.001),0)*(1-G3279)))</f>
        <v>0</v>
      </c>
      <c r="N3279" s="120" t="s">
        <v>114</v>
      </c>
      <c r="O3279" s="122">
        <f t="shared" si="309"/>
        <v>0</v>
      </c>
      <c r="P3279" s="123"/>
    </row>
    <row r="3280" spans="2:16" x14ac:dyDescent="0.2">
      <c r="B3280" s="124"/>
      <c r="C3280" s="137"/>
      <c r="D3280" s="138">
        <f t="shared" si="306"/>
        <v>0</v>
      </c>
      <c r="E3280" s="231"/>
      <c r="F3280" s="119"/>
      <c r="G3280" s="139">
        <f t="shared" si="310"/>
        <v>0</v>
      </c>
      <c r="H3280" s="140">
        <f t="shared" si="307"/>
        <v>0</v>
      </c>
      <c r="I3280" s="122">
        <f t="shared" si="311"/>
        <v>0</v>
      </c>
      <c r="K3280" s="120"/>
      <c r="L3280" s="141" t="e">
        <f t="shared" si="308"/>
        <v>#N/A</v>
      </c>
      <c r="M3280" s="142">
        <f>IF(C3280="ZZ Group",(SUM(IFERROR(SUM(VLOOKUP(C3280,SpeciesLookup,37,FALSE)*E3280/L3280*20*0.001),0)*(1-G3280))),SUM(IFERROR(SUM(VLOOKUP(C3280,SpeciesLookup,37,FALSE)/L3280*'6. Look Up Tables'!$M$9*0.001),0)*(1-G3280)))</f>
        <v>0</v>
      </c>
      <c r="N3280" s="120" t="s">
        <v>114</v>
      </c>
      <c r="O3280" s="122">
        <f t="shared" si="309"/>
        <v>0</v>
      </c>
      <c r="P3280" s="123"/>
    </row>
    <row r="3281" spans="2:16" x14ac:dyDescent="0.2">
      <c r="B3281" s="124"/>
      <c r="C3281" s="137"/>
      <c r="D3281" s="138">
        <f t="shared" si="306"/>
        <v>0</v>
      </c>
      <c r="E3281" s="231"/>
      <c r="F3281" s="119"/>
      <c r="G3281" s="139">
        <f t="shared" si="310"/>
        <v>0</v>
      </c>
      <c r="H3281" s="140">
        <f t="shared" si="307"/>
        <v>0</v>
      </c>
      <c r="I3281" s="122">
        <f t="shared" si="311"/>
        <v>0</v>
      </c>
      <c r="K3281" s="120"/>
      <c r="L3281" s="141" t="e">
        <f t="shared" si="308"/>
        <v>#N/A</v>
      </c>
      <c r="M3281" s="142">
        <f>IF(C3281="ZZ Group",(SUM(IFERROR(SUM(VLOOKUP(C3281,SpeciesLookup,37,FALSE)*E3281/L3281*20*0.001),0)*(1-G3281))),SUM(IFERROR(SUM(VLOOKUP(C3281,SpeciesLookup,37,FALSE)/L3281*'6. Look Up Tables'!$M$9*0.001),0)*(1-G3281)))</f>
        <v>0</v>
      </c>
      <c r="N3281" s="120" t="s">
        <v>114</v>
      </c>
      <c r="O3281" s="122">
        <f t="shared" si="309"/>
        <v>0</v>
      </c>
      <c r="P3281" s="123"/>
    </row>
    <row r="3282" spans="2:16" x14ac:dyDescent="0.2">
      <c r="B3282" s="124"/>
      <c r="C3282" s="137"/>
      <c r="D3282" s="138">
        <f t="shared" si="306"/>
        <v>0</v>
      </c>
      <c r="E3282" s="231"/>
      <c r="F3282" s="119"/>
      <c r="G3282" s="139">
        <f t="shared" si="310"/>
        <v>0</v>
      </c>
      <c r="H3282" s="140">
        <f t="shared" si="307"/>
        <v>0</v>
      </c>
      <c r="I3282" s="122">
        <f t="shared" si="311"/>
        <v>0</v>
      </c>
      <c r="K3282" s="120"/>
      <c r="L3282" s="141" t="e">
        <f t="shared" si="308"/>
        <v>#N/A</v>
      </c>
      <c r="M3282" s="142">
        <f>IF(C3282="ZZ Group",(SUM(IFERROR(SUM(VLOOKUP(C3282,SpeciesLookup,37,FALSE)*E3282/L3282*20*0.001),0)*(1-G3282))),SUM(IFERROR(SUM(VLOOKUP(C3282,SpeciesLookup,37,FALSE)/L3282*'6. Look Up Tables'!$M$9*0.001),0)*(1-G3282)))</f>
        <v>0</v>
      </c>
      <c r="N3282" s="120" t="s">
        <v>114</v>
      </c>
      <c r="O3282" s="122">
        <f t="shared" si="309"/>
        <v>0</v>
      </c>
      <c r="P3282" s="123"/>
    </row>
    <row r="3283" spans="2:16" x14ac:dyDescent="0.2">
      <c r="B3283" s="124"/>
      <c r="C3283" s="137"/>
      <c r="D3283" s="138">
        <f t="shared" si="306"/>
        <v>0</v>
      </c>
      <c r="E3283" s="231"/>
      <c r="F3283" s="119"/>
      <c r="G3283" s="139">
        <f t="shared" si="310"/>
        <v>0</v>
      </c>
      <c r="H3283" s="140">
        <f t="shared" si="307"/>
        <v>0</v>
      </c>
      <c r="I3283" s="122">
        <f t="shared" si="311"/>
        <v>0</v>
      </c>
      <c r="K3283" s="120"/>
      <c r="L3283" s="141" t="e">
        <f t="shared" si="308"/>
        <v>#N/A</v>
      </c>
      <c r="M3283" s="142">
        <f>IF(C3283="ZZ Group",(SUM(IFERROR(SUM(VLOOKUP(C3283,SpeciesLookup,37,FALSE)*E3283/L3283*20*0.001),0)*(1-G3283))),SUM(IFERROR(SUM(VLOOKUP(C3283,SpeciesLookup,37,FALSE)/L3283*'6. Look Up Tables'!$M$9*0.001),0)*(1-G3283)))</f>
        <v>0</v>
      </c>
      <c r="N3283" s="120" t="s">
        <v>114</v>
      </c>
      <c r="O3283" s="122">
        <f t="shared" si="309"/>
        <v>0</v>
      </c>
      <c r="P3283" s="123"/>
    </row>
    <row r="3284" spans="2:16" x14ac:dyDescent="0.2">
      <c r="B3284" s="124"/>
      <c r="C3284" s="137"/>
      <c r="D3284" s="138">
        <f t="shared" si="306"/>
        <v>0</v>
      </c>
      <c r="E3284" s="231"/>
      <c r="F3284" s="119"/>
      <c r="G3284" s="139">
        <f t="shared" si="310"/>
        <v>0</v>
      </c>
      <c r="H3284" s="140">
        <f t="shared" si="307"/>
        <v>0</v>
      </c>
      <c r="I3284" s="122">
        <f t="shared" si="311"/>
        <v>0</v>
      </c>
      <c r="K3284" s="120"/>
      <c r="L3284" s="141" t="e">
        <f t="shared" si="308"/>
        <v>#N/A</v>
      </c>
      <c r="M3284" s="142">
        <f>IF(C3284="ZZ Group",(SUM(IFERROR(SUM(VLOOKUP(C3284,SpeciesLookup,37,FALSE)*E3284/L3284*20*0.001),0)*(1-G3284))),SUM(IFERROR(SUM(VLOOKUP(C3284,SpeciesLookup,37,FALSE)/L3284*'6. Look Up Tables'!$M$9*0.001),0)*(1-G3284)))</f>
        <v>0</v>
      </c>
      <c r="N3284" s="120" t="s">
        <v>114</v>
      </c>
      <c r="O3284" s="122">
        <f t="shared" si="309"/>
        <v>0</v>
      </c>
      <c r="P3284" s="123"/>
    </row>
    <row r="3285" spans="2:16" x14ac:dyDescent="0.2">
      <c r="B3285" s="124"/>
      <c r="C3285" s="137"/>
      <c r="D3285" s="138">
        <f t="shared" si="306"/>
        <v>0</v>
      </c>
      <c r="E3285" s="231"/>
      <c r="F3285" s="119"/>
      <c r="G3285" s="139">
        <f t="shared" si="310"/>
        <v>0</v>
      </c>
      <c r="H3285" s="140">
        <f t="shared" si="307"/>
        <v>0</v>
      </c>
      <c r="I3285" s="122">
        <f t="shared" si="311"/>
        <v>0</v>
      </c>
      <c r="K3285" s="120"/>
      <c r="L3285" s="141" t="e">
        <f t="shared" si="308"/>
        <v>#N/A</v>
      </c>
      <c r="M3285" s="142">
        <f>IF(C3285="ZZ Group",(SUM(IFERROR(SUM(VLOOKUP(C3285,SpeciesLookup,37,FALSE)*E3285/L3285*20*0.001),0)*(1-G3285))),SUM(IFERROR(SUM(VLOOKUP(C3285,SpeciesLookup,37,FALSE)/L3285*'6. Look Up Tables'!$M$9*0.001),0)*(1-G3285)))</f>
        <v>0</v>
      </c>
      <c r="N3285" s="120" t="s">
        <v>114</v>
      </c>
      <c r="O3285" s="122">
        <f t="shared" si="309"/>
        <v>0</v>
      </c>
      <c r="P3285" s="123"/>
    </row>
    <row r="3286" spans="2:16" x14ac:dyDescent="0.2">
      <c r="B3286" s="124"/>
      <c r="C3286" s="137"/>
      <c r="D3286" s="138">
        <f t="shared" si="306"/>
        <v>0</v>
      </c>
      <c r="E3286" s="231"/>
      <c r="F3286" s="119"/>
      <c r="G3286" s="139">
        <f t="shared" si="310"/>
        <v>0</v>
      </c>
      <c r="H3286" s="140">
        <f t="shared" si="307"/>
        <v>0</v>
      </c>
      <c r="I3286" s="122">
        <f t="shared" si="311"/>
        <v>0</v>
      </c>
      <c r="K3286" s="120"/>
      <c r="L3286" s="141" t="e">
        <f t="shared" si="308"/>
        <v>#N/A</v>
      </c>
      <c r="M3286" s="142">
        <f>IF(C3286="ZZ Group",(SUM(IFERROR(SUM(VLOOKUP(C3286,SpeciesLookup,37,FALSE)*E3286/L3286*20*0.001),0)*(1-G3286))),SUM(IFERROR(SUM(VLOOKUP(C3286,SpeciesLookup,37,FALSE)/L3286*'6. Look Up Tables'!$M$9*0.001),0)*(1-G3286)))</f>
        <v>0</v>
      </c>
      <c r="N3286" s="120" t="s">
        <v>114</v>
      </c>
      <c r="O3286" s="122">
        <f t="shared" si="309"/>
        <v>0</v>
      </c>
      <c r="P3286" s="123"/>
    </row>
    <row r="3287" spans="2:16" x14ac:dyDescent="0.2">
      <c r="B3287" s="124"/>
      <c r="C3287" s="137"/>
      <c r="D3287" s="138">
        <f t="shared" si="306"/>
        <v>0</v>
      </c>
      <c r="E3287" s="231"/>
      <c r="F3287" s="119"/>
      <c r="G3287" s="139">
        <f t="shared" si="310"/>
        <v>0</v>
      </c>
      <c r="H3287" s="140">
        <f t="shared" si="307"/>
        <v>0</v>
      </c>
      <c r="I3287" s="122">
        <f t="shared" si="311"/>
        <v>0</v>
      </c>
      <c r="K3287" s="120"/>
      <c r="L3287" s="141" t="e">
        <f t="shared" si="308"/>
        <v>#N/A</v>
      </c>
      <c r="M3287" s="142">
        <f>IF(C3287="ZZ Group",(SUM(IFERROR(SUM(VLOOKUP(C3287,SpeciesLookup,37,FALSE)*E3287/L3287*20*0.001),0)*(1-G3287))),SUM(IFERROR(SUM(VLOOKUP(C3287,SpeciesLookup,37,FALSE)/L3287*'6. Look Up Tables'!$M$9*0.001),0)*(1-G3287)))</f>
        <v>0</v>
      </c>
      <c r="N3287" s="120" t="s">
        <v>114</v>
      </c>
      <c r="O3287" s="122">
        <f t="shared" si="309"/>
        <v>0</v>
      </c>
      <c r="P3287" s="123"/>
    </row>
    <row r="3288" spans="2:16" x14ac:dyDescent="0.2">
      <c r="B3288" s="124"/>
      <c r="C3288" s="137"/>
      <c r="D3288" s="138">
        <f t="shared" si="306"/>
        <v>0</v>
      </c>
      <c r="E3288" s="231"/>
      <c r="F3288" s="119"/>
      <c r="G3288" s="139">
        <f t="shared" si="310"/>
        <v>0</v>
      </c>
      <c r="H3288" s="140">
        <f t="shared" si="307"/>
        <v>0</v>
      </c>
      <c r="I3288" s="122">
        <f t="shared" si="311"/>
        <v>0</v>
      </c>
      <c r="K3288" s="120"/>
      <c r="L3288" s="141" t="e">
        <f t="shared" si="308"/>
        <v>#N/A</v>
      </c>
      <c r="M3288" s="142">
        <f>IF(C3288="ZZ Group",(SUM(IFERROR(SUM(VLOOKUP(C3288,SpeciesLookup,37,FALSE)*E3288/L3288*20*0.001),0)*(1-G3288))),SUM(IFERROR(SUM(VLOOKUP(C3288,SpeciesLookup,37,FALSE)/L3288*'6. Look Up Tables'!$M$9*0.001),0)*(1-G3288)))</f>
        <v>0</v>
      </c>
      <c r="N3288" s="120" t="s">
        <v>114</v>
      </c>
      <c r="O3288" s="122">
        <f t="shared" si="309"/>
        <v>0</v>
      </c>
      <c r="P3288" s="123"/>
    </row>
    <row r="3289" spans="2:16" x14ac:dyDescent="0.2">
      <c r="B3289" s="124"/>
      <c r="C3289" s="137"/>
      <c r="D3289" s="138">
        <f t="shared" si="306"/>
        <v>0</v>
      </c>
      <c r="E3289" s="231"/>
      <c r="F3289" s="119"/>
      <c r="G3289" s="139">
        <f t="shared" si="310"/>
        <v>0</v>
      </c>
      <c r="H3289" s="140">
        <f t="shared" si="307"/>
        <v>0</v>
      </c>
      <c r="I3289" s="122">
        <f t="shared" si="311"/>
        <v>0</v>
      </c>
      <c r="K3289" s="120"/>
      <c r="L3289" s="141" t="e">
        <f t="shared" si="308"/>
        <v>#N/A</v>
      </c>
      <c r="M3289" s="142">
        <f>IF(C3289="ZZ Group",(SUM(IFERROR(SUM(VLOOKUP(C3289,SpeciesLookup,37,FALSE)*E3289/L3289*20*0.001),0)*(1-G3289))),SUM(IFERROR(SUM(VLOOKUP(C3289,SpeciesLookup,37,FALSE)/L3289*'6. Look Up Tables'!$M$9*0.001),0)*(1-G3289)))</f>
        <v>0</v>
      </c>
      <c r="N3289" s="120" t="s">
        <v>114</v>
      </c>
      <c r="O3289" s="122">
        <f t="shared" si="309"/>
        <v>0</v>
      </c>
      <c r="P3289" s="123"/>
    </row>
    <row r="3290" spans="2:16" x14ac:dyDescent="0.2">
      <c r="B3290" s="124"/>
      <c r="C3290" s="137"/>
      <c r="D3290" s="138">
        <f t="shared" si="306"/>
        <v>0</v>
      </c>
      <c r="E3290" s="231"/>
      <c r="F3290" s="119"/>
      <c r="G3290" s="139">
        <f t="shared" si="310"/>
        <v>0</v>
      </c>
      <c r="H3290" s="140">
        <f t="shared" si="307"/>
        <v>0</v>
      </c>
      <c r="I3290" s="122">
        <f t="shared" si="311"/>
        <v>0</v>
      </c>
      <c r="K3290" s="120"/>
      <c r="L3290" s="141" t="e">
        <f t="shared" si="308"/>
        <v>#N/A</v>
      </c>
      <c r="M3290" s="142">
        <f>IF(C3290="ZZ Group",(SUM(IFERROR(SUM(VLOOKUP(C3290,SpeciesLookup,37,FALSE)*E3290/L3290*20*0.001),0)*(1-G3290))),SUM(IFERROR(SUM(VLOOKUP(C3290,SpeciesLookup,37,FALSE)/L3290*'6. Look Up Tables'!$M$9*0.001),0)*(1-G3290)))</f>
        <v>0</v>
      </c>
      <c r="N3290" s="120" t="s">
        <v>114</v>
      </c>
      <c r="O3290" s="122">
        <f t="shared" si="309"/>
        <v>0</v>
      </c>
      <c r="P3290" s="123"/>
    </row>
    <row r="3291" spans="2:16" x14ac:dyDescent="0.2">
      <c r="B3291" s="124"/>
      <c r="C3291" s="137"/>
      <c r="D3291" s="138">
        <f t="shared" si="306"/>
        <v>0</v>
      </c>
      <c r="E3291" s="231"/>
      <c r="F3291" s="119"/>
      <c r="G3291" s="139">
        <f t="shared" si="310"/>
        <v>0</v>
      </c>
      <c r="H3291" s="140">
        <f t="shared" si="307"/>
        <v>0</v>
      </c>
      <c r="I3291" s="122">
        <f t="shared" si="311"/>
        <v>0</v>
      </c>
      <c r="K3291" s="120"/>
      <c r="L3291" s="141" t="e">
        <f t="shared" si="308"/>
        <v>#N/A</v>
      </c>
      <c r="M3291" s="142">
        <f>IF(C3291="ZZ Group",(SUM(IFERROR(SUM(VLOOKUP(C3291,SpeciesLookup,37,FALSE)*E3291/L3291*20*0.001),0)*(1-G3291))),SUM(IFERROR(SUM(VLOOKUP(C3291,SpeciesLookup,37,FALSE)/L3291*'6. Look Up Tables'!$M$9*0.001),0)*(1-G3291)))</f>
        <v>0</v>
      </c>
      <c r="N3291" s="120" t="s">
        <v>114</v>
      </c>
      <c r="O3291" s="122">
        <f t="shared" si="309"/>
        <v>0</v>
      </c>
      <c r="P3291" s="123"/>
    </row>
    <row r="3292" spans="2:16" x14ac:dyDescent="0.2">
      <c r="B3292" s="124"/>
      <c r="C3292" s="137"/>
      <c r="D3292" s="138">
        <f t="shared" si="306"/>
        <v>0</v>
      </c>
      <c r="E3292" s="231"/>
      <c r="F3292" s="119"/>
      <c r="G3292" s="139">
        <f t="shared" si="310"/>
        <v>0</v>
      </c>
      <c r="H3292" s="140">
        <f t="shared" si="307"/>
        <v>0</v>
      </c>
      <c r="I3292" s="122">
        <f t="shared" si="311"/>
        <v>0</v>
      </c>
      <c r="K3292" s="120"/>
      <c r="L3292" s="141" t="e">
        <f t="shared" si="308"/>
        <v>#N/A</v>
      </c>
      <c r="M3292" s="142">
        <f>IF(C3292="ZZ Group",(SUM(IFERROR(SUM(VLOOKUP(C3292,SpeciesLookup,37,FALSE)*E3292/L3292*20*0.001),0)*(1-G3292))),SUM(IFERROR(SUM(VLOOKUP(C3292,SpeciesLookup,37,FALSE)/L3292*'6. Look Up Tables'!$M$9*0.001),0)*(1-G3292)))</f>
        <v>0</v>
      </c>
      <c r="N3292" s="120" t="s">
        <v>114</v>
      </c>
      <c r="O3292" s="122">
        <f t="shared" si="309"/>
        <v>0</v>
      </c>
      <c r="P3292" s="123"/>
    </row>
    <row r="3293" spans="2:16" x14ac:dyDescent="0.2">
      <c r="B3293" s="124"/>
      <c r="C3293" s="137"/>
      <c r="D3293" s="138">
        <f t="shared" si="306"/>
        <v>0</v>
      </c>
      <c r="E3293" s="231"/>
      <c r="F3293" s="119"/>
      <c r="G3293" s="139">
        <f t="shared" si="310"/>
        <v>0</v>
      </c>
      <c r="H3293" s="140">
        <f t="shared" si="307"/>
        <v>0</v>
      </c>
      <c r="I3293" s="122">
        <f t="shared" si="311"/>
        <v>0</v>
      </c>
      <c r="K3293" s="120"/>
      <c r="L3293" s="141" t="e">
        <f t="shared" si="308"/>
        <v>#N/A</v>
      </c>
      <c r="M3293" s="142">
        <f>IF(C3293="ZZ Group",(SUM(IFERROR(SUM(VLOOKUP(C3293,SpeciesLookup,37,FALSE)*E3293/L3293*20*0.001),0)*(1-G3293))),SUM(IFERROR(SUM(VLOOKUP(C3293,SpeciesLookup,37,FALSE)/L3293*'6. Look Up Tables'!$M$9*0.001),0)*(1-G3293)))</f>
        <v>0</v>
      </c>
      <c r="N3293" s="120" t="s">
        <v>114</v>
      </c>
      <c r="O3293" s="122">
        <f t="shared" si="309"/>
        <v>0</v>
      </c>
      <c r="P3293" s="123"/>
    </row>
    <row r="3294" spans="2:16" x14ac:dyDescent="0.2">
      <c r="B3294" s="124"/>
      <c r="C3294" s="137"/>
      <c r="D3294" s="138">
        <f t="shared" si="306"/>
        <v>0</v>
      </c>
      <c r="E3294" s="231"/>
      <c r="F3294" s="119"/>
      <c r="G3294" s="139">
        <f t="shared" si="310"/>
        <v>0</v>
      </c>
      <c r="H3294" s="140">
        <f t="shared" si="307"/>
        <v>0</v>
      </c>
      <c r="I3294" s="122">
        <f t="shared" si="311"/>
        <v>0</v>
      </c>
      <c r="K3294" s="120"/>
      <c r="L3294" s="141" t="e">
        <f t="shared" si="308"/>
        <v>#N/A</v>
      </c>
      <c r="M3294" s="142">
        <f>IF(C3294="ZZ Group",(SUM(IFERROR(SUM(VLOOKUP(C3294,SpeciesLookup,37,FALSE)*E3294/L3294*20*0.001),0)*(1-G3294))),SUM(IFERROR(SUM(VLOOKUP(C3294,SpeciesLookup,37,FALSE)/L3294*'6. Look Up Tables'!$M$9*0.001),0)*(1-G3294)))</f>
        <v>0</v>
      </c>
      <c r="N3294" s="120" t="s">
        <v>114</v>
      </c>
      <c r="O3294" s="122">
        <f t="shared" si="309"/>
        <v>0</v>
      </c>
      <c r="P3294" s="123"/>
    </row>
    <row r="3295" spans="2:16" x14ac:dyDescent="0.2">
      <c r="B3295" s="124"/>
      <c r="C3295" s="137"/>
      <c r="D3295" s="138">
        <f t="shared" si="306"/>
        <v>0</v>
      </c>
      <c r="E3295" s="231"/>
      <c r="F3295" s="119"/>
      <c r="G3295" s="139">
        <f t="shared" si="310"/>
        <v>0</v>
      </c>
      <c r="H3295" s="140">
        <f t="shared" si="307"/>
        <v>0</v>
      </c>
      <c r="I3295" s="122">
        <f t="shared" si="311"/>
        <v>0</v>
      </c>
      <c r="K3295" s="120"/>
      <c r="L3295" s="141" t="e">
        <f t="shared" si="308"/>
        <v>#N/A</v>
      </c>
      <c r="M3295" s="142">
        <f>IF(C3295="ZZ Group",(SUM(IFERROR(SUM(VLOOKUP(C3295,SpeciesLookup,37,FALSE)*E3295/L3295*20*0.001),0)*(1-G3295))),SUM(IFERROR(SUM(VLOOKUP(C3295,SpeciesLookup,37,FALSE)/L3295*'6. Look Up Tables'!$M$9*0.001),0)*(1-G3295)))</f>
        <v>0</v>
      </c>
      <c r="N3295" s="120" t="s">
        <v>114</v>
      </c>
      <c r="O3295" s="122">
        <f t="shared" si="309"/>
        <v>0</v>
      </c>
      <c r="P3295" s="123"/>
    </row>
    <row r="3296" spans="2:16" x14ac:dyDescent="0.2">
      <c r="B3296" s="124"/>
      <c r="C3296" s="137"/>
      <c r="D3296" s="138">
        <f t="shared" si="306"/>
        <v>0</v>
      </c>
      <c r="E3296" s="231"/>
      <c r="F3296" s="119"/>
      <c r="G3296" s="139">
        <f t="shared" si="310"/>
        <v>0</v>
      </c>
      <c r="H3296" s="140">
        <f t="shared" si="307"/>
        <v>0</v>
      </c>
      <c r="I3296" s="122">
        <f t="shared" si="311"/>
        <v>0</v>
      </c>
      <c r="K3296" s="120"/>
      <c r="L3296" s="141" t="e">
        <f t="shared" si="308"/>
        <v>#N/A</v>
      </c>
      <c r="M3296" s="142">
        <f>IF(C3296="ZZ Group",(SUM(IFERROR(SUM(VLOOKUP(C3296,SpeciesLookup,37,FALSE)*E3296/L3296*20*0.001),0)*(1-G3296))),SUM(IFERROR(SUM(VLOOKUP(C3296,SpeciesLookup,37,FALSE)/L3296*'6. Look Up Tables'!$M$9*0.001),0)*(1-G3296)))</f>
        <v>0</v>
      </c>
      <c r="N3296" s="120" t="s">
        <v>114</v>
      </c>
      <c r="O3296" s="122">
        <f t="shared" si="309"/>
        <v>0</v>
      </c>
      <c r="P3296" s="123"/>
    </row>
    <row r="3297" spans="2:16" x14ac:dyDescent="0.2">
      <c r="B3297" s="124"/>
      <c r="C3297" s="137"/>
      <c r="D3297" s="138">
        <f t="shared" si="306"/>
        <v>0</v>
      </c>
      <c r="E3297" s="231"/>
      <c r="F3297" s="119"/>
      <c r="G3297" s="139">
        <f t="shared" si="310"/>
        <v>0</v>
      </c>
      <c r="H3297" s="140">
        <f t="shared" si="307"/>
        <v>0</v>
      </c>
      <c r="I3297" s="122">
        <f t="shared" si="311"/>
        <v>0</v>
      </c>
      <c r="K3297" s="120"/>
      <c r="L3297" s="141" t="e">
        <f t="shared" si="308"/>
        <v>#N/A</v>
      </c>
      <c r="M3297" s="142">
        <f>IF(C3297="ZZ Group",(SUM(IFERROR(SUM(VLOOKUP(C3297,SpeciesLookup,37,FALSE)*E3297/L3297*20*0.001),0)*(1-G3297))),SUM(IFERROR(SUM(VLOOKUP(C3297,SpeciesLookup,37,FALSE)/L3297*'6. Look Up Tables'!$M$9*0.001),0)*(1-G3297)))</f>
        <v>0</v>
      </c>
      <c r="N3297" s="120" t="s">
        <v>114</v>
      </c>
      <c r="O3297" s="122">
        <f t="shared" si="309"/>
        <v>0</v>
      </c>
      <c r="P3297" s="123"/>
    </row>
    <row r="3298" spans="2:16" x14ac:dyDescent="0.2">
      <c r="B3298" s="124"/>
      <c r="C3298" s="137"/>
      <c r="D3298" s="138">
        <f t="shared" si="306"/>
        <v>0</v>
      </c>
      <c r="E3298" s="231"/>
      <c r="F3298" s="119"/>
      <c r="G3298" s="139">
        <f t="shared" si="310"/>
        <v>0</v>
      </c>
      <c r="H3298" s="140">
        <f t="shared" si="307"/>
        <v>0</v>
      </c>
      <c r="I3298" s="122">
        <f t="shared" si="311"/>
        <v>0</v>
      </c>
      <c r="K3298" s="120"/>
      <c r="L3298" s="141" t="e">
        <f t="shared" si="308"/>
        <v>#N/A</v>
      </c>
      <c r="M3298" s="142">
        <f>IF(C3298="ZZ Group",(SUM(IFERROR(SUM(VLOOKUP(C3298,SpeciesLookup,37,FALSE)*E3298/L3298*20*0.001),0)*(1-G3298))),SUM(IFERROR(SUM(VLOOKUP(C3298,SpeciesLookup,37,FALSE)/L3298*'6. Look Up Tables'!$M$9*0.001),0)*(1-G3298)))</f>
        <v>0</v>
      </c>
      <c r="N3298" s="120" t="s">
        <v>114</v>
      </c>
      <c r="O3298" s="122">
        <f t="shared" si="309"/>
        <v>0</v>
      </c>
      <c r="P3298" s="123"/>
    </row>
    <row r="3299" spans="2:16" x14ac:dyDescent="0.2">
      <c r="B3299" s="124"/>
      <c r="C3299" s="137"/>
      <c r="D3299" s="138">
        <f t="shared" si="306"/>
        <v>0</v>
      </c>
      <c r="E3299" s="231"/>
      <c r="F3299" s="119"/>
      <c r="G3299" s="139">
        <f t="shared" si="310"/>
        <v>0</v>
      </c>
      <c r="H3299" s="140">
        <f t="shared" si="307"/>
        <v>0</v>
      </c>
      <c r="I3299" s="122">
        <f t="shared" si="311"/>
        <v>0</v>
      </c>
      <c r="K3299" s="120"/>
      <c r="L3299" s="141" t="e">
        <f t="shared" si="308"/>
        <v>#N/A</v>
      </c>
      <c r="M3299" s="142">
        <f>IF(C3299="ZZ Group",(SUM(IFERROR(SUM(VLOOKUP(C3299,SpeciesLookup,37,FALSE)*E3299/L3299*20*0.001),0)*(1-G3299))),SUM(IFERROR(SUM(VLOOKUP(C3299,SpeciesLookup,37,FALSE)/L3299*'6. Look Up Tables'!$M$9*0.001),0)*(1-G3299)))</f>
        <v>0</v>
      </c>
      <c r="N3299" s="120" t="s">
        <v>114</v>
      </c>
      <c r="O3299" s="122">
        <f t="shared" si="309"/>
        <v>0</v>
      </c>
      <c r="P3299" s="123"/>
    </row>
    <row r="3300" spans="2:16" x14ac:dyDescent="0.2">
      <c r="B3300" s="124"/>
      <c r="C3300" s="137"/>
      <c r="D3300" s="138">
        <f t="shared" si="306"/>
        <v>0</v>
      </c>
      <c r="E3300" s="231"/>
      <c r="F3300" s="119"/>
      <c r="G3300" s="139">
        <f t="shared" si="310"/>
        <v>0</v>
      </c>
      <c r="H3300" s="140">
        <f t="shared" si="307"/>
        <v>0</v>
      </c>
      <c r="I3300" s="122">
        <f t="shared" si="311"/>
        <v>0</v>
      </c>
      <c r="K3300" s="120"/>
      <c r="L3300" s="141" t="e">
        <f t="shared" si="308"/>
        <v>#N/A</v>
      </c>
      <c r="M3300" s="142">
        <f>IF(C3300="ZZ Group",(SUM(IFERROR(SUM(VLOOKUP(C3300,SpeciesLookup,37,FALSE)*E3300/L3300*20*0.001),0)*(1-G3300))),SUM(IFERROR(SUM(VLOOKUP(C3300,SpeciesLookup,37,FALSE)/L3300*'6. Look Up Tables'!$M$9*0.001),0)*(1-G3300)))</f>
        <v>0</v>
      </c>
      <c r="N3300" s="120" t="s">
        <v>114</v>
      </c>
      <c r="O3300" s="122">
        <f t="shared" si="309"/>
        <v>0</v>
      </c>
      <c r="P3300" s="123"/>
    </row>
    <row r="3301" spans="2:16" x14ac:dyDescent="0.2">
      <c r="B3301" s="124"/>
      <c r="C3301" s="137"/>
      <c r="D3301" s="138">
        <f t="shared" si="306"/>
        <v>0</v>
      </c>
      <c r="E3301" s="231"/>
      <c r="F3301" s="119"/>
      <c r="G3301" s="139">
        <f t="shared" si="310"/>
        <v>0</v>
      </c>
      <c r="H3301" s="140">
        <f t="shared" si="307"/>
        <v>0</v>
      </c>
      <c r="I3301" s="122">
        <f t="shared" si="311"/>
        <v>0</v>
      </c>
      <c r="K3301" s="120"/>
      <c r="L3301" s="141" t="e">
        <f t="shared" si="308"/>
        <v>#N/A</v>
      </c>
      <c r="M3301" s="142">
        <f>IF(C3301="ZZ Group",(SUM(IFERROR(SUM(VLOOKUP(C3301,SpeciesLookup,37,FALSE)*E3301/L3301*20*0.001),0)*(1-G3301))),SUM(IFERROR(SUM(VLOOKUP(C3301,SpeciesLookup,37,FALSE)/L3301*'6. Look Up Tables'!$M$9*0.001),0)*(1-G3301)))</f>
        <v>0</v>
      </c>
      <c r="N3301" s="120" t="s">
        <v>114</v>
      </c>
      <c r="O3301" s="122">
        <f t="shared" si="309"/>
        <v>0</v>
      </c>
      <c r="P3301" s="123"/>
    </row>
    <row r="3302" spans="2:16" x14ac:dyDescent="0.2">
      <c r="B3302" s="124"/>
      <c r="C3302" s="137"/>
      <c r="D3302" s="138">
        <f t="shared" si="306"/>
        <v>0</v>
      </c>
      <c r="E3302" s="231"/>
      <c r="F3302" s="119"/>
      <c r="G3302" s="139">
        <f t="shared" si="310"/>
        <v>0</v>
      </c>
      <c r="H3302" s="140">
        <f t="shared" si="307"/>
        <v>0</v>
      </c>
      <c r="I3302" s="122">
        <f t="shared" si="311"/>
        <v>0</v>
      </c>
      <c r="K3302" s="120"/>
      <c r="L3302" s="141" t="e">
        <f t="shared" si="308"/>
        <v>#N/A</v>
      </c>
      <c r="M3302" s="142">
        <f>IF(C3302="ZZ Group",(SUM(IFERROR(SUM(VLOOKUP(C3302,SpeciesLookup,37,FALSE)*E3302/L3302*20*0.001),0)*(1-G3302))),SUM(IFERROR(SUM(VLOOKUP(C3302,SpeciesLookup,37,FALSE)/L3302*'6. Look Up Tables'!$M$9*0.001),0)*(1-G3302)))</f>
        <v>0</v>
      </c>
      <c r="N3302" s="120" t="s">
        <v>114</v>
      </c>
      <c r="O3302" s="122">
        <f t="shared" si="309"/>
        <v>0</v>
      </c>
      <c r="P3302" s="123"/>
    </row>
    <row r="3303" spans="2:16" x14ac:dyDescent="0.2">
      <c r="B3303" s="124"/>
      <c r="C3303" s="137"/>
      <c r="D3303" s="138">
        <f t="shared" si="306"/>
        <v>0</v>
      </c>
      <c r="E3303" s="231"/>
      <c r="F3303" s="119"/>
      <c r="G3303" s="139">
        <f t="shared" si="310"/>
        <v>0</v>
      </c>
      <c r="H3303" s="140">
        <f t="shared" si="307"/>
        <v>0</v>
      </c>
      <c r="I3303" s="122">
        <f t="shared" si="311"/>
        <v>0</v>
      </c>
      <c r="K3303" s="120"/>
      <c r="L3303" s="141" t="e">
        <f t="shared" si="308"/>
        <v>#N/A</v>
      </c>
      <c r="M3303" s="142">
        <f>IF(C3303="ZZ Group",(SUM(IFERROR(SUM(VLOOKUP(C3303,SpeciesLookup,37,FALSE)*E3303/L3303*20*0.001),0)*(1-G3303))),SUM(IFERROR(SUM(VLOOKUP(C3303,SpeciesLookup,37,FALSE)/L3303*'6. Look Up Tables'!$M$9*0.001),0)*(1-G3303)))</f>
        <v>0</v>
      </c>
      <c r="N3303" s="120" t="s">
        <v>114</v>
      </c>
      <c r="O3303" s="122">
        <f t="shared" si="309"/>
        <v>0</v>
      </c>
      <c r="P3303" s="123"/>
    </row>
    <row r="3304" spans="2:16" x14ac:dyDescent="0.2">
      <c r="B3304" s="124"/>
      <c r="C3304" s="137"/>
      <c r="D3304" s="138">
        <f t="shared" si="306"/>
        <v>0</v>
      </c>
      <c r="E3304" s="231"/>
      <c r="F3304" s="119"/>
      <c r="G3304" s="139">
        <f t="shared" si="310"/>
        <v>0</v>
      </c>
      <c r="H3304" s="140">
        <f t="shared" si="307"/>
        <v>0</v>
      </c>
      <c r="I3304" s="122">
        <f t="shared" si="311"/>
        <v>0</v>
      </c>
      <c r="K3304" s="120"/>
      <c r="L3304" s="141" t="e">
        <f t="shared" si="308"/>
        <v>#N/A</v>
      </c>
      <c r="M3304" s="142">
        <f>IF(C3304="ZZ Group",(SUM(IFERROR(SUM(VLOOKUP(C3304,SpeciesLookup,37,FALSE)*E3304/L3304*20*0.001),0)*(1-G3304))),SUM(IFERROR(SUM(VLOOKUP(C3304,SpeciesLookup,37,FALSE)/L3304*'6. Look Up Tables'!$M$9*0.001),0)*(1-G3304)))</f>
        <v>0</v>
      </c>
      <c r="N3304" s="120" t="s">
        <v>114</v>
      </c>
      <c r="O3304" s="122">
        <f t="shared" si="309"/>
        <v>0</v>
      </c>
      <c r="P3304" s="123"/>
    </row>
    <row r="3305" spans="2:16" x14ac:dyDescent="0.2">
      <c r="B3305" s="124"/>
      <c r="C3305" s="137"/>
      <c r="D3305" s="138">
        <f t="shared" si="306"/>
        <v>0</v>
      </c>
      <c r="E3305" s="231"/>
      <c r="F3305" s="119"/>
      <c r="G3305" s="139">
        <f t="shared" si="310"/>
        <v>0</v>
      </c>
      <c r="H3305" s="140">
        <f t="shared" si="307"/>
        <v>0</v>
      </c>
      <c r="I3305" s="122">
        <f t="shared" si="311"/>
        <v>0</v>
      </c>
      <c r="K3305" s="120"/>
      <c r="L3305" s="141" t="e">
        <f t="shared" si="308"/>
        <v>#N/A</v>
      </c>
      <c r="M3305" s="142">
        <f>IF(C3305="ZZ Group",(SUM(IFERROR(SUM(VLOOKUP(C3305,SpeciesLookup,37,FALSE)*E3305/L3305*20*0.001),0)*(1-G3305))),SUM(IFERROR(SUM(VLOOKUP(C3305,SpeciesLookup,37,FALSE)/L3305*'6. Look Up Tables'!$M$9*0.001),0)*(1-G3305)))</f>
        <v>0</v>
      </c>
      <c r="N3305" s="120" t="s">
        <v>114</v>
      </c>
      <c r="O3305" s="122">
        <f t="shared" si="309"/>
        <v>0</v>
      </c>
      <c r="P3305" s="123"/>
    </row>
    <row r="3306" spans="2:16" x14ac:dyDescent="0.2">
      <c r="B3306" s="124"/>
      <c r="C3306" s="137"/>
      <c r="D3306" s="138">
        <f t="shared" si="306"/>
        <v>0</v>
      </c>
      <c r="E3306" s="231"/>
      <c r="F3306" s="119"/>
      <c r="G3306" s="139">
        <f t="shared" si="310"/>
        <v>0</v>
      </c>
      <c r="H3306" s="140">
        <f t="shared" si="307"/>
        <v>0</v>
      </c>
      <c r="I3306" s="122">
        <f t="shared" si="311"/>
        <v>0</v>
      </c>
      <c r="K3306" s="120"/>
      <c r="L3306" s="141" t="e">
        <f t="shared" si="308"/>
        <v>#N/A</v>
      </c>
      <c r="M3306" s="142">
        <f>IF(C3306="ZZ Group",(SUM(IFERROR(SUM(VLOOKUP(C3306,SpeciesLookup,37,FALSE)*E3306/L3306*20*0.001),0)*(1-G3306))),SUM(IFERROR(SUM(VLOOKUP(C3306,SpeciesLookup,37,FALSE)/L3306*'6. Look Up Tables'!$M$9*0.001),0)*(1-G3306)))</f>
        <v>0</v>
      </c>
      <c r="N3306" s="120" t="s">
        <v>114</v>
      </c>
      <c r="O3306" s="122">
        <f t="shared" si="309"/>
        <v>0</v>
      </c>
      <c r="P3306" s="123"/>
    </row>
    <row r="3307" spans="2:16" x14ac:dyDescent="0.2">
      <c r="B3307" s="124"/>
      <c r="C3307" s="137"/>
      <c r="D3307" s="138">
        <f t="shared" si="306"/>
        <v>0</v>
      </c>
      <c r="E3307" s="231"/>
      <c r="F3307" s="119"/>
      <c r="G3307" s="139">
        <f t="shared" si="310"/>
        <v>0</v>
      </c>
      <c r="H3307" s="140">
        <f t="shared" si="307"/>
        <v>0</v>
      </c>
      <c r="I3307" s="122">
        <f t="shared" si="311"/>
        <v>0</v>
      </c>
      <c r="K3307" s="120"/>
      <c r="L3307" s="141" t="e">
        <f t="shared" si="308"/>
        <v>#N/A</v>
      </c>
      <c r="M3307" s="142">
        <f>IF(C3307="ZZ Group",(SUM(IFERROR(SUM(VLOOKUP(C3307,SpeciesLookup,37,FALSE)*E3307/L3307*20*0.001),0)*(1-G3307))),SUM(IFERROR(SUM(VLOOKUP(C3307,SpeciesLookup,37,FALSE)/L3307*'6. Look Up Tables'!$M$9*0.001),0)*(1-G3307)))</f>
        <v>0</v>
      </c>
      <c r="N3307" s="120" t="s">
        <v>114</v>
      </c>
      <c r="O3307" s="122">
        <f t="shared" si="309"/>
        <v>0</v>
      </c>
      <c r="P3307" s="123"/>
    </row>
    <row r="3308" spans="2:16" x14ac:dyDescent="0.2">
      <c r="B3308" s="124"/>
      <c r="C3308" s="137"/>
      <c r="D3308" s="138">
        <f t="shared" si="306"/>
        <v>0</v>
      </c>
      <c r="E3308" s="231"/>
      <c r="F3308" s="119"/>
      <c r="G3308" s="139">
        <f t="shared" si="310"/>
        <v>0</v>
      </c>
      <c r="H3308" s="140">
        <f t="shared" si="307"/>
        <v>0</v>
      </c>
      <c r="I3308" s="122">
        <f t="shared" si="311"/>
        <v>0</v>
      </c>
      <c r="K3308" s="120"/>
      <c r="L3308" s="141" t="e">
        <f t="shared" si="308"/>
        <v>#N/A</v>
      </c>
      <c r="M3308" s="142">
        <f>IF(C3308="ZZ Group",(SUM(IFERROR(SUM(VLOOKUP(C3308,SpeciesLookup,37,FALSE)*E3308/L3308*20*0.001),0)*(1-G3308))),SUM(IFERROR(SUM(VLOOKUP(C3308,SpeciesLookup,37,FALSE)/L3308*'6. Look Up Tables'!$M$9*0.001),0)*(1-G3308)))</f>
        <v>0</v>
      </c>
      <c r="N3308" s="120" t="s">
        <v>114</v>
      </c>
      <c r="O3308" s="122">
        <f t="shared" si="309"/>
        <v>0</v>
      </c>
      <c r="P3308" s="123"/>
    </row>
    <row r="3309" spans="2:16" x14ac:dyDescent="0.2">
      <c r="B3309" s="124"/>
      <c r="C3309" s="137"/>
      <c r="D3309" s="138">
        <f t="shared" si="306"/>
        <v>0</v>
      </c>
      <c r="E3309" s="231"/>
      <c r="F3309" s="119"/>
      <c r="G3309" s="139">
        <f t="shared" si="310"/>
        <v>0</v>
      </c>
      <c r="H3309" s="140">
        <f t="shared" si="307"/>
        <v>0</v>
      </c>
      <c r="I3309" s="122">
        <f t="shared" si="311"/>
        <v>0</v>
      </c>
      <c r="K3309" s="120"/>
      <c r="L3309" s="141" t="e">
        <f t="shared" si="308"/>
        <v>#N/A</v>
      </c>
      <c r="M3309" s="142">
        <f>IF(C3309="ZZ Group",(SUM(IFERROR(SUM(VLOOKUP(C3309,SpeciesLookup,37,FALSE)*E3309/L3309*20*0.001),0)*(1-G3309))),SUM(IFERROR(SUM(VLOOKUP(C3309,SpeciesLookup,37,FALSE)/L3309*'6. Look Up Tables'!$M$9*0.001),0)*(1-G3309)))</f>
        <v>0</v>
      </c>
      <c r="N3309" s="120" t="s">
        <v>114</v>
      </c>
      <c r="O3309" s="122">
        <f t="shared" si="309"/>
        <v>0</v>
      </c>
      <c r="P3309" s="123"/>
    </row>
    <row r="3310" spans="2:16" x14ac:dyDescent="0.2">
      <c r="B3310" s="124"/>
      <c r="C3310" s="137"/>
      <c r="D3310" s="138">
        <f t="shared" si="306"/>
        <v>0</v>
      </c>
      <c r="E3310" s="231"/>
      <c r="F3310" s="119"/>
      <c r="G3310" s="139">
        <f t="shared" si="310"/>
        <v>0</v>
      </c>
      <c r="H3310" s="140">
        <f t="shared" si="307"/>
        <v>0</v>
      </c>
      <c r="I3310" s="122">
        <f t="shared" si="311"/>
        <v>0</v>
      </c>
      <c r="K3310" s="120"/>
      <c r="L3310" s="141" t="e">
        <f t="shared" si="308"/>
        <v>#N/A</v>
      </c>
      <c r="M3310" s="142">
        <f>IF(C3310="ZZ Group",(SUM(IFERROR(SUM(VLOOKUP(C3310,SpeciesLookup,37,FALSE)*E3310/L3310*20*0.001),0)*(1-G3310))),SUM(IFERROR(SUM(VLOOKUP(C3310,SpeciesLookup,37,FALSE)/L3310*'6. Look Up Tables'!$M$9*0.001),0)*(1-G3310)))</f>
        <v>0</v>
      </c>
      <c r="N3310" s="120" t="s">
        <v>114</v>
      </c>
      <c r="O3310" s="122">
        <f t="shared" si="309"/>
        <v>0</v>
      </c>
      <c r="P3310" s="123"/>
    </row>
    <row r="3311" spans="2:16" x14ac:dyDescent="0.2">
      <c r="B3311" s="124"/>
      <c r="C3311" s="137"/>
      <c r="D3311" s="138">
        <f t="shared" si="306"/>
        <v>0</v>
      </c>
      <c r="E3311" s="231"/>
      <c r="F3311" s="119"/>
      <c r="G3311" s="139">
        <f t="shared" si="310"/>
        <v>0</v>
      </c>
      <c r="H3311" s="140">
        <f t="shared" si="307"/>
        <v>0</v>
      </c>
      <c r="I3311" s="122">
        <f t="shared" si="311"/>
        <v>0</v>
      </c>
      <c r="K3311" s="120"/>
      <c r="L3311" s="141" t="e">
        <f t="shared" si="308"/>
        <v>#N/A</v>
      </c>
      <c r="M3311" s="142">
        <f>IF(C3311="ZZ Group",(SUM(IFERROR(SUM(VLOOKUP(C3311,SpeciesLookup,37,FALSE)*E3311/L3311*20*0.001),0)*(1-G3311))),SUM(IFERROR(SUM(VLOOKUP(C3311,SpeciesLookup,37,FALSE)/L3311*'6. Look Up Tables'!$M$9*0.001),0)*(1-G3311)))</f>
        <v>0</v>
      </c>
      <c r="N3311" s="120" t="s">
        <v>114</v>
      </c>
      <c r="O3311" s="122">
        <f t="shared" si="309"/>
        <v>0</v>
      </c>
      <c r="P3311" s="123"/>
    </row>
    <row r="3312" spans="2:16" x14ac:dyDescent="0.2">
      <c r="B3312" s="124"/>
      <c r="C3312" s="137"/>
      <c r="D3312" s="138">
        <f t="shared" si="306"/>
        <v>0</v>
      </c>
      <c r="E3312" s="231"/>
      <c r="F3312" s="119"/>
      <c r="G3312" s="139">
        <f t="shared" si="310"/>
        <v>0</v>
      </c>
      <c r="H3312" s="140">
        <f t="shared" si="307"/>
        <v>0</v>
      </c>
      <c r="I3312" s="122">
        <f t="shared" si="311"/>
        <v>0</v>
      </c>
      <c r="K3312" s="120"/>
      <c r="L3312" s="141" t="e">
        <f t="shared" si="308"/>
        <v>#N/A</v>
      </c>
      <c r="M3312" s="142">
        <f>IF(C3312="ZZ Group",(SUM(IFERROR(SUM(VLOOKUP(C3312,SpeciesLookup,37,FALSE)*E3312/L3312*20*0.001),0)*(1-G3312))),SUM(IFERROR(SUM(VLOOKUP(C3312,SpeciesLookup,37,FALSE)/L3312*'6. Look Up Tables'!$M$9*0.001),0)*(1-G3312)))</f>
        <v>0</v>
      </c>
      <c r="N3312" s="120" t="s">
        <v>114</v>
      </c>
      <c r="O3312" s="122">
        <f t="shared" si="309"/>
        <v>0</v>
      </c>
      <c r="P3312" s="123"/>
    </row>
    <row r="3313" spans="2:16" x14ac:dyDescent="0.2">
      <c r="B3313" s="124"/>
      <c r="C3313" s="137"/>
      <c r="D3313" s="138">
        <f t="shared" si="306"/>
        <v>0</v>
      </c>
      <c r="E3313" s="231"/>
      <c r="F3313" s="119"/>
      <c r="G3313" s="139">
        <f t="shared" si="310"/>
        <v>0</v>
      </c>
      <c r="H3313" s="140">
        <f t="shared" si="307"/>
        <v>0</v>
      </c>
      <c r="I3313" s="122">
        <f t="shared" si="311"/>
        <v>0</v>
      </c>
      <c r="K3313" s="120"/>
      <c r="L3313" s="141" t="e">
        <f t="shared" si="308"/>
        <v>#N/A</v>
      </c>
      <c r="M3313" s="142">
        <f>IF(C3313="ZZ Group",(SUM(IFERROR(SUM(VLOOKUP(C3313,SpeciesLookup,37,FALSE)*E3313/L3313*20*0.001),0)*(1-G3313))),SUM(IFERROR(SUM(VLOOKUP(C3313,SpeciesLookup,37,FALSE)/L3313*'6. Look Up Tables'!$M$9*0.001),0)*(1-G3313)))</f>
        <v>0</v>
      </c>
      <c r="N3313" s="120" t="s">
        <v>114</v>
      </c>
      <c r="O3313" s="122">
        <f t="shared" si="309"/>
        <v>0</v>
      </c>
      <c r="P3313" s="123"/>
    </row>
    <row r="3314" spans="2:16" x14ac:dyDescent="0.2">
      <c r="B3314" s="124"/>
      <c r="C3314" s="137"/>
      <c r="D3314" s="138">
        <f t="shared" si="306"/>
        <v>0</v>
      </c>
      <c r="E3314" s="231"/>
      <c r="F3314" s="119"/>
      <c r="G3314" s="139">
        <f t="shared" si="310"/>
        <v>0</v>
      </c>
      <c r="H3314" s="140">
        <f t="shared" si="307"/>
        <v>0</v>
      </c>
      <c r="I3314" s="122">
        <f t="shared" si="311"/>
        <v>0</v>
      </c>
      <c r="K3314" s="120"/>
      <c r="L3314" s="141" t="e">
        <f t="shared" si="308"/>
        <v>#N/A</v>
      </c>
      <c r="M3314" s="142">
        <f>IF(C3314="ZZ Group",(SUM(IFERROR(SUM(VLOOKUP(C3314,SpeciesLookup,37,FALSE)*E3314/L3314*20*0.001),0)*(1-G3314))),SUM(IFERROR(SUM(VLOOKUP(C3314,SpeciesLookup,37,FALSE)/L3314*'6. Look Up Tables'!$M$9*0.001),0)*(1-G3314)))</f>
        <v>0</v>
      </c>
      <c r="N3314" s="120" t="s">
        <v>114</v>
      </c>
      <c r="O3314" s="122">
        <f t="shared" si="309"/>
        <v>0</v>
      </c>
      <c r="P3314" s="123"/>
    </row>
    <row r="3315" spans="2:16" x14ac:dyDescent="0.2">
      <c r="B3315" s="124"/>
      <c r="C3315" s="137"/>
      <c r="D3315" s="138">
        <f t="shared" si="306"/>
        <v>0</v>
      </c>
      <c r="E3315" s="231"/>
      <c r="F3315" s="119"/>
      <c r="G3315" s="139">
        <f t="shared" si="310"/>
        <v>0</v>
      </c>
      <c r="H3315" s="140">
        <f t="shared" si="307"/>
        <v>0</v>
      </c>
      <c r="I3315" s="122">
        <f t="shared" si="311"/>
        <v>0</v>
      </c>
      <c r="K3315" s="120"/>
      <c r="L3315" s="141" t="e">
        <f t="shared" si="308"/>
        <v>#N/A</v>
      </c>
      <c r="M3315" s="142">
        <f>IF(C3315="ZZ Group",(SUM(IFERROR(SUM(VLOOKUP(C3315,SpeciesLookup,37,FALSE)*E3315/L3315*20*0.001),0)*(1-G3315))),SUM(IFERROR(SUM(VLOOKUP(C3315,SpeciesLookup,37,FALSE)/L3315*'6. Look Up Tables'!$M$9*0.001),0)*(1-G3315)))</f>
        <v>0</v>
      </c>
      <c r="N3315" s="120" t="s">
        <v>114</v>
      </c>
      <c r="O3315" s="122">
        <f t="shared" si="309"/>
        <v>0</v>
      </c>
      <c r="P3315" s="123"/>
    </row>
    <row r="3316" spans="2:16" x14ac:dyDescent="0.2">
      <c r="B3316" s="124"/>
      <c r="C3316" s="137"/>
      <c r="D3316" s="138">
        <f t="shared" si="306"/>
        <v>0</v>
      </c>
      <c r="E3316" s="231"/>
      <c r="F3316" s="119"/>
      <c r="G3316" s="139">
        <f t="shared" si="310"/>
        <v>0</v>
      </c>
      <c r="H3316" s="140">
        <f t="shared" si="307"/>
        <v>0</v>
      </c>
      <c r="I3316" s="122">
        <f t="shared" si="311"/>
        <v>0</v>
      </c>
      <c r="K3316" s="120"/>
      <c r="L3316" s="141" t="e">
        <f t="shared" si="308"/>
        <v>#N/A</v>
      </c>
      <c r="M3316" s="142">
        <f>IF(C3316="ZZ Group",(SUM(IFERROR(SUM(VLOOKUP(C3316,SpeciesLookup,37,FALSE)*E3316/L3316*20*0.001),0)*(1-G3316))),SUM(IFERROR(SUM(VLOOKUP(C3316,SpeciesLookup,37,FALSE)/L3316*'6. Look Up Tables'!$M$9*0.001),0)*(1-G3316)))</f>
        <v>0</v>
      </c>
      <c r="N3316" s="120" t="s">
        <v>114</v>
      </c>
      <c r="O3316" s="122">
        <f t="shared" si="309"/>
        <v>0</v>
      </c>
      <c r="P3316" s="123"/>
    </row>
    <row r="3317" spans="2:16" x14ac:dyDescent="0.2">
      <c r="B3317" s="124"/>
      <c r="C3317" s="137"/>
      <c r="D3317" s="138">
        <f t="shared" si="306"/>
        <v>0</v>
      </c>
      <c r="E3317" s="231"/>
      <c r="F3317" s="119"/>
      <c r="G3317" s="139">
        <f t="shared" si="310"/>
        <v>0</v>
      </c>
      <c r="H3317" s="140">
        <f t="shared" si="307"/>
        <v>0</v>
      </c>
      <c r="I3317" s="122">
        <f t="shared" si="311"/>
        <v>0</v>
      </c>
      <c r="K3317" s="120"/>
      <c r="L3317" s="141" t="e">
        <f t="shared" si="308"/>
        <v>#N/A</v>
      </c>
      <c r="M3317" s="142">
        <f>IF(C3317="ZZ Group",(SUM(IFERROR(SUM(VLOOKUP(C3317,SpeciesLookup,37,FALSE)*E3317/L3317*20*0.001),0)*(1-G3317))),SUM(IFERROR(SUM(VLOOKUP(C3317,SpeciesLookup,37,FALSE)/L3317*'6. Look Up Tables'!$M$9*0.001),0)*(1-G3317)))</f>
        <v>0</v>
      </c>
      <c r="N3317" s="120" t="s">
        <v>114</v>
      </c>
      <c r="O3317" s="122">
        <f t="shared" si="309"/>
        <v>0</v>
      </c>
      <c r="P3317" s="123"/>
    </row>
    <row r="3318" spans="2:16" x14ac:dyDescent="0.2">
      <c r="B3318" s="124"/>
      <c r="C3318" s="137"/>
      <c r="D3318" s="138">
        <f t="shared" si="306"/>
        <v>0</v>
      </c>
      <c r="E3318" s="231"/>
      <c r="F3318" s="119"/>
      <c r="G3318" s="139">
        <f t="shared" si="310"/>
        <v>0</v>
      </c>
      <c r="H3318" s="140">
        <f t="shared" si="307"/>
        <v>0</v>
      </c>
      <c r="I3318" s="122">
        <f t="shared" si="311"/>
        <v>0</v>
      </c>
      <c r="K3318" s="120"/>
      <c r="L3318" s="141" t="e">
        <f t="shared" si="308"/>
        <v>#N/A</v>
      </c>
      <c r="M3318" s="142">
        <f>IF(C3318="ZZ Group",(SUM(IFERROR(SUM(VLOOKUP(C3318,SpeciesLookup,37,FALSE)*E3318/L3318*20*0.001),0)*(1-G3318))),SUM(IFERROR(SUM(VLOOKUP(C3318,SpeciesLookup,37,FALSE)/L3318*'6. Look Up Tables'!$M$9*0.001),0)*(1-G3318)))</f>
        <v>0</v>
      </c>
      <c r="N3318" s="120" t="s">
        <v>114</v>
      </c>
      <c r="O3318" s="122">
        <f t="shared" si="309"/>
        <v>0</v>
      </c>
      <c r="P3318" s="123"/>
    </row>
    <row r="3319" spans="2:16" x14ac:dyDescent="0.2">
      <c r="B3319" s="124"/>
      <c r="C3319" s="137"/>
      <c r="D3319" s="138">
        <f t="shared" si="306"/>
        <v>0</v>
      </c>
      <c r="E3319" s="231"/>
      <c r="F3319" s="119"/>
      <c r="G3319" s="139">
        <f t="shared" si="310"/>
        <v>0</v>
      </c>
      <c r="H3319" s="140">
        <f t="shared" si="307"/>
        <v>0</v>
      </c>
      <c r="I3319" s="122">
        <f t="shared" si="311"/>
        <v>0</v>
      </c>
      <c r="K3319" s="120"/>
      <c r="L3319" s="141" t="e">
        <f t="shared" si="308"/>
        <v>#N/A</v>
      </c>
      <c r="M3319" s="142">
        <f>IF(C3319="ZZ Group",(SUM(IFERROR(SUM(VLOOKUP(C3319,SpeciesLookup,37,FALSE)*E3319/L3319*20*0.001),0)*(1-G3319))),SUM(IFERROR(SUM(VLOOKUP(C3319,SpeciesLookup,37,FALSE)/L3319*'6. Look Up Tables'!$M$9*0.001),0)*(1-G3319)))</f>
        <v>0</v>
      </c>
      <c r="N3319" s="120" t="s">
        <v>114</v>
      </c>
      <c r="O3319" s="122">
        <f t="shared" si="309"/>
        <v>0</v>
      </c>
      <c r="P3319" s="123"/>
    </row>
    <row r="3320" spans="2:16" x14ac:dyDescent="0.2">
      <c r="B3320" s="124"/>
      <c r="C3320" s="137"/>
      <c r="D3320" s="138">
        <f t="shared" si="306"/>
        <v>0</v>
      </c>
      <c r="E3320" s="231"/>
      <c r="F3320" s="119"/>
      <c r="G3320" s="139">
        <f t="shared" si="310"/>
        <v>0</v>
      </c>
      <c r="H3320" s="140">
        <f t="shared" si="307"/>
        <v>0</v>
      </c>
      <c r="I3320" s="122">
        <f t="shared" si="311"/>
        <v>0</v>
      </c>
      <c r="K3320" s="120"/>
      <c r="L3320" s="141" t="e">
        <f t="shared" si="308"/>
        <v>#N/A</v>
      </c>
      <c r="M3320" s="142">
        <f>IF(C3320="ZZ Group",(SUM(IFERROR(SUM(VLOOKUP(C3320,SpeciesLookup,37,FALSE)*E3320/L3320*20*0.001),0)*(1-G3320))),SUM(IFERROR(SUM(VLOOKUP(C3320,SpeciesLookup,37,FALSE)/L3320*'6. Look Up Tables'!$M$9*0.001),0)*(1-G3320)))</f>
        <v>0</v>
      </c>
      <c r="N3320" s="120" t="s">
        <v>114</v>
      </c>
      <c r="O3320" s="122">
        <f t="shared" si="309"/>
        <v>0</v>
      </c>
      <c r="P3320" s="123"/>
    </row>
    <row r="3321" spans="2:16" x14ac:dyDescent="0.2">
      <c r="B3321" s="124"/>
      <c r="C3321" s="137"/>
      <c r="D3321" s="138">
        <f t="shared" si="306"/>
        <v>0</v>
      </c>
      <c r="E3321" s="231"/>
      <c r="F3321" s="119"/>
      <c r="G3321" s="139">
        <f t="shared" si="310"/>
        <v>0</v>
      </c>
      <c r="H3321" s="140">
        <f t="shared" si="307"/>
        <v>0</v>
      </c>
      <c r="I3321" s="122">
        <f t="shared" si="311"/>
        <v>0</v>
      </c>
      <c r="K3321" s="120"/>
      <c r="L3321" s="141" t="e">
        <f t="shared" si="308"/>
        <v>#N/A</v>
      </c>
      <c r="M3321" s="142">
        <f>IF(C3321="ZZ Group",(SUM(IFERROR(SUM(VLOOKUP(C3321,SpeciesLookup,37,FALSE)*E3321/L3321*20*0.001),0)*(1-G3321))),SUM(IFERROR(SUM(VLOOKUP(C3321,SpeciesLookup,37,FALSE)/L3321*'6. Look Up Tables'!$M$9*0.001),0)*(1-G3321)))</f>
        <v>0</v>
      </c>
      <c r="N3321" s="120" t="s">
        <v>114</v>
      </c>
      <c r="O3321" s="122">
        <f t="shared" si="309"/>
        <v>0</v>
      </c>
      <c r="P3321" s="123"/>
    </row>
    <row r="3322" spans="2:16" x14ac:dyDescent="0.2">
      <c r="B3322" s="124"/>
      <c r="C3322" s="137"/>
      <c r="D3322" s="138">
        <f t="shared" si="306"/>
        <v>0</v>
      </c>
      <c r="E3322" s="231"/>
      <c r="F3322" s="119"/>
      <c r="G3322" s="139">
        <f t="shared" si="310"/>
        <v>0</v>
      </c>
      <c r="H3322" s="140">
        <f t="shared" si="307"/>
        <v>0</v>
      </c>
      <c r="I3322" s="122">
        <f t="shared" si="311"/>
        <v>0</v>
      </c>
      <c r="K3322" s="120"/>
      <c r="L3322" s="141" t="e">
        <f t="shared" si="308"/>
        <v>#N/A</v>
      </c>
      <c r="M3322" s="142">
        <f>IF(C3322="ZZ Group",(SUM(IFERROR(SUM(VLOOKUP(C3322,SpeciesLookup,37,FALSE)*E3322/L3322*20*0.001),0)*(1-G3322))),SUM(IFERROR(SUM(VLOOKUP(C3322,SpeciesLookup,37,FALSE)/L3322*'6. Look Up Tables'!$M$9*0.001),0)*(1-G3322)))</f>
        <v>0</v>
      </c>
      <c r="N3322" s="120" t="s">
        <v>114</v>
      </c>
      <c r="O3322" s="122">
        <f t="shared" si="309"/>
        <v>0</v>
      </c>
      <c r="P3322" s="123"/>
    </row>
    <row r="3323" spans="2:16" x14ac:dyDescent="0.2">
      <c r="B3323" s="124"/>
      <c r="C3323" s="137"/>
      <c r="D3323" s="138">
        <f t="shared" si="306"/>
        <v>0</v>
      </c>
      <c r="E3323" s="231"/>
      <c r="F3323" s="119"/>
      <c r="G3323" s="139">
        <f t="shared" si="310"/>
        <v>0</v>
      </c>
      <c r="H3323" s="140">
        <f t="shared" si="307"/>
        <v>0</v>
      </c>
      <c r="I3323" s="122">
        <f t="shared" si="311"/>
        <v>0</v>
      </c>
      <c r="K3323" s="120"/>
      <c r="L3323" s="141" t="e">
        <f t="shared" si="308"/>
        <v>#N/A</v>
      </c>
      <c r="M3323" s="142">
        <f>IF(C3323="ZZ Group",(SUM(IFERROR(SUM(VLOOKUP(C3323,SpeciesLookup,37,FALSE)*E3323/L3323*20*0.001),0)*(1-G3323))),SUM(IFERROR(SUM(VLOOKUP(C3323,SpeciesLookup,37,FALSE)/L3323*'6. Look Up Tables'!$M$9*0.001),0)*(1-G3323)))</f>
        <v>0</v>
      </c>
      <c r="N3323" s="120" t="s">
        <v>114</v>
      </c>
      <c r="O3323" s="122">
        <f t="shared" si="309"/>
        <v>0</v>
      </c>
      <c r="P3323" s="123"/>
    </row>
    <row r="3324" spans="2:16" x14ac:dyDescent="0.2">
      <c r="B3324" s="124"/>
      <c r="C3324" s="137"/>
      <c r="D3324" s="138">
        <f t="shared" si="306"/>
        <v>0</v>
      </c>
      <c r="E3324" s="231"/>
      <c r="F3324" s="119"/>
      <c r="G3324" s="139">
        <f t="shared" si="310"/>
        <v>0</v>
      </c>
      <c r="H3324" s="140">
        <f t="shared" si="307"/>
        <v>0</v>
      </c>
      <c r="I3324" s="122">
        <f t="shared" si="311"/>
        <v>0</v>
      </c>
      <c r="K3324" s="120"/>
      <c r="L3324" s="141" t="e">
        <f t="shared" si="308"/>
        <v>#N/A</v>
      </c>
      <c r="M3324" s="142">
        <f>IF(C3324="ZZ Group",(SUM(IFERROR(SUM(VLOOKUP(C3324,SpeciesLookup,37,FALSE)*E3324/L3324*20*0.001),0)*(1-G3324))),SUM(IFERROR(SUM(VLOOKUP(C3324,SpeciesLookup,37,FALSE)/L3324*'6. Look Up Tables'!$M$9*0.001),0)*(1-G3324)))</f>
        <v>0</v>
      </c>
      <c r="N3324" s="120" t="s">
        <v>114</v>
      </c>
      <c r="O3324" s="122">
        <f t="shared" si="309"/>
        <v>0</v>
      </c>
      <c r="P3324" s="123"/>
    </row>
    <row r="3325" spans="2:16" x14ac:dyDescent="0.2">
      <c r="B3325" s="124"/>
      <c r="C3325" s="137"/>
      <c r="D3325" s="138">
        <f t="shared" si="306"/>
        <v>0</v>
      </c>
      <c r="E3325" s="231"/>
      <c r="F3325" s="119"/>
      <c r="G3325" s="139">
        <f t="shared" si="310"/>
        <v>0</v>
      </c>
      <c r="H3325" s="140">
        <f t="shared" si="307"/>
        <v>0</v>
      </c>
      <c r="I3325" s="122">
        <f t="shared" si="311"/>
        <v>0</v>
      </c>
      <c r="K3325" s="120"/>
      <c r="L3325" s="141" t="e">
        <f t="shared" si="308"/>
        <v>#N/A</v>
      </c>
      <c r="M3325" s="142">
        <f>IF(C3325="ZZ Group",(SUM(IFERROR(SUM(VLOOKUP(C3325,SpeciesLookup,37,FALSE)*E3325/L3325*20*0.001),0)*(1-G3325))),SUM(IFERROR(SUM(VLOOKUP(C3325,SpeciesLookup,37,FALSE)/L3325*'6. Look Up Tables'!$M$9*0.001),0)*(1-G3325)))</f>
        <v>0</v>
      </c>
      <c r="N3325" s="120" t="s">
        <v>114</v>
      </c>
      <c r="O3325" s="122">
        <f t="shared" si="309"/>
        <v>0</v>
      </c>
      <c r="P3325" s="123"/>
    </row>
    <row r="3326" spans="2:16" x14ac:dyDescent="0.2">
      <c r="B3326" s="124"/>
      <c r="C3326" s="137"/>
      <c r="D3326" s="138">
        <f t="shared" si="306"/>
        <v>0</v>
      </c>
      <c r="E3326" s="231"/>
      <c r="F3326" s="119"/>
      <c r="G3326" s="139">
        <f t="shared" si="310"/>
        <v>0</v>
      </c>
      <c r="H3326" s="140">
        <f t="shared" si="307"/>
        <v>0</v>
      </c>
      <c r="I3326" s="122">
        <f t="shared" si="311"/>
        <v>0</v>
      </c>
      <c r="K3326" s="120"/>
      <c r="L3326" s="141" t="e">
        <f t="shared" si="308"/>
        <v>#N/A</v>
      </c>
      <c r="M3326" s="142">
        <f>IF(C3326="ZZ Group",(SUM(IFERROR(SUM(VLOOKUP(C3326,SpeciesLookup,37,FALSE)*E3326/L3326*20*0.001),0)*(1-G3326))),SUM(IFERROR(SUM(VLOOKUP(C3326,SpeciesLookup,37,FALSE)/L3326*'6. Look Up Tables'!$M$9*0.001),0)*(1-G3326)))</f>
        <v>0</v>
      </c>
      <c r="N3326" s="120" t="s">
        <v>114</v>
      </c>
      <c r="O3326" s="122">
        <f t="shared" si="309"/>
        <v>0</v>
      </c>
      <c r="P3326" s="123"/>
    </row>
    <row r="3327" spans="2:16" x14ac:dyDescent="0.2">
      <c r="B3327" s="124"/>
      <c r="C3327" s="137"/>
      <c r="D3327" s="138">
        <f t="shared" si="306"/>
        <v>0</v>
      </c>
      <c r="E3327" s="231"/>
      <c r="F3327" s="119"/>
      <c r="G3327" s="139">
        <f t="shared" si="310"/>
        <v>0</v>
      </c>
      <c r="H3327" s="140">
        <f t="shared" si="307"/>
        <v>0</v>
      </c>
      <c r="I3327" s="122">
        <f t="shared" si="311"/>
        <v>0</v>
      </c>
      <c r="K3327" s="120"/>
      <c r="L3327" s="141" t="e">
        <f t="shared" si="308"/>
        <v>#N/A</v>
      </c>
      <c r="M3327" s="142">
        <f>IF(C3327="ZZ Group",(SUM(IFERROR(SUM(VLOOKUP(C3327,SpeciesLookup,37,FALSE)*E3327/L3327*20*0.001),0)*(1-G3327))),SUM(IFERROR(SUM(VLOOKUP(C3327,SpeciesLookup,37,FALSE)/L3327*'6. Look Up Tables'!$M$9*0.001),0)*(1-G3327)))</f>
        <v>0</v>
      </c>
      <c r="N3327" s="120" t="s">
        <v>114</v>
      </c>
      <c r="O3327" s="122">
        <f t="shared" si="309"/>
        <v>0</v>
      </c>
      <c r="P3327" s="123"/>
    </row>
    <row r="3328" spans="2:16" x14ac:dyDescent="0.2">
      <c r="B3328" s="124"/>
      <c r="C3328" s="137"/>
      <c r="D3328" s="138">
        <f t="shared" si="306"/>
        <v>0</v>
      </c>
      <c r="E3328" s="231"/>
      <c r="F3328" s="119"/>
      <c r="G3328" s="139">
        <f t="shared" si="310"/>
        <v>0</v>
      </c>
      <c r="H3328" s="140">
        <f t="shared" si="307"/>
        <v>0</v>
      </c>
      <c r="I3328" s="122">
        <f t="shared" si="311"/>
        <v>0</v>
      </c>
      <c r="K3328" s="120"/>
      <c r="L3328" s="141" t="e">
        <f t="shared" si="308"/>
        <v>#N/A</v>
      </c>
      <c r="M3328" s="142">
        <f>IF(C3328="ZZ Group",(SUM(IFERROR(SUM(VLOOKUP(C3328,SpeciesLookup,37,FALSE)*E3328/L3328*20*0.001),0)*(1-G3328))),SUM(IFERROR(SUM(VLOOKUP(C3328,SpeciesLookup,37,FALSE)/L3328*'6. Look Up Tables'!$M$9*0.001),0)*(1-G3328)))</f>
        <v>0</v>
      </c>
      <c r="N3328" s="120" t="s">
        <v>114</v>
      </c>
      <c r="O3328" s="122">
        <f t="shared" si="309"/>
        <v>0</v>
      </c>
      <c r="P3328" s="123"/>
    </row>
    <row r="3329" spans="2:16" x14ac:dyDescent="0.2">
      <c r="B3329" s="124"/>
      <c r="C3329" s="137"/>
      <c r="D3329" s="138">
        <f t="shared" ref="D3329:D3392" si="312">IFERROR(VLOOKUP(C3329,SpeciesLookup,25,FALSE),0)</f>
        <v>0</v>
      </c>
      <c r="E3329" s="231"/>
      <c r="F3329" s="119"/>
      <c r="G3329" s="139">
        <f t="shared" si="310"/>
        <v>0</v>
      </c>
      <c r="H3329" s="140">
        <f t="shared" ref="H3329:H3392" si="313">IFERROR(VLOOKUP(C3329,SpeciesLookup,26,FALSE),0)</f>
        <v>0</v>
      </c>
      <c r="I3329" s="122">
        <f t="shared" si="311"/>
        <v>0</v>
      </c>
      <c r="K3329" s="120"/>
      <c r="L3329" s="141" t="e">
        <f t="shared" ref="L3329:L3392" si="314">VLOOKUP(K3329,AWHC,2,FALSE)</f>
        <v>#N/A</v>
      </c>
      <c r="M3329" s="142">
        <f>IF(C3329="ZZ Group",(SUM(IFERROR(SUM(VLOOKUP(C3329,SpeciesLookup,37,FALSE)*E3329/L3329*20*0.001),0)*(1-G3329))),SUM(IFERROR(SUM(VLOOKUP(C3329,SpeciesLookup,37,FALSE)/L3329*'6. Look Up Tables'!$M$9*0.001),0)*(1-G3329)))</f>
        <v>0</v>
      </c>
      <c r="N3329" s="120" t="s">
        <v>114</v>
      </c>
      <c r="O3329" s="122">
        <f t="shared" ref="O3329:O3392" si="315">IF(N3329="Yes",M3329*0.8,M3329)</f>
        <v>0</v>
      </c>
      <c r="P3329" s="123"/>
    </row>
    <row r="3330" spans="2:16" x14ac:dyDescent="0.2">
      <c r="B3330" s="124"/>
      <c r="C3330" s="137"/>
      <c r="D3330" s="138">
        <f t="shared" si="312"/>
        <v>0</v>
      </c>
      <c r="E3330" s="231"/>
      <c r="F3330" s="119"/>
      <c r="G3330" s="139">
        <f t="shared" si="310"/>
        <v>0</v>
      </c>
      <c r="H3330" s="140">
        <f t="shared" si="313"/>
        <v>0</v>
      </c>
      <c r="I3330" s="122">
        <f t="shared" si="311"/>
        <v>0</v>
      </c>
      <c r="K3330" s="120"/>
      <c r="L3330" s="141" t="e">
        <f t="shared" si="314"/>
        <v>#N/A</v>
      </c>
      <c r="M3330" s="142">
        <f>IF(C3330="ZZ Group",(SUM(IFERROR(SUM(VLOOKUP(C3330,SpeciesLookup,37,FALSE)*E3330/L3330*20*0.001),0)*(1-G3330))),SUM(IFERROR(SUM(VLOOKUP(C3330,SpeciesLookup,37,FALSE)/L3330*'6. Look Up Tables'!$M$9*0.001),0)*(1-G3330)))</f>
        <v>0</v>
      </c>
      <c r="N3330" s="120" t="s">
        <v>114</v>
      </c>
      <c r="O3330" s="122">
        <f t="shared" si="315"/>
        <v>0</v>
      </c>
      <c r="P3330" s="123"/>
    </row>
    <row r="3331" spans="2:16" x14ac:dyDescent="0.2">
      <c r="B3331" s="124"/>
      <c r="C3331" s="137"/>
      <c r="D3331" s="138">
        <f t="shared" si="312"/>
        <v>0</v>
      </c>
      <c r="E3331" s="231"/>
      <c r="F3331" s="119"/>
      <c r="G3331" s="139">
        <f t="shared" si="310"/>
        <v>0</v>
      </c>
      <c r="H3331" s="140">
        <f t="shared" si="313"/>
        <v>0</v>
      </c>
      <c r="I3331" s="122">
        <f t="shared" si="311"/>
        <v>0</v>
      </c>
      <c r="K3331" s="120"/>
      <c r="L3331" s="141" t="e">
        <f t="shared" si="314"/>
        <v>#N/A</v>
      </c>
      <c r="M3331" s="142">
        <f>IF(C3331="ZZ Group",(SUM(IFERROR(SUM(VLOOKUP(C3331,SpeciesLookup,37,FALSE)*E3331/L3331*20*0.001),0)*(1-G3331))),SUM(IFERROR(SUM(VLOOKUP(C3331,SpeciesLookup,37,FALSE)/L3331*'6. Look Up Tables'!$M$9*0.001),0)*(1-G3331)))</f>
        <v>0</v>
      </c>
      <c r="N3331" s="120" t="s">
        <v>114</v>
      </c>
      <c r="O3331" s="122">
        <f t="shared" si="315"/>
        <v>0</v>
      </c>
      <c r="P3331" s="123"/>
    </row>
    <row r="3332" spans="2:16" x14ac:dyDescent="0.2">
      <c r="B3332" s="124"/>
      <c r="C3332" s="137"/>
      <c r="D3332" s="138">
        <f t="shared" si="312"/>
        <v>0</v>
      </c>
      <c r="E3332" s="231"/>
      <c r="F3332" s="119"/>
      <c r="G3332" s="139">
        <f t="shared" si="310"/>
        <v>0</v>
      </c>
      <c r="H3332" s="140">
        <f t="shared" si="313"/>
        <v>0</v>
      </c>
      <c r="I3332" s="122">
        <f t="shared" si="311"/>
        <v>0</v>
      </c>
      <c r="K3332" s="120"/>
      <c r="L3332" s="141" t="e">
        <f t="shared" si="314"/>
        <v>#N/A</v>
      </c>
      <c r="M3332" s="142">
        <f>IF(C3332="ZZ Group",(SUM(IFERROR(SUM(VLOOKUP(C3332,SpeciesLookup,37,FALSE)*E3332/L3332*20*0.001),0)*(1-G3332))),SUM(IFERROR(SUM(VLOOKUP(C3332,SpeciesLookup,37,FALSE)/L3332*'6. Look Up Tables'!$M$9*0.001),0)*(1-G3332)))</f>
        <v>0</v>
      </c>
      <c r="N3332" s="120" t="s">
        <v>114</v>
      </c>
      <c r="O3332" s="122">
        <f t="shared" si="315"/>
        <v>0</v>
      </c>
      <c r="P3332" s="123"/>
    </row>
    <row r="3333" spans="2:16" x14ac:dyDescent="0.2">
      <c r="B3333" s="124"/>
      <c r="C3333" s="137"/>
      <c r="D3333" s="138">
        <f t="shared" si="312"/>
        <v>0</v>
      </c>
      <c r="E3333" s="231"/>
      <c r="F3333" s="119"/>
      <c r="G3333" s="139">
        <f t="shared" si="310"/>
        <v>0</v>
      </c>
      <c r="H3333" s="140">
        <f t="shared" si="313"/>
        <v>0</v>
      </c>
      <c r="I3333" s="122">
        <f t="shared" si="311"/>
        <v>0</v>
      </c>
      <c r="K3333" s="120"/>
      <c r="L3333" s="141" t="e">
        <f t="shared" si="314"/>
        <v>#N/A</v>
      </c>
      <c r="M3333" s="142">
        <f>IF(C3333="ZZ Group",(SUM(IFERROR(SUM(VLOOKUP(C3333,SpeciesLookup,37,FALSE)*E3333/L3333*20*0.001),0)*(1-G3333))),SUM(IFERROR(SUM(VLOOKUP(C3333,SpeciesLookup,37,FALSE)/L3333*'6. Look Up Tables'!$M$9*0.001),0)*(1-G3333)))</f>
        <v>0</v>
      </c>
      <c r="N3333" s="120" t="s">
        <v>114</v>
      </c>
      <c r="O3333" s="122">
        <f t="shared" si="315"/>
        <v>0</v>
      </c>
      <c r="P3333" s="123"/>
    </row>
    <row r="3334" spans="2:16" x14ac:dyDescent="0.2">
      <c r="B3334" s="124"/>
      <c r="C3334" s="137"/>
      <c r="D3334" s="138">
        <f t="shared" si="312"/>
        <v>0</v>
      </c>
      <c r="E3334" s="231"/>
      <c r="F3334" s="119"/>
      <c r="G3334" s="139">
        <f t="shared" si="310"/>
        <v>0</v>
      </c>
      <c r="H3334" s="140">
        <f t="shared" si="313"/>
        <v>0</v>
      </c>
      <c r="I3334" s="122">
        <f t="shared" si="311"/>
        <v>0</v>
      </c>
      <c r="K3334" s="120"/>
      <c r="L3334" s="141" t="e">
        <f t="shared" si="314"/>
        <v>#N/A</v>
      </c>
      <c r="M3334" s="142">
        <f>IF(C3334="ZZ Group",(SUM(IFERROR(SUM(VLOOKUP(C3334,SpeciesLookup,37,FALSE)*E3334/L3334*20*0.001),0)*(1-G3334))),SUM(IFERROR(SUM(VLOOKUP(C3334,SpeciesLookup,37,FALSE)/L3334*'6. Look Up Tables'!$M$9*0.001),0)*(1-G3334)))</f>
        <v>0</v>
      </c>
      <c r="N3334" s="120" t="s">
        <v>114</v>
      </c>
      <c r="O3334" s="122">
        <f t="shared" si="315"/>
        <v>0</v>
      </c>
      <c r="P3334" s="123"/>
    </row>
    <row r="3335" spans="2:16" x14ac:dyDescent="0.2">
      <c r="B3335" s="124"/>
      <c r="C3335" s="137"/>
      <c r="D3335" s="138">
        <f t="shared" si="312"/>
        <v>0</v>
      </c>
      <c r="E3335" s="231"/>
      <c r="F3335" s="119"/>
      <c r="G3335" s="139">
        <f t="shared" si="310"/>
        <v>0</v>
      </c>
      <c r="H3335" s="140">
        <f t="shared" si="313"/>
        <v>0</v>
      </c>
      <c r="I3335" s="122">
        <f t="shared" si="311"/>
        <v>0</v>
      </c>
      <c r="K3335" s="120"/>
      <c r="L3335" s="141" t="e">
        <f t="shared" si="314"/>
        <v>#N/A</v>
      </c>
      <c r="M3335" s="142">
        <f>IF(C3335="ZZ Group",(SUM(IFERROR(SUM(VLOOKUP(C3335,SpeciesLookup,37,FALSE)*E3335/L3335*20*0.001),0)*(1-G3335))),SUM(IFERROR(SUM(VLOOKUP(C3335,SpeciesLookup,37,FALSE)/L3335*'6. Look Up Tables'!$M$9*0.001),0)*(1-G3335)))</f>
        <v>0</v>
      </c>
      <c r="N3335" s="120" t="s">
        <v>114</v>
      </c>
      <c r="O3335" s="122">
        <f t="shared" si="315"/>
        <v>0</v>
      </c>
      <c r="P3335" s="123"/>
    </row>
    <row r="3336" spans="2:16" x14ac:dyDescent="0.2">
      <c r="B3336" s="124"/>
      <c r="C3336" s="137"/>
      <c r="D3336" s="138">
        <f t="shared" si="312"/>
        <v>0</v>
      </c>
      <c r="E3336" s="231"/>
      <c r="F3336" s="119"/>
      <c r="G3336" s="139">
        <f t="shared" si="310"/>
        <v>0</v>
      </c>
      <c r="H3336" s="140">
        <f t="shared" si="313"/>
        <v>0</v>
      </c>
      <c r="I3336" s="122">
        <f t="shared" si="311"/>
        <v>0</v>
      </c>
      <c r="K3336" s="120"/>
      <c r="L3336" s="141" t="e">
        <f t="shared" si="314"/>
        <v>#N/A</v>
      </c>
      <c r="M3336" s="142">
        <f>IF(C3336="ZZ Group",(SUM(IFERROR(SUM(VLOOKUP(C3336,SpeciesLookup,37,FALSE)*E3336/L3336*20*0.001),0)*(1-G3336))),SUM(IFERROR(SUM(VLOOKUP(C3336,SpeciesLookup,37,FALSE)/L3336*'6. Look Up Tables'!$M$9*0.001),0)*(1-G3336)))</f>
        <v>0</v>
      </c>
      <c r="N3336" s="120" t="s">
        <v>114</v>
      </c>
      <c r="O3336" s="122">
        <f t="shared" si="315"/>
        <v>0</v>
      </c>
      <c r="P3336" s="123"/>
    </row>
    <row r="3337" spans="2:16" x14ac:dyDescent="0.2">
      <c r="B3337" s="124"/>
      <c r="C3337" s="137"/>
      <c r="D3337" s="138">
        <f t="shared" si="312"/>
        <v>0</v>
      </c>
      <c r="E3337" s="231"/>
      <c r="F3337" s="119"/>
      <c r="G3337" s="139">
        <f t="shared" si="310"/>
        <v>0</v>
      </c>
      <c r="H3337" s="140">
        <f t="shared" si="313"/>
        <v>0</v>
      </c>
      <c r="I3337" s="122">
        <f t="shared" si="311"/>
        <v>0</v>
      </c>
      <c r="K3337" s="120"/>
      <c r="L3337" s="141" t="e">
        <f t="shared" si="314"/>
        <v>#N/A</v>
      </c>
      <c r="M3337" s="142">
        <f>IF(C3337="ZZ Group",(SUM(IFERROR(SUM(VLOOKUP(C3337,SpeciesLookup,37,FALSE)*E3337/L3337*20*0.001),0)*(1-G3337))),SUM(IFERROR(SUM(VLOOKUP(C3337,SpeciesLookup,37,FALSE)/L3337*'6. Look Up Tables'!$M$9*0.001),0)*(1-G3337)))</f>
        <v>0</v>
      </c>
      <c r="N3337" s="120" t="s">
        <v>114</v>
      </c>
      <c r="O3337" s="122">
        <f t="shared" si="315"/>
        <v>0</v>
      </c>
      <c r="P3337" s="123"/>
    </row>
    <row r="3338" spans="2:16" x14ac:dyDescent="0.2">
      <c r="B3338" s="124"/>
      <c r="C3338" s="137"/>
      <c r="D3338" s="138">
        <f t="shared" si="312"/>
        <v>0</v>
      </c>
      <c r="E3338" s="231"/>
      <c r="F3338" s="119"/>
      <c r="G3338" s="139">
        <f t="shared" si="310"/>
        <v>0</v>
      </c>
      <c r="H3338" s="140">
        <f t="shared" si="313"/>
        <v>0</v>
      </c>
      <c r="I3338" s="122">
        <f t="shared" si="311"/>
        <v>0</v>
      </c>
      <c r="K3338" s="120"/>
      <c r="L3338" s="141" t="e">
        <f t="shared" si="314"/>
        <v>#N/A</v>
      </c>
      <c r="M3338" s="142">
        <f>IF(C3338="ZZ Group",(SUM(IFERROR(SUM(VLOOKUP(C3338,SpeciesLookup,37,FALSE)*E3338/L3338*20*0.001),0)*(1-G3338))),SUM(IFERROR(SUM(VLOOKUP(C3338,SpeciesLookup,37,FALSE)/L3338*'6. Look Up Tables'!$M$9*0.001),0)*(1-G3338)))</f>
        <v>0</v>
      </c>
      <c r="N3338" s="120" t="s">
        <v>114</v>
      </c>
      <c r="O3338" s="122">
        <f t="shared" si="315"/>
        <v>0</v>
      </c>
      <c r="P3338" s="123"/>
    </row>
    <row r="3339" spans="2:16" x14ac:dyDescent="0.2">
      <c r="B3339" s="124"/>
      <c r="C3339" s="137"/>
      <c r="D3339" s="138">
        <f t="shared" si="312"/>
        <v>0</v>
      </c>
      <c r="E3339" s="231"/>
      <c r="F3339" s="119"/>
      <c r="G3339" s="139">
        <f t="shared" si="310"/>
        <v>0</v>
      </c>
      <c r="H3339" s="140">
        <f t="shared" si="313"/>
        <v>0</v>
      </c>
      <c r="I3339" s="122">
        <f t="shared" si="311"/>
        <v>0</v>
      </c>
      <c r="K3339" s="120"/>
      <c r="L3339" s="141" t="e">
        <f t="shared" si="314"/>
        <v>#N/A</v>
      </c>
      <c r="M3339" s="142">
        <f>IF(C3339="ZZ Group",(SUM(IFERROR(SUM(VLOOKUP(C3339,SpeciesLookup,37,FALSE)*E3339/L3339*20*0.001),0)*(1-G3339))),SUM(IFERROR(SUM(VLOOKUP(C3339,SpeciesLookup,37,FALSE)/L3339*'6. Look Up Tables'!$M$9*0.001),0)*(1-G3339)))</f>
        <v>0</v>
      </c>
      <c r="N3339" s="120" t="s">
        <v>114</v>
      </c>
      <c r="O3339" s="122">
        <f t="shared" si="315"/>
        <v>0</v>
      </c>
      <c r="P3339" s="123"/>
    </row>
    <row r="3340" spans="2:16" x14ac:dyDescent="0.2">
      <c r="B3340" s="124"/>
      <c r="C3340" s="137"/>
      <c r="D3340" s="138">
        <f t="shared" si="312"/>
        <v>0</v>
      </c>
      <c r="E3340" s="231"/>
      <c r="F3340" s="119"/>
      <c r="G3340" s="139">
        <f t="shared" si="310"/>
        <v>0</v>
      </c>
      <c r="H3340" s="140">
        <f t="shared" si="313"/>
        <v>0</v>
      </c>
      <c r="I3340" s="122">
        <f t="shared" si="311"/>
        <v>0</v>
      </c>
      <c r="K3340" s="120"/>
      <c r="L3340" s="141" t="e">
        <f t="shared" si="314"/>
        <v>#N/A</v>
      </c>
      <c r="M3340" s="142">
        <f>IF(C3340="ZZ Group",(SUM(IFERROR(SUM(VLOOKUP(C3340,SpeciesLookup,37,FALSE)*E3340/L3340*20*0.001),0)*(1-G3340))),SUM(IFERROR(SUM(VLOOKUP(C3340,SpeciesLookup,37,FALSE)/L3340*'6. Look Up Tables'!$M$9*0.001),0)*(1-G3340)))</f>
        <v>0</v>
      </c>
      <c r="N3340" s="120" t="s">
        <v>114</v>
      </c>
      <c r="O3340" s="122">
        <f t="shared" si="315"/>
        <v>0</v>
      </c>
      <c r="P3340" s="123"/>
    </row>
    <row r="3341" spans="2:16" x14ac:dyDescent="0.2">
      <c r="B3341" s="124"/>
      <c r="C3341" s="137"/>
      <c r="D3341" s="138">
        <f t="shared" si="312"/>
        <v>0</v>
      </c>
      <c r="E3341" s="231"/>
      <c r="F3341" s="119"/>
      <c r="G3341" s="139">
        <f t="shared" ref="G3341:G3404" si="316">IF(C3341="ZZ Group",SUM(F3341/E3341),(IFERROR(SUM(F3341/(PI()*(D3341)^2)),0)))</f>
        <v>0</v>
      </c>
      <c r="H3341" s="140">
        <f t="shared" si="313"/>
        <v>0</v>
      </c>
      <c r="I3341" s="122">
        <f t="shared" ref="I3341:I3404" si="317">IFERROR(SUM(H3341*(1-G3341)),(E3341*(1-G3341)))</f>
        <v>0</v>
      </c>
      <c r="K3341" s="120"/>
      <c r="L3341" s="141" t="e">
        <f t="shared" si="314"/>
        <v>#N/A</v>
      </c>
      <c r="M3341" s="142">
        <f>IF(C3341="ZZ Group",(SUM(IFERROR(SUM(VLOOKUP(C3341,SpeciesLookup,37,FALSE)*E3341/L3341*20*0.001),0)*(1-G3341))),SUM(IFERROR(SUM(VLOOKUP(C3341,SpeciesLookup,37,FALSE)/L3341*'6. Look Up Tables'!$M$9*0.001),0)*(1-G3341)))</f>
        <v>0</v>
      </c>
      <c r="N3341" s="120" t="s">
        <v>114</v>
      </c>
      <c r="O3341" s="122">
        <f t="shared" si="315"/>
        <v>0</v>
      </c>
      <c r="P3341" s="123"/>
    </row>
    <row r="3342" spans="2:16" x14ac:dyDescent="0.2">
      <c r="B3342" s="124"/>
      <c r="C3342" s="137"/>
      <c r="D3342" s="138">
        <f t="shared" si="312"/>
        <v>0</v>
      </c>
      <c r="E3342" s="231"/>
      <c r="F3342" s="119"/>
      <c r="G3342" s="139">
        <f t="shared" si="316"/>
        <v>0</v>
      </c>
      <c r="H3342" s="140">
        <f t="shared" si="313"/>
        <v>0</v>
      </c>
      <c r="I3342" s="122">
        <f t="shared" si="317"/>
        <v>0</v>
      </c>
      <c r="K3342" s="120"/>
      <c r="L3342" s="141" t="e">
        <f t="shared" si="314"/>
        <v>#N/A</v>
      </c>
      <c r="M3342" s="142">
        <f>IF(C3342="ZZ Group",(SUM(IFERROR(SUM(VLOOKUP(C3342,SpeciesLookup,37,FALSE)*E3342/L3342*20*0.001),0)*(1-G3342))),SUM(IFERROR(SUM(VLOOKUP(C3342,SpeciesLookup,37,FALSE)/L3342*'6. Look Up Tables'!$M$9*0.001),0)*(1-G3342)))</f>
        <v>0</v>
      </c>
      <c r="N3342" s="120" t="s">
        <v>114</v>
      </c>
      <c r="O3342" s="122">
        <f t="shared" si="315"/>
        <v>0</v>
      </c>
      <c r="P3342" s="123"/>
    </row>
    <row r="3343" spans="2:16" x14ac:dyDescent="0.2">
      <c r="B3343" s="124"/>
      <c r="C3343" s="137"/>
      <c r="D3343" s="138">
        <f t="shared" si="312"/>
        <v>0</v>
      </c>
      <c r="E3343" s="231"/>
      <c r="F3343" s="119"/>
      <c r="G3343" s="139">
        <f t="shared" si="316"/>
        <v>0</v>
      </c>
      <c r="H3343" s="140">
        <f t="shared" si="313"/>
        <v>0</v>
      </c>
      <c r="I3343" s="122">
        <f t="shared" si="317"/>
        <v>0</v>
      </c>
      <c r="K3343" s="120"/>
      <c r="L3343" s="141" t="e">
        <f t="shared" si="314"/>
        <v>#N/A</v>
      </c>
      <c r="M3343" s="142">
        <f>IF(C3343="ZZ Group",(SUM(IFERROR(SUM(VLOOKUP(C3343,SpeciesLookup,37,FALSE)*E3343/L3343*20*0.001),0)*(1-G3343))),SUM(IFERROR(SUM(VLOOKUP(C3343,SpeciesLookup,37,FALSE)/L3343*'6. Look Up Tables'!$M$9*0.001),0)*(1-G3343)))</f>
        <v>0</v>
      </c>
      <c r="N3343" s="120" t="s">
        <v>114</v>
      </c>
      <c r="O3343" s="122">
        <f t="shared" si="315"/>
        <v>0</v>
      </c>
      <c r="P3343" s="123"/>
    </row>
    <row r="3344" spans="2:16" x14ac:dyDescent="0.2">
      <c r="B3344" s="124"/>
      <c r="C3344" s="137"/>
      <c r="D3344" s="138">
        <f t="shared" si="312"/>
        <v>0</v>
      </c>
      <c r="E3344" s="231"/>
      <c r="F3344" s="119"/>
      <c r="G3344" s="139">
        <f t="shared" si="316"/>
        <v>0</v>
      </c>
      <c r="H3344" s="140">
        <f t="shared" si="313"/>
        <v>0</v>
      </c>
      <c r="I3344" s="122">
        <f t="shared" si="317"/>
        <v>0</v>
      </c>
      <c r="K3344" s="120"/>
      <c r="L3344" s="141" t="e">
        <f t="shared" si="314"/>
        <v>#N/A</v>
      </c>
      <c r="M3344" s="142">
        <f>IF(C3344="ZZ Group",(SUM(IFERROR(SUM(VLOOKUP(C3344,SpeciesLookup,37,FALSE)*E3344/L3344*20*0.001),0)*(1-G3344))),SUM(IFERROR(SUM(VLOOKUP(C3344,SpeciesLookup,37,FALSE)/L3344*'6. Look Up Tables'!$M$9*0.001),0)*(1-G3344)))</f>
        <v>0</v>
      </c>
      <c r="N3344" s="120" t="s">
        <v>114</v>
      </c>
      <c r="O3344" s="122">
        <f t="shared" si="315"/>
        <v>0</v>
      </c>
      <c r="P3344" s="123"/>
    </row>
    <row r="3345" spans="2:16" x14ac:dyDescent="0.2">
      <c r="B3345" s="124"/>
      <c r="C3345" s="137"/>
      <c r="D3345" s="138">
        <f t="shared" si="312"/>
        <v>0</v>
      </c>
      <c r="E3345" s="231"/>
      <c r="F3345" s="119"/>
      <c r="G3345" s="139">
        <f t="shared" si="316"/>
        <v>0</v>
      </c>
      <c r="H3345" s="140">
        <f t="shared" si="313"/>
        <v>0</v>
      </c>
      <c r="I3345" s="122">
        <f t="shared" si="317"/>
        <v>0</v>
      </c>
      <c r="K3345" s="120"/>
      <c r="L3345" s="141" t="e">
        <f t="shared" si="314"/>
        <v>#N/A</v>
      </c>
      <c r="M3345" s="142">
        <f>IF(C3345="ZZ Group",(SUM(IFERROR(SUM(VLOOKUP(C3345,SpeciesLookup,37,FALSE)*E3345/L3345*20*0.001),0)*(1-G3345))),SUM(IFERROR(SUM(VLOOKUP(C3345,SpeciesLookup,37,FALSE)/L3345*'6. Look Up Tables'!$M$9*0.001),0)*(1-G3345)))</f>
        <v>0</v>
      </c>
      <c r="N3345" s="120" t="s">
        <v>114</v>
      </c>
      <c r="O3345" s="122">
        <f t="shared" si="315"/>
        <v>0</v>
      </c>
      <c r="P3345" s="123"/>
    </row>
    <row r="3346" spans="2:16" x14ac:dyDescent="0.2">
      <c r="B3346" s="124"/>
      <c r="C3346" s="137"/>
      <c r="D3346" s="138">
        <f t="shared" si="312"/>
        <v>0</v>
      </c>
      <c r="E3346" s="231"/>
      <c r="F3346" s="119"/>
      <c r="G3346" s="139">
        <f t="shared" si="316"/>
        <v>0</v>
      </c>
      <c r="H3346" s="140">
        <f t="shared" si="313"/>
        <v>0</v>
      </c>
      <c r="I3346" s="122">
        <f t="shared" si="317"/>
        <v>0</v>
      </c>
      <c r="K3346" s="120"/>
      <c r="L3346" s="141" t="e">
        <f t="shared" si="314"/>
        <v>#N/A</v>
      </c>
      <c r="M3346" s="142">
        <f>IF(C3346="ZZ Group",(SUM(IFERROR(SUM(VLOOKUP(C3346,SpeciesLookup,37,FALSE)*E3346/L3346*20*0.001),0)*(1-G3346))),SUM(IFERROR(SUM(VLOOKUP(C3346,SpeciesLookup,37,FALSE)/L3346*'6. Look Up Tables'!$M$9*0.001),0)*(1-G3346)))</f>
        <v>0</v>
      </c>
      <c r="N3346" s="120" t="s">
        <v>114</v>
      </c>
      <c r="O3346" s="122">
        <f t="shared" si="315"/>
        <v>0</v>
      </c>
      <c r="P3346" s="123"/>
    </row>
    <row r="3347" spans="2:16" x14ac:dyDescent="0.2">
      <c r="B3347" s="124"/>
      <c r="C3347" s="137"/>
      <c r="D3347" s="138">
        <f t="shared" si="312"/>
        <v>0</v>
      </c>
      <c r="E3347" s="231"/>
      <c r="F3347" s="119"/>
      <c r="G3347" s="139">
        <f t="shared" si="316"/>
        <v>0</v>
      </c>
      <c r="H3347" s="140">
        <f t="shared" si="313"/>
        <v>0</v>
      </c>
      <c r="I3347" s="122">
        <f t="shared" si="317"/>
        <v>0</v>
      </c>
      <c r="K3347" s="120"/>
      <c r="L3347" s="141" t="e">
        <f t="shared" si="314"/>
        <v>#N/A</v>
      </c>
      <c r="M3347" s="142">
        <f>IF(C3347="ZZ Group",(SUM(IFERROR(SUM(VLOOKUP(C3347,SpeciesLookup,37,FALSE)*E3347/L3347*20*0.001),0)*(1-G3347))),SUM(IFERROR(SUM(VLOOKUP(C3347,SpeciesLookup,37,FALSE)/L3347*'6. Look Up Tables'!$M$9*0.001),0)*(1-G3347)))</f>
        <v>0</v>
      </c>
      <c r="N3347" s="120" t="s">
        <v>114</v>
      </c>
      <c r="O3347" s="122">
        <f t="shared" si="315"/>
        <v>0</v>
      </c>
      <c r="P3347" s="123"/>
    </row>
    <row r="3348" spans="2:16" x14ac:dyDescent="0.2">
      <c r="B3348" s="124"/>
      <c r="C3348" s="137"/>
      <c r="D3348" s="138">
        <f t="shared" si="312"/>
        <v>0</v>
      </c>
      <c r="E3348" s="231"/>
      <c r="F3348" s="119"/>
      <c r="G3348" s="139">
        <f t="shared" si="316"/>
        <v>0</v>
      </c>
      <c r="H3348" s="140">
        <f t="shared" si="313"/>
        <v>0</v>
      </c>
      <c r="I3348" s="122">
        <f t="shared" si="317"/>
        <v>0</v>
      </c>
      <c r="K3348" s="120"/>
      <c r="L3348" s="141" t="e">
        <f t="shared" si="314"/>
        <v>#N/A</v>
      </c>
      <c r="M3348" s="142">
        <f>IF(C3348="ZZ Group",(SUM(IFERROR(SUM(VLOOKUP(C3348,SpeciesLookup,37,FALSE)*E3348/L3348*20*0.001),0)*(1-G3348))),SUM(IFERROR(SUM(VLOOKUP(C3348,SpeciesLookup,37,FALSE)/L3348*'6. Look Up Tables'!$M$9*0.001),0)*(1-G3348)))</f>
        <v>0</v>
      </c>
      <c r="N3348" s="120" t="s">
        <v>114</v>
      </c>
      <c r="O3348" s="122">
        <f t="shared" si="315"/>
        <v>0</v>
      </c>
      <c r="P3348" s="123"/>
    </row>
    <row r="3349" spans="2:16" x14ac:dyDescent="0.2">
      <c r="B3349" s="124"/>
      <c r="C3349" s="137"/>
      <c r="D3349" s="138">
        <f t="shared" si="312"/>
        <v>0</v>
      </c>
      <c r="E3349" s="231"/>
      <c r="F3349" s="119"/>
      <c r="G3349" s="139">
        <f t="shared" si="316"/>
        <v>0</v>
      </c>
      <c r="H3349" s="140">
        <f t="shared" si="313"/>
        <v>0</v>
      </c>
      <c r="I3349" s="122">
        <f t="shared" si="317"/>
        <v>0</v>
      </c>
      <c r="K3349" s="120"/>
      <c r="L3349" s="141" t="e">
        <f t="shared" si="314"/>
        <v>#N/A</v>
      </c>
      <c r="M3349" s="142">
        <f>IF(C3349="ZZ Group",(SUM(IFERROR(SUM(VLOOKUP(C3349,SpeciesLookup,37,FALSE)*E3349/L3349*20*0.001),0)*(1-G3349))),SUM(IFERROR(SUM(VLOOKUP(C3349,SpeciesLookup,37,FALSE)/L3349*'6. Look Up Tables'!$M$9*0.001),0)*(1-G3349)))</f>
        <v>0</v>
      </c>
      <c r="N3349" s="120" t="s">
        <v>114</v>
      </c>
      <c r="O3349" s="122">
        <f t="shared" si="315"/>
        <v>0</v>
      </c>
      <c r="P3349" s="123"/>
    </row>
    <row r="3350" spans="2:16" x14ac:dyDescent="0.2">
      <c r="B3350" s="124"/>
      <c r="C3350" s="137"/>
      <c r="D3350" s="138">
        <f t="shared" si="312"/>
        <v>0</v>
      </c>
      <c r="E3350" s="231"/>
      <c r="F3350" s="119"/>
      <c r="G3350" s="139">
        <f t="shared" si="316"/>
        <v>0</v>
      </c>
      <c r="H3350" s="140">
        <f t="shared" si="313"/>
        <v>0</v>
      </c>
      <c r="I3350" s="122">
        <f t="shared" si="317"/>
        <v>0</v>
      </c>
      <c r="K3350" s="120"/>
      <c r="L3350" s="141" t="e">
        <f t="shared" si="314"/>
        <v>#N/A</v>
      </c>
      <c r="M3350" s="142">
        <f>IF(C3350="ZZ Group",(SUM(IFERROR(SUM(VLOOKUP(C3350,SpeciesLookup,37,FALSE)*E3350/L3350*20*0.001),0)*(1-G3350))),SUM(IFERROR(SUM(VLOOKUP(C3350,SpeciesLookup,37,FALSE)/L3350*'6. Look Up Tables'!$M$9*0.001),0)*(1-G3350)))</f>
        <v>0</v>
      </c>
      <c r="N3350" s="120" t="s">
        <v>114</v>
      </c>
      <c r="O3350" s="122">
        <f t="shared" si="315"/>
        <v>0</v>
      </c>
      <c r="P3350" s="123"/>
    </row>
    <row r="3351" spans="2:16" x14ac:dyDescent="0.2">
      <c r="B3351" s="124"/>
      <c r="C3351" s="137"/>
      <c r="D3351" s="138">
        <f t="shared" si="312"/>
        <v>0</v>
      </c>
      <c r="E3351" s="231"/>
      <c r="F3351" s="119"/>
      <c r="G3351" s="139">
        <f t="shared" si="316"/>
        <v>0</v>
      </c>
      <c r="H3351" s="140">
        <f t="shared" si="313"/>
        <v>0</v>
      </c>
      <c r="I3351" s="122">
        <f t="shared" si="317"/>
        <v>0</v>
      </c>
      <c r="K3351" s="120"/>
      <c r="L3351" s="141" t="e">
        <f t="shared" si="314"/>
        <v>#N/A</v>
      </c>
      <c r="M3351" s="142">
        <f>IF(C3351="ZZ Group",(SUM(IFERROR(SUM(VLOOKUP(C3351,SpeciesLookup,37,FALSE)*E3351/L3351*20*0.001),0)*(1-G3351))),SUM(IFERROR(SUM(VLOOKUP(C3351,SpeciesLookup,37,FALSE)/L3351*'6. Look Up Tables'!$M$9*0.001),0)*(1-G3351)))</f>
        <v>0</v>
      </c>
      <c r="N3351" s="120" t="s">
        <v>114</v>
      </c>
      <c r="O3351" s="122">
        <f t="shared" si="315"/>
        <v>0</v>
      </c>
      <c r="P3351" s="123"/>
    </row>
    <row r="3352" spans="2:16" x14ac:dyDescent="0.2">
      <c r="B3352" s="124"/>
      <c r="C3352" s="137"/>
      <c r="D3352" s="138">
        <f t="shared" si="312"/>
        <v>0</v>
      </c>
      <c r="E3352" s="231"/>
      <c r="F3352" s="119"/>
      <c r="G3352" s="139">
        <f t="shared" si="316"/>
        <v>0</v>
      </c>
      <c r="H3352" s="140">
        <f t="shared" si="313"/>
        <v>0</v>
      </c>
      <c r="I3352" s="122">
        <f t="shared" si="317"/>
        <v>0</v>
      </c>
      <c r="K3352" s="120"/>
      <c r="L3352" s="141" t="e">
        <f t="shared" si="314"/>
        <v>#N/A</v>
      </c>
      <c r="M3352" s="142">
        <f>IF(C3352="ZZ Group",(SUM(IFERROR(SUM(VLOOKUP(C3352,SpeciesLookup,37,FALSE)*E3352/L3352*20*0.001),0)*(1-G3352))),SUM(IFERROR(SUM(VLOOKUP(C3352,SpeciesLookup,37,FALSE)/L3352*'6. Look Up Tables'!$M$9*0.001),0)*(1-G3352)))</f>
        <v>0</v>
      </c>
      <c r="N3352" s="120" t="s">
        <v>114</v>
      </c>
      <c r="O3352" s="122">
        <f t="shared" si="315"/>
        <v>0</v>
      </c>
      <c r="P3352" s="123"/>
    </row>
    <row r="3353" spans="2:16" x14ac:dyDescent="0.2">
      <c r="B3353" s="124"/>
      <c r="C3353" s="137"/>
      <c r="D3353" s="138">
        <f t="shared" si="312"/>
        <v>0</v>
      </c>
      <c r="E3353" s="231"/>
      <c r="F3353" s="119"/>
      <c r="G3353" s="139">
        <f t="shared" si="316"/>
        <v>0</v>
      </c>
      <c r="H3353" s="140">
        <f t="shared" si="313"/>
        <v>0</v>
      </c>
      <c r="I3353" s="122">
        <f t="shared" si="317"/>
        <v>0</v>
      </c>
      <c r="K3353" s="120"/>
      <c r="L3353" s="141" t="e">
        <f t="shared" si="314"/>
        <v>#N/A</v>
      </c>
      <c r="M3353" s="142">
        <f>IF(C3353="ZZ Group",(SUM(IFERROR(SUM(VLOOKUP(C3353,SpeciesLookup,37,FALSE)*E3353/L3353*20*0.001),0)*(1-G3353))),SUM(IFERROR(SUM(VLOOKUP(C3353,SpeciesLookup,37,FALSE)/L3353*'6. Look Up Tables'!$M$9*0.001),0)*(1-G3353)))</f>
        <v>0</v>
      </c>
      <c r="N3353" s="120" t="s">
        <v>114</v>
      </c>
      <c r="O3353" s="122">
        <f t="shared" si="315"/>
        <v>0</v>
      </c>
      <c r="P3353" s="123"/>
    </row>
    <row r="3354" spans="2:16" x14ac:dyDescent="0.2">
      <c r="B3354" s="124"/>
      <c r="C3354" s="137"/>
      <c r="D3354" s="138">
        <f t="shared" si="312"/>
        <v>0</v>
      </c>
      <c r="E3354" s="231"/>
      <c r="F3354" s="119"/>
      <c r="G3354" s="139">
        <f t="shared" si="316"/>
        <v>0</v>
      </c>
      <c r="H3354" s="140">
        <f t="shared" si="313"/>
        <v>0</v>
      </c>
      <c r="I3354" s="122">
        <f t="shared" si="317"/>
        <v>0</v>
      </c>
      <c r="K3354" s="120"/>
      <c r="L3354" s="141" t="e">
        <f t="shared" si="314"/>
        <v>#N/A</v>
      </c>
      <c r="M3354" s="142">
        <f>IF(C3354="ZZ Group",(SUM(IFERROR(SUM(VLOOKUP(C3354,SpeciesLookup,37,FALSE)*E3354/L3354*20*0.001),0)*(1-G3354))),SUM(IFERROR(SUM(VLOOKUP(C3354,SpeciesLookup,37,FALSE)/L3354*'6. Look Up Tables'!$M$9*0.001),0)*(1-G3354)))</f>
        <v>0</v>
      </c>
      <c r="N3354" s="120" t="s">
        <v>114</v>
      </c>
      <c r="O3354" s="122">
        <f t="shared" si="315"/>
        <v>0</v>
      </c>
      <c r="P3354" s="123"/>
    </row>
    <row r="3355" spans="2:16" x14ac:dyDescent="0.2">
      <c r="B3355" s="124"/>
      <c r="C3355" s="137"/>
      <c r="D3355" s="138">
        <f t="shared" si="312"/>
        <v>0</v>
      </c>
      <c r="E3355" s="231"/>
      <c r="F3355" s="119"/>
      <c r="G3355" s="139">
        <f t="shared" si="316"/>
        <v>0</v>
      </c>
      <c r="H3355" s="140">
        <f t="shared" si="313"/>
        <v>0</v>
      </c>
      <c r="I3355" s="122">
        <f t="shared" si="317"/>
        <v>0</v>
      </c>
      <c r="K3355" s="120"/>
      <c r="L3355" s="141" t="e">
        <f t="shared" si="314"/>
        <v>#N/A</v>
      </c>
      <c r="M3355" s="142">
        <f>IF(C3355="ZZ Group",(SUM(IFERROR(SUM(VLOOKUP(C3355,SpeciesLookup,37,FALSE)*E3355/L3355*20*0.001),0)*(1-G3355))),SUM(IFERROR(SUM(VLOOKUP(C3355,SpeciesLookup,37,FALSE)/L3355*'6. Look Up Tables'!$M$9*0.001),0)*(1-G3355)))</f>
        <v>0</v>
      </c>
      <c r="N3355" s="120" t="s">
        <v>114</v>
      </c>
      <c r="O3355" s="122">
        <f t="shared" si="315"/>
        <v>0</v>
      </c>
      <c r="P3355" s="123"/>
    </row>
    <row r="3356" spans="2:16" x14ac:dyDescent="0.2">
      <c r="B3356" s="124"/>
      <c r="C3356" s="137"/>
      <c r="D3356" s="138">
        <f t="shared" si="312"/>
        <v>0</v>
      </c>
      <c r="E3356" s="231"/>
      <c r="F3356" s="119"/>
      <c r="G3356" s="139">
        <f t="shared" si="316"/>
        <v>0</v>
      </c>
      <c r="H3356" s="140">
        <f t="shared" si="313"/>
        <v>0</v>
      </c>
      <c r="I3356" s="122">
        <f t="shared" si="317"/>
        <v>0</v>
      </c>
      <c r="K3356" s="120"/>
      <c r="L3356" s="141" t="e">
        <f t="shared" si="314"/>
        <v>#N/A</v>
      </c>
      <c r="M3356" s="142">
        <f>IF(C3356="ZZ Group",(SUM(IFERROR(SUM(VLOOKUP(C3356,SpeciesLookup,37,FALSE)*E3356/L3356*20*0.001),0)*(1-G3356))),SUM(IFERROR(SUM(VLOOKUP(C3356,SpeciesLookup,37,FALSE)/L3356*'6. Look Up Tables'!$M$9*0.001),0)*(1-G3356)))</f>
        <v>0</v>
      </c>
      <c r="N3356" s="120" t="s">
        <v>114</v>
      </c>
      <c r="O3356" s="122">
        <f t="shared" si="315"/>
        <v>0</v>
      </c>
      <c r="P3356" s="123"/>
    </row>
    <row r="3357" spans="2:16" x14ac:dyDescent="0.2">
      <c r="B3357" s="124"/>
      <c r="C3357" s="137"/>
      <c r="D3357" s="138">
        <f t="shared" si="312"/>
        <v>0</v>
      </c>
      <c r="E3357" s="231"/>
      <c r="F3357" s="119"/>
      <c r="G3357" s="139">
        <f t="shared" si="316"/>
        <v>0</v>
      </c>
      <c r="H3357" s="140">
        <f t="shared" si="313"/>
        <v>0</v>
      </c>
      <c r="I3357" s="122">
        <f t="shared" si="317"/>
        <v>0</v>
      </c>
      <c r="K3357" s="120"/>
      <c r="L3357" s="141" t="e">
        <f t="shared" si="314"/>
        <v>#N/A</v>
      </c>
      <c r="M3357" s="142">
        <f>IF(C3357="ZZ Group",(SUM(IFERROR(SUM(VLOOKUP(C3357,SpeciesLookup,37,FALSE)*E3357/L3357*20*0.001),0)*(1-G3357))),SUM(IFERROR(SUM(VLOOKUP(C3357,SpeciesLookup,37,FALSE)/L3357*'6. Look Up Tables'!$M$9*0.001),0)*(1-G3357)))</f>
        <v>0</v>
      </c>
      <c r="N3357" s="120" t="s">
        <v>114</v>
      </c>
      <c r="O3357" s="122">
        <f t="shared" si="315"/>
        <v>0</v>
      </c>
      <c r="P3357" s="123"/>
    </row>
    <row r="3358" spans="2:16" x14ac:dyDescent="0.2">
      <c r="B3358" s="124"/>
      <c r="C3358" s="137"/>
      <c r="D3358" s="138">
        <f t="shared" si="312"/>
        <v>0</v>
      </c>
      <c r="E3358" s="231"/>
      <c r="F3358" s="119"/>
      <c r="G3358" s="139">
        <f t="shared" si="316"/>
        <v>0</v>
      </c>
      <c r="H3358" s="140">
        <f t="shared" si="313"/>
        <v>0</v>
      </c>
      <c r="I3358" s="122">
        <f t="shared" si="317"/>
        <v>0</v>
      </c>
      <c r="K3358" s="120"/>
      <c r="L3358" s="141" t="e">
        <f t="shared" si="314"/>
        <v>#N/A</v>
      </c>
      <c r="M3358" s="142">
        <f>IF(C3358="ZZ Group",(SUM(IFERROR(SUM(VLOOKUP(C3358,SpeciesLookup,37,FALSE)*E3358/L3358*20*0.001),0)*(1-G3358))),SUM(IFERROR(SUM(VLOOKUP(C3358,SpeciesLookup,37,FALSE)/L3358*'6. Look Up Tables'!$M$9*0.001),0)*(1-G3358)))</f>
        <v>0</v>
      </c>
      <c r="N3358" s="120" t="s">
        <v>114</v>
      </c>
      <c r="O3358" s="122">
        <f t="shared" si="315"/>
        <v>0</v>
      </c>
      <c r="P3358" s="123"/>
    </row>
    <row r="3359" spans="2:16" x14ac:dyDescent="0.2">
      <c r="B3359" s="124"/>
      <c r="C3359" s="137"/>
      <c r="D3359" s="138">
        <f t="shared" si="312"/>
        <v>0</v>
      </c>
      <c r="E3359" s="231"/>
      <c r="F3359" s="119"/>
      <c r="G3359" s="139">
        <f t="shared" si="316"/>
        <v>0</v>
      </c>
      <c r="H3359" s="140">
        <f t="shared" si="313"/>
        <v>0</v>
      </c>
      <c r="I3359" s="122">
        <f t="shared" si="317"/>
        <v>0</v>
      </c>
      <c r="K3359" s="120"/>
      <c r="L3359" s="141" t="e">
        <f t="shared" si="314"/>
        <v>#N/A</v>
      </c>
      <c r="M3359" s="142">
        <f>IF(C3359="ZZ Group",(SUM(IFERROR(SUM(VLOOKUP(C3359,SpeciesLookup,37,FALSE)*E3359/L3359*20*0.001),0)*(1-G3359))),SUM(IFERROR(SUM(VLOOKUP(C3359,SpeciesLookup,37,FALSE)/L3359*'6. Look Up Tables'!$M$9*0.001),0)*(1-G3359)))</f>
        <v>0</v>
      </c>
      <c r="N3359" s="120" t="s">
        <v>114</v>
      </c>
      <c r="O3359" s="122">
        <f t="shared" si="315"/>
        <v>0</v>
      </c>
      <c r="P3359" s="123"/>
    </row>
    <row r="3360" spans="2:16" x14ac:dyDescent="0.2">
      <c r="B3360" s="124"/>
      <c r="C3360" s="137"/>
      <c r="D3360" s="138">
        <f t="shared" si="312"/>
        <v>0</v>
      </c>
      <c r="E3360" s="231"/>
      <c r="F3360" s="119"/>
      <c r="G3360" s="139">
        <f t="shared" si="316"/>
        <v>0</v>
      </c>
      <c r="H3360" s="140">
        <f t="shared" si="313"/>
        <v>0</v>
      </c>
      <c r="I3360" s="122">
        <f t="shared" si="317"/>
        <v>0</v>
      </c>
      <c r="K3360" s="120"/>
      <c r="L3360" s="141" t="e">
        <f t="shared" si="314"/>
        <v>#N/A</v>
      </c>
      <c r="M3360" s="142">
        <f>IF(C3360="ZZ Group",(SUM(IFERROR(SUM(VLOOKUP(C3360,SpeciesLookup,37,FALSE)*E3360/L3360*20*0.001),0)*(1-G3360))),SUM(IFERROR(SUM(VLOOKUP(C3360,SpeciesLookup,37,FALSE)/L3360*'6. Look Up Tables'!$M$9*0.001),0)*(1-G3360)))</f>
        <v>0</v>
      </c>
      <c r="N3360" s="120" t="s">
        <v>114</v>
      </c>
      <c r="O3360" s="122">
        <f t="shared" si="315"/>
        <v>0</v>
      </c>
      <c r="P3360" s="123"/>
    </row>
    <row r="3361" spans="2:16" x14ac:dyDescent="0.2">
      <c r="B3361" s="124"/>
      <c r="C3361" s="137"/>
      <c r="D3361" s="138">
        <f t="shared" si="312"/>
        <v>0</v>
      </c>
      <c r="E3361" s="231"/>
      <c r="F3361" s="119"/>
      <c r="G3361" s="139">
        <f t="shared" si="316"/>
        <v>0</v>
      </c>
      <c r="H3361" s="140">
        <f t="shared" si="313"/>
        <v>0</v>
      </c>
      <c r="I3361" s="122">
        <f t="shared" si="317"/>
        <v>0</v>
      </c>
      <c r="K3361" s="120"/>
      <c r="L3361" s="141" t="e">
        <f t="shared" si="314"/>
        <v>#N/A</v>
      </c>
      <c r="M3361" s="142">
        <f>IF(C3361="ZZ Group",(SUM(IFERROR(SUM(VLOOKUP(C3361,SpeciesLookup,37,FALSE)*E3361/L3361*20*0.001),0)*(1-G3361))),SUM(IFERROR(SUM(VLOOKUP(C3361,SpeciesLookup,37,FALSE)/L3361*'6. Look Up Tables'!$M$9*0.001),0)*(1-G3361)))</f>
        <v>0</v>
      </c>
      <c r="N3361" s="120" t="s">
        <v>114</v>
      </c>
      <c r="O3361" s="122">
        <f t="shared" si="315"/>
        <v>0</v>
      </c>
      <c r="P3361" s="123"/>
    </row>
    <row r="3362" spans="2:16" x14ac:dyDescent="0.2">
      <c r="B3362" s="124"/>
      <c r="C3362" s="137"/>
      <c r="D3362" s="138">
        <f t="shared" si="312"/>
        <v>0</v>
      </c>
      <c r="E3362" s="231"/>
      <c r="F3362" s="119"/>
      <c r="G3362" s="139">
        <f t="shared" si="316"/>
        <v>0</v>
      </c>
      <c r="H3362" s="140">
        <f t="shared" si="313"/>
        <v>0</v>
      </c>
      <c r="I3362" s="122">
        <f t="shared" si="317"/>
        <v>0</v>
      </c>
      <c r="K3362" s="120"/>
      <c r="L3362" s="141" t="e">
        <f t="shared" si="314"/>
        <v>#N/A</v>
      </c>
      <c r="M3362" s="142">
        <f>IF(C3362="ZZ Group",(SUM(IFERROR(SUM(VLOOKUP(C3362,SpeciesLookup,37,FALSE)*E3362/L3362*20*0.001),0)*(1-G3362))),SUM(IFERROR(SUM(VLOOKUP(C3362,SpeciesLookup,37,FALSE)/L3362*'6. Look Up Tables'!$M$9*0.001),0)*(1-G3362)))</f>
        <v>0</v>
      </c>
      <c r="N3362" s="120" t="s">
        <v>114</v>
      </c>
      <c r="O3362" s="122">
        <f t="shared" si="315"/>
        <v>0</v>
      </c>
      <c r="P3362" s="123"/>
    </row>
    <row r="3363" spans="2:16" x14ac:dyDescent="0.2">
      <c r="B3363" s="124"/>
      <c r="C3363" s="137"/>
      <c r="D3363" s="138">
        <f t="shared" si="312"/>
        <v>0</v>
      </c>
      <c r="E3363" s="231"/>
      <c r="F3363" s="119"/>
      <c r="G3363" s="139">
        <f t="shared" si="316"/>
        <v>0</v>
      </c>
      <c r="H3363" s="140">
        <f t="shared" si="313"/>
        <v>0</v>
      </c>
      <c r="I3363" s="122">
        <f t="shared" si="317"/>
        <v>0</v>
      </c>
      <c r="K3363" s="120"/>
      <c r="L3363" s="141" t="e">
        <f t="shared" si="314"/>
        <v>#N/A</v>
      </c>
      <c r="M3363" s="142">
        <f>IF(C3363="ZZ Group",(SUM(IFERROR(SUM(VLOOKUP(C3363,SpeciesLookup,37,FALSE)*E3363/L3363*20*0.001),0)*(1-G3363))),SUM(IFERROR(SUM(VLOOKUP(C3363,SpeciesLookup,37,FALSE)/L3363*'6. Look Up Tables'!$M$9*0.001),0)*(1-G3363)))</f>
        <v>0</v>
      </c>
      <c r="N3363" s="120" t="s">
        <v>114</v>
      </c>
      <c r="O3363" s="122">
        <f t="shared" si="315"/>
        <v>0</v>
      </c>
      <c r="P3363" s="123"/>
    </row>
    <row r="3364" spans="2:16" x14ac:dyDescent="0.2">
      <c r="B3364" s="124"/>
      <c r="C3364" s="137"/>
      <c r="D3364" s="138">
        <f t="shared" si="312"/>
        <v>0</v>
      </c>
      <c r="E3364" s="231"/>
      <c r="F3364" s="119"/>
      <c r="G3364" s="139">
        <f t="shared" si="316"/>
        <v>0</v>
      </c>
      <c r="H3364" s="140">
        <f t="shared" si="313"/>
        <v>0</v>
      </c>
      <c r="I3364" s="122">
        <f t="shared" si="317"/>
        <v>0</v>
      </c>
      <c r="K3364" s="120"/>
      <c r="L3364" s="141" t="e">
        <f t="shared" si="314"/>
        <v>#N/A</v>
      </c>
      <c r="M3364" s="142">
        <f>IF(C3364="ZZ Group",(SUM(IFERROR(SUM(VLOOKUP(C3364,SpeciesLookup,37,FALSE)*E3364/L3364*20*0.001),0)*(1-G3364))),SUM(IFERROR(SUM(VLOOKUP(C3364,SpeciesLookup,37,FALSE)/L3364*'6. Look Up Tables'!$M$9*0.001),0)*(1-G3364)))</f>
        <v>0</v>
      </c>
      <c r="N3364" s="120" t="s">
        <v>114</v>
      </c>
      <c r="O3364" s="122">
        <f t="shared" si="315"/>
        <v>0</v>
      </c>
      <c r="P3364" s="123"/>
    </row>
    <row r="3365" spans="2:16" x14ac:dyDescent="0.2">
      <c r="B3365" s="124"/>
      <c r="C3365" s="137"/>
      <c r="D3365" s="138">
        <f t="shared" si="312"/>
        <v>0</v>
      </c>
      <c r="E3365" s="231"/>
      <c r="F3365" s="119"/>
      <c r="G3365" s="139">
        <f t="shared" si="316"/>
        <v>0</v>
      </c>
      <c r="H3365" s="140">
        <f t="shared" si="313"/>
        <v>0</v>
      </c>
      <c r="I3365" s="122">
        <f t="shared" si="317"/>
        <v>0</v>
      </c>
      <c r="K3365" s="120"/>
      <c r="L3365" s="141" t="e">
        <f t="shared" si="314"/>
        <v>#N/A</v>
      </c>
      <c r="M3365" s="142">
        <f>IF(C3365="ZZ Group",(SUM(IFERROR(SUM(VLOOKUP(C3365,SpeciesLookup,37,FALSE)*E3365/L3365*20*0.001),0)*(1-G3365))),SUM(IFERROR(SUM(VLOOKUP(C3365,SpeciesLookup,37,FALSE)/L3365*'6. Look Up Tables'!$M$9*0.001),0)*(1-G3365)))</f>
        <v>0</v>
      </c>
      <c r="N3365" s="120" t="s">
        <v>114</v>
      </c>
      <c r="O3365" s="122">
        <f t="shared" si="315"/>
        <v>0</v>
      </c>
      <c r="P3365" s="123"/>
    </row>
    <row r="3366" spans="2:16" x14ac:dyDescent="0.2">
      <c r="B3366" s="124"/>
      <c r="C3366" s="137"/>
      <c r="D3366" s="138">
        <f t="shared" si="312"/>
        <v>0</v>
      </c>
      <c r="E3366" s="231"/>
      <c r="F3366" s="119"/>
      <c r="G3366" s="139">
        <f t="shared" si="316"/>
        <v>0</v>
      </c>
      <c r="H3366" s="140">
        <f t="shared" si="313"/>
        <v>0</v>
      </c>
      <c r="I3366" s="122">
        <f t="shared" si="317"/>
        <v>0</v>
      </c>
      <c r="K3366" s="120"/>
      <c r="L3366" s="141" t="e">
        <f t="shared" si="314"/>
        <v>#N/A</v>
      </c>
      <c r="M3366" s="142">
        <f>IF(C3366="ZZ Group",(SUM(IFERROR(SUM(VLOOKUP(C3366,SpeciesLookup,37,FALSE)*E3366/L3366*20*0.001),0)*(1-G3366))),SUM(IFERROR(SUM(VLOOKUP(C3366,SpeciesLookup,37,FALSE)/L3366*'6. Look Up Tables'!$M$9*0.001),0)*(1-G3366)))</f>
        <v>0</v>
      </c>
      <c r="N3366" s="120" t="s">
        <v>114</v>
      </c>
      <c r="O3366" s="122">
        <f t="shared" si="315"/>
        <v>0</v>
      </c>
      <c r="P3366" s="123"/>
    </row>
    <row r="3367" spans="2:16" x14ac:dyDescent="0.2">
      <c r="B3367" s="124"/>
      <c r="C3367" s="137"/>
      <c r="D3367" s="138">
        <f t="shared" si="312"/>
        <v>0</v>
      </c>
      <c r="E3367" s="231"/>
      <c r="F3367" s="119"/>
      <c r="G3367" s="139">
        <f t="shared" si="316"/>
        <v>0</v>
      </c>
      <c r="H3367" s="140">
        <f t="shared" si="313"/>
        <v>0</v>
      </c>
      <c r="I3367" s="122">
        <f t="shared" si="317"/>
        <v>0</v>
      </c>
      <c r="K3367" s="120"/>
      <c r="L3367" s="141" t="e">
        <f t="shared" si="314"/>
        <v>#N/A</v>
      </c>
      <c r="M3367" s="142">
        <f>IF(C3367="ZZ Group",(SUM(IFERROR(SUM(VLOOKUP(C3367,SpeciesLookup,37,FALSE)*E3367/L3367*20*0.001),0)*(1-G3367))),SUM(IFERROR(SUM(VLOOKUP(C3367,SpeciesLookup,37,FALSE)/L3367*'6. Look Up Tables'!$M$9*0.001),0)*(1-G3367)))</f>
        <v>0</v>
      </c>
      <c r="N3367" s="120" t="s">
        <v>114</v>
      </c>
      <c r="O3367" s="122">
        <f t="shared" si="315"/>
        <v>0</v>
      </c>
      <c r="P3367" s="123"/>
    </row>
    <row r="3368" spans="2:16" x14ac:dyDescent="0.2">
      <c r="B3368" s="124"/>
      <c r="C3368" s="137"/>
      <c r="D3368" s="138">
        <f t="shared" si="312"/>
        <v>0</v>
      </c>
      <c r="E3368" s="231"/>
      <c r="F3368" s="119"/>
      <c r="G3368" s="139">
        <f t="shared" si="316"/>
        <v>0</v>
      </c>
      <c r="H3368" s="140">
        <f t="shared" si="313"/>
        <v>0</v>
      </c>
      <c r="I3368" s="122">
        <f t="shared" si="317"/>
        <v>0</v>
      </c>
      <c r="K3368" s="120"/>
      <c r="L3368" s="141" t="e">
        <f t="shared" si="314"/>
        <v>#N/A</v>
      </c>
      <c r="M3368" s="142">
        <f>IF(C3368="ZZ Group",(SUM(IFERROR(SUM(VLOOKUP(C3368,SpeciesLookup,37,FALSE)*E3368/L3368*20*0.001),0)*(1-G3368))),SUM(IFERROR(SUM(VLOOKUP(C3368,SpeciesLookup,37,FALSE)/L3368*'6. Look Up Tables'!$M$9*0.001),0)*(1-G3368)))</f>
        <v>0</v>
      </c>
      <c r="N3368" s="120" t="s">
        <v>114</v>
      </c>
      <c r="O3368" s="122">
        <f t="shared" si="315"/>
        <v>0</v>
      </c>
      <c r="P3368" s="123"/>
    </row>
    <row r="3369" spans="2:16" x14ac:dyDescent="0.2">
      <c r="B3369" s="124"/>
      <c r="C3369" s="137"/>
      <c r="D3369" s="138">
        <f t="shared" si="312"/>
        <v>0</v>
      </c>
      <c r="E3369" s="231"/>
      <c r="F3369" s="119"/>
      <c r="G3369" s="139">
        <f t="shared" si="316"/>
        <v>0</v>
      </c>
      <c r="H3369" s="140">
        <f t="shared" si="313"/>
        <v>0</v>
      </c>
      <c r="I3369" s="122">
        <f t="shared" si="317"/>
        <v>0</v>
      </c>
      <c r="K3369" s="120"/>
      <c r="L3369" s="141" t="e">
        <f t="shared" si="314"/>
        <v>#N/A</v>
      </c>
      <c r="M3369" s="142">
        <f>IF(C3369="ZZ Group",(SUM(IFERROR(SUM(VLOOKUP(C3369,SpeciesLookup,37,FALSE)*E3369/L3369*20*0.001),0)*(1-G3369))),SUM(IFERROR(SUM(VLOOKUP(C3369,SpeciesLookup,37,FALSE)/L3369*'6. Look Up Tables'!$M$9*0.001),0)*(1-G3369)))</f>
        <v>0</v>
      </c>
      <c r="N3369" s="120" t="s">
        <v>114</v>
      </c>
      <c r="O3369" s="122">
        <f t="shared" si="315"/>
        <v>0</v>
      </c>
      <c r="P3369" s="123"/>
    </row>
    <row r="3370" spans="2:16" x14ac:dyDescent="0.2">
      <c r="B3370" s="124"/>
      <c r="C3370" s="137"/>
      <c r="D3370" s="138">
        <f t="shared" si="312"/>
        <v>0</v>
      </c>
      <c r="E3370" s="231"/>
      <c r="F3370" s="119"/>
      <c r="G3370" s="139">
        <f t="shared" si="316"/>
        <v>0</v>
      </c>
      <c r="H3370" s="140">
        <f t="shared" si="313"/>
        <v>0</v>
      </c>
      <c r="I3370" s="122">
        <f t="shared" si="317"/>
        <v>0</v>
      </c>
      <c r="K3370" s="120"/>
      <c r="L3370" s="141" t="e">
        <f t="shared" si="314"/>
        <v>#N/A</v>
      </c>
      <c r="M3370" s="142">
        <f>IF(C3370="ZZ Group",(SUM(IFERROR(SUM(VLOOKUP(C3370,SpeciesLookup,37,FALSE)*E3370/L3370*20*0.001),0)*(1-G3370))),SUM(IFERROR(SUM(VLOOKUP(C3370,SpeciesLookup,37,FALSE)/L3370*'6. Look Up Tables'!$M$9*0.001),0)*(1-G3370)))</f>
        <v>0</v>
      </c>
      <c r="N3370" s="120" t="s">
        <v>114</v>
      </c>
      <c r="O3370" s="122">
        <f t="shared" si="315"/>
        <v>0</v>
      </c>
      <c r="P3370" s="123"/>
    </row>
    <row r="3371" spans="2:16" x14ac:dyDescent="0.2">
      <c r="B3371" s="124"/>
      <c r="C3371" s="137"/>
      <c r="D3371" s="138">
        <f t="shared" si="312"/>
        <v>0</v>
      </c>
      <c r="E3371" s="231"/>
      <c r="F3371" s="119"/>
      <c r="G3371" s="139">
        <f t="shared" si="316"/>
        <v>0</v>
      </c>
      <c r="H3371" s="140">
        <f t="shared" si="313"/>
        <v>0</v>
      </c>
      <c r="I3371" s="122">
        <f t="shared" si="317"/>
        <v>0</v>
      </c>
      <c r="K3371" s="120"/>
      <c r="L3371" s="141" t="e">
        <f t="shared" si="314"/>
        <v>#N/A</v>
      </c>
      <c r="M3371" s="142">
        <f>IF(C3371="ZZ Group",(SUM(IFERROR(SUM(VLOOKUP(C3371,SpeciesLookup,37,FALSE)*E3371/L3371*20*0.001),0)*(1-G3371))),SUM(IFERROR(SUM(VLOOKUP(C3371,SpeciesLookup,37,FALSE)/L3371*'6. Look Up Tables'!$M$9*0.001),0)*(1-G3371)))</f>
        <v>0</v>
      </c>
      <c r="N3371" s="120" t="s">
        <v>114</v>
      </c>
      <c r="O3371" s="122">
        <f t="shared" si="315"/>
        <v>0</v>
      </c>
      <c r="P3371" s="123"/>
    </row>
    <row r="3372" spans="2:16" x14ac:dyDescent="0.2">
      <c r="B3372" s="124"/>
      <c r="C3372" s="137"/>
      <c r="D3372" s="138">
        <f t="shared" si="312"/>
        <v>0</v>
      </c>
      <c r="E3372" s="231"/>
      <c r="F3372" s="119"/>
      <c r="G3372" s="139">
        <f t="shared" si="316"/>
        <v>0</v>
      </c>
      <c r="H3372" s="140">
        <f t="shared" si="313"/>
        <v>0</v>
      </c>
      <c r="I3372" s="122">
        <f t="shared" si="317"/>
        <v>0</v>
      </c>
      <c r="K3372" s="120"/>
      <c r="L3372" s="141" t="e">
        <f t="shared" si="314"/>
        <v>#N/A</v>
      </c>
      <c r="M3372" s="142">
        <f>IF(C3372="ZZ Group",(SUM(IFERROR(SUM(VLOOKUP(C3372,SpeciesLookup,37,FALSE)*E3372/L3372*20*0.001),0)*(1-G3372))),SUM(IFERROR(SUM(VLOOKUP(C3372,SpeciesLookup,37,FALSE)/L3372*'6. Look Up Tables'!$M$9*0.001),0)*(1-G3372)))</f>
        <v>0</v>
      </c>
      <c r="N3372" s="120" t="s">
        <v>114</v>
      </c>
      <c r="O3372" s="122">
        <f t="shared" si="315"/>
        <v>0</v>
      </c>
      <c r="P3372" s="123"/>
    </row>
    <row r="3373" spans="2:16" x14ac:dyDescent="0.2">
      <c r="B3373" s="124"/>
      <c r="C3373" s="137"/>
      <c r="D3373" s="138">
        <f t="shared" si="312"/>
        <v>0</v>
      </c>
      <c r="E3373" s="231"/>
      <c r="F3373" s="119"/>
      <c r="G3373" s="139">
        <f t="shared" si="316"/>
        <v>0</v>
      </c>
      <c r="H3373" s="140">
        <f t="shared" si="313"/>
        <v>0</v>
      </c>
      <c r="I3373" s="122">
        <f t="shared" si="317"/>
        <v>0</v>
      </c>
      <c r="K3373" s="120"/>
      <c r="L3373" s="141" t="e">
        <f t="shared" si="314"/>
        <v>#N/A</v>
      </c>
      <c r="M3373" s="142">
        <f>IF(C3373="ZZ Group",(SUM(IFERROR(SUM(VLOOKUP(C3373,SpeciesLookup,37,FALSE)*E3373/L3373*20*0.001),0)*(1-G3373))),SUM(IFERROR(SUM(VLOOKUP(C3373,SpeciesLookup,37,FALSE)/L3373*'6. Look Up Tables'!$M$9*0.001),0)*(1-G3373)))</f>
        <v>0</v>
      </c>
      <c r="N3373" s="120" t="s">
        <v>114</v>
      </c>
      <c r="O3373" s="122">
        <f t="shared" si="315"/>
        <v>0</v>
      </c>
      <c r="P3373" s="123"/>
    </row>
    <row r="3374" spans="2:16" x14ac:dyDescent="0.2">
      <c r="B3374" s="124"/>
      <c r="C3374" s="137"/>
      <c r="D3374" s="138">
        <f t="shared" si="312"/>
        <v>0</v>
      </c>
      <c r="E3374" s="231"/>
      <c r="F3374" s="119"/>
      <c r="G3374" s="139">
        <f t="shared" si="316"/>
        <v>0</v>
      </c>
      <c r="H3374" s="140">
        <f t="shared" si="313"/>
        <v>0</v>
      </c>
      <c r="I3374" s="122">
        <f t="shared" si="317"/>
        <v>0</v>
      </c>
      <c r="K3374" s="120"/>
      <c r="L3374" s="141" t="e">
        <f t="shared" si="314"/>
        <v>#N/A</v>
      </c>
      <c r="M3374" s="142">
        <f>IF(C3374="ZZ Group",(SUM(IFERROR(SUM(VLOOKUP(C3374,SpeciesLookup,37,FALSE)*E3374/L3374*20*0.001),0)*(1-G3374))),SUM(IFERROR(SUM(VLOOKUP(C3374,SpeciesLookup,37,FALSE)/L3374*'6. Look Up Tables'!$M$9*0.001),0)*(1-G3374)))</f>
        <v>0</v>
      </c>
      <c r="N3374" s="120" t="s">
        <v>114</v>
      </c>
      <c r="O3374" s="122">
        <f t="shared" si="315"/>
        <v>0</v>
      </c>
      <c r="P3374" s="123"/>
    </row>
    <row r="3375" spans="2:16" x14ac:dyDescent="0.2">
      <c r="B3375" s="124"/>
      <c r="C3375" s="137"/>
      <c r="D3375" s="138">
        <f t="shared" si="312"/>
        <v>0</v>
      </c>
      <c r="E3375" s="231"/>
      <c r="F3375" s="119"/>
      <c r="G3375" s="139">
        <f t="shared" si="316"/>
        <v>0</v>
      </c>
      <c r="H3375" s="140">
        <f t="shared" si="313"/>
        <v>0</v>
      </c>
      <c r="I3375" s="122">
        <f t="shared" si="317"/>
        <v>0</v>
      </c>
      <c r="K3375" s="120"/>
      <c r="L3375" s="141" t="e">
        <f t="shared" si="314"/>
        <v>#N/A</v>
      </c>
      <c r="M3375" s="142">
        <f>IF(C3375="ZZ Group",(SUM(IFERROR(SUM(VLOOKUP(C3375,SpeciesLookup,37,FALSE)*E3375/L3375*20*0.001),0)*(1-G3375))),SUM(IFERROR(SUM(VLOOKUP(C3375,SpeciesLookup,37,FALSE)/L3375*'6. Look Up Tables'!$M$9*0.001),0)*(1-G3375)))</f>
        <v>0</v>
      </c>
      <c r="N3375" s="120" t="s">
        <v>114</v>
      </c>
      <c r="O3375" s="122">
        <f t="shared" si="315"/>
        <v>0</v>
      </c>
      <c r="P3375" s="123"/>
    </row>
    <row r="3376" spans="2:16" x14ac:dyDescent="0.2">
      <c r="B3376" s="124"/>
      <c r="C3376" s="137"/>
      <c r="D3376" s="138">
        <f t="shared" si="312"/>
        <v>0</v>
      </c>
      <c r="E3376" s="231"/>
      <c r="F3376" s="119"/>
      <c r="G3376" s="139">
        <f t="shared" si="316"/>
        <v>0</v>
      </c>
      <c r="H3376" s="140">
        <f t="shared" si="313"/>
        <v>0</v>
      </c>
      <c r="I3376" s="122">
        <f t="shared" si="317"/>
        <v>0</v>
      </c>
      <c r="K3376" s="120"/>
      <c r="L3376" s="141" t="e">
        <f t="shared" si="314"/>
        <v>#N/A</v>
      </c>
      <c r="M3376" s="142">
        <f>IF(C3376="ZZ Group",(SUM(IFERROR(SUM(VLOOKUP(C3376,SpeciesLookup,37,FALSE)*E3376/L3376*20*0.001),0)*(1-G3376))),SUM(IFERROR(SUM(VLOOKUP(C3376,SpeciesLookup,37,FALSE)/L3376*'6. Look Up Tables'!$M$9*0.001),0)*(1-G3376)))</f>
        <v>0</v>
      </c>
      <c r="N3376" s="120" t="s">
        <v>114</v>
      </c>
      <c r="O3376" s="122">
        <f t="shared" si="315"/>
        <v>0</v>
      </c>
      <c r="P3376" s="123"/>
    </row>
    <row r="3377" spans="2:16" x14ac:dyDescent="0.2">
      <c r="B3377" s="124"/>
      <c r="C3377" s="137"/>
      <c r="D3377" s="138">
        <f t="shared" si="312"/>
        <v>0</v>
      </c>
      <c r="E3377" s="231"/>
      <c r="F3377" s="119"/>
      <c r="G3377" s="139">
        <f t="shared" si="316"/>
        <v>0</v>
      </c>
      <c r="H3377" s="140">
        <f t="shared" si="313"/>
        <v>0</v>
      </c>
      <c r="I3377" s="122">
        <f t="shared" si="317"/>
        <v>0</v>
      </c>
      <c r="K3377" s="120"/>
      <c r="L3377" s="141" t="e">
        <f t="shared" si="314"/>
        <v>#N/A</v>
      </c>
      <c r="M3377" s="142">
        <f>IF(C3377="ZZ Group",(SUM(IFERROR(SUM(VLOOKUP(C3377,SpeciesLookup,37,FALSE)*E3377/L3377*20*0.001),0)*(1-G3377))),SUM(IFERROR(SUM(VLOOKUP(C3377,SpeciesLookup,37,FALSE)/L3377*'6. Look Up Tables'!$M$9*0.001),0)*(1-G3377)))</f>
        <v>0</v>
      </c>
      <c r="N3377" s="120" t="s">
        <v>114</v>
      </c>
      <c r="O3377" s="122">
        <f t="shared" si="315"/>
        <v>0</v>
      </c>
      <c r="P3377" s="123"/>
    </row>
    <row r="3378" spans="2:16" x14ac:dyDescent="0.2">
      <c r="B3378" s="124"/>
      <c r="C3378" s="137"/>
      <c r="D3378" s="138">
        <f t="shared" si="312"/>
        <v>0</v>
      </c>
      <c r="E3378" s="231"/>
      <c r="F3378" s="119"/>
      <c r="G3378" s="139">
        <f t="shared" si="316"/>
        <v>0</v>
      </c>
      <c r="H3378" s="140">
        <f t="shared" si="313"/>
        <v>0</v>
      </c>
      <c r="I3378" s="122">
        <f t="shared" si="317"/>
        <v>0</v>
      </c>
      <c r="K3378" s="120"/>
      <c r="L3378" s="141" t="e">
        <f t="shared" si="314"/>
        <v>#N/A</v>
      </c>
      <c r="M3378" s="142">
        <f>IF(C3378="ZZ Group",(SUM(IFERROR(SUM(VLOOKUP(C3378,SpeciesLookup,37,FALSE)*E3378/L3378*20*0.001),0)*(1-G3378))),SUM(IFERROR(SUM(VLOOKUP(C3378,SpeciesLookup,37,FALSE)/L3378*'6. Look Up Tables'!$M$9*0.001),0)*(1-G3378)))</f>
        <v>0</v>
      </c>
      <c r="N3378" s="120" t="s">
        <v>114</v>
      </c>
      <c r="O3378" s="122">
        <f t="shared" si="315"/>
        <v>0</v>
      </c>
      <c r="P3378" s="123"/>
    </row>
    <row r="3379" spans="2:16" x14ac:dyDescent="0.2">
      <c r="B3379" s="124"/>
      <c r="C3379" s="137"/>
      <c r="D3379" s="138">
        <f t="shared" si="312"/>
        <v>0</v>
      </c>
      <c r="E3379" s="231"/>
      <c r="F3379" s="119"/>
      <c r="G3379" s="139">
        <f t="shared" si="316"/>
        <v>0</v>
      </c>
      <c r="H3379" s="140">
        <f t="shared" si="313"/>
        <v>0</v>
      </c>
      <c r="I3379" s="122">
        <f t="shared" si="317"/>
        <v>0</v>
      </c>
      <c r="K3379" s="120"/>
      <c r="L3379" s="141" t="e">
        <f t="shared" si="314"/>
        <v>#N/A</v>
      </c>
      <c r="M3379" s="142">
        <f>IF(C3379="ZZ Group",(SUM(IFERROR(SUM(VLOOKUP(C3379,SpeciesLookup,37,FALSE)*E3379/L3379*20*0.001),0)*(1-G3379))),SUM(IFERROR(SUM(VLOOKUP(C3379,SpeciesLookup,37,FALSE)/L3379*'6. Look Up Tables'!$M$9*0.001),0)*(1-G3379)))</f>
        <v>0</v>
      </c>
      <c r="N3379" s="120" t="s">
        <v>114</v>
      </c>
      <c r="O3379" s="122">
        <f t="shared" si="315"/>
        <v>0</v>
      </c>
      <c r="P3379" s="123"/>
    </row>
    <row r="3380" spans="2:16" x14ac:dyDescent="0.2">
      <c r="B3380" s="124"/>
      <c r="C3380" s="137"/>
      <c r="D3380" s="138">
        <f t="shared" si="312"/>
        <v>0</v>
      </c>
      <c r="E3380" s="231"/>
      <c r="F3380" s="119"/>
      <c r="G3380" s="139">
        <f t="shared" si="316"/>
        <v>0</v>
      </c>
      <c r="H3380" s="140">
        <f t="shared" si="313"/>
        <v>0</v>
      </c>
      <c r="I3380" s="122">
        <f t="shared" si="317"/>
        <v>0</v>
      </c>
      <c r="K3380" s="120"/>
      <c r="L3380" s="141" t="e">
        <f t="shared" si="314"/>
        <v>#N/A</v>
      </c>
      <c r="M3380" s="142">
        <f>IF(C3380="ZZ Group",(SUM(IFERROR(SUM(VLOOKUP(C3380,SpeciesLookup,37,FALSE)*E3380/L3380*20*0.001),0)*(1-G3380))),SUM(IFERROR(SUM(VLOOKUP(C3380,SpeciesLookup,37,FALSE)/L3380*'6. Look Up Tables'!$M$9*0.001),0)*(1-G3380)))</f>
        <v>0</v>
      </c>
      <c r="N3380" s="120" t="s">
        <v>114</v>
      </c>
      <c r="O3380" s="122">
        <f t="shared" si="315"/>
        <v>0</v>
      </c>
      <c r="P3380" s="123"/>
    </row>
    <row r="3381" spans="2:16" x14ac:dyDescent="0.2">
      <c r="B3381" s="124"/>
      <c r="C3381" s="137"/>
      <c r="D3381" s="138">
        <f t="shared" si="312"/>
        <v>0</v>
      </c>
      <c r="E3381" s="231"/>
      <c r="F3381" s="119"/>
      <c r="G3381" s="139">
        <f t="shared" si="316"/>
        <v>0</v>
      </c>
      <c r="H3381" s="140">
        <f t="shared" si="313"/>
        <v>0</v>
      </c>
      <c r="I3381" s="122">
        <f t="shared" si="317"/>
        <v>0</v>
      </c>
      <c r="K3381" s="120"/>
      <c r="L3381" s="141" t="e">
        <f t="shared" si="314"/>
        <v>#N/A</v>
      </c>
      <c r="M3381" s="142">
        <f>IF(C3381="ZZ Group",(SUM(IFERROR(SUM(VLOOKUP(C3381,SpeciesLookup,37,FALSE)*E3381/L3381*20*0.001),0)*(1-G3381))),SUM(IFERROR(SUM(VLOOKUP(C3381,SpeciesLookup,37,FALSE)/L3381*'6. Look Up Tables'!$M$9*0.001),0)*(1-G3381)))</f>
        <v>0</v>
      </c>
      <c r="N3381" s="120" t="s">
        <v>114</v>
      </c>
      <c r="O3381" s="122">
        <f t="shared" si="315"/>
        <v>0</v>
      </c>
      <c r="P3381" s="123"/>
    </row>
    <row r="3382" spans="2:16" x14ac:dyDescent="0.2">
      <c r="B3382" s="124"/>
      <c r="C3382" s="137"/>
      <c r="D3382" s="138">
        <f t="shared" si="312"/>
        <v>0</v>
      </c>
      <c r="E3382" s="231"/>
      <c r="F3382" s="119"/>
      <c r="G3382" s="139">
        <f t="shared" si="316"/>
        <v>0</v>
      </c>
      <c r="H3382" s="140">
        <f t="shared" si="313"/>
        <v>0</v>
      </c>
      <c r="I3382" s="122">
        <f t="shared" si="317"/>
        <v>0</v>
      </c>
      <c r="K3382" s="120"/>
      <c r="L3382" s="141" t="e">
        <f t="shared" si="314"/>
        <v>#N/A</v>
      </c>
      <c r="M3382" s="142">
        <f>IF(C3382="ZZ Group",(SUM(IFERROR(SUM(VLOOKUP(C3382,SpeciesLookup,37,FALSE)*E3382/L3382*20*0.001),0)*(1-G3382))),SUM(IFERROR(SUM(VLOOKUP(C3382,SpeciesLookup,37,FALSE)/L3382*'6. Look Up Tables'!$M$9*0.001),0)*(1-G3382)))</f>
        <v>0</v>
      </c>
      <c r="N3382" s="120" t="s">
        <v>114</v>
      </c>
      <c r="O3382" s="122">
        <f t="shared" si="315"/>
        <v>0</v>
      </c>
      <c r="P3382" s="123"/>
    </row>
    <row r="3383" spans="2:16" x14ac:dyDescent="0.2">
      <c r="B3383" s="124"/>
      <c r="C3383" s="137"/>
      <c r="D3383" s="138">
        <f t="shared" si="312"/>
        <v>0</v>
      </c>
      <c r="E3383" s="231"/>
      <c r="F3383" s="119"/>
      <c r="G3383" s="139">
        <f t="shared" si="316"/>
        <v>0</v>
      </c>
      <c r="H3383" s="140">
        <f t="shared" si="313"/>
        <v>0</v>
      </c>
      <c r="I3383" s="122">
        <f t="shared" si="317"/>
        <v>0</v>
      </c>
      <c r="K3383" s="120"/>
      <c r="L3383" s="141" t="e">
        <f t="shared" si="314"/>
        <v>#N/A</v>
      </c>
      <c r="M3383" s="142">
        <f>IF(C3383="ZZ Group",(SUM(IFERROR(SUM(VLOOKUP(C3383,SpeciesLookup,37,FALSE)*E3383/L3383*20*0.001),0)*(1-G3383))),SUM(IFERROR(SUM(VLOOKUP(C3383,SpeciesLookup,37,FALSE)/L3383*'6. Look Up Tables'!$M$9*0.001),0)*(1-G3383)))</f>
        <v>0</v>
      </c>
      <c r="N3383" s="120" t="s">
        <v>114</v>
      </c>
      <c r="O3383" s="122">
        <f t="shared" si="315"/>
        <v>0</v>
      </c>
      <c r="P3383" s="123"/>
    </row>
    <row r="3384" spans="2:16" x14ac:dyDescent="0.2">
      <c r="B3384" s="124"/>
      <c r="C3384" s="137"/>
      <c r="D3384" s="138">
        <f t="shared" si="312"/>
        <v>0</v>
      </c>
      <c r="E3384" s="231"/>
      <c r="F3384" s="119"/>
      <c r="G3384" s="139">
        <f t="shared" si="316"/>
        <v>0</v>
      </c>
      <c r="H3384" s="140">
        <f t="shared" si="313"/>
        <v>0</v>
      </c>
      <c r="I3384" s="122">
        <f t="shared" si="317"/>
        <v>0</v>
      </c>
      <c r="K3384" s="120"/>
      <c r="L3384" s="141" t="e">
        <f t="shared" si="314"/>
        <v>#N/A</v>
      </c>
      <c r="M3384" s="142">
        <f>IF(C3384="ZZ Group",(SUM(IFERROR(SUM(VLOOKUP(C3384,SpeciesLookup,37,FALSE)*E3384/L3384*20*0.001),0)*(1-G3384))),SUM(IFERROR(SUM(VLOOKUP(C3384,SpeciesLookup,37,FALSE)/L3384*'6. Look Up Tables'!$M$9*0.001),0)*(1-G3384)))</f>
        <v>0</v>
      </c>
      <c r="N3384" s="120" t="s">
        <v>114</v>
      </c>
      <c r="O3384" s="122">
        <f t="shared" si="315"/>
        <v>0</v>
      </c>
      <c r="P3384" s="123"/>
    </row>
    <row r="3385" spans="2:16" x14ac:dyDescent="0.2">
      <c r="B3385" s="124"/>
      <c r="C3385" s="137"/>
      <c r="D3385" s="138">
        <f t="shared" si="312"/>
        <v>0</v>
      </c>
      <c r="E3385" s="231"/>
      <c r="F3385" s="119"/>
      <c r="G3385" s="139">
        <f t="shared" si="316"/>
        <v>0</v>
      </c>
      <c r="H3385" s="140">
        <f t="shared" si="313"/>
        <v>0</v>
      </c>
      <c r="I3385" s="122">
        <f t="shared" si="317"/>
        <v>0</v>
      </c>
      <c r="K3385" s="120"/>
      <c r="L3385" s="141" t="e">
        <f t="shared" si="314"/>
        <v>#N/A</v>
      </c>
      <c r="M3385" s="142">
        <f>IF(C3385="ZZ Group",(SUM(IFERROR(SUM(VLOOKUP(C3385,SpeciesLookup,37,FALSE)*E3385/L3385*20*0.001),0)*(1-G3385))),SUM(IFERROR(SUM(VLOOKUP(C3385,SpeciesLookup,37,FALSE)/L3385*'6. Look Up Tables'!$M$9*0.001),0)*(1-G3385)))</f>
        <v>0</v>
      </c>
      <c r="N3385" s="120" t="s">
        <v>114</v>
      </c>
      <c r="O3385" s="122">
        <f t="shared" si="315"/>
        <v>0</v>
      </c>
      <c r="P3385" s="123"/>
    </row>
    <row r="3386" spans="2:16" x14ac:dyDescent="0.2">
      <c r="B3386" s="124"/>
      <c r="C3386" s="137"/>
      <c r="D3386" s="138">
        <f t="shared" si="312"/>
        <v>0</v>
      </c>
      <c r="E3386" s="231"/>
      <c r="F3386" s="119"/>
      <c r="G3386" s="139">
        <f t="shared" si="316"/>
        <v>0</v>
      </c>
      <c r="H3386" s="140">
        <f t="shared" si="313"/>
        <v>0</v>
      </c>
      <c r="I3386" s="122">
        <f t="shared" si="317"/>
        <v>0</v>
      </c>
      <c r="K3386" s="120"/>
      <c r="L3386" s="141" t="e">
        <f t="shared" si="314"/>
        <v>#N/A</v>
      </c>
      <c r="M3386" s="142">
        <f>IF(C3386="ZZ Group",(SUM(IFERROR(SUM(VLOOKUP(C3386,SpeciesLookup,37,FALSE)*E3386/L3386*20*0.001),0)*(1-G3386))),SUM(IFERROR(SUM(VLOOKUP(C3386,SpeciesLookup,37,FALSE)/L3386*'6. Look Up Tables'!$M$9*0.001),0)*(1-G3386)))</f>
        <v>0</v>
      </c>
      <c r="N3386" s="120" t="s">
        <v>114</v>
      </c>
      <c r="O3386" s="122">
        <f t="shared" si="315"/>
        <v>0</v>
      </c>
      <c r="P3386" s="123"/>
    </row>
    <row r="3387" spans="2:16" x14ac:dyDescent="0.2">
      <c r="B3387" s="124"/>
      <c r="C3387" s="137"/>
      <c r="D3387" s="138">
        <f t="shared" si="312"/>
        <v>0</v>
      </c>
      <c r="E3387" s="231"/>
      <c r="F3387" s="119"/>
      <c r="G3387" s="139">
        <f t="shared" si="316"/>
        <v>0</v>
      </c>
      <c r="H3387" s="140">
        <f t="shared" si="313"/>
        <v>0</v>
      </c>
      <c r="I3387" s="122">
        <f t="shared" si="317"/>
        <v>0</v>
      </c>
      <c r="K3387" s="120"/>
      <c r="L3387" s="141" t="e">
        <f t="shared" si="314"/>
        <v>#N/A</v>
      </c>
      <c r="M3387" s="142">
        <f>IF(C3387="ZZ Group",(SUM(IFERROR(SUM(VLOOKUP(C3387,SpeciesLookup,37,FALSE)*E3387/L3387*20*0.001),0)*(1-G3387))),SUM(IFERROR(SUM(VLOOKUP(C3387,SpeciesLookup,37,FALSE)/L3387*'6. Look Up Tables'!$M$9*0.001),0)*(1-G3387)))</f>
        <v>0</v>
      </c>
      <c r="N3387" s="120" t="s">
        <v>114</v>
      </c>
      <c r="O3387" s="122">
        <f t="shared" si="315"/>
        <v>0</v>
      </c>
      <c r="P3387" s="123"/>
    </row>
    <row r="3388" spans="2:16" x14ac:dyDescent="0.2">
      <c r="B3388" s="124"/>
      <c r="C3388" s="137"/>
      <c r="D3388" s="138">
        <f t="shared" si="312"/>
        <v>0</v>
      </c>
      <c r="E3388" s="231"/>
      <c r="F3388" s="119"/>
      <c r="G3388" s="139">
        <f t="shared" si="316"/>
        <v>0</v>
      </c>
      <c r="H3388" s="140">
        <f t="shared" si="313"/>
        <v>0</v>
      </c>
      <c r="I3388" s="122">
        <f t="shared" si="317"/>
        <v>0</v>
      </c>
      <c r="K3388" s="120"/>
      <c r="L3388" s="141" t="e">
        <f t="shared" si="314"/>
        <v>#N/A</v>
      </c>
      <c r="M3388" s="142">
        <f>IF(C3388="ZZ Group",(SUM(IFERROR(SUM(VLOOKUP(C3388,SpeciesLookup,37,FALSE)*E3388/L3388*20*0.001),0)*(1-G3388))),SUM(IFERROR(SUM(VLOOKUP(C3388,SpeciesLookup,37,FALSE)/L3388*'6. Look Up Tables'!$M$9*0.001),0)*(1-G3388)))</f>
        <v>0</v>
      </c>
      <c r="N3388" s="120" t="s">
        <v>114</v>
      </c>
      <c r="O3388" s="122">
        <f t="shared" si="315"/>
        <v>0</v>
      </c>
      <c r="P3388" s="123"/>
    </row>
    <row r="3389" spans="2:16" x14ac:dyDescent="0.2">
      <c r="B3389" s="124"/>
      <c r="C3389" s="137"/>
      <c r="D3389" s="138">
        <f t="shared" si="312"/>
        <v>0</v>
      </c>
      <c r="E3389" s="231"/>
      <c r="F3389" s="119"/>
      <c r="G3389" s="139">
        <f t="shared" si="316"/>
        <v>0</v>
      </c>
      <c r="H3389" s="140">
        <f t="shared" si="313"/>
        <v>0</v>
      </c>
      <c r="I3389" s="122">
        <f t="shared" si="317"/>
        <v>0</v>
      </c>
      <c r="K3389" s="120"/>
      <c r="L3389" s="141" t="e">
        <f t="shared" si="314"/>
        <v>#N/A</v>
      </c>
      <c r="M3389" s="142">
        <f>IF(C3389="ZZ Group",(SUM(IFERROR(SUM(VLOOKUP(C3389,SpeciesLookup,37,FALSE)*E3389/L3389*20*0.001),0)*(1-G3389))),SUM(IFERROR(SUM(VLOOKUP(C3389,SpeciesLookup,37,FALSE)/L3389*'6. Look Up Tables'!$M$9*0.001),0)*(1-G3389)))</f>
        <v>0</v>
      </c>
      <c r="N3389" s="120" t="s">
        <v>114</v>
      </c>
      <c r="O3389" s="122">
        <f t="shared" si="315"/>
        <v>0</v>
      </c>
      <c r="P3389" s="123"/>
    </row>
    <row r="3390" spans="2:16" x14ac:dyDescent="0.2">
      <c r="B3390" s="124"/>
      <c r="C3390" s="137"/>
      <c r="D3390" s="138">
        <f t="shared" si="312"/>
        <v>0</v>
      </c>
      <c r="E3390" s="231"/>
      <c r="F3390" s="119"/>
      <c r="G3390" s="139">
        <f t="shared" si="316"/>
        <v>0</v>
      </c>
      <c r="H3390" s="140">
        <f t="shared" si="313"/>
        <v>0</v>
      </c>
      <c r="I3390" s="122">
        <f t="shared" si="317"/>
        <v>0</v>
      </c>
      <c r="K3390" s="120"/>
      <c r="L3390" s="141" t="e">
        <f t="shared" si="314"/>
        <v>#N/A</v>
      </c>
      <c r="M3390" s="142">
        <f>IF(C3390="ZZ Group",(SUM(IFERROR(SUM(VLOOKUP(C3390,SpeciesLookup,37,FALSE)*E3390/L3390*20*0.001),0)*(1-G3390))),SUM(IFERROR(SUM(VLOOKUP(C3390,SpeciesLookup,37,FALSE)/L3390*'6. Look Up Tables'!$M$9*0.001),0)*(1-G3390)))</f>
        <v>0</v>
      </c>
      <c r="N3390" s="120" t="s">
        <v>114</v>
      </c>
      <c r="O3390" s="122">
        <f t="shared" si="315"/>
        <v>0</v>
      </c>
      <c r="P3390" s="123"/>
    </row>
    <row r="3391" spans="2:16" x14ac:dyDescent="0.2">
      <c r="B3391" s="124"/>
      <c r="C3391" s="137"/>
      <c r="D3391" s="138">
        <f t="shared" si="312"/>
        <v>0</v>
      </c>
      <c r="E3391" s="231"/>
      <c r="F3391" s="119"/>
      <c r="G3391" s="139">
        <f t="shared" si="316"/>
        <v>0</v>
      </c>
      <c r="H3391" s="140">
        <f t="shared" si="313"/>
        <v>0</v>
      </c>
      <c r="I3391" s="122">
        <f t="shared" si="317"/>
        <v>0</v>
      </c>
      <c r="K3391" s="120"/>
      <c r="L3391" s="141" t="e">
        <f t="shared" si="314"/>
        <v>#N/A</v>
      </c>
      <c r="M3391" s="142">
        <f>IF(C3391="ZZ Group",(SUM(IFERROR(SUM(VLOOKUP(C3391,SpeciesLookup,37,FALSE)*E3391/L3391*20*0.001),0)*(1-G3391))),SUM(IFERROR(SUM(VLOOKUP(C3391,SpeciesLookup,37,FALSE)/L3391*'6. Look Up Tables'!$M$9*0.001),0)*(1-G3391)))</f>
        <v>0</v>
      </c>
      <c r="N3391" s="120" t="s">
        <v>114</v>
      </c>
      <c r="O3391" s="122">
        <f t="shared" si="315"/>
        <v>0</v>
      </c>
      <c r="P3391" s="123"/>
    </row>
    <row r="3392" spans="2:16" x14ac:dyDescent="0.2">
      <c r="B3392" s="124"/>
      <c r="C3392" s="137"/>
      <c r="D3392" s="138">
        <f t="shared" si="312"/>
        <v>0</v>
      </c>
      <c r="E3392" s="231"/>
      <c r="F3392" s="119"/>
      <c r="G3392" s="139">
        <f t="shared" si="316"/>
        <v>0</v>
      </c>
      <c r="H3392" s="140">
        <f t="shared" si="313"/>
        <v>0</v>
      </c>
      <c r="I3392" s="122">
        <f t="shared" si="317"/>
        <v>0</v>
      </c>
      <c r="K3392" s="120"/>
      <c r="L3392" s="141" t="e">
        <f t="shared" si="314"/>
        <v>#N/A</v>
      </c>
      <c r="M3392" s="142">
        <f>IF(C3392="ZZ Group",(SUM(IFERROR(SUM(VLOOKUP(C3392,SpeciesLookup,37,FALSE)*E3392/L3392*20*0.001),0)*(1-G3392))),SUM(IFERROR(SUM(VLOOKUP(C3392,SpeciesLookup,37,FALSE)/L3392*'6. Look Up Tables'!$M$9*0.001),0)*(1-G3392)))</f>
        <v>0</v>
      </c>
      <c r="N3392" s="120" t="s">
        <v>114</v>
      </c>
      <c r="O3392" s="122">
        <f t="shared" si="315"/>
        <v>0</v>
      </c>
      <c r="P3392" s="123"/>
    </row>
    <row r="3393" spans="2:16" x14ac:dyDescent="0.2">
      <c r="B3393" s="124"/>
      <c r="C3393" s="137"/>
      <c r="D3393" s="138">
        <f t="shared" ref="D3393:D3456" si="318">IFERROR(VLOOKUP(C3393,SpeciesLookup,25,FALSE),0)</f>
        <v>0</v>
      </c>
      <c r="E3393" s="231"/>
      <c r="F3393" s="119"/>
      <c r="G3393" s="139">
        <f t="shared" si="316"/>
        <v>0</v>
      </c>
      <c r="H3393" s="140">
        <f t="shared" ref="H3393:H3456" si="319">IFERROR(VLOOKUP(C3393,SpeciesLookup,26,FALSE),0)</f>
        <v>0</v>
      </c>
      <c r="I3393" s="122">
        <f t="shared" si="317"/>
        <v>0</v>
      </c>
      <c r="K3393" s="120"/>
      <c r="L3393" s="141" t="e">
        <f t="shared" ref="L3393:L3456" si="320">VLOOKUP(K3393,AWHC,2,FALSE)</f>
        <v>#N/A</v>
      </c>
      <c r="M3393" s="142">
        <f>IF(C3393="ZZ Group",(SUM(IFERROR(SUM(VLOOKUP(C3393,SpeciesLookup,37,FALSE)*E3393/L3393*20*0.001),0)*(1-G3393))),SUM(IFERROR(SUM(VLOOKUP(C3393,SpeciesLookup,37,FALSE)/L3393*'6. Look Up Tables'!$M$9*0.001),0)*(1-G3393)))</f>
        <v>0</v>
      </c>
      <c r="N3393" s="120" t="s">
        <v>114</v>
      </c>
      <c r="O3393" s="122">
        <f t="shared" ref="O3393:O3456" si="321">IF(N3393="Yes",M3393*0.8,M3393)</f>
        <v>0</v>
      </c>
      <c r="P3393" s="123"/>
    </row>
    <row r="3394" spans="2:16" x14ac:dyDescent="0.2">
      <c r="B3394" s="124"/>
      <c r="C3394" s="137"/>
      <c r="D3394" s="138">
        <f t="shared" si="318"/>
        <v>0</v>
      </c>
      <c r="E3394" s="231"/>
      <c r="F3394" s="119"/>
      <c r="G3394" s="139">
        <f t="shared" si="316"/>
        <v>0</v>
      </c>
      <c r="H3394" s="140">
        <f t="shared" si="319"/>
        <v>0</v>
      </c>
      <c r="I3394" s="122">
        <f t="shared" si="317"/>
        <v>0</v>
      </c>
      <c r="K3394" s="120"/>
      <c r="L3394" s="141" t="e">
        <f t="shared" si="320"/>
        <v>#N/A</v>
      </c>
      <c r="M3394" s="142">
        <f>IF(C3394="ZZ Group",(SUM(IFERROR(SUM(VLOOKUP(C3394,SpeciesLookup,37,FALSE)*E3394/L3394*20*0.001),0)*(1-G3394))),SUM(IFERROR(SUM(VLOOKUP(C3394,SpeciesLookup,37,FALSE)/L3394*'6. Look Up Tables'!$M$9*0.001),0)*(1-G3394)))</f>
        <v>0</v>
      </c>
      <c r="N3394" s="120" t="s">
        <v>114</v>
      </c>
      <c r="O3394" s="122">
        <f t="shared" si="321"/>
        <v>0</v>
      </c>
      <c r="P3394" s="123"/>
    </row>
    <row r="3395" spans="2:16" x14ac:dyDescent="0.2">
      <c r="B3395" s="124"/>
      <c r="C3395" s="137"/>
      <c r="D3395" s="138">
        <f t="shared" si="318"/>
        <v>0</v>
      </c>
      <c r="E3395" s="231"/>
      <c r="F3395" s="119"/>
      <c r="G3395" s="139">
        <f t="shared" si="316"/>
        <v>0</v>
      </c>
      <c r="H3395" s="140">
        <f t="shared" si="319"/>
        <v>0</v>
      </c>
      <c r="I3395" s="122">
        <f t="shared" si="317"/>
        <v>0</v>
      </c>
      <c r="K3395" s="120"/>
      <c r="L3395" s="141" t="e">
        <f t="shared" si="320"/>
        <v>#N/A</v>
      </c>
      <c r="M3395" s="142">
        <f>IF(C3395="ZZ Group",(SUM(IFERROR(SUM(VLOOKUP(C3395,SpeciesLookup,37,FALSE)*E3395/L3395*20*0.001),0)*(1-G3395))),SUM(IFERROR(SUM(VLOOKUP(C3395,SpeciesLookup,37,FALSE)/L3395*'6. Look Up Tables'!$M$9*0.001),0)*(1-G3395)))</f>
        <v>0</v>
      </c>
      <c r="N3395" s="120" t="s">
        <v>114</v>
      </c>
      <c r="O3395" s="122">
        <f t="shared" si="321"/>
        <v>0</v>
      </c>
      <c r="P3395" s="123"/>
    </row>
    <row r="3396" spans="2:16" x14ac:dyDescent="0.2">
      <c r="B3396" s="124"/>
      <c r="C3396" s="137"/>
      <c r="D3396" s="138">
        <f t="shared" si="318"/>
        <v>0</v>
      </c>
      <c r="E3396" s="231"/>
      <c r="F3396" s="119"/>
      <c r="G3396" s="139">
        <f t="shared" si="316"/>
        <v>0</v>
      </c>
      <c r="H3396" s="140">
        <f t="shared" si="319"/>
        <v>0</v>
      </c>
      <c r="I3396" s="122">
        <f t="shared" si="317"/>
        <v>0</v>
      </c>
      <c r="K3396" s="120"/>
      <c r="L3396" s="141" t="e">
        <f t="shared" si="320"/>
        <v>#N/A</v>
      </c>
      <c r="M3396" s="142">
        <f>IF(C3396="ZZ Group",(SUM(IFERROR(SUM(VLOOKUP(C3396,SpeciesLookup,37,FALSE)*E3396/L3396*20*0.001),0)*(1-G3396))),SUM(IFERROR(SUM(VLOOKUP(C3396,SpeciesLookup,37,FALSE)/L3396*'6. Look Up Tables'!$M$9*0.001),0)*(1-G3396)))</f>
        <v>0</v>
      </c>
      <c r="N3396" s="120" t="s">
        <v>114</v>
      </c>
      <c r="O3396" s="122">
        <f t="shared" si="321"/>
        <v>0</v>
      </c>
      <c r="P3396" s="123"/>
    </row>
    <row r="3397" spans="2:16" x14ac:dyDescent="0.2">
      <c r="B3397" s="124"/>
      <c r="C3397" s="137"/>
      <c r="D3397" s="138">
        <f t="shared" si="318"/>
        <v>0</v>
      </c>
      <c r="E3397" s="231"/>
      <c r="F3397" s="119"/>
      <c r="G3397" s="139">
        <f t="shared" si="316"/>
        <v>0</v>
      </c>
      <c r="H3397" s="140">
        <f t="shared" si="319"/>
        <v>0</v>
      </c>
      <c r="I3397" s="122">
        <f t="shared" si="317"/>
        <v>0</v>
      </c>
      <c r="K3397" s="120"/>
      <c r="L3397" s="141" t="e">
        <f t="shared" si="320"/>
        <v>#N/A</v>
      </c>
      <c r="M3397" s="142">
        <f>IF(C3397="ZZ Group",(SUM(IFERROR(SUM(VLOOKUP(C3397,SpeciesLookup,37,FALSE)*E3397/L3397*20*0.001),0)*(1-G3397))),SUM(IFERROR(SUM(VLOOKUP(C3397,SpeciesLookup,37,FALSE)/L3397*'6. Look Up Tables'!$M$9*0.001),0)*(1-G3397)))</f>
        <v>0</v>
      </c>
      <c r="N3397" s="120" t="s">
        <v>114</v>
      </c>
      <c r="O3397" s="122">
        <f t="shared" si="321"/>
        <v>0</v>
      </c>
      <c r="P3397" s="123"/>
    </row>
    <row r="3398" spans="2:16" x14ac:dyDescent="0.2">
      <c r="B3398" s="124"/>
      <c r="C3398" s="137"/>
      <c r="D3398" s="138">
        <f t="shared" si="318"/>
        <v>0</v>
      </c>
      <c r="E3398" s="231"/>
      <c r="F3398" s="119"/>
      <c r="G3398" s="139">
        <f t="shared" si="316"/>
        <v>0</v>
      </c>
      <c r="H3398" s="140">
        <f t="shared" si="319"/>
        <v>0</v>
      </c>
      <c r="I3398" s="122">
        <f t="shared" si="317"/>
        <v>0</v>
      </c>
      <c r="K3398" s="120"/>
      <c r="L3398" s="141" t="e">
        <f t="shared" si="320"/>
        <v>#N/A</v>
      </c>
      <c r="M3398" s="142">
        <f>IF(C3398="ZZ Group",(SUM(IFERROR(SUM(VLOOKUP(C3398,SpeciesLookup,37,FALSE)*E3398/L3398*20*0.001),0)*(1-G3398))),SUM(IFERROR(SUM(VLOOKUP(C3398,SpeciesLookup,37,FALSE)/L3398*'6. Look Up Tables'!$M$9*0.001),0)*(1-G3398)))</f>
        <v>0</v>
      </c>
      <c r="N3398" s="120" t="s">
        <v>114</v>
      </c>
      <c r="O3398" s="122">
        <f t="shared" si="321"/>
        <v>0</v>
      </c>
      <c r="P3398" s="123"/>
    </row>
    <row r="3399" spans="2:16" x14ac:dyDescent="0.2">
      <c r="B3399" s="124"/>
      <c r="C3399" s="137"/>
      <c r="D3399" s="138">
        <f t="shared" si="318"/>
        <v>0</v>
      </c>
      <c r="E3399" s="231"/>
      <c r="F3399" s="119"/>
      <c r="G3399" s="139">
        <f t="shared" si="316"/>
        <v>0</v>
      </c>
      <c r="H3399" s="140">
        <f t="shared" si="319"/>
        <v>0</v>
      </c>
      <c r="I3399" s="122">
        <f t="shared" si="317"/>
        <v>0</v>
      </c>
      <c r="K3399" s="120"/>
      <c r="L3399" s="141" t="e">
        <f t="shared" si="320"/>
        <v>#N/A</v>
      </c>
      <c r="M3399" s="142">
        <f>IF(C3399="ZZ Group",(SUM(IFERROR(SUM(VLOOKUP(C3399,SpeciesLookup,37,FALSE)*E3399/L3399*20*0.001),0)*(1-G3399))),SUM(IFERROR(SUM(VLOOKUP(C3399,SpeciesLookup,37,FALSE)/L3399*'6. Look Up Tables'!$M$9*0.001),0)*(1-G3399)))</f>
        <v>0</v>
      </c>
      <c r="N3399" s="120" t="s">
        <v>114</v>
      </c>
      <c r="O3399" s="122">
        <f t="shared" si="321"/>
        <v>0</v>
      </c>
      <c r="P3399" s="123"/>
    </row>
    <row r="3400" spans="2:16" x14ac:dyDescent="0.2">
      <c r="B3400" s="124"/>
      <c r="C3400" s="137"/>
      <c r="D3400" s="138">
        <f t="shared" si="318"/>
        <v>0</v>
      </c>
      <c r="E3400" s="231"/>
      <c r="F3400" s="119"/>
      <c r="G3400" s="139">
        <f t="shared" si="316"/>
        <v>0</v>
      </c>
      <c r="H3400" s="140">
        <f t="shared" si="319"/>
        <v>0</v>
      </c>
      <c r="I3400" s="122">
        <f t="shared" si="317"/>
        <v>0</v>
      </c>
      <c r="K3400" s="120"/>
      <c r="L3400" s="141" t="e">
        <f t="shared" si="320"/>
        <v>#N/A</v>
      </c>
      <c r="M3400" s="142">
        <f>IF(C3400="ZZ Group",(SUM(IFERROR(SUM(VLOOKUP(C3400,SpeciesLookup,37,FALSE)*E3400/L3400*20*0.001),0)*(1-G3400))),SUM(IFERROR(SUM(VLOOKUP(C3400,SpeciesLookup,37,FALSE)/L3400*'6. Look Up Tables'!$M$9*0.001),0)*(1-G3400)))</f>
        <v>0</v>
      </c>
      <c r="N3400" s="120" t="s">
        <v>114</v>
      </c>
      <c r="O3400" s="122">
        <f t="shared" si="321"/>
        <v>0</v>
      </c>
      <c r="P3400" s="123"/>
    </row>
    <row r="3401" spans="2:16" x14ac:dyDescent="0.2">
      <c r="B3401" s="124"/>
      <c r="C3401" s="137"/>
      <c r="D3401" s="138">
        <f t="shared" si="318"/>
        <v>0</v>
      </c>
      <c r="E3401" s="231"/>
      <c r="F3401" s="119"/>
      <c r="G3401" s="139">
        <f t="shared" si="316"/>
        <v>0</v>
      </c>
      <c r="H3401" s="140">
        <f t="shared" si="319"/>
        <v>0</v>
      </c>
      <c r="I3401" s="122">
        <f t="shared" si="317"/>
        <v>0</v>
      </c>
      <c r="K3401" s="120"/>
      <c r="L3401" s="141" t="e">
        <f t="shared" si="320"/>
        <v>#N/A</v>
      </c>
      <c r="M3401" s="142">
        <f>IF(C3401="ZZ Group",(SUM(IFERROR(SUM(VLOOKUP(C3401,SpeciesLookup,37,FALSE)*E3401/L3401*20*0.001),0)*(1-G3401))),SUM(IFERROR(SUM(VLOOKUP(C3401,SpeciesLookup,37,FALSE)/L3401*'6. Look Up Tables'!$M$9*0.001),0)*(1-G3401)))</f>
        <v>0</v>
      </c>
      <c r="N3401" s="120" t="s">
        <v>114</v>
      </c>
      <c r="O3401" s="122">
        <f t="shared" si="321"/>
        <v>0</v>
      </c>
      <c r="P3401" s="123"/>
    </row>
    <row r="3402" spans="2:16" x14ac:dyDescent="0.2">
      <c r="B3402" s="124"/>
      <c r="C3402" s="137"/>
      <c r="D3402" s="138">
        <f t="shared" si="318"/>
        <v>0</v>
      </c>
      <c r="E3402" s="231"/>
      <c r="F3402" s="119"/>
      <c r="G3402" s="139">
        <f t="shared" si="316"/>
        <v>0</v>
      </c>
      <c r="H3402" s="140">
        <f t="shared" si="319"/>
        <v>0</v>
      </c>
      <c r="I3402" s="122">
        <f t="shared" si="317"/>
        <v>0</v>
      </c>
      <c r="K3402" s="120"/>
      <c r="L3402" s="141" t="e">
        <f t="shared" si="320"/>
        <v>#N/A</v>
      </c>
      <c r="M3402" s="142">
        <f>IF(C3402="ZZ Group",(SUM(IFERROR(SUM(VLOOKUP(C3402,SpeciesLookup,37,FALSE)*E3402/L3402*20*0.001),0)*(1-G3402))),SUM(IFERROR(SUM(VLOOKUP(C3402,SpeciesLookup,37,FALSE)/L3402*'6. Look Up Tables'!$M$9*0.001),0)*(1-G3402)))</f>
        <v>0</v>
      </c>
      <c r="N3402" s="120" t="s">
        <v>114</v>
      </c>
      <c r="O3402" s="122">
        <f t="shared" si="321"/>
        <v>0</v>
      </c>
      <c r="P3402" s="123"/>
    </row>
    <row r="3403" spans="2:16" x14ac:dyDescent="0.2">
      <c r="B3403" s="124"/>
      <c r="C3403" s="137"/>
      <c r="D3403" s="138">
        <f t="shared" si="318"/>
        <v>0</v>
      </c>
      <c r="E3403" s="231"/>
      <c r="F3403" s="119"/>
      <c r="G3403" s="139">
        <f t="shared" si="316"/>
        <v>0</v>
      </c>
      <c r="H3403" s="140">
        <f t="shared" si="319"/>
        <v>0</v>
      </c>
      <c r="I3403" s="122">
        <f t="shared" si="317"/>
        <v>0</v>
      </c>
      <c r="K3403" s="120"/>
      <c r="L3403" s="141" t="e">
        <f t="shared" si="320"/>
        <v>#N/A</v>
      </c>
      <c r="M3403" s="142">
        <f>IF(C3403="ZZ Group",(SUM(IFERROR(SUM(VLOOKUP(C3403,SpeciesLookup,37,FALSE)*E3403/L3403*20*0.001),0)*(1-G3403))),SUM(IFERROR(SUM(VLOOKUP(C3403,SpeciesLookup,37,FALSE)/L3403*'6. Look Up Tables'!$M$9*0.001),0)*(1-G3403)))</f>
        <v>0</v>
      </c>
      <c r="N3403" s="120" t="s">
        <v>114</v>
      </c>
      <c r="O3403" s="122">
        <f t="shared" si="321"/>
        <v>0</v>
      </c>
      <c r="P3403" s="123"/>
    </row>
    <row r="3404" spans="2:16" x14ac:dyDescent="0.2">
      <c r="B3404" s="124"/>
      <c r="C3404" s="137"/>
      <c r="D3404" s="138">
        <f t="shared" si="318"/>
        <v>0</v>
      </c>
      <c r="E3404" s="231"/>
      <c r="F3404" s="119"/>
      <c r="G3404" s="139">
        <f t="shared" si="316"/>
        <v>0</v>
      </c>
      <c r="H3404" s="140">
        <f t="shared" si="319"/>
        <v>0</v>
      </c>
      <c r="I3404" s="122">
        <f t="shared" si="317"/>
        <v>0</v>
      </c>
      <c r="K3404" s="120"/>
      <c r="L3404" s="141" t="e">
        <f t="shared" si="320"/>
        <v>#N/A</v>
      </c>
      <c r="M3404" s="142">
        <f>IF(C3404="ZZ Group",(SUM(IFERROR(SUM(VLOOKUP(C3404,SpeciesLookup,37,FALSE)*E3404/L3404*20*0.001),0)*(1-G3404))),SUM(IFERROR(SUM(VLOOKUP(C3404,SpeciesLookup,37,FALSE)/L3404*'6. Look Up Tables'!$M$9*0.001),0)*(1-G3404)))</f>
        <v>0</v>
      </c>
      <c r="N3404" s="120" t="s">
        <v>114</v>
      </c>
      <c r="O3404" s="122">
        <f t="shared" si="321"/>
        <v>0</v>
      </c>
      <c r="P3404" s="123"/>
    </row>
    <row r="3405" spans="2:16" x14ac:dyDescent="0.2">
      <c r="B3405" s="124"/>
      <c r="C3405" s="137"/>
      <c r="D3405" s="138">
        <f t="shared" si="318"/>
        <v>0</v>
      </c>
      <c r="E3405" s="231"/>
      <c r="F3405" s="119"/>
      <c r="G3405" s="139">
        <f t="shared" ref="G3405:G3468" si="322">IF(C3405="ZZ Group",SUM(F3405/E3405),(IFERROR(SUM(F3405/(PI()*(D3405)^2)),0)))</f>
        <v>0</v>
      </c>
      <c r="H3405" s="140">
        <f t="shared" si="319"/>
        <v>0</v>
      </c>
      <c r="I3405" s="122">
        <f t="shared" ref="I3405:I3468" si="323">IFERROR(SUM(H3405*(1-G3405)),(E3405*(1-G3405)))</f>
        <v>0</v>
      </c>
      <c r="K3405" s="120"/>
      <c r="L3405" s="141" t="e">
        <f t="shared" si="320"/>
        <v>#N/A</v>
      </c>
      <c r="M3405" s="142">
        <f>IF(C3405="ZZ Group",(SUM(IFERROR(SUM(VLOOKUP(C3405,SpeciesLookup,37,FALSE)*E3405/L3405*20*0.001),0)*(1-G3405))),SUM(IFERROR(SUM(VLOOKUP(C3405,SpeciesLookup,37,FALSE)/L3405*'6. Look Up Tables'!$M$9*0.001),0)*(1-G3405)))</f>
        <v>0</v>
      </c>
      <c r="N3405" s="120" t="s">
        <v>114</v>
      </c>
      <c r="O3405" s="122">
        <f t="shared" si="321"/>
        <v>0</v>
      </c>
      <c r="P3405" s="123"/>
    </row>
    <row r="3406" spans="2:16" x14ac:dyDescent="0.2">
      <c r="B3406" s="124"/>
      <c r="C3406" s="137"/>
      <c r="D3406" s="138">
        <f t="shared" si="318"/>
        <v>0</v>
      </c>
      <c r="E3406" s="231"/>
      <c r="F3406" s="119"/>
      <c r="G3406" s="139">
        <f t="shared" si="322"/>
        <v>0</v>
      </c>
      <c r="H3406" s="140">
        <f t="shared" si="319"/>
        <v>0</v>
      </c>
      <c r="I3406" s="122">
        <f t="shared" si="323"/>
        <v>0</v>
      </c>
      <c r="K3406" s="120"/>
      <c r="L3406" s="141" t="e">
        <f t="shared" si="320"/>
        <v>#N/A</v>
      </c>
      <c r="M3406" s="142">
        <f>IF(C3406="ZZ Group",(SUM(IFERROR(SUM(VLOOKUP(C3406,SpeciesLookup,37,FALSE)*E3406/L3406*20*0.001),0)*(1-G3406))),SUM(IFERROR(SUM(VLOOKUP(C3406,SpeciesLookup,37,FALSE)/L3406*'6. Look Up Tables'!$M$9*0.001),0)*(1-G3406)))</f>
        <v>0</v>
      </c>
      <c r="N3406" s="120" t="s">
        <v>114</v>
      </c>
      <c r="O3406" s="122">
        <f t="shared" si="321"/>
        <v>0</v>
      </c>
      <c r="P3406" s="123"/>
    </row>
    <row r="3407" spans="2:16" x14ac:dyDescent="0.2">
      <c r="B3407" s="124"/>
      <c r="C3407" s="137"/>
      <c r="D3407" s="138">
        <f t="shared" si="318"/>
        <v>0</v>
      </c>
      <c r="E3407" s="231"/>
      <c r="F3407" s="119"/>
      <c r="G3407" s="139">
        <f t="shared" si="322"/>
        <v>0</v>
      </c>
      <c r="H3407" s="140">
        <f t="shared" si="319"/>
        <v>0</v>
      </c>
      <c r="I3407" s="122">
        <f t="shared" si="323"/>
        <v>0</v>
      </c>
      <c r="K3407" s="120"/>
      <c r="L3407" s="141" t="e">
        <f t="shared" si="320"/>
        <v>#N/A</v>
      </c>
      <c r="M3407" s="142">
        <f>IF(C3407="ZZ Group",(SUM(IFERROR(SUM(VLOOKUP(C3407,SpeciesLookup,37,FALSE)*E3407/L3407*20*0.001),0)*(1-G3407))),SUM(IFERROR(SUM(VLOOKUP(C3407,SpeciesLookup,37,FALSE)/L3407*'6. Look Up Tables'!$M$9*0.001),0)*(1-G3407)))</f>
        <v>0</v>
      </c>
      <c r="N3407" s="120" t="s">
        <v>114</v>
      </c>
      <c r="O3407" s="122">
        <f t="shared" si="321"/>
        <v>0</v>
      </c>
      <c r="P3407" s="123"/>
    </row>
    <row r="3408" spans="2:16" x14ac:dyDescent="0.2">
      <c r="B3408" s="124"/>
      <c r="C3408" s="137"/>
      <c r="D3408" s="138">
        <f t="shared" si="318"/>
        <v>0</v>
      </c>
      <c r="E3408" s="231"/>
      <c r="F3408" s="119"/>
      <c r="G3408" s="139">
        <f t="shared" si="322"/>
        <v>0</v>
      </c>
      <c r="H3408" s="140">
        <f t="shared" si="319"/>
        <v>0</v>
      </c>
      <c r="I3408" s="122">
        <f t="shared" si="323"/>
        <v>0</v>
      </c>
      <c r="K3408" s="120"/>
      <c r="L3408" s="141" t="e">
        <f t="shared" si="320"/>
        <v>#N/A</v>
      </c>
      <c r="M3408" s="142">
        <f>IF(C3408="ZZ Group",(SUM(IFERROR(SUM(VLOOKUP(C3408,SpeciesLookup,37,FALSE)*E3408/L3408*20*0.001),0)*(1-G3408))),SUM(IFERROR(SUM(VLOOKUP(C3408,SpeciesLookup,37,FALSE)/L3408*'6. Look Up Tables'!$M$9*0.001),0)*(1-G3408)))</f>
        <v>0</v>
      </c>
      <c r="N3408" s="120" t="s">
        <v>114</v>
      </c>
      <c r="O3408" s="122">
        <f t="shared" si="321"/>
        <v>0</v>
      </c>
      <c r="P3408" s="123"/>
    </row>
    <row r="3409" spans="2:16" x14ac:dyDescent="0.2">
      <c r="B3409" s="124"/>
      <c r="C3409" s="137"/>
      <c r="D3409" s="138">
        <f t="shared" si="318"/>
        <v>0</v>
      </c>
      <c r="E3409" s="231"/>
      <c r="F3409" s="119"/>
      <c r="G3409" s="139">
        <f t="shared" si="322"/>
        <v>0</v>
      </c>
      <c r="H3409" s="140">
        <f t="shared" si="319"/>
        <v>0</v>
      </c>
      <c r="I3409" s="122">
        <f t="shared" si="323"/>
        <v>0</v>
      </c>
      <c r="K3409" s="120"/>
      <c r="L3409" s="141" t="e">
        <f t="shared" si="320"/>
        <v>#N/A</v>
      </c>
      <c r="M3409" s="142">
        <f>IF(C3409="ZZ Group",(SUM(IFERROR(SUM(VLOOKUP(C3409,SpeciesLookup,37,FALSE)*E3409/L3409*20*0.001),0)*(1-G3409))),SUM(IFERROR(SUM(VLOOKUP(C3409,SpeciesLookup,37,FALSE)/L3409*'6. Look Up Tables'!$M$9*0.001),0)*(1-G3409)))</f>
        <v>0</v>
      </c>
      <c r="N3409" s="120" t="s">
        <v>114</v>
      </c>
      <c r="O3409" s="122">
        <f t="shared" si="321"/>
        <v>0</v>
      </c>
      <c r="P3409" s="123"/>
    </row>
    <row r="3410" spans="2:16" x14ac:dyDescent="0.2">
      <c r="B3410" s="124"/>
      <c r="C3410" s="137"/>
      <c r="D3410" s="138">
        <f t="shared" si="318"/>
        <v>0</v>
      </c>
      <c r="E3410" s="231"/>
      <c r="F3410" s="119"/>
      <c r="G3410" s="139">
        <f t="shared" si="322"/>
        <v>0</v>
      </c>
      <c r="H3410" s="140">
        <f t="shared" si="319"/>
        <v>0</v>
      </c>
      <c r="I3410" s="122">
        <f t="shared" si="323"/>
        <v>0</v>
      </c>
      <c r="K3410" s="120"/>
      <c r="L3410" s="141" t="e">
        <f t="shared" si="320"/>
        <v>#N/A</v>
      </c>
      <c r="M3410" s="142">
        <f>IF(C3410="ZZ Group",(SUM(IFERROR(SUM(VLOOKUP(C3410,SpeciesLookup,37,FALSE)*E3410/L3410*20*0.001),0)*(1-G3410))),SUM(IFERROR(SUM(VLOOKUP(C3410,SpeciesLookup,37,FALSE)/L3410*'6. Look Up Tables'!$M$9*0.001),0)*(1-G3410)))</f>
        <v>0</v>
      </c>
      <c r="N3410" s="120" t="s">
        <v>114</v>
      </c>
      <c r="O3410" s="122">
        <f t="shared" si="321"/>
        <v>0</v>
      </c>
      <c r="P3410" s="123"/>
    </row>
    <row r="3411" spans="2:16" x14ac:dyDescent="0.2">
      <c r="B3411" s="124"/>
      <c r="C3411" s="137"/>
      <c r="D3411" s="138">
        <f t="shared" si="318"/>
        <v>0</v>
      </c>
      <c r="E3411" s="231"/>
      <c r="F3411" s="119"/>
      <c r="G3411" s="139">
        <f t="shared" si="322"/>
        <v>0</v>
      </c>
      <c r="H3411" s="140">
        <f t="shared" si="319"/>
        <v>0</v>
      </c>
      <c r="I3411" s="122">
        <f t="shared" si="323"/>
        <v>0</v>
      </c>
      <c r="K3411" s="120"/>
      <c r="L3411" s="141" t="e">
        <f t="shared" si="320"/>
        <v>#N/A</v>
      </c>
      <c r="M3411" s="142">
        <f>IF(C3411="ZZ Group",(SUM(IFERROR(SUM(VLOOKUP(C3411,SpeciesLookup,37,FALSE)*E3411/L3411*20*0.001),0)*(1-G3411))),SUM(IFERROR(SUM(VLOOKUP(C3411,SpeciesLookup,37,FALSE)/L3411*'6. Look Up Tables'!$M$9*0.001),0)*(1-G3411)))</f>
        <v>0</v>
      </c>
      <c r="N3411" s="120" t="s">
        <v>114</v>
      </c>
      <c r="O3411" s="122">
        <f t="shared" si="321"/>
        <v>0</v>
      </c>
      <c r="P3411" s="123"/>
    </row>
    <row r="3412" spans="2:16" x14ac:dyDescent="0.2">
      <c r="B3412" s="124"/>
      <c r="C3412" s="137"/>
      <c r="D3412" s="138">
        <f t="shared" si="318"/>
        <v>0</v>
      </c>
      <c r="E3412" s="231"/>
      <c r="F3412" s="119"/>
      <c r="G3412" s="139">
        <f t="shared" si="322"/>
        <v>0</v>
      </c>
      <c r="H3412" s="140">
        <f t="shared" si="319"/>
        <v>0</v>
      </c>
      <c r="I3412" s="122">
        <f t="shared" si="323"/>
        <v>0</v>
      </c>
      <c r="K3412" s="120"/>
      <c r="L3412" s="141" t="e">
        <f t="shared" si="320"/>
        <v>#N/A</v>
      </c>
      <c r="M3412" s="142">
        <f>IF(C3412="ZZ Group",(SUM(IFERROR(SUM(VLOOKUP(C3412,SpeciesLookup,37,FALSE)*E3412/L3412*20*0.001),0)*(1-G3412))),SUM(IFERROR(SUM(VLOOKUP(C3412,SpeciesLookup,37,FALSE)/L3412*'6. Look Up Tables'!$M$9*0.001),0)*(1-G3412)))</f>
        <v>0</v>
      </c>
      <c r="N3412" s="120" t="s">
        <v>114</v>
      </c>
      <c r="O3412" s="122">
        <f t="shared" si="321"/>
        <v>0</v>
      </c>
      <c r="P3412" s="123"/>
    </row>
    <row r="3413" spans="2:16" x14ac:dyDescent="0.2">
      <c r="B3413" s="124"/>
      <c r="C3413" s="137"/>
      <c r="D3413" s="138">
        <f t="shared" si="318"/>
        <v>0</v>
      </c>
      <c r="E3413" s="231"/>
      <c r="F3413" s="119"/>
      <c r="G3413" s="139">
        <f t="shared" si="322"/>
        <v>0</v>
      </c>
      <c r="H3413" s="140">
        <f t="shared" si="319"/>
        <v>0</v>
      </c>
      <c r="I3413" s="122">
        <f t="shared" si="323"/>
        <v>0</v>
      </c>
      <c r="K3413" s="120"/>
      <c r="L3413" s="141" t="e">
        <f t="shared" si="320"/>
        <v>#N/A</v>
      </c>
      <c r="M3413" s="142">
        <f>IF(C3413="ZZ Group",(SUM(IFERROR(SUM(VLOOKUP(C3413,SpeciesLookup,37,FALSE)*E3413/L3413*20*0.001),0)*(1-G3413))),SUM(IFERROR(SUM(VLOOKUP(C3413,SpeciesLookup,37,FALSE)/L3413*'6. Look Up Tables'!$M$9*0.001),0)*(1-G3413)))</f>
        <v>0</v>
      </c>
      <c r="N3413" s="120" t="s">
        <v>114</v>
      </c>
      <c r="O3413" s="122">
        <f t="shared" si="321"/>
        <v>0</v>
      </c>
      <c r="P3413" s="123"/>
    </row>
    <row r="3414" spans="2:16" x14ac:dyDescent="0.2">
      <c r="B3414" s="124"/>
      <c r="C3414" s="137"/>
      <c r="D3414" s="138">
        <f t="shared" si="318"/>
        <v>0</v>
      </c>
      <c r="E3414" s="231"/>
      <c r="F3414" s="119"/>
      <c r="G3414" s="139">
        <f t="shared" si="322"/>
        <v>0</v>
      </c>
      <c r="H3414" s="140">
        <f t="shared" si="319"/>
        <v>0</v>
      </c>
      <c r="I3414" s="122">
        <f t="shared" si="323"/>
        <v>0</v>
      </c>
      <c r="K3414" s="120"/>
      <c r="L3414" s="141" t="e">
        <f t="shared" si="320"/>
        <v>#N/A</v>
      </c>
      <c r="M3414" s="142">
        <f>IF(C3414="ZZ Group",(SUM(IFERROR(SUM(VLOOKUP(C3414,SpeciesLookup,37,FALSE)*E3414/L3414*20*0.001),0)*(1-G3414))),SUM(IFERROR(SUM(VLOOKUP(C3414,SpeciesLookup,37,FALSE)/L3414*'6. Look Up Tables'!$M$9*0.001),0)*(1-G3414)))</f>
        <v>0</v>
      </c>
      <c r="N3414" s="120" t="s">
        <v>114</v>
      </c>
      <c r="O3414" s="122">
        <f t="shared" si="321"/>
        <v>0</v>
      </c>
      <c r="P3414" s="123"/>
    </row>
    <row r="3415" spans="2:16" x14ac:dyDescent="0.2">
      <c r="B3415" s="124"/>
      <c r="C3415" s="137"/>
      <c r="D3415" s="138">
        <f t="shared" si="318"/>
        <v>0</v>
      </c>
      <c r="E3415" s="231"/>
      <c r="F3415" s="119"/>
      <c r="G3415" s="139">
        <f t="shared" si="322"/>
        <v>0</v>
      </c>
      <c r="H3415" s="140">
        <f t="shared" si="319"/>
        <v>0</v>
      </c>
      <c r="I3415" s="122">
        <f t="shared" si="323"/>
        <v>0</v>
      </c>
      <c r="K3415" s="120"/>
      <c r="L3415" s="141" t="e">
        <f t="shared" si="320"/>
        <v>#N/A</v>
      </c>
      <c r="M3415" s="142">
        <f>IF(C3415="ZZ Group",(SUM(IFERROR(SUM(VLOOKUP(C3415,SpeciesLookup,37,FALSE)*E3415/L3415*20*0.001),0)*(1-G3415))),SUM(IFERROR(SUM(VLOOKUP(C3415,SpeciesLookup,37,FALSE)/L3415*'6. Look Up Tables'!$M$9*0.001),0)*(1-G3415)))</f>
        <v>0</v>
      </c>
      <c r="N3415" s="120" t="s">
        <v>114</v>
      </c>
      <c r="O3415" s="122">
        <f t="shared" si="321"/>
        <v>0</v>
      </c>
      <c r="P3415" s="123"/>
    </row>
    <row r="3416" spans="2:16" x14ac:dyDescent="0.2">
      <c r="B3416" s="124"/>
      <c r="C3416" s="137"/>
      <c r="D3416" s="138">
        <f t="shared" si="318"/>
        <v>0</v>
      </c>
      <c r="E3416" s="231"/>
      <c r="F3416" s="119"/>
      <c r="G3416" s="139">
        <f t="shared" si="322"/>
        <v>0</v>
      </c>
      <c r="H3416" s="140">
        <f t="shared" si="319"/>
        <v>0</v>
      </c>
      <c r="I3416" s="122">
        <f t="shared" si="323"/>
        <v>0</v>
      </c>
      <c r="K3416" s="120"/>
      <c r="L3416" s="141" t="e">
        <f t="shared" si="320"/>
        <v>#N/A</v>
      </c>
      <c r="M3416" s="142">
        <f>IF(C3416="ZZ Group",(SUM(IFERROR(SUM(VLOOKUP(C3416,SpeciesLookup,37,FALSE)*E3416/L3416*20*0.001),0)*(1-G3416))),SUM(IFERROR(SUM(VLOOKUP(C3416,SpeciesLookup,37,FALSE)/L3416*'6. Look Up Tables'!$M$9*0.001),0)*(1-G3416)))</f>
        <v>0</v>
      </c>
      <c r="N3416" s="120" t="s">
        <v>114</v>
      </c>
      <c r="O3416" s="122">
        <f t="shared" si="321"/>
        <v>0</v>
      </c>
      <c r="P3416" s="123"/>
    </row>
    <row r="3417" spans="2:16" x14ac:dyDescent="0.2">
      <c r="B3417" s="124"/>
      <c r="C3417" s="137"/>
      <c r="D3417" s="138">
        <f t="shared" si="318"/>
        <v>0</v>
      </c>
      <c r="E3417" s="231"/>
      <c r="F3417" s="119"/>
      <c r="G3417" s="139">
        <f t="shared" si="322"/>
        <v>0</v>
      </c>
      <c r="H3417" s="140">
        <f t="shared" si="319"/>
        <v>0</v>
      </c>
      <c r="I3417" s="122">
        <f t="shared" si="323"/>
        <v>0</v>
      </c>
      <c r="K3417" s="120"/>
      <c r="L3417" s="141" t="e">
        <f t="shared" si="320"/>
        <v>#N/A</v>
      </c>
      <c r="M3417" s="142">
        <f>IF(C3417="ZZ Group",(SUM(IFERROR(SUM(VLOOKUP(C3417,SpeciesLookup,37,FALSE)*E3417/L3417*20*0.001),0)*(1-G3417))),SUM(IFERROR(SUM(VLOOKUP(C3417,SpeciesLookup,37,FALSE)/L3417*'6. Look Up Tables'!$M$9*0.001),0)*(1-G3417)))</f>
        <v>0</v>
      </c>
      <c r="N3417" s="120" t="s">
        <v>114</v>
      </c>
      <c r="O3417" s="122">
        <f t="shared" si="321"/>
        <v>0</v>
      </c>
      <c r="P3417" s="123"/>
    </row>
    <row r="3418" spans="2:16" x14ac:dyDescent="0.2">
      <c r="B3418" s="124"/>
      <c r="C3418" s="137"/>
      <c r="D3418" s="138">
        <f t="shared" si="318"/>
        <v>0</v>
      </c>
      <c r="E3418" s="231"/>
      <c r="F3418" s="119"/>
      <c r="G3418" s="139">
        <f t="shared" si="322"/>
        <v>0</v>
      </c>
      <c r="H3418" s="140">
        <f t="shared" si="319"/>
        <v>0</v>
      </c>
      <c r="I3418" s="122">
        <f t="shared" si="323"/>
        <v>0</v>
      </c>
      <c r="K3418" s="120"/>
      <c r="L3418" s="141" t="e">
        <f t="shared" si="320"/>
        <v>#N/A</v>
      </c>
      <c r="M3418" s="142">
        <f>IF(C3418="ZZ Group",(SUM(IFERROR(SUM(VLOOKUP(C3418,SpeciesLookup,37,FALSE)*E3418/L3418*20*0.001),0)*(1-G3418))),SUM(IFERROR(SUM(VLOOKUP(C3418,SpeciesLookup,37,FALSE)/L3418*'6. Look Up Tables'!$M$9*0.001),0)*(1-G3418)))</f>
        <v>0</v>
      </c>
      <c r="N3418" s="120" t="s">
        <v>114</v>
      </c>
      <c r="O3418" s="122">
        <f t="shared" si="321"/>
        <v>0</v>
      </c>
      <c r="P3418" s="123"/>
    </row>
    <row r="3419" spans="2:16" x14ac:dyDescent="0.2">
      <c r="B3419" s="124"/>
      <c r="C3419" s="137"/>
      <c r="D3419" s="138">
        <f t="shared" si="318"/>
        <v>0</v>
      </c>
      <c r="E3419" s="231"/>
      <c r="F3419" s="119"/>
      <c r="G3419" s="139">
        <f t="shared" si="322"/>
        <v>0</v>
      </c>
      <c r="H3419" s="140">
        <f t="shared" si="319"/>
        <v>0</v>
      </c>
      <c r="I3419" s="122">
        <f t="shared" si="323"/>
        <v>0</v>
      </c>
      <c r="K3419" s="120"/>
      <c r="L3419" s="141" t="e">
        <f t="shared" si="320"/>
        <v>#N/A</v>
      </c>
      <c r="M3419" s="142">
        <f>IF(C3419="ZZ Group",(SUM(IFERROR(SUM(VLOOKUP(C3419,SpeciesLookup,37,FALSE)*E3419/L3419*20*0.001),0)*(1-G3419))),SUM(IFERROR(SUM(VLOOKUP(C3419,SpeciesLookup,37,FALSE)/L3419*'6. Look Up Tables'!$M$9*0.001),0)*(1-G3419)))</f>
        <v>0</v>
      </c>
      <c r="N3419" s="120" t="s">
        <v>114</v>
      </c>
      <c r="O3419" s="122">
        <f t="shared" si="321"/>
        <v>0</v>
      </c>
      <c r="P3419" s="123"/>
    </row>
    <row r="3420" spans="2:16" x14ac:dyDescent="0.2">
      <c r="B3420" s="124"/>
      <c r="C3420" s="137"/>
      <c r="D3420" s="138">
        <f t="shared" si="318"/>
        <v>0</v>
      </c>
      <c r="E3420" s="231"/>
      <c r="F3420" s="119"/>
      <c r="G3420" s="139">
        <f t="shared" si="322"/>
        <v>0</v>
      </c>
      <c r="H3420" s="140">
        <f t="shared" si="319"/>
        <v>0</v>
      </c>
      <c r="I3420" s="122">
        <f t="shared" si="323"/>
        <v>0</v>
      </c>
      <c r="K3420" s="120"/>
      <c r="L3420" s="141" t="e">
        <f t="shared" si="320"/>
        <v>#N/A</v>
      </c>
      <c r="M3420" s="142">
        <f>IF(C3420="ZZ Group",(SUM(IFERROR(SUM(VLOOKUP(C3420,SpeciesLookup,37,FALSE)*E3420/L3420*20*0.001),0)*(1-G3420))),SUM(IFERROR(SUM(VLOOKUP(C3420,SpeciesLookup,37,FALSE)/L3420*'6. Look Up Tables'!$M$9*0.001),0)*(1-G3420)))</f>
        <v>0</v>
      </c>
      <c r="N3420" s="120" t="s">
        <v>114</v>
      </c>
      <c r="O3420" s="122">
        <f t="shared" si="321"/>
        <v>0</v>
      </c>
      <c r="P3420" s="123"/>
    </row>
    <row r="3421" spans="2:16" x14ac:dyDescent="0.2">
      <c r="B3421" s="124"/>
      <c r="C3421" s="137"/>
      <c r="D3421" s="138">
        <f t="shared" si="318"/>
        <v>0</v>
      </c>
      <c r="E3421" s="231"/>
      <c r="F3421" s="119"/>
      <c r="G3421" s="139">
        <f t="shared" si="322"/>
        <v>0</v>
      </c>
      <c r="H3421" s="140">
        <f t="shared" si="319"/>
        <v>0</v>
      </c>
      <c r="I3421" s="122">
        <f t="shared" si="323"/>
        <v>0</v>
      </c>
      <c r="K3421" s="120"/>
      <c r="L3421" s="141" t="e">
        <f t="shared" si="320"/>
        <v>#N/A</v>
      </c>
      <c r="M3421" s="142">
        <f>IF(C3421="ZZ Group",(SUM(IFERROR(SUM(VLOOKUP(C3421,SpeciesLookup,37,FALSE)*E3421/L3421*20*0.001),0)*(1-G3421))),SUM(IFERROR(SUM(VLOOKUP(C3421,SpeciesLookup,37,FALSE)/L3421*'6. Look Up Tables'!$M$9*0.001),0)*(1-G3421)))</f>
        <v>0</v>
      </c>
      <c r="N3421" s="120" t="s">
        <v>114</v>
      </c>
      <c r="O3421" s="122">
        <f t="shared" si="321"/>
        <v>0</v>
      </c>
      <c r="P3421" s="123"/>
    </row>
    <row r="3422" spans="2:16" x14ac:dyDescent="0.2">
      <c r="B3422" s="124"/>
      <c r="C3422" s="137"/>
      <c r="D3422" s="138">
        <f t="shared" si="318"/>
        <v>0</v>
      </c>
      <c r="E3422" s="231"/>
      <c r="F3422" s="119"/>
      <c r="G3422" s="139">
        <f t="shared" si="322"/>
        <v>0</v>
      </c>
      <c r="H3422" s="140">
        <f t="shared" si="319"/>
        <v>0</v>
      </c>
      <c r="I3422" s="122">
        <f t="shared" si="323"/>
        <v>0</v>
      </c>
      <c r="K3422" s="120"/>
      <c r="L3422" s="141" t="e">
        <f t="shared" si="320"/>
        <v>#N/A</v>
      </c>
      <c r="M3422" s="142">
        <f>IF(C3422="ZZ Group",(SUM(IFERROR(SUM(VLOOKUP(C3422,SpeciesLookup,37,FALSE)*E3422/L3422*20*0.001),0)*(1-G3422))),SUM(IFERROR(SUM(VLOOKUP(C3422,SpeciesLookup,37,FALSE)/L3422*'6. Look Up Tables'!$M$9*0.001),0)*(1-G3422)))</f>
        <v>0</v>
      </c>
      <c r="N3422" s="120" t="s">
        <v>114</v>
      </c>
      <c r="O3422" s="122">
        <f t="shared" si="321"/>
        <v>0</v>
      </c>
      <c r="P3422" s="123"/>
    </row>
    <row r="3423" spans="2:16" x14ac:dyDescent="0.2">
      <c r="B3423" s="124"/>
      <c r="C3423" s="137"/>
      <c r="D3423" s="138">
        <f t="shared" si="318"/>
        <v>0</v>
      </c>
      <c r="E3423" s="231"/>
      <c r="F3423" s="119"/>
      <c r="G3423" s="139">
        <f t="shared" si="322"/>
        <v>0</v>
      </c>
      <c r="H3423" s="140">
        <f t="shared" si="319"/>
        <v>0</v>
      </c>
      <c r="I3423" s="122">
        <f t="shared" si="323"/>
        <v>0</v>
      </c>
      <c r="K3423" s="120"/>
      <c r="L3423" s="141" t="e">
        <f t="shared" si="320"/>
        <v>#N/A</v>
      </c>
      <c r="M3423" s="142">
        <f>IF(C3423="ZZ Group",(SUM(IFERROR(SUM(VLOOKUP(C3423,SpeciesLookup,37,FALSE)*E3423/L3423*20*0.001),0)*(1-G3423))),SUM(IFERROR(SUM(VLOOKUP(C3423,SpeciesLookup,37,FALSE)/L3423*'6. Look Up Tables'!$M$9*0.001),0)*(1-G3423)))</f>
        <v>0</v>
      </c>
      <c r="N3423" s="120" t="s">
        <v>114</v>
      </c>
      <c r="O3423" s="122">
        <f t="shared" si="321"/>
        <v>0</v>
      </c>
      <c r="P3423" s="123"/>
    </row>
    <row r="3424" spans="2:16" x14ac:dyDescent="0.2">
      <c r="B3424" s="124"/>
      <c r="C3424" s="137"/>
      <c r="D3424" s="138">
        <f t="shared" si="318"/>
        <v>0</v>
      </c>
      <c r="E3424" s="231"/>
      <c r="F3424" s="119"/>
      <c r="G3424" s="139">
        <f t="shared" si="322"/>
        <v>0</v>
      </c>
      <c r="H3424" s="140">
        <f t="shared" si="319"/>
        <v>0</v>
      </c>
      <c r="I3424" s="122">
        <f t="shared" si="323"/>
        <v>0</v>
      </c>
      <c r="K3424" s="120"/>
      <c r="L3424" s="141" t="e">
        <f t="shared" si="320"/>
        <v>#N/A</v>
      </c>
      <c r="M3424" s="142">
        <f>IF(C3424="ZZ Group",(SUM(IFERROR(SUM(VLOOKUP(C3424,SpeciesLookup,37,FALSE)*E3424/L3424*20*0.001),0)*(1-G3424))),SUM(IFERROR(SUM(VLOOKUP(C3424,SpeciesLookup,37,FALSE)/L3424*'6. Look Up Tables'!$M$9*0.001),0)*(1-G3424)))</f>
        <v>0</v>
      </c>
      <c r="N3424" s="120" t="s">
        <v>114</v>
      </c>
      <c r="O3424" s="122">
        <f t="shared" si="321"/>
        <v>0</v>
      </c>
      <c r="P3424" s="123"/>
    </row>
    <row r="3425" spans="2:16" x14ac:dyDescent="0.2">
      <c r="B3425" s="124"/>
      <c r="C3425" s="137"/>
      <c r="D3425" s="138">
        <f t="shared" si="318"/>
        <v>0</v>
      </c>
      <c r="E3425" s="231"/>
      <c r="F3425" s="119"/>
      <c r="G3425" s="139">
        <f t="shared" si="322"/>
        <v>0</v>
      </c>
      <c r="H3425" s="140">
        <f t="shared" si="319"/>
        <v>0</v>
      </c>
      <c r="I3425" s="122">
        <f t="shared" si="323"/>
        <v>0</v>
      </c>
      <c r="K3425" s="120"/>
      <c r="L3425" s="141" t="e">
        <f t="shared" si="320"/>
        <v>#N/A</v>
      </c>
      <c r="M3425" s="142">
        <f>IF(C3425="ZZ Group",(SUM(IFERROR(SUM(VLOOKUP(C3425,SpeciesLookup,37,FALSE)*E3425/L3425*20*0.001),0)*(1-G3425))),SUM(IFERROR(SUM(VLOOKUP(C3425,SpeciesLookup,37,FALSE)/L3425*'6. Look Up Tables'!$M$9*0.001),0)*(1-G3425)))</f>
        <v>0</v>
      </c>
      <c r="N3425" s="120" t="s">
        <v>114</v>
      </c>
      <c r="O3425" s="122">
        <f t="shared" si="321"/>
        <v>0</v>
      </c>
      <c r="P3425" s="123"/>
    </row>
    <row r="3426" spans="2:16" x14ac:dyDescent="0.2">
      <c r="B3426" s="124"/>
      <c r="C3426" s="137"/>
      <c r="D3426" s="138">
        <f t="shared" si="318"/>
        <v>0</v>
      </c>
      <c r="E3426" s="231"/>
      <c r="F3426" s="119"/>
      <c r="G3426" s="139">
        <f t="shared" si="322"/>
        <v>0</v>
      </c>
      <c r="H3426" s="140">
        <f t="shared" si="319"/>
        <v>0</v>
      </c>
      <c r="I3426" s="122">
        <f t="shared" si="323"/>
        <v>0</v>
      </c>
      <c r="K3426" s="120"/>
      <c r="L3426" s="141" t="e">
        <f t="shared" si="320"/>
        <v>#N/A</v>
      </c>
      <c r="M3426" s="142">
        <f>IF(C3426="ZZ Group",(SUM(IFERROR(SUM(VLOOKUP(C3426,SpeciesLookup,37,FALSE)*E3426/L3426*20*0.001),0)*(1-G3426))),SUM(IFERROR(SUM(VLOOKUP(C3426,SpeciesLookup,37,FALSE)/L3426*'6. Look Up Tables'!$M$9*0.001),0)*(1-G3426)))</f>
        <v>0</v>
      </c>
      <c r="N3426" s="120" t="s">
        <v>114</v>
      </c>
      <c r="O3426" s="122">
        <f t="shared" si="321"/>
        <v>0</v>
      </c>
      <c r="P3426" s="123"/>
    </row>
    <row r="3427" spans="2:16" x14ac:dyDescent="0.2">
      <c r="B3427" s="124"/>
      <c r="C3427" s="137"/>
      <c r="D3427" s="138">
        <f t="shared" si="318"/>
        <v>0</v>
      </c>
      <c r="E3427" s="231"/>
      <c r="F3427" s="119"/>
      <c r="G3427" s="139">
        <f t="shared" si="322"/>
        <v>0</v>
      </c>
      <c r="H3427" s="140">
        <f t="shared" si="319"/>
        <v>0</v>
      </c>
      <c r="I3427" s="122">
        <f t="shared" si="323"/>
        <v>0</v>
      </c>
      <c r="K3427" s="120"/>
      <c r="L3427" s="141" t="e">
        <f t="shared" si="320"/>
        <v>#N/A</v>
      </c>
      <c r="M3427" s="142">
        <f>IF(C3427="ZZ Group",(SUM(IFERROR(SUM(VLOOKUP(C3427,SpeciesLookup,37,FALSE)*E3427/L3427*20*0.001),0)*(1-G3427))),SUM(IFERROR(SUM(VLOOKUP(C3427,SpeciesLookup,37,FALSE)/L3427*'6. Look Up Tables'!$M$9*0.001),0)*(1-G3427)))</f>
        <v>0</v>
      </c>
      <c r="N3427" s="120" t="s">
        <v>114</v>
      </c>
      <c r="O3427" s="122">
        <f t="shared" si="321"/>
        <v>0</v>
      </c>
      <c r="P3427" s="123"/>
    </row>
    <row r="3428" spans="2:16" x14ac:dyDescent="0.2">
      <c r="B3428" s="124"/>
      <c r="C3428" s="137"/>
      <c r="D3428" s="138">
        <f t="shared" si="318"/>
        <v>0</v>
      </c>
      <c r="E3428" s="231"/>
      <c r="F3428" s="119"/>
      <c r="G3428" s="139">
        <f t="shared" si="322"/>
        <v>0</v>
      </c>
      <c r="H3428" s="140">
        <f t="shared" si="319"/>
        <v>0</v>
      </c>
      <c r="I3428" s="122">
        <f t="shared" si="323"/>
        <v>0</v>
      </c>
      <c r="K3428" s="120"/>
      <c r="L3428" s="141" t="e">
        <f t="shared" si="320"/>
        <v>#N/A</v>
      </c>
      <c r="M3428" s="142">
        <f>IF(C3428="ZZ Group",(SUM(IFERROR(SUM(VLOOKUP(C3428,SpeciesLookup,37,FALSE)*E3428/L3428*20*0.001),0)*(1-G3428))),SUM(IFERROR(SUM(VLOOKUP(C3428,SpeciesLookup,37,FALSE)/L3428*'6. Look Up Tables'!$M$9*0.001),0)*(1-G3428)))</f>
        <v>0</v>
      </c>
      <c r="N3428" s="120" t="s">
        <v>114</v>
      </c>
      <c r="O3428" s="122">
        <f t="shared" si="321"/>
        <v>0</v>
      </c>
      <c r="P3428" s="123"/>
    </row>
    <row r="3429" spans="2:16" x14ac:dyDescent="0.2">
      <c r="B3429" s="124"/>
      <c r="C3429" s="137"/>
      <c r="D3429" s="138">
        <f t="shared" si="318"/>
        <v>0</v>
      </c>
      <c r="E3429" s="231"/>
      <c r="F3429" s="119"/>
      <c r="G3429" s="139">
        <f t="shared" si="322"/>
        <v>0</v>
      </c>
      <c r="H3429" s="140">
        <f t="shared" si="319"/>
        <v>0</v>
      </c>
      <c r="I3429" s="122">
        <f t="shared" si="323"/>
        <v>0</v>
      </c>
      <c r="K3429" s="120"/>
      <c r="L3429" s="141" t="e">
        <f t="shared" si="320"/>
        <v>#N/A</v>
      </c>
      <c r="M3429" s="142">
        <f>IF(C3429="ZZ Group",(SUM(IFERROR(SUM(VLOOKUP(C3429,SpeciesLookup,37,FALSE)*E3429/L3429*20*0.001),0)*(1-G3429))),SUM(IFERROR(SUM(VLOOKUP(C3429,SpeciesLookup,37,FALSE)/L3429*'6. Look Up Tables'!$M$9*0.001),0)*(1-G3429)))</f>
        <v>0</v>
      </c>
      <c r="N3429" s="120" t="s">
        <v>114</v>
      </c>
      <c r="O3429" s="122">
        <f t="shared" si="321"/>
        <v>0</v>
      </c>
      <c r="P3429" s="123"/>
    </row>
    <row r="3430" spans="2:16" x14ac:dyDescent="0.2">
      <c r="B3430" s="124"/>
      <c r="C3430" s="137"/>
      <c r="D3430" s="138">
        <f t="shared" si="318"/>
        <v>0</v>
      </c>
      <c r="E3430" s="231"/>
      <c r="F3430" s="119"/>
      <c r="G3430" s="139">
        <f t="shared" si="322"/>
        <v>0</v>
      </c>
      <c r="H3430" s="140">
        <f t="shared" si="319"/>
        <v>0</v>
      </c>
      <c r="I3430" s="122">
        <f t="shared" si="323"/>
        <v>0</v>
      </c>
      <c r="K3430" s="120"/>
      <c r="L3430" s="141" t="e">
        <f t="shared" si="320"/>
        <v>#N/A</v>
      </c>
      <c r="M3430" s="142">
        <f>IF(C3430="ZZ Group",(SUM(IFERROR(SUM(VLOOKUP(C3430,SpeciesLookup,37,FALSE)*E3430/L3430*20*0.001),0)*(1-G3430))),SUM(IFERROR(SUM(VLOOKUP(C3430,SpeciesLookup,37,FALSE)/L3430*'6. Look Up Tables'!$M$9*0.001),0)*(1-G3430)))</f>
        <v>0</v>
      </c>
      <c r="N3430" s="120" t="s">
        <v>114</v>
      </c>
      <c r="O3430" s="122">
        <f t="shared" si="321"/>
        <v>0</v>
      </c>
      <c r="P3430" s="123"/>
    </row>
    <row r="3431" spans="2:16" x14ac:dyDescent="0.2">
      <c r="B3431" s="124"/>
      <c r="C3431" s="137"/>
      <c r="D3431" s="138">
        <f t="shared" si="318"/>
        <v>0</v>
      </c>
      <c r="E3431" s="231"/>
      <c r="F3431" s="119"/>
      <c r="G3431" s="139">
        <f t="shared" si="322"/>
        <v>0</v>
      </c>
      <c r="H3431" s="140">
        <f t="shared" si="319"/>
        <v>0</v>
      </c>
      <c r="I3431" s="122">
        <f t="shared" si="323"/>
        <v>0</v>
      </c>
      <c r="K3431" s="120"/>
      <c r="L3431" s="141" t="e">
        <f t="shared" si="320"/>
        <v>#N/A</v>
      </c>
      <c r="M3431" s="142">
        <f>IF(C3431="ZZ Group",(SUM(IFERROR(SUM(VLOOKUP(C3431,SpeciesLookup,37,FALSE)*E3431/L3431*20*0.001),0)*(1-G3431))),SUM(IFERROR(SUM(VLOOKUP(C3431,SpeciesLookup,37,FALSE)/L3431*'6. Look Up Tables'!$M$9*0.001),0)*(1-G3431)))</f>
        <v>0</v>
      </c>
      <c r="N3431" s="120" t="s">
        <v>114</v>
      </c>
      <c r="O3431" s="122">
        <f t="shared" si="321"/>
        <v>0</v>
      </c>
      <c r="P3431" s="123"/>
    </row>
    <row r="3432" spans="2:16" x14ac:dyDescent="0.2">
      <c r="B3432" s="124"/>
      <c r="C3432" s="137"/>
      <c r="D3432" s="138">
        <f t="shared" si="318"/>
        <v>0</v>
      </c>
      <c r="E3432" s="231"/>
      <c r="F3432" s="119"/>
      <c r="G3432" s="139">
        <f t="shared" si="322"/>
        <v>0</v>
      </c>
      <c r="H3432" s="140">
        <f t="shared" si="319"/>
        <v>0</v>
      </c>
      <c r="I3432" s="122">
        <f t="shared" si="323"/>
        <v>0</v>
      </c>
      <c r="K3432" s="120"/>
      <c r="L3432" s="141" t="e">
        <f t="shared" si="320"/>
        <v>#N/A</v>
      </c>
      <c r="M3432" s="142">
        <f>IF(C3432="ZZ Group",(SUM(IFERROR(SUM(VLOOKUP(C3432,SpeciesLookup,37,FALSE)*E3432/L3432*20*0.001),0)*(1-G3432))),SUM(IFERROR(SUM(VLOOKUP(C3432,SpeciesLookup,37,FALSE)/L3432*'6. Look Up Tables'!$M$9*0.001),0)*(1-G3432)))</f>
        <v>0</v>
      </c>
      <c r="N3432" s="120" t="s">
        <v>114</v>
      </c>
      <c r="O3432" s="122">
        <f t="shared" si="321"/>
        <v>0</v>
      </c>
      <c r="P3432" s="123"/>
    </row>
    <row r="3433" spans="2:16" x14ac:dyDescent="0.2">
      <c r="B3433" s="124"/>
      <c r="C3433" s="137"/>
      <c r="D3433" s="138">
        <f t="shared" si="318"/>
        <v>0</v>
      </c>
      <c r="E3433" s="231"/>
      <c r="F3433" s="119"/>
      <c r="G3433" s="139">
        <f t="shared" si="322"/>
        <v>0</v>
      </c>
      <c r="H3433" s="140">
        <f t="shared" si="319"/>
        <v>0</v>
      </c>
      <c r="I3433" s="122">
        <f t="shared" si="323"/>
        <v>0</v>
      </c>
      <c r="K3433" s="120"/>
      <c r="L3433" s="141" t="e">
        <f t="shared" si="320"/>
        <v>#N/A</v>
      </c>
      <c r="M3433" s="142">
        <f>IF(C3433="ZZ Group",(SUM(IFERROR(SUM(VLOOKUP(C3433,SpeciesLookup,37,FALSE)*E3433/L3433*20*0.001),0)*(1-G3433))),SUM(IFERROR(SUM(VLOOKUP(C3433,SpeciesLookup,37,FALSE)/L3433*'6. Look Up Tables'!$M$9*0.001),0)*(1-G3433)))</f>
        <v>0</v>
      </c>
      <c r="N3433" s="120" t="s">
        <v>114</v>
      </c>
      <c r="O3433" s="122">
        <f t="shared" si="321"/>
        <v>0</v>
      </c>
      <c r="P3433" s="123"/>
    </row>
    <row r="3434" spans="2:16" x14ac:dyDescent="0.2">
      <c r="B3434" s="124"/>
      <c r="C3434" s="137"/>
      <c r="D3434" s="138">
        <f t="shared" si="318"/>
        <v>0</v>
      </c>
      <c r="E3434" s="231"/>
      <c r="F3434" s="119"/>
      <c r="G3434" s="139">
        <f t="shared" si="322"/>
        <v>0</v>
      </c>
      <c r="H3434" s="140">
        <f t="shared" si="319"/>
        <v>0</v>
      </c>
      <c r="I3434" s="122">
        <f t="shared" si="323"/>
        <v>0</v>
      </c>
      <c r="K3434" s="120"/>
      <c r="L3434" s="141" t="e">
        <f t="shared" si="320"/>
        <v>#N/A</v>
      </c>
      <c r="M3434" s="142">
        <f>IF(C3434="ZZ Group",(SUM(IFERROR(SUM(VLOOKUP(C3434,SpeciesLookup,37,FALSE)*E3434/L3434*20*0.001),0)*(1-G3434))),SUM(IFERROR(SUM(VLOOKUP(C3434,SpeciesLookup,37,FALSE)/L3434*'6. Look Up Tables'!$M$9*0.001),0)*(1-G3434)))</f>
        <v>0</v>
      </c>
      <c r="N3434" s="120" t="s">
        <v>114</v>
      </c>
      <c r="O3434" s="122">
        <f t="shared" si="321"/>
        <v>0</v>
      </c>
      <c r="P3434" s="123"/>
    </row>
    <row r="3435" spans="2:16" x14ac:dyDescent="0.2">
      <c r="B3435" s="124"/>
      <c r="C3435" s="137"/>
      <c r="D3435" s="138">
        <f t="shared" si="318"/>
        <v>0</v>
      </c>
      <c r="E3435" s="231"/>
      <c r="F3435" s="119"/>
      <c r="G3435" s="139">
        <f t="shared" si="322"/>
        <v>0</v>
      </c>
      <c r="H3435" s="140">
        <f t="shared" si="319"/>
        <v>0</v>
      </c>
      <c r="I3435" s="122">
        <f t="shared" si="323"/>
        <v>0</v>
      </c>
      <c r="K3435" s="120"/>
      <c r="L3435" s="141" t="e">
        <f t="shared" si="320"/>
        <v>#N/A</v>
      </c>
      <c r="M3435" s="142">
        <f>IF(C3435="ZZ Group",(SUM(IFERROR(SUM(VLOOKUP(C3435,SpeciesLookup,37,FALSE)*E3435/L3435*20*0.001),0)*(1-G3435))),SUM(IFERROR(SUM(VLOOKUP(C3435,SpeciesLookup,37,FALSE)/L3435*'6. Look Up Tables'!$M$9*0.001),0)*(1-G3435)))</f>
        <v>0</v>
      </c>
      <c r="N3435" s="120" t="s">
        <v>114</v>
      </c>
      <c r="O3435" s="122">
        <f t="shared" si="321"/>
        <v>0</v>
      </c>
      <c r="P3435" s="123"/>
    </row>
    <row r="3436" spans="2:16" x14ac:dyDescent="0.2">
      <c r="B3436" s="124"/>
      <c r="C3436" s="137"/>
      <c r="D3436" s="138">
        <f t="shared" si="318"/>
        <v>0</v>
      </c>
      <c r="E3436" s="231"/>
      <c r="F3436" s="119"/>
      <c r="G3436" s="139">
        <f t="shared" si="322"/>
        <v>0</v>
      </c>
      <c r="H3436" s="140">
        <f t="shared" si="319"/>
        <v>0</v>
      </c>
      <c r="I3436" s="122">
        <f t="shared" si="323"/>
        <v>0</v>
      </c>
      <c r="K3436" s="120"/>
      <c r="L3436" s="141" t="e">
        <f t="shared" si="320"/>
        <v>#N/A</v>
      </c>
      <c r="M3436" s="142">
        <f>IF(C3436="ZZ Group",(SUM(IFERROR(SUM(VLOOKUP(C3436,SpeciesLookup,37,FALSE)*E3436/L3436*20*0.001),0)*(1-G3436))),SUM(IFERROR(SUM(VLOOKUP(C3436,SpeciesLookup,37,FALSE)/L3436*'6. Look Up Tables'!$M$9*0.001),0)*(1-G3436)))</f>
        <v>0</v>
      </c>
      <c r="N3436" s="120" t="s">
        <v>114</v>
      </c>
      <c r="O3436" s="122">
        <f t="shared" si="321"/>
        <v>0</v>
      </c>
      <c r="P3436" s="123"/>
    </row>
    <row r="3437" spans="2:16" x14ac:dyDescent="0.2">
      <c r="B3437" s="124"/>
      <c r="C3437" s="137"/>
      <c r="D3437" s="138">
        <f t="shared" si="318"/>
        <v>0</v>
      </c>
      <c r="E3437" s="231"/>
      <c r="F3437" s="119"/>
      <c r="G3437" s="139">
        <f t="shared" si="322"/>
        <v>0</v>
      </c>
      <c r="H3437" s="140">
        <f t="shared" si="319"/>
        <v>0</v>
      </c>
      <c r="I3437" s="122">
        <f t="shared" si="323"/>
        <v>0</v>
      </c>
      <c r="K3437" s="120"/>
      <c r="L3437" s="141" t="e">
        <f t="shared" si="320"/>
        <v>#N/A</v>
      </c>
      <c r="M3437" s="142">
        <f>IF(C3437="ZZ Group",(SUM(IFERROR(SUM(VLOOKUP(C3437,SpeciesLookup,37,FALSE)*E3437/L3437*20*0.001),0)*(1-G3437))),SUM(IFERROR(SUM(VLOOKUP(C3437,SpeciesLookup,37,FALSE)/L3437*'6. Look Up Tables'!$M$9*0.001),0)*(1-G3437)))</f>
        <v>0</v>
      </c>
      <c r="N3437" s="120" t="s">
        <v>114</v>
      </c>
      <c r="O3437" s="122">
        <f t="shared" si="321"/>
        <v>0</v>
      </c>
      <c r="P3437" s="123"/>
    </row>
    <row r="3438" spans="2:16" x14ac:dyDescent="0.2">
      <c r="B3438" s="124"/>
      <c r="C3438" s="137"/>
      <c r="D3438" s="138">
        <f t="shared" si="318"/>
        <v>0</v>
      </c>
      <c r="E3438" s="231"/>
      <c r="F3438" s="119"/>
      <c r="G3438" s="139">
        <f t="shared" si="322"/>
        <v>0</v>
      </c>
      <c r="H3438" s="140">
        <f t="shared" si="319"/>
        <v>0</v>
      </c>
      <c r="I3438" s="122">
        <f t="shared" si="323"/>
        <v>0</v>
      </c>
      <c r="K3438" s="120"/>
      <c r="L3438" s="141" t="e">
        <f t="shared" si="320"/>
        <v>#N/A</v>
      </c>
      <c r="M3438" s="142">
        <f>IF(C3438="ZZ Group",(SUM(IFERROR(SUM(VLOOKUP(C3438,SpeciesLookup,37,FALSE)*E3438/L3438*20*0.001),0)*(1-G3438))),SUM(IFERROR(SUM(VLOOKUP(C3438,SpeciesLookup,37,FALSE)/L3438*'6. Look Up Tables'!$M$9*0.001),0)*(1-G3438)))</f>
        <v>0</v>
      </c>
      <c r="N3438" s="120" t="s">
        <v>114</v>
      </c>
      <c r="O3438" s="122">
        <f t="shared" si="321"/>
        <v>0</v>
      </c>
      <c r="P3438" s="123"/>
    </row>
    <row r="3439" spans="2:16" x14ac:dyDescent="0.2">
      <c r="B3439" s="124"/>
      <c r="C3439" s="137"/>
      <c r="D3439" s="138">
        <f t="shared" si="318"/>
        <v>0</v>
      </c>
      <c r="E3439" s="231"/>
      <c r="F3439" s="119"/>
      <c r="G3439" s="139">
        <f t="shared" si="322"/>
        <v>0</v>
      </c>
      <c r="H3439" s="140">
        <f t="shared" si="319"/>
        <v>0</v>
      </c>
      <c r="I3439" s="122">
        <f t="shared" si="323"/>
        <v>0</v>
      </c>
      <c r="K3439" s="120"/>
      <c r="L3439" s="141" t="e">
        <f t="shared" si="320"/>
        <v>#N/A</v>
      </c>
      <c r="M3439" s="142">
        <f>IF(C3439="ZZ Group",(SUM(IFERROR(SUM(VLOOKUP(C3439,SpeciesLookup,37,FALSE)*E3439/L3439*20*0.001),0)*(1-G3439))),SUM(IFERROR(SUM(VLOOKUP(C3439,SpeciesLookup,37,FALSE)/L3439*'6. Look Up Tables'!$M$9*0.001),0)*(1-G3439)))</f>
        <v>0</v>
      </c>
      <c r="N3439" s="120" t="s">
        <v>114</v>
      </c>
      <c r="O3439" s="122">
        <f t="shared" si="321"/>
        <v>0</v>
      </c>
      <c r="P3439" s="123"/>
    </row>
    <row r="3440" spans="2:16" x14ac:dyDescent="0.2">
      <c r="B3440" s="124"/>
      <c r="C3440" s="137"/>
      <c r="D3440" s="138">
        <f t="shared" si="318"/>
        <v>0</v>
      </c>
      <c r="E3440" s="231"/>
      <c r="F3440" s="119"/>
      <c r="G3440" s="139">
        <f t="shared" si="322"/>
        <v>0</v>
      </c>
      <c r="H3440" s="140">
        <f t="shared" si="319"/>
        <v>0</v>
      </c>
      <c r="I3440" s="122">
        <f t="shared" si="323"/>
        <v>0</v>
      </c>
      <c r="K3440" s="120"/>
      <c r="L3440" s="141" t="e">
        <f t="shared" si="320"/>
        <v>#N/A</v>
      </c>
      <c r="M3440" s="142">
        <f>IF(C3440="ZZ Group",(SUM(IFERROR(SUM(VLOOKUP(C3440,SpeciesLookup,37,FALSE)*E3440/L3440*20*0.001),0)*(1-G3440))),SUM(IFERROR(SUM(VLOOKUP(C3440,SpeciesLookup,37,FALSE)/L3440*'6. Look Up Tables'!$M$9*0.001),0)*(1-G3440)))</f>
        <v>0</v>
      </c>
      <c r="N3440" s="120" t="s">
        <v>114</v>
      </c>
      <c r="O3440" s="122">
        <f t="shared" si="321"/>
        <v>0</v>
      </c>
      <c r="P3440" s="123"/>
    </row>
    <row r="3441" spans="2:16" x14ac:dyDescent="0.2">
      <c r="B3441" s="124"/>
      <c r="C3441" s="137"/>
      <c r="D3441" s="138">
        <f t="shared" si="318"/>
        <v>0</v>
      </c>
      <c r="E3441" s="231"/>
      <c r="F3441" s="119"/>
      <c r="G3441" s="139">
        <f t="shared" si="322"/>
        <v>0</v>
      </c>
      <c r="H3441" s="140">
        <f t="shared" si="319"/>
        <v>0</v>
      </c>
      <c r="I3441" s="122">
        <f t="shared" si="323"/>
        <v>0</v>
      </c>
      <c r="K3441" s="120"/>
      <c r="L3441" s="141" t="e">
        <f t="shared" si="320"/>
        <v>#N/A</v>
      </c>
      <c r="M3441" s="142">
        <f>IF(C3441="ZZ Group",(SUM(IFERROR(SUM(VLOOKUP(C3441,SpeciesLookup,37,FALSE)*E3441/L3441*20*0.001),0)*(1-G3441))),SUM(IFERROR(SUM(VLOOKUP(C3441,SpeciesLookup,37,FALSE)/L3441*'6. Look Up Tables'!$M$9*0.001),0)*(1-G3441)))</f>
        <v>0</v>
      </c>
      <c r="N3441" s="120" t="s">
        <v>114</v>
      </c>
      <c r="O3441" s="122">
        <f t="shared" si="321"/>
        <v>0</v>
      </c>
      <c r="P3441" s="123"/>
    </row>
    <row r="3442" spans="2:16" x14ac:dyDescent="0.2">
      <c r="B3442" s="124"/>
      <c r="C3442" s="137"/>
      <c r="D3442" s="138">
        <f t="shared" si="318"/>
        <v>0</v>
      </c>
      <c r="E3442" s="231"/>
      <c r="F3442" s="119"/>
      <c r="G3442" s="139">
        <f t="shared" si="322"/>
        <v>0</v>
      </c>
      <c r="H3442" s="140">
        <f t="shared" si="319"/>
        <v>0</v>
      </c>
      <c r="I3442" s="122">
        <f t="shared" si="323"/>
        <v>0</v>
      </c>
      <c r="K3442" s="120"/>
      <c r="L3442" s="141" t="e">
        <f t="shared" si="320"/>
        <v>#N/A</v>
      </c>
      <c r="M3442" s="142">
        <f>IF(C3442="ZZ Group",(SUM(IFERROR(SUM(VLOOKUP(C3442,SpeciesLookup,37,FALSE)*E3442/L3442*20*0.001),0)*(1-G3442))),SUM(IFERROR(SUM(VLOOKUP(C3442,SpeciesLookup,37,FALSE)/L3442*'6. Look Up Tables'!$M$9*0.001),0)*(1-G3442)))</f>
        <v>0</v>
      </c>
      <c r="N3442" s="120" t="s">
        <v>114</v>
      </c>
      <c r="O3442" s="122">
        <f t="shared" si="321"/>
        <v>0</v>
      </c>
      <c r="P3442" s="123"/>
    </row>
    <row r="3443" spans="2:16" x14ac:dyDescent="0.2">
      <c r="B3443" s="124"/>
      <c r="C3443" s="137"/>
      <c r="D3443" s="138">
        <f t="shared" si="318"/>
        <v>0</v>
      </c>
      <c r="E3443" s="231"/>
      <c r="F3443" s="119"/>
      <c r="G3443" s="139">
        <f t="shared" si="322"/>
        <v>0</v>
      </c>
      <c r="H3443" s="140">
        <f t="shared" si="319"/>
        <v>0</v>
      </c>
      <c r="I3443" s="122">
        <f t="shared" si="323"/>
        <v>0</v>
      </c>
      <c r="K3443" s="120"/>
      <c r="L3443" s="141" t="e">
        <f t="shared" si="320"/>
        <v>#N/A</v>
      </c>
      <c r="M3443" s="142">
        <f>IF(C3443="ZZ Group",(SUM(IFERROR(SUM(VLOOKUP(C3443,SpeciesLookup,37,FALSE)*E3443/L3443*20*0.001),0)*(1-G3443))),SUM(IFERROR(SUM(VLOOKUP(C3443,SpeciesLookup,37,FALSE)/L3443*'6. Look Up Tables'!$M$9*0.001),0)*(1-G3443)))</f>
        <v>0</v>
      </c>
      <c r="N3443" s="120" t="s">
        <v>114</v>
      </c>
      <c r="O3443" s="122">
        <f t="shared" si="321"/>
        <v>0</v>
      </c>
      <c r="P3443" s="123"/>
    </row>
    <row r="3444" spans="2:16" x14ac:dyDescent="0.2">
      <c r="B3444" s="124"/>
      <c r="C3444" s="137"/>
      <c r="D3444" s="138">
        <f t="shared" si="318"/>
        <v>0</v>
      </c>
      <c r="E3444" s="231"/>
      <c r="F3444" s="119"/>
      <c r="G3444" s="139">
        <f t="shared" si="322"/>
        <v>0</v>
      </c>
      <c r="H3444" s="140">
        <f t="shared" si="319"/>
        <v>0</v>
      </c>
      <c r="I3444" s="122">
        <f t="shared" si="323"/>
        <v>0</v>
      </c>
      <c r="K3444" s="120"/>
      <c r="L3444" s="141" t="e">
        <f t="shared" si="320"/>
        <v>#N/A</v>
      </c>
      <c r="M3444" s="142">
        <f>IF(C3444="ZZ Group",(SUM(IFERROR(SUM(VLOOKUP(C3444,SpeciesLookup,37,FALSE)*E3444/L3444*20*0.001),0)*(1-G3444))),SUM(IFERROR(SUM(VLOOKUP(C3444,SpeciesLookup,37,FALSE)/L3444*'6. Look Up Tables'!$M$9*0.001),0)*(1-G3444)))</f>
        <v>0</v>
      </c>
      <c r="N3444" s="120" t="s">
        <v>114</v>
      </c>
      <c r="O3444" s="122">
        <f t="shared" si="321"/>
        <v>0</v>
      </c>
      <c r="P3444" s="123"/>
    </row>
    <row r="3445" spans="2:16" x14ac:dyDescent="0.2">
      <c r="B3445" s="124"/>
      <c r="C3445" s="137"/>
      <c r="D3445" s="138">
        <f t="shared" si="318"/>
        <v>0</v>
      </c>
      <c r="E3445" s="231"/>
      <c r="F3445" s="119"/>
      <c r="G3445" s="139">
        <f t="shared" si="322"/>
        <v>0</v>
      </c>
      <c r="H3445" s="140">
        <f t="shared" si="319"/>
        <v>0</v>
      </c>
      <c r="I3445" s="122">
        <f t="shared" si="323"/>
        <v>0</v>
      </c>
      <c r="K3445" s="120"/>
      <c r="L3445" s="141" t="e">
        <f t="shared" si="320"/>
        <v>#N/A</v>
      </c>
      <c r="M3445" s="142">
        <f>IF(C3445="ZZ Group",(SUM(IFERROR(SUM(VLOOKUP(C3445,SpeciesLookup,37,FALSE)*E3445/L3445*20*0.001),0)*(1-G3445))),SUM(IFERROR(SUM(VLOOKUP(C3445,SpeciesLookup,37,FALSE)/L3445*'6. Look Up Tables'!$M$9*0.001),0)*(1-G3445)))</f>
        <v>0</v>
      </c>
      <c r="N3445" s="120" t="s">
        <v>114</v>
      </c>
      <c r="O3445" s="122">
        <f t="shared" si="321"/>
        <v>0</v>
      </c>
      <c r="P3445" s="123"/>
    </row>
    <row r="3446" spans="2:16" x14ac:dyDescent="0.2">
      <c r="B3446" s="124"/>
      <c r="C3446" s="137"/>
      <c r="D3446" s="138">
        <f t="shared" si="318"/>
        <v>0</v>
      </c>
      <c r="E3446" s="231"/>
      <c r="F3446" s="119"/>
      <c r="G3446" s="139">
        <f t="shared" si="322"/>
        <v>0</v>
      </c>
      <c r="H3446" s="140">
        <f t="shared" si="319"/>
        <v>0</v>
      </c>
      <c r="I3446" s="122">
        <f t="shared" si="323"/>
        <v>0</v>
      </c>
      <c r="K3446" s="120"/>
      <c r="L3446" s="141" t="e">
        <f t="shared" si="320"/>
        <v>#N/A</v>
      </c>
      <c r="M3446" s="142">
        <f>IF(C3446="ZZ Group",(SUM(IFERROR(SUM(VLOOKUP(C3446,SpeciesLookup,37,FALSE)*E3446/L3446*20*0.001),0)*(1-G3446))),SUM(IFERROR(SUM(VLOOKUP(C3446,SpeciesLookup,37,FALSE)/L3446*'6. Look Up Tables'!$M$9*0.001),0)*(1-G3446)))</f>
        <v>0</v>
      </c>
      <c r="N3446" s="120" t="s">
        <v>114</v>
      </c>
      <c r="O3446" s="122">
        <f t="shared" si="321"/>
        <v>0</v>
      </c>
      <c r="P3446" s="123"/>
    </row>
    <row r="3447" spans="2:16" x14ac:dyDescent="0.2">
      <c r="B3447" s="124"/>
      <c r="C3447" s="137"/>
      <c r="D3447" s="138">
        <f t="shared" si="318"/>
        <v>0</v>
      </c>
      <c r="E3447" s="231"/>
      <c r="F3447" s="119"/>
      <c r="G3447" s="139">
        <f t="shared" si="322"/>
        <v>0</v>
      </c>
      <c r="H3447" s="140">
        <f t="shared" si="319"/>
        <v>0</v>
      </c>
      <c r="I3447" s="122">
        <f t="shared" si="323"/>
        <v>0</v>
      </c>
      <c r="K3447" s="120"/>
      <c r="L3447" s="141" t="e">
        <f t="shared" si="320"/>
        <v>#N/A</v>
      </c>
      <c r="M3447" s="142">
        <f>IF(C3447="ZZ Group",(SUM(IFERROR(SUM(VLOOKUP(C3447,SpeciesLookup,37,FALSE)*E3447/L3447*20*0.001),0)*(1-G3447))),SUM(IFERROR(SUM(VLOOKUP(C3447,SpeciesLookup,37,FALSE)/L3447*'6. Look Up Tables'!$M$9*0.001),0)*(1-G3447)))</f>
        <v>0</v>
      </c>
      <c r="N3447" s="120" t="s">
        <v>114</v>
      </c>
      <c r="O3447" s="122">
        <f t="shared" si="321"/>
        <v>0</v>
      </c>
      <c r="P3447" s="123"/>
    </row>
    <row r="3448" spans="2:16" x14ac:dyDescent="0.2">
      <c r="B3448" s="124"/>
      <c r="C3448" s="137"/>
      <c r="D3448" s="138">
        <f t="shared" si="318"/>
        <v>0</v>
      </c>
      <c r="E3448" s="231"/>
      <c r="F3448" s="119"/>
      <c r="G3448" s="139">
        <f t="shared" si="322"/>
        <v>0</v>
      </c>
      <c r="H3448" s="140">
        <f t="shared" si="319"/>
        <v>0</v>
      </c>
      <c r="I3448" s="122">
        <f t="shared" si="323"/>
        <v>0</v>
      </c>
      <c r="K3448" s="120"/>
      <c r="L3448" s="141" t="e">
        <f t="shared" si="320"/>
        <v>#N/A</v>
      </c>
      <c r="M3448" s="142">
        <f>IF(C3448="ZZ Group",(SUM(IFERROR(SUM(VLOOKUP(C3448,SpeciesLookup,37,FALSE)*E3448/L3448*20*0.001),0)*(1-G3448))),SUM(IFERROR(SUM(VLOOKUP(C3448,SpeciesLookup,37,FALSE)/L3448*'6. Look Up Tables'!$M$9*0.001),0)*(1-G3448)))</f>
        <v>0</v>
      </c>
      <c r="N3448" s="120" t="s">
        <v>114</v>
      </c>
      <c r="O3448" s="122">
        <f t="shared" si="321"/>
        <v>0</v>
      </c>
      <c r="P3448" s="123"/>
    </row>
    <row r="3449" spans="2:16" x14ac:dyDescent="0.2">
      <c r="B3449" s="124"/>
      <c r="C3449" s="137"/>
      <c r="D3449" s="138">
        <f t="shared" si="318"/>
        <v>0</v>
      </c>
      <c r="E3449" s="231"/>
      <c r="F3449" s="119"/>
      <c r="G3449" s="139">
        <f t="shared" si="322"/>
        <v>0</v>
      </c>
      <c r="H3449" s="140">
        <f t="shared" si="319"/>
        <v>0</v>
      </c>
      <c r="I3449" s="122">
        <f t="shared" si="323"/>
        <v>0</v>
      </c>
      <c r="K3449" s="120"/>
      <c r="L3449" s="141" t="e">
        <f t="shared" si="320"/>
        <v>#N/A</v>
      </c>
      <c r="M3449" s="142">
        <f>IF(C3449="ZZ Group",(SUM(IFERROR(SUM(VLOOKUP(C3449,SpeciesLookup,37,FALSE)*E3449/L3449*20*0.001),0)*(1-G3449))),SUM(IFERROR(SUM(VLOOKUP(C3449,SpeciesLookup,37,FALSE)/L3449*'6. Look Up Tables'!$M$9*0.001),0)*(1-G3449)))</f>
        <v>0</v>
      </c>
      <c r="N3449" s="120" t="s">
        <v>114</v>
      </c>
      <c r="O3449" s="122">
        <f t="shared" si="321"/>
        <v>0</v>
      </c>
      <c r="P3449" s="123"/>
    </row>
    <row r="3450" spans="2:16" x14ac:dyDescent="0.2">
      <c r="B3450" s="124"/>
      <c r="C3450" s="137"/>
      <c r="D3450" s="138">
        <f t="shared" si="318"/>
        <v>0</v>
      </c>
      <c r="E3450" s="231"/>
      <c r="F3450" s="119"/>
      <c r="G3450" s="139">
        <f t="shared" si="322"/>
        <v>0</v>
      </c>
      <c r="H3450" s="140">
        <f t="shared" si="319"/>
        <v>0</v>
      </c>
      <c r="I3450" s="122">
        <f t="shared" si="323"/>
        <v>0</v>
      </c>
      <c r="K3450" s="120"/>
      <c r="L3450" s="141" t="e">
        <f t="shared" si="320"/>
        <v>#N/A</v>
      </c>
      <c r="M3450" s="142">
        <f>IF(C3450="ZZ Group",(SUM(IFERROR(SUM(VLOOKUP(C3450,SpeciesLookup,37,FALSE)*E3450/L3450*20*0.001),0)*(1-G3450))),SUM(IFERROR(SUM(VLOOKUP(C3450,SpeciesLookup,37,FALSE)/L3450*'6. Look Up Tables'!$M$9*0.001),0)*(1-G3450)))</f>
        <v>0</v>
      </c>
      <c r="N3450" s="120" t="s">
        <v>114</v>
      </c>
      <c r="O3450" s="122">
        <f t="shared" si="321"/>
        <v>0</v>
      </c>
      <c r="P3450" s="123"/>
    </row>
    <row r="3451" spans="2:16" x14ac:dyDescent="0.2">
      <c r="B3451" s="124"/>
      <c r="C3451" s="137"/>
      <c r="D3451" s="138">
        <f t="shared" si="318"/>
        <v>0</v>
      </c>
      <c r="E3451" s="231"/>
      <c r="F3451" s="119"/>
      <c r="G3451" s="139">
        <f t="shared" si="322"/>
        <v>0</v>
      </c>
      <c r="H3451" s="140">
        <f t="shared" si="319"/>
        <v>0</v>
      </c>
      <c r="I3451" s="122">
        <f t="shared" si="323"/>
        <v>0</v>
      </c>
      <c r="K3451" s="120"/>
      <c r="L3451" s="141" t="e">
        <f t="shared" si="320"/>
        <v>#N/A</v>
      </c>
      <c r="M3451" s="142">
        <f>IF(C3451="ZZ Group",(SUM(IFERROR(SUM(VLOOKUP(C3451,SpeciesLookup,37,FALSE)*E3451/L3451*20*0.001),0)*(1-G3451))),SUM(IFERROR(SUM(VLOOKUP(C3451,SpeciesLookup,37,FALSE)/L3451*'6. Look Up Tables'!$M$9*0.001),0)*(1-G3451)))</f>
        <v>0</v>
      </c>
      <c r="N3451" s="120" t="s">
        <v>114</v>
      </c>
      <c r="O3451" s="122">
        <f t="shared" si="321"/>
        <v>0</v>
      </c>
      <c r="P3451" s="123"/>
    </row>
    <row r="3452" spans="2:16" x14ac:dyDescent="0.2">
      <c r="B3452" s="124"/>
      <c r="C3452" s="137"/>
      <c r="D3452" s="138">
        <f t="shared" si="318"/>
        <v>0</v>
      </c>
      <c r="E3452" s="231"/>
      <c r="F3452" s="119"/>
      <c r="G3452" s="139">
        <f t="shared" si="322"/>
        <v>0</v>
      </c>
      <c r="H3452" s="140">
        <f t="shared" si="319"/>
        <v>0</v>
      </c>
      <c r="I3452" s="122">
        <f t="shared" si="323"/>
        <v>0</v>
      </c>
      <c r="K3452" s="120"/>
      <c r="L3452" s="141" t="e">
        <f t="shared" si="320"/>
        <v>#N/A</v>
      </c>
      <c r="M3452" s="142">
        <f>IF(C3452="ZZ Group",(SUM(IFERROR(SUM(VLOOKUP(C3452,SpeciesLookup,37,FALSE)*E3452/L3452*20*0.001),0)*(1-G3452))),SUM(IFERROR(SUM(VLOOKUP(C3452,SpeciesLookup,37,FALSE)/L3452*'6. Look Up Tables'!$M$9*0.001),0)*(1-G3452)))</f>
        <v>0</v>
      </c>
      <c r="N3452" s="120" t="s">
        <v>114</v>
      </c>
      <c r="O3452" s="122">
        <f t="shared" si="321"/>
        <v>0</v>
      </c>
      <c r="P3452" s="123"/>
    </row>
    <row r="3453" spans="2:16" x14ac:dyDescent="0.2">
      <c r="B3453" s="124"/>
      <c r="C3453" s="137"/>
      <c r="D3453" s="138">
        <f t="shared" si="318"/>
        <v>0</v>
      </c>
      <c r="E3453" s="231"/>
      <c r="F3453" s="119"/>
      <c r="G3453" s="139">
        <f t="shared" si="322"/>
        <v>0</v>
      </c>
      <c r="H3453" s="140">
        <f t="shared" si="319"/>
        <v>0</v>
      </c>
      <c r="I3453" s="122">
        <f t="shared" si="323"/>
        <v>0</v>
      </c>
      <c r="K3453" s="120"/>
      <c r="L3453" s="141" t="e">
        <f t="shared" si="320"/>
        <v>#N/A</v>
      </c>
      <c r="M3453" s="142">
        <f>IF(C3453="ZZ Group",(SUM(IFERROR(SUM(VLOOKUP(C3453,SpeciesLookup,37,FALSE)*E3453/L3453*20*0.001),0)*(1-G3453))),SUM(IFERROR(SUM(VLOOKUP(C3453,SpeciesLookup,37,FALSE)/L3453*'6. Look Up Tables'!$M$9*0.001),0)*(1-G3453)))</f>
        <v>0</v>
      </c>
      <c r="N3453" s="120" t="s">
        <v>114</v>
      </c>
      <c r="O3453" s="122">
        <f t="shared" si="321"/>
        <v>0</v>
      </c>
      <c r="P3453" s="123"/>
    </row>
    <row r="3454" spans="2:16" x14ac:dyDescent="0.2">
      <c r="B3454" s="124"/>
      <c r="C3454" s="137"/>
      <c r="D3454" s="138">
        <f t="shared" si="318"/>
        <v>0</v>
      </c>
      <c r="E3454" s="231"/>
      <c r="F3454" s="119"/>
      <c r="G3454" s="139">
        <f t="shared" si="322"/>
        <v>0</v>
      </c>
      <c r="H3454" s="140">
        <f t="shared" si="319"/>
        <v>0</v>
      </c>
      <c r="I3454" s="122">
        <f t="shared" si="323"/>
        <v>0</v>
      </c>
      <c r="K3454" s="120"/>
      <c r="L3454" s="141" t="e">
        <f t="shared" si="320"/>
        <v>#N/A</v>
      </c>
      <c r="M3454" s="142">
        <f>IF(C3454="ZZ Group",(SUM(IFERROR(SUM(VLOOKUP(C3454,SpeciesLookup,37,FALSE)*E3454/L3454*20*0.001),0)*(1-G3454))),SUM(IFERROR(SUM(VLOOKUP(C3454,SpeciesLookup,37,FALSE)/L3454*'6. Look Up Tables'!$M$9*0.001),0)*(1-G3454)))</f>
        <v>0</v>
      </c>
      <c r="N3454" s="120" t="s">
        <v>114</v>
      </c>
      <c r="O3454" s="122">
        <f t="shared" si="321"/>
        <v>0</v>
      </c>
      <c r="P3454" s="123"/>
    </row>
    <row r="3455" spans="2:16" x14ac:dyDescent="0.2">
      <c r="B3455" s="124"/>
      <c r="C3455" s="137"/>
      <c r="D3455" s="138">
        <f t="shared" si="318"/>
        <v>0</v>
      </c>
      <c r="E3455" s="231"/>
      <c r="F3455" s="119"/>
      <c r="G3455" s="139">
        <f t="shared" si="322"/>
        <v>0</v>
      </c>
      <c r="H3455" s="140">
        <f t="shared" si="319"/>
        <v>0</v>
      </c>
      <c r="I3455" s="122">
        <f t="shared" si="323"/>
        <v>0</v>
      </c>
      <c r="K3455" s="120"/>
      <c r="L3455" s="141" t="e">
        <f t="shared" si="320"/>
        <v>#N/A</v>
      </c>
      <c r="M3455" s="142">
        <f>IF(C3455="ZZ Group",(SUM(IFERROR(SUM(VLOOKUP(C3455,SpeciesLookup,37,FALSE)*E3455/L3455*20*0.001),0)*(1-G3455))),SUM(IFERROR(SUM(VLOOKUP(C3455,SpeciesLookup,37,FALSE)/L3455*'6. Look Up Tables'!$M$9*0.001),0)*(1-G3455)))</f>
        <v>0</v>
      </c>
      <c r="N3455" s="120" t="s">
        <v>114</v>
      </c>
      <c r="O3455" s="122">
        <f t="shared" si="321"/>
        <v>0</v>
      </c>
      <c r="P3455" s="123"/>
    </row>
    <row r="3456" spans="2:16" x14ac:dyDescent="0.2">
      <c r="B3456" s="124"/>
      <c r="C3456" s="137"/>
      <c r="D3456" s="138">
        <f t="shared" si="318"/>
        <v>0</v>
      </c>
      <c r="E3456" s="231"/>
      <c r="F3456" s="119"/>
      <c r="G3456" s="139">
        <f t="shared" si="322"/>
        <v>0</v>
      </c>
      <c r="H3456" s="140">
        <f t="shared" si="319"/>
        <v>0</v>
      </c>
      <c r="I3456" s="122">
        <f t="shared" si="323"/>
        <v>0</v>
      </c>
      <c r="K3456" s="120"/>
      <c r="L3456" s="141" t="e">
        <f t="shared" si="320"/>
        <v>#N/A</v>
      </c>
      <c r="M3456" s="142">
        <f>IF(C3456="ZZ Group",(SUM(IFERROR(SUM(VLOOKUP(C3456,SpeciesLookup,37,FALSE)*E3456/L3456*20*0.001),0)*(1-G3456))),SUM(IFERROR(SUM(VLOOKUP(C3456,SpeciesLookup,37,FALSE)/L3456*'6. Look Up Tables'!$M$9*0.001),0)*(1-G3456)))</f>
        <v>0</v>
      </c>
      <c r="N3456" s="120" t="s">
        <v>114</v>
      </c>
      <c r="O3456" s="122">
        <f t="shared" si="321"/>
        <v>0</v>
      </c>
      <c r="P3456" s="123"/>
    </row>
    <row r="3457" spans="2:16" x14ac:dyDescent="0.2">
      <c r="B3457" s="124"/>
      <c r="C3457" s="137"/>
      <c r="D3457" s="138">
        <f t="shared" ref="D3457:D3520" si="324">IFERROR(VLOOKUP(C3457,SpeciesLookup,25,FALSE),0)</f>
        <v>0</v>
      </c>
      <c r="E3457" s="231"/>
      <c r="F3457" s="119"/>
      <c r="G3457" s="139">
        <f t="shared" si="322"/>
        <v>0</v>
      </c>
      <c r="H3457" s="140">
        <f t="shared" ref="H3457:H3520" si="325">IFERROR(VLOOKUP(C3457,SpeciesLookup,26,FALSE),0)</f>
        <v>0</v>
      </c>
      <c r="I3457" s="122">
        <f t="shared" si="323"/>
        <v>0</v>
      </c>
      <c r="K3457" s="120"/>
      <c r="L3457" s="141" t="e">
        <f t="shared" ref="L3457:L3520" si="326">VLOOKUP(K3457,AWHC,2,FALSE)</f>
        <v>#N/A</v>
      </c>
      <c r="M3457" s="142">
        <f>IF(C3457="ZZ Group",(SUM(IFERROR(SUM(VLOOKUP(C3457,SpeciesLookup,37,FALSE)*E3457/L3457*20*0.001),0)*(1-G3457))),SUM(IFERROR(SUM(VLOOKUP(C3457,SpeciesLookup,37,FALSE)/L3457*'6. Look Up Tables'!$M$9*0.001),0)*(1-G3457)))</f>
        <v>0</v>
      </c>
      <c r="N3457" s="120" t="s">
        <v>114</v>
      </c>
      <c r="O3457" s="122">
        <f t="shared" ref="O3457:O3520" si="327">IF(N3457="Yes",M3457*0.8,M3457)</f>
        <v>0</v>
      </c>
      <c r="P3457" s="123"/>
    </row>
    <row r="3458" spans="2:16" x14ac:dyDescent="0.2">
      <c r="B3458" s="124"/>
      <c r="C3458" s="137"/>
      <c r="D3458" s="138">
        <f t="shared" si="324"/>
        <v>0</v>
      </c>
      <c r="E3458" s="231"/>
      <c r="F3458" s="119"/>
      <c r="G3458" s="139">
        <f t="shared" si="322"/>
        <v>0</v>
      </c>
      <c r="H3458" s="140">
        <f t="shared" si="325"/>
        <v>0</v>
      </c>
      <c r="I3458" s="122">
        <f t="shared" si="323"/>
        <v>0</v>
      </c>
      <c r="K3458" s="120"/>
      <c r="L3458" s="141" t="e">
        <f t="shared" si="326"/>
        <v>#N/A</v>
      </c>
      <c r="M3458" s="142">
        <f>IF(C3458="ZZ Group",(SUM(IFERROR(SUM(VLOOKUP(C3458,SpeciesLookup,37,FALSE)*E3458/L3458*20*0.001),0)*(1-G3458))),SUM(IFERROR(SUM(VLOOKUP(C3458,SpeciesLookup,37,FALSE)/L3458*'6. Look Up Tables'!$M$9*0.001),0)*(1-G3458)))</f>
        <v>0</v>
      </c>
      <c r="N3458" s="120" t="s">
        <v>114</v>
      </c>
      <c r="O3458" s="122">
        <f t="shared" si="327"/>
        <v>0</v>
      </c>
      <c r="P3458" s="123"/>
    </row>
    <row r="3459" spans="2:16" x14ac:dyDescent="0.2">
      <c r="B3459" s="124"/>
      <c r="C3459" s="137"/>
      <c r="D3459" s="138">
        <f t="shared" si="324"/>
        <v>0</v>
      </c>
      <c r="E3459" s="231"/>
      <c r="F3459" s="119"/>
      <c r="G3459" s="139">
        <f t="shared" si="322"/>
        <v>0</v>
      </c>
      <c r="H3459" s="140">
        <f t="shared" si="325"/>
        <v>0</v>
      </c>
      <c r="I3459" s="122">
        <f t="shared" si="323"/>
        <v>0</v>
      </c>
      <c r="K3459" s="120"/>
      <c r="L3459" s="141" t="e">
        <f t="shared" si="326"/>
        <v>#N/A</v>
      </c>
      <c r="M3459" s="142">
        <f>IF(C3459="ZZ Group",(SUM(IFERROR(SUM(VLOOKUP(C3459,SpeciesLookup,37,FALSE)*E3459/L3459*20*0.001),0)*(1-G3459))),SUM(IFERROR(SUM(VLOOKUP(C3459,SpeciesLookup,37,FALSE)/L3459*'6. Look Up Tables'!$M$9*0.001),0)*(1-G3459)))</f>
        <v>0</v>
      </c>
      <c r="N3459" s="120" t="s">
        <v>114</v>
      </c>
      <c r="O3459" s="122">
        <f t="shared" si="327"/>
        <v>0</v>
      </c>
      <c r="P3459" s="123"/>
    </row>
    <row r="3460" spans="2:16" x14ac:dyDescent="0.2">
      <c r="B3460" s="124"/>
      <c r="C3460" s="137"/>
      <c r="D3460" s="138">
        <f t="shared" si="324"/>
        <v>0</v>
      </c>
      <c r="E3460" s="231"/>
      <c r="F3460" s="119"/>
      <c r="G3460" s="139">
        <f t="shared" si="322"/>
        <v>0</v>
      </c>
      <c r="H3460" s="140">
        <f t="shared" si="325"/>
        <v>0</v>
      </c>
      <c r="I3460" s="122">
        <f t="shared" si="323"/>
        <v>0</v>
      </c>
      <c r="K3460" s="120"/>
      <c r="L3460" s="141" t="e">
        <f t="shared" si="326"/>
        <v>#N/A</v>
      </c>
      <c r="M3460" s="142">
        <f>IF(C3460="ZZ Group",(SUM(IFERROR(SUM(VLOOKUP(C3460,SpeciesLookup,37,FALSE)*E3460/L3460*20*0.001),0)*(1-G3460))),SUM(IFERROR(SUM(VLOOKUP(C3460,SpeciesLookup,37,FALSE)/L3460*'6. Look Up Tables'!$M$9*0.001),0)*(1-G3460)))</f>
        <v>0</v>
      </c>
      <c r="N3460" s="120" t="s">
        <v>114</v>
      </c>
      <c r="O3460" s="122">
        <f t="shared" si="327"/>
        <v>0</v>
      </c>
      <c r="P3460" s="123"/>
    </row>
    <row r="3461" spans="2:16" x14ac:dyDescent="0.2">
      <c r="B3461" s="124"/>
      <c r="C3461" s="137"/>
      <c r="D3461" s="138">
        <f t="shared" si="324"/>
        <v>0</v>
      </c>
      <c r="E3461" s="231"/>
      <c r="F3461" s="119"/>
      <c r="G3461" s="139">
        <f t="shared" si="322"/>
        <v>0</v>
      </c>
      <c r="H3461" s="140">
        <f t="shared" si="325"/>
        <v>0</v>
      </c>
      <c r="I3461" s="122">
        <f t="shared" si="323"/>
        <v>0</v>
      </c>
      <c r="K3461" s="120"/>
      <c r="L3461" s="141" t="e">
        <f t="shared" si="326"/>
        <v>#N/A</v>
      </c>
      <c r="M3461" s="142">
        <f>IF(C3461="ZZ Group",(SUM(IFERROR(SUM(VLOOKUP(C3461,SpeciesLookup,37,FALSE)*E3461/L3461*20*0.001),0)*(1-G3461))),SUM(IFERROR(SUM(VLOOKUP(C3461,SpeciesLookup,37,FALSE)/L3461*'6. Look Up Tables'!$M$9*0.001),0)*(1-G3461)))</f>
        <v>0</v>
      </c>
      <c r="N3461" s="120" t="s">
        <v>114</v>
      </c>
      <c r="O3461" s="122">
        <f t="shared" si="327"/>
        <v>0</v>
      </c>
      <c r="P3461" s="123"/>
    </row>
    <row r="3462" spans="2:16" x14ac:dyDescent="0.2">
      <c r="B3462" s="124"/>
      <c r="C3462" s="137"/>
      <c r="D3462" s="138">
        <f t="shared" si="324"/>
        <v>0</v>
      </c>
      <c r="E3462" s="231"/>
      <c r="F3462" s="119"/>
      <c r="G3462" s="139">
        <f t="shared" si="322"/>
        <v>0</v>
      </c>
      <c r="H3462" s="140">
        <f t="shared" si="325"/>
        <v>0</v>
      </c>
      <c r="I3462" s="122">
        <f t="shared" si="323"/>
        <v>0</v>
      </c>
      <c r="K3462" s="120"/>
      <c r="L3462" s="141" t="e">
        <f t="shared" si="326"/>
        <v>#N/A</v>
      </c>
      <c r="M3462" s="142">
        <f>IF(C3462="ZZ Group",(SUM(IFERROR(SUM(VLOOKUP(C3462,SpeciesLookup,37,FALSE)*E3462/L3462*20*0.001),0)*(1-G3462))),SUM(IFERROR(SUM(VLOOKUP(C3462,SpeciesLookup,37,FALSE)/L3462*'6. Look Up Tables'!$M$9*0.001),0)*(1-G3462)))</f>
        <v>0</v>
      </c>
      <c r="N3462" s="120" t="s">
        <v>114</v>
      </c>
      <c r="O3462" s="122">
        <f t="shared" si="327"/>
        <v>0</v>
      </c>
      <c r="P3462" s="123"/>
    </row>
    <row r="3463" spans="2:16" x14ac:dyDescent="0.2">
      <c r="B3463" s="124"/>
      <c r="C3463" s="137"/>
      <c r="D3463" s="138">
        <f t="shared" si="324"/>
        <v>0</v>
      </c>
      <c r="E3463" s="231"/>
      <c r="F3463" s="119"/>
      <c r="G3463" s="139">
        <f t="shared" si="322"/>
        <v>0</v>
      </c>
      <c r="H3463" s="140">
        <f t="shared" si="325"/>
        <v>0</v>
      </c>
      <c r="I3463" s="122">
        <f t="shared" si="323"/>
        <v>0</v>
      </c>
      <c r="K3463" s="120"/>
      <c r="L3463" s="141" t="e">
        <f t="shared" si="326"/>
        <v>#N/A</v>
      </c>
      <c r="M3463" s="142">
        <f>IF(C3463="ZZ Group",(SUM(IFERROR(SUM(VLOOKUP(C3463,SpeciesLookup,37,FALSE)*E3463/L3463*20*0.001),0)*(1-G3463))),SUM(IFERROR(SUM(VLOOKUP(C3463,SpeciesLookup,37,FALSE)/L3463*'6. Look Up Tables'!$M$9*0.001),0)*(1-G3463)))</f>
        <v>0</v>
      </c>
      <c r="N3463" s="120" t="s">
        <v>114</v>
      </c>
      <c r="O3463" s="122">
        <f t="shared" si="327"/>
        <v>0</v>
      </c>
      <c r="P3463" s="123"/>
    </row>
    <row r="3464" spans="2:16" x14ac:dyDescent="0.2">
      <c r="B3464" s="124"/>
      <c r="C3464" s="137"/>
      <c r="D3464" s="138">
        <f t="shared" si="324"/>
        <v>0</v>
      </c>
      <c r="E3464" s="231"/>
      <c r="F3464" s="119"/>
      <c r="G3464" s="139">
        <f t="shared" si="322"/>
        <v>0</v>
      </c>
      <c r="H3464" s="140">
        <f t="shared" si="325"/>
        <v>0</v>
      </c>
      <c r="I3464" s="122">
        <f t="shared" si="323"/>
        <v>0</v>
      </c>
      <c r="K3464" s="120"/>
      <c r="L3464" s="141" t="e">
        <f t="shared" si="326"/>
        <v>#N/A</v>
      </c>
      <c r="M3464" s="142">
        <f>IF(C3464="ZZ Group",(SUM(IFERROR(SUM(VLOOKUP(C3464,SpeciesLookup,37,FALSE)*E3464/L3464*20*0.001),0)*(1-G3464))),SUM(IFERROR(SUM(VLOOKUP(C3464,SpeciesLookup,37,FALSE)/L3464*'6. Look Up Tables'!$M$9*0.001),0)*(1-G3464)))</f>
        <v>0</v>
      </c>
      <c r="N3464" s="120" t="s">
        <v>114</v>
      </c>
      <c r="O3464" s="122">
        <f t="shared" si="327"/>
        <v>0</v>
      </c>
      <c r="P3464" s="123"/>
    </row>
    <row r="3465" spans="2:16" x14ac:dyDescent="0.2">
      <c r="B3465" s="124"/>
      <c r="C3465" s="137"/>
      <c r="D3465" s="138">
        <f t="shared" si="324"/>
        <v>0</v>
      </c>
      <c r="E3465" s="231"/>
      <c r="F3465" s="119"/>
      <c r="G3465" s="139">
        <f t="shared" si="322"/>
        <v>0</v>
      </c>
      <c r="H3465" s="140">
        <f t="shared" si="325"/>
        <v>0</v>
      </c>
      <c r="I3465" s="122">
        <f t="shared" si="323"/>
        <v>0</v>
      </c>
      <c r="K3465" s="120"/>
      <c r="L3465" s="141" t="e">
        <f t="shared" si="326"/>
        <v>#N/A</v>
      </c>
      <c r="M3465" s="142">
        <f>IF(C3465="ZZ Group",(SUM(IFERROR(SUM(VLOOKUP(C3465,SpeciesLookup,37,FALSE)*E3465/L3465*20*0.001),0)*(1-G3465))),SUM(IFERROR(SUM(VLOOKUP(C3465,SpeciesLookup,37,FALSE)/L3465*'6. Look Up Tables'!$M$9*0.001),0)*(1-G3465)))</f>
        <v>0</v>
      </c>
      <c r="N3465" s="120" t="s">
        <v>114</v>
      </c>
      <c r="O3465" s="122">
        <f t="shared" si="327"/>
        <v>0</v>
      </c>
      <c r="P3465" s="123"/>
    </row>
    <row r="3466" spans="2:16" x14ac:dyDescent="0.2">
      <c r="B3466" s="124"/>
      <c r="C3466" s="137"/>
      <c r="D3466" s="138">
        <f t="shared" si="324"/>
        <v>0</v>
      </c>
      <c r="E3466" s="231"/>
      <c r="F3466" s="119"/>
      <c r="G3466" s="139">
        <f t="shared" si="322"/>
        <v>0</v>
      </c>
      <c r="H3466" s="140">
        <f t="shared" si="325"/>
        <v>0</v>
      </c>
      <c r="I3466" s="122">
        <f t="shared" si="323"/>
        <v>0</v>
      </c>
      <c r="K3466" s="120"/>
      <c r="L3466" s="141" t="e">
        <f t="shared" si="326"/>
        <v>#N/A</v>
      </c>
      <c r="M3466" s="142">
        <f>IF(C3466="ZZ Group",(SUM(IFERROR(SUM(VLOOKUP(C3466,SpeciesLookup,37,FALSE)*E3466/L3466*20*0.001),0)*(1-G3466))),SUM(IFERROR(SUM(VLOOKUP(C3466,SpeciesLookup,37,FALSE)/L3466*'6. Look Up Tables'!$M$9*0.001),0)*(1-G3466)))</f>
        <v>0</v>
      </c>
      <c r="N3466" s="120" t="s">
        <v>114</v>
      </c>
      <c r="O3466" s="122">
        <f t="shared" si="327"/>
        <v>0</v>
      </c>
      <c r="P3466" s="123"/>
    </row>
    <row r="3467" spans="2:16" x14ac:dyDescent="0.2">
      <c r="B3467" s="124"/>
      <c r="C3467" s="137"/>
      <c r="D3467" s="138">
        <f t="shared" si="324"/>
        <v>0</v>
      </c>
      <c r="E3467" s="231"/>
      <c r="F3467" s="119"/>
      <c r="G3467" s="139">
        <f t="shared" si="322"/>
        <v>0</v>
      </c>
      <c r="H3467" s="140">
        <f t="shared" si="325"/>
        <v>0</v>
      </c>
      <c r="I3467" s="122">
        <f t="shared" si="323"/>
        <v>0</v>
      </c>
      <c r="K3467" s="120"/>
      <c r="L3467" s="141" t="e">
        <f t="shared" si="326"/>
        <v>#N/A</v>
      </c>
      <c r="M3467" s="142">
        <f>IF(C3467="ZZ Group",(SUM(IFERROR(SUM(VLOOKUP(C3467,SpeciesLookup,37,FALSE)*E3467/L3467*20*0.001),0)*(1-G3467))),SUM(IFERROR(SUM(VLOOKUP(C3467,SpeciesLookup,37,FALSE)/L3467*'6. Look Up Tables'!$M$9*0.001),0)*(1-G3467)))</f>
        <v>0</v>
      </c>
      <c r="N3467" s="120" t="s">
        <v>114</v>
      </c>
      <c r="O3467" s="122">
        <f t="shared" si="327"/>
        <v>0</v>
      </c>
      <c r="P3467" s="123"/>
    </row>
    <row r="3468" spans="2:16" x14ac:dyDescent="0.2">
      <c r="B3468" s="124"/>
      <c r="C3468" s="137"/>
      <c r="D3468" s="138">
        <f t="shared" si="324"/>
        <v>0</v>
      </c>
      <c r="E3468" s="231"/>
      <c r="F3468" s="119"/>
      <c r="G3468" s="139">
        <f t="shared" si="322"/>
        <v>0</v>
      </c>
      <c r="H3468" s="140">
        <f t="shared" si="325"/>
        <v>0</v>
      </c>
      <c r="I3468" s="122">
        <f t="shared" si="323"/>
        <v>0</v>
      </c>
      <c r="K3468" s="120"/>
      <c r="L3468" s="141" t="e">
        <f t="shared" si="326"/>
        <v>#N/A</v>
      </c>
      <c r="M3468" s="142">
        <f>IF(C3468="ZZ Group",(SUM(IFERROR(SUM(VLOOKUP(C3468,SpeciesLookup,37,FALSE)*E3468/L3468*20*0.001),0)*(1-G3468))),SUM(IFERROR(SUM(VLOOKUP(C3468,SpeciesLookup,37,FALSE)/L3468*'6. Look Up Tables'!$M$9*0.001),0)*(1-G3468)))</f>
        <v>0</v>
      </c>
      <c r="N3468" s="120" t="s">
        <v>114</v>
      </c>
      <c r="O3468" s="122">
        <f t="shared" si="327"/>
        <v>0</v>
      </c>
      <c r="P3468" s="123"/>
    </row>
    <row r="3469" spans="2:16" x14ac:dyDescent="0.2">
      <c r="B3469" s="124"/>
      <c r="C3469" s="137"/>
      <c r="D3469" s="138">
        <f t="shared" si="324"/>
        <v>0</v>
      </c>
      <c r="E3469" s="231"/>
      <c r="F3469" s="119"/>
      <c r="G3469" s="139">
        <f t="shared" ref="G3469:G3532" si="328">IF(C3469="ZZ Group",SUM(F3469/E3469),(IFERROR(SUM(F3469/(PI()*(D3469)^2)),0)))</f>
        <v>0</v>
      </c>
      <c r="H3469" s="140">
        <f t="shared" si="325"/>
        <v>0</v>
      </c>
      <c r="I3469" s="122">
        <f t="shared" ref="I3469:I3532" si="329">IFERROR(SUM(H3469*(1-G3469)),(E3469*(1-G3469)))</f>
        <v>0</v>
      </c>
      <c r="K3469" s="120"/>
      <c r="L3469" s="141" t="e">
        <f t="shared" si="326"/>
        <v>#N/A</v>
      </c>
      <c r="M3469" s="142">
        <f>IF(C3469="ZZ Group",(SUM(IFERROR(SUM(VLOOKUP(C3469,SpeciesLookup,37,FALSE)*E3469/L3469*20*0.001),0)*(1-G3469))),SUM(IFERROR(SUM(VLOOKUP(C3469,SpeciesLookup,37,FALSE)/L3469*'6. Look Up Tables'!$M$9*0.001),0)*(1-G3469)))</f>
        <v>0</v>
      </c>
      <c r="N3469" s="120" t="s">
        <v>114</v>
      </c>
      <c r="O3469" s="122">
        <f t="shared" si="327"/>
        <v>0</v>
      </c>
      <c r="P3469" s="123"/>
    </row>
    <row r="3470" spans="2:16" x14ac:dyDescent="0.2">
      <c r="B3470" s="124"/>
      <c r="C3470" s="137"/>
      <c r="D3470" s="138">
        <f t="shared" si="324"/>
        <v>0</v>
      </c>
      <c r="E3470" s="231"/>
      <c r="F3470" s="119"/>
      <c r="G3470" s="139">
        <f t="shared" si="328"/>
        <v>0</v>
      </c>
      <c r="H3470" s="140">
        <f t="shared" si="325"/>
        <v>0</v>
      </c>
      <c r="I3470" s="122">
        <f t="shared" si="329"/>
        <v>0</v>
      </c>
      <c r="K3470" s="120"/>
      <c r="L3470" s="141" t="e">
        <f t="shared" si="326"/>
        <v>#N/A</v>
      </c>
      <c r="M3470" s="142">
        <f>IF(C3470="ZZ Group",(SUM(IFERROR(SUM(VLOOKUP(C3470,SpeciesLookup,37,FALSE)*E3470/L3470*20*0.001),0)*(1-G3470))),SUM(IFERROR(SUM(VLOOKUP(C3470,SpeciesLookup,37,FALSE)/L3470*'6. Look Up Tables'!$M$9*0.001),0)*(1-G3470)))</f>
        <v>0</v>
      </c>
      <c r="N3470" s="120" t="s">
        <v>114</v>
      </c>
      <c r="O3470" s="122">
        <f t="shared" si="327"/>
        <v>0</v>
      </c>
      <c r="P3470" s="123"/>
    </row>
    <row r="3471" spans="2:16" x14ac:dyDescent="0.2">
      <c r="B3471" s="124"/>
      <c r="C3471" s="137"/>
      <c r="D3471" s="138">
        <f t="shared" si="324"/>
        <v>0</v>
      </c>
      <c r="E3471" s="231"/>
      <c r="F3471" s="119"/>
      <c r="G3471" s="139">
        <f t="shared" si="328"/>
        <v>0</v>
      </c>
      <c r="H3471" s="140">
        <f t="shared" si="325"/>
        <v>0</v>
      </c>
      <c r="I3471" s="122">
        <f t="shared" si="329"/>
        <v>0</v>
      </c>
      <c r="K3471" s="120"/>
      <c r="L3471" s="141" t="e">
        <f t="shared" si="326"/>
        <v>#N/A</v>
      </c>
      <c r="M3471" s="142">
        <f>IF(C3471="ZZ Group",(SUM(IFERROR(SUM(VLOOKUP(C3471,SpeciesLookup,37,FALSE)*E3471/L3471*20*0.001),0)*(1-G3471))),SUM(IFERROR(SUM(VLOOKUP(C3471,SpeciesLookup,37,FALSE)/L3471*'6. Look Up Tables'!$M$9*0.001),0)*(1-G3471)))</f>
        <v>0</v>
      </c>
      <c r="N3471" s="120" t="s">
        <v>114</v>
      </c>
      <c r="O3471" s="122">
        <f t="shared" si="327"/>
        <v>0</v>
      </c>
      <c r="P3471" s="123"/>
    </row>
    <row r="3472" spans="2:16" x14ac:dyDescent="0.2">
      <c r="B3472" s="124"/>
      <c r="C3472" s="137"/>
      <c r="D3472" s="138">
        <f t="shared" si="324"/>
        <v>0</v>
      </c>
      <c r="E3472" s="231"/>
      <c r="F3472" s="119"/>
      <c r="G3472" s="139">
        <f t="shared" si="328"/>
        <v>0</v>
      </c>
      <c r="H3472" s="140">
        <f t="shared" si="325"/>
        <v>0</v>
      </c>
      <c r="I3472" s="122">
        <f t="shared" si="329"/>
        <v>0</v>
      </c>
      <c r="K3472" s="120"/>
      <c r="L3472" s="141" t="e">
        <f t="shared" si="326"/>
        <v>#N/A</v>
      </c>
      <c r="M3472" s="142">
        <f>IF(C3472="ZZ Group",(SUM(IFERROR(SUM(VLOOKUP(C3472,SpeciesLookup,37,FALSE)*E3472/L3472*20*0.001),0)*(1-G3472))),SUM(IFERROR(SUM(VLOOKUP(C3472,SpeciesLookup,37,FALSE)/L3472*'6. Look Up Tables'!$M$9*0.001),0)*(1-G3472)))</f>
        <v>0</v>
      </c>
      <c r="N3472" s="120" t="s">
        <v>114</v>
      </c>
      <c r="O3472" s="122">
        <f t="shared" si="327"/>
        <v>0</v>
      </c>
      <c r="P3472" s="123"/>
    </row>
    <row r="3473" spans="2:16" x14ac:dyDescent="0.2">
      <c r="B3473" s="124"/>
      <c r="C3473" s="137"/>
      <c r="D3473" s="138">
        <f t="shared" si="324"/>
        <v>0</v>
      </c>
      <c r="E3473" s="231"/>
      <c r="F3473" s="119"/>
      <c r="G3473" s="139">
        <f t="shared" si="328"/>
        <v>0</v>
      </c>
      <c r="H3473" s="140">
        <f t="shared" si="325"/>
        <v>0</v>
      </c>
      <c r="I3473" s="122">
        <f t="shared" si="329"/>
        <v>0</v>
      </c>
      <c r="K3473" s="120"/>
      <c r="L3473" s="141" t="e">
        <f t="shared" si="326"/>
        <v>#N/A</v>
      </c>
      <c r="M3473" s="142">
        <f>IF(C3473="ZZ Group",(SUM(IFERROR(SUM(VLOOKUP(C3473,SpeciesLookup,37,FALSE)*E3473/L3473*20*0.001),0)*(1-G3473))),SUM(IFERROR(SUM(VLOOKUP(C3473,SpeciesLookup,37,FALSE)/L3473*'6. Look Up Tables'!$M$9*0.001),0)*(1-G3473)))</f>
        <v>0</v>
      </c>
      <c r="N3473" s="120" t="s">
        <v>114</v>
      </c>
      <c r="O3473" s="122">
        <f t="shared" si="327"/>
        <v>0</v>
      </c>
      <c r="P3473" s="123"/>
    </row>
    <row r="3474" spans="2:16" x14ac:dyDescent="0.2">
      <c r="B3474" s="124"/>
      <c r="C3474" s="137"/>
      <c r="D3474" s="138">
        <f t="shared" si="324"/>
        <v>0</v>
      </c>
      <c r="E3474" s="231"/>
      <c r="F3474" s="119"/>
      <c r="G3474" s="139">
        <f t="shared" si="328"/>
        <v>0</v>
      </c>
      <c r="H3474" s="140">
        <f t="shared" si="325"/>
        <v>0</v>
      </c>
      <c r="I3474" s="122">
        <f t="shared" si="329"/>
        <v>0</v>
      </c>
      <c r="K3474" s="120"/>
      <c r="L3474" s="141" t="e">
        <f t="shared" si="326"/>
        <v>#N/A</v>
      </c>
      <c r="M3474" s="142">
        <f>IF(C3474="ZZ Group",(SUM(IFERROR(SUM(VLOOKUP(C3474,SpeciesLookup,37,FALSE)*E3474/L3474*20*0.001),0)*(1-G3474))),SUM(IFERROR(SUM(VLOOKUP(C3474,SpeciesLookup,37,FALSE)/L3474*'6. Look Up Tables'!$M$9*0.001),0)*(1-G3474)))</f>
        <v>0</v>
      </c>
      <c r="N3474" s="120" t="s">
        <v>114</v>
      </c>
      <c r="O3474" s="122">
        <f t="shared" si="327"/>
        <v>0</v>
      </c>
      <c r="P3474" s="123"/>
    </row>
    <row r="3475" spans="2:16" x14ac:dyDescent="0.2">
      <c r="B3475" s="124"/>
      <c r="C3475" s="137"/>
      <c r="D3475" s="138">
        <f t="shared" si="324"/>
        <v>0</v>
      </c>
      <c r="E3475" s="231"/>
      <c r="F3475" s="119"/>
      <c r="G3475" s="139">
        <f t="shared" si="328"/>
        <v>0</v>
      </c>
      <c r="H3475" s="140">
        <f t="shared" si="325"/>
        <v>0</v>
      </c>
      <c r="I3475" s="122">
        <f t="shared" si="329"/>
        <v>0</v>
      </c>
      <c r="K3475" s="120"/>
      <c r="L3475" s="141" t="e">
        <f t="shared" si="326"/>
        <v>#N/A</v>
      </c>
      <c r="M3475" s="142">
        <f>IF(C3475="ZZ Group",(SUM(IFERROR(SUM(VLOOKUP(C3475,SpeciesLookup,37,FALSE)*E3475/L3475*20*0.001),0)*(1-G3475))),SUM(IFERROR(SUM(VLOOKUP(C3475,SpeciesLookup,37,FALSE)/L3475*'6. Look Up Tables'!$M$9*0.001),0)*(1-G3475)))</f>
        <v>0</v>
      </c>
      <c r="N3475" s="120" t="s">
        <v>114</v>
      </c>
      <c r="O3475" s="122">
        <f t="shared" si="327"/>
        <v>0</v>
      </c>
      <c r="P3475" s="123"/>
    </row>
    <row r="3476" spans="2:16" x14ac:dyDescent="0.2">
      <c r="B3476" s="124"/>
      <c r="C3476" s="137"/>
      <c r="D3476" s="138">
        <f t="shared" si="324"/>
        <v>0</v>
      </c>
      <c r="E3476" s="231"/>
      <c r="F3476" s="119"/>
      <c r="G3476" s="139">
        <f t="shared" si="328"/>
        <v>0</v>
      </c>
      <c r="H3476" s="140">
        <f t="shared" si="325"/>
        <v>0</v>
      </c>
      <c r="I3476" s="122">
        <f t="shared" si="329"/>
        <v>0</v>
      </c>
      <c r="K3476" s="120"/>
      <c r="L3476" s="141" t="e">
        <f t="shared" si="326"/>
        <v>#N/A</v>
      </c>
      <c r="M3476" s="142">
        <f>IF(C3476="ZZ Group",(SUM(IFERROR(SUM(VLOOKUP(C3476,SpeciesLookup,37,FALSE)*E3476/L3476*20*0.001),0)*(1-G3476))),SUM(IFERROR(SUM(VLOOKUP(C3476,SpeciesLookup,37,FALSE)/L3476*'6. Look Up Tables'!$M$9*0.001),0)*(1-G3476)))</f>
        <v>0</v>
      </c>
      <c r="N3476" s="120" t="s">
        <v>114</v>
      </c>
      <c r="O3476" s="122">
        <f t="shared" si="327"/>
        <v>0</v>
      </c>
      <c r="P3476" s="123"/>
    </row>
    <row r="3477" spans="2:16" x14ac:dyDescent="0.2">
      <c r="B3477" s="124"/>
      <c r="C3477" s="137"/>
      <c r="D3477" s="138">
        <f t="shared" si="324"/>
        <v>0</v>
      </c>
      <c r="E3477" s="231"/>
      <c r="F3477" s="119"/>
      <c r="G3477" s="139">
        <f t="shared" si="328"/>
        <v>0</v>
      </c>
      <c r="H3477" s="140">
        <f t="shared" si="325"/>
        <v>0</v>
      </c>
      <c r="I3477" s="122">
        <f t="shared" si="329"/>
        <v>0</v>
      </c>
      <c r="K3477" s="120"/>
      <c r="L3477" s="141" t="e">
        <f t="shared" si="326"/>
        <v>#N/A</v>
      </c>
      <c r="M3477" s="142">
        <f>IF(C3477="ZZ Group",(SUM(IFERROR(SUM(VLOOKUP(C3477,SpeciesLookup,37,FALSE)*E3477/L3477*20*0.001),0)*(1-G3477))),SUM(IFERROR(SUM(VLOOKUP(C3477,SpeciesLookup,37,FALSE)/L3477*'6. Look Up Tables'!$M$9*0.001),0)*(1-G3477)))</f>
        <v>0</v>
      </c>
      <c r="N3477" s="120" t="s">
        <v>114</v>
      </c>
      <c r="O3477" s="122">
        <f t="shared" si="327"/>
        <v>0</v>
      </c>
      <c r="P3477" s="123"/>
    </row>
    <row r="3478" spans="2:16" x14ac:dyDescent="0.2">
      <c r="B3478" s="124"/>
      <c r="C3478" s="137"/>
      <c r="D3478" s="138">
        <f t="shared" si="324"/>
        <v>0</v>
      </c>
      <c r="E3478" s="231"/>
      <c r="F3478" s="119"/>
      <c r="G3478" s="139">
        <f t="shared" si="328"/>
        <v>0</v>
      </c>
      <c r="H3478" s="140">
        <f t="shared" si="325"/>
        <v>0</v>
      </c>
      <c r="I3478" s="122">
        <f t="shared" si="329"/>
        <v>0</v>
      </c>
      <c r="K3478" s="120"/>
      <c r="L3478" s="141" t="e">
        <f t="shared" si="326"/>
        <v>#N/A</v>
      </c>
      <c r="M3478" s="142">
        <f>IF(C3478="ZZ Group",(SUM(IFERROR(SUM(VLOOKUP(C3478,SpeciesLookup,37,FALSE)*E3478/L3478*20*0.001),0)*(1-G3478))),SUM(IFERROR(SUM(VLOOKUP(C3478,SpeciesLookup,37,FALSE)/L3478*'6. Look Up Tables'!$M$9*0.001),0)*(1-G3478)))</f>
        <v>0</v>
      </c>
      <c r="N3478" s="120" t="s">
        <v>114</v>
      </c>
      <c r="O3478" s="122">
        <f t="shared" si="327"/>
        <v>0</v>
      </c>
      <c r="P3478" s="123"/>
    </row>
    <row r="3479" spans="2:16" x14ac:dyDescent="0.2">
      <c r="B3479" s="124"/>
      <c r="C3479" s="137"/>
      <c r="D3479" s="138">
        <f t="shared" si="324"/>
        <v>0</v>
      </c>
      <c r="E3479" s="231"/>
      <c r="F3479" s="119"/>
      <c r="G3479" s="139">
        <f t="shared" si="328"/>
        <v>0</v>
      </c>
      <c r="H3479" s="140">
        <f t="shared" si="325"/>
        <v>0</v>
      </c>
      <c r="I3479" s="122">
        <f t="shared" si="329"/>
        <v>0</v>
      </c>
      <c r="K3479" s="120"/>
      <c r="L3479" s="141" t="e">
        <f t="shared" si="326"/>
        <v>#N/A</v>
      </c>
      <c r="M3479" s="142">
        <f>IF(C3479="ZZ Group",(SUM(IFERROR(SUM(VLOOKUP(C3479,SpeciesLookup,37,FALSE)*E3479/L3479*20*0.001),0)*(1-G3479))),SUM(IFERROR(SUM(VLOOKUP(C3479,SpeciesLookup,37,FALSE)/L3479*'6. Look Up Tables'!$M$9*0.001),0)*(1-G3479)))</f>
        <v>0</v>
      </c>
      <c r="N3479" s="120" t="s">
        <v>114</v>
      </c>
      <c r="O3479" s="122">
        <f t="shared" si="327"/>
        <v>0</v>
      </c>
      <c r="P3479" s="123"/>
    </row>
    <row r="3480" spans="2:16" x14ac:dyDescent="0.2">
      <c r="B3480" s="124"/>
      <c r="C3480" s="137"/>
      <c r="D3480" s="138">
        <f t="shared" si="324"/>
        <v>0</v>
      </c>
      <c r="E3480" s="231"/>
      <c r="F3480" s="119"/>
      <c r="G3480" s="139">
        <f t="shared" si="328"/>
        <v>0</v>
      </c>
      <c r="H3480" s="140">
        <f t="shared" si="325"/>
        <v>0</v>
      </c>
      <c r="I3480" s="122">
        <f t="shared" si="329"/>
        <v>0</v>
      </c>
      <c r="K3480" s="120"/>
      <c r="L3480" s="141" t="e">
        <f t="shared" si="326"/>
        <v>#N/A</v>
      </c>
      <c r="M3480" s="142">
        <f>IF(C3480="ZZ Group",(SUM(IFERROR(SUM(VLOOKUP(C3480,SpeciesLookup,37,FALSE)*E3480/L3480*20*0.001),0)*(1-G3480))),SUM(IFERROR(SUM(VLOOKUP(C3480,SpeciesLookup,37,FALSE)/L3480*'6. Look Up Tables'!$M$9*0.001),0)*(1-G3480)))</f>
        <v>0</v>
      </c>
      <c r="N3480" s="120" t="s">
        <v>114</v>
      </c>
      <c r="O3480" s="122">
        <f t="shared" si="327"/>
        <v>0</v>
      </c>
      <c r="P3480" s="123"/>
    </row>
    <row r="3481" spans="2:16" x14ac:dyDescent="0.2">
      <c r="B3481" s="124"/>
      <c r="C3481" s="137"/>
      <c r="D3481" s="138">
        <f t="shared" si="324"/>
        <v>0</v>
      </c>
      <c r="E3481" s="231"/>
      <c r="F3481" s="119"/>
      <c r="G3481" s="139">
        <f t="shared" si="328"/>
        <v>0</v>
      </c>
      <c r="H3481" s="140">
        <f t="shared" si="325"/>
        <v>0</v>
      </c>
      <c r="I3481" s="122">
        <f t="shared" si="329"/>
        <v>0</v>
      </c>
      <c r="K3481" s="120"/>
      <c r="L3481" s="141" t="e">
        <f t="shared" si="326"/>
        <v>#N/A</v>
      </c>
      <c r="M3481" s="142">
        <f>IF(C3481="ZZ Group",(SUM(IFERROR(SUM(VLOOKUP(C3481,SpeciesLookup,37,FALSE)*E3481/L3481*20*0.001),0)*(1-G3481))),SUM(IFERROR(SUM(VLOOKUP(C3481,SpeciesLookup,37,FALSE)/L3481*'6. Look Up Tables'!$M$9*0.001),0)*(1-G3481)))</f>
        <v>0</v>
      </c>
      <c r="N3481" s="120" t="s">
        <v>114</v>
      </c>
      <c r="O3481" s="122">
        <f t="shared" si="327"/>
        <v>0</v>
      </c>
      <c r="P3481" s="123"/>
    </row>
    <row r="3482" spans="2:16" x14ac:dyDescent="0.2">
      <c r="B3482" s="124"/>
      <c r="C3482" s="137"/>
      <c r="D3482" s="138">
        <f t="shared" si="324"/>
        <v>0</v>
      </c>
      <c r="E3482" s="231"/>
      <c r="F3482" s="119"/>
      <c r="G3482" s="139">
        <f t="shared" si="328"/>
        <v>0</v>
      </c>
      <c r="H3482" s="140">
        <f t="shared" si="325"/>
        <v>0</v>
      </c>
      <c r="I3482" s="122">
        <f t="shared" si="329"/>
        <v>0</v>
      </c>
      <c r="K3482" s="120"/>
      <c r="L3482" s="141" t="e">
        <f t="shared" si="326"/>
        <v>#N/A</v>
      </c>
      <c r="M3482" s="142">
        <f>IF(C3482="ZZ Group",(SUM(IFERROR(SUM(VLOOKUP(C3482,SpeciesLookup,37,FALSE)*E3482/L3482*20*0.001),0)*(1-G3482))),SUM(IFERROR(SUM(VLOOKUP(C3482,SpeciesLookup,37,FALSE)/L3482*'6. Look Up Tables'!$M$9*0.001),0)*(1-G3482)))</f>
        <v>0</v>
      </c>
      <c r="N3482" s="120" t="s">
        <v>114</v>
      </c>
      <c r="O3482" s="122">
        <f t="shared" si="327"/>
        <v>0</v>
      </c>
      <c r="P3482" s="123"/>
    </row>
    <row r="3483" spans="2:16" x14ac:dyDescent="0.2">
      <c r="B3483" s="124"/>
      <c r="C3483" s="137"/>
      <c r="D3483" s="138">
        <f t="shared" si="324"/>
        <v>0</v>
      </c>
      <c r="E3483" s="231"/>
      <c r="F3483" s="119"/>
      <c r="G3483" s="139">
        <f t="shared" si="328"/>
        <v>0</v>
      </c>
      <c r="H3483" s="140">
        <f t="shared" si="325"/>
        <v>0</v>
      </c>
      <c r="I3483" s="122">
        <f t="shared" si="329"/>
        <v>0</v>
      </c>
      <c r="K3483" s="120"/>
      <c r="L3483" s="141" t="e">
        <f t="shared" si="326"/>
        <v>#N/A</v>
      </c>
      <c r="M3483" s="142">
        <f>IF(C3483="ZZ Group",(SUM(IFERROR(SUM(VLOOKUP(C3483,SpeciesLookup,37,FALSE)*E3483/L3483*20*0.001),0)*(1-G3483))),SUM(IFERROR(SUM(VLOOKUP(C3483,SpeciesLookup,37,FALSE)/L3483*'6. Look Up Tables'!$M$9*0.001),0)*(1-G3483)))</f>
        <v>0</v>
      </c>
      <c r="N3483" s="120" t="s">
        <v>114</v>
      </c>
      <c r="O3483" s="122">
        <f t="shared" si="327"/>
        <v>0</v>
      </c>
      <c r="P3483" s="123"/>
    </row>
    <row r="3484" spans="2:16" x14ac:dyDescent="0.2">
      <c r="B3484" s="124"/>
      <c r="C3484" s="137"/>
      <c r="D3484" s="138">
        <f t="shared" si="324"/>
        <v>0</v>
      </c>
      <c r="E3484" s="231"/>
      <c r="F3484" s="119"/>
      <c r="G3484" s="139">
        <f t="shared" si="328"/>
        <v>0</v>
      </c>
      <c r="H3484" s="140">
        <f t="shared" si="325"/>
        <v>0</v>
      </c>
      <c r="I3484" s="122">
        <f t="shared" si="329"/>
        <v>0</v>
      </c>
      <c r="K3484" s="120"/>
      <c r="L3484" s="141" t="e">
        <f t="shared" si="326"/>
        <v>#N/A</v>
      </c>
      <c r="M3484" s="142">
        <f>IF(C3484="ZZ Group",(SUM(IFERROR(SUM(VLOOKUP(C3484,SpeciesLookup,37,FALSE)*E3484/L3484*20*0.001),0)*(1-G3484))),SUM(IFERROR(SUM(VLOOKUP(C3484,SpeciesLookup,37,FALSE)/L3484*'6. Look Up Tables'!$M$9*0.001),0)*(1-G3484)))</f>
        <v>0</v>
      </c>
      <c r="N3484" s="120" t="s">
        <v>114</v>
      </c>
      <c r="O3484" s="122">
        <f t="shared" si="327"/>
        <v>0</v>
      </c>
      <c r="P3484" s="123"/>
    </row>
    <row r="3485" spans="2:16" x14ac:dyDescent="0.2">
      <c r="B3485" s="124"/>
      <c r="C3485" s="137"/>
      <c r="D3485" s="138">
        <f t="shared" si="324"/>
        <v>0</v>
      </c>
      <c r="E3485" s="231"/>
      <c r="F3485" s="119"/>
      <c r="G3485" s="139">
        <f t="shared" si="328"/>
        <v>0</v>
      </c>
      <c r="H3485" s="140">
        <f t="shared" si="325"/>
        <v>0</v>
      </c>
      <c r="I3485" s="122">
        <f t="shared" si="329"/>
        <v>0</v>
      </c>
      <c r="K3485" s="120"/>
      <c r="L3485" s="141" t="e">
        <f t="shared" si="326"/>
        <v>#N/A</v>
      </c>
      <c r="M3485" s="142">
        <f>IF(C3485="ZZ Group",(SUM(IFERROR(SUM(VLOOKUP(C3485,SpeciesLookup,37,FALSE)*E3485/L3485*20*0.001),0)*(1-G3485))),SUM(IFERROR(SUM(VLOOKUP(C3485,SpeciesLookup,37,FALSE)/L3485*'6. Look Up Tables'!$M$9*0.001),0)*(1-G3485)))</f>
        <v>0</v>
      </c>
      <c r="N3485" s="120" t="s">
        <v>114</v>
      </c>
      <c r="O3485" s="122">
        <f t="shared" si="327"/>
        <v>0</v>
      </c>
      <c r="P3485" s="123"/>
    </row>
    <row r="3486" spans="2:16" x14ac:dyDescent="0.2">
      <c r="B3486" s="124"/>
      <c r="C3486" s="137"/>
      <c r="D3486" s="138">
        <f t="shared" si="324"/>
        <v>0</v>
      </c>
      <c r="E3486" s="231"/>
      <c r="F3486" s="119"/>
      <c r="G3486" s="139">
        <f t="shared" si="328"/>
        <v>0</v>
      </c>
      <c r="H3486" s="140">
        <f t="shared" si="325"/>
        <v>0</v>
      </c>
      <c r="I3486" s="122">
        <f t="shared" si="329"/>
        <v>0</v>
      </c>
      <c r="K3486" s="120"/>
      <c r="L3486" s="141" t="e">
        <f t="shared" si="326"/>
        <v>#N/A</v>
      </c>
      <c r="M3486" s="142">
        <f>IF(C3486="ZZ Group",(SUM(IFERROR(SUM(VLOOKUP(C3486,SpeciesLookup,37,FALSE)*E3486/L3486*20*0.001),0)*(1-G3486))),SUM(IFERROR(SUM(VLOOKUP(C3486,SpeciesLookup,37,FALSE)/L3486*'6. Look Up Tables'!$M$9*0.001),0)*(1-G3486)))</f>
        <v>0</v>
      </c>
      <c r="N3486" s="120" t="s">
        <v>114</v>
      </c>
      <c r="O3486" s="122">
        <f t="shared" si="327"/>
        <v>0</v>
      </c>
      <c r="P3486" s="123"/>
    </row>
    <row r="3487" spans="2:16" x14ac:dyDescent="0.2">
      <c r="B3487" s="124"/>
      <c r="C3487" s="137"/>
      <c r="D3487" s="138">
        <f t="shared" si="324"/>
        <v>0</v>
      </c>
      <c r="E3487" s="231"/>
      <c r="F3487" s="119"/>
      <c r="G3487" s="139">
        <f t="shared" si="328"/>
        <v>0</v>
      </c>
      <c r="H3487" s="140">
        <f t="shared" si="325"/>
        <v>0</v>
      </c>
      <c r="I3487" s="122">
        <f t="shared" si="329"/>
        <v>0</v>
      </c>
      <c r="K3487" s="120"/>
      <c r="L3487" s="141" t="e">
        <f t="shared" si="326"/>
        <v>#N/A</v>
      </c>
      <c r="M3487" s="142">
        <f>IF(C3487="ZZ Group",(SUM(IFERROR(SUM(VLOOKUP(C3487,SpeciesLookup,37,FALSE)*E3487/L3487*20*0.001),0)*(1-G3487))),SUM(IFERROR(SUM(VLOOKUP(C3487,SpeciesLookup,37,FALSE)/L3487*'6. Look Up Tables'!$M$9*0.001),0)*(1-G3487)))</f>
        <v>0</v>
      </c>
      <c r="N3487" s="120" t="s">
        <v>114</v>
      </c>
      <c r="O3487" s="122">
        <f t="shared" si="327"/>
        <v>0</v>
      </c>
      <c r="P3487" s="123"/>
    </row>
    <row r="3488" spans="2:16" x14ac:dyDescent="0.2">
      <c r="B3488" s="124"/>
      <c r="C3488" s="137"/>
      <c r="D3488" s="138">
        <f t="shared" si="324"/>
        <v>0</v>
      </c>
      <c r="E3488" s="231"/>
      <c r="F3488" s="119"/>
      <c r="G3488" s="139">
        <f t="shared" si="328"/>
        <v>0</v>
      </c>
      <c r="H3488" s="140">
        <f t="shared" si="325"/>
        <v>0</v>
      </c>
      <c r="I3488" s="122">
        <f t="shared" si="329"/>
        <v>0</v>
      </c>
      <c r="K3488" s="120"/>
      <c r="L3488" s="141" t="e">
        <f t="shared" si="326"/>
        <v>#N/A</v>
      </c>
      <c r="M3488" s="142">
        <f>IF(C3488="ZZ Group",(SUM(IFERROR(SUM(VLOOKUP(C3488,SpeciesLookup,37,FALSE)*E3488/L3488*20*0.001),0)*(1-G3488))),SUM(IFERROR(SUM(VLOOKUP(C3488,SpeciesLookup,37,FALSE)/L3488*'6. Look Up Tables'!$M$9*0.001),0)*(1-G3488)))</f>
        <v>0</v>
      </c>
      <c r="N3488" s="120" t="s">
        <v>114</v>
      </c>
      <c r="O3488" s="122">
        <f t="shared" si="327"/>
        <v>0</v>
      </c>
      <c r="P3488" s="123"/>
    </row>
    <row r="3489" spans="2:16" x14ac:dyDescent="0.2">
      <c r="B3489" s="124"/>
      <c r="C3489" s="137"/>
      <c r="D3489" s="138">
        <f t="shared" si="324"/>
        <v>0</v>
      </c>
      <c r="E3489" s="231"/>
      <c r="F3489" s="119"/>
      <c r="G3489" s="139">
        <f t="shared" si="328"/>
        <v>0</v>
      </c>
      <c r="H3489" s="140">
        <f t="shared" si="325"/>
        <v>0</v>
      </c>
      <c r="I3489" s="122">
        <f t="shared" si="329"/>
        <v>0</v>
      </c>
      <c r="K3489" s="120"/>
      <c r="L3489" s="141" t="e">
        <f t="shared" si="326"/>
        <v>#N/A</v>
      </c>
      <c r="M3489" s="142">
        <f>IF(C3489="ZZ Group",(SUM(IFERROR(SUM(VLOOKUP(C3489,SpeciesLookup,37,FALSE)*E3489/L3489*20*0.001),0)*(1-G3489))),SUM(IFERROR(SUM(VLOOKUP(C3489,SpeciesLookup,37,FALSE)/L3489*'6. Look Up Tables'!$M$9*0.001),0)*(1-G3489)))</f>
        <v>0</v>
      </c>
      <c r="N3489" s="120" t="s">
        <v>114</v>
      </c>
      <c r="O3489" s="122">
        <f t="shared" si="327"/>
        <v>0</v>
      </c>
      <c r="P3489" s="123"/>
    </row>
    <row r="3490" spans="2:16" x14ac:dyDescent="0.2">
      <c r="B3490" s="124"/>
      <c r="C3490" s="137"/>
      <c r="D3490" s="138">
        <f t="shared" si="324"/>
        <v>0</v>
      </c>
      <c r="E3490" s="231"/>
      <c r="F3490" s="119"/>
      <c r="G3490" s="139">
        <f t="shared" si="328"/>
        <v>0</v>
      </c>
      <c r="H3490" s="140">
        <f t="shared" si="325"/>
        <v>0</v>
      </c>
      <c r="I3490" s="122">
        <f t="shared" si="329"/>
        <v>0</v>
      </c>
      <c r="K3490" s="120"/>
      <c r="L3490" s="141" t="e">
        <f t="shared" si="326"/>
        <v>#N/A</v>
      </c>
      <c r="M3490" s="142">
        <f>IF(C3490="ZZ Group",(SUM(IFERROR(SUM(VLOOKUP(C3490,SpeciesLookup,37,FALSE)*E3490/L3490*20*0.001),0)*(1-G3490))),SUM(IFERROR(SUM(VLOOKUP(C3490,SpeciesLookup,37,FALSE)/L3490*'6. Look Up Tables'!$M$9*0.001),0)*(1-G3490)))</f>
        <v>0</v>
      </c>
      <c r="N3490" s="120" t="s">
        <v>114</v>
      </c>
      <c r="O3490" s="122">
        <f t="shared" si="327"/>
        <v>0</v>
      </c>
      <c r="P3490" s="123"/>
    </row>
    <row r="3491" spans="2:16" x14ac:dyDescent="0.2">
      <c r="B3491" s="124"/>
      <c r="C3491" s="137"/>
      <c r="D3491" s="138">
        <f t="shared" si="324"/>
        <v>0</v>
      </c>
      <c r="E3491" s="231"/>
      <c r="F3491" s="119"/>
      <c r="G3491" s="139">
        <f t="shared" si="328"/>
        <v>0</v>
      </c>
      <c r="H3491" s="140">
        <f t="shared" si="325"/>
        <v>0</v>
      </c>
      <c r="I3491" s="122">
        <f t="shared" si="329"/>
        <v>0</v>
      </c>
      <c r="K3491" s="120"/>
      <c r="L3491" s="141" t="e">
        <f t="shared" si="326"/>
        <v>#N/A</v>
      </c>
      <c r="M3491" s="142">
        <f>IF(C3491="ZZ Group",(SUM(IFERROR(SUM(VLOOKUP(C3491,SpeciesLookup,37,FALSE)*E3491/L3491*20*0.001),0)*(1-G3491))),SUM(IFERROR(SUM(VLOOKUP(C3491,SpeciesLookup,37,FALSE)/L3491*'6. Look Up Tables'!$M$9*0.001),0)*(1-G3491)))</f>
        <v>0</v>
      </c>
      <c r="N3491" s="120" t="s">
        <v>114</v>
      </c>
      <c r="O3491" s="122">
        <f t="shared" si="327"/>
        <v>0</v>
      </c>
      <c r="P3491" s="123"/>
    </row>
    <row r="3492" spans="2:16" x14ac:dyDescent="0.2">
      <c r="B3492" s="124"/>
      <c r="C3492" s="137"/>
      <c r="D3492" s="138">
        <f t="shared" si="324"/>
        <v>0</v>
      </c>
      <c r="E3492" s="231"/>
      <c r="F3492" s="119"/>
      <c r="G3492" s="139">
        <f t="shared" si="328"/>
        <v>0</v>
      </c>
      <c r="H3492" s="140">
        <f t="shared" si="325"/>
        <v>0</v>
      </c>
      <c r="I3492" s="122">
        <f t="shared" si="329"/>
        <v>0</v>
      </c>
      <c r="K3492" s="120"/>
      <c r="L3492" s="141" t="e">
        <f t="shared" si="326"/>
        <v>#N/A</v>
      </c>
      <c r="M3492" s="142">
        <f>IF(C3492="ZZ Group",(SUM(IFERROR(SUM(VLOOKUP(C3492,SpeciesLookup,37,FALSE)*E3492/L3492*20*0.001),0)*(1-G3492))),SUM(IFERROR(SUM(VLOOKUP(C3492,SpeciesLookup,37,FALSE)/L3492*'6. Look Up Tables'!$M$9*0.001),0)*(1-G3492)))</f>
        <v>0</v>
      </c>
      <c r="N3492" s="120" t="s">
        <v>114</v>
      </c>
      <c r="O3492" s="122">
        <f t="shared" si="327"/>
        <v>0</v>
      </c>
      <c r="P3492" s="123"/>
    </row>
    <row r="3493" spans="2:16" x14ac:dyDescent="0.2">
      <c r="B3493" s="124"/>
      <c r="C3493" s="137"/>
      <c r="D3493" s="138">
        <f t="shared" si="324"/>
        <v>0</v>
      </c>
      <c r="E3493" s="231"/>
      <c r="F3493" s="119"/>
      <c r="G3493" s="139">
        <f t="shared" si="328"/>
        <v>0</v>
      </c>
      <c r="H3493" s="140">
        <f t="shared" si="325"/>
        <v>0</v>
      </c>
      <c r="I3493" s="122">
        <f t="shared" si="329"/>
        <v>0</v>
      </c>
      <c r="K3493" s="120"/>
      <c r="L3493" s="141" t="e">
        <f t="shared" si="326"/>
        <v>#N/A</v>
      </c>
      <c r="M3493" s="142">
        <f>IF(C3493="ZZ Group",(SUM(IFERROR(SUM(VLOOKUP(C3493,SpeciesLookup,37,FALSE)*E3493/L3493*20*0.001),0)*(1-G3493))),SUM(IFERROR(SUM(VLOOKUP(C3493,SpeciesLookup,37,FALSE)/L3493*'6. Look Up Tables'!$M$9*0.001),0)*(1-G3493)))</f>
        <v>0</v>
      </c>
      <c r="N3493" s="120" t="s">
        <v>114</v>
      </c>
      <c r="O3493" s="122">
        <f t="shared" si="327"/>
        <v>0</v>
      </c>
      <c r="P3493" s="123"/>
    </row>
    <row r="3494" spans="2:16" x14ac:dyDescent="0.2">
      <c r="B3494" s="124"/>
      <c r="C3494" s="137"/>
      <c r="D3494" s="138">
        <f t="shared" si="324"/>
        <v>0</v>
      </c>
      <c r="E3494" s="231"/>
      <c r="F3494" s="119"/>
      <c r="G3494" s="139">
        <f t="shared" si="328"/>
        <v>0</v>
      </c>
      <c r="H3494" s="140">
        <f t="shared" si="325"/>
        <v>0</v>
      </c>
      <c r="I3494" s="122">
        <f t="shared" si="329"/>
        <v>0</v>
      </c>
      <c r="K3494" s="120"/>
      <c r="L3494" s="141" t="e">
        <f t="shared" si="326"/>
        <v>#N/A</v>
      </c>
      <c r="M3494" s="142">
        <f>IF(C3494="ZZ Group",(SUM(IFERROR(SUM(VLOOKUP(C3494,SpeciesLookup,37,FALSE)*E3494/L3494*20*0.001),0)*(1-G3494))),SUM(IFERROR(SUM(VLOOKUP(C3494,SpeciesLookup,37,FALSE)/L3494*'6. Look Up Tables'!$M$9*0.001),0)*(1-G3494)))</f>
        <v>0</v>
      </c>
      <c r="N3494" s="120" t="s">
        <v>114</v>
      </c>
      <c r="O3494" s="122">
        <f t="shared" si="327"/>
        <v>0</v>
      </c>
      <c r="P3494" s="123"/>
    </row>
    <row r="3495" spans="2:16" x14ac:dyDescent="0.2">
      <c r="B3495" s="124"/>
      <c r="C3495" s="137"/>
      <c r="D3495" s="138">
        <f t="shared" si="324"/>
        <v>0</v>
      </c>
      <c r="E3495" s="231"/>
      <c r="F3495" s="119"/>
      <c r="G3495" s="139">
        <f t="shared" si="328"/>
        <v>0</v>
      </c>
      <c r="H3495" s="140">
        <f t="shared" si="325"/>
        <v>0</v>
      </c>
      <c r="I3495" s="122">
        <f t="shared" si="329"/>
        <v>0</v>
      </c>
      <c r="K3495" s="120"/>
      <c r="L3495" s="141" t="e">
        <f t="shared" si="326"/>
        <v>#N/A</v>
      </c>
      <c r="M3495" s="142">
        <f>IF(C3495="ZZ Group",(SUM(IFERROR(SUM(VLOOKUP(C3495,SpeciesLookup,37,FALSE)*E3495/L3495*20*0.001),0)*(1-G3495))),SUM(IFERROR(SUM(VLOOKUP(C3495,SpeciesLookup,37,FALSE)/L3495*'6. Look Up Tables'!$M$9*0.001),0)*(1-G3495)))</f>
        <v>0</v>
      </c>
      <c r="N3495" s="120" t="s">
        <v>114</v>
      </c>
      <c r="O3495" s="122">
        <f t="shared" si="327"/>
        <v>0</v>
      </c>
      <c r="P3495" s="123"/>
    </row>
    <row r="3496" spans="2:16" x14ac:dyDescent="0.2">
      <c r="B3496" s="124"/>
      <c r="C3496" s="137"/>
      <c r="D3496" s="138">
        <f t="shared" si="324"/>
        <v>0</v>
      </c>
      <c r="E3496" s="231"/>
      <c r="F3496" s="119"/>
      <c r="G3496" s="139">
        <f t="shared" si="328"/>
        <v>0</v>
      </c>
      <c r="H3496" s="140">
        <f t="shared" si="325"/>
        <v>0</v>
      </c>
      <c r="I3496" s="122">
        <f t="shared" si="329"/>
        <v>0</v>
      </c>
      <c r="K3496" s="120"/>
      <c r="L3496" s="141" t="e">
        <f t="shared" si="326"/>
        <v>#N/A</v>
      </c>
      <c r="M3496" s="142">
        <f>IF(C3496="ZZ Group",(SUM(IFERROR(SUM(VLOOKUP(C3496,SpeciesLookup,37,FALSE)*E3496/L3496*20*0.001),0)*(1-G3496))),SUM(IFERROR(SUM(VLOOKUP(C3496,SpeciesLookup,37,FALSE)/L3496*'6. Look Up Tables'!$M$9*0.001),0)*(1-G3496)))</f>
        <v>0</v>
      </c>
      <c r="N3496" s="120" t="s">
        <v>114</v>
      </c>
      <c r="O3496" s="122">
        <f t="shared" si="327"/>
        <v>0</v>
      </c>
      <c r="P3496" s="123"/>
    </row>
    <row r="3497" spans="2:16" x14ac:dyDescent="0.2">
      <c r="B3497" s="124"/>
      <c r="C3497" s="137"/>
      <c r="D3497" s="138">
        <f t="shared" si="324"/>
        <v>0</v>
      </c>
      <c r="E3497" s="231"/>
      <c r="F3497" s="119"/>
      <c r="G3497" s="139">
        <f t="shared" si="328"/>
        <v>0</v>
      </c>
      <c r="H3497" s="140">
        <f t="shared" si="325"/>
        <v>0</v>
      </c>
      <c r="I3497" s="122">
        <f t="shared" si="329"/>
        <v>0</v>
      </c>
      <c r="K3497" s="120"/>
      <c r="L3497" s="141" t="e">
        <f t="shared" si="326"/>
        <v>#N/A</v>
      </c>
      <c r="M3497" s="142">
        <f>IF(C3497="ZZ Group",(SUM(IFERROR(SUM(VLOOKUP(C3497,SpeciesLookup,37,FALSE)*E3497/L3497*20*0.001),0)*(1-G3497))),SUM(IFERROR(SUM(VLOOKUP(C3497,SpeciesLookup,37,FALSE)/L3497*'6. Look Up Tables'!$M$9*0.001),0)*(1-G3497)))</f>
        <v>0</v>
      </c>
      <c r="N3497" s="120" t="s">
        <v>114</v>
      </c>
      <c r="O3497" s="122">
        <f t="shared" si="327"/>
        <v>0</v>
      </c>
      <c r="P3497" s="123"/>
    </row>
    <row r="3498" spans="2:16" x14ac:dyDescent="0.2">
      <c r="B3498" s="124"/>
      <c r="C3498" s="137"/>
      <c r="D3498" s="138">
        <f t="shared" si="324"/>
        <v>0</v>
      </c>
      <c r="E3498" s="231"/>
      <c r="F3498" s="119"/>
      <c r="G3498" s="139">
        <f t="shared" si="328"/>
        <v>0</v>
      </c>
      <c r="H3498" s="140">
        <f t="shared" si="325"/>
        <v>0</v>
      </c>
      <c r="I3498" s="122">
        <f t="shared" si="329"/>
        <v>0</v>
      </c>
      <c r="K3498" s="120"/>
      <c r="L3498" s="141" t="e">
        <f t="shared" si="326"/>
        <v>#N/A</v>
      </c>
      <c r="M3498" s="142">
        <f>IF(C3498="ZZ Group",(SUM(IFERROR(SUM(VLOOKUP(C3498,SpeciesLookup,37,FALSE)*E3498/L3498*20*0.001),0)*(1-G3498))),SUM(IFERROR(SUM(VLOOKUP(C3498,SpeciesLookup,37,FALSE)/L3498*'6. Look Up Tables'!$M$9*0.001),0)*(1-G3498)))</f>
        <v>0</v>
      </c>
      <c r="N3498" s="120" t="s">
        <v>114</v>
      </c>
      <c r="O3498" s="122">
        <f t="shared" si="327"/>
        <v>0</v>
      </c>
      <c r="P3498" s="123"/>
    </row>
    <row r="3499" spans="2:16" x14ac:dyDescent="0.2">
      <c r="B3499" s="124"/>
      <c r="C3499" s="137"/>
      <c r="D3499" s="138">
        <f t="shared" si="324"/>
        <v>0</v>
      </c>
      <c r="E3499" s="231"/>
      <c r="F3499" s="119"/>
      <c r="G3499" s="139">
        <f t="shared" si="328"/>
        <v>0</v>
      </c>
      <c r="H3499" s="140">
        <f t="shared" si="325"/>
        <v>0</v>
      </c>
      <c r="I3499" s="122">
        <f t="shared" si="329"/>
        <v>0</v>
      </c>
      <c r="K3499" s="120"/>
      <c r="L3499" s="141" t="e">
        <f t="shared" si="326"/>
        <v>#N/A</v>
      </c>
      <c r="M3499" s="142">
        <f>IF(C3499="ZZ Group",(SUM(IFERROR(SUM(VLOOKUP(C3499,SpeciesLookup,37,FALSE)*E3499/L3499*20*0.001),0)*(1-G3499))),SUM(IFERROR(SUM(VLOOKUP(C3499,SpeciesLookup,37,FALSE)/L3499*'6. Look Up Tables'!$M$9*0.001),0)*(1-G3499)))</f>
        <v>0</v>
      </c>
      <c r="N3499" s="120" t="s">
        <v>114</v>
      </c>
      <c r="O3499" s="122">
        <f t="shared" si="327"/>
        <v>0</v>
      </c>
      <c r="P3499" s="123"/>
    </row>
    <row r="3500" spans="2:16" x14ac:dyDescent="0.2">
      <c r="B3500" s="124"/>
      <c r="C3500" s="137"/>
      <c r="D3500" s="138">
        <f t="shared" si="324"/>
        <v>0</v>
      </c>
      <c r="E3500" s="231"/>
      <c r="F3500" s="119"/>
      <c r="G3500" s="139">
        <f t="shared" si="328"/>
        <v>0</v>
      </c>
      <c r="H3500" s="140">
        <f t="shared" si="325"/>
        <v>0</v>
      </c>
      <c r="I3500" s="122">
        <f t="shared" si="329"/>
        <v>0</v>
      </c>
      <c r="K3500" s="120"/>
      <c r="L3500" s="141" t="e">
        <f t="shared" si="326"/>
        <v>#N/A</v>
      </c>
      <c r="M3500" s="142">
        <f>IF(C3500="ZZ Group",(SUM(IFERROR(SUM(VLOOKUP(C3500,SpeciesLookup,37,FALSE)*E3500/L3500*20*0.001),0)*(1-G3500))),SUM(IFERROR(SUM(VLOOKUP(C3500,SpeciesLookup,37,FALSE)/L3500*'6. Look Up Tables'!$M$9*0.001),0)*(1-G3500)))</f>
        <v>0</v>
      </c>
      <c r="N3500" s="120" t="s">
        <v>114</v>
      </c>
      <c r="O3500" s="122">
        <f t="shared" si="327"/>
        <v>0</v>
      </c>
      <c r="P3500" s="123"/>
    </row>
    <row r="3501" spans="2:16" x14ac:dyDescent="0.2">
      <c r="B3501" s="124"/>
      <c r="C3501" s="137"/>
      <c r="D3501" s="138">
        <f t="shared" si="324"/>
        <v>0</v>
      </c>
      <c r="E3501" s="231"/>
      <c r="F3501" s="119"/>
      <c r="G3501" s="139">
        <f t="shared" si="328"/>
        <v>0</v>
      </c>
      <c r="H3501" s="140">
        <f t="shared" si="325"/>
        <v>0</v>
      </c>
      <c r="I3501" s="122">
        <f t="shared" si="329"/>
        <v>0</v>
      </c>
      <c r="K3501" s="120"/>
      <c r="L3501" s="141" t="e">
        <f t="shared" si="326"/>
        <v>#N/A</v>
      </c>
      <c r="M3501" s="142">
        <f>IF(C3501="ZZ Group",(SUM(IFERROR(SUM(VLOOKUP(C3501,SpeciesLookup,37,FALSE)*E3501/L3501*20*0.001),0)*(1-G3501))),SUM(IFERROR(SUM(VLOOKUP(C3501,SpeciesLookup,37,FALSE)/L3501*'6. Look Up Tables'!$M$9*0.001),0)*(1-G3501)))</f>
        <v>0</v>
      </c>
      <c r="N3501" s="120" t="s">
        <v>114</v>
      </c>
      <c r="O3501" s="122">
        <f t="shared" si="327"/>
        <v>0</v>
      </c>
      <c r="P3501" s="123"/>
    </row>
    <row r="3502" spans="2:16" x14ac:dyDescent="0.2">
      <c r="B3502" s="124"/>
      <c r="C3502" s="137"/>
      <c r="D3502" s="138">
        <f t="shared" si="324"/>
        <v>0</v>
      </c>
      <c r="E3502" s="231"/>
      <c r="F3502" s="119"/>
      <c r="G3502" s="139">
        <f t="shared" si="328"/>
        <v>0</v>
      </c>
      <c r="H3502" s="140">
        <f t="shared" si="325"/>
        <v>0</v>
      </c>
      <c r="I3502" s="122">
        <f t="shared" si="329"/>
        <v>0</v>
      </c>
      <c r="K3502" s="120"/>
      <c r="L3502" s="141" t="e">
        <f t="shared" si="326"/>
        <v>#N/A</v>
      </c>
      <c r="M3502" s="142">
        <f>IF(C3502="ZZ Group",(SUM(IFERROR(SUM(VLOOKUP(C3502,SpeciesLookup,37,FALSE)*E3502/L3502*20*0.001),0)*(1-G3502))),SUM(IFERROR(SUM(VLOOKUP(C3502,SpeciesLookup,37,FALSE)/L3502*'6. Look Up Tables'!$M$9*0.001),0)*(1-G3502)))</f>
        <v>0</v>
      </c>
      <c r="N3502" s="120" t="s">
        <v>114</v>
      </c>
      <c r="O3502" s="122">
        <f t="shared" si="327"/>
        <v>0</v>
      </c>
      <c r="P3502" s="123"/>
    </row>
    <row r="3503" spans="2:16" x14ac:dyDescent="0.2">
      <c r="B3503" s="124"/>
      <c r="C3503" s="137"/>
      <c r="D3503" s="138">
        <f t="shared" si="324"/>
        <v>0</v>
      </c>
      <c r="E3503" s="231"/>
      <c r="F3503" s="119"/>
      <c r="G3503" s="139">
        <f t="shared" si="328"/>
        <v>0</v>
      </c>
      <c r="H3503" s="140">
        <f t="shared" si="325"/>
        <v>0</v>
      </c>
      <c r="I3503" s="122">
        <f t="shared" si="329"/>
        <v>0</v>
      </c>
      <c r="K3503" s="120"/>
      <c r="L3503" s="141" t="e">
        <f t="shared" si="326"/>
        <v>#N/A</v>
      </c>
      <c r="M3503" s="142">
        <f>IF(C3503="ZZ Group",(SUM(IFERROR(SUM(VLOOKUP(C3503,SpeciesLookup,37,FALSE)*E3503/L3503*20*0.001),0)*(1-G3503))),SUM(IFERROR(SUM(VLOOKUP(C3503,SpeciesLookup,37,FALSE)/L3503*'6. Look Up Tables'!$M$9*0.001),0)*(1-G3503)))</f>
        <v>0</v>
      </c>
      <c r="N3503" s="120" t="s">
        <v>114</v>
      </c>
      <c r="O3503" s="122">
        <f t="shared" si="327"/>
        <v>0</v>
      </c>
      <c r="P3503" s="123"/>
    </row>
    <row r="3504" spans="2:16" x14ac:dyDescent="0.2">
      <c r="B3504" s="124"/>
      <c r="C3504" s="137"/>
      <c r="D3504" s="138">
        <f t="shared" si="324"/>
        <v>0</v>
      </c>
      <c r="E3504" s="231"/>
      <c r="F3504" s="119"/>
      <c r="G3504" s="139">
        <f t="shared" si="328"/>
        <v>0</v>
      </c>
      <c r="H3504" s="140">
        <f t="shared" si="325"/>
        <v>0</v>
      </c>
      <c r="I3504" s="122">
        <f t="shared" si="329"/>
        <v>0</v>
      </c>
      <c r="K3504" s="120"/>
      <c r="L3504" s="141" t="e">
        <f t="shared" si="326"/>
        <v>#N/A</v>
      </c>
      <c r="M3504" s="142">
        <f>IF(C3504="ZZ Group",(SUM(IFERROR(SUM(VLOOKUP(C3504,SpeciesLookup,37,FALSE)*E3504/L3504*20*0.001),0)*(1-G3504))),SUM(IFERROR(SUM(VLOOKUP(C3504,SpeciesLookup,37,FALSE)/L3504*'6. Look Up Tables'!$M$9*0.001),0)*(1-G3504)))</f>
        <v>0</v>
      </c>
      <c r="N3504" s="120" t="s">
        <v>114</v>
      </c>
      <c r="O3504" s="122">
        <f t="shared" si="327"/>
        <v>0</v>
      </c>
      <c r="P3504" s="123"/>
    </row>
    <row r="3505" spans="2:16" x14ac:dyDescent="0.2">
      <c r="B3505" s="124"/>
      <c r="C3505" s="137"/>
      <c r="D3505" s="138">
        <f t="shared" si="324"/>
        <v>0</v>
      </c>
      <c r="E3505" s="231"/>
      <c r="F3505" s="119"/>
      <c r="G3505" s="139">
        <f t="shared" si="328"/>
        <v>0</v>
      </c>
      <c r="H3505" s="140">
        <f t="shared" si="325"/>
        <v>0</v>
      </c>
      <c r="I3505" s="122">
        <f t="shared" si="329"/>
        <v>0</v>
      </c>
      <c r="K3505" s="120"/>
      <c r="L3505" s="141" t="e">
        <f t="shared" si="326"/>
        <v>#N/A</v>
      </c>
      <c r="M3505" s="142">
        <f>IF(C3505="ZZ Group",(SUM(IFERROR(SUM(VLOOKUP(C3505,SpeciesLookup,37,FALSE)*E3505/L3505*20*0.001),0)*(1-G3505))),SUM(IFERROR(SUM(VLOOKUP(C3505,SpeciesLookup,37,FALSE)/L3505*'6. Look Up Tables'!$M$9*0.001),0)*(1-G3505)))</f>
        <v>0</v>
      </c>
      <c r="N3505" s="120" t="s">
        <v>114</v>
      </c>
      <c r="O3505" s="122">
        <f t="shared" si="327"/>
        <v>0</v>
      </c>
      <c r="P3505" s="123"/>
    </row>
    <row r="3506" spans="2:16" x14ac:dyDescent="0.2">
      <c r="B3506" s="124"/>
      <c r="C3506" s="137"/>
      <c r="D3506" s="138">
        <f t="shared" si="324"/>
        <v>0</v>
      </c>
      <c r="E3506" s="231"/>
      <c r="F3506" s="119"/>
      <c r="G3506" s="139">
        <f t="shared" si="328"/>
        <v>0</v>
      </c>
      <c r="H3506" s="140">
        <f t="shared" si="325"/>
        <v>0</v>
      </c>
      <c r="I3506" s="122">
        <f t="shared" si="329"/>
        <v>0</v>
      </c>
      <c r="K3506" s="120"/>
      <c r="L3506" s="141" t="e">
        <f t="shared" si="326"/>
        <v>#N/A</v>
      </c>
      <c r="M3506" s="142">
        <f>IF(C3506="ZZ Group",(SUM(IFERROR(SUM(VLOOKUP(C3506,SpeciesLookup,37,FALSE)*E3506/L3506*20*0.001),0)*(1-G3506))),SUM(IFERROR(SUM(VLOOKUP(C3506,SpeciesLookup,37,FALSE)/L3506*'6. Look Up Tables'!$M$9*0.001),0)*(1-G3506)))</f>
        <v>0</v>
      </c>
      <c r="N3506" s="120" t="s">
        <v>114</v>
      </c>
      <c r="O3506" s="122">
        <f t="shared" si="327"/>
        <v>0</v>
      </c>
      <c r="P3506" s="123"/>
    </row>
    <row r="3507" spans="2:16" x14ac:dyDescent="0.2">
      <c r="B3507" s="124"/>
      <c r="C3507" s="137"/>
      <c r="D3507" s="138">
        <f t="shared" si="324"/>
        <v>0</v>
      </c>
      <c r="E3507" s="231"/>
      <c r="F3507" s="119"/>
      <c r="G3507" s="139">
        <f t="shared" si="328"/>
        <v>0</v>
      </c>
      <c r="H3507" s="140">
        <f t="shared" si="325"/>
        <v>0</v>
      </c>
      <c r="I3507" s="122">
        <f t="shared" si="329"/>
        <v>0</v>
      </c>
      <c r="K3507" s="120"/>
      <c r="L3507" s="141" t="e">
        <f t="shared" si="326"/>
        <v>#N/A</v>
      </c>
      <c r="M3507" s="142">
        <f>IF(C3507="ZZ Group",(SUM(IFERROR(SUM(VLOOKUP(C3507,SpeciesLookup,37,FALSE)*E3507/L3507*20*0.001),0)*(1-G3507))),SUM(IFERROR(SUM(VLOOKUP(C3507,SpeciesLookup,37,FALSE)/L3507*'6. Look Up Tables'!$M$9*0.001),0)*(1-G3507)))</f>
        <v>0</v>
      </c>
      <c r="N3507" s="120" t="s">
        <v>114</v>
      </c>
      <c r="O3507" s="122">
        <f t="shared" si="327"/>
        <v>0</v>
      </c>
      <c r="P3507" s="123"/>
    </row>
    <row r="3508" spans="2:16" x14ac:dyDescent="0.2">
      <c r="B3508" s="124"/>
      <c r="C3508" s="137"/>
      <c r="D3508" s="138">
        <f t="shared" si="324"/>
        <v>0</v>
      </c>
      <c r="E3508" s="231"/>
      <c r="F3508" s="119"/>
      <c r="G3508" s="139">
        <f t="shared" si="328"/>
        <v>0</v>
      </c>
      <c r="H3508" s="140">
        <f t="shared" si="325"/>
        <v>0</v>
      </c>
      <c r="I3508" s="122">
        <f t="shared" si="329"/>
        <v>0</v>
      </c>
      <c r="K3508" s="120"/>
      <c r="L3508" s="141" t="e">
        <f t="shared" si="326"/>
        <v>#N/A</v>
      </c>
      <c r="M3508" s="142">
        <f>IF(C3508="ZZ Group",(SUM(IFERROR(SUM(VLOOKUP(C3508,SpeciesLookup,37,FALSE)*E3508/L3508*20*0.001),0)*(1-G3508))),SUM(IFERROR(SUM(VLOOKUP(C3508,SpeciesLookup,37,FALSE)/L3508*'6. Look Up Tables'!$M$9*0.001),0)*(1-G3508)))</f>
        <v>0</v>
      </c>
      <c r="N3508" s="120" t="s">
        <v>114</v>
      </c>
      <c r="O3508" s="122">
        <f t="shared" si="327"/>
        <v>0</v>
      </c>
      <c r="P3508" s="123"/>
    </row>
    <row r="3509" spans="2:16" x14ac:dyDescent="0.2">
      <c r="B3509" s="124"/>
      <c r="C3509" s="137"/>
      <c r="D3509" s="138">
        <f t="shared" si="324"/>
        <v>0</v>
      </c>
      <c r="E3509" s="231"/>
      <c r="F3509" s="119"/>
      <c r="G3509" s="139">
        <f t="shared" si="328"/>
        <v>0</v>
      </c>
      <c r="H3509" s="140">
        <f t="shared" si="325"/>
        <v>0</v>
      </c>
      <c r="I3509" s="122">
        <f t="shared" si="329"/>
        <v>0</v>
      </c>
      <c r="K3509" s="120"/>
      <c r="L3509" s="141" t="e">
        <f t="shared" si="326"/>
        <v>#N/A</v>
      </c>
      <c r="M3509" s="142">
        <f>IF(C3509="ZZ Group",(SUM(IFERROR(SUM(VLOOKUP(C3509,SpeciesLookup,37,FALSE)*E3509/L3509*20*0.001),0)*(1-G3509))),SUM(IFERROR(SUM(VLOOKUP(C3509,SpeciesLookup,37,FALSE)/L3509*'6. Look Up Tables'!$M$9*0.001),0)*(1-G3509)))</f>
        <v>0</v>
      </c>
      <c r="N3509" s="120" t="s">
        <v>114</v>
      </c>
      <c r="O3509" s="122">
        <f t="shared" si="327"/>
        <v>0</v>
      </c>
      <c r="P3509" s="123"/>
    </row>
    <row r="3510" spans="2:16" x14ac:dyDescent="0.2">
      <c r="B3510" s="124"/>
      <c r="C3510" s="137"/>
      <c r="D3510" s="138">
        <f t="shared" si="324"/>
        <v>0</v>
      </c>
      <c r="E3510" s="231"/>
      <c r="F3510" s="119"/>
      <c r="G3510" s="139">
        <f t="shared" si="328"/>
        <v>0</v>
      </c>
      <c r="H3510" s="140">
        <f t="shared" si="325"/>
        <v>0</v>
      </c>
      <c r="I3510" s="122">
        <f t="shared" si="329"/>
        <v>0</v>
      </c>
      <c r="K3510" s="120"/>
      <c r="L3510" s="141" t="e">
        <f t="shared" si="326"/>
        <v>#N/A</v>
      </c>
      <c r="M3510" s="142">
        <f>IF(C3510="ZZ Group",(SUM(IFERROR(SUM(VLOOKUP(C3510,SpeciesLookup,37,FALSE)*E3510/L3510*20*0.001),0)*(1-G3510))),SUM(IFERROR(SUM(VLOOKUP(C3510,SpeciesLookup,37,FALSE)/L3510*'6. Look Up Tables'!$M$9*0.001),0)*(1-G3510)))</f>
        <v>0</v>
      </c>
      <c r="N3510" s="120" t="s">
        <v>114</v>
      </c>
      <c r="O3510" s="122">
        <f t="shared" si="327"/>
        <v>0</v>
      </c>
      <c r="P3510" s="123"/>
    </row>
    <row r="3511" spans="2:16" x14ac:dyDescent="0.2">
      <c r="B3511" s="124"/>
      <c r="C3511" s="137"/>
      <c r="D3511" s="138">
        <f t="shared" si="324"/>
        <v>0</v>
      </c>
      <c r="E3511" s="231"/>
      <c r="F3511" s="119"/>
      <c r="G3511" s="139">
        <f t="shared" si="328"/>
        <v>0</v>
      </c>
      <c r="H3511" s="140">
        <f t="shared" si="325"/>
        <v>0</v>
      </c>
      <c r="I3511" s="122">
        <f t="shared" si="329"/>
        <v>0</v>
      </c>
      <c r="K3511" s="120"/>
      <c r="L3511" s="141" t="e">
        <f t="shared" si="326"/>
        <v>#N/A</v>
      </c>
      <c r="M3511" s="142">
        <f>IF(C3511="ZZ Group",(SUM(IFERROR(SUM(VLOOKUP(C3511,SpeciesLookup,37,FALSE)*E3511/L3511*20*0.001),0)*(1-G3511))),SUM(IFERROR(SUM(VLOOKUP(C3511,SpeciesLookup,37,FALSE)/L3511*'6. Look Up Tables'!$M$9*0.001),0)*(1-G3511)))</f>
        <v>0</v>
      </c>
      <c r="N3511" s="120" t="s">
        <v>114</v>
      </c>
      <c r="O3511" s="122">
        <f t="shared" si="327"/>
        <v>0</v>
      </c>
      <c r="P3511" s="123"/>
    </row>
    <row r="3512" spans="2:16" x14ac:dyDescent="0.2">
      <c r="B3512" s="124"/>
      <c r="C3512" s="137"/>
      <c r="D3512" s="138">
        <f t="shared" si="324"/>
        <v>0</v>
      </c>
      <c r="E3512" s="231"/>
      <c r="F3512" s="119"/>
      <c r="G3512" s="139">
        <f t="shared" si="328"/>
        <v>0</v>
      </c>
      <c r="H3512" s="140">
        <f t="shared" si="325"/>
        <v>0</v>
      </c>
      <c r="I3512" s="122">
        <f t="shared" si="329"/>
        <v>0</v>
      </c>
      <c r="K3512" s="120"/>
      <c r="L3512" s="141" t="e">
        <f t="shared" si="326"/>
        <v>#N/A</v>
      </c>
      <c r="M3512" s="142">
        <f>IF(C3512="ZZ Group",(SUM(IFERROR(SUM(VLOOKUP(C3512,SpeciesLookup,37,FALSE)*E3512/L3512*20*0.001),0)*(1-G3512))),SUM(IFERROR(SUM(VLOOKUP(C3512,SpeciesLookup,37,FALSE)/L3512*'6. Look Up Tables'!$M$9*0.001),0)*(1-G3512)))</f>
        <v>0</v>
      </c>
      <c r="N3512" s="120" t="s">
        <v>114</v>
      </c>
      <c r="O3512" s="122">
        <f t="shared" si="327"/>
        <v>0</v>
      </c>
      <c r="P3512" s="123"/>
    </row>
    <row r="3513" spans="2:16" x14ac:dyDescent="0.2">
      <c r="B3513" s="124"/>
      <c r="C3513" s="137"/>
      <c r="D3513" s="138">
        <f t="shared" si="324"/>
        <v>0</v>
      </c>
      <c r="E3513" s="231"/>
      <c r="F3513" s="119"/>
      <c r="G3513" s="139">
        <f t="shared" si="328"/>
        <v>0</v>
      </c>
      <c r="H3513" s="140">
        <f t="shared" si="325"/>
        <v>0</v>
      </c>
      <c r="I3513" s="122">
        <f t="shared" si="329"/>
        <v>0</v>
      </c>
      <c r="K3513" s="120"/>
      <c r="L3513" s="141" t="e">
        <f t="shared" si="326"/>
        <v>#N/A</v>
      </c>
      <c r="M3513" s="142">
        <f>IF(C3513="ZZ Group",(SUM(IFERROR(SUM(VLOOKUP(C3513,SpeciesLookup,37,FALSE)*E3513/L3513*20*0.001),0)*(1-G3513))),SUM(IFERROR(SUM(VLOOKUP(C3513,SpeciesLookup,37,FALSE)/L3513*'6. Look Up Tables'!$M$9*0.001),0)*(1-G3513)))</f>
        <v>0</v>
      </c>
      <c r="N3513" s="120" t="s">
        <v>114</v>
      </c>
      <c r="O3513" s="122">
        <f t="shared" si="327"/>
        <v>0</v>
      </c>
      <c r="P3513" s="123"/>
    </row>
    <row r="3514" spans="2:16" x14ac:dyDescent="0.2">
      <c r="B3514" s="124"/>
      <c r="C3514" s="137"/>
      <c r="D3514" s="138">
        <f t="shared" si="324"/>
        <v>0</v>
      </c>
      <c r="E3514" s="231"/>
      <c r="F3514" s="119"/>
      <c r="G3514" s="139">
        <f t="shared" si="328"/>
        <v>0</v>
      </c>
      <c r="H3514" s="140">
        <f t="shared" si="325"/>
        <v>0</v>
      </c>
      <c r="I3514" s="122">
        <f t="shared" si="329"/>
        <v>0</v>
      </c>
      <c r="K3514" s="120"/>
      <c r="L3514" s="141" t="e">
        <f t="shared" si="326"/>
        <v>#N/A</v>
      </c>
      <c r="M3514" s="142">
        <f>IF(C3514="ZZ Group",(SUM(IFERROR(SUM(VLOOKUP(C3514,SpeciesLookup,37,FALSE)*E3514/L3514*20*0.001),0)*(1-G3514))),SUM(IFERROR(SUM(VLOOKUP(C3514,SpeciesLookup,37,FALSE)/L3514*'6. Look Up Tables'!$M$9*0.001),0)*(1-G3514)))</f>
        <v>0</v>
      </c>
      <c r="N3514" s="120" t="s">
        <v>114</v>
      </c>
      <c r="O3514" s="122">
        <f t="shared" si="327"/>
        <v>0</v>
      </c>
      <c r="P3514" s="123"/>
    </row>
    <row r="3515" spans="2:16" x14ac:dyDescent="0.2">
      <c r="B3515" s="124"/>
      <c r="C3515" s="137"/>
      <c r="D3515" s="138">
        <f t="shared" si="324"/>
        <v>0</v>
      </c>
      <c r="E3515" s="231"/>
      <c r="F3515" s="119"/>
      <c r="G3515" s="139">
        <f t="shared" si="328"/>
        <v>0</v>
      </c>
      <c r="H3515" s="140">
        <f t="shared" si="325"/>
        <v>0</v>
      </c>
      <c r="I3515" s="122">
        <f t="shared" si="329"/>
        <v>0</v>
      </c>
      <c r="K3515" s="120"/>
      <c r="L3515" s="141" t="e">
        <f t="shared" si="326"/>
        <v>#N/A</v>
      </c>
      <c r="M3515" s="142">
        <f>IF(C3515="ZZ Group",(SUM(IFERROR(SUM(VLOOKUP(C3515,SpeciesLookup,37,FALSE)*E3515/L3515*20*0.001),0)*(1-G3515))),SUM(IFERROR(SUM(VLOOKUP(C3515,SpeciesLookup,37,FALSE)/L3515*'6. Look Up Tables'!$M$9*0.001),0)*(1-G3515)))</f>
        <v>0</v>
      </c>
      <c r="N3515" s="120" t="s">
        <v>114</v>
      </c>
      <c r="O3515" s="122">
        <f t="shared" si="327"/>
        <v>0</v>
      </c>
      <c r="P3515" s="123"/>
    </row>
    <row r="3516" spans="2:16" x14ac:dyDescent="0.2">
      <c r="B3516" s="124"/>
      <c r="C3516" s="137"/>
      <c r="D3516" s="138">
        <f t="shared" si="324"/>
        <v>0</v>
      </c>
      <c r="E3516" s="231"/>
      <c r="F3516" s="119"/>
      <c r="G3516" s="139">
        <f t="shared" si="328"/>
        <v>0</v>
      </c>
      <c r="H3516" s="140">
        <f t="shared" si="325"/>
        <v>0</v>
      </c>
      <c r="I3516" s="122">
        <f t="shared" si="329"/>
        <v>0</v>
      </c>
      <c r="K3516" s="120"/>
      <c r="L3516" s="141" t="e">
        <f t="shared" si="326"/>
        <v>#N/A</v>
      </c>
      <c r="M3516" s="142">
        <f>IF(C3516="ZZ Group",(SUM(IFERROR(SUM(VLOOKUP(C3516,SpeciesLookup,37,FALSE)*E3516/L3516*20*0.001),0)*(1-G3516))),SUM(IFERROR(SUM(VLOOKUP(C3516,SpeciesLookup,37,FALSE)/L3516*'6. Look Up Tables'!$M$9*0.001),0)*(1-G3516)))</f>
        <v>0</v>
      </c>
      <c r="N3516" s="120" t="s">
        <v>114</v>
      </c>
      <c r="O3516" s="122">
        <f t="shared" si="327"/>
        <v>0</v>
      </c>
      <c r="P3516" s="123"/>
    </row>
    <row r="3517" spans="2:16" x14ac:dyDescent="0.2">
      <c r="B3517" s="124"/>
      <c r="C3517" s="137"/>
      <c r="D3517" s="138">
        <f t="shared" si="324"/>
        <v>0</v>
      </c>
      <c r="E3517" s="231"/>
      <c r="F3517" s="119"/>
      <c r="G3517" s="139">
        <f t="shared" si="328"/>
        <v>0</v>
      </c>
      <c r="H3517" s="140">
        <f t="shared" si="325"/>
        <v>0</v>
      </c>
      <c r="I3517" s="122">
        <f t="shared" si="329"/>
        <v>0</v>
      </c>
      <c r="K3517" s="120"/>
      <c r="L3517" s="141" t="e">
        <f t="shared" si="326"/>
        <v>#N/A</v>
      </c>
      <c r="M3517" s="142">
        <f>IF(C3517="ZZ Group",(SUM(IFERROR(SUM(VLOOKUP(C3517,SpeciesLookup,37,FALSE)*E3517/L3517*20*0.001),0)*(1-G3517))),SUM(IFERROR(SUM(VLOOKUP(C3517,SpeciesLookup,37,FALSE)/L3517*'6. Look Up Tables'!$M$9*0.001),0)*(1-G3517)))</f>
        <v>0</v>
      </c>
      <c r="N3517" s="120" t="s">
        <v>114</v>
      </c>
      <c r="O3517" s="122">
        <f t="shared" si="327"/>
        <v>0</v>
      </c>
      <c r="P3517" s="123"/>
    </row>
    <row r="3518" spans="2:16" x14ac:dyDescent="0.2">
      <c r="B3518" s="124"/>
      <c r="C3518" s="137"/>
      <c r="D3518" s="138">
        <f t="shared" si="324"/>
        <v>0</v>
      </c>
      <c r="E3518" s="231"/>
      <c r="F3518" s="119"/>
      <c r="G3518" s="139">
        <f t="shared" si="328"/>
        <v>0</v>
      </c>
      <c r="H3518" s="140">
        <f t="shared" si="325"/>
        <v>0</v>
      </c>
      <c r="I3518" s="122">
        <f t="shared" si="329"/>
        <v>0</v>
      </c>
      <c r="K3518" s="120"/>
      <c r="L3518" s="141" t="e">
        <f t="shared" si="326"/>
        <v>#N/A</v>
      </c>
      <c r="M3518" s="142">
        <f>IF(C3518="ZZ Group",(SUM(IFERROR(SUM(VLOOKUP(C3518,SpeciesLookup,37,FALSE)*E3518/L3518*20*0.001),0)*(1-G3518))),SUM(IFERROR(SUM(VLOOKUP(C3518,SpeciesLookup,37,FALSE)/L3518*'6. Look Up Tables'!$M$9*0.001),0)*(1-G3518)))</f>
        <v>0</v>
      </c>
      <c r="N3518" s="120" t="s">
        <v>114</v>
      </c>
      <c r="O3518" s="122">
        <f t="shared" si="327"/>
        <v>0</v>
      </c>
      <c r="P3518" s="123"/>
    </row>
    <row r="3519" spans="2:16" x14ac:dyDescent="0.2">
      <c r="B3519" s="124"/>
      <c r="C3519" s="137"/>
      <c r="D3519" s="138">
        <f t="shared" si="324"/>
        <v>0</v>
      </c>
      <c r="E3519" s="231"/>
      <c r="F3519" s="119"/>
      <c r="G3519" s="139">
        <f t="shared" si="328"/>
        <v>0</v>
      </c>
      <c r="H3519" s="140">
        <f t="shared" si="325"/>
        <v>0</v>
      </c>
      <c r="I3519" s="122">
        <f t="shared" si="329"/>
        <v>0</v>
      </c>
      <c r="K3519" s="120"/>
      <c r="L3519" s="141" t="e">
        <f t="shared" si="326"/>
        <v>#N/A</v>
      </c>
      <c r="M3519" s="142">
        <f>IF(C3519="ZZ Group",(SUM(IFERROR(SUM(VLOOKUP(C3519,SpeciesLookup,37,FALSE)*E3519/L3519*20*0.001),0)*(1-G3519))),SUM(IFERROR(SUM(VLOOKUP(C3519,SpeciesLookup,37,FALSE)/L3519*'6. Look Up Tables'!$M$9*0.001),0)*(1-G3519)))</f>
        <v>0</v>
      </c>
      <c r="N3519" s="120" t="s">
        <v>114</v>
      </c>
      <c r="O3519" s="122">
        <f t="shared" si="327"/>
        <v>0</v>
      </c>
      <c r="P3519" s="123"/>
    </row>
    <row r="3520" spans="2:16" x14ac:dyDescent="0.2">
      <c r="B3520" s="124"/>
      <c r="C3520" s="137"/>
      <c r="D3520" s="138">
        <f t="shared" si="324"/>
        <v>0</v>
      </c>
      <c r="E3520" s="231"/>
      <c r="F3520" s="119"/>
      <c r="G3520" s="139">
        <f t="shared" si="328"/>
        <v>0</v>
      </c>
      <c r="H3520" s="140">
        <f t="shared" si="325"/>
        <v>0</v>
      </c>
      <c r="I3520" s="122">
        <f t="shared" si="329"/>
        <v>0</v>
      </c>
      <c r="K3520" s="120"/>
      <c r="L3520" s="141" t="e">
        <f t="shared" si="326"/>
        <v>#N/A</v>
      </c>
      <c r="M3520" s="142">
        <f>IF(C3520="ZZ Group",(SUM(IFERROR(SUM(VLOOKUP(C3520,SpeciesLookup,37,FALSE)*E3520/L3520*20*0.001),0)*(1-G3520))),SUM(IFERROR(SUM(VLOOKUP(C3520,SpeciesLookup,37,FALSE)/L3520*'6. Look Up Tables'!$M$9*0.001),0)*(1-G3520)))</f>
        <v>0</v>
      </c>
      <c r="N3520" s="120" t="s">
        <v>114</v>
      </c>
      <c r="O3520" s="122">
        <f t="shared" si="327"/>
        <v>0</v>
      </c>
      <c r="P3520" s="123"/>
    </row>
    <row r="3521" spans="2:16" x14ac:dyDescent="0.2">
      <c r="B3521" s="124"/>
      <c r="C3521" s="137"/>
      <c r="D3521" s="138">
        <f t="shared" ref="D3521:D3584" si="330">IFERROR(VLOOKUP(C3521,SpeciesLookup,25,FALSE),0)</f>
        <v>0</v>
      </c>
      <c r="E3521" s="231"/>
      <c r="F3521" s="119"/>
      <c r="G3521" s="139">
        <f t="shared" si="328"/>
        <v>0</v>
      </c>
      <c r="H3521" s="140">
        <f t="shared" ref="H3521:H3584" si="331">IFERROR(VLOOKUP(C3521,SpeciesLookup,26,FALSE),0)</f>
        <v>0</v>
      </c>
      <c r="I3521" s="122">
        <f t="shared" si="329"/>
        <v>0</v>
      </c>
      <c r="K3521" s="120"/>
      <c r="L3521" s="141" t="e">
        <f t="shared" ref="L3521:L3584" si="332">VLOOKUP(K3521,AWHC,2,FALSE)</f>
        <v>#N/A</v>
      </c>
      <c r="M3521" s="142">
        <f>IF(C3521="ZZ Group",(SUM(IFERROR(SUM(VLOOKUP(C3521,SpeciesLookup,37,FALSE)*E3521/L3521*20*0.001),0)*(1-G3521))),SUM(IFERROR(SUM(VLOOKUP(C3521,SpeciesLookup,37,FALSE)/L3521*'6. Look Up Tables'!$M$9*0.001),0)*(1-G3521)))</f>
        <v>0</v>
      </c>
      <c r="N3521" s="120" t="s">
        <v>114</v>
      </c>
      <c r="O3521" s="122">
        <f t="shared" ref="O3521:O3584" si="333">IF(N3521="Yes",M3521*0.8,M3521)</f>
        <v>0</v>
      </c>
      <c r="P3521" s="123"/>
    </row>
    <row r="3522" spans="2:16" x14ac:dyDescent="0.2">
      <c r="B3522" s="124"/>
      <c r="C3522" s="137"/>
      <c r="D3522" s="138">
        <f t="shared" si="330"/>
        <v>0</v>
      </c>
      <c r="E3522" s="231"/>
      <c r="F3522" s="119"/>
      <c r="G3522" s="139">
        <f t="shared" si="328"/>
        <v>0</v>
      </c>
      <c r="H3522" s="140">
        <f t="shared" si="331"/>
        <v>0</v>
      </c>
      <c r="I3522" s="122">
        <f t="shared" si="329"/>
        <v>0</v>
      </c>
      <c r="K3522" s="120"/>
      <c r="L3522" s="141" t="e">
        <f t="shared" si="332"/>
        <v>#N/A</v>
      </c>
      <c r="M3522" s="142">
        <f>IF(C3522="ZZ Group",(SUM(IFERROR(SUM(VLOOKUP(C3522,SpeciesLookup,37,FALSE)*E3522/L3522*20*0.001),0)*(1-G3522))),SUM(IFERROR(SUM(VLOOKUP(C3522,SpeciesLookup,37,FALSE)/L3522*'6. Look Up Tables'!$M$9*0.001),0)*(1-G3522)))</f>
        <v>0</v>
      </c>
      <c r="N3522" s="120" t="s">
        <v>114</v>
      </c>
      <c r="O3522" s="122">
        <f t="shared" si="333"/>
        <v>0</v>
      </c>
      <c r="P3522" s="123"/>
    </row>
    <row r="3523" spans="2:16" x14ac:dyDescent="0.2">
      <c r="B3523" s="124"/>
      <c r="C3523" s="137"/>
      <c r="D3523" s="138">
        <f t="shared" si="330"/>
        <v>0</v>
      </c>
      <c r="E3523" s="231"/>
      <c r="F3523" s="119"/>
      <c r="G3523" s="139">
        <f t="shared" si="328"/>
        <v>0</v>
      </c>
      <c r="H3523" s="140">
        <f t="shared" si="331"/>
        <v>0</v>
      </c>
      <c r="I3523" s="122">
        <f t="shared" si="329"/>
        <v>0</v>
      </c>
      <c r="K3523" s="120"/>
      <c r="L3523" s="141" t="e">
        <f t="shared" si="332"/>
        <v>#N/A</v>
      </c>
      <c r="M3523" s="142">
        <f>IF(C3523="ZZ Group",(SUM(IFERROR(SUM(VLOOKUP(C3523,SpeciesLookup,37,FALSE)*E3523/L3523*20*0.001),0)*(1-G3523))),SUM(IFERROR(SUM(VLOOKUP(C3523,SpeciesLookup,37,FALSE)/L3523*'6. Look Up Tables'!$M$9*0.001),0)*(1-G3523)))</f>
        <v>0</v>
      </c>
      <c r="N3523" s="120" t="s">
        <v>114</v>
      </c>
      <c r="O3523" s="122">
        <f t="shared" si="333"/>
        <v>0</v>
      </c>
      <c r="P3523" s="123"/>
    </row>
    <row r="3524" spans="2:16" x14ac:dyDescent="0.2">
      <c r="B3524" s="124"/>
      <c r="C3524" s="137"/>
      <c r="D3524" s="138">
        <f t="shared" si="330"/>
        <v>0</v>
      </c>
      <c r="E3524" s="231"/>
      <c r="F3524" s="119"/>
      <c r="G3524" s="139">
        <f t="shared" si="328"/>
        <v>0</v>
      </c>
      <c r="H3524" s="140">
        <f t="shared" si="331"/>
        <v>0</v>
      </c>
      <c r="I3524" s="122">
        <f t="shared" si="329"/>
        <v>0</v>
      </c>
      <c r="K3524" s="120"/>
      <c r="L3524" s="141" t="e">
        <f t="shared" si="332"/>
        <v>#N/A</v>
      </c>
      <c r="M3524" s="142">
        <f>IF(C3524="ZZ Group",(SUM(IFERROR(SUM(VLOOKUP(C3524,SpeciesLookup,37,FALSE)*E3524/L3524*20*0.001),0)*(1-G3524))),SUM(IFERROR(SUM(VLOOKUP(C3524,SpeciesLookup,37,FALSE)/L3524*'6. Look Up Tables'!$M$9*0.001),0)*(1-G3524)))</f>
        <v>0</v>
      </c>
      <c r="N3524" s="120" t="s">
        <v>114</v>
      </c>
      <c r="O3524" s="122">
        <f t="shared" si="333"/>
        <v>0</v>
      </c>
      <c r="P3524" s="123"/>
    </row>
    <row r="3525" spans="2:16" x14ac:dyDescent="0.2">
      <c r="B3525" s="124"/>
      <c r="C3525" s="137"/>
      <c r="D3525" s="138">
        <f t="shared" si="330"/>
        <v>0</v>
      </c>
      <c r="E3525" s="231"/>
      <c r="F3525" s="119"/>
      <c r="G3525" s="139">
        <f t="shared" si="328"/>
        <v>0</v>
      </c>
      <c r="H3525" s="140">
        <f t="shared" si="331"/>
        <v>0</v>
      </c>
      <c r="I3525" s="122">
        <f t="shared" si="329"/>
        <v>0</v>
      </c>
      <c r="K3525" s="120"/>
      <c r="L3525" s="141" t="e">
        <f t="shared" si="332"/>
        <v>#N/A</v>
      </c>
      <c r="M3525" s="142">
        <f>IF(C3525="ZZ Group",(SUM(IFERROR(SUM(VLOOKUP(C3525,SpeciesLookup,37,FALSE)*E3525/L3525*20*0.001),0)*(1-G3525))),SUM(IFERROR(SUM(VLOOKUP(C3525,SpeciesLookup,37,FALSE)/L3525*'6. Look Up Tables'!$M$9*0.001),0)*(1-G3525)))</f>
        <v>0</v>
      </c>
      <c r="N3525" s="120" t="s">
        <v>114</v>
      </c>
      <c r="O3525" s="122">
        <f t="shared" si="333"/>
        <v>0</v>
      </c>
      <c r="P3525" s="123"/>
    </row>
    <row r="3526" spans="2:16" x14ac:dyDescent="0.2">
      <c r="B3526" s="124"/>
      <c r="C3526" s="137"/>
      <c r="D3526" s="138">
        <f t="shared" si="330"/>
        <v>0</v>
      </c>
      <c r="E3526" s="231"/>
      <c r="F3526" s="119"/>
      <c r="G3526" s="139">
        <f t="shared" si="328"/>
        <v>0</v>
      </c>
      <c r="H3526" s="140">
        <f t="shared" si="331"/>
        <v>0</v>
      </c>
      <c r="I3526" s="122">
        <f t="shared" si="329"/>
        <v>0</v>
      </c>
      <c r="K3526" s="120"/>
      <c r="L3526" s="141" t="e">
        <f t="shared" si="332"/>
        <v>#N/A</v>
      </c>
      <c r="M3526" s="142">
        <f>IF(C3526="ZZ Group",(SUM(IFERROR(SUM(VLOOKUP(C3526,SpeciesLookup,37,FALSE)*E3526/L3526*20*0.001),0)*(1-G3526))),SUM(IFERROR(SUM(VLOOKUP(C3526,SpeciesLookup,37,FALSE)/L3526*'6. Look Up Tables'!$M$9*0.001),0)*(1-G3526)))</f>
        <v>0</v>
      </c>
      <c r="N3526" s="120" t="s">
        <v>114</v>
      </c>
      <c r="O3526" s="122">
        <f t="shared" si="333"/>
        <v>0</v>
      </c>
      <c r="P3526" s="123"/>
    </row>
    <row r="3527" spans="2:16" x14ac:dyDescent="0.2">
      <c r="B3527" s="124"/>
      <c r="C3527" s="137"/>
      <c r="D3527" s="138">
        <f t="shared" si="330"/>
        <v>0</v>
      </c>
      <c r="E3527" s="231"/>
      <c r="F3527" s="119"/>
      <c r="G3527" s="139">
        <f t="shared" si="328"/>
        <v>0</v>
      </c>
      <c r="H3527" s="140">
        <f t="shared" si="331"/>
        <v>0</v>
      </c>
      <c r="I3527" s="122">
        <f t="shared" si="329"/>
        <v>0</v>
      </c>
      <c r="K3527" s="120"/>
      <c r="L3527" s="141" t="e">
        <f t="shared" si="332"/>
        <v>#N/A</v>
      </c>
      <c r="M3527" s="142">
        <f>IF(C3527="ZZ Group",(SUM(IFERROR(SUM(VLOOKUP(C3527,SpeciesLookup,37,FALSE)*E3527/L3527*20*0.001),0)*(1-G3527))),SUM(IFERROR(SUM(VLOOKUP(C3527,SpeciesLookup,37,FALSE)/L3527*'6. Look Up Tables'!$M$9*0.001),0)*(1-G3527)))</f>
        <v>0</v>
      </c>
      <c r="N3527" s="120" t="s">
        <v>114</v>
      </c>
      <c r="O3527" s="122">
        <f t="shared" si="333"/>
        <v>0</v>
      </c>
      <c r="P3527" s="123"/>
    </row>
    <row r="3528" spans="2:16" x14ac:dyDescent="0.2">
      <c r="B3528" s="124"/>
      <c r="C3528" s="137"/>
      <c r="D3528" s="138">
        <f t="shared" si="330"/>
        <v>0</v>
      </c>
      <c r="E3528" s="231"/>
      <c r="F3528" s="119"/>
      <c r="G3528" s="139">
        <f t="shared" si="328"/>
        <v>0</v>
      </c>
      <c r="H3528" s="140">
        <f t="shared" si="331"/>
        <v>0</v>
      </c>
      <c r="I3528" s="122">
        <f t="shared" si="329"/>
        <v>0</v>
      </c>
      <c r="K3528" s="120"/>
      <c r="L3528" s="141" t="e">
        <f t="shared" si="332"/>
        <v>#N/A</v>
      </c>
      <c r="M3528" s="142">
        <f>IF(C3528="ZZ Group",(SUM(IFERROR(SUM(VLOOKUP(C3528,SpeciesLookup,37,FALSE)*E3528/L3528*20*0.001),0)*(1-G3528))),SUM(IFERROR(SUM(VLOOKUP(C3528,SpeciesLookup,37,FALSE)/L3528*'6. Look Up Tables'!$M$9*0.001),0)*(1-G3528)))</f>
        <v>0</v>
      </c>
      <c r="N3528" s="120" t="s">
        <v>114</v>
      </c>
      <c r="O3528" s="122">
        <f t="shared" si="333"/>
        <v>0</v>
      </c>
      <c r="P3528" s="123"/>
    </row>
    <row r="3529" spans="2:16" x14ac:dyDescent="0.2">
      <c r="B3529" s="124"/>
      <c r="C3529" s="137"/>
      <c r="D3529" s="138">
        <f t="shared" si="330"/>
        <v>0</v>
      </c>
      <c r="E3529" s="231"/>
      <c r="F3529" s="119"/>
      <c r="G3529" s="139">
        <f t="shared" si="328"/>
        <v>0</v>
      </c>
      <c r="H3529" s="140">
        <f t="shared" si="331"/>
        <v>0</v>
      </c>
      <c r="I3529" s="122">
        <f t="shared" si="329"/>
        <v>0</v>
      </c>
      <c r="K3529" s="120"/>
      <c r="L3529" s="141" t="e">
        <f t="shared" si="332"/>
        <v>#N/A</v>
      </c>
      <c r="M3529" s="142">
        <f>IF(C3529="ZZ Group",(SUM(IFERROR(SUM(VLOOKUP(C3529,SpeciesLookup,37,FALSE)*E3529/L3529*20*0.001),0)*(1-G3529))),SUM(IFERROR(SUM(VLOOKUP(C3529,SpeciesLookup,37,FALSE)/L3529*'6. Look Up Tables'!$M$9*0.001),0)*(1-G3529)))</f>
        <v>0</v>
      </c>
      <c r="N3529" s="120" t="s">
        <v>114</v>
      </c>
      <c r="O3529" s="122">
        <f t="shared" si="333"/>
        <v>0</v>
      </c>
      <c r="P3529" s="123"/>
    </row>
    <row r="3530" spans="2:16" x14ac:dyDescent="0.2">
      <c r="B3530" s="124"/>
      <c r="C3530" s="137"/>
      <c r="D3530" s="138">
        <f t="shared" si="330"/>
        <v>0</v>
      </c>
      <c r="E3530" s="231"/>
      <c r="F3530" s="119"/>
      <c r="G3530" s="139">
        <f t="shared" si="328"/>
        <v>0</v>
      </c>
      <c r="H3530" s="140">
        <f t="shared" si="331"/>
        <v>0</v>
      </c>
      <c r="I3530" s="122">
        <f t="shared" si="329"/>
        <v>0</v>
      </c>
      <c r="K3530" s="120"/>
      <c r="L3530" s="141" t="e">
        <f t="shared" si="332"/>
        <v>#N/A</v>
      </c>
      <c r="M3530" s="142">
        <f>IF(C3530="ZZ Group",(SUM(IFERROR(SUM(VLOOKUP(C3530,SpeciesLookup,37,FALSE)*E3530/L3530*20*0.001),0)*(1-G3530))),SUM(IFERROR(SUM(VLOOKUP(C3530,SpeciesLookup,37,FALSE)/L3530*'6. Look Up Tables'!$M$9*0.001),0)*(1-G3530)))</f>
        <v>0</v>
      </c>
      <c r="N3530" s="120" t="s">
        <v>114</v>
      </c>
      <c r="O3530" s="122">
        <f t="shared" si="333"/>
        <v>0</v>
      </c>
      <c r="P3530" s="123"/>
    </row>
    <row r="3531" spans="2:16" x14ac:dyDescent="0.2">
      <c r="B3531" s="124"/>
      <c r="C3531" s="137"/>
      <c r="D3531" s="138">
        <f t="shared" si="330"/>
        <v>0</v>
      </c>
      <c r="E3531" s="231"/>
      <c r="F3531" s="119"/>
      <c r="G3531" s="139">
        <f t="shared" si="328"/>
        <v>0</v>
      </c>
      <c r="H3531" s="140">
        <f t="shared" si="331"/>
        <v>0</v>
      </c>
      <c r="I3531" s="122">
        <f t="shared" si="329"/>
        <v>0</v>
      </c>
      <c r="K3531" s="120"/>
      <c r="L3531" s="141" t="e">
        <f t="shared" si="332"/>
        <v>#N/A</v>
      </c>
      <c r="M3531" s="142">
        <f>IF(C3531="ZZ Group",(SUM(IFERROR(SUM(VLOOKUP(C3531,SpeciesLookup,37,FALSE)*E3531/L3531*20*0.001),0)*(1-G3531))),SUM(IFERROR(SUM(VLOOKUP(C3531,SpeciesLookup,37,FALSE)/L3531*'6. Look Up Tables'!$M$9*0.001),0)*(1-G3531)))</f>
        <v>0</v>
      </c>
      <c r="N3531" s="120" t="s">
        <v>114</v>
      </c>
      <c r="O3531" s="122">
        <f t="shared" si="333"/>
        <v>0</v>
      </c>
      <c r="P3531" s="123"/>
    </row>
    <row r="3532" spans="2:16" x14ac:dyDescent="0.2">
      <c r="B3532" s="124"/>
      <c r="C3532" s="137"/>
      <c r="D3532" s="138">
        <f t="shared" si="330"/>
        <v>0</v>
      </c>
      <c r="E3532" s="231"/>
      <c r="F3532" s="119"/>
      <c r="G3532" s="139">
        <f t="shared" si="328"/>
        <v>0</v>
      </c>
      <c r="H3532" s="140">
        <f t="shared" si="331"/>
        <v>0</v>
      </c>
      <c r="I3532" s="122">
        <f t="shared" si="329"/>
        <v>0</v>
      </c>
      <c r="K3532" s="120"/>
      <c r="L3532" s="141" t="e">
        <f t="shared" si="332"/>
        <v>#N/A</v>
      </c>
      <c r="M3532" s="142">
        <f>IF(C3532="ZZ Group",(SUM(IFERROR(SUM(VLOOKUP(C3532,SpeciesLookup,37,FALSE)*E3532/L3532*20*0.001),0)*(1-G3532))),SUM(IFERROR(SUM(VLOOKUP(C3532,SpeciesLookup,37,FALSE)/L3532*'6. Look Up Tables'!$M$9*0.001),0)*(1-G3532)))</f>
        <v>0</v>
      </c>
      <c r="N3532" s="120" t="s">
        <v>114</v>
      </c>
      <c r="O3532" s="122">
        <f t="shared" si="333"/>
        <v>0</v>
      </c>
      <c r="P3532" s="123"/>
    </row>
    <row r="3533" spans="2:16" x14ac:dyDescent="0.2">
      <c r="B3533" s="124"/>
      <c r="C3533" s="137"/>
      <c r="D3533" s="138">
        <f t="shared" si="330"/>
        <v>0</v>
      </c>
      <c r="E3533" s="231"/>
      <c r="F3533" s="119"/>
      <c r="G3533" s="139">
        <f t="shared" ref="G3533:G3596" si="334">IF(C3533="ZZ Group",SUM(F3533/E3533),(IFERROR(SUM(F3533/(PI()*(D3533)^2)),0)))</f>
        <v>0</v>
      </c>
      <c r="H3533" s="140">
        <f t="shared" si="331"/>
        <v>0</v>
      </c>
      <c r="I3533" s="122">
        <f t="shared" ref="I3533:I3596" si="335">IFERROR(SUM(H3533*(1-G3533)),(E3533*(1-G3533)))</f>
        <v>0</v>
      </c>
      <c r="K3533" s="120"/>
      <c r="L3533" s="141" t="e">
        <f t="shared" si="332"/>
        <v>#N/A</v>
      </c>
      <c r="M3533" s="142">
        <f>IF(C3533="ZZ Group",(SUM(IFERROR(SUM(VLOOKUP(C3533,SpeciesLookup,37,FALSE)*E3533/L3533*20*0.001),0)*(1-G3533))),SUM(IFERROR(SUM(VLOOKUP(C3533,SpeciesLookup,37,FALSE)/L3533*'6. Look Up Tables'!$M$9*0.001),0)*(1-G3533)))</f>
        <v>0</v>
      </c>
      <c r="N3533" s="120" t="s">
        <v>114</v>
      </c>
      <c r="O3533" s="122">
        <f t="shared" si="333"/>
        <v>0</v>
      </c>
      <c r="P3533" s="123"/>
    </row>
    <row r="3534" spans="2:16" x14ac:dyDescent="0.2">
      <c r="B3534" s="124"/>
      <c r="C3534" s="137"/>
      <c r="D3534" s="138">
        <f t="shared" si="330"/>
        <v>0</v>
      </c>
      <c r="E3534" s="231"/>
      <c r="F3534" s="119"/>
      <c r="G3534" s="139">
        <f t="shared" si="334"/>
        <v>0</v>
      </c>
      <c r="H3534" s="140">
        <f t="shared" si="331"/>
        <v>0</v>
      </c>
      <c r="I3534" s="122">
        <f t="shared" si="335"/>
        <v>0</v>
      </c>
      <c r="K3534" s="120"/>
      <c r="L3534" s="141" t="e">
        <f t="shared" si="332"/>
        <v>#N/A</v>
      </c>
      <c r="M3534" s="142">
        <f>IF(C3534="ZZ Group",(SUM(IFERROR(SUM(VLOOKUP(C3534,SpeciesLookup,37,FALSE)*E3534/L3534*20*0.001),0)*(1-G3534))),SUM(IFERROR(SUM(VLOOKUP(C3534,SpeciesLookup,37,FALSE)/L3534*'6. Look Up Tables'!$M$9*0.001),0)*(1-G3534)))</f>
        <v>0</v>
      </c>
      <c r="N3534" s="120" t="s">
        <v>114</v>
      </c>
      <c r="O3534" s="122">
        <f t="shared" si="333"/>
        <v>0</v>
      </c>
      <c r="P3534" s="123"/>
    </row>
    <row r="3535" spans="2:16" x14ac:dyDescent="0.2">
      <c r="B3535" s="124"/>
      <c r="C3535" s="137"/>
      <c r="D3535" s="138">
        <f t="shared" si="330"/>
        <v>0</v>
      </c>
      <c r="E3535" s="231"/>
      <c r="F3535" s="119"/>
      <c r="G3535" s="139">
        <f t="shared" si="334"/>
        <v>0</v>
      </c>
      <c r="H3535" s="140">
        <f t="shared" si="331"/>
        <v>0</v>
      </c>
      <c r="I3535" s="122">
        <f t="shared" si="335"/>
        <v>0</v>
      </c>
      <c r="K3535" s="120"/>
      <c r="L3535" s="141" t="e">
        <f t="shared" si="332"/>
        <v>#N/A</v>
      </c>
      <c r="M3535" s="142">
        <f>IF(C3535="ZZ Group",(SUM(IFERROR(SUM(VLOOKUP(C3535,SpeciesLookup,37,FALSE)*E3535/L3535*20*0.001),0)*(1-G3535))),SUM(IFERROR(SUM(VLOOKUP(C3535,SpeciesLookup,37,FALSE)/L3535*'6. Look Up Tables'!$M$9*0.001),0)*(1-G3535)))</f>
        <v>0</v>
      </c>
      <c r="N3535" s="120" t="s">
        <v>114</v>
      </c>
      <c r="O3535" s="122">
        <f t="shared" si="333"/>
        <v>0</v>
      </c>
      <c r="P3535" s="123"/>
    </row>
    <row r="3536" spans="2:16" x14ac:dyDescent="0.2">
      <c r="B3536" s="124"/>
      <c r="C3536" s="137"/>
      <c r="D3536" s="138">
        <f t="shared" si="330"/>
        <v>0</v>
      </c>
      <c r="E3536" s="231"/>
      <c r="F3536" s="119"/>
      <c r="G3536" s="139">
        <f t="shared" si="334"/>
        <v>0</v>
      </c>
      <c r="H3536" s="140">
        <f t="shared" si="331"/>
        <v>0</v>
      </c>
      <c r="I3536" s="122">
        <f t="shared" si="335"/>
        <v>0</v>
      </c>
      <c r="K3536" s="120"/>
      <c r="L3536" s="141" t="e">
        <f t="shared" si="332"/>
        <v>#N/A</v>
      </c>
      <c r="M3536" s="142">
        <f>IF(C3536="ZZ Group",(SUM(IFERROR(SUM(VLOOKUP(C3536,SpeciesLookup,37,FALSE)*E3536/L3536*20*0.001),0)*(1-G3536))),SUM(IFERROR(SUM(VLOOKUP(C3536,SpeciesLookup,37,FALSE)/L3536*'6. Look Up Tables'!$M$9*0.001),0)*(1-G3536)))</f>
        <v>0</v>
      </c>
      <c r="N3536" s="120" t="s">
        <v>114</v>
      </c>
      <c r="O3536" s="122">
        <f t="shared" si="333"/>
        <v>0</v>
      </c>
      <c r="P3536" s="123"/>
    </row>
    <row r="3537" spans="2:16" x14ac:dyDescent="0.2">
      <c r="B3537" s="124"/>
      <c r="C3537" s="137"/>
      <c r="D3537" s="138">
        <f t="shared" si="330"/>
        <v>0</v>
      </c>
      <c r="E3537" s="231"/>
      <c r="F3537" s="119"/>
      <c r="G3537" s="139">
        <f t="shared" si="334"/>
        <v>0</v>
      </c>
      <c r="H3537" s="140">
        <f t="shared" si="331"/>
        <v>0</v>
      </c>
      <c r="I3537" s="122">
        <f t="shared" si="335"/>
        <v>0</v>
      </c>
      <c r="K3537" s="120"/>
      <c r="L3537" s="141" t="e">
        <f t="shared" si="332"/>
        <v>#N/A</v>
      </c>
      <c r="M3537" s="142">
        <f>IF(C3537="ZZ Group",(SUM(IFERROR(SUM(VLOOKUP(C3537,SpeciesLookup,37,FALSE)*E3537/L3537*20*0.001),0)*(1-G3537))),SUM(IFERROR(SUM(VLOOKUP(C3537,SpeciesLookup,37,FALSE)/L3537*'6. Look Up Tables'!$M$9*0.001),0)*(1-G3537)))</f>
        <v>0</v>
      </c>
      <c r="N3537" s="120" t="s">
        <v>114</v>
      </c>
      <c r="O3537" s="122">
        <f t="shared" si="333"/>
        <v>0</v>
      </c>
      <c r="P3537" s="123"/>
    </row>
    <row r="3538" spans="2:16" x14ac:dyDescent="0.2">
      <c r="B3538" s="124"/>
      <c r="C3538" s="137"/>
      <c r="D3538" s="138">
        <f t="shared" si="330"/>
        <v>0</v>
      </c>
      <c r="E3538" s="231"/>
      <c r="F3538" s="119"/>
      <c r="G3538" s="139">
        <f t="shared" si="334"/>
        <v>0</v>
      </c>
      <c r="H3538" s="140">
        <f t="shared" si="331"/>
        <v>0</v>
      </c>
      <c r="I3538" s="122">
        <f t="shared" si="335"/>
        <v>0</v>
      </c>
      <c r="K3538" s="120"/>
      <c r="L3538" s="141" t="e">
        <f t="shared" si="332"/>
        <v>#N/A</v>
      </c>
      <c r="M3538" s="142">
        <f>IF(C3538="ZZ Group",(SUM(IFERROR(SUM(VLOOKUP(C3538,SpeciesLookup,37,FALSE)*E3538/L3538*20*0.001),0)*(1-G3538))),SUM(IFERROR(SUM(VLOOKUP(C3538,SpeciesLookup,37,FALSE)/L3538*'6. Look Up Tables'!$M$9*0.001),0)*(1-G3538)))</f>
        <v>0</v>
      </c>
      <c r="N3538" s="120" t="s">
        <v>114</v>
      </c>
      <c r="O3538" s="122">
        <f t="shared" si="333"/>
        <v>0</v>
      </c>
      <c r="P3538" s="123"/>
    </row>
    <row r="3539" spans="2:16" x14ac:dyDescent="0.2">
      <c r="B3539" s="124"/>
      <c r="C3539" s="137"/>
      <c r="D3539" s="138">
        <f t="shared" si="330"/>
        <v>0</v>
      </c>
      <c r="E3539" s="231"/>
      <c r="F3539" s="119"/>
      <c r="G3539" s="139">
        <f t="shared" si="334"/>
        <v>0</v>
      </c>
      <c r="H3539" s="140">
        <f t="shared" si="331"/>
        <v>0</v>
      </c>
      <c r="I3539" s="122">
        <f t="shared" si="335"/>
        <v>0</v>
      </c>
      <c r="K3539" s="120"/>
      <c r="L3539" s="141" t="e">
        <f t="shared" si="332"/>
        <v>#N/A</v>
      </c>
      <c r="M3539" s="142">
        <f>IF(C3539="ZZ Group",(SUM(IFERROR(SUM(VLOOKUP(C3539,SpeciesLookup,37,FALSE)*E3539/L3539*20*0.001),0)*(1-G3539))),SUM(IFERROR(SUM(VLOOKUP(C3539,SpeciesLookup,37,FALSE)/L3539*'6. Look Up Tables'!$M$9*0.001),0)*(1-G3539)))</f>
        <v>0</v>
      </c>
      <c r="N3539" s="120" t="s">
        <v>114</v>
      </c>
      <c r="O3539" s="122">
        <f t="shared" si="333"/>
        <v>0</v>
      </c>
      <c r="P3539" s="123"/>
    </row>
    <row r="3540" spans="2:16" x14ac:dyDescent="0.2">
      <c r="B3540" s="124"/>
      <c r="C3540" s="137"/>
      <c r="D3540" s="138">
        <f t="shared" si="330"/>
        <v>0</v>
      </c>
      <c r="E3540" s="231"/>
      <c r="F3540" s="119"/>
      <c r="G3540" s="139">
        <f t="shared" si="334"/>
        <v>0</v>
      </c>
      <c r="H3540" s="140">
        <f t="shared" si="331"/>
        <v>0</v>
      </c>
      <c r="I3540" s="122">
        <f t="shared" si="335"/>
        <v>0</v>
      </c>
      <c r="K3540" s="120"/>
      <c r="L3540" s="141" t="e">
        <f t="shared" si="332"/>
        <v>#N/A</v>
      </c>
      <c r="M3540" s="142">
        <f>IF(C3540="ZZ Group",(SUM(IFERROR(SUM(VLOOKUP(C3540,SpeciesLookup,37,FALSE)*E3540/L3540*20*0.001),0)*(1-G3540))),SUM(IFERROR(SUM(VLOOKUP(C3540,SpeciesLookup,37,FALSE)/L3540*'6. Look Up Tables'!$M$9*0.001),0)*(1-G3540)))</f>
        <v>0</v>
      </c>
      <c r="N3540" s="120" t="s">
        <v>114</v>
      </c>
      <c r="O3540" s="122">
        <f t="shared" si="333"/>
        <v>0</v>
      </c>
      <c r="P3540" s="123"/>
    </row>
    <row r="3541" spans="2:16" x14ac:dyDescent="0.2">
      <c r="B3541" s="124"/>
      <c r="C3541" s="137"/>
      <c r="D3541" s="138">
        <f t="shared" si="330"/>
        <v>0</v>
      </c>
      <c r="E3541" s="231"/>
      <c r="F3541" s="119"/>
      <c r="G3541" s="139">
        <f t="shared" si="334"/>
        <v>0</v>
      </c>
      <c r="H3541" s="140">
        <f t="shared" si="331"/>
        <v>0</v>
      </c>
      <c r="I3541" s="122">
        <f t="shared" si="335"/>
        <v>0</v>
      </c>
      <c r="K3541" s="120"/>
      <c r="L3541" s="141" t="e">
        <f t="shared" si="332"/>
        <v>#N/A</v>
      </c>
      <c r="M3541" s="142">
        <f>IF(C3541="ZZ Group",(SUM(IFERROR(SUM(VLOOKUP(C3541,SpeciesLookup,37,FALSE)*E3541/L3541*20*0.001),0)*(1-G3541))),SUM(IFERROR(SUM(VLOOKUP(C3541,SpeciesLookup,37,FALSE)/L3541*'6. Look Up Tables'!$M$9*0.001),0)*(1-G3541)))</f>
        <v>0</v>
      </c>
      <c r="N3541" s="120" t="s">
        <v>114</v>
      </c>
      <c r="O3541" s="122">
        <f t="shared" si="333"/>
        <v>0</v>
      </c>
      <c r="P3541" s="123"/>
    </row>
    <row r="3542" spans="2:16" x14ac:dyDescent="0.2">
      <c r="B3542" s="124"/>
      <c r="C3542" s="137"/>
      <c r="D3542" s="138">
        <f t="shared" si="330"/>
        <v>0</v>
      </c>
      <c r="E3542" s="231"/>
      <c r="F3542" s="119"/>
      <c r="G3542" s="139">
        <f t="shared" si="334"/>
        <v>0</v>
      </c>
      <c r="H3542" s="140">
        <f t="shared" si="331"/>
        <v>0</v>
      </c>
      <c r="I3542" s="122">
        <f t="shared" si="335"/>
        <v>0</v>
      </c>
      <c r="K3542" s="120"/>
      <c r="L3542" s="141" t="e">
        <f t="shared" si="332"/>
        <v>#N/A</v>
      </c>
      <c r="M3542" s="142">
        <f>IF(C3542="ZZ Group",(SUM(IFERROR(SUM(VLOOKUP(C3542,SpeciesLookup,37,FALSE)*E3542/L3542*20*0.001),0)*(1-G3542))),SUM(IFERROR(SUM(VLOOKUP(C3542,SpeciesLookup,37,FALSE)/L3542*'6. Look Up Tables'!$M$9*0.001),0)*(1-G3542)))</f>
        <v>0</v>
      </c>
      <c r="N3542" s="120" t="s">
        <v>114</v>
      </c>
      <c r="O3542" s="122">
        <f t="shared" si="333"/>
        <v>0</v>
      </c>
      <c r="P3542" s="123"/>
    </row>
    <row r="3543" spans="2:16" x14ac:dyDescent="0.2">
      <c r="B3543" s="124"/>
      <c r="C3543" s="137"/>
      <c r="D3543" s="138">
        <f t="shared" si="330"/>
        <v>0</v>
      </c>
      <c r="E3543" s="231"/>
      <c r="F3543" s="119"/>
      <c r="G3543" s="139">
        <f t="shared" si="334"/>
        <v>0</v>
      </c>
      <c r="H3543" s="140">
        <f t="shared" si="331"/>
        <v>0</v>
      </c>
      <c r="I3543" s="122">
        <f t="shared" si="335"/>
        <v>0</v>
      </c>
      <c r="K3543" s="120"/>
      <c r="L3543" s="141" t="e">
        <f t="shared" si="332"/>
        <v>#N/A</v>
      </c>
      <c r="M3543" s="142">
        <f>IF(C3543="ZZ Group",(SUM(IFERROR(SUM(VLOOKUP(C3543,SpeciesLookup,37,FALSE)*E3543/L3543*20*0.001),0)*(1-G3543))),SUM(IFERROR(SUM(VLOOKUP(C3543,SpeciesLookup,37,FALSE)/L3543*'6. Look Up Tables'!$M$9*0.001),0)*(1-G3543)))</f>
        <v>0</v>
      </c>
      <c r="N3543" s="120" t="s">
        <v>114</v>
      </c>
      <c r="O3543" s="122">
        <f t="shared" si="333"/>
        <v>0</v>
      </c>
      <c r="P3543" s="123"/>
    </row>
    <row r="3544" spans="2:16" x14ac:dyDescent="0.2">
      <c r="B3544" s="124"/>
      <c r="C3544" s="137"/>
      <c r="D3544" s="138">
        <f t="shared" si="330"/>
        <v>0</v>
      </c>
      <c r="E3544" s="231"/>
      <c r="F3544" s="119"/>
      <c r="G3544" s="139">
        <f t="shared" si="334"/>
        <v>0</v>
      </c>
      <c r="H3544" s="140">
        <f t="shared" si="331"/>
        <v>0</v>
      </c>
      <c r="I3544" s="122">
        <f t="shared" si="335"/>
        <v>0</v>
      </c>
      <c r="K3544" s="120"/>
      <c r="L3544" s="141" t="e">
        <f t="shared" si="332"/>
        <v>#N/A</v>
      </c>
      <c r="M3544" s="142">
        <f>IF(C3544="ZZ Group",(SUM(IFERROR(SUM(VLOOKUP(C3544,SpeciesLookup,37,FALSE)*E3544/L3544*20*0.001),0)*(1-G3544))),SUM(IFERROR(SUM(VLOOKUP(C3544,SpeciesLookup,37,FALSE)/L3544*'6. Look Up Tables'!$M$9*0.001),0)*(1-G3544)))</f>
        <v>0</v>
      </c>
      <c r="N3544" s="120" t="s">
        <v>114</v>
      </c>
      <c r="O3544" s="122">
        <f t="shared" si="333"/>
        <v>0</v>
      </c>
      <c r="P3544" s="123"/>
    </row>
    <row r="3545" spans="2:16" x14ac:dyDescent="0.2">
      <c r="B3545" s="124"/>
      <c r="C3545" s="137"/>
      <c r="D3545" s="138">
        <f t="shared" si="330"/>
        <v>0</v>
      </c>
      <c r="E3545" s="231"/>
      <c r="F3545" s="119"/>
      <c r="G3545" s="139">
        <f t="shared" si="334"/>
        <v>0</v>
      </c>
      <c r="H3545" s="140">
        <f t="shared" si="331"/>
        <v>0</v>
      </c>
      <c r="I3545" s="122">
        <f t="shared" si="335"/>
        <v>0</v>
      </c>
      <c r="K3545" s="120"/>
      <c r="L3545" s="141" t="e">
        <f t="shared" si="332"/>
        <v>#N/A</v>
      </c>
      <c r="M3545" s="142">
        <f>IF(C3545="ZZ Group",(SUM(IFERROR(SUM(VLOOKUP(C3545,SpeciesLookup,37,FALSE)*E3545/L3545*20*0.001),0)*(1-G3545))),SUM(IFERROR(SUM(VLOOKUP(C3545,SpeciesLookup,37,FALSE)/L3545*'6. Look Up Tables'!$M$9*0.001),0)*(1-G3545)))</f>
        <v>0</v>
      </c>
      <c r="N3545" s="120" t="s">
        <v>114</v>
      </c>
      <c r="O3545" s="122">
        <f t="shared" si="333"/>
        <v>0</v>
      </c>
      <c r="P3545" s="123"/>
    </row>
    <row r="3546" spans="2:16" x14ac:dyDescent="0.2">
      <c r="B3546" s="124"/>
      <c r="C3546" s="137"/>
      <c r="D3546" s="138">
        <f t="shared" si="330"/>
        <v>0</v>
      </c>
      <c r="E3546" s="231"/>
      <c r="F3546" s="119"/>
      <c r="G3546" s="139">
        <f t="shared" si="334"/>
        <v>0</v>
      </c>
      <c r="H3546" s="140">
        <f t="shared" si="331"/>
        <v>0</v>
      </c>
      <c r="I3546" s="122">
        <f t="shared" si="335"/>
        <v>0</v>
      </c>
      <c r="K3546" s="120"/>
      <c r="L3546" s="141" t="e">
        <f t="shared" si="332"/>
        <v>#N/A</v>
      </c>
      <c r="M3546" s="142">
        <f>IF(C3546="ZZ Group",(SUM(IFERROR(SUM(VLOOKUP(C3546,SpeciesLookup,37,FALSE)*E3546/L3546*20*0.001),0)*(1-G3546))),SUM(IFERROR(SUM(VLOOKUP(C3546,SpeciesLookup,37,FALSE)/L3546*'6. Look Up Tables'!$M$9*0.001),0)*(1-G3546)))</f>
        <v>0</v>
      </c>
      <c r="N3546" s="120" t="s">
        <v>114</v>
      </c>
      <c r="O3546" s="122">
        <f t="shared" si="333"/>
        <v>0</v>
      </c>
      <c r="P3546" s="123"/>
    </row>
    <row r="3547" spans="2:16" x14ac:dyDescent="0.2">
      <c r="B3547" s="124"/>
      <c r="C3547" s="137"/>
      <c r="D3547" s="138">
        <f t="shared" si="330"/>
        <v>0</v>
      </c>
      <c r="E3547" s="231"/>
      <c r="F3547" s="119"/>
      <c r="G3547" s="139">
        <f t="shared" si="334"/>
        <v>0</v>
      </c>
      <c r="H3547" s="140">
        <f t="shared" si="331"/>
        <v>0</v>
      </c>
      <c r="I3547" s="122">
        <f t="shared" si="335"/>
        <v>0</v>
      </c>
      <c r="K3547" s="120"/>
      <c r="L3547" s="141" t="e">
        <f t="shared" si="332"/>
        <v>#N/A</v>
      </c>
      <c r="M3547" s="142">
        <f>IF(C3547="ZZ Group",(SUM(IFERROR(SUM(VLOOKUP(C3547,SpeciesLookup,37,FALSE)*E3547/L3547*20*0.001),0)*(1-G3547))),SUM(IFERROR(SUM(VLOOKUP(C3547,SpeciesLookup,37,FALSE)/L3547*'6. Look Up Tables'!$M$9*0.001),0)*(1-G3547)))</f>
        <v>0</v>
      </c>
      <c r="N3547" s="120" t="s">
        <v>114</v>
      </c>
      <c r="O3547" s="122">
        <f t="shared" si="333"/>
        <v>0</v>
      </c>
      <c r="P3547" s="123"/>
    </row>
    <row r="3548" spans="2:16" x14ac:dyDescent="0.2">
      <c r="B3548" s="124"/>
      <c r="C3548" s="137"/>
      <c r="D3548" s="138">
        <f t="shared" si="330"/>
        <v>0</v>
      </c>
      <c r="E3548" s="231"/>
      <c r="F3548" s="119"/>
      <c r="G3548" s="139">
        <f t="shared" si="334"/>
        <v>0</v>
      </c>
      <c r="H3548" s="140">
        <f t="shared" si="331"/>
        <v>0</v>
      </c>
      <c r="I3548" s="122">
        <f t="shared" si="335"/>
        <v>0</v>
      </c>
      <c r="K3548" s="120"/>
      <c r="L3548" s="141" t="e">
        <f t="shared" si="332"/>
        <v>#N/A</v>
      </c>
      <c r="M3548" s="142">
        <f>IF(C3548="ZZ Group",(SUM(IFERROR(SUM(VLOOKUP(C3548,SpeciesLookup,37,FALSE)*E3548/L3548*20*0.001),0)*(1-G3548))),SUM(IFERROR(SUM(VLOOKUP(C3548,SpeciesLookup,37,FALSE)/L3548*'6. Look Up Tables'!$M$9*0.001),0)*(1-G3548)))</f>
        <v>0</v>
      </c>
      <c r="N3548" s="120" t="s">
        <v>114</v>
      </c>
      <c r="O3548" s="122">
        <f t="shared" si="333"/>
        <v>0</v>
      </c>
      <c r="P3548" s="123"/>
    </row>
    <row r="3549" spans="2:16" x14ac:dyDescent="0.2">
      <c r="B3549" s="124"/>
      <c r="C3549" s="137"/>
      <c r="D3549" s="138">
        <f t="shared" si="330"/>
        <v>0</v>
      </c>
      <c r="E3549" s="231"/>
      <c r="F3549" s="119"/>
      <c r="G3549" s="139">
        <f t="shared" si="334"/>
        <v>0</v>
      </c>
      <c r="H3549" s="140">
        <f t="shared" si="331"/>
        <v>0</v>
      </c>
      <c r="I3549" s="122">
        <f t="shared" si="335"/>
        <v>0</v>
      </c>
      <c r="K3549" s="120"/>
      <c r="L3549" s="141" t="e">
        <f t="shared" si="332"/>
        <v>#N/A</v>
      </c>
      <c r="M3549" s="142">
        <f>IF(C3549="ZZ Group",(SUM(IFERROR(SUM(VLOOKUP(C3549,SpeciesLookup,37,FALSE)*E3549/L3549*20*0.001),0)*(1-G3549))),SUM(IFERROR(SUM(VLOOKUP(C3549,SpeciesLookup,37,FALSE)/L3549*'6. Look Up Tables'!$M$9*0.001),0)*(1-G3549)))</f>
        <v>0</v>
      </c>
      <c r="N3549" s="120" t="s">
        <v>114</v>
      </c>
      <c r="O3549" s="122">
        <f t="shared" si="333"/>
        <v>0</v>
      </c>
      <c r="P3549" s="123"/>
    </row>
    <row r="3550" spans="2:16" x14ac:dyDescent="0.2">
      <c r="B3550" s="124"/>
      <c r="C3550" s="137"/>
      <c r="D3550" s="138">
        <f t="shared" si="330"/>
        <v>0</v>
      </c>
      <c r="E3550" s="231"/>
      <c r="F3550" s="119"/>
      <c r="G3550" s="139">
        <f t="shared" si="334"/>
        <v>0</v>
      </c>
      <c r="H3550" s="140">
        <f t="shared" si="331"/>
        <v>0</v>
      </c>
      <c r="I3550" s="122">
        <f t="shared" si="335"/>
        <v>0</v>
      </c>
      <c r="K3550" s="120"/>
      <c r="L3550" s="141" t="e">
        <f t="shared" si="332"/>
        <v>#N/A</v>
      </c>
      <c r="M3550" s="142">
        <f>IF(C3550="ZZ Group",(SUM(IFERROR(SUM(VLOOKUP(C3550,SpeciesLookup,37,FALSE)*E3550/L3550*20*0.001),0)*(1-G3550))),SUM(IFERROR(SUM(VLOOKUP(C3550,SpeciesLookup,37,FALSE)/L3550*'6. Look Up Tables'!$M$9*0.001),0)*(1-G3550)))</f>
        <v>0</v>
      </c>
      <c r="N3550" s="120" t="s">
        <v>114</v>
      </c>
      <c r="O3550" s="122">
        <f t="shared" si="333"/>
        <v>0</v>
      </c>
      <c r="P3550" s="123"/>
    </row>
    <row r="3551" spans="2:16" x14ac:dyDescent="0.2">
      <c r="B3551" s="124"/>
      <c r="C3551" s="137"/>
      <c r="D3551" s="138">
        <f t="shared" si="330"/>
        <v>0</v>
      </c>
      <c r="E3551" s="231"/>
      <c r="F3551" s="119"/>
      <c r="G3551" s="139">
        <f t="shared" si="334"/>
        <v>0</v>
      </c>
      <c r="H3551" s="140">
        <f t="shared" si="331"/>
        <v>0</v>
      </c>
      <c r="I3551" s="122">
        <f t="shared" si="335"/>
        <v>0</v>
      </c>
      <c r="K3551" s="120"/>
      <c r="L3551" s="141" t="e">
        <f t="shared" si="332"/>
        <v>#N/A</v>
      </c>
      <c r="M3551" s="142">
        <f>IF(C3551="ZZ Group",(SUM(IFERROR(SUM(VLOOKUP(C3551,SpeciesLookup,37,FALSE)*E3551/L3551*20*0.001),0)*(1-G3551))),SUM(IFERROR(SUM(VLOOKUP(C3551,SpeciesLookup,37,FALSE)/L3551*'6. Look Up Tables'!$M$9*0.001),0)*(1-G3551)))</f>
        <v>0</v>
      </c>
      <c r="N3551" s="120" t="s">
        <v>114</v>
      </c>
      <c r="O3551" s="122">
        <f t="shared" si="333"/>
        <v>0</v>
      </c>
      <c r="P3551" s="123"/>
    </row>
    <row r="3552" spans="2:16" x14ac:dyDescent="0.2">
      <c r="B3552" s="124"/>
      <c r="C3552" s="137"/>
      <c r="D3552" s="138">
        <f t="shared" si="330"/>
        <v>0</v>
      </c>
      <c r="E3552" s="231"/>
      <c r="F3552" s="119"/>
      <c r="G3552" s="139">
        <f t="shared" si="334"/>
        <v>0</v>
      </c>
      <c r="H3552" s="140">
        <f t="shared" si="331"/>
        <v>0</v>
      </c>
      <c r="I3552" s="122">
        <f t="shared" si="335"/>
        <v>0</v>
      </c>
      <c r="K3552" s="120"/>
      <c r="L3552" s="141" t="e">
        <f t="shared" si="332"/>
        <v>#N/A</v>
      </c>
      <c r="M3552" s="142">
        <f>IF(C3552="ZZ Group",(SUM(IFERROR(SUM(VLOOKUP(C3552,SpeciesLookup,37,FALSE)*E3552/L3552*20*0.001),0)*(1-G3552))),SUM(IFERROR(SUM(VLOOKUP(C3552,SpeciesLookup,37,FALSE)/L3552*'6. Look Up Tables'!$M$9*0.001),0)*(1-G3552)))</f>
        <v>0</v>
      </c>
      <c r="N3552" s="120" t="s">
        <v>114</v>
      </c>
      <c r="O3552" s="122">
        <f t="shared" si="333"/>
        <v>0</v>
      </c>
      <c r="P3552" s="123"/>
    </row>
    <row r="3553" spans="2:16" x14ac:dyDescent="0.2">
      <c r="B3553" s="124"/>
      <c r="C3553" s="137"/>
      <c r="D3553" s="138">
        <f t="shared" si="330"/>
        <v>0</v>
      </c>
      <c r="E3553" s="231"/>
      <c r="F3553" s="119"/>
      <c r="G3553" s="139">
        <f t="shared" si="334"/>
        <v>0</v>
      </c>
      <c r="H3553" s="140">
        <f t="shared" si="331"/>
        <v>0</v>
      </c>
      <c r="I3553" s="122">
        <f t="shared" si="335"/>
        <v>0</v>
      </c>
      <c r="K3553" s="120"/>
      <c r="L3553" s="141" t="e">
        <f t="shared" si="332"/>
        <v>#N/A</v>
      </c>
      <c r="M3553" s="142">
        <f>IF(C3553="ZZ Group",(SUM(IFERROR(SUM(VLOOKUP(C3553,SpeciesLookup,37,FALSE)*E3553/L3553*20*0.001),0)*(1-G3553))),SUM(IFERROR(SUM(VLOOKUP(C3553,SpeciesLookup,37,FALSE)/L3553*'6. Look Up Tables'!$M$9*0.001),0)*(1-G3553)))</f>
        <v>0</v>
      </c>
      <c r="N3553" s="120" t="s">
        <v>114</v>
      </c>
      <c r="O3553" s="122">
        <f t="shared" si="333"/>
        <v>0</v>
      </c>
      <c r="P3553" s="123"/>
    </row>
    <row r="3554" spans="2:16" x14ac:dyDescent="0.2">
      <c r="B3554" s="124"/>
      <c r="C3554" s="137"/>
      <c r="D3554" s="138">
        <f t="shared" si="330"/>
        <v>0</v>
      </c>
      <c r="E3554" s="231"/>
      <c r="F3554" s="119"/>
      <c r="G3554" s="139">
        <f t="shared" si="334"/>
        <v>0</v>
      </c>
      <c r="H3554" s="140">
        <f t="shared" si="331"/>
        <v>0</v>
      </c>
      <c r="I3554" s="122">
        <f t="shared" si="335"/>
        <v>0</v>
      </c>
      <c r="K3554" s="120"/>
      <c r="L3554" s="141" t="e">
        <f t="shared" si="332"/>
        <v>#N/A</v>
      </c>
      <c r="M3554" s="142">
        <f>IF(C3554="ZZ Group",(SUM(IFERROR(SUM(VLOOKUP(C3554,SpeciesLookup,37,FALSE)*E3554/L3554*20*0.001),0)*(1-G3554))),SUM(IFERROR(SUM(VLOOKUP(C3554,SpeciesLookup,37,FALSE)/L3554*'6. Look Up Tables'!$M$9*0.001),0)*(1-G3554)))</f>
        <v>0</v>
      </c>
      <c r="N3554" s="120" t="s">
        <v>114</v>
      </c>
      <c r="O3554" s="122">
        <f t="shared" si="333"/>
        <v>0</v>
      </c>
      <c r="P3554" s="123"/>
    </row>
    <row r="3555" spans="2:16" x14ac:dyDescent="0.2">
      <c r="B3555" s="124"/>
      <c r="C3555" s="137"/>
      <c r="D3555" s="138">
        <f t="shared" si="330"/>
        <v>0</v>
      </c>
      <c r="E3555" s="231"/>
      <c r="F3555" s="119"/>
      <c r="G3555" s="139">
        <f t="shared" si="334"/>
        <v>0</v>
      </c>
      <c r="H3555" s="140">
        <f t="shared" si="331"/>
        <v>0</v>
      </c>
      <c r="I3555" s="122">
        <f t="shared" si="335"/>
        <v>0</v>
      </c>
      <c r="K3555" s="120"/>
      <c r="L3555" s="141" t="e">
        <f t="shared" si="332"/>
        <v>#N/A</v>
      </c>
      <c r="M3555" s="142">
        <f>IF(C3555="ZZ Group",(SUM(IFERROR(SUM(VLOOKUP(C3555,SpeciesLookup,37,FALSE)*E3555/L3555*20*0.001),0)*(1-G3555))),SUM(IFERROR(SUM(VLOOKUP(C3555,SpeciesLookup,37,FALSE)/L3555*'6. Look Up Tables'!$M$9*0.001),0)*(1-G3555)))</f>
        <v>0</v>
      </c>
      <c r="N3555" s="120" t="s">
        <v>114</v>
      </c>
      <c r="O3555" s="122">
        <f t="shared" si="333"/>
        <v>0</v>
      </c>
      <c r="P3555" s="123"/>
    </row>
    <row r="3556" spans="2:16" x14ac:dyDescent="0.2">
      <c r="B3556" s="124"/>
      <c r="C3556" s="137"/>
      <c r="D3556" s="138">
        <f t="shared" si="330"/>
        <v>0</v>
      </c>
      <c r="E3556" s="231"/>
      <c r="F3556" s="119"/>
      <c r="G3556" s="139">
        <f t="shared" si="334"/>
        <v>0</v>
      </c>
      <c r="H3556" s="140">
        <f t="shared" si="331"/>
        <v>0</v>
      </c>
      <c r="I3556" s="122">
        <f t="shared" si="335"/>
        <v>0</v>
      </c>
      <c r="K3556" s="120"/>
      <c r="L3556" s="141" t="e">
        <f t="shared" si="332"/>
        <v>#N/A</v>
      </c>
      <c r="M3556" s="142">
        <f>IF(C3556="ZZ Group",(SUM(IFERROR(SUM(VLOOKUP(C3556,SpeciesLookup,37,FALSE)*E3556/L3556*20*0.001),0)*(1-G3556))),SUM(IFERROR(SUM(VLOOKUP(C3556,SpeciesLookup,37,FALSE)/L3556*'6. Look Up Tables'!$M$9*0.001),0)*(1-G3556)))</f>
        <v>0</v>
      </c>
      <c r="N3556" s="120" t="s">
        <v>114</v>
      </c>
      <c r="O3556" s="122">
        <f t="shared" si="333"/>
        <v>0</v>
      </c>
      <c r="P3556" s="123"/>
    </row>
    <row r="3557" spans="2:16" x14ac:dyDescent="0.2">
      <c r="B3557" s="124"/>
      <c r="C3557" s="137"/>
      <c r="D3557" s="138">
        <f t="shared" si="330"/>
        <v>0</v>
      </c>
      <c r="E3557" s="231"/>
      <c r="F3557" s="119"/>
      <c r="G3557" s="139">
        <f t="shared" si="334"/>
        <v>0</v>
      </c>
      <c r="H3557" s="140">
        <f t="shared" si="331"/>
        <v>0</v>
      </c>
      <c r="I3557" s="122">
        <f t="shared" si="335"/>
        <v>0</v>
      </c>
      <c r="K3557" s="120"/>
      <c r="L3557" s="141" t="e">
        <f t="shared" si="332"/>
        <v>#N/A</v>
      </c>
      <c r="M3557" s="142">
        <f>IF(C3557="ZZ Group",(SUM(IFERROR(SUM(VLOOKUP(C3557,SpeciesLookup,37,FALSE)*E3557/L3557*20*0.001),0)*(1-G3557))),SUM(IFERROR(SUM(VLOOKUP(C3557,SpeciesLookup,37,FALSE)/L3557*'6. Look Up Tables'!$M$9*0.001),0)*(1-G3557)))</f>
        <v>0</v>
      </c>
      <c r="N3557" s="120" t="s">
        <v>114</v>
      </c>
      <c r="O3557" s="122">
        <f t="shared" si="333"/>
        <v>0</v>
      </c>
      <c r="P3557" s="123"/>
    </row>
    <row r="3558" spans="2:16" x14ac:dyDescent="0.2">
      <c r="B3558" s="124"/>
      <c r="C3558" s="137"/>
      <c r="D3558" s="138">
        <f t="shared" si="330"/>
        <v>0</v>
      </c>
      <c r="E3558" s="231"/>
      <c r="F3558" s="119"/>
      <c r="G3558" s="139">
        <f t="shared" si="334"/>
        <v>0</v>
      </c>
      <c r="H3558" s="140">
        <f t="shared" si="331"/>
        <v>0</v>
      </c>
      <c r="I3558" s="122">
        <f t="shared" si="335"/>
        <v>0</v>
      </c>
      <c r="K3558" s="120"/>
      <c r="L3558" s="141" t="e">
        <f t="shared" si="332"/>
        <v>#N/A</v>
      </c>
      <c r="M3558" s="142">
        <f>IF(C3558="ZZ Group",(SUM(IFERROR(SUM(VLOOKUP(C3558,SpeciesLookup,37,FALSE)*E3558/L3558*20*0.001),0)*(1-G3558))),SUM(IFERROR(SUM(VLOOKUP(C3558,SpeciesLookup,37,FALSE)/L3558*'6. Look Up Tables'!$M$9*0.001),0)*(1-G3558)))</f>
        <v>0</v>
      </c>
      <c r="N3558" s="120" t="s">
        <v>114</v>
      </c>
      <c r="O3558" s="122">
        <f t="shared" si="333"/>
        <v>0</v>
      </c>
      <c r="P3558" s="123"/>
    </row>
    <row r="3559" spans="2:16" x14ac:dyDescent="0.2">
      <c r="B3559" s="124"/>
      <c r="C3559" s="137"/>
      <c r="D3559" s="138">
        <f t="shared" si="330"/>
        <v>0</v>
      </c>
      <c r="E3559" s="231"/>
      <c r="F3559" s="119"/>
      <c r="G3559" s="139">
        <f t="shared" si="334"/>
        <v>0</v>
      </c>
      <c r="H3559" s="140">
        <f t="shared" si="331"/>
        <v>0</v>
      </c>
      <c r="I3559" s="122">
        <f t="shared" si="335"/>
        <v>0</v>
      </c>
      <c r="K3559" s="120"/>
      <c r="L3559" s="141" t="e">
        <f t="shared" si="332"/>
        <v>#N/A</v>
      </c>
      <c r="M3559" s="142">
        <f>IF(C3559="ZZ Group",(SUM(IFERROR(SUM(VLOOKUP(C3559,SpeciesLookup,37,FALSE)*E3559/L3559*20*0.001),0)*(1-G3559))),SUM(IFERROR(SUM(VLOOKUP(C3559,SpeciesLookup,37,FALSE)/L3559*'6. Look Up Tables'!$M$9*0.001),0)*(1-G3559)))</f>
        <v>0</v>
      </c>
      <c r="N3559" s="120" t="s">
        <v>114</v>
      </c>
      <c r="O3559" s="122">
        <f t="shared" si="333"/>
        <v>0</v>
      </c>
      <c r="P3559" s="123"/>
    </row>
    <row r="3560" spans="2:16" x14ac:dyDescent="0.2">
      <c r="B3560" s="124"/>
      <c r="C3560" s="137"/>
      <c r="D3560" s="138">
        <f t="shared" si="330"/>
        <v>0</v>
      </c>
      <c r="E3560" s="231"/>
      <c r="F3560" s="119"/>
      <c r="G3560" s="139">
        <f t="shared" si="334"/>
        <v>0</v>
      </c>
      <c r="H3560" s="140">
        <f t="shared" si="331"/>
        <v>0</v>
      </c>
      <c r="I3560" s="122">
        <f t="shared" si="335"/>
        <v>0</v>
      </c>
      <c r="K3560" s="120"/>
      <c r="L3560" s="141" t="e">
        <f t="shared" si="332"/>
        <v>#N/A</v>
      </c>
      <c r="M3560" s="142">
        <f>IF(C3560="ZZ Group",(SUM(IFERROR(SUM(VLOOKUP(C3560,SpeciesLookup,37,FALSE)*E3560/L3560*20*0.001),0)*(1-G3560))),SUM(IFERROR(SUM(VLOOKUP(C3560,SpeciesLookup,37,FALSE)/L3560*'6. Look Up Tables'!$M$9*0.001),0)*(1-G3560)))</f>
        <v>0</v>
      </c>
      <c r="N3560" s="120" t="s">
        <v>114</v>
      </c>
      <c r="O3560" s="122">
        <f t="shared" si="333"/>
        <v>0</v>
      </c>
      <c r="P3560" s="123"/>
    </row>
    <row r="3561" spans="2:16" x14ac:dyDescent="0.2">
      <c r="B3561" s="124"/>
      <c r="C3561" s="137"/>
      <c r="D3561" s="138">
        <f t="shared" si="330"/>
        <v>0</v>
      </c>
      <c r="E3561" s="231"/>
      <c r="F3561" s="119"/>
      <c r="G3561" s="139">
        <f t="shared" si="334"/>
        <v>0</v>
      </c>
      <c r="H3561" s="140">
        <f t="shared" si="331"/>
        <v>0</v>
      </c>
      <c r="I3561" s="122">
        <f t="shared" si="335"/>
        <v>0</v>
      </c>
      <c r="K3561" s="120"/>
      <c r="L3561" s="141" t="e">
        <f t="shared" si="332"/>
        <v>#N/A</v>
      </c>
      <c r="M3561" s="142">
        <f>IF(C3561="ZZ Group",(SUM(IFERROR(SUM(VLOOKUP(C3561,SpeciesLookup,37,FALSE)*E3561/L3561*20*0.001),0)*(1-G3561))),SUM(IFERROR(SUM(VLOOKUP(C3561,SpeciesLookup,37,FALSE)/L3561*'6. Look Up Tables'!$M$9*0.001),0)*(1-G3561)))</f>
        <v>0</v>
      </c>
      <c r="N3561" s="120" t="s">
        <v>114</v>
      </c>
      <c r="O3561" s="122">
        <f t="shared" si="333"/>
        <v>0</v>
      </c>
      <c r="P3561" s="123"/>
    </row>
    <row r="3562" spans="2:16" x14ac:dyDescent="0.2">
      <c r="B3562" s="124"/>
      <c r="C3562" s="137"/>
      <c r="D3562" s="138">
        <f t="shared" si="330"/>
        <v>0</v>
      </c>
      <c r="E3562" s="231"/>
      <c r="F3562" s="119"/>
      <c r="G3562" s="139">
        <f t="shared" si="334"/>
        <v>0</v>
      </c>
      <c r="H3562" s="140">
        <f t="shared" si="331"/>
        <v>0</v>
      </c>
      <c r="I3562" s="122">
        <f t="shared" si="335"/>
        <v>0</v>
      </c>
      <c r="K3562" s="120"/>
      <c r="L3562" s="141" t="e">
        <f t="shared" si="332"/>
        <v>#N/A</v>
      </c>
      <c r="M3562" s="142">
        <f>IF(C3562="ZZ Group",(SUM(IFERROR(SUM(VLOOKUP(C3562,SpeciesLookup,37,FALSE)*E3562/L3562*20*0.001),0)*(1-G3562))),SUM(IFERROR(SUM(VLOOKUP(C3562,SpeciesLookup,37,FALSE)/L3562*'6. Look Up Tables'!$M$9*0.001),0)*(1-G3562)))</f>
        <v>0</v>
      </c>
      <c r="N3562" s="120" t="s">
        <v>114</v>
      </c>
      <c r="O3562" s="122">
        <f t="shared" si="333"/>
        <v>0</v>
      </c>
      <c r="P3562" s="123"/>
    </row>
    <row r="3563" spans="2:16" x14ac:dyDescent="0.2">
      <c r="B3563" s="124"/>
      <c r="C3563" s="137"/>
      <c r="D3563" s="138">
        <f t="shared" si="330"/>
        <v>0</v>
      </c>
      <c r="E3563" s="231"/>
      <c r="F3563" s="119"/>
      <c r="G3563" s="139">
        <f t="shared" si="334"/>
        <v>0</v>
      </c>
      <c r="H3563" s="140">
        <f t="shared" si="331"/>
        <v>0</v>
      </c>
      <c r="I3563" s="122">
        <f t="shared" si="335"/>
        <v>0</v>
      </c>
      <c r="K3563" s="120"/>
      <c r="L3563" s="141" t="e">
        <f t="shared" si="332"/>
        <v>#N/A</v>
      </c>
      <c r="M3563" s="142">
        <f>IF(C3563="ZZ Group",(SUM(IFERROR(SUM(VLOOKUP(C3563,SpeciesLookup,37,FALSE)*E3563/L3563*20*0.001),0)*(1-G3563))),SUM(IFERROR(SUM(VLOOKUP(C3563,SpeciesLookup,37,FALSE)/L3563*'6. Look Up Tables'!$M$9*0.001),0)*(1-G3563)))</f>
        <v>0</v>
      </c>
      <c r="N3563" s="120" t="s">
        <v>114</v>
      </c>
      <c r="O3563" s="122">
        <f t="shared" si="333"/>
        <v>0</v>
      </c>
      <c r="P3563" s="123"/>
    </row>
    <row r="3564" spans="2:16" x14ac:dyDescent="0.2">
      <c r="B3564" s="124"/>
      <c r="C3564" s="137"/>
      <c r="D3564" s="138">
        <f t="shared" si="330"/>
        <v>0</v>
      </c>
      <c r="E3564" s="231"/>
      <c r="F3564" s="119"/>
      <c r="G3564" s="139">
        <f t="shared" si="334"/>
        <v>0</v>
      </c>
      <c r="H3564" s="140">
        <f t="shared" si="331"/>
        <v>0</v>
      </c>
      <c r="I3564" s="122">
        <f t="shared" si="335"/>
        <v>0</v>
      </c>
      <c r="K3564" s="120"/>
      <c r="L3564" s="141" t="e">
        <f t="shared" si="332"/>
        <v>#N/A</v>
      </c>
      <c r="M3564" s="142">
        <f>IF(C3564="ZZ Group",(SUM(IFERROR(SUM(VLOOKUP(C3564,SpeciesLookup,37,FALSE)*E3564/L3564*20*0.001),0)*(1-G3564))),SUM(IFERROR(SUM(VLOOKUP(C3564,SpeciesLookup,37,FALSE)/L3564*'6. Look Up Tables'!$M$9*0.001),0)*(1-G3564)))</f>
        <v>0</v>
      </c>
      <c r="N3564" s="120" t="s">
        <v>114</v>
      </c>
      <c r="O3564" s="122">
        <f t="shared" si="333"/>
        <v>0</v>
      </c>
      <c r="P3564" s="123"/>
    </row>
    <row r="3565" spans="2:16" x14ac:dyDescent="0.2">
      <c r="B3565" s="124"/>
      <c r="C3565" s="137"/>
      <c r="D3565" s="138">
        <f t="shared" si="330"/>
        <v>0</v>
      </c>
      <c r="E3565" s="231"/>
      <c r="F3565" s="119"/>
      <c r="G3565" s="139">
        <f t="shared" si="334"/>
        <v>0</v>
      </c>
      <c r="H3565" s="140">
        <f t="shared" si="331"/>
        <v>0</v>
      </c>
      <c r="I3565" s="122">
        <f t="shared" si="335"/>
        <v>0</v>
      </c>
      <c r="K3565" s="120"/>
      <c r="L3565" s="141" t="e">
        <f t="shared" si="332"/>
        <v>#N/A</v>
      </c>
      <c r="M3565" s="142">
        <f>IF(C3565="ZZ Group",(SUM(IFERROR(SUM(VLOOKUP(C3565,SpeciesLookup,37,FALSE)*E3565/L3565*20*0.001),0)*(1-G3565))),SUM(IFERROR(SUM(VLOOKUP(C3565,SpeciesLookup,37,FALSE)/L3565*'6. Look Up Tables'!$M$9*0.001),0)*(1-G3565)))</f>
        <v>0</v>
      </c>
      <c r="N3565" s="120" t="s">
        <v>114</v>
      </c>
      <c r="O3565" s="122">
        <f t="shared" si="333"/>
        <v>0</v>
      </c>
      <c r="P3565" s="123"/>
    </row>
    <row r="3566" spans="2:16" x14ac:dyDescent="0.2">
      <c r="B3566" s="124"/>
      <c r="C3566" s="137"/>
      <c r="D3566" s="138">
        <f t="shared" si="330"/>
        <v>0</v>
      </c>
      <c r="E3566" s="231"/>
      <c r="F3566" s="119"/>
      <c r="G3566" s="139">
        <f t="shared" si="334"/>
        <v>0</v>
      </c>
      <c r="H3566" s="140">
        <f t="shared" si="331"/>
        <v>0</v>
      </c>
      <c r="I3566" s="122">
        <f t="shared" si="335"/>
        <v>0</v>
      </c>
      <c r="K3566" s="120"/>
      <c r="L3566" s="141" t="e">
        <f t="shared" si="332"/>
        <v>#N/A</v>
      </c>
      <c r="M3566" s="142">
        <f>IF(C3566="ZZ Group",(SUM(IFERROR(SUM(VLOOKUP(C3566,SpeciesLookup,37,FALSE)*E3566/L3566*20*0.001),0)*(1-G3566))),SUM(IFERROR(SUM(VLOOKUP(C3566,SpeciesLookup,37,FALSE)/L3566*'6. Look Up Tables'!$M$9*0.001),0)*(1-G3566)))</f>
        <v>0</v>
      </c>
      <c r="N3566" s="120" t="s">
        <v>114</v>
      </c>
      <c r="O3566" s="122">
        <f t="shared" si="333"/>
        <v>0</v>
      </c>
      <c r="P3566" s="123"/>
    </row>
    <row r="3567" spans="2:16" x14ac:dyDescent="0.2">
      <c r="B3567" s="124"/>
      <c r="C3567" s="137"/>
      <c r="D3567" s="138">
        <f t="shared" si="330"/>
        <v>0</v>
      </c>
      <c r="E3567" s="231"/>
      <c r="F3567" s="119"/>
      <c r="G3567" s="139">
        <f t="shared" si="334"/>
        <v>0</v>
      </c>
      <c r="H3567" s="140">
        <f t="shared" si="331"/>
        <v>0</v>
      </c>
      <c r="I3567" s="122">
        <f t="shared" si="335"/>
        <v>0</v>
      </c>
      <c r="K3567" s="120"/>
      <c r="L3567" s="141" t="e">
        <f t="shared" si="332"/>
        <v>#N/A</v>
      </c>
      <c r="M3567" s="142">
        <f>IF(C3567="ZZ Group",(SUM(IFERROR(SUM(VLOOKUP(C3567,SpeciesLookup,37,FALSE)*E3567/L3567*20*0.001),0)*(1-G3567))),SUM(IFERROR(SUM(VLOOKUP(C3567,SpeciesLookup,37,FALSE)/L3567*'6. Look Up Tables'!$M$9*0.001),0)*(1-G3567)))</f>
        <v>0</v>
      </c>
      <c r="N3567" s="120" t="s">
        <v>114</v>
      </c>
      <c r="O3567" s="122">
        <f t="shared" si="333"/>
        <v>0</v>
      </c>
      <c r="P3567" s="123"/>
    </row>
    <row r="3568" spans="2:16" x14ac:dyDescent="0.2">
      <c r="B3568" s="124"/>
      <c r="C3568" s="137"/>
      <c r="D3568" s="138">
        <f t="shared" si="330"/>
        <v>0</v>
      </c>
      <c r="E3568" s="231"/>
      <c r="F3568" s="119"/>
      <c r="G3568" s="139">
        <f t="shared" si="334"/>
        <v>0</v>
      </c>
      <c r="H3568" s="140">
        <f t="shared" si="331"/>
        <v>0</v>
      </c>
      <c r="I3568" s="122">
        <f t="shared" si="335"/>
        <v>0</v>
      </c>
      <c r="K3568" s="120"/>
      <c r="L3568" s="141" t="e">
        <f t="shared" si="332"/>
        <v>#N/A</v>
      </c>
      <c r="M3568" s="142">
        <f>IF(C3568="ZZ Group",(SUM(IFERROR(SUM(VLOOKUP(C3568,SpeciesLookup,37,FALSE)*E3568/L3568*20*0.001),0)*(1-G3568))),SUM(IFERROR(SUM(VLOOKUP(C3568,SpeciesLookup,37,FALSE)/L3568*'6. Look Up Tables'!$M$9*0.001),0)*(1-G3568)))</f>
        <v>0</v>
      </c>
      <c r="N3568" s="120" t="s">
        <v>114</v>
      </c>
      <c r="O3568" s="122">
        <f t="shared" si="333"/>
        <v>0</v>
      </c>
      <c r="P3568" s="123"/>
    </row>
    <row r="3569" spans="2:16" x14ac:dyDescent="0.2">
      <c r="B3569" s="124"/>
      <c r="C3569" s="137"/>
      <c r="D3569" s="138">
        <f t="shared" si="330"/>
        <v>0</v>
      </c>
      <c r="E3569" s="231"/>
      <c r="F3569" s="119"/>
      <c r="G3569" s="139">
        <f t="shared" si="334"/>
        <v>0</v>
      </c>
      <c r="H3569" s="140">
        <f t="shared" si="331"/>
        <v>0</v>
      </c>
      <c r="I3569" s="122">
        <f t="shared" si="335"/>
        <v>0</v>
      </c>
      <c r="K3569" s="120"/>
      <c r="L3569" s="141" t="e">
        <f t="shared" si="332"/>
        <v>#N/A</v>
      </c>
      <c r="M3569" s="142">
        <f>IF(C3569="ZZ Group",(SUM(IFERROR(SUM(VLOOKUP(C3569,SpeciesLookup,37,FALSE)*E3569/L3569*20*0.001),0)*(1-G3569))),SUM(IFERROR(SUM(VLOOKUP(C3569,SpeciesLookup,37,FALSE)/L3569*'6. Look Up Tables'!$M$9*0.001),0)*(1-G3569)))</f>
        <v>0</v>
      </c>
      <c r="N3569" s="120" t="s">
        <v>114</v>
      </c>
      <c r="O3569" s="122">
        <f t="shared" si="333"/>
        <v>0</v>
      </c>
      <c r="P3569" s="123"/>
    </row>
    <row r="3570" spans="2:16" x14ac:dyDescent="0.2">
      <c r="B3570" s="124"/>
      <c r="C3570" s="137"/>
      <c r="D3570" s="138">
        <f t="shared" si="330"/>
        <v>0</v>
      </c>
      <c r="E3570" s="231"/>
      <c r="F3570" s="119"/>
      <c r="G3570" s="139">
        <f t="shared" si="334"/>
        <v>0</v>
      </c>
      <c r="H3570" s="140">
        <f t="shared" si="331"/>
        <v>0</v>
      </c>
      <c r="I3570" s="122">
        <f t="shared" si="335"/>
        <v>0</v>
      </c>
      <c r="K3570" s="120"/>
      <c r="L3570" s="141" t="e">
        <f t="shared" si="332"/>
        <v>#N/A</v>
      </c>
      <c r="M3570" s="142">
        <f>IF(C3570="ZZ Group",(SUM(IFERROR(SUM(VLOOKUP(C3570,SpeciesLookup,37,FALSE)*E3570/L3570*20*0.001),0)*(1-G3570))),SUM(IFERROR(SUM(VLOOKUP(C3570,SpeciesLookup,37,FALSE)/L3570*'6. Look Up Tables'!$M$9*0.001),0)*(1-G3570)))</f>
        <v>0</v>
      </c>
      <c r="N3570" s="120" t="s">
        <v>114</v>
      </c>
      <c r="O3570" s="122">
        <f t="shared" si="333"/>
        <v>0</v>
      </c>
      <c r="P3570" s="123"/>
    </row>
    <row r="3571" spans="2:16" x14ac:dyDescent="0.2">
      <c r="B3571" s="124"/>
      <c r="C3571" s="137"/>
      <c r="D3571" s="138">
        <f t="shared" si="330"/>
        <v>0</v>
      </c>
      <c r="E3571" s="231"/>
      <c r="F3571" s="119"/>
      <c r="G3571" s="139">
        <f t="shared" si="334"/>
        <v>0</v>
      </c>
      <c r="H3571" s="140">
        <f t="shared" si="331"/>
        <v>0</v>
      </c>
      <c r="I3571" s="122">
        <f t="shared" si="335"/>
        <v>0</v>
      </c>
      <c r="K3571" s="120"/>
      <c r="L3571" s="141" t="e">
        <f t="shared" si="332"/>
        <v>#N/A</v>
      </c>
      <c r="M3571" s="142">
        <f>IF(C3571="ZZ Group",(SUM(IFERROR(SUM(VLOOKUP(C3571,SpeciesLookup,37,FALSE)*E3571/L3571*20*0.001),0)*(1-G3571))),SUM(IFERROR(SUM(VLOOKUP(C3571,SpeciesLookup,37,FALSE)/L3571*'6. Look Up Tables'!$M$9*0.001),0)*(1-G3571)))</f>
        <v>0</v>
      </c>
      <c r="N3571" s="120" t="s">
        <v>114</v>
      </c>
      <c r="O3571" s="122">
        <f t="shared" si="333"/>
        <v>0</v>
      </c>
      <c r="P3571" s="123"/>
    </row>
    <row r="3572" spans="2:16" x14ac:dyDescent="0.2">
      <c r="B3572" s="124"/>
      <c r="C3572" s="137"/>
      <c r="D3572" s="138">
        <f t="shared" si="330"/>
        <v>0</v>
      </c>
      <c r="E3572" s="231"/>
      <c r="F3572" s="119"/>
      <c r="G3572" s="139">
        <f t="shared" si="334"/>
        <v>0</v>
      </c>
      <c r="H3572" s="140">
        <f t="shared" si="331"/>
        <v>0</v>
      </c>
      <c r="I3572" s="122">
        <f t="shared" si="335"/>
        <v>0</v>
      </c>
      <c r="K3572" s="120"/>
      <c r="L3572" s="141" t="e">
        <f t="shared" si="332"/>
        <v>#N/A</v>
      </c>
      <c r="M3572" s="142">
        <f>IF(C3572="ZZ Group",(SUM(IFERROR(SUM(VLOOKUP(C3572,SpeciesLookup,37,FALSE)*E3572/L3572*20*0.001),0)*(1-G3572))),SUM(IFERROR(SUM(VLOOKUP(C3572,SpeciesLookup,37,FALSE)/L3572*'6. Look Up Tables'!$M$9*0.001),0)*(1-G3572)))</f>
        <v>0</v>
      </c>
      <c r="N3572" s="120" t="s">
        <v>114</v>
      </c>
      <c r="O3572" s="122">
        <f t="shared" si="333"/>
        <v>0</v>
      </c>
      <c r="P3572" s="123"/>
    </row>
    <row r="3573" spans="2:16" x14ac:dyDescent="0.2">
      <c r="B3573" s="124"/>
      <c r="C3573" s="137"/>
      <c r="D3573" s="138">
        <f t="shared" si="330"/>
        <v>0</v>
      </c>
      <c r="E3573" s="231"/>
      <c r="F3573" s="119"/>
      <c r="G3573" s="139">
        <f t="shared" si="334"/>
        <v>0</v>
      </c>
      <c r="H3573" s="140">
        <f t="shared" si="331"/>
        <v>0</v>
      </c>
      <c r="I3573" s="122">
        <f t="shared" si="335"/>
        <v>0</v>
      </c>
      <c r="K3573" s="120"/>
      <c r="L3573" s="141" t="e">
        <f t="shared" si="332"/>
        <v>#N/A</v>
      </c>
      <c r="M3573" s="142">
        <f>IF(C3573="ZZ Group",(SUM(IFERROR(SUM(VLOOKUP(C3573,SpeciesLookup,37,FALSE)*E3573/L3573*20*0.001),0)*(1-G3573))),SUM(IFERROR(SUM(VLOOKUP(C3573,SpeciesLookup,37,FALSE)/L3573*'6. Look Up Tables'!$M$9*0.001),0)*(1-G3573)))</f>
        <v>0</v>
      </c>
      <c r="N3573" s="120" t="s">
        <v>114</v>
      </c>
      <c r="O3573" s="122">
        <f t="shared" si="333"/>
        <v>0</v>
      </c>
      <c r="P3573" s="123"/>
    </row>
    <row r="3574" spans="2:16" x14ac:dyDescent="0.2">
      <c r="B3574" s="124"/>
      <c r="C3574" s="137"/>
      <c r="D3574" s="138">
        <f t="shared" si="330"/>
        <v>0</v>
      </c>
      <c r="E3574" s="231"/>
      <c r="F3574" s="119"/>
      <c r="G3574" s="139">
        <f t="shared" si="334"/>
        <v>0</v>
      </c>
      <c r="H3574" s="140">
        <f t="shared" si="331"/>
        <v>0</v>
      </c>
      <c r="I3574" s="122">
        <f t="shared" si="335"/>
        <v>0</v>
      </c>
      <c r="K3574" s="120"/>
      <c r="L3574" s="141" t="e">
        <f t="shared" si="332"/>
        <v>#N/A</v>
      </c>
      <c r="M3574" s="142">
        <f>IF(C3574="ZZ Group",(SUM(IFERROR(SUM(VLOOKUP(C3574,SpeciesLookup,37,FALSE)*E3574/L3574*20*0.001),0)*(1-G3574))),SUM(IFERROR(SUM(VLOOKUP(C3574,SpeciesLookup,37,FALSE)/L3574*'6. Look Up Tables'!$M$9*0.001),0)*(1-G3574)))</f>
        <v>0</v>
      </c>
      <c r="N3574" s="120" t="s">
        <v>114</v>
      </c>
      <c r="O3574" s="122">
        <f t="shared" si="333"/>
        <v>0</v>
      </c>
      <c r="P3574" s="123"/>
    </row>
    <row r="3575" spans="2:16" x14ac:dyDescent="0.2">
      <c r="B3575" s="124"/>
      <c r="C3575" s="137"/>
      <c r="D3575" s="138">
        <f t="shared" si="330"/>
        <v>0</v>
      </c>
      <c r="E3575" s="231"/>
      <c r="F3575" s="119"/>
      <c r="G3575" s="139">
        <f t="shared" si="334"/>
        <v>0</v>
      </c>
      <c r="H3575" s="140">
        <f t="shared" si="331"/>
        <v>0</v>
      </c>
      <c r="I3575" s="122">
        <f t="shared" si="335"/>
        <v>0</v>
      </c>
      <c r="K3575" s="120"/>
      <c r="L3575" s="141" t="e">
        <f t="shared" si="332"/>
        <v>#N/A</v>
      </c>
      <c r="M3575" s="142">
        <f>IF(C3575="ZZ Group",(SUM(IFERROR(SUM(VLOOKUP(C3575,SpeciesLookup,37,FALSE)*E3575/L3575*20*0.001),0)*(1-G3575))),SUM(IFERROR(SUM(VLOOKUP(C3575,SpeciesLookup,37,FALSE)/L3575*'6. Look Up Tables'!$M$9*0.001),0)*(1-G3575)))</f>
        <v>0</v>
      </c>
      <c r="N3575" s="120" t="s">
        <v>114</v>
      </c>
      <c r="O3575" s="122">
        <f t="shared" si="333"/>
        <v>0</v>
      </c>
      <c r="P3575" s="123"/>
    </row>
    <row r="3576" spans="2:16" x14ac:dyDescent="0.2">
      <c r="B3576" s="124"/>
      <c r="C3576" s="137"/>
      <c r="D3576" s="138">
        <f t="shared" si="330"/>
        <v>0</v>
      </c>
      <c r="E3576" s="231"/>
      <c r="F3576" s="119"/>
      <c r="G3576" s="139">
        <f t="shared" si="334"/>
        <v>0</v>
      </c>
      <c r="H3576" s="140">
        <f t="shared" si="331"/>
        <v>0</v>
      </c>
      <c r="I3576" s="122">
        <f t="shared" si="335"/>
        <v>0</v>
      </c>
      <c r="K3576" s="120"/>
      <c r="L3576" s="141" t="e">
        <f t="shared" si="332"/>
        <v>#N/A</v>
      </c>
      <c r="M3576" s="142">
        <f>IF(C3576="ZZ Group",(SUM(IFERROR(SUM(VLOOKUP(C3576,SpeciesLookup,37,FALSE)*E3576/L3576*20*0.001),0)*(1-G3576))),SUM(IFERROR(SUM(VLOOKUP(C3576,SpeciesLookup,37,FALSE)/L3576*'6. Look Up Tables'!$M$9*0.001),0)*(1-G3576)))</f>
        <v>0</v>
      </c>
      <c r="N3576" s="120" t="s">
        <v>114</v>
      </c>
      <c r="O3576" s="122">
        <f t="shared" si="333"/>
        <v>0</v>
      </c>
      <c r="P3576" s="123"/>
    </row>
    <row r="3577" spans="2:16" x14ac:dyDescent="0.2">
      <c r="B3577" s="124"/>
      <c r="C3577" s="137"/>
      <c r="D3577" s="138">
        <f t="shared" si="330"/>
        <v>0</v>
      </c>
      <c r="E3577" s="231"/>
      <c r="F3577" s="119"/>
      <c r="G3577" s="139">
        <f t="shared" si="334"/>
        <v>0</v>
      </c>
      <c r="H3577" s="140">
        <f t="shared" si="331"/>
        <v>0</v>
      </c>
      <c r="I3577" s="122">
        <f t="shared" si="335"/>
        <v>0</v>
      </c>
      <c r="K3577" s="120"/>
      <c r="L3577" s="141" t="e">
        <f t="shared" si="332"/>
        <v>#N/A</v>
      </c>
      <c r="M3577" s="142">
        <f>IF(C3577="ZZ Group",(SUM(IFERROR(SUM(VLOOKUP(C3577,SpeciesLookup,37,FALSE)*E3577/L3577*20*0.001),0)*(1-G3577))),SUM(IFERROR(SUM(VLOOKUP(C3577,SpeciesLookup,37,FALSE)/L3577*'6. Look Up Tables'!$M$9*0.001),0)*(1-G3577)))</f>
        <v>0</v>
      </c>
      <c r="N3577" s="120" t="s">
        <v>114</v>
      </c>
      <c r="O3577" s="122">
        <f t="shared" si="333"/>
        <v>0</v>
      </c>
      <c r="P3577" s="123"/>
    </row>
    <row r="3578" spans="2:16" x14ac:dyDescent="0.2">
      <c r="B3578" s="124"/>
      <c r="C3578" s="137"/>
      <c r="D3578" s="138">
        <f t="shared" si="330"/>
        <v>0</v>
      </c>
      <c r="E3578" s="231"/>
      <c r="F3578" s="119"/>
      <c r="G3578" s="139">
        <f t="shared" si="334"/>
        <v>0</v>
      </c>
      <c r="H3578" s="140">
        <f t="shared" si="331"/>
        <v>0</v>
      </c>
      <c r="I3578" s="122">
        <f t="shared" si="335"/>
        <v>0</v>
      </c>
      <c r="K3578" s="120"/>
      <c r="L3578" s="141" t="e">
        <f t="shared" si="332"/>
        <v>#N/A</v>
      </c>
      <c r="M3578" s="142">
        <f>IF(C3578="ZZ Group",(SUM(IFERROR(SUM(VLOOKUP(C3578,SpeciesLookup,37,FALSE)*E3578/L3578*20*0.001),0)*(1-G3578))),SUM(IFERROR(SUM(VLOOKUP(C3578,SpeciesLookup,37,FALSE)/L3578*'6. Look Up Tables'!$M$9*0.001),0)*(1-G3578)))</f>
        <v>0</v>
      </c>
      <c r="N3578" s="120" t="s">
        <v>114</v>
      </c>
      <c r="O3578" s="122">
        <f t="shared" si="333"/>
        <v>0</v>
      </c>
      <c r="P3578" s="123"/>
    </row>
    <row r="3579" spans="2:16" x14ac:dyDescent="0.2">
      <c r="B3579" s="124"/>
      <c r="C3579" s="137"/>
      <c r="D3579" s="138">
        <f t="shared" si="330"/>
        <v>0</v>
      </c>
      <c r="E3579" s="231"/>
      <c r="F3579" s="119"/>
      <c r="G3579" s="139">
        <f t="shared" si="334"/>
        <v>0</v>
      </c>
      <c r="H3579" s="140">
        <f t="shared" si="331"/>
        <v>0</v>
      </c>
      <c r="I3579" s="122">
        <f t="shared" si="335"/>
        <v>0</v>
      </c>
      <c r="K3579" s="120"/>
      <c r="L3579" s="141" t="e">
        <f t="shared" si="332"/>
        <v>#N/A</v>
      </c>
      <c r="M3579" s="142">
        <f>IF(C3579="ZZ Group",(SUM(IFERROR(SUM(VLOOKUP(C3579,SpeciesLookup,37,FALSE)*E3579/L3579*20*0.001),0)*(1-G3579))),SUM(IFERROR(SUM(VLOOKUP(C3579,SpeciesLookup,37,FALSE)/L3579*'6. Look Up Tables'!$M$9*0.001),0)*(1-G3579)))</f>
        <v>0</v>
      </c>
      <c r="N3579" s="120" t="s">
        <v>114</v>
      </c>
      <c r="O3579" s="122">
        <f t="shared" si="333"/>
        <v>0</v>
      </c>
      <c r="P3579" s="123"/>
    </row>
    <row r="3580" spans="2:16" x14ac:dyDescent="0.2">
      <c r="B3580" s="124"/>
      <c r="C3580" s="137"/>
      <c r="D3580" s="138">
        <f t="shared" si="330"/>
        <v>0</v>
      </c>
      <c r="E3580" s="231"/>
      <c r="F3580" s="119"/>
      <c r="G3580" s="139">
        <f t="shared" si="334"/>
        <v>0</v>
      </c>
      <c r="H3580" s="140">
        <f t="shared" si="331"/>
        <v>0</v>
      </c>
      <c r="I3580" s="122">
        <f t="shared" si="335"/>
        <v>0</v>
      </c>
      <c r="K3580" s="120"/>
      <c r="L3580" s="141" t="e">
        <f t="shared" si="332"/>
        <v>#N/A</v>
      </c>
      <c r="M3580" s="142">
        <f>IF(C3580="ZZ Group",(SUM(IFERROR(SUM(VLOOKUP(C3580,SpeciesLookup,37,FALSE)*E3580/L3580*20*0.001),0)*(1-G3580))),SUM(IFERROR(SUM(VLOOKUP(C3580,SpeciesLookup,37,FALSE)/L3580*'6. Look Up Tables'!$M$9*0.001),0)*(1-G3580)))</f>
        <v>0</v>
      </c>
      <c r="N3580" s="120" t="s">
        <v>114</v>
      </c>
      <c r="O3580" s="122">
        <f t="shared" si="333"/>
        <v>0</v>
      </c>
      <c r="P3580" s="123"/>
    </row>
    <row r="3581" spans="2:16" x14ac:dyDescent="0.2">
      <c r="B3581" s="124"/>
      <c r="C3581" s="137"/>
      <c r="D3581" s="138">
        <f t="shared" si="330"/>
        <v>0</v>
      </c>
      <c r="E3581" s="231"/>
      <c r="F3581" s="119"/>
      <c r="G3581" s="139">
        <f t="shared" si="334"/>
        <v>0</v>
      </c>
      <c r="H3581" s="140">
        <f t="shared" si="331"/>
        <v>0</v>
      </c>
      <c r="I3581" s="122">
        <f t="shared" si="335"/>
        <v>0</v>
      </c>
      <c r="K3581" s="120"/>
      <c r="L3581" s="141" t="e">
        <f t="shared" si="332"/>
        <v>#N/A</v>
      </c>
      <c r="M3581" s="142">
        <f>IF(C3581="ZZ Group",(SUM(IFERROR(SUM(VLOOKUP(C3581,SpeciesLookup,37,FALSE)*E3581/L3581*20*0.001),0)*(1-G3581))),SUM(IFERROR(SUM(VLOOKUP(C3581,SpeciesLookup,37,FALSE)/L3581*'6. Look Up Tables'!$M$9*0.001),0)*(1-G3581)))</f>
        <v>0</v>
      </c>
      <c r="N3581" s="120" t="s">
        <v>114</v>
      </c>
      <c r="O3581" s="122">
        <f t="shared" si="333"/>
        <v>0</v>
      </c>
      <c r="P3581" s="123"/>
    </row>
    <row r="3582" spans="2:16" x14ac:dyDescent="0.2">
      <c r="B3582" s="124"/>
      <c r="C3582" s="137"/>
      <c r="D3582" s="138">
        <f t="shared" si="330"/>
        <v>0</v>
      </c>
      <c r="E3582" s="231"/>
      <c r="F3582" s="119"/>
      <c r="G3582" s="139">
        <f t="shared" si="334"/>
        <v>0</v>
      </c>
      <c r="H3582" s="140">
        <f t="shared" si="331"/>
        <v>0</v>
      </c>
      <c r="I3582" s="122">
        <f t="shared" si="335"/>
        <v>0</v>
      </c>
      <c r="K3582" s="120"/>
      <c r="L3582" s="141" t="e">
        <f t="shared" si="332"/>
        <v>#N/A</v>
      </c>
      <c r="M3582" s="142">
        <f>IF(C3582="ZZ Group",(SUM(IFERROR(SUM(VLOOKUP(C3582,SpeciesLookup,37,FALSE)*E3582/L3582*20*0.001),0)*(1-G3582))),SUM(IFERROR(SUM(VLOOKUP(C3582,SpeciesLookup,37,FALSE)/L3582*'6. Look Up Tables'!$M$9*0.001),0)*(1-G3582)))</f>
        <v>0</v>
      </c>
      <c r="N3582" s="120" t="s">
        <v>114</v>
      </c>
      <c r="O3582" s="122">
        <f t="shared" si="333"/>
        <v>0</v>
      </c>
      <c r="P3582" s="123"/>
    </row>
    <row r="3583" spans="2:16" x14ac:dyDescent="0.2">
      <c r="B3583" s="124"/>
      <c r="C3583" s="137"/>
      <c r="D3583" s="138">
        <f t="shared" si="330"/>
        <v>0</v>
      </c>
      <c r="E3583" s="231"/>
      <c r="F3583" s="119"/>
      <c r="G3583" s="139">
        <f t="shared" si="334"/>
        <v>0</v>
      </c>
      <c r="H3583" s="140">
        <f t="shared" si="331"/>
        <v>0</v>
      </c>
      <c r="I3583" s="122">
        <f t="shared" si="335"/>
        <v>0</v>
      </c>
      <c r="K3583" s="120"/>
      <c r="L3583" s="141" t="e">
        <f t="shared" si="332"/>
        <v>#N/A</v>
      </c>
      <c r="M3583" s="142">
        <f>IF(C3583="ZZ Group",(SUM(IFERROR(SUM(VLOOKUP(C3583,SpeciesLookup,37,FALSE)*E3583/L3583*20*0.001),0)*(1-G3583))),SUM(IFERROR(SUM(VLOOKUP(C3583,SpeciesLookup,37,FALSE)/L3583*'6. Look Up Tables'!$M$9*0.001),0)*(1-G3583)))</f>
        <v>0</v>
      </c>
      <c r="N3583" s="120" t="s">
        <v>114</v>
      </c>
      <c r="O3583" s="122">
        <f t="shared" si="333"/>
        <v>0</v>
      </c>
      <c r="P3583" s="123"/>
    </row>
    <row r="3584" spans="2:16" x14ac:dyDescent="0.2">
      <c r="B3584" s="124"/>
      <c r="C3584" s="137"/>
      <c r="D3584" s="138">
        <f t="shared" si="330"/>
        <v>0</v>
      </c>
      <c r="E3584" s="231"/>
      <c r="F3584" s="119"/>
      <c r="G3584" s="139">
        <f t="shared" si="334"/>
        <v>0</v>
      </c>
      <c r="H3584" s="140">
        <f t="shared" si="331"/>
        <v>0</v>
      </c>
      <c r="I3584" s="122">
        <f t="shared" si="335"/>
        <v>0</v>
      </c>
      <c r="K3584" s="120"/>
      <c r="L3584" s="141" t="e">
        <f t="shared" si="332"/>
        <v>#N/A</v>
      </c>
      <c r="M3584" s="142">
        <f>IF(C3584="ZZ Group",(SUM(IFERROR(SUM(VLOOKUP(C3584,SpeciesLookup,37,FALSE)*E3584/L3584*20*0.001),0)*(1-G3584))),SUM(IFERROR(SUM(VLOOKUP(C3584,SpeciesLookup,37,FALSE)/L3584*'6. Look Up Tables'!$M$9*0.001),0)*(1-G3584)))</f>
        <v>0</v>
      </c>
      <c r="N3584" s="120" t="s">
        <v>114</v>
      </c>
      <c r="O3584" s="122">
        <f t="shared" si="333"/>
        <v>0</v>
      </c>
      <c r="P3584" s="123"/>
    </row>
    <row r="3585" spans="2:16" x14ac:dyDescent="0.2">
      <c r="B3585" s="124"/>
      <c r="C3585" s="137"/>
      <c r="D3585" s="138">
        <f t="shared" ref="D3585:D3648" si="336">IFERROR(VLOOKUP(C3585,SpeciesLookup,25,FALSE),0)</f>
        <v>0</v>
      </c>
      <c r="E3585" s="231"/>
      <c r="F3585" s="119"/>
      <c r="G3585" s="139">
        <f t="shared" si="334"/>
        <v>0</v>
      </c>
      <c r="H3585" s="140">
        <f t="shared" ref="H3585:H3648" si="337">IFERROR(VLOOKUP(C3585,SpeciesLookup,26,FALSE),0)</f>
        <v>0</v>
      </c>
      <c r="I3585" s="122">
        <f t="shared" si="335"/>
        <v>0</v>
      </c>
      <c r="K3585" s="120"/>
      <c r="L3585" s="141" t="e">
        <f t="shared" ref="L3585:L3648" si="338">VLOOKUP(K3585,AWHC,2,FALSE)</f>
        <v>#N/A</v>
      </c>
      <c r="M3585" s="142">
        <f>IF(C3585="ZZ Group",(SUM(IFERROR(SUM(VLOOKUP(C3585,SpeciesLookup,37,FALSE)*E3585/L3585*20*0.001),0)*(1-G3585))),SUM(IFERROR(SUM(VLOOKUP(C3585,SpeciesLookup,37,FALSE)/L3585*'6. Look Up Tables'!$M$9*0.001),0)*(1-G3585)))</f>
        <v>0</v>
      </c>
      <c r="N3585" s="120" t="s">
        <v>114</v>
      </c>
      <c r="O3585" s="122">
        <f t="shared" ref="O3585:O3648" si="339">IF(N3585="Yes",M3585*0.8,M3585)</f>
        <v>0</v>
      </c>
      <c r="P3585" s="123"/>
    </row>
    <row r="3586" spans="2:16" x14ac:dyDescent="0.2">
      <c r="B3586" s="124"/>
      <c r="C3586" s="137"/>
      <c r="D3586" s="138">
        <f t="shared" si="336"/>
        <v>0</v>
      </c>
      <c r="E3586" s="231"/>
      <c r="F3586" s="119"/>
      <c r="G3586" s="139">
        <f t="shared" si="334"/>
        <v>0</v>
      </c>
      <c r="H3586" s="140">
        <f t="shared" si="337"/>
        <v>0</v>
      </c>
      <c r="I3586" s="122">
        <f t="shared" si="335"/>
        <v>0</v>
      </c>
      <c r="K3586" s="120"/>
      <c r="L3586" s="141" t="e">
        <f t="shared" si="338"/>
        <v>#N/A</v>
      </c>
      <c r="M3586" s="142">
        <f>IF(C3586="ZZ Group",(SUM(IFERROR(SUM(VLOOKUP(C3586,SpeciesLookup,37,FALSE)*E3586/L3586*20*0.001),0)*(1-G3586))),SUM(IFERROR(SUM(VLOOKUP(C3586,SpeciesLookup,37,FALSE)/L3586*'6. Look Up Tables'!$M$9*0.001),0)*(1-G3586)))</f>
        <v>0</v>
      </c>
      <c r="N3586" s="120" t="s">
        <v>114</v>
      </c>
      <c r="O3586" s="122">
        <f t="shared" si="339"/>
        <v>0</v>
      </c>
      <c r="P3586" s="123"/>
    </row>
    <row r="3587" spans="2:16" x14ac:dyDescent="0.2">
      <c r="B3587" s="124"/>
      <c r="C3587" s="137"/>
      <c r="D3587" s="138">
        <f t="shared" si="336"/>
        <v>0</v>
      </c>
      <c r="E3587" s="231"/>
      <c r="F3587" s="119"/>
      <c r="G3587" s="139">
        <f t="shared" si="334"/>
        <v>0</v>
      </c>
      <c r="H3587" s="140">
        <f t="shared" si="337"/>
        <v>0</v>
      </c>
      <c r="I3587" s="122">
        <f t="shared" si="335"/>
        <v>0</v>
      </c>
      <c r="K3587" s="120"/>
      <c r="L3587" s="141" t="e">
        <f t="shared" si="338"/>
        <v>#N/A</v>
      </c>
      <c r="M3587" s="142">
        <f>IF(C3587="ZZ Group",(SUM(IFERROR(SUM(VLOOKUP(C3587,SpeciesLookup,37,FALSE)*E3587/L3587*20*0.001),0)*(1-G3587))),SUM(IFERROR(SUM(VLOOKUP(C3587,SpeciesLookup,37,FALSE)/L3587*'6. Look Up Tables'!$M$9*0.001),0)*(1-G3587)))</f>
        <v>0</v>
      </c>
      <c r="N3587" s="120" t="s">
        <v>114</v>
      </c>
      <c r="O3587" s="122">
        <f t="shared" si="339"/>
        <v>0</v>
      </c>
      <c r="P3587" s="123"/>
    </row>
    <row r="3588" spans="2:16" x14ac:dyDescent="0.2">
      <c r="B3588" s="124"/>
      <c r="C3588" s="137"/>
      <c r="D3588" s="138">
        <f t="shared" si="336"/>
        <v>0</v>
      </c>
      <c r="E3588" s="231"/>
      <c r="F3588" s="119"/>
      <c r="G3588" s="139">
        <f t="shared" si="334"/>
        <v>0</v>
      </c>
      <c r="H3588" s="140">
        <f t="shared" si="337"/>
        <v>0</v>
      </c>
      <c r="I3588" s="122">
        <f t="shared" si="335"/>
        <v>0</v>
      </c>
      <c r="K3588" s="120"/>
      <c r="L3588" s="141" t="e">
        <f t="shared" si="338"/>
        <v>#N/A</v>
      </c>
      <c r="M3588" s="142">
        <f>IF(C3588="ZZ Group",(SUM(IFERROR(SUM(VLOOKUP(C3588,SpeciesLookup,37,FALSE)*E3588/L3588*20*0.001),0)*(1-G3588))),SUM(IFERROR(SUM(VLOOKUP(C3588,SpeciesLookup,37,FALSE)/L3588*'6. Look Up Tables'!$M$9*0.001),0)*(1-G3588)))</f>
        <v>0</v>
      </c>
      <c r="N3588" s="120" t="s">
        <v>114</v>
      </c>
      <c r="O3588" s="122">
        <f t="shared" si="339"/>
        <v>0</v>
      </c>
      <c r="P3588" s="123"/>
    </row>
    <row r="3589" spans="2:16" x14ac:dyDescent="0.2">
      <c r="B3589" s="124"/>
      <c r="C3589" s="137"/>
      <c r="D3589" s="138">
        <f t="shared" si="336"/>
        <v>0</v>
      </c>
      <c r="E3589" s="231"/>
      <c r="F3589" s="119"/>
      <c r="G3589" s="139">
        <f t="shared" si="334"/>
        <v>0</v>
      </c>
      <c r="H3589" s="140">
        <f t="shared" si="337"/>
        <v>0</v>
      </c>
      <c r="I3589" s="122">
        <f t="shared" si="335"/>
        <v>0</v>
      </c>
      <c r="K3589" s="120"/>
      <c r="L3589" s="141" t="e">
        <f t="shared" si="338"/>
        <v>#N/A</v>
      </c>
      <c r="M3589" s="142">
        <f>IF(C3589="ZZ Group",(SUM(IFERROR(SUM(VLOOKUP(C3589,SpeciesLookup,37,FALSE)*E3589/L3589*20*0.001),0)*(1-G3589))),SUM(IFERROR(SUM(VLOOKUP(C3589,SpeciesLookup,37,FALSE)/L3589*'6. Look Up Tables'!$M$9*0.001),0)*(1-G3589)))</f>
        <v>0</v>
      </c>
      <c r="N3589" s="120" t="s">
        <v>114</v>
      </c>
      <c r="O3589" s="122">
        <f t="shared" si="339"/>
        <v>0</v>
      </c>
      <c r="P3589" s="123"/>
    </row>
    <row r="3590" spans="2:16" x14ac:dyDescent="0.2">
      <c r="B3590" s="124"/>
      <c r="C3590" s="137"/>
      <c r="D3590" s="138">
        <f t="shared" si="336"/>
        <v>0</v>
      </c>
      <c r="E3590" s="231"/>
      <c r="F3590" s="119"/>
      <c r="G3590" s="139">
        <f t="shared" si="334"/>
        <v>0</v>
      </c>
      <c r="H3590" s="140">
        <f t="shared" si="337"/>
        <v>0</v>
      </c>
      <c r="I3590" s="122">
        <f t="shared" si="335"/>
        <v>0</v>
      </c>
      <c r="K3590" s="120"/>
      <c r="L3590" s="141" t="e">
        <f t="shared" si="338"/>
        <v>#N/A</v>
      </c>
      <c r="M3590" s="142">
        <f>IF(C3590="ZZ Group",(SUM(IFERROR(SUM(VLOOKUP(C3590,SpeciesLookup,37,FALSE)*E3590/L3590*20*0.001),0)*(1-G3590))),SUM(IFERROR(SUM(VLOOKUP(C3590,SpeciesLookup,37,FALSE)/L3590*'6. Look Up Tables'!$M$9*0.001),0)*(1-G3590)))</f>
        <v>0</v>
      </c>
      <c r="N3590" s="120" t="s">
        <v>114</v>
      </c>
      <c r="O3590" s="122">
        <f t="shared" si="339"/>
        <v>0</v>
      </c>
      <c r="P3590" s="123"/>
    </row>
    <row r="3591" spans="2:16" x14ac:dyDescent="0.2">
      <c r="B3591" s="124"/>
      <c r="C3591" s="137"/>
      <c r="D3591" s="138">
        <f t="shared" si="336"/>
        <v>0</v>
      </c>
      <c r="E3591" s="231"/>
      <c r="F3591" s="119"/>
      <c r="G3591" s="139">
        <f t="shared" si="334"/>
        <v>0</v>
      </c>
      <c r="H3591" s="140">
        <f t="shared" si="337"/>
        <v>0</v>
      </c>
      <c r="I3591" s="122">
        <f t="shared" si="335"/>
        <v>0</v>
      </c>
      <c r="K3591" s="120"/>
      <c r="L3591" s="141" t="e">
        <f t="shared" si="338"/>
        <v>#N/A</v>
      </c>
      <c r="M3591" s="142">
        <f>IF(C3591="ZZ Group",(SUM(IFERROR(SUM(VLOOKUP(C3591,SpeciesLookup,37,FALSE)*E3591/L3591*20*0.001),0)*(1-G3591))),SUM(IFERROR(SUM(VLOOKUP(C3591,SpeciesLookup,37,FALSE)/L3591*'6. Look Up Tables'!$M$9*0.001),0)*(1-G3591)))</f>
        <v>0</v>
      </c>
      <c r="N3591" s="120" t="s">
        <v>114</v>
      </c>
      <c r="O3591" s="122">
        <f t="shared" si="339"/>
        <v>0</v>
      </c>
      <c r="P3591" s="123"/>
    </row>
    <row r="3592" spans="2:16" x14ac:dyDescent="0.2">
      <c r="B3592" s="124"/>
      <c r="C3592" s="137"/>
      <c r="D3592" s="138">
        <f t="shared" si="336"/>
        <v>0</v>
      </c>
      <c r="E3592" s="231"/>
      <c r="F3592" s="119"/>
      <c r="G3592" s="139">
        <f t="shared" si="334"/>
        <v>0</v>
      </c>
      <c r="H3592" s="140">
        <f t="shared" si="337"/>
        <v>0</v>
      </c>
      <c r="I3592" s="122">
        <f t="shared" si="335"/>
        <v>0</v>
      </c>
      <c r="K3592" s="120"/>
      <c r="L3592" s="141" t="e">
        <f t="shared" si="338"/>
        <v>#N/A</v>
      </c>
      <c r="M3592" s="142">
        <f>IF(C3592="ZZ Group",(SUM(IFERROR(SUM(VLOOKUP(C3592,SpeciesLookup,37,FALSE)*E3592/L3592*20*0.001),0)*(1-G3592))),SUM(IFERROR(SUM(VLOOKUP(C3592,SpeciesLookup,37,FALSE)/L3592*'6. Look Up Tables'!$M$9*0.001),0)*(1-G3592)))</f>
        <v>0</v>
      </c>
      <c r="N3592" s="120" t="s">
        <v>114</v>
      </c>
      <c r="O3592" s="122">
        <f t="shared" si="339"/>
        <v>0</v>
      </c>
      <c r="P3592" s="123"/>
    </row>
    <row r="3593" spans="2:16" x14ac:dyDescent="0.2">
      <c r="B3593" s="124"/>
      <c r="C3593" s="137"/>
      <c r="D3593" s="138">
        <f t="shared" si="336"/>
        <v>0</v>
      </c>
      <c r="E3593" s="231"/>
      <c r="F3593" s="119"/>
      <c r="G3593" s="139">
        <f t="shared" si="334"/>
        <v>0</v>
      </c>
      <c r="H3593" s="140">
        <f t="shared" si="337"/>
        <v>0</v>
      </c>
      <c r="I3593" s="122">
        <f t="shared" si="335"/>
        <v>0</v>
      </c>
      <c r="K3593" s="120"/>
      <c r="L3593" s="141" t="e">
        <f t="shared" si="338"/>
        <v>#N/A</v>
      </c>
      <c r="M3593" s="142">
        <f>IF(C3593="ZZ Group",(SUM(IFERROR(SUM(VLOOKUP(C3593,SpeciesLookup,37,FALSE)*E3593/L3593*20*0.001),0)*(1-G3593))),SUM(IFERROR(SUM(VLOOKUP(C3593,SpeciesLookup,37,FALSE)/L3593*'6. Look Up Tables'!$M$9*0.001),0)*(1-G3593)))</f>
        <v>0</v>
      </c>
      <c r="N3593" s="120" t="s">
        <v>114</v>
      </c>
      <c r="O3593" s="122">
        <f t="shared" si="339"/>
        <v>0</v>
      </c>
      <c r="P3593" s="123"/>
    </row>
    <row r="3594" spans="2:16" x14ac:dyDescent="0.2">
      <c r="B3594" s="124"/>
      <c r="C3594" s="137"/>
      <c r="D3594" s="138">
        <f t="shared" si="336"/>
        <v>0</v>
      </c>
      <c r="E3594" s="231"/>
      <c r="F3594" s="119"/>
      <c r="G3594" s="139">
        <f t="shared" si="334"/>
        <v>0</v>
      </c>
      <c r="H3594" s="140">
        <f t="shared" si="337"/>
        <v>0</v>
      </c>
      <c r="I3594" s="122">
        <f t="shared" si="335"/>
        <v>0</v>
      </c>
      <c r="K3594" s="120"/>
      <c r="L3594" s="141" t="e">
        <f t="shared" si="338"/>
        <v>#N/A</v>
      </c>
      <c r="M3594" s="142">
        <f>IF(C3594="ZZ Group",(SUM(IFERROR(SUM(VLOOKUP(C3594,SpeciesLookup,37,FALSE)*E3594/L3594*20*0.001),0)*(1-G3594))),SUM(IFERROR(SUM(VLOOKUP(C3594,SpeciesLookup,37,FALSE)/L3594*'6. Look Up Tables'!$M$9*0.001),0)*(1-G3594)))</f>
        <v>0</v>
      </c>
      <c r="N3594" s="120" t="s">
        <v>114</v>
      </c>
      <c r="O3594" s="122">
        <f t="shared" si="339"/>
        <v>0</v>
      </c>
      <c r="P3594" s="123"/>
    </row>
    <row r="3595" spans="2:16" x14ac:dyDescent="0.2">
      <c r="B3595" s="124"/>
      <c r="C3595" s="137"/>
      <c r="D3595" s="138">
        <f t="shared" si="336"/>
        <v>0</v>
      </c>
      <c r="E3595" s="231"/>
      <c r="F3595" s="119"/>
      <c r="G3595" s="139">
        <f t="shared" si="334"/>
        <v>0</v>
      </c>
      <c r="H3595" s="140">
        <f t="shared" si="337"/>
        <v>0</v>
      </c>
      <c r="I3595" s="122">
        <f t="shared" si="335"/>
        <v>0</v>
      </c>
      <c r="K3595" s="120"/>
      <c r="L3595" s="141" t="e">
        <f t="shared" si="338"/>
        <v>#N/A</v>
      </c>
      <c r="M3595" s="142">
        <f>IF(C3595="ZZ Group",(SUM(IFERROR(SUM(VLOOKUP(C3595,SpeciesLookup,37,FALSE)*E3595/L3595*20*0.001),0)*(1-G3595))),SUM(IFERROR(SUM(VLOOKUP(C3595,SpeciesLookup,37,FALSE)/L3595*'6. Look Up Tables'!$M$9*0.001),0)*(1-G3595)))</f>
        <v>0</v>
      </c>
      <c r="N3595" s="120" t="s">
        <v>114</v>
      </c>
      <c r="O3595" s="122">
        <f t="shared" si="339"/>
        <v>0</v>
      </c>
      <c r="P3595" s="123"/>
    </row>
    <row r="3596" spans="2:16" x14ac:dyDescent="0.2">
      <c r="B3596" s="124"/>
      <c r="C3596" s="137"/>
      <c r="D3596" s="138">
        <f t="shared" si="336"/>
        <v>0</v>
      </c>
      <c r="E3596" s="231"/>
      <c r="F3596" s="119"/>
      <c r="G3596" s="139">
        <f t="shared" si="334"/>
        <v>0</v>
      </c>
      <c r="H3596" s="140">
        <f t="shared" si="337"/>
        <v>0</v>
      </c>
      <c r="I3596" s="122">
        <f t="shared" si="335"/>
        <v>0</v>
      </c>
      <c r="K3596" s="120"/>
      <c r="L3596" s="141" t="e">
        <f t="shared" si="338"/>
        <v>#N/A</v>
      </c>
      <c r="M3596" s="142">
        <f>IF(C3596="ZZ Group",(SUM(IFERROR(SUM(VLOOKUP(C3596,SpeciesLookup,37,FALSE)*E3596/L3596*20*0.001),0)*(1-G3596))),SUM(IFERROR(SUM(VLOOKUP(C3596,SpeciesLookup,37,FALSE)/L3596*'6. Look Up Tables'!$M$9*0.001),0)*(1-G3596)))</f>
        <v>0</v>
      </c>
      <c r="N3596" s="120" t="s">
        <v>114</v>
      </c>
      <c r="O3596" s="122">
        <f t="shared" si="339"/>
        <v>0</v>
      </c>
      <c r="P3596" s="123"/>
    </row>
    <row r="3597" spans="2:16" x14ac:dyDescent="0.2">
      <c r="B3597" s="124"/>
      <c r="C3597" s="137"/>
      <c r="D3597" s="138">
        <f t="shared" si="336"/>
        <v>0</v>
      </c>
      <c r="E3597" s="231"/>
      <c r="F3597" s="119"/>
      <c r="G3597" s="139">
        <f t="shared" ref="G3597:G3660" si="340">IF(C3597="ZZ Group",SUM(F3597/E3597),(IFERROR(SUM(F3597/(PI()*(D3597)^2)),0)))</f>
        <v>0</v>
      </c>
      <c r="H3597" s="140">
        <f t="shared" si="337"/>
        <v>0</v>
      </c>
      <c r="I3597" s="122">
        <f t="shared" ref="I3597:I3660" si="341">IFERROR(SUM(H3597*(1-G3597)),(E3597*(1-G3597)))</f>
        <v>0</v>
      </c>
      <c r="K3597" s="120"/>
      <c r="L3597" s="141" t="e">
        <f t="shared" si="338"/>
        <v>#N/A</v>
      </c>
      <c r="M3597" s="142">
        <f>IF(C3597="ZZ Group",(SUM(IFERROR(SUM(VLOOKUP(C3597,SpeciesLookup,37,FALSE)*E3597/L3597*20*0.001),0)*(1-G3597))),SUM(IFERROR(SUM(VLOOKUP(C3597,SpeciesLookup,37,FALSE)/L3597*'6. Look Up Tables'!$M$9*0.001),0)*(1-G3597)))</f>
        <v>0</v>
      </c>
      <c r="N3597" s="120" t="s">
        <v>114</v>
      </c>
      <c r="O3597" s="122">
        <f t="shared" si="339"/>
        <v>0</v>
      </c>
      <c r="P3597" s="123"/>
    </row>
    <row r="3598" spans="2:16" x14ac:dyDescent="0.2">
      <c r="B3598" s="124"/>
      <c r="C3598" s="137"/>
      <c r="D3598" s="138">
        <f t="shared" si="336"/>
        <v>0</v>
      </c>
      <c r="E3598" s="231"/>
      <c r="F3598" s="119"/>
      <c r="G3598" s="139">
        <f t="shared" si="340"/>
        <v>0</v>
      </c>
      <c r="H3598" s="140">
        <f t="shared" si="337"/>
        <v>0</v>
      </c>
      <c r="I3598" s="122">
        <f t="shared" si="341"/>
        <v>0</v>
      </c>
      <c r="K3598" s="120"/>
      <c r="L3598" s="141" t="e">
        <f t="shared" si="338"/>
        <v>#N/A</v>
      </c>
      <c r="M3598" s="142">
        <f>IF(C3598="ZZ Group",(SUM(IFERROR(SUM(VLOOKUP(C3598,SpeciesLookup,37,FALSE)*E3598/L3598*20*0.001),0)*(1-G3598))),SUM(IFERROR(SUM(VLOOKUP(C3598,SpeciesLookup,37,FALSE)/L3598*'6. Look Up Tables'!$M$9*0.001),0)*(1-G3598)))</f>
        <v>0</v>
      </c>
      <c r="N3598" s="120" t="s">
        <v>114</v>
      </c>
      <c r="O3598" s="122">
        <f t="shared" si="339"/>
        <v>0</v>
      </c>
      <c r="P3598" s="123"/>
    </row>
    <row r="3599" spans="2:16" x14ac:dyDescent="0.2">
      <c r="B3599" s="124"/>
      <c r="C3599" s="137"/>
      <c r="D3599" s="138">
        <f t="shared" si="336"/>
        <v>0</v>
      </c>
      <c r="E3599" s="231"/>
      <c r="F3599" s="119"/>
      <c r="G3599" s="139">
        <f t="shared" si="340"/>
        <v>0</v>
      </c>
      <c r="H3599" s="140">
        <f t="shared" si="337"/>
        <v>0</v>
      </c>
      <c r="I3599" s="122">
        <f t="shared" si="341"/>
        <v>0</v>
      </c>
      <c r="K3599" s="120"/>
      <c r="L3599" s="141" t="e">
        <f t="shared" si="338"/>
        <v>#N/A</v>
      </c>
      <c r="M3599" s="142">
        <f>IF(C3599="ZZ Group",(SUM(IFERROR(SUM(VLOOKUP(C3599,SpeciesLookup,37,FALSE)*E3599/L3599*20*0.001),0)*(1-G3599))),SUM(IFERROR(SUM(VLOOKUP(C3599,SpeciesLookup,37,FALSE)/L3599*'6. Look Up Tables'!$M$9*0.001),0)*(1-G3599)))</f>
        <v>0</v>
      </c>
      <c r="N3599" s="120" t="s">
        <v>114</v>
      </c>
      <c r="O3599" s="122">
        <f t="shared" si="339"/>
        <v>0</v>
      </c>
      <c r="P3599" s="123"/>
    </row>
    <row r="3600" spans="2:16" x14ac:dyDescent="0.2">
      <c r="B3600" s="124"/>
      <c r="C3600" s="137"/>
      <c r="D3600" s="138">
        <f t="shared" si="336"/>
        <v>0</v>
      </c>
      <c r="E3600" s="231"/>
      <c r="F3600" s="119"/>
      <c r="G3600" s="139">
        <f t="shared" si="340"/>
        <v>0</v>
      </c>
      <c r="H3600" s="140">
        <f t="shared" si="337"/>
        <v>0</v>
      </c>
      <c r="I3600" s="122">
        <f t="shared" si="341"/>
        <v>0</v>
      </c>
      <c r="K3600" s="120"/>
      <c r="L3600" s="141" t="e">
        <f t="shared" si="338"/>
        <v>#N/A</v>
      </c>
      <c r="M3600" s="142">
        <f>IF(C3600="ZZ Group",(SUM(IFERROR(SUM(VLOOKUP(C3600,SpeciesLookup,37,FALSE)*E3600/L3600*20*0.001),0)*(1-G3600))),SUM(IFERROR(SUM(VLOOKUP(C3600,SpeciesLookup,37,FALSE)/L3600*'6. Look Up Tables'!$M$9*0.001),0)*(1-G3600)))</f>
        <v>0</v>
      </c>
      <c r="N3600" s="120" t="s">
        <v>114</v>
      </c>
      <c r="O3600" s="122">
        <f t="shared" si="339"/>
        <v>0</v>
      </c>
      <c r="P3600" s="123"/>
    </row>
    <row r="3601" spans="2:16" x14ac:dyDescent="0.2">
      <c r="B3601" s="124"/>
      <c r="C3601" s="137"/>
      <c r="D3601" s="138">
        <f t="shared" si="336"/>
        <v>0</v>
      </c>
      <c r="E3601" s="231"/>
      <c r="F3601" s="119"/>
      <c r="G3601" s="139">
        <f t="shared" si="340"/>
        <v>0</v>
      </c>
      <c r="H3601" s="140">
        <f t="shared" si="337"/>
        <v>0</v>
      </c>
      <c r="I3601" s="122">
        <f t="shared" si="341"/>
        <v>0</v>
      </c>
      <c r="K3601" s="120"/>
      <c r="L3601" s="141" t="e">
        <f t="shared" si="338"/>
        <v>#N/A</v>
      </c>
      <c r="M3601" s="142">
        <f>IF(C3601="ZZ Group",(SUM(IFERROR(SUM(VLOOKUP(C3601,SpeciesLookup,37,FALSE)*E3601/L3601*20*0.001),0)*(1-G3601))),SUM(IFERROR(SUM(VLOOKUP(C3601,SpeciesLookup,37,FALSE)/L3601*'6. Look Up Tables'!$M$9*0.001),0)*(1-G3601)))</f>
        <v>0</v>
      </c>
      <c r="N3601" s="120" t="s">
        <v>114</v>
      </c>
      <c r="O3601" s="122">
        <f t="shared" si="339"/>
        <v>0</v>
      </c>
      <c r="P3601" s="123"/>
    </row>
    <row r="3602" spans="2:16" x14ac:dyDescent="0.2">
      <c r="B3602" s="124"/>
      <c r="C3602" s="137"/>
      <c r="D3602" s="138">
        <f t="shared" si="336"/>
        <v>0</v>
      </c>
      <c r="E3602" s="231"/>
      <c r="F3602" s="119"/>
      <c r="G3602" s="139">
        <f t="shared" si="340"/>
        <v>0</v>
      </c>
      <c r="H3602" s="140">
        <f t="shared" si="337"/>
        <v>0</v>
      </c>
      <c r="I3602" s="122">
        <f t="shared" si="341"/>
        <v>0</v>
      </c>
      <c r="K3602" s="120"/>
      <c r="L3602" s="141" t="e">
        <f t="shared" si="338"/>
        <v>#N/A</v>
      </c>
      <c r="M3602" s="142">
        <f>IF(C3602="ZZ Group",(SUM(IFERROR(SUM(VLOOKUP(C3602,SpeciesLookup,37,FALSE)*E3602/L3602*20*0.001),0)*(1-G3602))),SUM(IFERROR(SUM(VLOOKUP(C3602,SpeciesLookup,37,FALSE)/L3602*'6. Look Up Tables'!$M$9*0.001),0)*(1-G3602)))</f>
        <v>0</v>
      </c>
      <c r="N3602" s="120" t="s">
        <v>114</v>
      </c>
      <c r="O3602" s="122">
        <f t="shared" si="339"/>
        <v>0</v>
      </c>
      <c r="P3602" s="123"/>
    </row>
    <row r="3603" spans="2:16" x14ac:dyDescent="0.2">
      <c r="B3603" s="124"/>
      <c r="C3603" s="137"/>
      <c r="D3603" s="138">
        <f t="shared" si="336"/>
        <v>0</v>
      </c>
      <c r="E3603" s="231"/>
      <c r="F3603" s="119"/>
      <c r="G3603" s="139">
        <f t="shared" si="340"/>
        <v>0</v>
      </c>
      <c r="H3603" s="140">
        <f t="shared" si="337"/>
        <v>0</v>
      </c>
      <c r="I3603" s="122">
        <f t="shared" si="341"/>
        <v>0</v>
      </c>
      <c r="K3603" s="120"/>
      <c r="L3603" s="141" t="e">
        <f t="shared" si="338"/>
        <v>#N/A</v>
      </c>
      <c r="M3603" s="142">
        <f>IF(C3603="ZZ Group",(SUM(IFERROR(SUM(VLOOKUP(C3603,SpeciesLookup,37,FALSE)*E3603/L3603*20*0.001),0)*(1-G3603))),SUM(IFERROR(SUM(VLOOKUP(C3603,SpeciesLookup,37,FALSE)/L3603*'6. Look Up Tables'!$M$9*0.001),0)*(1-G3603)))</f>
        <v>0</v>
      </c>
      <c r="N3603" s="120" t="s">
        <v>114</v>
      </c>
      <c r="O3603" s="122">
        <f t="shared" si="339"/>
        <v>0</v>
      </c>
      <c r="P3603" s="123"/>
    </row>
    <row r="3604" spans="2:16" x14ac:dyDescent="0.2">
      <c r="B3604" s="124"/>
      <c r="C3604" s="137"/>
      <c r="D3604" s="138">
        <f t="shared" si="336"/>
        <v>0</v>
      </c>
      <c r="E3604" s="231"/>
      <c r="F3604" s="119"/>
      <c r="G3604" s="139">
        <f t="shared" si="340"/>
        <v>0</v>
      </c>
      <c r="H3604" s="140">
        <f t="shared" si="337"/>
        <v>0</v>
      </c>
      <c r="I3604" s="122">
        <f t="shared" si="341"/>
        <v>0</v>
      </c>
      <c r="K3604" s="120"/>
      <c r="L3604" s="141" t="e">
        <f t="shared" si="338"/>
        <v>#N/A</v>
      </c>
      <c r="M3604" s="142">
        <f>IF(C3604="ZZ Group",(SUM(IFERROR(SUM(VLOOKUP(C3604,SpeciesLookup,37,FALSE)*E3604/L3604*20*0.001),0)*(1-G3604))),SUM(IFERROR(SUM(VLOOKUP(C3604,SpeciesLookup,37,FALSE)/L3604*'6. Look Up Tables'!$M$9*0.001),0)*(1-G3604)))</f>
        <v>0</v>
      </c>
      <c r="N3604" s="120" t="s">
        <v>114</v>
      </c>
      <c r="O3604" s="122">
        <f t="shared" si="339"/>
        <v>0</v>
      </c>
      <c r="P3604" s="123"/>
    </row>
    <row r="3605" spans="2:16" x14ac:dyDescent="0.2">
      <c r="B3605" s="124"/>
      <c r="C3605" s="137"/>
      <c r="D3605" s="138">
        <f t="shared" si="336"/>
        <v>0</v>
      </c>
      <c r="E3605" s="231"/>
      <c r="F3605" s="119"/>
      <c r="G3605" s="139">
        <f t="shared" si="340"/>
        <v>0</v>
      </c>
      <c r="H3605" s="140">
        <f t="shared" si="337"/>
        <v>0</v>
      </c>
      <c r="I3605" s="122">
        <f t="shared" si="341"/>
        <v>0</v>
      </c>
      <c r="K3605" s="120"/>
      <c r="L3605" s="141" t="e">
        <f t="shared" si="338"/>
        <v>#N/A</v>
      </c>
      <c r="M3605" s="142">
        <f>IF(C3605="ZZ Group",(SUM(IFERROR(SUM(VLOOKUP(C3605,SpeciesLookup,37,FALSE)*E3605/L3605*20*0.001),0)*(1-G3605))),SUM(IFERROR(SUM(VLOOKUP(C3605,SpeciesLookup,37,FALSE)/L3605*'6. Look Up Tables'!$M$9*0.001),0)*(1-G3605)))</f>
        <v>0</v>
      </c>
      <c r="N3605" s="120" t="s">
        <v>114</v>
      </c>
      <c r="O3605" s="122">
        <f t="shared" si="339"/>
        <v>0</v>
      </c>
      <c r="P3605" s="123"/>
    </row>
    <row r="3606" spans="2:16" x14ac:dyDescent="0.2">
      <c r="B3606" s="124"/>
      <c r="C3606" s="137"/>
      <c r="D3606" s="138">
        <f t="shared" si="336"/>
        <v>0</v>
      </c>
      <c r="E3606" s="231"/>
      <c r="F3606" s="119"/>
      <c r="G3606" s="139">
        <f t="shared" si="340"/>
        <v>0</v>
      </c>
      <c r="H3606" s="140">
        <f t="shared" si="337"/>
        <v>0</v>
      </c>
      <c r="I3606" s="122">
        <f t="shared" si="341"/>
        <v>0</v>
      </c>
      <c r="K3606" s="120"/>
      <c r="L3606" s="141" t="e">
        <f t="shared" si="338"/>
        <v>#N/A</v>
      </c>
      <c r="M3606" s="142">
        <f>IF(C3606="ZZ Group",(SUM(IFERROR(SUM(VLOOKUP(C3606,SpeciesLookup,37,FALSE)*E3606/L3606*20*0.001),0)*(1-G3606))),SUM(IFERROR(SUM(VLOOKUP(C3606,SpeciesLookup,37,FALSE)/L3606*'6. Look Up Tables'!$M$9*0.001),0)*(1-G3606)))</f>
        <v>0</v>
      </c>
      <c r="N3606" s="120" t="s">
        <v>114</v>
      </c>
      <c r="O3606" s="122">
        <f t="shared" si="339"/>
        <v>0</v>
      </c>
      <c r="P3606" s="123"/>
    </row>
    <row r="3607" spans="2:16" x14ac:dyDescent="0.2">
      <c r="B3607" s="124"/>
      <c r="C3607" s="137"/>
      <c r="D3607" s="138">
        <f t="shared" si="336"/>
        <v>0</v>
      </c>
      <c r="E3607" s="231"/>
      <c r="F3607" s="119"/>
      <c r="G3607" s="139">
        <f t="shared" si="340"/>
        <v>0</v>
      </c>
      <c r="H3607" s="140">
        <f t="shared" si="337"/>
        <v>0</v>
      </c>
      <c r="I3607" s="122">
        <f t="shared" si="341"/>
        <v>0</v>
      </c>
      <c r="K3607" s="120"/>
      <c r="L3607" s="141" t="e">
        <f t="shared" si="338"/>
        <v>#N/A</v>
      </c>
      <c r="M3607" s="142">
        <f>IF(C3607="ZZ Group",(SUM(IFERROR(SUM(VLOOKUP(C3607,SpeciesLookup,37,FALSE)*E3607/L3607*20*0.001),0)*(1-G3607))),SUM(IFERROR(SUM(VLOOKUP(C3607,SpeciesLookup,37,FALSE)/L3607*'6. Look Up Tables'!$M$9*0.001),0)*(1-G3607)))</f>
        <v>0</v>
      </c>
      <c r="N3607" s="120" t="s">
        <v>114</v>
      </c>
      <c r="O3607" s="122">
        <f t="shared" si="339"/>
        <v>0</v>
      </c>
      <c r="P3607" s="123"/>
    </row>
    <row r="3608" spans="2:16" x14ac:dyDescent="0.2">
      <c r="B3608" s="124"/>
      <c r="C3608" s="137"/>
      <c r="D3608" s="138">
        <f t="shared" si="336"/>
        <v>0</v>
      </c>
      <c r="E3608" s="231"/>
      <c r="F3608" s="119"/>
      <c r="G3608" s="139">
        <f t="shared" si="340"/>
        <v>0</v>
      </c>
      <c r="H3608" s="140">
        <f t="shared" si="337"/>
        <v>0</v>
      </c>
      <c r="I3608" s="122">
        <f t="shared" si="341"/>
        <v>0</v>
      </c>
      <c r="K3608" s="120"/>
      <c r="L3608" s="141" t="e">
        <f t="shared" si="338"/>
        <v>#N/A</v>
      </c>
      <c r="M3608" s="142">
        <f>IF(C3608="ZZ Group",(SUM(IFERROR(SUM(VLOOKUP(C3608,SpeciesLookup,37,FALSE)*E3608/L3608*20*0.001),0)*(1-G3608))),SUM(IFERROR(SUM(VLOOKUP(C3608,SpeciesLookup,37,FALSE)/L3608*'6. Look Up Tables'!$M$9*0.001),0)*(1-G3608)))</f>
        <v>0</v>
      </c>
      <c r="N3608" s="120" t="s">
        <v>114</v>
      </c>
      <c r="O3608" s="122">
        <f t="shared" si="339"/>
        <v>0</v>
      </c>
      <c r="P3608" s="123"/>
    </row>
    <row r="3609" spans="2:16" x14ac:dyDescent="0.2">
      <c r="B3609" s="124"/>
      <c r="C3609" s="137"/>
      <c r="D3609" s="138">
        <f t="shared" si="336"/>
        <v>0</v>
      </c>
      <c r="E3609" s="231"/>
      <c r="F3609" s="119"/>
      <c r="G3609" s="139">
        <f t="shared" si="340"/>
        <v>0</v>
      </c>
      <c r="H3609" s="140">
        <f t="shared" si="337"/>
        <v>0</v>
      </c>
      <c r="I3609" s="122">
        <f t="shared" si="341"/>
        <v>0</v>
      </c>
      <c r="K3609" s="120"/>
      <c r="L3609" s="141" t="e">
        <f t="shared" si="338"/>
        <v>#N/A</v>
      </c>
      <c r="M3609" s="142">
        <f>IF(C3609="ZZ Group",(SUM(IFERROR(SUM(VLOOKUP(C3609,SpeciesLookup,37,FALSE)*E3609/L3609*20*0.001),0)*(1-G3609))),SUM(IFERROR(SUM(VLOOKUP(C3609,SpeciesLookup,37,FALSE)/L3609*'6. Look Up Tables'!$M$9*0.001),0)*(1-G3609)))</f>
        <v>0</v>
      </c>
      <c r="N3609" s="120" t="s">
        <v>114</v>
      </c>
      <c r="O3609" s="122">
        <f t="shared" si="339"/>
        <v>0</v>
      </c>
      <c r="P3609" s="123"/>
    </row>
    <row r="3610" spans="2:16" x14ac:dyDescent="0.2">
      <c r="B3610" s="124"/>
      <c r="C3610" s="137"/>
      <c r="D3610" s="138">
        <f t="shared" si="336"/>
        <v>0</v>
      </c>
      <c r="E3610" s="231"/>
      <c r="F3610" s="119"/>
      <c r="G3610" s="139">
        <f t="shared" si="340"/>
        <v>0</v>
      </c>
      <c r="H3610" s="140">
        <f t="shared" si="337"/>
        <v>0</v>
      </c>
      <c r="I3610" s="122">
        <f t="shared" si="341"/>
        <v>0</v>
      </c>
      <c r="K3610" s="120"/>
      <c r="L3610" s="141" t="e">
        <f t="shared" si="338"/>
        <v>#N/A</v>
      </c>
      <c r="M3610" s="142">
        <f>IF(C3610="ZZ Group",(SUM(IFERROR(SUM(VLOOKUP(C3610,SpeciesLookup,37,FALSE)*E3610/L3610*20*0.001),0)*(1-G3610))),SUM(IFERROR(SUM(VLOOKUP(C3610,SpeciesLookup,37,FALSE)/L3610*'6. Look Up Tables'!$M$9*0.001),0)*(1-G3610)))</f>
        <v>0</v>
      </c>
      <c r="N3610" s="120" t="s">
        <v>114</v>
      </c>
      <c r="O3610" s="122">
        <f t="shared" si="339"/>
        <v>0</v>
      </c>
      <c r="P3610" s="123"/>
    </row>
    <row r="3611" spans="2:16" x14ac:dyDescent="0.2">
      <c r="B3611" s="124"/>
      <c r="C3611" s="137"/>
      <c r="D3611" s="138">
        <f t="shared" si="336"/>
        <v>0</v>
      </c>
      <c r="E3611" s="231"/>
      <c r="F3611" s="119"/>
      <c r="G3611" s="139">
        <f t="shared" si="340"/>
        <v>0</v>
      </c>
      <c r="H3611" s="140">
        <f t="shared" si="337"/>
        <v>0</v>
      </c>
      <c r="I3611" s="122">
        <f t="shared" si="341"/>
        <v>0</v>
      </c>
      <c r="K3611" s="120"/>
      <c r="L3611" s="141" t="e">
        <f t="shared" si="338"/>
        <v>#N/A</v>
      </c>
      <c r="M3611" s="142">
        <f>IF(C3611="ZZ Group",(SUM(IFERROR(SUM(VLOOKUP(C3611,SpeciesLookup,37,FALSE)*E3611/L3611*20*0.001),0)*(1-G3611))),SUM(IFERROR(SUM(VLOOKUP(C3611,SpeciesLookup,37,FALSE)/L3611*'6. Look Up Tables'!$M$9*0.001),0)*(1-G3611)))</f>
        <v>0</v>
      </c>
      <c r="N3611" s="120" t="s">
        <v>114</v>
      </c>
      <c r="O3611" s="122">
        <f t="shared" si="339"/>
        <v>0</v>
      </c>
      <c r="P3611" s="123"/>
    </row>
    <row r="3612" spans="2:16" x14ac:dyDescent="0.2">
      <c r="B3612" s="124"/>
      <c r="C3612" s="137"/>
      <c r="D3612" s="138">
        <f t="shared" si="336"/>
        <v>0</v>
      </c>
      <c r="E3612" s="231"/>
      <c r="F3612" s="119"/>
      <c r="G3612" s="139">
        <f t="shared" si="340"/>
        <v>0</v>
      </c>
      <c r="H3612" s="140">
        <f t="shared" si="337"/>
        <v>0</v>
      </c>
      <c r="I3612" s="122">
        <f t="shared" si="341"/>
        <v>0</v>
      </c>
      <c r="K3612" s="120"/>
      <c r="L3612" s="141" t="e">
        <f t="shared" si="338"/>
        <v>#N/A</v>
      </c>
      <c r="M3612" s="142">
        <f>IF(C3612="ZZ Group",(SUM(IFERROR(SUM(VLOOKUP(C3612,SpeciesLookup,37,FALSE)*E3612/L3612*20*0.001),0)*(1-G3612))),SUM(IFERROR(SUM(VLOOKUP(C3612,SpeciesLookup,37,FALSE)/L3612*'6. Look Up Tables'!$M$9*0.001),0)*(1-G3612)))</f>
        <v>0</v>
      </c>
      <c r="N3612" s="120" t="s">
        <v>114</v>
      </c>
      <c r="O3612" s="122">
        <f t="shared" si="339"/>
        <v>0</v>
      </c>
      <c r="P3612" s="123"/>
    </row>
    <row r="3613" spans="2:16" x14ac:dyDescent="0.2">
      <c r="B3613" s="124"/>
      <c r="C3613" s="137"/>
      <c r="D3613" s="138">
        <f t="shared" si="336"/>
        <v>0</v>
      </c>
      <c r="E3613" s="231"/>
      <c r="F3613" s="119"/>
      <c r="G3613" s="139">
        <f t="shared" si="340"/>
        <v>0</v>
      </c>
      <c r="H3613" s="140">
        <f t="shared" si="337"/>
        <v>0</v>
      </c>
      <c r="I3613" s="122">
        <f t="shared" si="341"/>
        <v>0</v>
      </c>
      <c r="K3613" s="120"/>
      <c r="L3613" s="141" t="e">
        <f t="shared" si="338"/>
        <v>#N/A</v>
      </c>
      <c r="M3613" s="142">
        <f>IF(C3613="ZZ Group",(SUM(IFERROR(SUM(VLOOKUP(C3613,SpeciesLookup,37,FALSE)*E3613/L3613*20*0.001),0)*(1-G3613))),SUM(IFERROR(SUM(VLOOKUP(C3613,SpeciesLookup,37,FALSE)/L3613*'6. Look Up Tables'!$M$9*0.001),0)*(1-G3613)))</f>
        <v>0</v>
      </c>
      <c r="N3613" s="120" t="s">
        <v>114</v>
      </c>
      <c r="O3613" s="122">
        <f t="shared" si="339"/>
        <v>0</v>
      </c>
      <c r="P3613" s="123"/>
    </row>
    <row r="3614" spans="2:16" x14ac:dyDescent="0.2">
      <c r="B3614" s="124"/>
      <c r="C3614" s="137"/>
      <c r="D3614" s="138">
        <f t="shared" si="336"/>
        <v>0</v>
      </c>
      <c r="E3614" s="231"/>
      <c r="F3614" s="119"/>
      <c r="G3614" s="139">
        <f t="shared" si="340"/>
        <v>0</v>
      </c>
      <c r="H3614" s="140">
        <f t="shared" si="337"/>
        <v>0</v>
      </c>
      <c r="I3614" s="122">
        <f t="shared" si="341"/>
        <v>0</v>
      </c>
      <c r="K3614" s="120"/>
      <c r="L3614" s="141" t="e">
        <f t="shared" si="338"/>
        <v>#N/A</v>
      </c>
      <c r="M3614" s="142">
        <f>IF(C3614="ZZ Group",(SUM(IFERROR(SUM(VLOOKUP(C3614,SpeciesLookup,37,FALSE)*E3614/L3614*20*0.001),0)*(1-G3614))),SUM(IFERROR(SUM(VLOOKUP(C3614,SpeciesLookup,37,FALSE)/L3614*'6. Look Up Tables'!$M$9*0.001),0)*(1-G3614)))</f>
        <v>0</v>
      </c>
      <c r="N3614" s="120" t="s">
        <v>114</v>
      </c>
      <c r="O3614" s="122">
        <f t="shared" si="339"/>
        <v>0</v>
      </c>
      <c r="P3614" s="123"/>
    </row>
    <row r="3615" spans="2:16" x14ac:dyDescent="0.2">
      <c r="B3615" s="124"/>
      <c r="C3615" s="137"/>
      <c r="D3615" s="138">
        <f t="shared" si="336"/>
        <v>0</v>
      </c>
      <c r="E3615" s="231"/>
      <c r="F3615" s="119"/>
      <c r="G3615" s="139">
        <f t="shared" si="340"/>
        <v>0</v>
      </c>
      <c r="H3615" s="140">
        <f t="shared" si="337"/>
        <v>0</v>
      </c>
      <c r="I3615" s="122">
        <f t="shared" si="341"/>
        <v>0</v>
      </c>
      <c r="K3615" s="120"/>
      <c r="L3615" s="141" t="e">
        <f t="shared" si="338"/>
        <v>#N/A</v>
      </c>
      <c r="M3615" s="142">
        <f>IF(C3615="ZZ Group",(SUM(IFERROR(SUM(VLOOKUP(C3615,SpeciesLookup,37,FALSE)*E3615/L3615*20*0.001),0)*(1-G3615))),SUM(IFERROR(SUM(VLOOKUP(C3615,SpeciesLookup,37,FALSE)/L3615*'6. Look Up Tables'!$M$9*0.001),0)*(1-G3615)))</f>
        <v>0</v>
      </c>
      <c r="N3615" s="120" t="s">
        <v>114</v>
      </c>
      <c r="O3615" s="122">
        <f t="shared" si="339"/>
        <v>0</v>
      </c>
      <c r="P3615" s="123"/>
    </row>
    <row r="3616" spans="2:16" x14ac:dyDescent="0.2">
      <c r="B3616" s="124"/>
      <c r="C3616" s="137"/>
      <c r="D3616" s="138">
        <f t="shared" si="336"/>
        <v>0</v>
      </c>
      <c r="E3616" s="231"/>
      <c r="F3616" s="119"/>
      <c r="G3616" s="139">
        <f t="shared" si="340"/>
        <v>0</v>
      </c>
      <c r="H3616" s="140">
        <f t="shared" si="337"/>
        <v>0</v>
      </c>
      <c r="I3616" s="122">
        <f t="shared" si="341"/>
        <v>0</v>
      </c>
      <c r="K3616" s="120"/>
      <c r="L3616" s="141" t="e">
        <f t="shared" si="338"/>
        <v>#N/A</v>
      </c>
      <c r="M3616" s="142">
        <f>IF(C3616="ZZ Group",(SUM(IFERROR(SUM(VLOOKUP(C3616,SpeciesLookup,37,FALSE)*E3616/L3616*20*0.001),0)*(1-G3616))),SUM(IFERROR(SUM(VLOOKUP(C3616,SpeciesLookup,37,FALSE)/L3616*'6. Look Up Tables'!$M$9*0.001),0)*(1-G3616)))</f>
        <v>0</v>
      </c>
      <c r="N3616" s="120" t="s">
        <v>114</v>
      </c>
      <c r="O3616" s="122">
        <f t="shared" si="339"/>
        <v>0</v>
      </c>
      <c r="P3616" s="123"/>
    </row>
    <row r="3617" spans="2:16" x14ac:dyDescent="0.2">
      <c r="B3617" s="124"/>
      <c r="C3617" s="137"/>
      <c r="D3617" s="138">
        <f t="shared" si="336"/>
        <v>0</v>
      </c>
      <c r="E3617" s="231"/>
      <c r="F3617" s="119"/>
      <c r="G3617" s="139">
        <f t="shared" si="340"/>
        <v>0</v>
      </c>
      <c r="H3617" s="140">
        <f t="shared" si="337"/>
        <v>0</v>
      </c>
      <c r="I3617" s="122">
        <f t="shared" si="341"/>
        <v>0</v>
      </c>
      <c r="K3617" s="120"/>
      <c r="L3617" s="141" t="e">
        <f t="shared" si="338"/>
        <v>#N/A</v>
      </c>
      <c r="M3617" s="142">
        <f>IF(C3617="ZZ Group",(SUM(IFERROR(SUM(VLOOKUP(C3617,SpeciesLookup,37,FALSE)*E3617/L3617*20*0.001),0)*(1-G3617))),SUM(IFERROR(SUM(VLOOKUP(C3617,SpeciesLookup,37,FALSE)/L3617*'6. Look Up Tables'!$M$9*0.001),0)*(1-G3617)))</f>
        <v>0</v>
      </c>
      <c r="N3617" s="120" t="s">
        <v>114</v>
      </c>
      <c r="O3617" s="122">
        <f t="shared" si="339"/>
        <v>0</v>
      </c>
      <c r="P3617" s="123"/>
    </row>
    <row r="3618" spans="2:16" x14ac:dyDescent="0.2">
      <c r="B3618" s="124"/>
      <c r="C3618" s="137"/>
      <c r="D3618" s="138">
        <f t="shared" si="336"/>
        <v>0</v>
      </c>
      <c r="E3618" s="231"/>
      <c r="F3618" s="119"/>
      <c r="G3618" s="139">
        <f t="shared" si="340"/>
        <v>0</v>
      </c>
      <c r="H3618" s="140">
        <f t="shared" si="337"/>
        <v>0</v>
      </c>
      <c r="I3618" s="122">
        <f t="shared" si="341"/>
        <v>0</v>
      </c>
      <c r="K3618" s="120"/>
      <c r="L3618" s="141" t="e">
        <f t="shared" si="338"/>
        <v>#N/A</v>
      </c>
      <c r="M3618" s="142">
        <f>IF(C3618="ZZ Group",(SUM(IFERROR(SUM(VLOOKUP(C3618,SpeciesLookup,37,FALSE)*E3618/L3618*20*0.001),0)*(1-G3618))),SUM(IFERROR(SUM(VLOOKUP(C3618,SpeciesLookup,37,FALSE)/L3618*'6. Look Up Tables'!$M$9*0.001),0)*(1-G3618)))</f>
        <v>0</v>
      </c>
      <c r="N3618" s="120" t="s">
        <v>114</v>
      </c>
      <c r="O3618" s="122">
        <f t="shared" si="339"/>
        <v>0</v>
      </c>
      <c r="P3618" s="123"/>
    </row>
    <row r="3619" spans="2:16" x14ac:dyDescent="0.2">
      <c r="B3619" s="124"/>
      <c r="C3619" s="137"/>
      <c r="D3619" s="138">
        <f t="shared" si="336"/>
        <v>0</v>
      </c>
      <c r="E3619" s="231"/>
      <c r="F3619" s="119"/>
      <c r="G3619" s="139">
        <f t="shared" si="340"/>
        <v>0</v>
      </c>
      <c r="H3619" s="140">
        <f t="shared" si="337"/>
        <v>0</v>
      </c>
      <c r="I3619" s="122">
        <f t="shared" si="341"/>
        <v>0</v>
      </c>
      <c r="K3619" s="120"/>
      <c r="L3619" s="141" t="e">
        <f t="shared" si="338"/>
        <v>#N/A</v>
      </c>
      <c r="M3619" s="142">
        <f>IF(C3619="ZZ Group",(SUM(IFERROR(SUM(VLOOKUP(C3619,SpeciesLookup,37,FALSE)*E3619/L3619*20*0.001),0)*(1-G3619))),SUM(IFERROR(SUM(VLOOKUP(C3619,SpeciesLookup,37,FALSE)/L3619*'6. Look Up Tables'!$M$9*0.001),0)*(1-G3619)))</f>
        <v>0</v>
      </c>
      <c r="N3619" s="120" t="s">
        <v>114</v>
      </c>
      <c r="O3619" s="122">
        <f t="shared" si="339"/>
        <v>0</v>
      </c>
      <c r="P3619" s="123"/>
    </row>
    <row r="3620" spans="2:16" x14ac:dyDescent="0.2">
      <c r="B3620" s="124"/>
      <c r="C3620" s="137"/>
      <c r="D3620" s="138">
        <f t="shared" si="336"/>
        <v>0</v>
      </c>
      <c r="E3620" s="231"/>
      <c r="F3620" s="119"/>
      <c r="G3620" s="139">
        <f t="shared" si="340"/>
        <v>0</v>
      </c>
      <c r="H3620" s="140">
        <f t="shared" si="337"/>
        <v>0</v>
      </c>
      <c r="I3620" s="122">
        <f t="shared" si="341"/>
        <v>0</v>
      </c>
      <c r="K3620" s="120"/>
      <c r="L3620" s="141" t="e">
        <f t="shared" si="338"/>
        <v>#N/A</v>
      </c>
      <c r="M3620" s="142">
        <f>IF(C3620="ZZ Group",(SUM(IFERROR(SUM(VLOOKUP(C3620,SpeciesLookup,37,FALSE)*E3620/L3620*20*0.001),0)*(1-G3620))),SUM(IFERROR(SUM(VLOOKUP(C3620,SpeciesLookup,37,FALSE)/L3620*'6. Look Up Tables'!$M$9*0.001),0)*(1-G3620)))</f>
        <v>0</v>
      </c>
      <c r="N3620" s="120" t="s">
        <v>114</v>
      </c>
      <c r="O3620" s="122">
        <f t="shared" si="339"/>
        <v>0</v>
      </c>
      <c r="P3620" s="123"/>
    </row>
    <row r="3621" spans="2:16" x14ac:dyDescent="0.2">
      <c r="B3621" s="124"/>
      <c r="C3621" s="137"/>
      <c r="D3621" s="138">
        <f t="shared" si="336"/>
        <v>0</v>
      </c>
      <c r="E3621" s="231"/>
      <c r="F3621" s="119"/>
      <c r="G3621" s="139">
        <f t="shared" si="340"/>
        <v>0</v>
      </c>
      <c r="H3621" s="140">
        <f t="shared" si="337"/>
        <v>0</v>
      </c>
      <c r="I3621" s="122">
        <f t="shared" si="341"/>
        <v>0</v>
      </c>
      <c r="K3621" s="120"/>
      <c r="L3621" s="141" t="e">
        <f t="shared" si="338"/>
        <v>#N/A</v>
      </c>
      <c r="M3621" s="142">
        <f>IF(C3621="ZZ Group",(SUM(IFERROR(SUM(VLOOKUP(C3621,SpeciesLookup,37,FALSE)*E3621/L3621*20*0.001),0)*(1-G3621))),SUM(IFERROR(SUM(VLOOKUP(C3621,SpeciesLookup,37,FALSE)/L3621*'6. Look Up Tables'!$M$9*0.001),0)*(1-G3621)))</f>
        <v>0</v>
      </c>
      <c r="N3621" s="120" t="s">
        <v>114</v>
      </c>
      <c r="O3621" s="122">
        <f t="shared" si="339"/>
        <v>0</v>
      </c>
      <c r="P3621" s="123"/>
    </row>
    <row r="3622" spans="2:16" x14ac:dyDescent="0.2">
      <c r="B3622" s="124"/>
      <c r="C3622" s="137"/>
      <c r="D3622" s="138">
        <f t="shared" si="336"/>
        <v>0</v>
      </c>
      <c r="E3622" s="231"/>
      <c r="F3622" s="119"/>
      <c r="G3622" s="139">
        <f t="shared" si="340"/>
        <v>0</v>
      </c>
      <c r="H3622" s="140">
        <f t="shared" si="337"/>
        <v>0</v>
      </c>
      <c r="I3622" s="122">
        <f t="shared" si="341"/>
        <v>0</v>
      </c>
      <c r="K3622" s="120"/>
      <c r="L3622" s="141" t="e">
        <f t="shared" si="338"/>
        <v>#N/A</v>
      </c>
      <c r="M3622" s="142">
        <f>IF(C3622="ZZ Group",(SUM(IFERROR(SUM(VLOOKUP(C3622,SpeciesLookup,37,FALSE)*E3622/L3622*20*0.001),0)*(1-G3622))),SUM(IFERROR(SUM(VLOOKUP(C3622,SpeciesLookup,37,FALSE)/L3622*'6. Look Up Tables'!$M$9*0.001),0)*(1-G3622)))</f>
        <v>0</v>
      </c>
      <c r="N3622" s="120" t="s">
        <v>114</v>
      </c>
      <c r="O3622" s="122">
        <f t="shared" si="339"/>
        <v>0</v>
      </c>
      <c r="P3622" s="123"/>
    </row>
    <row r="3623" spans="2:16" x14ac:dyDescent="0.2">
      <c r="B3623" s="124"/>
      <c r="C3623" s="137"/>
      <c r="D3623" s="138">
        <f t="shared" si="336"/>
        <v>0</v>
      </c>
      <c r="E3623" s="231"/>
      <c r="F3623" s="119"/>
      <c r="G3623" s="139">
        <f t="shared" si="340"/>
        <v>0</v>
      </c>
      <c r="H3623" s="140">
        <f t="shared" si="337"/>
        <v>0</v>
      </c>
      <c r="I3623" s="122">
        <f t="shared" si="341"/>
        <v>0</v>
      </c>
      <c r="K3623" s="120"/>
      <c r="L3623" s="141" t="e">
        <f t="shared" si="338"/>
        <v>#N/A</v>
      </c>
      <c r="M3623" s="142">
        <f>IF(C3623="ZZ Group",(SUM(IFERROR(SUM(VLOOKUP(C3623,SpeciesLookup,37,FALSE)*E3623/L3623*20*0.001),0)*(1-G3623))),SUM(IFERROR(SUM(VLOOKUP(C3623,SpeciesLookup,37,FALSE)/L3623*'6. Look Up Tables'!$M$9*0.001),0)*(1-G3623)))</f>
        <v>0</v>
      </c>
      <c r="N3623" s="120" t="s">
        <v>114</v>
      </c>
      <c r="O3623" s="122">
        <f t="shared" si="339"/>
        <v>0</v>
      </c>
      <c r="P3623" s="123"/>
    </row>
    <row r="3624" spans="2:16" x14ac:dyDescent="0.2">
      <c r="B3624" s="124"/>
      <c r="C3624" s="137"/>
      <c r="D3624" s="138">
        <f t="shared" si="336"/>
        <v>0</v>
      </c>
      <c r="E3624" s="231"/>
      <c r="F3624" s="119"/>
      <c r="G3624" s="139">
        <f t="shared" si="340"/>
        <v>0</v>
      </c>
      <c r="H3624" s="140">
        <f t="shared" si="337"/>
        <v>0</v>
      </c>
      <c r="I3624" s="122">
        <f t="shared" si="341"/>
        <v>0</v>
      </c>
      <c r="K3624" s="120"/>
      <c r="L3624" s="141" t="e">
        <f t="shared" si="338"/>
        <v>#N/A</v>
      </c>
      <c r="M3624" s="142">
        <f>IF(C3624="ZZ Group",(SUM(IFERROR(SUM(VLOOKUP(C3624,SpeciesLookup,37,FALSE)*E3624/L3624*20*0.001),0)*(1-G3624))),SUM(IFERROR(SUM(VLOOKUP(C3624,SpeciesLookup,37,FALSE)/L3624*'6. Look Up Tables'!$M$9*0.001),0)*(1-G3624)))</f>
        <v>0</v>
      </c>
      <c r="N3624" s="120" t="s">
        <v>114</v>
      </c>
      <c r="O3624" s="122">
        <f t="shared" si="339"/>
        <v>0</v>
      </c>
      <c r="P3624" s="123"/>
    </row>
    <row r="3625" spans="2:16" x14ac:dyDescent="0.2">
      <c r="B3625" s="124"/>
      <c r="C3625" s="137"/>
      <c r="D3625" s="138">
        <f t="shared" si="336"/>
        <v>0</v>
      </c>
      <c r="E3625" s="231"/>
      <c r="F3625" s="119"/>
      <c r="G3625" s="139">
        <f t="shared" si="340"/>
        <v>0</v>
      </c>
      <c r="H3625" s="140">
        <f t="shared" si="337"/>
        <v>0</v>
      </c>
      <c r="I3625" s="122">
        <f t="shared" si="341"/>
        <v>0</v>
      </c>
      <c r="K3625" s="120"/>
      <c r="L3625" s="141" t="e">
        <f t="shared" si="338"/>
        <v>#N/A</v>
      </c>
      <c r="M3625" s="142">
        <f>IF(C3625="ZZ Group",(SUM(IFERROR(SUM(VLOOKUP(C3625,SpeciesLookup,37,FALSE)*E3625/L3625*20*0.001),0)*(1-G3625))),SUM(IFERROR(SUM(VLOOKUP(C3625,SpeciesLookup,37,FALSE)/L3625*'6. Look Up Tables'!$M$9*0.001),0)*(1-G3625)))</f>
        <v>0</v>
      </c>
      <c r="N3625" s="120" t="s">
        <v>114</v>
      </c>
      <c r="O3625" s="122">
        <f t="shared" si="339"/>
        <v>0</v>
      </c>
      <c r="P3625" s="123"/>
    </row>
    <row r="3626" spans="2:16" x14ac:dyDescent="0.2">
      <c r="B3626" s="124"/>
      <c r="C3626" s="137"/>
      <c r="D3626" s="138">
        <f t="shared" si="336"/>
        <v>0</v>
      </c>
      <c r="E3626" s="231"/>
      <c r="F3626" s="119"/>
      <c r="G3626" s="139">
        <f t="shared" si="340"/>
        <v>0</v>
      </c>
      <c r="H3626" s="140">
        <f t="shared" si="337"/>
        <v>0</v>
      </c>
      <c r="I3626" s="122">
        <f t="shared" si="341"/>
        <v>0</v>
      </c>
      <c r="K3626" s="120"/>
      <c r="L3626" s="141" t="e">
        <f t="shared" si="338"/>
        <v>#N/A</v>
      </c>
      <c r="M3626" s="142">
        <f>IF(C3626="ZZ Group",(SUM(IFERROR(SUM(VLOOKUP(C3626,SpeciesLookup,37,FALSE)*E3626/L3626*20*0.001),0)*(1-G3626))),SUM(IFERROR(SUM(VLOOKUP(C3626,SpeciesLookup,37,FALSE)/L3626*'6. Look Up Tables'!$M$9*0.001),0)*(1-G3626)))</f>
        <v>0</v>
      </c>
      <c r="N3626" s="120" t="s">
        <v>114</v>
      </c>
      <c r="O3626" s="122">
        <f t="shared" si="339"/>
        <v>0</v>
      </c>
      <c r="P3626" s="123"/>
    </row>
    <row r="3627" spans="2:16" x14ac:dyDescent="0.2">
      <c r="B3627" s="124"/>
      <c r="C3627" s="137"/>
      <c r="D3627" s="138">
        <f t="shared" si="336"/>
        <v>0</v>
      </c>
      <c r="E3627" s="231"/>
      <c r="F3627" s="119"/>
      <c r="G3627" s="139">
        <f t="shared" si="340"/>
        <v>0</v>
      </c>
      <c r="H3627" s="140">
        <f t="shared" si="337"/>
        <v>0</v>
      </c>
      <c r="I3627" s="122">
        <f t="shared" si="341"/>
        <v>0</v>
      </c>
      <c r="K3627" s="120"/>
      <c r="L3627" s="141" t="e">
        <f t="shared" si="338"/>
        <v>#N/A</v>
      </c>
      <c r="M3627" s="142">
        <f>IF(C3627="ZZ Group",(SUM(IFERROR(SUM(VLOOKUP(C3627,SpeciesLookup,37,FALSE)*E3627/L3627*20*0.001),0)*(1-G3627))),SUM(IFERROR(SUM(VLOOKUP(C3627,SpeciesLookup,37,FALSE)/L3627*'6. Look Up Tables'!$M$9*0.001),0)*(1-G3627)))</f>
        <v>0</v>
      </c>
      <c r="N3627" s="120" t="s">
        <v>114</v>
      </c>
      <c r="O3627" s="122">
        <f t="shared" si="339"/>
        <v>0</v>
      </c>
      <c r="P3627" s="123"/>
    </row>
    <row r="3628" spans="2:16" x14ac:dyDescent="0.2">
      <c r="B3628" s="124"/>
      <c r="C3628" s="137"/>
      <c r="D3628" s="138">
        <f t="shared" si="336"/>
        <v>0</v>
      </c>
      <c r="E3628" s="231"/>
      <c r="F3628" s="119"/>
      <c r="G3628" s="139">
        <f t="shared" si="340"/>
        <v>0</v>
      </c>
      <c r="H3628" s="140">
        <f t="shared" si="337"/>
        <v>0</v>
      </c>
      <c r="I3628" s="122">
        <f t="shared" si="341"/>
        <v>0</v>
      </c>
      <c r="K3628" s="120"/>
      <c r="L3628" s="141" t="e">
        <f t="shared" si="338"/>
        <v>#N/A</v>
      </c>
      <c r="M3628" s="142">
        <f>IF(C3628="ZZ Group",(SUM(IFERROR(SUM(VLOOKUP(C3628,SpeciesLookup,37,FALSE)*E3628/L3628*20*0.001),0)*(1-G3628))),SUM(IFERROR(SUM(VLOOKUP(C3628,SpeciesLookup,37,FALSE)/L3628*'6. Look Up Tables'!$M$9*0.001),0)*(1-G3628)))</f>
        <v>0</v>
      </c>
      <c r="N3628" s="120" t="s">
        <v>114</v>
      </c>
      <c r="O3628" s="122">
        <f t="shared" si="339"/>
        <v>0</v>
      </c>
      <c r="P3628" s="123"/>
    </row>
    <row r="3629" spans="2:16" x14ac:dyDescent="0.2">
      <c r="B3629" s="124"/>
      <c r="C3629" s="137"/>
      <c r="D3629" s="138">
        <f t="shared" si="336"/>
        <v>0</v>
      </c>
      <c r="E3629" s="231"/>
      <c r="F3629" s="119"/>
      <c r="G3629" s="139">
        <f t="shared" si="340"/>
        <v>0</v>
      </c>
      <c r="H3629" s="140">
        <f t="shared" si="337"/>
        <v>0</v>
      </c>
      <c r="I3629" s="122">
        <f t="shared" si="341"/>
        <v>0</v>
      </c>
      <c r="K3629" s="120"/>
      <c r="L3629" s="141" t="e">
        <f t="shared" si="338"/>
        <v>#N/A</v>
      </c>
      <c r="M3629" s="142">
        <f>IF(C3629="ZZ Group",(SUM(IFERROR(SUM(VLOOKUP(C3629,SpeciesLookup,37,FALSE)*E3629/L3629*20*0.001),0)*(1-G3629))),SUM(IFERROR(SUM(VLOOKUP(C3629,SpeciesLookup,37,FALSE)/L3629*'6. Look Up Tables'!$M$9*0.001),0)*(1-G3629)))</f>
        <v>0</v>
      </c>
      <c r="N3629" s="120" t="s">
        <v>114</v>
      </c>
      <c r="O3629" s="122">
        <f t="shared" si="339"/>
        <v>0</v>
      </c>
      <c r="P3629" s="123"/>
    </row>
    <row r="3630" spans="2:16" x14ac:dyDescent="0.2">
      <c r="B3630" s="124"/>
      <c r="C3630" s="137"/>
      <c r="D3630" s="138">
        <f t="shared" si="336"/>
        <v>0</v>
      </c>
      <c r="E3630" s="231"/>
      <c r="F3630" s="119"/>
      <c r="G3630" s="139">
        <f t="shared" si="340"/>
        <v>0</v>
      </c>
      <c r="H3630" s="140">
        <f t="shared" si="337"/>
        <v>0</v>
      </c>
      <c r="I3630" s="122">
        <f t="shared" si="341"/>
        <v>0</v>
      </c>
      <c r="K3630" s="120"/>
      <c r="L3630" s="141" t="e">
        <f t="shared" si="338"/>
        <v>#N/A</v>
      </c>
      <c r="M3630" s="142">
        <f>IF(C3630="ZZ Group",(SUM(IFERROR(SUM(VLOOKUP(C3630,SpeciesLookup,37,FALSE)*E3630/L3630*20*0.001),0)*(1-G3630))),SUM(IFERROR(SUM(VLOOKUP(C3630,SpeciesLookup,37,FALSE)/L3630*'6. Look Up Tables'!$M$9*0.001),0)*(1-G3630)))</f>
        <v>0</v>
      </c>
      <c r="N3630" s="120" t="s">
        <v>114</v>
      </c>
      <c r="O3630" s="122">
        <f t="shared" si="339"/>
        <v>0</v>
      </c>
      <c r="P3630" s="123"/>
    </row>
    <row r="3631" spans="2:16" x14ac:dyDescent="0.2">
      <c r="B3631" s="124"/>
      <c r="C3631" s="137"/>
      <c r="D3631" s="138">
        <f t="shared" si="336"/>
        <v>0</v>
      </c>
      <c r="E3631" s="231"/>
      <c r="F3631" s="119"/>
      <c r="G3631" s="139">
        <f t="shared" si="340"/>
        <v>0</v>
      </c>
      <c r="H3631" s="140">
        <f t="shared" si="337"/>
        <v>0</v>
      </c>
      <c r="I3631" s="122">
        <f t="shared" si="341"/>
        <v>0</v>
      </c>
      <c r="K3631" s="120"/>
      <c r="L3631" s="141" t="e">
        <f t="shared" si="338"/>
        <v>#N/A</v>
      </c>
      <c r="M3631" s="142">
        <f>IF(C3631="ZZ Group",(SUM(IFERROR(SUM(VLOOKUP(C3631,SpeciesLookup,37,FALSE)*E3631/L3631*20*0.001),0)*(1-G3631))),SUM(IFERROR(SUM(VLOOKUP(C3631,SpeciesLookup,37,FALSE)/L3631*'6. Look Up Tables'!$M$9*0.001),0)*(1-G3631)))</f>
        <v>0</v>
      </c>
      <c r="N3631" s="120" t="s">
        <v>114</v>
      </c>
      <c r="O3631" s="122">
        <f t="shared" si="339"/>
        <v>0</v>
      </c>
      <c r="P3631" s="123"/>
    </row>
    <row r="3632" spans="2:16" x14ac:dyDescent="0.2">
      <c r="B3632" s="124"/>
      <c r="C3632" s="137"/>
      <c r="D3632" s="138">
        <f t="shared" si="336"/>
        <v>0</v>
      </c>
      <c r="E3632" s="231"/>
      <c r="F3632" s="119"/>
      <c r="G3632" s="139">
        <f t="shared" si="340"/>
        <v>0</v>
      </c>
      <c r="H3632" s="140">
        <f t="shared" si="337"/>
        <v>0</v>
      </c>
      <c r="I3632" s="122">
        <f t="shared" si="341"/>
        <v>0</v>
      </c>
      <c r="K3632" s="120"/>
      <c r="L3632" s="141" t="e">
        <f t="shared" si="338"/>
        <v>#N/A</v>
      </c>
      <c r="M3632" s="142">
        <f>IF(C3632="ZZ Group",(SUM(IFERROR(SUM(VLOOKUP(C3632,SpeciesLookup,37,FALSE)*E3632/L3632*20*0.001),0)*(1-G3632))),SUM(IFERROR(SUM(VLOOKUP(C3632,SpeciesLookup,37,FALSE)/L3632*'6. Look Up Tables'!$M$9*0.001),0)*(1-G3632)))</f>
        <v>0</v>
      </c>
      <c r="N3632" s="120" t="s">
        <v>114</v>
      </c>
      <c r="O3632" s="122">
        <f t="shared" si="339"/>
        <v>0</v>
      </c>
      <c r="P3632" s="123"/>
    </row>
    <row r="3633" spans="2:16" x14ac:dyDescent="0.2">
      <c r="B3633" s="124"/>
      <c r="C3633" s="137"/>
      <c r="D3633" s="138">
        <f t="shared" si="336"/>
        <v>0</v>
      </c>
      <c r="E3633" s="231"/>
      <c r="F3633" s="119"/>
      <c r="G3633" s="139">
        <f t="shared" si="340"/>
        <v>0</v>
      </c>
      <c r="H3633" s="140">
        <f t="shared" si="337"/>
        <v>0</v>
      </c>
      <c r="I3633" s="122">
        <f t="shared" si="341"/>
        <v>0</v>
      </c>
      <c r="K3633" s="120"/>
      <c r="L3633" s="141" t="e">
        <f t="shared" si="338"/>
        <v>#N/A</v>
      </c>
      <c r="M3633" s="142">
        <f>IF(C3633="ZZ Group",(SUM(IFERROR(SUM(VLOOKUP(C3633,SpeciesLookup,37,FALSE)*E3633/L3633*20*0.001),0)*(1-G3633))),SUM(IFERROR(SUM(VLOOKUP(C3633,SpeciesLookup,37,FALSE)/L3633*'6. Look Up Tables'!$M$9*0.001),0)*(1-G3633)))</f>
        <v>0</v>
      </c>
      <c r="N3633" s="120" t="s">
        <v>114</v>
      </c>
      <c r="O3633" s="122">
        <f t="shared" si="339"/>
        <v>0</v>
      </c>
      <c r="P3633" s="123"/>
    </row>
    <row r="3634" spans="2:16" x14ac:dyDescent="0.2">
      <c r="B3634" s="124"/>
      <c r="C3634" s="137"/>
      <c r="D3634" s="138">
        <f t="shared" si="336"/>
        <v>0</v>
      </c>
      <c r="E3634" s="231"/>
      <c r="F3634" s="119"/>
      <c r="G3634" s="139">
        <f t="shared" si="340"/>
        <v>0</v>
      </c>
      <c r="H3634" s="140">
        <f t="shared" si="337"/>
        <v>0</v>
      </c>
      <c r="I3634" s="122">
        <f t="shared" si="341"/>
        <v>0</v>
      </c>
      <c r="K3634" s="120"/>
      <c r="L3634" s="141" t="e">
        <f t="shared" si="338"/>
        <v>#N/A</v>
      </c>
      <c r="M3634" s="142">
        <f>IF(C3634="ZZ Group",(SUM(IFERROR(SUM(VLOOKUP(C3634,SpeciesLookup,37,FALSE)*E3634/L3634*20*0.001),0)*(1-G3634))),SUM(IFERROR(SUM(VLOOKUP(C3634,SpeciesLookup,37,FALSE)/L3634*'6. Look Up Tables'!$M$9*0.001),0)*(1-G3634)))</f>
        <v>0</v>
      </c>
      <c r="N3634" s="120" t="s">
        <v>114</v>
      </c>
      <c r="O3634" s="122">
        <f t="shared" si="339"/>
        <v>0</v>
      </c>
      <c r="P3634" s="123"/>
    </row>
    <row r="3635" spans="2:16" x14ac:dyDescent="0.2">
      <c r="B3635" s="124"/>
      <c r="C3635" s="137"/>
      <c r="D3635" s="138">
        <f t="shared" si="336"/>
        <v>0</v>
      </c>
      <c r="E3635" s="231"/>
      <c r="F3635" s="119"/>
      <c r="G3635" s="139">
        <f t="shared" si="340"/>
        <v>0</v>
      </c>
      <c r="H3635" s="140">
        <f t="shared" si="337"/>
        <v>0</v>
      </c>
      <c r="I3635" s="122">
        <f t="shared" si="341"/>
        <v>0</v>
      </c>
      <c r="K3635" s="120"/>
      <c r="L3635" s="141" t="e">
        <f t="shared" si="338"/>
        <v>#N/A</v>
      </c>
      <c r="M3635" s="142">
        <f>IF(C3635="ZZ Group",(SUM(IFERROR(SUM(VLOOKUP(C3635,SpeciesLookup,37,FALSE)*E3635/L3635*20*0.001),0)*(1-G3635))),SUM(IFERROR(SUM(VLOOKUP(C3635,SpeciesLookup,37,FALSE)/L3635*'6. Look Up Tables'!$M$9*0.001),0)*(1-G3635)))</f>
        <v>0</v>
      </c>
      <c r="N3635" s="120" t="s">
        <v>114</v>
      </c>
      <c r="O3635" s="122">
        <f t="shared" si="339"/>
        <v>0</v>
      </c>
      <c r="P3635" s="123"/>
    </row>
    <row r="3636" spans="2:16" x14ac:dyDescent="0.2">
      <c r="B3636" s="124"/>
      <c r="C3636" s="137"/>
      <c r="D3636" s="138">
        <f t="shared" si="336"/>
        <v>0</v>
      </c>
      <c r="E3636" s="231"/>
      <c r="F3636" s="119"/>
      <c r="G3636" s="139">
        <f t="shared" si="340"/>
        <v>0</v>
      </c>
      <c r="H3636" s="140">
        <f t="shared" si="337"/>
        <v>0</v>
      </c>
      <c r="I3636" s="122">
        <f t="shared" si="341"/>
        <v>0</v>
      </c>
      <c r="K3636" s="120"/>
      <c r="L3636" s="141" t="e">
        <f t="shared" si="338"/>
        <v>#N/A</v>
      </c>
      <c r="M3636" s="142">
        <f>IF(C3636="ZZ Group",(SUM(IFERROR(SUM(VLOOKUP(C3636,SpeciesLookup,37,FALSE)*E3636/L3636*20*0.001),0)*(1-G3636))),SUM(IFERROR(SUM(VLOOKUP(C3636,SpeciesLookup,37,FALSE)/L3636*'6. Look Up Tables'!$M$9*0.001),0)*(1-G3636)))</f>
        <v>0</v>
      </c>
      <c r="N3636" s="120" t="s">
        <v>114</v>
      </c>
      <c r="O3636" s="122">
        <f t="shared" si="339"/>
        <v>0</v>
      </c>
      <c r="P3636" s="123"/>
    </row>
    <row r="3637" spans="2:16" x14ac:dyDescent="0.2">
      <c r="B3637" s="124"/>
      <c r="C3637" s="137"/>
      <c r="D3637" s="138">
        <f t="shared" si="336"/>
        <v>0</v>
      </c>
      <c r="E3637" s="231"/>
      <c r="F3637" s="119"/>
      <c r="G3637" s="139">
        <f t="shared" si="340"/>
        <v>0</v>
      </c>
      <c r="H3637" s="140">
        <f t="shared" si="337"/>
        <v>0</v>
      </c>
      <c r="I3637" s="122">
        <f t="shared" si="341"/>
        <v>0</v>
      </c>
      <c r="K3637" s="120"/>
      <c r="L3637" s="141" t="e">
        <f t="shared" si="338"/>
        <v>#N/A</v>
      </c>
      <c r="M3637" s="142">
        <f>IF(C3637="ZZ Group",(SUM(IFERROR(SUM(VLOOKUP(C3637,SpeciesLookup,37,FALSE)*E3637/L3637*20*0.001),0)*(1-G3637))),SUM(IFERROR(SUM(VLOOKUP(C3637,SpeciesLookup,37,FALSE)/L3637*'6. Look Up Tables'!$M$9*0.001),0)*(1-G3637)))</f>
        <v>0</v>
      </c>
      <c r="N3637" s="120" t="s">
        <v>114</v>
      </c>
      <c r="O3637" s="122">
        <f t="shared" si="339"/>
        <v>0</v>
      </c>
      <c r="P3637" s="123"/>
    </row>
    <row r="3638" spans="2:16" x14ac:dyDescent="0.2">
      <c r="B3638" s="124"/>
      <c r="C3638" s="137"/>
      <c r="D3638" s="138">
        <f t="shared" si="336"/>
        <v>0</v>
      </c>
      <c r="E3638" s="231"/>
      <c r="F3638" s="119"/>
      <c r="G3638" s="139">
        <f t="shared" si="340"/>
        <v>0</v>
      </c>
      <c r="H3638" s="140">
        <f t="shared" si="337"/>
        <v>0</v>
      </c>
      <c r="I3638" s="122">
        <f t="shared" si="341"/>
        <v>0</v>
      </c>
      <c r="K3638" s="120"/>
      <c r="L3638" s="141" t="e">
        <f t="shared" si="338"/>
        <v>#N/A</v>
      </c>
      <c r="M3638" s="142">
        <f>IF(C3638="ZZ Group",(SUM(IFERROR(SUM(VLOOKUP(C3638,SpeciesLookup,37,FALSE)*E3638/L3638*20*0.001),0)*(1-G3638))),SUM(IFERROR(SUM(VLOOKUP(C3638,SpeciesLookup,37,FALSE)/L3638*'6. Look Up Tables'!$M$9*0.001),0)*(1-G3638)))</f>
        <v>0</v>
      </c>
      <c r="N3638" s="120" t="s">
        <v>114</v>
      </c>
      <c r="O3638" s="122">
        <f t="shared" si="339"/>
        <v>0</v>
      </c>
      <c r="P3638" s="123"/>
    </row>
    <row r="3639" spans="2:16" x14ac:dyDescent="0.2">
      <c r="B3639" s="124"/>
      <c r="C3639" s="137"/>
      <c r="D3639" s="138">
        <f t="shared" si="336"/>
        <v>0</v>
      </c>
      <c r="E3639" s="231"/>
      <c r="F3639" s="119"/>
      <c r="G3639" s="139">
        <f t="shared" si="340"/>
        <v>0</v>
      </c>
      <c r="H3639" s="140">
        <f t="shared" si="337"/>
        <v>0</v>
      </c>
      <c r="I3639" s="122">
        <f t="shared" si="341"/>
        <v>0</v>
      </c>
      <c r="K3639" s="120"/>
      <c r="L3639" s="141" t="e">
        <f t="shared" si="338"/>
        <v>#N/A</v>
      </c>
      <c r="M3639" s="142">
        <f>IF(C3639="ZZ Group",(SUM(IFERROR(SUM(VLOOKUP(C3639,SpeciesLookup,37,FALSE)*E3639/L3639*20*0.001),0)*(1-G3639))),SUM(IFERROR(SUM(VLOOKUP(C3639,SpeciesLookup,37,FALSE)/L3639*'6. Look Up Tables'!$M$9*0.001),0)*(1-G3639)))</f>
        <v>0</v>
      </c>
      <c r="N3639" s="120" t="s">
        <v>114</v>
      </c>
      <c r="O3639" s="122">
        <f t="shared" si="339"/>
        <v>0</v>
      </c>
      <c r="P3639" s="123"/>
    </row>
    <row r="3640" spans="2:16" x14ac:dyDescent="0.2">
      <c r="B3640" s="124"/>
      <c r="C3640" s="137"/>
      <c r="D3640" s="138">
        <f t="shared" si="336"/>
        <v>0</v>
      </c>
      <c r="E3640" s="231"/>
      <c r="F3640" s="119"/>
      <c r="G3640" s="139">
        <f t="shared" si="340"/>
        <v>0</v>
      </c>
      <c r="H3640" s="140">
        <f t="shared" si="337"/>
        <v>0</v>
      </c>
      <c r="I3640" s="122">
        <f t="shared" si="341"/>
        <v>0</v>
      </c>
      <c r="K3640" s="120"/>
      <c r="L3640" s="141" t="e">
        <f t="shared" si="338"/>
        <v>#N/A</v>
      </c>
      <c r="M3640" s="142">
        <f>IF(C3640="ZZ Group",(SUM(IFERROR(SUM(VLOOKUP(C3640,SpeciesLookup,37,FALSE)*E3640/L3640*20*0.001),0)*(1-G3640))),SUM(IFERROR(SUM(VLOOKUP(C3640,SpeciesLookup,37,FALSE)/L3640*'6. Look Up Tables'!$M$9*0.001),0)*(1-G3640)))</f>
        <v>0</v>
      </c>
      <c r="N3640" s="120" t="s">
        <v>114</v>
      </c>
      <c r="O3640" s="122">
        <f t="shared" si="339"/>
        <v>0</v>
      </c>
      <c r="P3640" s="123"/>
    </row>
    <row r="3641" spans="2:16" x14ac:dyDescent="0.2">
      <c r="B3641" s="124"/>
      <c r="C3641" s="137"/>
      <c r="D3641" s="138">
        <f t="shared" si="336"/>
        <v>0</v>
      </c>
      <c r="E3641" s="231"/>
      <c r="F3641" s="119"/>
      <c r="G3641" s="139">
        <f t="shared" si="340"/>
        <v>0</v>
      </c>
      <c r="H3641" s="140">
        <f t="shared" si="337"/>
        <v>0</v>
      </c>
      <c r="I3641" s="122">
        <f t="shared" si="341"/>
        <v>0</v>
      </c>
      <c r="K3641" s="120"/>
      <c r="L3641" s="141" t="e">
        <f t="shared" si="338"/>
        <v>#N/A</v>
      </c>
      <c r="M3641" s="142">
        <f>IF(C3641="ZZ Group",(SUM(IFERROR(SUM(VLOOKUP(C3641,SpeciesLookup,37,FALSE)*E3641/L3641*20*0.001),0)*(1-G3641))),SUM(IFERROR(SUM(VLOOKUP(C3641,SpeciesLookup,37,FALSE)/L3641*'6. Look Up Tables'!$M$9*0.001),0)*(1-G3641)))</f>
        <v>0</v>
      </c>
      <c r="N3641" s="120" t="s">
        <v>114</v>
      </c>
      <c r="O3641" s="122">
        <f t="shared" si="339"/>
        <v>0</v>
      </c>
      <c r="P3641" s="123"/>
    </row>
    <row r="3642" spans="2:16" x14ac:dyDescent="0.2">
      <c r="B3642" s="124"/>
      <c r="C3642" s="137"/>
      <c r="D3642" s="138">
        <f t="shared" si="336"/>
        <v>0</v>
      </c>
      <c r="E3642" s="231"/>
      <c r="F3642" s="119"/>
      <c r="G3642" s="139">
        <f t="shared" si="340"/>
        <v>0</v>
      </c>
      <c r="H3642" s="140">
        <f t="shared" si="337"/>
        <v>0</v>
      </c>
      <c r="I3642" s="122">
        <f t="shared" si="341"/>
        <v>0</v>
      </c>
      <c r="K3642" s="120"/>
      <c r="L3642" s="141" t="e">
        <f t="shared" si="338"/>
        <v>#N/A</v>
      </c>
      <c r="M3642" s="142">
        <f>IF(C3642="ZZ Group",(SUM(IFERROR(SUM(VLOOKUP(C3642,SpeciesLookup,37,FALSE)*E3642/L3642*20*0.001),0)*(1-G3642))),SUM(IFERROR(SUM(VLOOKUP(C3642,SpeciesLookup,37,FALSE)/L3642*'6. Look Up Tables'!$M$9*0.001),0)*(1-G3642)))</f>
        <v>0</v>
      </c>
      <c r="N3642" s="120" t="s">
        <v>114</v>
      </c>
      <c r="O3642" s="122">
        <f t="shared" si="339"/>
        <v>0</v>
      </c>
      <c r="P3642" s="123"/>
    </row>
    <row r="3643" spans="2:16" x14ac:dyDescent="0.2">
      <c r="B3643" s="124"/>
      <c r="C3643" s="137"/>
      <c r="D3643" s="138">
        <f t="shared" si="336"/>
        <v>0</v>
      </c>
      <c r="E3643" s="231"/>
      <c r="F3643" s="119"/>
      <c r="G3643" s="139">
        <f t="shared" si="340"/>
        <v>0</v>
      </c>
      <c r="H3643" s="140">
        <f t="shared" si="337"/>
        <v>0</v>
      </c>
      <c r="I3643" s="122">
        <f t="shared" si="341"/>
        <v>0</v>
      </c>
      <c r="K3643" s="120"/>
      <c r="L3643" s="141" t="e">
        <f t="shared" si="338"/>
        <v>#N/A</v>
      </c>
      <c r="M3643" s="142">
        <f>IF(C3643="ZZ Group",(SUM(IFERROR(SUM(VLOOKUP(C3643,SpeciesLookup,37,FALSE)*E3643/L3643*20*0.001),0)*(1-G3643))),SUM(IFERROR(SUM(VLOOKUP(C3643,SpeciesLookup,37,FALSE)/L3643*'6. Look Up Tables'!$M$9*0.001),0)*(1-G3643)))</f>
        <v>0</v>
      </c>
      <c r="N3643" s="120" t="s">
        <v>114</v>
      </c>
      <c r="O3643" s="122">
        <f t="shared" si="339"/>
        <v>0</v>
      </c>
      <c r="P3643" s="123"/>
    </row>
    <row r="3644" spans="2:16" x14ac:dyDescent="0.2">
      <c r="B3644" s="124"/>
      <c r="C3644" s="137"/>
      <c r="D3644" s="138">
        <f t="shared" si="336"/>
        <v>0</v>
      </c>
      <c r="E3644" s="231"/>
      <c r="F3644" s="119"/>
      <c r="G3644" s="139">
        <f t="shared" si="340"/>
        <v>0</v>
      </c>
      <c r="H3644" s="140">
        <f t="shared" si="337"/>
        <v>0</v>
      </c>
      <c r="I3644" s="122">
        <f t="shared" si="341"/>
        <v>0</v>
      </c>
      <c r="K3644" s="120"/>
      <c r="L3644" s="141" t="e">
        <f t="shared" si="338"/>
        <v>#N/A</v>
      </c>
      <c r="M3644" s="142">
        <f>IF(C3644="ZZ Group",(SUM(IFERROR(SUM(VLOOKUP(C3644,SpeciesLookup,37,FALSE)*E3644/L3644*20*0.001),0)*(1-G3644))),SUM(IFERROR(SUM(VLOOKUP(C3644,SpeciesLookup,37,FALSE)/L3644*'6. Look Up Tables'!$M$9*0.001),0)*(1-G3644)))</f>
        <v>0</v>
      </c>
      <c r="N3644" s="120" t="s">
        <v>114</v>
      </c>
      <c r="O3644" s="122">
        <f t="shared" si="339"/>
        <v>0</v>
      </c>
      <c r="P3644" s="123"/>
    </row>
    <row r="3645" spans="2:16" x14ac:dyDescent="0.2">
      <c r="B3645" s="124"/>
      <c r="C3645" s="137"/>
      <c r="D3645" s="138">
        <f t="shared" si="336"/>
        <v>0</v>
      </c>
      <c r="E3645" s="231"/>
      <c r="F3645" s="119"/>
      <c r="G3645" s="139">
        <f t="shared" si="340"/>
        <v>0</v>
      </c>
      <c r="H3645" s="140">
        <f t="shared" si="337"/>
        <v>0</v>
      </c>
      <c r="I3645" s="122">
        <f t="shared" si="341"/>
        <v>0</v>
      </c>
      <c r="K3645" s="120"/>
      <c r="L3645" s="141" t="e">
        <f t="shared" si="338"/>
        <v>#N/A</v>
      </c>
      <c r="M3645" s="142">
        <f>IF(C3645="ZZ Group",(SUM(IFERROR(SUM(VLOOKUP(C3645,SpeciesLookup,37,FALSE)*E3645/L3645*20*0.001),0)*(1-G3645))),SUM(IFERROR(SUM(VLOOKUP(C3645,SpeciesLookup,37,FALSE)/L3645*'6. Look Up Tables'!$M$9*0.001),0)*(1-G3645)))</f>
        <v>0</v>
      </c>
      <c r="N3645" s="120" t="s">
        <v>114</v>
      </c>
      <c r="O3645" s="122">
        <f t="shared" si="339"/>
        <v>0</v>
      </c>
      <c r="P3645" s="123"/>
    </row>
    <row r="3646" spans="2:16" x14ac:dyDescent="0.2">
      <c r="B3646" s="124"/>
      <c r="C3646" s="137"/>
      <c r="D3646" s="138">
        <f t="shared" si="336"/>
        <v>0</v>
      </c>
      <c r="E3646" s="231"/>
      <c r="F3646" s="119"/>
      <c r="G3646" s="139">
        <f t="shared" si="340"/>
        <v>0</v>
      </c>
      <c r="H3646" s="140">
        <f t="shared" si="337"/>
        <v>0</v>
      </c>
      <c r="I3646" s="122">
        <f t="shared" si="341"/>
        <v>0</v>
      </c>
      <c r="K3646" s="120"/>
      <c r="L3646" s="141" t="e">
        <f t="shared" si="338"/>
        <v>#N/A</v>
      </c>
      <c r="M3646" s="142">
        <f>IF(C3646="ZZ Group",(SUM(IFERROR(SUM(VLOOKUP(C3646,SpeciesLookup,37,FALSE)*E3646/L3646*20*0.001),0)*(1-G3646))),SUM(IFERROR(SUM(VLOOKUP(C3646,SpeciesLookup,37,FALSE)/L3646*'6. Look Up Tables'!$M$9*0.001),0)*(1-G3646)))</f>
        <v>0</v>
      </c>
      <c r="N3646" s="120" t="s">
        <v>114</v>
      </c>
      <c r="O3646" s="122">
        <f t="shared" si="339"/>
        <v>0</v>
      </c>
      <c r="P3646" s="123"/>
    </row>
    <row r="3647" spans="2:16" x14ac:dyDescent="0.2">
      <c r="B3647" s="124"/>
      <c r="C3647" s="137"/>
      <c r="D3647" s="138">
        <f t="shared" si="336"/>
        <v>0</v>
      </c>
      <c r="E3647" s="231"/>
      <c r="F3647" s="119"/>
      <c r="G3647" s="139">
        <f t="shared" si="340"/>
        <v>0</v>
      </c>
      <c r="H3647" s="140">
        <f t="shared" si="337"/>
        <v>0</v>
      </c>
      <c r="I3647" s="122">
        <f t="shared" si="341"/>
        <v>0</v>
      </c>
      <c r="K3647" s="120"/>
      <c r="L3647" s="141" t="e">
        <f t="shared" si="338"/>
        <v>#N/A</v>
      </c>
      <c r="M3647" s="142">
        <f>IF(C3647="ZZ Group",(SUM(IFERROR(SUM(VLOOKUP(C3647,SpeciesLookup,37,FALSE)*E3647/L3647*20*0.001),0)*(1-G3647))),SUM(IFERROR(SUM(VLOOKUP(C3647,SpeciesLookup,37,FALSE)/L3647*'6. Look Up Tables'!$M$9*0.001),0)*(1-G3647)))</f>
        <v>0</v>
      </c>
      <c r="N3647" s="120" t="s">
        <v>114</v>
      </c>
      <c r="O3647" s="122">
        <f t="shared" si="339"/>
        <v>0</v>
      </c>
      <c r="P3647" s="123"/>
    </row>
    <row r="3648" spans="2:16" x14ac:dyDescent="0.2">
      <c r="B3648" s="124"/>
      <c r="C3648" s="137"/>
      <c r="D3648" s="138">
        <f t="shared" si="336"/>
        <v>0</v>
      </c>
      <c r="E3648" s="231"/>
      <c r="F3648" s="119"/>
      <c r="G3648" s="139">
        <f t="shared" si="340"/>
        <v>0</v>
      </c>
      <c r="H3648" s="140">
        <f t="shared" si="337"/>
        <v>0</v>
      </c>
      <c r="I3648" s="122">
        <f t="shared" si="341"/>
        <v>0</v>
      </c>
      <c r="K3648" s="120"/>
      <c r="L3648" s="141" t="e">
        <f t="shared" si="338"/>
        <v>#N/A</v>
      </c>
      <c r="M3648" s="142">
        <f>IF(C3648="ZZ Group",(SUM(IFERROR(SUM(VLOOKUP(C3648,SpeciesLookup,37,FALSE)*E3648/L3648*20*0.001),0)*(1-G3648))),SUM(IFERROR(SUM(VLOOKUP(C3648,SpeciesLookup,37,FALSE)/L3648*'6. Look Up Tables'!$M$9*0.001),0)*(1-G3648)))</f>
        <v>0</v>
      </c>
      <c r="N3648" s="120" t="s">
        <v>114</v>
      </c>
      <c r="O3648" s="122">
        <f t="shared" si="339"/>
        <v>0</v>
      </c>
      <c r="P3648" s="123"/>
    </row>
    <row r="3649" spans="2:16" x14ac:dyDescent="0.2">
      <c r="B3649" s="124"/>
      <c r="C3649" s="137"/>
      <c r="D3649" s="138">
        <f t="shared" ref="D3649:D3712" si="342">IFERROR(VLOOKUP(C3649,SpeciesLookup,25,FALSE),0)</f>
        <v>0</v>
      </c>
      <c r="E3649" s="231"/>
      <c r="F3649" s="119"/>
      <c r="G3649" s="139">
        <f t="shared" si="340"/>
        <v>0</v>
      </c>
      <c r="H3649" s="140">
        <f t="shared" ref="H3649:H3712" si="343">IFERROR(VLOOKUP(C3649,SpeciesLookup,26,FALSE),0)</f>
        <v>0</v>
      </c>
      <c r="I3649" s="122">
        <f t="shared" si="341"/>
        <v>0</v>
      </c>
      <c r="K3649" s="120"/>
      <c r="L3649" s="141" t="e">
        <f t="shared" ref="L3649:L3712" si="344">VLOOKUP(K3649,AWHC,2,FALSE)</f>
        <v>#N/A</v>
      </c>
      <c r="M3649" s="142">
        <f>IF(C3649="ZZ Group",(SUM(IFERROR(SUM(VLOOKUP(C3649,SpeciesLookup,37,FALSE)*E3649/L3649*20*0.001),0)*(1-G3649))),SUM(IFERROR(SUM(VLOOKUP(C3649,SpeciesLookup,37,FALSE)/L3649*'6. Look Up Tables'!$M$9*0.001),0)*(1-G3649)))</f>
        <v>0</v>
      </c>
      <c r="N3649" s="120" t="s">
        <v>114</v>
      </c>
      <c r="O3649" s="122">
        <f t="shared" ref="O3649:O3712" si="345">IF(N3649="Yes",M3649*0.8,M3649)</f>
        <v>0</v>
      </c>
      <c r="P3649" s="123"/>
    </row>
    <row r="3650" spans="2:16" x14ac:dyDescent="0.2">
      <c r="B3650" s="124"/>
      <c r="C3650" s="137"/>
      <c r="D3650" s="138">
        <f t="shared" si="342"/>
        <v>0</v>
      </c>
      <c r="E3650" s="231"/>
      <c r="F3650" s="119"/>
      <c r="G3650" s="139">
        <f t="shared" si="340"/>
        <v>0</v>
      </c>
      <c r="H3650" s="140">
        <f t="shared" si="343"/>
        <v>0</v>
      </c>
      <c r="I3650" s="122">
        <f t="shared" si="341"/>
        <v>0</v>
      </c>
      <c r="K3650" s="120"/>
      <c r="L3650" s="141" t="e">
        <f t="shared" si="344"/>
        <v>#N/A</v>
      </c>
      <c r="M3650" s="142">
        <f>IF(C3650="ZZ Group",(SUM(IFERROR(SUM(VLOOKUP(C3650,SpeciesLookup,37,FALSE)*E3650/L3650*20*0.001),0)*(1-G3650))),SUM(IFERROR(SUM(VLOOKUP(C3650,SpeciesLookup,37,FALSE)/L3650*'6. Look Up Tables'!$M$9*0.001),0)*(1-G3650)))</f>
        <v>0</v>
      </c>
      <c r="N3650" s="120" t="s">
        <v>114</v>
      </c>
      <c r="O3650" s="122">
        <f t="shared" si="345"/>
        <v>0</v>
      </c>
      <c r="P3650" s="123"/>
    </row>
    <row r="3651" spans="2:16" x14ac:dyDescent="0.2">
      <c r="B3651" s="124"/>
      <c r="C3651" s="137"/>
      <c r="D3651" s="138">
        <f t="shared" si="342"/>
        <v>0</v>
      </c>
      <c r="E3651" s="231"/>
      <c r="F3651" s="119"/>
      <c r="G3651" s="139">
        <f t="shared" si="340"/>
        <v>0</v>
      </c>
      <c r="H3651" s="140">
        <f t="shared" si="343"/>
        <v>0</v>
      </c>
      <c r="I3651" s="122">
        <f t="shared" si="341"/>
        <v>0</v>
      </c>
      <c r="K3651" s="120"/>
      <c r="L3651" s="141" t="e">
        <f t="shared" si="344"/>
        <v>#N/A</v>
      </c>
      <c r="M3651" s="142">
        <f>IF(C3651="ZZ Group",(SUM(IFERROR(SUM(VLOOKUP(C3651,SpeciesLookup,37,FALSE)*E3651/L3651*20*0.001),0)*(1-G3651))),SUM(IFERROR(SUM(VLOOKUP(C3651,SpeciesLookup,37,FALSE)/L3651*'6. Look Up Tables'!$M$9*0.001),0)*(1-G3651)))</f>
        <v>0</v>
      </c>
      <c r="N3651" s="120" t="s">
        <v>114</v>
      </c>
      <c r="O3651" s="122">
        <f t="shared" si="345"/>
        <v>0</v>
      </c>
      <c r="P3651" s="123"/>
    </row>
    <row r="3652" spans="2:16" x14ac:dyDescent="0.2">
      <c r="B3652" s="124"/>
      <c r="C3652" s="137"/>
      <c r="D3652" s="138">
        <f t="shared" si="342"/>
        <v>0</v>
      </c>
      <c r="E3652" s="231"/>
      <c r="F3652" s="119"/>
      <c r="G3652" s="139">
        <f t="shared" si="340"/>
        <v>0</v>
      </c>
      <c r="H3652" s="140">
        <f t="shared" si="343"/>
        <v>0</v>
      </c>
      <c r="I3652" s="122">
        <f t="shared" si="341"/>
        <v>0</v>
      </c>
      <c r="K3652" s="120"/>
      <c r="L3652" s="141" t="e">
        <f t="shared" si="344"/>
        <v>#N/A</v>
      </c>
      <c r="M3652" s="142">
        <f>IF(C3652="ZZ Group",(SUM(IFERROR(SUM(VLOOKUP(C3652,SpeciesLookup,37,FALSE)*E3652/L3652*20*0.001),0)*(1-G3652))),SUM(IFERROR(SUM(VLOOKUP(C3652,SpeciesLookup,37,FALSE)/L3652*'6. Look Up Tables'!$M$9*0.001),0)*(1-G3652)))</f>
        <v>0</v>
      </c>
      <c r="N3652" s="120" t="s">
        <v>114</v>
      </c>
      <c r="O3652" s="122">
        <f t="shared" si="345"/>
        <v>0</v>
      </c>
      <c r="P3652" s="123"/>
    </row>
    <row r="3653" spans="2:16" x14ac:dyDescent="0.2">
      <c r="B3653" s="124"/>
      <c r="C3653" s="137"/>
      <c r="D3653" s="138">
        <f t="shared" si="342"/>
        <v>0</v>
      </c>
      <c r="E3653" s="231"/>
      <c r="F3653" s="119"/>
      <c r="G3653" s="139">
        <f t="shared" si="340"/>
        <v>0</v>
      </c>
      <c r="H3653" s="140">
        <f t="shared" si="343"/>
        <v>0</v>
      </c>
      <c r="I3653" s="122">
        <f t="shared" si="341"/>
        <v>0</v>
      </c>
      <c r="K3653" s="120"/>
      <c r="L3653" s="141" t="e">
        <f t="shared" si="344"/>
        <v>#N/A</v>
      </c>
      <c r="M3653" s="142">
        <f>IF(C3653="ZZ Group",(SUM(IFERROR(SUM(VLOOKUP(C3653,SpeciesLookup,37,FALSE)*E3653/L3653*20*0.001),0)*(1-G3653))),SUM(IFERROR(SUM(VLOOKUP(C3653,SpeciesLookup,37,FALSE)/L3653*'6. Look Up Tables'!$M$9*0.001),0)*(1-G3653)))</f>
        <v>0</v>
      </c>
      <c r="N3653" s="120" t="s">
        <v>114</v>
      </c>
      <c r="O3653" s="122">
        <f t="shared" si="345"/>
        <v>0</v>
      </c>
      <c r="P3653" s="123"/>
    </row>
    <row r="3654" spans="2:16" x14ac:dyDescent="0.2">
      <c r="B3654" s="124"/>
      <c r="C3654" s="137"/>
      <c r="D3654" s="138">
        <f t="shared" si="342"/>
        <v>0</v>
      </c>
      <c r="E3654" s="231"/>
      <c r="F3654" s="119"/>
      <c r="G3654" s="139">
        <f t="shared" si="340"/>
        <v>0</v>
      </c>
      <c r="H3654" s="140">
        <f t="shared" si="343"/>
        <v>0</v>
      </c>
      <c r="I3654" s="122">
        <f t="shared" si="341"/>
        <v>0</v>
      </c>
      <c r="K3654" s="120"/>
      <c r="L3654" s="141" t="e">
        <f t="shared" si="344"/>
        <v>#N/A</v>
      </c>
      <c r="M3654" s="142">
        <f>IF(C3654="ZZ Group",(SUM(IFERROR(SUM(VLOOKUP(C3654,SpeciesLookup,37,FALSE)*E3654/L3654*20*0.001),0)*(1-G3654))),SUM(IFERROR(SUM(VLOOKUP(C3654,SpeciesLookup,37,FALSE)/L3654*'6. Look Up Tables'!$M$9*0.001),0)*(1-G3654)))</f>
        <v>0</v>
      </c>
      <c r="N3654" s="120" t="s">
        <v>114</v>
      </c>
      <c r="O3654" s="122">
        <f t="shared" si="345"/>
        <v>0</v>
      </c>
      <c r="P3654" s="123"/>
    </row>
    <row r="3655" spans="2:16" x14ac:dyDescent="0.2">
      <c r="B3655" s="124"/>
      <c r="C3655" s="137"/>
      <c r="D3655" s="138">
        <f t="shared" si="342"/>
        <v>0</v>
      </c>
      <c r="E3655" s="231"/>
      <c r="F3655" s="119"/>
      <c r="G3655" s="139">
        <f t="shared" si="340"/>
        <v>0</v>
      </c>
      <c r="H3655" s="140">
        <f t="shared" si="343"/>
        <v>0</v>
      </c>
      <c r="I3655" s="122">
        <f t="shared" si="341"/>
        <v>0</v>
      </c>
      <c r="K3655" s="120"/>
      <c r="L3655" s="141" t="e">
        <f t="shared" si="344"/>
        <v>#N/A</v>
      </c>
      <c r="M3655" s="142">
        <f>IF(C3655="ZZ Group",(SUM(IFERROR(SUM(VLOOKUP(C3655,SpeciesLookup,37,FALSE)*E3655/L3655*20*0.001),0)*(1-G3655))),SUM(IFERROR(SUM(VLOOKUP(C3655,SpeciesLookup,37,FALSE)/L3655*'6. Look Up Tables'!$M$9*0.001),0)*(1-G3655)))</f>
        <v>0</v>
      </c>
      <c r="N3655" s="120" t="s">
        <v>114</v>
      </c>
      <c r="O3655" s="122">
        <f t="shared" si="345"/>
        <v>0</v>
      </c>
      <c r="P3655" s="123"/>
    </row>
    <row r="3656" spans="2:16" x14ac:dyDescent="0.2">
      <c r="B3656" s="124"/>
      <c r="C3656" s="137"/>
      <c r="D3656" s="138">
        <f t="shared" si="342"/>
        <v>0</v>
      </c>
      <c r="E3656" s="231"/>
      <c r="F3656" s="119"/>
      <c r="G3656" s="139">
        <f t="shared" si="340"/>
        <v>0</v>
      </c>
      <c r="H3656" s="140">
        <f t="shared" si="343"/>
        <v>0</v>
      </c>
      <c r="I3656" s="122">
        <f t="shared" si="341"/>
        <v>0</v>
      </c>
      <c r="K3656" s="120"/>
      <c r="L3656" s="141" t="e">
        <f t="shared" si="344"/>
        <v>#N/A</v>
      </c>
      <c r="M3656" s="142">
        <f>IF(C3656="ZZ Group",(SUM(IFERROR(SUM(VLOOKUP(C3656,SpeciesLookup,37,FALSE)*E3656/L3656*20*0.001),0)*(1-G3656))),SUM(IFERROR(SUM(VLOOKUP(C3656,SpeciesLookup,37,FALSE)/L3656*'6. Look Up Tables'!$M$9*0.001),0)*(1-G3656)))</f>
        <v>0</v>
      </c>
      <c r="N3656" s="120" t="s">
        <v>114</v>
      </c>
      <c r="O3656" s="122">
        <f t="shared" si="345"/>
        <v>0</v>
      </c>
      <c r="P3656" s="123"/>
    </row>
    <row r="3657" spans="2:16" x14ac:dyDescent="0.2">
      <c r="B3657" s="124"/>
      <c r="C3657" s="137"/>
      <c r="D3657" s="138">
        <f t="shared" si="342"/>
        <v>0</v>
      </c>
      <c r="E3657" s="231"/>
      <c r="F3657" s="119"/>
      <c r="G3657" s="139">
        <f t="shared" si="340"/>
        <v>0</v>
      </c>
      <c r="H3657" s="140">
        <f t="shared" si="343"/>
        <v>0</v>
      </c>
      <c r="I3657" s="122">
        <f t="shared" si="341"/>
        <v>0</v>
      </c>
      <c r="K3657" s="120"/>
      <c r="L3657" s="141" t="e">
        <f t="shared" si="344"/>
        <v>#N/A</v>
      </c>
      <c r="M3657" s="142">
        <f>IF(C3657="ZZ Group",(SUM(IFERROR(SUM(VLOOKUP(C3657,SpeciesLookup,37,FALSE)*E3657/L3657*20*0.001),0)*(1-G3657))),SUM(IFERROR(SUM(VLOOKUP(C3657,SpeciesLookup,37,FALSE)/L3657*'6. Look Up Tables'!$M$9*0.001),0)*(1-G3657)))</f>
        <v>0</v>
      </c>
      <c r="N3657" s="120" t="s">
        <v>114</v>
      </c>
      <c r="O3657" s="122">
        <f t="shared" si="345"/>
        <v>0</v>
      </c>
      <c r="P3657" s="123"/>
    </row>
    <row r="3658" spans="2:16" x14ac:dyDescent="0.2">
      <c r="B3658" s="124"/>
      <c r="C3658" s="137"/>
      <c r="D3658" s="138">
        <f t="shared" si="342"/>
        <v>0</v>
      </c>
      <c r="E3658" s="231"/>
      <c r="F3658" s="119"/>
      <c r="G3658" s="139">
        <f t="shared" si="340"/>
        <v>0</v>
      </c>
      <c r="H3658" s="140">
        <f t="shared" si="343"/>
        <v>0</v>
      </c>
      <c r="I3658" s="122">
        <f t="shared" si="341"/>
        <v>0</v>
      </c>
      <c r="K3658" s="120"/>
      <c r="L3658" s="141" t="e">
        <f t="shared" si="344"/>
        <v>#N/A</v>
      </c>
      <c r="M3658" s="142">
        <f>IF(C3658="ZZ Group",(SUM(IFERROR(SUM(VLOOKUP(C3658,SpeciesLookup,37,FALSE)*E3658/L3658*20*0.001),0)*(1-G3658))),SUM(IFERROR(SUM(VLOOKUP(C3658,SpeciesLookup,37,FALSE)/L3658*'6. Look Up Tables'!$M$9*0.001),0)*(1-G3658)))</f>
        <v>0</v>
      </c>
      <c r="N3658" s="120" t="s">
        <v>114</v>
      </c>
      <c r="O3658" s="122">
        <f t="shared" si="345"/>
        <v>0</v>
      </c>
      <c r="P3658" s="123"/>
    </row>
    <row r="3659" spans="2:16" x14ac:dyDescent="0.2">
      <c r="B3659" s="124"/>
      <c r="C3659" s="137"/>
      <c r="D3659" s="138">
        <f t="shared" si="342"/>
        <v>0</v>
      </c>
      <c r="E3659" s="231"/>
      <c r="F3659" s="119"/>
      <c r="G3659" s="139">
        <f t="shared" si="340"/>
        <v>0</v>
      </c>
      <c r="H3659" s="140">
        <f t="shared" si="343"/>
        <v>0</v>
      </c>
      <c r="I3659" s="122">
        <f t="shared" si="341"/>
        <v>0</v>
      </c>
      <c r="K3659" s="120"/>
      <c r="L3659" s="141" t="e">
        <f t="shared" si="344"/>
        <v>#N/A</v>
      </c>
      <c r="M3659" s="142">
        <f>IF(C3659="ZZ Group",(SUM(IFERROR(SUM(VLOOKUP(C3659,SpeciesLookup,37,FALSE)*E3659/L3659*20*0.001),0)*(1-G3659))),SUM(IFERROR(SUM(VLOOKUP(C3659,SpeciesLookup,37,FALSE)/L3659*'6. Look Up Tables'!$M$9*0.001),0)*(1-G3659)))</f>
        <v>0</v>
      </c>
      <c r="N3659" s="120" t="s">
        <v>114</v>
      </c>
      <c r="O3659" s="122">
        <f t="shared" si="345"/>
        <v>0</v>
      </c>
      <c r="P3659" s="123"/>
    </row>
    <row r="3660" spans="2:16" x14ac:dyDescent="0.2">
      <c r="B3660" s="124"/>
      <c r="C3660" s="137"/>
      <c r="D3660" s="138">
        <f t="shared" si="342"/>
        <v>0</v>
      </c>
      <c r="E3660" s="231"/>
      <c r="F3660" s="119"/>
      <c r="G3660" s="139">
        <f t="shared" si="340"/>
        <v>0</v>
      </c>
      <c r="H3660" s="140">
        <f t="shared" si="343"/>
        <v>0</v>
      </c>
      <c r="I3660" s="122">
        <f t="shared" si="341"/>
        <v>0</v>
      </c>
      <c r="K3660" s="120"/>
      <c r="L3660" s="141" t="e">
        <f t="shared" si="344"/>
        <v>#N/A</v>
      </c>
      <c r="M3660" s="142">
        <f>IF(C3660="ZZ Group",(SUM(IFERROR(SUM(VLOOKUP(C3660,SpeciesLookup,37,FALSE)*E3660/L3660*20*0.001),0)*(1-G3660))),SUM(IFERROR(SUM(VLOOKUP(C3660,SpeciesLookup,37,FALSE)/L3660*'6. Look Up Tables'!$M$9*0.001),0)*(1-G3660)))</f>
        <v>0</v>
      </c>
      <c r="N3660" s="120" t="s">
        <v>114</v>
      </c>
      <c r="O3660" s="122">
        <f t="shared" si="345"/>
        <v>0</v>
      </c>
      <c r="P3660" s="123"/>
    </row>
    <row r="3661" spans="2:16" x14ac:dyDescent="0.2">
      <c r="B3661" s="124"/>
      <c r="C3661" s="137"/>
      <c r="D3661" s="138">
        <f t="shared" si="342"/>
        <v>0</v>
      </c>
      <c r="E3661" s="231"/>
      <c r="F3661" s="119"/>
      <c r="G3661" s="139">
        <f t="shared" ref="G3661:G3724" si="346">IF(C3661="ZZ Group",SUM(F3661/E3661),(IFERROR(SUM(F3661/(PI()*(D3661)^2)),0)))</f>
        <v>0</v>
      </c>
      <c r="H3661" s="140">
        <f t="shared" si="343"/>
        <v>0</v>
      </c>
      <c r="I3661" s="122">
        <f t="shared" ref="I3661:I3724" si="347">IFERROR(SUM(H3661*(1-G3661)),(E3661*(1-G3661)))</f>
        <v>0</v>
      </c>
      <c r="K3661" s="120"/>
      <c r="L3661" s="141" t="e">
        <f t="shared" si="344"/>
        <v>#N/A</v>
      </c>
      <c r="M3661" s="142">
        <f>IF(C3661="ZZ Group",(SUM(IFERROR(SUM(VLOOKUP(C3661,SpeciesLookup,37,FALSE)*E3661/L3661*20*0.001),0)*(1-G3661))),SUM(IFERROR(SUM(VLOOKUP(C3661,SpeciesLookup,37,FALSE)/L3661*'6. Look Up Tables'!$M$9*0.001),0)*(1-G3661)))</f>
        <v>0</v>
      </c>
      <c r="N3661" s="120" t="s">
        <v>114</v>
      </c>
      <c r="O3661" s="122">
        <f t="shared" si="345"/>
        <v>0</v>
      </c>
      <c r="P3661" s="123"/>
    </row>
    <row r="3662" spans="2:16" x14ac:dyDescent="0.2">
      <c r="B3662" s="124"/>
      <c r="C3662" s="137"/>
      <c r="D3662" s="138">
        <f t="shared" si="342"/>
        <v>0</v>
      </c>
      <c r="E3662" s="231"/>
      <c r="F3662" s="119"/>
      <c r="G3662" s="139">
        <f t="shared" si="346"/>
        <v>0</v>
      </c>
      <c r="H3662" s="140">
        <f t="shared" si="343"/>
        <v>0</v>
      </c>
      <c r="I3662" s="122">
        <f t="shared" si="347"/>
        <v>0</v>
      </c>
      <c r="K3662" s="120"/>
      <c r="L3662" s="141" t="e">
        <f t="shared" si="344"/>
        <v>#N/A</v>
      </c>
      <c r="M3662" s="142">
        <f>IF(C3662="ZZ Group",(SUM(IFERROR(SUM(VLOOKUP(C3662,SpeciesLookup,37,FALSE)*E3662/L3662*20*0.001),0)*(1-G3662))),SUM(IFERROR(SUM(VLOOKUP(C3662,SpeciesLookup,37,FALSE)/L3662*'6. Look Up Tables'!$M$9*0.001),0)*(1-G3662)))</f>
        <v>0</v>
      </c>
      <c r="N3662" s="120" t="s">
        <v>114</v>
      </c>
      <c r="O3662" s="122">
        <f t="shared" si="345"/>
        <v>0</v>
      </c>
      <c r="P3662" s="123"/>
    </row>
    <row r="3663" spans="2:16" x14ac:dyDescent="0.2">
      <c r="B3663" s="124"/>
      <c r="C3663" s="137"/>
      <c r="D3663" s="138">
        <f t="shared" si="342"/>
        <v>0</v>
      </c>
      <c r="E3663" s="231"/>
      <c r="F3663" s="119"/>
      <c r="G3663" s="139">
        <f t="shared" si="346"/>
        <v>0</v>
      </c>
      <c r="H3663" s="140">
        <f t="shared" si="343"/>
        <v>0</v>
      </c>
      <c r="I3663" s="122">
        <f t="shared" si="347"/>
        <v>0</v>
      </c>
      <c r="K3663" s="120"/>
      <c r="L3663" s="141" t="e">
        <f t="shared" si="344"/>
        <v>#N/A</v>
      </c>
      <c r="M3663" s="142">
        <f>IF(C3663="ZZ Group",(SUM(IFERROR(SUM(VLOOKUP(C3663,SpeciesLookup,37,FALSE)*E3663/L3663*20*0.001),0)*(1-G3663))),SUM(IFERROR(SUM(VLOOKUP(C3663,SpeciesLookup,37,FALSE)/L3663*'6. Look Up Tables'!$M$9*0.001),0)*(1-G3663)))</f>
        <v>0</v>
      </c>
      <c r="N3663" s="120" t="s">
        <v>114</v>
      </c>
      <c r="O3663" s="122">
        <f t="shared" si="345"/>
        <v>0</v>
      </c>
      <c r="P3663" s="123"/>
    </row>
    <row r="3664" spans="2:16" x14ac:dyDescent="0.2">
      <c r="B3664" s="124"/>
      <c r="C3664" s="137"/>
      <c r="D3664" s="138">
        <f t="shared" si="342"/>
        <v>0</v>
      </c>
      <c r="E3664" s="231"/>
      <c r="F3664" s="119"/>
      <c r="G3664" s="139">
        <f t="shared" si="346"/>
        <v>0</v>
      </c>
      <c r="H3664" s="140">
        <f t="shared" si="343"/>
        <v>0</v>
      </c>
      <c r="I3664" s="122">
        <f t="shared" si="347"/>
        <v>0</v>
      </c>
      <c r="K3664" s="120"/>
      <c r="L3664" s="141" t="e">
        <f t="shared" si="344"/>
        <v>#N/A</v>
      </c>
      <c r="M3664" s="142">
        <f>IF(C3664="ZZ Group",(SUM(IFERROR(SUM(VLOOKUP(C3664,SpeciesLookup,37,FALSE)*E3664/L3664*20*0.001),0)*(1-G3664))),SUM(IFERROR(SUM(VLOOKUP(C3664,SpeciesLookup,37,FALSE)/L3664*'6. Look Up Tables'!$M$9*0.001),0)*(1-G3664)))</f>
        <v>0</v>
      </c>
      <c r="N3664" s="120" t="s">
        <v>114</v>
      </c>
      <c r="O3664" s="122">
        <f t="shared" si="345"/>
        <v>0</v>
      </c>
      <c r="P3664" s="123"/>
    </row>
    <row r="3665" spans="2:16" x14ac:dyDescent="0.2">
      <c r="B3665" s="124"/>
      <c r="C3665" s="137"/>
      <c r="D3665" s="138">
        <f t="shared" si="342"/>
        <v>0</v>
      </c>
      <c r="E3665" s="231"/>
      <c r="F3665" s="119"/>
      <c r="G3665" s="139">
        <f t="shared" si="346"/>
        <v>0</v>
      </c>
      <c r="H3665" s="140">
        <f t="shared" si="343"/>
        <v>0</v>
      </c>
      <c r="I3665" s="122">
        <f t="shared" si="347"/>
        <v>0</v>
      </c>
      <c r="K3665" s="120"/>
      <c r="L3665" s="141" t="e">
        <f t="shared" si="344"/>
        <v>#N/A</v>
      </c>
      <c r="M3665" s="142">
        <f>IF(C3665="ZZ Group",(SUM(IFERROR(SUM(VLOOKUP(C3665,SpeciesLookup,37,FALSE)*E3665/L3665*20*0.001),0)*(1-G3665))),SUM(IFERROR(SUM(VLOOKUP(C3665,SpeciesLookup,37,FALSE)/L3665*'6. Look Up Tables'!$M$9*0.001),0)*(1-G3665)))</f>
        <v>0</v>
      </c>
      <c r="N3665" s="120" t="s">
        <v>114</v>
      </c>
      <c r="O3665" s="122">
        <f t="shared" si="345"/>
        <v>0</v>
      </c>
      <c r="P3665" s="123"/>
    </row>
    <row r="3666" spans="2:16" x14ac:dyDescent="0.2">
      <c r="B3666" s="124"/>
      <c r="C3666" s="137"/>
      <c r="D3666" s="138">
        <f t="shared" si="342"/>
        <v>0</v>
      </c>
      <c r="E3666" s="231"/>
      <c r="F3666" s="119"/>
      <c r="G3666" s="139">
        <f t="shared" si="346"/>
        <v>0</v>
      </c>
      <c r="H3666" s="140">
        <f t="shared" si="343"/>
        <v>0</v>
      </c>
      <c r="I3666" s="122">
        <f t="shared" si="347"/>
        <v>0</v>
      </c>
      <c r="K3666" s="120"/>
      <c r="L3666" s="141" t="e">
        <f t="shared" si="344"/>
        <v>#N/A</v>
      </c>
      <c r="M3666" s="142">
        <f>IF(C3666="ZZ Group",(SUM(IFERROR(SUM(VLOOKUP(C3666,SpeciesLookup,37,FALSE)*E3666/L3666*20*0.001),0)*(1-G3666))),SUM(IFERROR(SUM(VLOOKUP(C3666,SpeciesLookup,37,FALSE)/L3666*'6. Look Up Tables'!$M$9*0.001),0)*(1-G3666)))</f>
        <v>0</v>
      </c>
      <c r="N3666" s="120" t="s">
        <v>114</v>
      </c>
      <c r="O3666" s="122">
        <f t="shared" si="345"/>
        <v>0</v>
      </c>
      <c r="P3666" s="123"/>
    </row>
    <row r="3667" spans="2:16" x14ac:dyDescent="0.2">
      <c r="B3667" s="124"/>
      <c r="C3667" s="137"/>
      <c r="D3667" s="138">
        <f t="shared" si="342"/>
        <v>0</v>
      </c>
      <c r="E3667" s="231"/>
      <c r="F3667" s="119"/>
      <c r="G3667" s="139">
        <f t="shared" si="346"/>
        <v>0</v>
      </c>
      <c r="H3667" s="140">
        <f t="shared" si="343"/>
        <v>0</v>
      </c>
      <c r="I3667" s="122">
        <f t="shared" si="347"/>
        <v>0</v>
      </c>
      <c r="K3667" s="120"/>
      <c r="L3667" s="141" t="e">
        <f t="shared" si="344"/>
        <v>#N/A</v>
      </c>
      <c r="M3667" s="142">
        <f>IF(C3667="ZZ Group",(SUM(IFERROR(SUM(VLOOKUP(C3667,SpeciesLookup,37,FALSE)*E3667/L3667*20*0.001),0)*(1-G3667))),SUM(IFERROR(SUM(VLOOKUP(C3667,SpeciesLookup,37,FALSE)/L3667*'6. Look Up Tables'!$M$9*0.001),0)*(1-G3667)))</f>
        <v>0</v>
      </c>
      <c r="N3667" s="120" t="s">
        <v>114</v>
      </c>
      <c r="O3667" s="122">
        <f t="shared" si="345"/>
        <v>0</v>
      </c>
      <c r="P3667" s="123"/>
    </row>
    <row r="3668" spans="2:16" x14ac:dyDescent="0.2">
      <c r="B3668" s="124"/>
      <c r="C3668" s="137"/>
      <c r="D3668" s="138">
        <f t="shared" si="342"/>
        <v>0</v>
      </c>
      <c r="E3668" s="231"/>
      <c r="F3668" s="119"/>
      <c r="G3668" s="139">
        <f t="shared" si="346"/>
        <v>0</v>
      </c>
      <c r="H3668" s="140">
        <f t="shared" si="343"/>
        <v>0</v>
      </c>
      <c r="I3668" s="122">
        <f t="shared" si="347"/>
        <v>0</v>
      </c>
      <c r="K3668" s="120"/>
      <c r="L3668" s="141" t="e">
        <f t="shared" si="344"/>
        <v>#N/A</v>
      </c>
      <c r="M3668" s="142">
        <f>IF(C3668="ZZ Group",(SUM(IFERROR(SUM(VLOOKUP(C3668,SpeciesLookup,37,FALSE)*E3668/L3668*20*0.001),0)*(1-G3668))),SUM(IFERROR(SUM(VLOOKUP(C3668,SpeciesLookup,37,FALSE)/L3668*'6. Look Up Tables'!$M$9*0.001),0)*(1-G3668)))</f>
        <v>0</v>
      </c>
      <c r="N3668" s="120" t="s">
        <v>114</v>
      </c>
      <c r="O3668" s="122">
        <f t="shared" si="345"/>
        <v>0</v>
      </c>
      <c r="P3668" s="123"/>
    </row>
    <row r="3669" spans="2:16" x14ac:dyDescent="0.2">
      <c r="B3669" s="124"/>
      <c r="C3669" s="137"/>
      <c r="D3669" s="138">
        <f t="shared" si="342"/>
        <v>0</v>
      </c>
      <c r="E3669" s="231"/>
      <c r="F3669" s="119"/>
      <c r="G3669" s="139">
        <f t="shared" si="346"/>
        <v>0</v>
      </c>
      <c r="H3669" s="140">
        <f t="shared" si="343"/>
        <v>0</v>
      </c>
      <c r="I3669" s="122">
        <f t="shared" si="347"/>
        <v>0</v>
      </c>
      <c r="K3669" s="120"/>
      <c r="L3669" s="141" t="e">
        <f t="shared" si="344"/>
        <v>#N/A</v>
      </c>
      <c r="M3669" s="142">
        <f>IF(C3669="ZZ Group",(SUM(IFERROR(SUM(VLOOKUP(C3669,SpeciesLookup,37,FALSE)*E3669/L3669*20*0.001),0)*(1-G3669))),SUM(IFERROR(SUM(VLOOKUP(C3669,SpeciesLookup,37,FALSE)/L3669*'6. Look Up Tables'!$M$9*0.001),0)*(1-G3669)))</f>
        <v>0</v>
      </c>
      <c r="N3669" s="120" t="s">
        <v>114</v>
      </c>
      <c r="O3669" s="122">
        <f t="shared" si="345"/>
        <v>0</v>
      </c>
      <c r="P3669" s="123"/>
    </row>
    <row r="3670" spans="2:16" x14ac:dyDescent="0.2">
      <c r="B3670" s="124"/>
      <c r="C3670" s="137"/>
      <c r="D3670" s="138">
        <f t="shared" si="342"/>
        <v>0</v>
      </c>
      <c r="E3670" s="231"/>
      <c r="F3670" s="119"/>
      <c r="G3670" s="139">
        <f t="shared" si="346"/>
        <v>0</v>
      </c>
      <c r="H3670" s="140">
        <f t="shared" si="343"/>
        <v>0</v>
      </c>
      <c r="I3670" s="122">
        <f t="shared" si="347"/>
        <v>0</v>
      </c>
      <c r="K3670" s="120"/>
      <c r="L3670" s="141" t="e">
        <f t="shared" si="344"/>
        <v>#N/A</v>
      </c>
      <c r="M3670" s="142">
        <f>IF(C3670="ZZ Group",(SUM(IFERROR(SUM(VLOOKUP(C3670,SpeciesLookup,37,FALSE)*E3670/L3670*20*0.001),0)*(1-G3670))),SUM(IFERROR(SUM(VLOOKUP(C3670,SpeciesLookup,37,FALSE)/L3670*'6. Look Up Tables'!$M$9*0.001),0)*(1-G3670)))</f>
        <v>0</v>
      </c>
      <c r="N3670" s="120" t="s">
        <v>114</v>
      </c>
      <c r="O3670" s="122">
        <f t="shared" si="345"/>
        <v>0</v>
      </c>
      <c r="P3670" s="123"/>
    </row>
    <row r="3671" spans="2:16" x14ac:dyDescent="0.2">
      <c r="B3671" s="124"/>
      <c r="C3671" s="137"/>
      <c r="D3671" s="138">
        <f t="shared" si="342"/>
        <v>0</v>
      </c>
      <c r="E3671" s="231"/>
      <c r="F3671" s="119"/>
      <c r="G3671" s="139">
        <f t="shared" si="346"/>
        <v>0</v>
      </c>
      <c r="H3671" s="140">
        <f t="shared" si="343"/>
        <v>0</v>
      </c>
      <c r="I3671" s="122">
        <f t="shared" si="347"/>
        <v>0</v>
      </c>
      <c r="K3671" s="120"/>
      <c r="L3671" s="141" t="e">
        <f t="shared" si="344"/>
        <v>#N/A</v>
      </c>
      <c r="M3671" s="142">
        <f>IF(C3671="ZZ Group",(SUM(IFERROR(SUM(VLOOKUP(C3671,SpeciesLookup,37,FALSE)*E3671/L3671*20*0.001),0)*(1-G3671))),SUM(IFERROR(SUM(VLOOKUP(C3671,SpeciesLookup,37,FALSE)/L3671*'6. Look Up Tables'!$M$9*0.001),0)*(1-G3671)))</f>
        <v>0</v>
      </c>
      <c r="N3671" s="120" t="s">
        <v>114</v>
      </c>
      <c r="O3671" s="122">
        <f t="shared" si="345"/>
        <v>0</v>
      </c>
      <c r="P3671" s="123"/>
    </row>
    <row r="3672" spans="2:16" x14ac:dyDescent="0.2">
      <c r="B3672" s="124"/>
      <c r="C3672" s="137"/>
      <c r="D3672" s="138">
        <f t="shared" si="342"/>
        <v>0</v>
      </c>
      <c r="E3672" s="231"/>
      <c r="F3672" s="119"/>
      <c r="G3672" s="139">
        <f t="shared" si="346"/>
        <v>0</v>
      </c>
      <c r="H3672" s="140">
        <f t="shared" si="343"/>
        <v>0</v>
      </c>
      <c r="I3672" s="122">
        <f t="shared" si="347"/>
        <v>0</v>
      </c>
      <c r="K3672" s="120"/>
      <c r="L3672" s="141" t="e">
        <f t="shared" si="344"/>
        <v>#N/A</v>
      </c>
      <c r="M3672" s="142">
        <f>IF(C3672="ZZ Group",(SUM(IFERROR(SUM(VLOOKUP(C3672,SpeciesLookup,37,FALSE)*E3672/L3672*20*0.001),0)*(1-G3672))),SUM(IFERROR(SUM(VLOOKUP(C3672,SpeciesLookup,37,FALSE)/L3672*'6. Look Up Tables'!$M$9*0.001),0)*(1-G3672)))</f>
        <v>0</v>
      </c>
      <c r="N3672" s="120" t="s">
        <v>114</v>
      </c>
      <c r="O3672" s="122">
        <f t="shared" si="345"/>
        <v>0</v>
      </c>
      <c r="P3672" s="123"/>
    </row>
    <row r="3673" spans="2:16" x14ac:dyDescent="0.2">
      <c r="B3673" s="124"/>
      <c r="C3673" s="137"/>
      <c r="D3673" s="138">
        <f t="shared" si="342"/>
        <v>0</v>
      </c>
      <c r="E3673" s="231"/>
      <c r="F3673" s="119"/>
      <c r="G3673" s="139">
        <f t="shared" si="346"/>
        <v>0</v>
      </c>
      <c r="H3673" s="140">
        <f t="shared" si="343"/>
        <v>0</v>
      </c>
      <c r="I3673" s="122">
        <f t="shared" si="347"/>
        <v>0</v>
      </c>
      <c r="K3673" s="120"/>
      <c r="L3673" s="141" t="e">
        <f t="shared" si="344"/>
        <v>#N/A</v>
      </c>
      <c r="M3673" s="142">
        <f>IF(C3673="ZZ Group",(SUM(IFERROR(SUM(VLOOKUP(C3673,SpeciesLookup,37,FALSE)*E3673/L3673*20*0.001),0)*(1-G3673))),SUM(IFERROR(SUM(VLOOKUP(C3673,SpeciesLookup,37,FALSE)/L3673*'6. Look Up Tables'!$M$9*0.001),0)*(1-G3673)))</f>
        <v>0</v>
      </c>
      <c r="N3673" s="120" t="s">
        <v>114</v>
      </c>
      <c r="O3673" s="122">
        <f t="shared" si="345"/>
        <v>0</v>
      </c>
      <c r="P3673" s="123"/>
    </row>
    <row r="3674" spans="2:16" x14ac:dyDescent="0.2">
      <c r="B3674" s="124"/>
      <c r="C3674" s="137"/>
      <c r="D3674" s="138">
        <f t="shared" si="342"/>
        <v>0</v>
      </c>
      <c r="E3674" s="231"/>
      <c r="F3674" s="119"/>
      <c r="G3674" s="139">
        <f t="shared" si="346"/>
        <v>0</v>
      </c>
      <c r="H3674" s="140">
        <f t="shared" si="343"/>
        <v>0</v>
      </c>
      <c r="I3674" s="122">
        <f t="shared" si="347"/>
        <v>0</v>
      </c>
      <c r="K3674" s="120"/>
      <c r="L3674" s="141" t="e">
        <f t="shared" si="344"/>
        <v>#N/A</v>
      </c>
      <c r="M3674" s="142">
        <f>IF(C3674="ZZ Group",(SUM(IFERROR(SUM(VLOOKUP(C3674,SpeciesLookup,37,FALSE)*E3674/L3674*20*0.001),0)*(1-G3674))),SUM(IFERROR(SUM(VLOOKUP(C3674,SpeciesLookup,37,FALSE)/L3674*'6. Look Up Tables'!$M$9*0.001),0)*(1-G3674)))</f>
        <v>0</v>
      </c>
      <c r="N3674" s="120" t="s">
        <v>114</v>
      </c>
      <c r="O3674" s="122">
        <f t="shared" si="345"/>
        <v>0</v>
      </c>
      <c r="P3674" s="123"/>
    </row>
    <row r="3675" spans="2:16" x14ac:dyDescent="0.2">
      <c r="B3675" s="124"/>
      <c r="C3675" s="137"/>
      <c r="D3675" s="138">
        <f t="shared" si="342"/>
        <v>0</v>
      </c>
      <c r="E3675" s="231"/>
      <c r="F3675" s="119"/>
      <c r="G3675" s="139">
        <f t="shared" si="346"/>
        <v>0</v>
      </c>
      <c r="H3675" s="140">
        <f t="shared" si="343"/>
        <v>0</v>
      </c>
      <c r="I3675" s="122">
        <f t="shared" si="347"/>
        <v>0</v>
      </c>
      <c r="K3675" s="120"/>
      <c r="L3675" s="141" t="e">
        <f t="shared" si="344"/>
        <v>#N/A</v>
      </c>
      <c r="M3675" s="142">
        <f>IF(C3675="ZZ Group",(SUM(IFERROR(SUM(VLOOKUP(C3675,SpeciesLookup,37,FALSE)*E3675/L3675*20*0.001),0)*(1-G3675))),SUM(IFERROR(SUM(VLOOKUP(C3675,SpeciesLookup,37,FALSE)/L3675*'6. Look Up Tables'!$M$9*0.001),0)*(1-G3675)))</f>
        <v>0</v>
      </c>
      <c r="N3675" s="120" t="s">
        <v>114</v>
      </c>
      <c r="O3675" s="122">
        <f t="shared" si="345"/>
        <v>0</v>
      </c>
      <c r="P3675" s="123"/>
    </row>
    <row r="3676" spans="2:16" x14ac:dyDescent="0.2">
      <c r="B3676" s="124"/>
      <c r="C3676" s="137"/>
      <c r="D3676" s="138">
        <f t="shared" si="342"/>
        <v>0</v>
      </c>
      <c r="E3676" s="231"/>
      <c r="F3676" s="119"/>
      <c r="G3676" s="139">
        <f t="shared" si="346"/>
        <v>0</v>
      </c>
      <c r="H3676" s="140">
        <f t="shared" si="343"/>
        <v>0</v>
      </c>
      <c r="I3676" s="122">
        <f t="shared" si="347"/>
        <v>0</v>
      </c>
      <c r="K3676" s="120"/>
      <c r="L3676" s="141" t="e">
        <f t="shared" si="344"/>
        <v>#N/A</v>
      </c>
      <c r="M3676" s="142">
        <f>IF(C3676="ZZ Group",(SUM(IFERROR(SUM(VLOOKUP(C3676,SpeciesLookup,37,FALSE)*E3676/L3676*20*0.001),0)*(1-G3676))),SUM(IFERROR(SUM(VLOOKUP(C3676,SpeciesLookup,37,FALSE)/L3676*'6. Look Up Tables'!$M$9*0.001),0)*(1-G3676)))</f>
        <v>0</v>
      </c>
      <c r="N3676" s="120" t="s">
        <v>114</v>
      </c>
      <c r="O3676" s="122">
        <f t="shared" si="345"/>
        <v>0</v>
      </c>
      <c r="P3676" s="123"/>
    </row>
    <row r="3677" spans="2:16" x14ac:dyDescent="0.2">
      <c r="B3677" s="124"/>
      <c r="C3677" s="137"/>
      <c r="D3677" s="138">
        <f t="shared" si="342"/>
        <v>0</v>
      </c>
      <c r="E3677" s="231"/>
      <c r="F3677" s="119"/>
      <c r="G3677" s="139">
        <f t="shared" si="346"/>
        <v>0</v>
      </c>
      <c r="H3677" s="140">
        <f t="shared" si="343"/>
        <v>0</v>
      </c>
      <c r="I3677" s="122">
        <f t="shared" si="347"/>
        <v>0</v>
      </c>
      <c r="K3677" s="120"/>
      <c r="L3677" s="141" t="e">
        <f t="shared" si="344"/>
        <v>#N/A</v>
      </c>
      <c r="M3677" s="142">
        <f>IF(C3677="ZZ Group",(SUM(IFERROR(SUM(VLOOKUP(C3677,SpeciesLookup,37,FALSE)*E3677/L3677*20*0.001),0)*(1-G3677))),SUM(IFERROR(SUM(VLOOKUP(C3677,SpeciesLookup,37,FALSE)/L3677*'6. Look Up Tables'!$M$9*0.001),0)*(1-G3677)))</f>
        <v>0</v>
      </c>
      <c r="N3677" s="120" t="s">
        <v>114</v>
      </c>
      <c r="O3677" s="122">
        <f t="shared" si="345"/>
        <v>0</v>
      </c>
      <c r="P3677" s="123"/>
    </row>
    <row r="3678" spans="2:16" x14ac:dyDescent="0.2">
      <c r="B3678" s="124"/>
      <c r="C3678" s="137"/>
      <c r="D3678" s="138">
        <f t="shared" si="342"/>
        <v>0</v>
      </c>
      <c r="E3678" s="231"/>
      <c r="F3678" s="119"/>
      <c r="G3678" s="139">
        <f t="shared" si="346"/>
        <v>0</v>
      </c>
      <c r="H3678" s="140">
        <f t="shared" si="343"/>
        <v>0</v>
      </c>
      <c r="I3678" s="122">
        <f t="shared" si="347"/>
        <v>0</v>
      </c>
      <c r="K3678" s="120"/>
      <c r="L3678" s="141" t="e">
        <f t="shared" si="344"/>
        <v>#N/A</v>
      </c>
      <c r="M3678" s="142">
        <f>IF(C3678="ZZ Group",(SUM(IFERROR(SUM(VLOOKUP(C3678,SpeciesLookup,37,FALSE)*E3678/L3678*20*0.001),0)*(1-G3678))),SUM(IFERROR(SUM(VLOOKUP(C3678,SpeciesLookup,37,FALSE)/L3678*'6. Look Up Tables'!$M$9*0.001),0)*(1-G3678)))</f>
        <v>0</v>
      </c>
      <c r="N3678" s="120" t="s">
        <v>114</v>
      </c>
      <c r="O3678" s="122">
        <f t="shared" si="345"/>
        <v>0</v>
      </c>
      <c r="P3678" s="123"/>
    </row>
    <row r="3679" spans="2:16" x14ac:dyDescent="0.2">
      <c r="B3679" s="124"/>
      <c r="C3679" s="137"/>
      <c r="D3679" s="138">
        <f t="shared" si="342"/>
        <v>0</v>
      </c>
      <c r="E3679" s="231"/>
      <c r="F3679" s="119"/>
      <c r="G3679" s="139">
        <f t="shared" si="346"/>
        <v>0</v>
      </c>
      <c r="H3679" s="140">
        <f t="shared" si="343"/>
        <v>0</v>
      </c>
      <c r="I3679" s="122">
        <f t="shared" si="347"/>
        <v>0</v>
      </c>
      <c r="K3679" s="120"/>
      <c r="L3679" s="141" t="e">
        <f t="shared" si="344"/>
        <v>#N/A</v>
      </c>
      <c r="M3679" s="142">
        <f>IF(C3679="ZZ Group",(SUM(IFERROR(SUM(VLOOKUP(C3679,SpeciesLookup,37,FALSE)*E3679/L3679*20*0.001),0)*(1-G3679))),SUM(IFERROR(SUM(VLOOKUP(C3679,SpeciesLookup,37,FALSE)/L3679*'6. Look Up Tables'!$M$9*0.001),0)*(1-G3679)))</f>
        <v>0</v>
      </c>
      <c r="N3679" s="120" t="s">
        <v>114</v>
      </c>
      <c r="O3679" s="122">
        <f t="shared" si="345"/>
        <v>0</v>
      </c>
      <c r="P3679" s="123"/>
    </row>
    <row r="3680" spans="2:16" x14ac:dyDescent="0.2">
      <c r="B3680" s="124"/>
      <c r="C3680" s="137"/>
      <c r="D3680" s="138">
        <f t="shared" si="342"/>
        <v>0</v>
      </c>
      <c r="E3680" s="231"/>
      <c r="F3680" s="119"/>
      <c r="G3680" s="139">
        <f t="shared" si="346"/>
        <v>0</v>
      </c>
      <c r="H3680" s="140">
        <f t="shared" si="343"/>
        <v>0</v>
      </c>
      <c r="I3680" s="122">
        <f t="shared" si="347"/>
        <v>0</v>
      </c>
      <c r="K3680" s="120"/>
      <c r="L3680" s="141" t="e">
        <f t="shared" si="344"/>
        <v>#N/A</v>
      </c>
      <c r="M3680" s="142">
        <f>IF(C3680="ZZ Group",(SUM(IFERROR(SUM(VLOOKUP(C3680,SpeciesLookup,37,FALSE)*E3680/L3680*20*0.001),0)*(1-G3680))),SUM(IFERROR(SUM(VLOOKUP(C3680,SpeciesLookup,37,FALSE)/L3680*'6. Look Up Tables'!$M$9*0.001),0)*(1-G3680)))</f>
        <v>0</v>
      </c>
      <c r="N3680" s="120" t="s">
        <v>114</v>
      </c>
      <c r="O3680" s="122">
        <f t="shared" si="345"/>
        <v>0</v>
      </c>
      <c r="P3680" s="123"/>
    </row>
    <row r="3681" spans="2:16" x14ac:dyDescent="0.2">
      <c r="B3681" s="124"/>
      <c r="C3681" s="137"/>
      <c r="D3681" s="138">
        <f t="shared" si="342"/>
        <v>0</v>
      </c>
      <c r="E3681" s="231"/>
      <c r="F3681" s="119"/>
      <c r="G3681" s="139">
        <f t="shared" si="346"/>
        <v>0</v>
      </c>
      <c r="H3681" s="140">
        <f t="shared" si="343"/>
        <v>0</v>
      </c>
      <c r="I3681" s="122">
        <f t="shared" si="347"/>
        <v>0</v>
      </c>
      <c r="K3681" s="120"/>
      <c r="L3681" s="141" t="e">
        <f t="shared" si="344"/>
        <v>#N/A</v>
      </c>
      <c r="M3681" s="142">
        <f>IF(C3681="ZZ Group",(SUM(IFERROR(SUM(VLOOKUP(C3681,SpeciesLookup,37,FALSE)*E3681/L3681*20*0.001),0)*(1-G3681))),SUM(IFERROR(SUM(VLOOKUP(C3681,SpeciesLookup,37,FALSE)/L3681*'6. Look Up Tables'!$M$9*0.001),0)*(1-G3681)))</f>
        <v>0</v>
      </c>
      <c r="N3681" s="120" t="s">
        <v>114</v>
      </c>
      <c r="O3681" s="122">
        <f t="shared" si="345"/>
        <v>0</v>
      </c>
      <c r="P3681" s="123"/>
    </row>
    <row r="3682" spans="2:16" x14ac:dyDescent="0.2">
      <c r="B3682" s="124"/>
      <c r="C3682" s="137"/>
      <c r="D3682" s="138">
        <f t="shared" si="342"/>
        <v>0</v>
      </c>
      <c r="E3682" s="231"/>
      <c r="F3682" s="119"/>
      <c r="G3682" s="139">
        <f t="shared" si="346"/>
        <v>0</v>
      </c>
      <c r="H3682" s="140">
        <f t="shared" si="343"/>
        <v>0</v>
      </c>
      <c r="I3682" s="122">
        <f t="shared" si="347"/>
        <v>0</v>
      </c>
      <c r="K3682" s="120"/>
      <c r="L3682" s="141" t="e">
        <f t="shared" si="344"/>
        <v>#N/A</v>
      </c>
      <c r="M3682" s="142">
        <f>IF(C3682="ZZ Group",(SUM(IFERROR(SUM(VLOOKUP(C3682,SpeciesLookup,37,FALSE)*E3682/L3682*20*0.001),0)*(1-G3682))),SUM(IFERROR(SUM(VLOOKUP(C3682,SpeciesLookup,37,FALSE)/L3682*'6. Look Up Tables'!$M$9*0.001),0)*(1-G3682)))</f>
        <v>0</v>
      </c>
      <c r="N3682" s="120" t="s">
        <v>114</v>
      </c>
      <c r="O3682" s="122">
        <f t="shared" si="345"/>
        <v>0</v>
      </c>
      <c r="P3682" s="123"/>
    </row>
    <row r="3683" spans="2:16" x14ac:dyDescent="0.2">
      <c r="B3683" s="124"/>
      <c r="C3683" s="137"/>
      <c r="D3683" s="138">
        <f t="shared" si="342"/>
        <v>0</v>
      </c>
      <c r="E3683" s="231"/>
      <c r="F3683" s="119"/>
      <c r="G3683" s="139">
        <f t="shared" si="346"/>
        <v>0</v>
      </c>
      <c r="H3683" s="140">
        <f t="shared" si="343"/>
        <v>0</v>
      </c>
      <c r="I3683" s="122">
        <f t="shared" si="347"/>
        <v>0</v>
      </c>
      <c r="K3683" s="120"/>
      <c r="L3683" s="141" t="e">
        <f t="shared" si="344"/>
        <v>#N/A</v>
      </c>
      <c r="M3683" s="142">
        <f>IF(C3683="ZZ Group",(SUM(IFERROR(SUM(VLOOKUP(C3683,SpeciesLookup,37,FALSE)*E3683/L3683*20*0.001),0)*(1-G3683))),SUM(IFERROR(SUM(VLOOKUP(C3683,SpeciesLookup,37,FALSE)/L3683*'6. Look Up Tables'!$M$9*0.001),0)*(1-G3683)))</f>
        <v>0</v>
      </c>
      <c r="N3683" s="120" t="s">
        <v>114</v>
      </c>
      <c r="O3683" s="122">
        <f t="shared" si="345"/>
        <v>0</v>
      </c>
      <c r="P3683" s="123"/>
    </row>
    <row r="3684" spans="2:16" x14ac:dyDescent="0.2">
      <c r="B3684" s="124"/>
      <c r="C3684" s="137"/>
      <c r="D3684" s="138">
        <f t="shared" si="342"/>
        <v>0</v>
      </c>
      <c r="E3684" s="231"/>
      <c r="F3684" s="119"/>
      <c r="G3684" s="139">
        <f t="shared" si="346"/>
        <v>0</v>
      </c>
      <c r="H3684" s="140">
        <f t="shared" si="343"/>
        <v>0</v>
      </c>
      <c r="I3684" s="122">
        <f t="shared" si="347"/>
        <v>0</v>
      </c>
      <c r="K3684" s="120"/>
      <c r="L3684" s="141" t="e">
        <f t="shared" si="344"/>
        <v>#N/A</v>
      </c>
      <c r="M3684" s="142">
        <f>IF(C3684="ZZ Group",(SUM(IFERROR(SUM(VLOOKUP(C3684,SpeciesLookup,37,FALSE)*E3684/L3684*20*0.001),0)*(1-G3684))),SUM(IFERROR(SUM(VLOOKUP(C3684,SpeciesLookup,37,FALSE)/L3684*'6. Look Up Tables'!$M$9*0.001),0)*(1-G3684)))</f>
        <v>0</v>
      </c>
      <c r="N3684" s="120" t="s">
        <v>114</v>
      </c>
      <c r="O3684" s="122">
        <f t="shared" si="345"/>
        <v>0</v>
      </c>
      <c r="P3684" s="123"/>
    </row>
    <row r="3685" spans="2:16" x14ac:dyDescent="0.2">
      <c r="B3685" s="124"/>
      <c r="C3685" s="137"/>
      <c r="D3685" s="138">
        <f t="shared" si="342"/>
        <v>0</v>
      </c>
      <c r="E3685" s="231"/>
      <c r="F3685" s="119"/>
      <c r="G3685" s="139">
        <f t="shared" si="346"/>
        <v>0</v>
      </c>
      <c r="H3685" s="140">
        <f t="shared" si="343"/>
        <v>0</v>
      </c>
      <c r="I3685" s="122">
        <f t="shared" si="347"/>
        <v>0</v>
      </c>
      <c r="K3685" s="120"/>
      <c r="L3685" s="141" t="e">
        <f t="shared" si="344"/>
        <v>#N/A</v>
      </c>
      <c r="M3685" s="142">
        <f>IF(C3685="ZZ Group",(SUM(IFERROR(SUM(VLOOKUP(C3685,SpeciesLookup,37,FALSE)*E3685/L3685*20*0.001),0)*(1-G3685))),SUM(IFERROR(SUM(VLOOKUP(C3685,SpeciesLookup,37,FALSE)/L3685*'6. Look Up Tables'!$M$9*0.001),0)*(1-G3685)))</f>
        <v>0</v>
      </c>
      <c r="N3685" s="120" t="s">
        <v>114</v>
      </c>
      <c r="O3685" s="122">
        <f t="shared" si="345"/>
        <v>0</v>
      </c>
      <c r="P3685" s="123"/>
    </row>
    <row r="3686" spans="2:16" x14ac:dyDescent="0.2">
      <c r="B3686" s="124"/>
      <c r="C3686" s="137"/>
      <c r="D3686" s="138">
        <f t="shared" si="342"/>
        <v>0</v>
      </c>
      <c r="E3686" s="231"/>
      <c r="F3686" s="119"/>
      <c r="G3686" s="139">
        <f t="shared" si="346"/>
        <v>0</v>
      </c>
      <c r="H3686" s="140">
        <f t="shared" si="343"/>
        <v>0</v>
      </c>
      <c r="I3686" s="122">
        <f t="shared" si="347"/>
        <v>0</v>
      </c>
      <c r="K3686" s="120"/>
      <c r="L3686" s="141" t="e">
        <f t="shared" si="344"/>
        <v>#N/A</v>
      </c>
      <c r="M3686" s="142">
        <f>IF(C3686="ZZ Group",(SUM(IFERROR(SUM(VLOOKUP(C3686,SpeciesLookup,37,FALSE)*E3686/L3686*20*0.001),0)*(1-G3686))),SUM(IFERROR(SUM(VLOOKUP(C3686,SpeciesLookup,37,FALSE)/L3686*'6. Look Up Tables'!$M$9*0.001),0)*(1-G3686)))</f>
        <v>0</v>
      </c>
      <c r="N3686" s="120" t="s">
        <v>114</v>
      </c>
      <c r="O3686" s="122">
        <f t="shared" si="345"/>
        <v>0</v>
      </c>
      <c r="P3686" s="123"/>
    </row>
    <row r="3687" spans="2:16" x14ac:dyDescent="0.2">
      <c r="B3687" s="124"/>
      <c r="C3687" s="137"/>
      <c r="D3687" s="138">
        <f t="shared" si="342"/>
        <v>0</v>
      </c>
      <c r="E3687" s="231"/>
      <c r="F3687" s="119"/>
      <c r="G3687" s="139">
        <f t="shared" si="346"/>
        <v>0</v>
      </c>
      <c r="H3687" s="140">
        <f t="shared" si="343"/>
        <v>0</v>
      </c>
      <c r="I3687" s="122">
        <f t="shared" si="347"/>
        <v>0</v>
      </c>
      <c r="K3687" s="120"/>
      <c r="L3687" s="141" t="e">
        <f t="shared" si="344"/>
        <v>#N/A</v>
      </c>
      <c r="M3687" s="142">
        <f>IF(C3687="ZZ Group",(SUM(IFERROR(SUM(VLOOKUP(C3687,SpeciesLookup,37,FALSE)*E3687/L3687*20*0.001),0)*(1-G3687))),SUM(IFERROR(SUM(VLOOKUP(C3687,SpeciesLookup,37,FALSE)/L3687*'6. Look Up Tables'!$M$9*0.001),0)*(1-G3687)))</f>
        <v>0</v>
      </c>
      <c r="N3687" s="120" t="s">
        <v>114</v>
      </c>
      <c r="O3687" s="122">
        <f t="shared" si="345"/>
        <v>0</v>
      </c>
      <c r="P3687" s="123"/>
    </row>
    <row r="3688" spans="2:16" x14ac:dyDescent="0.2">
      <c r="B3688" s="124"/>
      <c r="C3688" s="137"/>
      <c r="D3688" s="138">
        <f t="shared" si="342"/>
        <v>0</v>
      </c>
      <c r="E3688" s="231"/>
      <c r="F3688" s="119"/>
      <c r="G3688" s="139">
        <f t="shared" si="346"/>
        <v>0</v>
      </c>
      <c r="H3688" s="140">
        <f t="shared" si="343"/>
        <v>0</v>
      </c>
      <c r="I3688" s="122">
        <f t="shared" si="347"/>
        <v>0</v>
      </c>
      <c r="K3688" s="120"/>
      <c r="L3688" s="141" t="e">
        <f t="shared" si="344"/>
        <v>#N/A</v>
      </c>
      <c r="M3688" s="142">
        <f>IF(C3688="ZZ Group",(SUM(IFERROR(SUM(VLOOKUP(C3688,SpeciesLookup,37,FALSE)*E3688/L3688*20*0.001),0)*(1-G3688))),SUM(IFERROR(SUM(VLOOKUP(C3688,SpeciesLookup,37,FALSE)/L3688*'6. Look Up Tables'!$M$9*0.001),0)*(1-G3688)))</f>
        <v>0</v>
      </c>
      <c r="N3688" s="120" t="s">
        <v>114</v>
      </c>
      <c r="O3688" s="122">
        <f t="shared" si="345"/>
        <v>0</v>
      </c>
      <c r="P3688" s="123"/>
    </row>
    <row r="3689" spans="2:16" x14ac:dyDescent="0.2">
      <c r="B3689" s="124"/>
      <c r="C3689" s="137"/>
      <c r="D3689" s="138">
        <f t="shared" si="342"/>
        <v>0</v>
      </c>
      <c r="E3689" s="231"/>
      <c r="F3689" s="119"/>
      <c r="G3689" s="139">
        <f t="shared" si="346"/>
        <v>0</v>
      </c>
      <c r="H3689" s="140">
        <f t="shared" si="343"/>
        <v>0</v>
      </c>
      <c r="I3689" s="122">
        <f t="shared" si="347"/>
        <v>0</v>
      </c>
      <c r="K3689" s="120"/>
      <c r="L3689" s="141" t="e">
        <f t="shared" si="344"/>
        <v>#N/A</v>
      </c>
      <c r="M3689" s="142">
        <f>IF(C3689="ZZ Group",(SUM(IFERROR(SUM(VLOOKUP(C3689,SpeciesLookup,37,FALSE)*E3689/L3689*20*0.001),0)*(1-G3689))),SUM(IFERROR(SUM(VLOOKUP(C3689,SpeciesLookup,37,FALSE)/L3689*'6. Look Up Tables'!$M$9*0.001),0)*(1-G3689)))</f>
        <v>0</v>
      </c>
      <c r="N3689" s="120" t="s">
        <v>114</v>
      </c>
      <c r="O3689" s="122">
        <f t="shared" si="345"/>
        <v>0</v>
      </c>
      <c r="P3689" s="123"/>
    </row>
    <row r="3690" spans="2:16" x14ac:dyDescent="0.2">
      <c r="B3690" s="124"/>
      <c r="C3690" s="137"/>
      <c r="D3690" s="138">
        <f t="shared" si="342"/>
        <v>0</v>
      </c>
      <c r="E3690" s="231"/>
      <c r="F3690" s="119"/>
      <c r="G3690" s="139">
        <f t="shared" si="346"/>
        <v>0</v>
      </c>
      <c r="H3690" s="140">
        <f t="shared" si="343"/>
        <v>0</v>
      </c>
      <c r="I3690" s="122">
        <f t="shared" si="347"/>
        <v>0</v>
      </c>
      <c r="K3690" s="120"/>
      <c r="L3690" s="141" t="e">
        <f t="shared" si="344"/>
        <v>#N/A</v>
      </c>
      <c r="M3690" s="142">
        <f>IF(C3690="ZZ Group",(SUM(IFERROR(SUM(VLOOKUP(C3690,SpeciesLookup,37,FALSE)*E3690/L3690*20*0.001),0)*(1-G3690))),SUM(IFERROR(SUM(VLOOKUP(C3690,SpeciesLookup,37,FALSE)/L3690*'6. Look Up Tables'!$M$9*0.001),0)*(1-G3690)))</f>
        <v>0</v>
      </c>
      <c r="N3690" s="120" t="s">
        <v>114</v>
      </c>
      <c r="O3690" s="122">
        <f t="shared" si="345"/>
        <v>0</v>
      </c>
      <c r="P3690" s="123"/>
    </row>
    <row r="3691" spans="2:16" x14ac:dyDescent="0.2">
      <c r="B3691" s="124"/>
      <c r="C3691" s="137"/>
      <c r="D3691" s="138">
        <f t="shared" si="342"/>
        <v>0</v>
      </c>
      <c r="E3691" s="231"/>
      <c r="F3691" s="119"/>
      <c r="G3691" s="139">
        <f t="shared" si="346"/>
        <v>0</v>
      </c>
      <c r="H3691" s="140">
        <f t="shared" si="343"/>
        <v>0</v>
      </c>
      <c r="I3691" s="122">
        <f t="shared" si="347"/>
        <v>0</v>
      </c>
      <c r="K3691" s="120"/>
      <c r="L3691" s="141" t="e">
        <f t="shared" si="344"/>
        <v>#N/A</v>
      </c>
      <c r="M3691" s="142">
        <f>IF(C3691="ZZ Group",(SUM(IFERROR(SUM(VLOOKUP(C3691,SpeciesLookup,37,FALSE)*E3691/L3691*20*0.001),0)*(1-G3691))),SUM(IFERROR(SUM(VLOOKUP(C3691,SpeciesLookup,37,FALSE)/L3691*'6. Look Up Tables'!$M$9*0.001),0)*(1-G3691)))</f>
        <v>0</v>
      </c>
      <c r="N3691" s="120" t="s">
        <v>114</v>
      </c>
      <c r="O3691" s="122">
        <f t="shared" si="345"/>
        <v>0</v>
      </c>
      <c r="P3691" s="123"/>
    </row>
    <row r="3692" spans="2:16" x14ac:dyDescent="0.2">
      <c r="B3692" s="124"/>
      <c r="C3692" s="137"/>
      <c r="D3692" s="138">
        <f t="shared" si="342"/>
        <v>0</v>
      </c>
      <c r="E3692" s="231"/>
      <c r="F3692" s="119"/>
      <c r="G3692" s="139">
        <f t="shared" si="346"/>
        <v>0</v>
      </c>
      <c r="H3692" s="140">
        <f t="shared" si="343"/>
        <v>0</v>
      </c>
      <c r="I3692" s="122">
        <f t="shared" si="347"/>
        <v>0</v>
      </c>
      <c r="K3692" s="120"/>
      <c r="L3692" s="141" t="e">
        <f t="shared" si="344"/>
        <v>#N/A</v>
      </c>
      <c r="M3692" s="142">
        <f>IF(C3692="ZZ Group",(SUM(IFERROR(SUM(VLOOKUP(C3692,SpeciesLookup,37,FALSE)*E3692/L3692*20*0.001),0)*(1-G3692))),SUM(IFERROR(SUM(VLOOKUP(C3692,SpeciesLookup,37,FALSE)/L3692*'6. Look Up Tables'!$M$9*0.001),0)*(1-G3692)))</f>
        <v>0</v>
      </c>
      <c r="N3692" s="120" t="s">
        <v>114</v>
      </c>
      <c r="O3692" s="122">
        <f t="shared" si="345"/>
        <v>0</v>
      </c>
      <c r="P3692" s="123"/>
    </row>
    <row r="3693" spans="2:16" x14ac:dyDescent="0.2">
      <c r="B3693" s="124"/>
      <c r="C3693" s="137"/>
      <c r="D3693" s="138">
        <f t="shared" si="342"/>
        <v>0</v>
      </c>
      <c r="E3693" s="231"/>
      <c r="F3693" s="119"/>
      <c r="G3693" s="139">
        <f t="shared" si="346"/>
        <v>0</v>
      </c>
      <c r="H3693" s="140">
        <f t="shared" si="343"/>
        <v>0</v>
      </c>
      <c r="I3693" s="122">
        <f t="shared" si="347"/>
        <v>0</v>
      </c>
      <c r="K3693" s="120"/>
      <c r="L3693" s="141" t="e">
        <f t="shared" si="344"/>
        <v>#N/A</v>
      </c>
      <c r="M3693" s="142">
        <f>IF(C3693="ZZ Group",(SUM(IFERROR(SUM(VLOOKUP(C3693,SpeciesLookup,37,FALSE)*E3693/L3693*20*0.001),0)*(1-G3693))),SUM(IFERROR(SUM(VLOOKUP(C3693,SpeciesLookup,37,FALSE)/L3693*'6. Look Up Tables'!$M$9*0.001),0)*(1-G3693)))</f>
        <v>0</v>
      </c>
      <c r="N3693" s="120" t="s">
        <v>114</v>
      </c>
      <c r="O3693" s="122">
        <f t="shared" si="345"/>
        <v>0</v>
      </c>
      <c r="P3693" s="123"/>
    </row>
    <row r="3694" spans="2:16" x14ac:dyDescent="0.2">
      <c r="B3694" s="124"/>
      <c r="C3694" s="137"/>
      <c r="D3694" s="138">
        <f t="shared" si="342"/>
        <v>0</v>
      </c>
      <c r="E3694" s="231"/>
      <c r="F3694" s="119"/>
      <c r="G3694" s="139">
        <f t="shared" si="346"/>
        <v>0</v>
      </c>
      <c r="H3694" s="140">
        <f t="shared" si="343"/>
        <v>0</v>
      </c>
      <c r="I3694" s="122">
        <f t="shared" si="347"/>
        <v>0</v>
      </c>
      <c r="K3694" s="120"/>
      <c r="L3694" s="141" t="e">
        <f t="shared" si="344"/>
        <v>#N/A</v>
      </c>
      <c r="M3694" s="142">
        <f>IF(C3694="ZZ Group",(SUM(IFERROR(SUM(VLOOKUP(C3694,SpeciesLookup,37,FALSE)*E3694/L3694*20*0.001),0)*(1-G3694))),SUM(IFERROR(SUM(VLOOKUP(C3694,SpeciesLookup,37,FALSE)/L3694*'6. Look Up Tables'!$M$9*0.001),0)*(1-G3694)))</f>
        <v>0</v>
      </c>
      <c r="N3694" s="120" t="s">
        <v>114</v>
      </c>
      <c r="O3694" s="122">
        <f t="shared" si="345"/>
        <v>0</v>
      </c>
      <c r="P3694" s="123"/>
    </row>
    <row r="3695" spans="2:16" x14ac:dyDescent="0.2">
      <c r="B3695" s="124"/>
      <c r="C3695" s="137"/>
      <c r="D3695" s="138">
        <f t="shared" si="342"/>
        <v>0</v>
      </c>
      <c r="E3695" s="231"/>
      <c r="F3695" s="119"/>
      <c r="G3695" s="139">
        <f t="shared" si="346"/>
        <v>0</v>
      </c>
      <c r="H3695" s="140">
        <f t="shared" si="343"/>
        <v>0</v>
      </c>
      <c r="I3695" s="122">
        <f t="shared" si="347"/>
        <v>0</v>
      </c>
      <c r="K3695" s="120"/>
      <c r="L3695" s="141" t="e">
        <f t="shared" si="344"/>
        <v>#N/A</v>
      </c>
      <c r="M3695" s="142">
        <f>IF(C3695="ZZ Group",(SUM(IFERROR(SUM(VLOOKUP(C3695,SpeciesLookup,37,FALSE)*E3695/L3695*20*0.001),0)*(1-G3695))),SUM(IFERROR(SUM(VLOOKUP(C3695,SpeciesLookup,37,FALSE)/L3695*'6. Look Up Tables'!$M$9*0.001),0)*(1-G3695)))</f>
        <v>0</v>
      </c>
      <c r="N3695" s="120" t="s">
        <v>114</v>
      </c>
      <c r="O3695" s="122">
        <f t="shared" si="345"/>
        <v>0</v>
      </c>
      <c r="P3695" s="123"/>
    </row>
    <row r="3696" spans="2:16" x14ac:dyDescent="0.2">
      <c r="B3696" s="124"/>
      <c r="C3696" s="137"/>
      <c r="D3696" s="138">
        <f t="shared" si="342"/>
        <v>0</v>
      </c>
      <c r="E3696" s="231"/>
      <c r="F3696" s="119"/>
      <c r="G3696" s="139">
        <f t="shared" si="346"/>
        <v>0</v>
      </c>
      <c r="H3696" s="140">
        <f t="shared" si="343"/>
        <v>0</v>
      </c>
      <c r="I3696" s="122">
        <f t="shared" si="347"/>
        <v>0</v>
      </c>
      <c r="K3696" s="120"/>
      <c r="L3696" s="141" t="e">
        <f t="shared" si="344"/>
        <v>#N/A</v>
      </c>
      <c r="M3696" s="142">
        <f>IF(C3696="ZZ Group",(SUM(IFERROR(SUM(VLOOKUP(C3696,SpeciesLookup,37,FALSE)*E3696/L3696*20*0.001),0)*(1-G3696))),SUM(IFERROR(SUM(VLOOKUP(C3696,SpeciesLookup,37,FALSE)/L3696*'6. Look Up Tables'!$M$9*0.001),0)*(1-G3696)))</f>
        <v>0</v>
      </c>
      <c r="N3696" s="120" t="s">
        <v>114</v>
      </c>
      <c r="O3696" s="122">
        <f t="shared" si="345"/>
        <v>0</v>
      </c>
      <c r="P3696" s="123"/>
    </row>
    <row r="3697" spans="2:16" x14ac:dyDescent="0.2">
      <c r="B3697" s="124"/>
      <c r="C3697" s="137"/>
      <c r="D3697" s="138">
        <f t="shared" si="342"/>
        <v>0</v>
      </c>
      <c r="E3697" s="231"/>
      <c r="F3697" s="119"/>
      <c r="G3697" s="139">
        <f t="shared" si="346"/>
        <v>0</v>
      </c>
      <c r="H3697" s="140">
        <f t="shared" si="343"/>
        <v>0</v>
      </c>
      <c r="I3697" s="122">
        <f t="shared" si="347"/>
        <v>0</v>
      </c>
      <c r="K3697" s="120"/>
      <c r="L3697" s="141" t="e">
        <f t="shared" si="344"/>
        <v>#N/A</v>
      </c>
      <c r="M3697" s="142">
        <f>IF(C3697="ZZ Group",(SUM(IFERROR(SUM(VLOOKUP(C3697,SpeciesLookup,37,FALSE)*E3697/L3697*20*0.001),0)*(1-G3697))),SUM(IFERROR(SUM(VLOOKUP(C3697,SpeciesLookup,37,FALSE)/L3697*'6. Look Up Tables'!$M$9*0.001),0)*(1-G3697)))</f>
        <v>0</v>
      </c>
      <c r="N3697" s="120" t="s">
        <v>114</v>
      </c>
      <c r="O3697" s="122">
        <f t="shared" si="345"/>
        <v>0</v>
      </c>
      <c r="P3697" s="123"/>
    </row>
    <row r="3698" spans="2:16" x14ac:dyDescent="0.2">
      <c r="B3698" s="124"/>
      <c r="C3698" s="137"/>
      <c r="D3698" s="138">
        <f t="shared" si="342"/>
        <v>0</v>
      </c>
      <c r="E3698" s="231"/>
      <c r="F3698" s="119"/>
      <c r="G3698" s="139">
        <f t="shared" si="346"/>
        <v>0</v>
      </c>
      <c r="H3698" s="140">
        <f t="shared" si="343"/>
        <v>0</v>
      </c>
      <c r="I3698" s="122">
        <f t="shared" si="347"/>
        <v>0</v>
      </c>
      <c r="K3698" s="120"/>
      <c r="L3698" s="141" t="e">
        <f t="shared" si="344"/>
        <v>#N/A</v>
      </c>
      <c r="M3698" s="142">
        <f>IF(C3698="ZZ Group",(SUM(IFERROR(SUM(VLOOKUP(C3698,SpeciesLookup,37,FALSE)*E3698/L3698*20*0.001),0)*(1-G3698))),SUM(IFERROR(SUM(VLOOKUP(C3698,SpeciesLookup,37,FALSE)/L3698*'6. Look Up Tables'!$M$9*0.001),0)*(1-G3698)))</f>
        <v>0</v>
      </c>
      <c r="N3698" s="120" t="s">
        <v>114</v>
      </c>
      <c r="O3698" s="122">
        <f t="shared" si="345"/>
        <v>0</v>
      </c>
      <c r="P3698" s="123"/>
    </row>
    <row r="3699" spans="2:16" x14ac:dyDescent="0.2">
      <c r="B3699" s="124"/>
      <c r="C3699" s="137"/>
      <c r="D3699" s="138">
        <f t="shared" si="342"/>
        <v>0</v>
      </c>
      <c r="E3699" s="231"/>
      <c r="F3699" s="119"/>
      <c r="G3699" s="139">
        <f t="shared" si="346"/>
        <v>0</v>
      </c>
      <c r="H3699" s="140">
        <f t="shared" si="343"/>
        <v>0</v>
      </c>
      <c r="I3699" s="122">
        <f t="shared" si="347"/>
        <v>0</v>
      </c>
      <c r="K3699" s="120"/>
      <c r="L3699" s="141" t="e">
        <f t="shared" si="344"/>
        <v>#N/A</v>
      </c>
      <c r="M3699" s="142">
        <f>IF(C3699="ZZ Group",(SUM(IFERROR(SUM(VLOOKUP(C3699,SpeciesLookup,37,FALSE)*E3699/L3699*20*0.001),0)*(1-G3699))),SUM(IFERROR(SUM(VLOOKUP(C3699,SpeciesLookup,37,FALSE)/L3699*'6. Look Up Tables'!$M$9*0.001),0)*(1-G3699)))</f>
        <v>0</v>
      </c>
      <c r="N3699" s="120" t="s">
        <v>114</v>
      </c>
      <c r="O3699" s="122">
        <f t="shared" si="345"/>
        <v>0</v>
      </c>
      <c r="P3699" s="123"/>
    </row>
    <row r="3700" spans="2:16" x14ac:dyDescent="0.2">
      <c r="B3700" s="124"/>
      <c r="C3700" s="137"/>
      <c r="D3700" s="138">
        <f t="shared" si="342"/>
        <v>0</v>
      </c>
      <c r="E3700" s="231"/>
      <c r="F3700" s="119"/>
      <c r="G3700" s="139">
        <f t="shared" si="346"/>
        <v>0</v>
      </c>
      <c r="H3700" s="140">
        <f t="shared" si="343"/>
        <v>0</v>
      </c>
      <c r="I3700" s="122">
        <f t="shared" si="347"/>
        <v>0</v>
      </c>
      <c r="K3700" s="120"/>
      <c r="L3700" s="141" t="e">
        <f t="shared" si="344"/>
        <v>#N/A</v>
      </c>
      <c r="M3700" s="142">
        <f>IF(C3700="ZZ Group",(SUM(IFERROR(SUM(VLOOKUP(C3700,SpeciesLookup,37,FALSE)*E3700/L3700*20*0.001),0)*(1-G3700))),SUM(IFERROR(SUM(VLOOKUP(C3700,SpeciesLookup,37,FALSE)/L3700*'6. Look Up Tables'!$M$9*0.001),0)*(1-G3700)))</f>
        <v>0</v>
      </c>
      <c r="N3700" s="120" t="s">
        <v>114</v>
      </c>
      <c r="O3700" s="122">
        <f t="shared" si="345"/>
        <v>0</v>
      </c>
      <c r="P3700" s="123"/>
    </row>
    <row r="3701" spans="2:16" x14ac:dyDescent="0.2">
      <c r="B3701" s="124"/>
      <c r="C3701" s="137"/>
      <c r="D3701" s="138">
        <f t="shared" si="342"/>
        <v>0</v>
      </c>
      <c r="E3701" s="231"/>
      <c r="F3701" s="119"/>
      <c r="G3701" s="139">
        <f t="shared" si="346"/>
        <v>0</v>
      </c>
      <c r="H3701" s="140">
        <f t="shared" si="343"/>
        <v>0</v>
      </c>
      <c r="I3701" s="122">
        <f t="shared" si="347"/>
        <v>0</v>
      </c>
      <c r="K3701" s="120"/>
      <c r="L3701" s="141" t="e">
        <f t="shared" si="344"/>
        <v>#N/A</v>
      </c>
      <c r="M3701" s="142">
        <f>IF(C3701="ZZ Group",(SUM(IFERROR(SUM(VLOOKUP(C3701,SpeciesLookup,37,FALSE)*E3701/L3701*20*0.001),0)*(1-G3701))),SUM(IFERROR(SUM(VLOOKUP(C3701,SpeciesLookup,37,FALSE)/L3701*'6. Look Up Tables'!$M$9*0.001),0)*(1-G3701)))</f>
        <v>0</v>
      </c>
      <c r="N3701" s="120" t="s">
        <v>114</v>
      </c>
      <c r="O3701" s="122">
        <f t="shared" si="345"/>
        <v>0</v>
      </c>
      <c r="P3701" s="123"/>
    </row>
    <row r="3702" spans="2:16" x14ac:dyDescent="0.2">
      <c r="B3702" s="124"/>
      <c r="C3702" s="137"/>
      <c r="D3702" s="138">
        <f t="shared" si="342"/>
        <v>0</v>
      </c>
      <c r="E3702" s="231"/>
      <c r="F3702" s="119"/>
      <c r="G3702" s="139">
        <f t="shared" si="346"/>
        <v>0</v>
      </c>
      <c r="H3702" s="140">
        <f t="shared" si="343"/>
        <v>0</v>
      </c>
      <c r="I3702" s="122">
        <f t="shared" si="347"/>
        <v>0</v>
      </c>
      <c r="K3702" s="120"/>
      <c r="L3702" s="141" t="e">
        <f t="shared" si="344"/>
        <v>#N/A</v>
      </c>
      <c r="M3702" s="142">
        <f>IF(C3702="ZZ Group",(SUM(IFERROR(SUM(VLOOKUP(C3702,SpeciesLookup,37,FALSE)*E3702/L3702*20*0.001),0)*(1-G3702))),SUM(IFERROR(SUM(VLOOKUP(C3702,SpeciesLookup,37,FALSE)/L3702*'6. Look Up Tables'!$M$9*0.001),0)*(1-G3702)))</f>
        <v>0</v>
      </c>
      <c r="N3702" s="120" t="s">
        <v>114</v>
      </c>
      <c r="O3702" s="122">
        <f t="shared" si="345"/>
        <v>0</v>
      </c>
      <c r="P3702" s="123"/>
    </row>
    <row r="3703" spans="2:16" x14ac:dyDescent="0.2">
      <c r="B3703" s="124"/>
      <c r="C3703" s="137"/>
      <c r="D3703" s="138">
        <f t="shared" si="342"/>
        <v>0</v>
      </c>
      <c r="E3703" s="231"/>
      <c r="F3703" s="119"/>
      <c r="G3703" s="139">
        <f t="shared" si="346"/>
        <v>0</v>
      </c>
      <c r="H3703" s="140">
        <f t="shared" si="343"/>
        <v>0</v>
      </c>
      <c r="I3703" s="122">
        <f t="shared" si="347"/>
        <v>0</v>
      </c>
      <c r="K3703" s="120"/>
      <c r="L3703" s="141" t="e">
        <f t="shared" si="344"/>
        <v>#N/A</v>
      </c>
      <c r="M3703" s="142">
        <f>IF(C3703="ZZ Group",(SUM(IFERROR(SUM(VLOOKUP(C3703,SpeciesLookup,37,FALSE)*E3703/L3703*20*0.001),0)*(1-G3703))),SUM(IFERROR(SUM(VLOOKUP(C3703,SpeciesLookup,37,FALSE)/L3703*'6. Look Up Tables'!$M$9*0.001),0)*(1-G3703)))</f>
        <v>0</v>
      </c>
      <c r="N3703" s="120" t="s">
        <v>114</v>
      </c>
      <c r="O3703" s="122">
        <f t="shared" si="345"/>
        <v>0</v>
      </c>
      <c r="P3703" s="123"/>
    </row>
    <row r="3704" spans="2:16" x14ac:dyDescent="0.2">
      <c r="B3704" s="124"/>
      <c r="C3704" s="137"/>
      <c r="D3704" s="138">
        <f t="shared" si="342"/>
        <v>0</v>
      </c>
      <c r="E3704" s="231"/>
      <c r="F3704" s="119"/>
      <c r="G3704" s="139">
        <f t="shared" si="346"/>
        <v>0</v>
      </c>
      <c r="H3704" s="140">
        <f t="shared" si="343"/>
        <v>0</v>
      </c>
      <c r="I3704" s="122">
        <f t="shared" si="347"/>
        <v>0</v>
      </c>
      <c r="K3704" s="120"/>
      <c r="L3704" s="141" t="e">
        <f t="shared" si="344"/>
        <v>#N/A</v>
      </c>
      <c r="M3704" s="142">
        <f>IF(C3704="ZZ Group",(SUM(IFERROR(SUM(VLOOKUP(C3704,SpeciesLookup,37,FALSE)*E3704/L3704*20*0.001),0)*(1-G3704))),SUM(IFERROR(SUM(VLOOKUP(C3704,SpeciesLookup,37,FALSE)/L3704*'6. Look Up Tables'!$M$9*0.001),0)*(1-G3704)))</f>
        <v>0</v>
      </c>
      <c r="N3704" s="120" t="s">
        <v>114</v>
      </c>
      <c r="O3704" s="122">
        <f t="shared" si="345"/>
        <v>0</v>
      </c>
      <c r="P3704" s="123"/>
    </row>
    <row r="3705" spans="2:16" x14ac:dyDescent="0.2">
      <c r="B3705" s="124"/>
      <c r="C3705" s="137"/>
      <c r="D3705" s="138">
        <f t="shared" si="342"/>
        <v>0</v>
      </c>
      <c r="E3705" s="231"/>
      <c r="F3705" s="119"/>
      <c r="G3705" s="139">
        <f t="shared" si="346"/>
        <v>0</v>
      </c>
      <c r="H3705" s="140">
        <f t="shared" si="343"/>
        <v>0</v>
      </c>
      <c r="I3705" s="122">
        <f t="shared" si="347"/>
        <v>0</v>
      </c>
      <c r="K3705" s="120"/>
      <c r="L3705" s="141" t="e">
        <f t="shared" si="344"/>
        <v>#N/A</v>
      </c>
      <c r="M3705" s="142">
        <f>IF(C3705="ZZ Group",(SUM(IFERROR(SUM(VLOOKUP(C3705,SpeciesLookup,37,FALSE)*E3705/L3705*20*0.001),0)*(1-G3705))),SUM(IFERROR(SUM(VLOOKUP(C3705,SpeciesLookup,37,FALSE)/L3705*'6. Look Up Tables'!$M$9*0.001),0)*(1-G3705)))</f>
        <v>0</v>
      </c>
      <c r="N3705" s="120" t="s">
        <v>114</v>
      </c>
      <c r="O3705" s="122">
        <f t="shared" si="345"/>
        <v>0</v>
      </c>
      <c r="P3705" s="123"/>
    </row>
    <row r="3706" spans="2:16" x14ac:dyDescent="0.2">
      <c r="B3706" s="124"/>
      <c r="C3706" s="137"/>
      <c r="D3706" s="138">
        <f t="shared" si="342"/>
        <v>0</v>
      </c>
      <c r="E3706" s="231"/>
      <c r="F3706" s="119"/>
      <c r="G3706" s="139">
        <f t="shared" si="346"/>
        <v>0</v>
      </c>
      <c r="H3706" s="140">
        <f t="shared" si="343"/>
        <v>0</v>
      </c>
      <c r="I3706" s="122">
        <f t="shared" si="347"/>
        <v>0</v>
      </c>
      <c r="K3706" s="120"/>
      <c r="L3706" s="141" t="e">
        <f t="shared" si="344"/>
        <v>#N/A</v>
      </c>
      <c r="M3706" s="142">
        <f>IF(C3706="ZZ Group",(SUM(IFERROR(SUM(VLOOKUP(C3706,SpeciesLookup,37,FALSE)*E3706/L3706*20*0.001),0)*(1-G3706))),SUM(IFERROR(SUM(VLOOKUP(C3706,SpeciesLookup,37,FALSE)/L3706*'6. Look Up Tables'!$M$9*0.001),0)*(1-G3706)))</f>
        <v>0</v>
      </c>
      <c r="N3706" s="120" t="s">
        <v>114</v>
      </c>
      <c r="O3706" s="122">
        <f t="shared" si="345"/>
        <v>0</v>
      </c>
      <c r="P3706" s="123"/>
    </row>
    <row r="3707" spans="2:16" x14ac:dyDescent="0.2">
      <c r="B3707" s="124"/>
      <c r="C3707" s="137"/>
      <c r="D3707" s="138">
        <f t="shared" si="342"/>
        <v>0</v>
      </c>
      <c r="E3707" s="231"/>
      <c r="F3707" s="119"/>
      <c r="G3707" s="139">
        <f t="shared" si="346"/>
        <v>0</v>
      </c>
      <c r="H3707" s="140">
        <f t="shared" si="343"/>
        <v>0</v>
      </c>
      <c r="I3707" s="122">
        <f t="shared" si="347"/>
        <v>0</v>
      </c>
      <c r="K3707" s="120"/>
      <c r="L3707" s="141" t="e">
        <f t="shared" si="344"/>
        <v>#N/A</v>
      </c>
      <c r="M3707" s="142">
        <f>IF(C3707="ZZ Group",(SUM(IFERROR(SUM(VLOOKUP(C3707,SpeciesLookup,37,FALSE)*E3707/L3707*20*0.001),0)*(1-G3707))),SUM(IFERROR(SUM(VLOOKUP(C3707,SpeciesLookup,37,FALSE)/L3707*'6. Look Up Tables'!$M$9*0.001),0)*(1-G3707)))</f>
        <v>0</v>
      </c>
      <c r="N3707" s="120" t="s">
        <v>114</v>
      </c>
      <c r="O3707" s="122">
        <f t="shared" si="345"/>
        <v>0</v>
      </c>
      <c r="P3707" s="123"/>
    </row>
    <row r="3708" spans="2:16" x14ac:dyDescent="0.2">
      <c r="B3708" s="124"/>
      <c r="C3708" s="137"/>
      <c r="D3708" s="138">
        <f t="shared" si="342"/>
        <v>0</v>
      </c>
      <c r="E3708" s="231"/>
      <c r="F3708" s="119"/>
      <c r="G3708" s="139">
        <f t="shared" si="346"/>
        <v>0</v>
      </c>
      <c r="H3708" s="140">
        <f t="shared" si="343"/>
        <v>0</v>
      </c>
      <c r="I3708" s="122">
        <f t="shared" si="347"/>
        <v>0</v>
      </c>
      <c r="K3708" s="120"/>
      <c r="L3708" s="141" t="e">
        <f t="shared" si="344"/>
        <v>#N/A</v>
      </c>
      <c r="M3708" s="142">
        <f>IF(C3708="ZZ Group",(SUM(IFERROR(SUM(VLOOKUP(C3708,SpeciesLookup,37,FALSE)*E3708/L3708*20*0.001),0)*(1-G3708))),SUM(IFERROR(SUM(VLOOKUP(C3708,SpeciesLookup,37,FALSE)/L3708*'6. Look Up Tables'!$M$9*0.001),0)*(1-G3708)))</f>
        <v>0</v>
      </c>
      <c r="N3708" s="120" t="s">
        <v>114</v>
      </c>
      <c r="O3708" s="122">
        <f t="shared" si="345"/>
        <v>0</v>
      </c>
      <c r="P3708" s="123"/>
    </row>
    <row r="3709" spans="2:16" x14ac:dyDescent="0.2">
      <c r="B3709" s="124"/>
      <c r="C3709" s="137"/>
      <c r="D3709" s="138">
        <f t="shared" si="342"/>
        <v>0</v>
      </c>
      <c r="E3709" s="231"/>
      <c r="F3709" s="119"/>
      <c r="G3709" s="139">
        <f t="shared" si="346"/>
        <v>0</v>
      </c>
      <c r="H3709" s="140">
        <f t="shared" si="343"/>
        <v>0</v>
      </c>
      <c r="I3709" s="122">
        <f t="shared" si="347"/>
        <v>0</v>
      </c>
      <c r="K3709" s="120"/>
      <c r="L3709" s="141" t="e">
        <f t="shared" si="344"/>
        <v>#N/A</v>
      </c>
      <c r="M3709" s="142">
        <f>IF(C3709="ZZ Group",(SUM(IFERROR(SUM(VLOOKUP(C3709,SpeciesLookup,37,FALSE)*E3709/L3709*20*0.001),0)*(1-G3709))),SUM(IFERROR(SUM(VLOOKUP(C3709,SpeciesLookup,37,FALSE)/L3709*'6. Look Up Tables'!$M$9*0.001),0)*(1-G3709)))</f>
        <v>0</v>
      </c>
      <c r="N3709" s="120" t="s">
        <v>114</v>
      </c>
      <c r="O3709" s="122">
        <f t="shared" si="345"/>
        <v>0</v>
      </c>
      <c r="P3709" s="123"/>
    </row>
    <row r="3710" spans="2:16" x14ac:dyDescent="0.2">
      <c r="B3710" s="124"/>
      <c r="C3710" s="137"/>
      <c r="D3710" s="138">
        <f t="shared" si="342"/>
        <v>0</v>
      </c>
      <c r="E3710" s="231"/>
      <c r="F3710" s="119"/>
      <c r="G3710" s="139">
        <f t="shared" si="346"/>
        <v>0</v>
      </c>
      <c r="H3710" s="140">
        <f t="shared" si="343"/>
        <v>0</v>
      </c>
      <c r="I3710" s="122">
        <f t="shared" si="347"/>
        <v>0</v>
      </c>
      <c r="K3710" s="120"/>
      <c r="L3710" s="141" t="e">
        <f t="shared" si="344"/>
        <v>#N/A</v>
      </c>
      <c r="M3710" s="142">
        <f>IF(C3710="ZZ Group",(SUM(IFERROR(SUM(VLOOKUP(C3710,SpeciesLookup,37,FALSE)*E3710/L3710*20*0.001),0)*(1-G3710))),SUM(IFERROR(SUM(VLOOKUP(C3710,SpeciesLookup,37,FALSE)/L3710*'6. Look Up Tables'!$M$9*0.001),0)*(1-G3710)))</f>
        <v>0</v>
      </c>
      <c r="N3710" s="120" t="s">
        <v>114</v>
      </c>
      <c r="O3710" s="122">
        <f t="shared" si="345"/>
        <v>0</v>
      </c>
      <c r="P3710" s="123"/>
    </row>
    <row r="3711" spans="2:16" x14ac:dyDescent="0.2">
      <c r="B3711" s="124"/>
      <c r="C3711" s="137"/>
      <c r="D3711" s="138">
        <f t="shared" si="342"/>
        <v>0</v>
      </c>
      <c r="E3711" s="231"/>
      <c r="F3711" s="119"/>
      <c r="G3711" s="139">
        <f t="shared" si="346"/>
        <v>0</v>
      </c>
      <c r="H3711" s="140">
        <f t="shared" si="343"/>
        <v>0</v>
      </c>
      <c r="I3711" s="122">
        <f t="shared" si="347"/>
        <v>0</v>
      </c>
      <c r="K3711" s="120"/>
      <c r="L3711" s="141" t="e">
        <f t="shared" si="344"/>
        <v>#N/A</v>
      </c>
      <c r="M3711" s="142">
        <f>IF(C3711="ZZ Group",(SUM(IFERROR(SUM(VLOOKUP(C3711,SpeciesLookup,37,FALSE)*E3711/L3711*20*0.001),0)*(1-G3711))),SUM(IFERROR(SUM(VLOOKUP(C3711,SpeciesLookup,37,FALSE)/L3711*'6. Look Up Tables'!$M$9*0.001),0)*(1-G3711)))</f>
        <v>0</v>
      </c>
      <c r="N3711" s="120" t="s">
        <v>114</v>
      </c>
      <c r="O3711" s="122">
        <f t="shared" si="345"/>
        <v>0</v>
      </c>
      <c r="P3711" s="123"/>
    </row>
    <row r="3712" spans="2:16" x14ac:dyDescent="0.2">
      <c r="B3712" s="124"/>
      <c r="C3712" s="137"/>
      <c r="D3712" s="138">
        <f t="shared" si="342"/>
        <v>0</v>
      </c>
      <c r="E3712" s="231"/>
      <c r="F3712" s="119"/>
      <c r="G3712" s="139">
        <f t="shared" si="346"/>
        <v>0</v>
      </c>
      <c r="H3712" s="140">
        <f t="shared" si="343"/>
        <v>0</v>
      </c>
      <c r="I3712" s="122">
        <f t="shared" si="347"/>
        <v>0</v>
      </c>
      <c r="K3712" s="120"/>
      <c r="L3712" s="141" t="e">
        <f t="shared" si="344"/>
        <v>#N/A</v>
      </c>
      <c r="M3712" s="142">
        <f>IF(C3712="ZZ Group",(SUM(IFERROR(SUM(VLOOKUP(C3712,SpeciesLookup,37,FALSE)*E3712/L3712*20*0.001),0)*(1-G3712))),SUM(IFERROR(SUM(VLOOKUP(C3712,SpeciesLookup,37,FALSE)/L3712*'6. Look Up Tables'!$M$9*0.001),0)*(1-G3712)))</f>
        <v>0</v>
      </c>
      <c r="N3712" s="120" t="s">
        <v>114</v>
      </c>
      <c r="O3712" s="122">
        <f t="shared" si="345"/>
        <v>0</v>
      </c>
      <c r="P3712" s="123"/>
    </row>
    <row r="3713" spans="2:16" x14ac:dyDescent="0.2">
      <c r="B3713" s="124"/>
      <c r="C3713" s="137"/>
      <c r="D3713" s="138">
        <f t="shared" ref="D3713:D3776" si="348">IFERROR(VLOOKUP(C3713,SpeciesLookup,25,FALSE),0)</f>
        <v>0</v>
      </c>
      <c r="E3713" s="231"/>
      <c r="F3713" s="119"/>
      <c r="G3713" s="139">
        <f t="shared" si="346"/>
        <v>0</v>
      </c>
      <c r="H3713" s="140">
        <f t="shared" ref="H3713:H3776" si="349">IFERROR(VLOOKUP(C3713,SpeciesLookup,26,FALSE),0)</f>
        <v>0</v>
      </c>
      <c r="I3713" s="122">
        <f t="shared" si="347"/>
        <v>0</v>
      </c>
      <c r="K3713" s="120"/>
      <c r="L3713" s="141" t="e">
        <f t="shared" ref="L3713:L3776" si="350">VLOOKUP(K3713,AWHC,2,FALSE)</f>
        <v>#N/A</v>
      </c>
      <c r="M3713" s="142">
        <f>IF(C3713="ZZ Group",(SUM(IFERROR(SUM(VLOOKUP(C3713,SpeciesLookup,37,FALSE)*E3713/L3713*20*0.001),0)*(1-G3713))),SUM(IFERROR(SUM(VLOOKUP(C3713,SpeciesLookup,37,FALSE)/L3713*'6. Look Up Tables'!$M$9*0.001),0)*(1-G3713)))</f>
        <v>0</v>
      </c>
      <c r="N3713" s="120" t="s">
        <v>114</v>
      </c>
      <c r="O3713" s="122">
        <f t="shared" ref="O3713:O3776" si="351">IF(N3713="Yes",M3713*0.8,M3713)</f>
        <v>0</v>
      </c>
      <c r="P3713" s="123"/>
    </row>
    <row r="3714" spans="2:16" x14ac:dyDescent="0.2">
      <c r="B3714" s="124"/>
      <c r="C3714" s="137"/>
      <c r="D3714" s="138">
        <f t="shared" si="348"/>
        <v>0</v>
      </c>
      <c r="E3714" s="231"/>
      <c r="F3714" s="119"/>
      <c r="G3714" s="139">
        <f t="shared" si="346"/>
        <v>0</v>
      </c>
      <c r="H3714" s="140">
        <f t="shared" si="349"/>
        <v>0</v>
      </c>
      <c r="I3714" s="122">
        <f t="shared" si="347"/>
        <v>0</v>
      </c>
      <c r="K3714" s="120"/>
      <c r="L3714" s="141" t="e">
        <f t="shared" si="350"/>
        <v>#N/A</v>
      </c>
      <c r="M3714" s="142">
        <f>IF(C3714="ZZ Group",(SUM(IFERROR(SUM(VLOOKUP(C3714,SpeciesLookup,37,FALSE)*E3714/L3714*20*0.001),0)*(1-G3714))),SUM(IFERROR(SUM(VLOOKUP(C3714,SpeciesLookup,37,FALSE)/L3714*'6. Look Up Tables'!$M$9*0.001),0)*(1-G3714)))</f>
        <v>0</v>
      </c>
      <c r="N3714" s="120" t="s">
        <v>114</v>
      </c>
      <c r="O3714" s="122">
        <f t="shared" si="351"/>
        <v>0</v>
      </c>
      <c r="P3714" s="123"/>
    </row>
    <row r="3715" spans="2:16" x14ac:dyDescent="0.2">
      <c r="B3715" s="124"/>
      <c r="C3715" s="137"/>
      <c r="D3715" s="138">
        <f t="shared" si="348"/>
        <v>0</v>
      </c>
      <c r="E3715" s="231"/>
      <c r="F3715" s="119"/>
      <c r="G3715" s="139">
        <f t="shared" si="346"/>
        <v>0</v>
      </c>
      <c r="H3715" s="140">
        <f t="shared" si="349"/>
        <v>0</v>
      </c>
      <c r="I3715" s="122">
        <f t="shared" si="347"/>
        <v>0</v>
      </c>
      <c r="K3715" s="120"/>
      <c r="L3715" s="141" t="e">
        <f t="shared" si="350"/>
        <v>#N/A</v>
      </c>
      <c r="M3715" s="142">
        <f>IF(C3715="ZZ Group",(SUM(IFERROR(SUM(VLOOKUP(C3715,SpeciesLookup,37,FALSE)*E3715/L3715*20*0.001),0)*(1-G3715))),SUM(IFERROR(SUM(VLOOKUP(C3715,SpeciesLookup,37,FALSE)/L3715*'6. Look Up Tables'!$M$9*0.001),0)*(1-G3715)))</f>
        <v>0</v>
      </c>
      <c r="N3715" s="120" t="s">
        <v>114</v>
      </c>
      <c r="O3715" s="122">
        <f t="shared" si="351"/>
        <v>0</v>
      </c>
      <c r="P3715" s="123"/>
    </row>
    <row r="3716" spans="2:16" x14ac:dyDescent="0.2">
      <c r="B3716" s="124"/>
      <c r="C3716" s="137"/>
      <c r="D3716" s="138">
        <f t="shared" si="348"/>
        <v>0</v>
      </c>
      <c r="E3716" s="231"/>
      <c r="F3716" s="119"/>
      <c r="G3716" s="139">
        <f t="shared" si="346"/>
        <v>0</v>
      </c>
      <c r="H3716" s="140">
        <f t="shared" si="349"/>
        <v>0</v>
      </c>
      <c r="I3716" s="122">
        <f t="shared" si="347"/>
        <v>0</v>
      </c>
      <c r="K3716" s="120"/>
      <c r="L3716" s="141" t="e">
        <f t="shared" si="350"/>
        <v>#N/A</v>
      </c>
      <c r="M3716" s="142">
        <f>IF(C3716="ZZ Group",(SUM(IFERROR(SUM(VLOOKUP(C3716,SpeciesLookup,37,FALSE)*E3716/L3716*20*0.001),0)*(1-G3716))),SUM(IFERROR(SUM(VLOOKUP(C3716,SpeciesLookup,37,FALSE)/L3716*'6. Look Up Tables'!$M$9*0.001),0)*(1-G3716)))</f>
        <v>0</v>
      </c>
      <c r="N3716" s="120" t="s">
        <v>114</v>
      </c>
      <c r="O3716" s="122">
        <f t="shared" si="351"/>
        <v>0</v>
      </c>
      <c r="P3716" s="123"/>
    </row>
    <row r="3717" spans="2:16" x14ac:dyDescent="0.2">
      <c r="B3717" s="124"/>
      <c r="C3717" s="137"/>
      <c r="D3717" s="138">
        <f t="shared" si="348"/>
        <v>0</v>
      </c>
      <c r="E3717" s="231"/>
      <c r="F3717" s="119"/>
      <c r="G3717" s="139">
        <f t="shared" si="346"/>
        <v>0</v>
      </c>
      <c r="H3717" s="140">
        <f t="shared" si="349"/>
        <v>0</v>
      </c>
      <c r="I3717" s="122">
        <f t="shared" si="347"/>
        <v>0</v>
      </c>
      <c r="K3717" s="120"/>
      <c r="L3717" s="141" t="e">
        <f t="shared" si="350"/>
        <v>#N/A</v>
      </c>
      <c r="M3717" s="142">
        <f>IF(C3717="ZZ Group",(SUM(IFERROR(SUM(VLOOKUP(C3717,SpeciesLookup,37,FALSE)*E3717/L3717*20*0.001),0)*(1-G3717))),SUM(IFERROR(SUM(VLOOKUP(C3717,SpeciesLookup,37,FALSE)/L3717*'6. Look Up Tables'!$M$9*0.001),0)*(1-G3717)))</f>
        <v>0</v>
      </c>
      <c r="N3717" s="120" t="s">
        <v>114</v>
      </c>
      <c r="O3717" s="122">
        <f t="shared" si="351"/>
        <v>0</v>
      </c>
      <c r="P3717" s="123"/>
    </row>
    <row r="3718" spans="2:16" x14ac:dyDescent="0.2">
      <c r="B3718" s="124"/>
      <c r="C3718" s="137"/>
      <c r="D3718" s="138">
        <f t="shared" si="348"/>
        <v>0</v>
      </c>
      <c r="E3718" s="231"/>
      <c r="F3718" s="119"/>
      <c r="G3718" s="139">
        <f t="shared" si="346"/>
        <v>0</v>
      </c>
      <c r="H3718" s="140">
        <f t="shared" si="349"/>
        <v>0</v>
      </c>
      <c r="I3718" s="122">
        <f t="shared" si="347"/>
        <v>0</v>
      </c>
      <c r="K3718" s="120"/>
      <c r="L3718" s="141" t="e">
        <f t="shared" si="350"/>
        <v>#N/A</v>
      </c>
      <c r="M3718" s="142">
        <f>IF(C3718="ZZ Group",(SUM(IFERROR(SUM(VLOOKUP(C3718,SpeciesLookup,37,FALSE)*E3718/L3718*20*0.001),0)*(1-G3718))),SUM(IFERROR(SUM(VLOOKUP(C3718,SpeciesLookup,37,FALSE)/L3718*'6. Look Up Tables'!$M$9*0.001),0)*(1-G3718)))</f>
        <v>0</v>
      </c>
      <c r="N3718" s="120" t="s">
        <v>114</v>
      </c>
      <c r="O3718" s="122">
        <f t="shared" si="351"/>
        <v>0</v>
      </c>
      <c r="P3718" s="123"/>
    </row>
    <row r="3719" spans="2:16" x14ac:dyDescent="0.2">
      <c r="B3719" s="124"/>
      <c r="C3719" s="137"/>
      <c r="D3719" s="138">
        <f t="shared" si="348"/>
        <v>0</v>
      </c>
      <c r="E3719" s="231"/>
      <c r="F3719" s="119"/>
      <c r="G3719" s="139">
        <f t="shared" si="346"/>
        <v>0</v>
      </c>
      <c r="H3719" s="140">
        <f t="shared" si="349"/>
        <v>0</v>
      </c>
      <c r="I3719" s="122">
        <f t="shared" si="347"/>
        <v>0</v>
      </c>
      <c r="K3719" s="120"/>
      <c r="L3719" s="141" t="e">
        <f t="shared" si="350"/>
        <v>#N/A</v>
      </c>
      <c r="M3719" s="142">
        <f>IF(C3719="ZZ Group",(SUM(IFERROR(SUM(VLOOKUP(C3719,SpeciesLookup,37,FALSE)*E3719/L3719*20*0.001),0)*(1-G3719))),SUM(IFERROR(SUM(VLOOKUP(C3719,SpeciesLookup,37,FALSE)/L3719*'6. Look Up Tables'!$M$9*0.001),0)*(1-G3719)))</f>
        <v>0</v>
      </c>
      <c r="N3719" s="120" t="s">
        <v>114</v>
      </c>
      <c r="O3719" s="122">
        <f t="shared" si="351"/>
        <v>0</v>
      </c>
      <c r="P3719" s="123"/>
    </row>
    <row r="3720" spans="2:16" x14ac:dyDescent="0.2">
      <c r="B3720" s="124"/>
      <c r="C3720" s="137"/>
      <c r="D3720" s="138">
        <f t="shared" si="348"/>
        <v>0</v>
      </c>
      <c r="E3720" s="231"/>
      <c r="F3720" s="119"/>
      <c r="G3720" s="139">
        <f t="shared" si="346"/>
        <v>0</v>
      </c>
      <c r="H3720" s="140">
        <f t="shared" si="349"/>
        <v>0</v>
      </c>
      <c r="I3720" s="122">
        <f t="shared" si="347"/>
        <v>0</v>
      </c>
      <c r="K3720" s="120"/>
      <c r="L3720" s="141" t="e">
        <f t="shared" si="350"/>
        <v>#N/A</v>
      </c>
      <c r="M3720" s="142">
        <f>IF(C3720="ZZ Group",(SUM(IFERROR(SUM(VLOOKUP(C3720,SpeciesLookup,37,FALSE)*E3720/L3720*20*0.001),0)*(1-G3720))),SUM(IFERROR(SUM(VLOOKUP(C3720,SpeciesLookup,37,FALSE)/L3720*'6. Look Up Tables'!$M$9*0.001),0)*(1-G3720)))</f>
        <v>0</v>
      </c>
      <c r="N3720" s="120" t="s">
        <v>114</v>
      </c>
      <c r="O3720" s="122">
        <f t="shared" si="351"/>
        <v>0</v>
      </c>
      <c r="P3720" s="123"/>
    </row>
    <row r="3721" spans="2:16" x14ac:dyDescent="0.2">
      <c r="B3721" s="124"/>
      <c r="C3721" s="137"/>
      <c r="D3721" s="138">
        <f t="shared" si="348"/>
        <v>0</v>
      </c>
      <c r="E3721" s="231"/>
      <c r="F3721" s="119"/>
      <c r="G3721" s="139">
        <f t="shared" si="346"/>
        <v>0</v>
      </c>
      <c r="H3721" s="140">
        <f t="shared" si="349"/>
        <v>0</v>
      </c>
      <c r="I3721" s="122">
        <f t="shared" si="347"/>
        <v>0</v>
      </c>
      <c r="K3721" s="120"/>
      <c r="L3721" s="141" t="e">
        <f t="shared" si="350"/>
        <v>#N/A</v>
      </c>
      <c r="M3721" s="142">
        <f>IF(C3721="ZZ Group",(SUM(IFERROR(SUM(VLOOKUP(C3721,SpeciesLookup,37,FALSE)*E3721/L3721*20*0.001),0)*(1-G3721))),SUM(IFERROR(SUM(VLOOKUP(C3721,SpeciesLookup,37,FALSE)/L3721*'6. Look Up Tables'!$M$9*0.001),0)*(1-G3721)))</f>
        <v>0</v>
      </c>
      <c r="N3721" s="120" t="s">
        <v>114</v>
      </c>
      <c r="O3721" s="122">
        <f t="shared" si="351"/>
        <v>0</v>
      </c>
      <c r="P3721" s="123"/>
    </row>
    <row r="3722" spans="2:16" x14ac:dyDescent="0.2">
      <c r="B3722" s="124"/>
      <c r="C3722" s="137"/>
      <c r="D3722" s="138">
        <f t="shared" si="348"/>
        <v>0</v>
      </c>
      <c r="E3722" s="231"/>
      <c r="F3722" s="119"/>
      <c r="G3722" s="139">
        <f t="shared" si="346"/>
        <v>0</v>
      </c>
      <c r="H3722" s="140">
        <f t="shared" si="349"/>
        <v>0</v>
      </c>
      <c r="I3722" s="122">
        <f t="shared" si="347"/>
        <v>0</v>
      </c>
      <c r="K3722" s="120"/>
      <c r="L3722" s="141" t="e">
        <f t="shared" si="350"/>
        <v>#N/A</v>
      </c>
      <c r="M3722" s="142">
        <f>IF(C3722="ZZ Group",(SUM(IFERROR(SUM(VLOOKUP(C3722,SpeciesLookup,37,FALSE)*E3722/L3722*20*0.001),0)*(1-G3722))),SUM(IFERROR(SUM(VLOOKUP(C3722,SpeciesLookup,37,FALSE)/L3722*'6. Look Up Tables'!$M$9*0.001),0)*(1-G3722)))</f>
        <v>0</v>
      </c>
      <c r="N3722" s="120" t="s">
        <v>114</v>
      </c>
      <c r="O3722" s="122">
        <f t="shared" si="351"/>
        <v>0</v>
      </c>
      <c r="P3722" s="123"/>
    </row>
    <row r="3723" spans="2:16" x14ac:dyDescent="0.2">
      <c r="B3723" s="124"/>
      <c r="C3723" s="137"/>
      <c r="D3723" s="138">
        <f t="shared" si="348"/>
        <v>0</v>
      </c>
      <c r="E3723" s="231"/>
      <c r="F3723" s="119"/>
      <c r="G3723" s="139">
        <f t="shared" si="346"/>
        <v>0</v>
      </c>
      <c r="H3723" s="140">
        <f t="shared" si="349"/>
        <v>0</v>
      </c>
      <c r="I3723" s="122">
        <f t="shared" si="347"/>
        <v>0</v>
      </c>
      <c r="K3723" s="120"/>
      <c r="L3723" s="141" t="e">
        <f t="shared" si="350"/>
        <v>#N/A</v>
      </c>
      <c r="M3723" s="142">
        <f>IF(C3723="ZZ Group",(SUM(IFERROR(SUM(VLOOKUP(C3723,SpeciesLookup,37,FALSE)*E3723/L3723*20*0.001),0)*(1-G3723))),SUM(IFERROR(SUM(VLOOKUP(C3723,SpeciesLookup,37,FALSE)/L3723*'6. Look Up Tables'!$M$9*0.001),0)*(1-G3723)))</f>
        <v>0</v>
      </c>
      <c r="N3723" s="120" t="s">
        <v>114</v>
      </c>
      <c r="O3723" s="122">
        <f t="shared" si="351"/>
        <v>0</v>
      </c>
      <c r="P3723" s="123"/>
    </row>
    <row r="3724" spans="2:16" x14ac:dyDescent="0.2">
      <c r="B3724" s="124"/>
      <c r="C3724" s="137"/>
      <c r="D3724" s="138">
        <f t="shared" si="348"/>
        <v>0</v>
      </c>
      <c r="E3724" s="231"/>
      <c r="F3724" s="119"/>
      <c r="G3724" s="139">
        <f t="shared" si="346"/>
        <v>0</v>
      </c>
      <c r="H3724" s="140">
        <f t="shared" si="349"/>
        <v>0</v>
      </c>
      <c r="I3724" s="122">
        <f t="shared" si="347"/>
        <v>0</v>
      </c>
      <c r="K3724" s="120"/>
      <c r="L3724" s="141" t="e">
        <f t="shared" si="350"/>
        <v>#N/A</v>
      </c>
      <c r="M3724" s="142">
        <f>IF(C3724="ZZ Group",(SUM(IFERROR(SUM(VLOOKUP(C3724,SpeciesLookup,37,FALSE)*E3724/L3724*20*0.001),0)*(1-G3724))),SUM(IFERROR(SUM(VLOOKUP(C3724,SpeciesLookup,37,FALSE)/L3724*'6. Look Up Tables'!$M$9*0.001),0)*(1-G3724)))</f>
        <v>0</v>
      </c>
      <c r="N3724" s="120" t="s">
        <v>114</v>
      </c>
      <c r="O3724" s="122">
        <f t="shared" si="351"/>
        <v>0</v>
      </c>
      <c r="P3724" s="123"/>
    </row>
    <row r="3725" spans="2:16" x14ac:dyDescent="0.2">
      <c r="B3725" s="124"/>
      <c r="C3725" s="137"/>
      <c r="D3725" s="138">
        <f t="shared" si="348"/>
        <v>0</v>
      </c>
      <c r="E3725" s="231"/>
      <c r="F3725" s="119"/>
      <c r="G3725" s="139">
        <f t="shared" ref="G3725:G3788" si="352">IF(C3725="ZZ Group",SUM(F3725/E3725),(IFERROR(SUM(F3725/(PI()*(D3725)^2)),0)))</f>
        <v>0</v>
      </c>
      <c r="H3725" s="140">
        <f t="shared" si="349"/>
        <v>0</v>
      </c>
      <c r="I3725" s="122">
        <f t="shared" ref="I3725:I3788" si="353">IFERROR(SUM(H3725*(1-G3725)),(E3725*(1-G3725)))</f>
        <v>0</v>
      </c>
      <c r="K3725" s="120"/>
      <c r="L3725" s="141" t="e">
        <f t="shared" si="350"/>
        <v>#N/A</v>
      </c>
      <c r="M3725" s="142">
        <f>IF(C3725="ZZ Group",(SUM(IFERROR(SUM(VLOOKUP(C3725,SpeciesLookup,37,FALSE)*E3725/L3725*20*0.001),0)*(1-G3725))),SUM(IFERROR(SUM(VLOOKUP(C3725,SpeciesLookup,37,FALSE)/L3725*'6. Look Up Tables'!$M$9*0.001),0)*(1-G3725)))</f>
        <v>0</v>
      </c>
      <c r="N3725" s="120" t="s">
        <v>114</v>
      </c>
      <c r="O3725" s="122">
        <f t="shared" si="351"/>
        <v>0</v>
      </c>
      <c r="P3725" s="123"/>
    </row>
    <row r="3726" spans="2:16" x14ac:dyDescent="0.2">
      <c r="B3726" s="124"/>
      <c r="C3726" s="137"/>
      <c r="D3726" s="138">
        <f t="shared" si="348"/>
        <v>0</v>
      </c>
      <c r="E3726" s="231"/>
      <c r="F3726" s="119"/>
      <c r="G3726" s="139">
        <f t="shared" si="352"/>
        <v>0</v>
      </c>
      <c r="H3726" s="140">
        <f t="shared" si="349"/>
        <v>0</v>
      </c>
      <c r="I3726" s="122">
        <f t="shared" si="353"/>
        <v>0</v>
      </c>
      <c r="K3726" s="120"/>
      <c r="L3726" s="141" t="e">
        <f t="shared" si="350"/>
        <v>#N/A</v>
      </c>
      <c r="M3726" s="142">
        <f>IF(C3726="ZZ Group",(SUM(IFERROR(SUM(VLOOKUP(C3726,SpeciesLookup,37,FALSE)*E3726/L3726*20*0.001),0)*(1-G3726))),SUM(IFERROR(SUM(VLOOKUP(C3726,SpeciesLookup,37,FALSE)/L3726*'6. Look Up Tables'!$M$9*0.001),0)*(1-G3726)))</f>
        <v>0</v>
      </c>
      <c r="N3726" s="120" t="s">
        <v>114</v>
      </c>
      <c r="O3726" s="122">
        <f t="shared" si="351"/>
        <v>0</v>
      </c>
      <c r="P3726" s="123"/>
    </row>
    <row r="3727" spans="2:16" x14ac:dyDescent="0.2">
      <c r="B3727" s="124"/>
      <c r="C3727" s="137"/>
      <c r="D3727" s="138">
        <f t="shared" si="348"/>
        <v>0</v>
      </c>
      <c r="E3727" s="231"/>
      <c r="F3727" s="119"/>
      <c r="G3727" s="139">
        <f t="shared" si="352"/>
        <v>0</v>
      </c>
      <c r="H3727" s="140">
        <f t="shared" si="349"/>
        <v>0</v>
      </c>
      <c r="I3727" s="122">
        <f t="shared" si="353"/>
        <v>0</v>
      </c>
      <c r="K3727" s="120"/>
      <c r="L3727" s="141" t="e">
        <f t="shared" si="350"/>
        <v>#N/A</v>
      </c>
      <c r="M3727" s="142">
        <f>IF(C3727="ZZ Group",(SUM(IFERROR(SUM(VLOOKUP(C3727,SpeciesLookup,37,FALSE)*E3727/L3727*20*0.001),0)*(1-G3727))),SUM(IFERROR(SUM(VLOOKUP(C3727,SpeciesLookup,37,FALSE)/L3727*'6. Look Up Tables'!$M$9*0.001),0)*(1-G3727)))</f>
        <v>0</v>
      </c>
      <c r="N3727" s="120" t="s">
        <v>114</v>
      </c>
      <c r="O3727" s="122">
        <f t="shared" si="351"/>
        <v>0</v>
      </c>
      <c r="P3727" s="123"/>
    </row>
    <row r="3728" spans="2:16" x14ac:dyDescent="0.2">
      <c r="B3728" s="124"/>
      <c r="C3728" s="137"/>
      <c r="D3728" s="138">
        <f t="shared" si="348"/>
        <v>0</v>
      </c>
      <c r="E3728" s="231"/>
      <c r="F3728" s="119"/>
      <c r="G3728" s="139">
        <f t="shared" si="352"/>
        <v>0</v>
      </c>
      <c r="H3728" s="140">
        <f t="shared" si="349"/>
        <v>0</v>
      </c>
      <c r="I3728" s="122">
        <f t="shared" si="353"/>
        <v>0</v>
      </c>
      <c r="K3728" s="120"/>
      <c r="L3728" s="141" t="e">
        <f t="shared" si="350"/>
        <v>#N/A</v>
      </c>
      <c r="M3728" s="142">
        <f>IF(C3728="ZZ Group",(SUM(IFERROR(SUM(VLOOKUP(C3728,SpeciesLookup,37,FALSE)*E3728/L3728*20*0.001),0)*(1-G3728))),SUM(IFERROR(SUM(VLOOKUP(C3728,SpeciesLookup,37,FALSE)/L3728*'6. Look Up Tables'!$M$9*0.001),0)*(1-G3728)))</f>
        <v>0</v>
      </c>
      <c r="N3728" s="120" t="s">
        <v>114</v>
      </c>
      <c r="O3728" s="122">
        <f t="shared" si="351"/>
        <v>0</v>
      </c>
      <c r="P3728" s="123"/>
    </row>
    <row r="3729" spans="2:16" x14ac:dyDescent="0.2">
      <c r="B3729" s="124"/>
      <c r="C3729" s="137"/>
      <c r="D3729" s="138">
        <f t="shared" si="348"/>
        <v>0</v>
      </c>
      <c r="E3729" s="231"/>
      <c r="F3729" s="119"/>
      <c r="G3729" s="139">
        <f t="shared" si="352"/>
        <v>0</v>
      </c>
      <c r="H3729" s="140">
        <f t="shared" si="349"/>
        <v>0</v>
      </c>
      <c r="I3729" s="122">
        <f t="shared" si="353"/>
        <v>0</v>
      </c>
      <c r="K3729" s="120"/>
      <c r="L3729" s="141" t="e">
        <f t="shared" si="350"/>
        <v>#N/A</v>
      </c>
      <c r="M3729" s="142">
        <f>IF(C3729="ZZ Group",(SUM(IFERROR(SUM(VLOOKUP(C3729,SpeciesLookup,37,FALSE)*E3729/L3729*20*0.001),0)*(1-G3729))),SUM(IFERROR(SUM(VLOOKUP(C3729,SpeciesLookup,37,FALSE)/L3729*'6. Look Up Tables'!$M$9*0.001),0)*(1-G3729)))</f>
        <v>0</v>
      </c>
      <c r="N3729" s="120" t="s">
        <v>114</v>
      </c>
      <c r="O3729" s="122">
        <f t="shared" si="351"/>
        <v>0</v>
      </c>
      <c r="P3729" s="123"/>
    </row>
    <row r="3730" spans="2:16" x14ac:dyDescent="0.2">
      <c r="B3730" s="124"/>
      <c r="C3730" s="137"/>
      <c r="D3730" s="138">
        <f t="shared" si="348"/>
        <v>0</v>
      </c>
      <c r="E3730" s="231"/>
      <c r="F3730" s="119"/>
      <c r="G3730" s="139">
        <f t="shared" si="352"/>
        <v>0</v>
      </c>
      <c r="H3730" s="140">
        <f t="shared" si="349"/>
        <v>0</v>
      </c>
      <c r="I3730" s="122">
        <f t="shared" si="353"/>
        <v>0</v>
      </c>
      <c r="K3730" s="120"/>
      <c r="L3730" s="141" t="e">
        <f t="shared" si="350"/>
        <v>#N/A</v>
      </c>
      <c r="M3730" s="142">
        <f>IF(C3730="ZZ Group",(SUM(IFERROR(SUM(VLOOKUP(C3730,SpeciesLookup,37,FALSE)*E3730/L3730*20*0.001),0)*(1-G3730))),SUM(IFERROR(SUM(VLOOKUP(C3730,SpeciesLookup,37,FALSE)/L3730*'6. Look Up Tables'!$M$9*0.001),0)*(1-G3730)))</f>
        <v>0</v>
      </c>
      <c r="N3730" s="120" t="s">
        <v>114</v>
      </c>
      <c r="O3730" s="122">
        <f t="shared" si="351"/>
        <v>0</v>
      </c>
      <c r="P3730" s="123"/>
    </row>
    <row r="3731" spans="2:16" x14ac:dyDescent="0.2">
      <c r="B3731" s="124"/>
      <c r="C3731" s="137"/>
      <c r="D3731" s="138">
        <f t="shared" si="348"/>
        <v>0</v>
      </c>
      <c r="E3731" s="231"/>
      <c r="F3731" s="119"/>
      <c r="G3731" s="139">
        <f t="shared" si="352"/>
        <v>0</v>
      </c>
      <c r="H3731" s="140">
        <f t="shared" si="349"/>
        <v>0</v>
      </c>
      <c r="I3731" s="122">
        <f t="shared" si="353"/>
        <v>0</v>
      </c>
      <c r="K3731" s="120"/>
      <c r="L3731" s="141" t="e">
        <f t="shared" si="350"/>
        <v>#N/A</v>
      </c>
      <c r="M3731" s="142">
        <f>IF(C3731="ZZ Group",(SUM(IFERROR(SUM(VLOOKUP(C3731,SpeciesLookup,37,FALSE)*E3731/L3731*20*0.001),0)*(1-G3731))),SUM(IFERROR(SUM(VLOOKUP(C3731,SpeciesLookup,37,FALSE)/L3731*'6. Look Up Tables'!$M$9*0.001),0)*(1-G3731)))</f>
        <v>0</v>
      </c>
      <c r="N3731" s="120" t="s">
        <v>114</v>
      </c>
      <c r="O3731" s="122">
        <f t="shared" si="351"/>
        <v>0</v>
      </c>
      <c r="P3731" s="123"/>
    </row>
    <row r="3732" spans="2:16" x14ac:dyDescent="0.2">
      <c r="B3732" s="124"/>
      <c r="C3732" s="137"/>
      <c r="D3732" s="138">
        <f t="shared" si="348"/>
        <v>0</v>
      </c>
      <c r="E3732" s="231"/>
      <c r="F3732" s="119"/>
      <c r="G3732" s="139">
        <f t="shared" si="352"/>
        <v>0</v>
      </c>
      <c r="H3732" s="140">
        <f t="shared" si="349"/>
        <v>0</v>
      </c>
      <c r="I3732" s="122">
        <f t="shared" si="353"/>
        <v>0</v>
      </c>
      <c r="K3732" s="120"/>
      <c r="L3732" s="141" t="e">
        <f t="shared" si="350"/>
        <v>#N/A</v>
      </c>
      <c r="M3732" s="142">
        <f>IF(C3732="ZZ Group",(SUM(IFERROR(SUM(VLOOKUP(C3732,SpeciesLookup,37,FALSE)*E3732/L3732*20*0.001),0)*(1-G3732))),SUM(IFERROR(SUM(VLOOKUP(C3732,SpeciesLookup,37,FALSE)/L3732*'6. Look Up Tables'!$M$9*0.001),0)*(1-G3732)))</f>
        <v>0</v>
      </c>
      <c r="N3732" s="120" t="s">
        <v>114</v>
      </c>
      <c r="O3732" s="122">
        <f t="shared" si="351"/>
        <v>0</v>
      </c>
      <c r="P3732" s="123"/>
    </row>
    <row r="3733" spans="2:16" x14ac:dyDescent="0.2">
      <c r="B3733" s="124"/>
      <c r="C3733" s="137"/>
      <c r="D3733" s="138">
        <f t="shared" si="348"/>
        <v>0</v>
      </c>
      <c r="E3733" s="231"/>
      <c r="F3733" s="119"/>
      <c r="G3733" s="139">
        <f t="shared" si="352"/>
        <v>0</v>
      </c>
      <c r="H3733" s="140">
        <f t="shared" si="349"/>
        <v>0</v>
      </c>
      <c r="I3733" s="122">
        <f t="shared" si="353"/>
        <v>0</v>
      </c>
      <c r="K3733" s="120"/>
      <c r="L3733" s="141" t="e">
        <f t="shared" si="350"/>
        <v>#N/A</v>
      </c>
      <c r="M3733" s="142">
        <f>IF(C3733="ZZ Group",(SUM(IFERROR(SUM(VLOOKUP(C3733,SpeciesLookup,37,FALSE)*E3733/L3733*20*0.001),0)*(1-G3733))),SUM(IFERROR(SUM(VLOOKUP(C3733,SpeciesLookup,37,FALSE)/L3733*'6. Look Up Tables'!$M$9*0.001),0)*(1-G3733)))</f>
        <v>0</v>
      </c>
      <c r="N3733" s="120" t="s">
        <v>114</v>
      </c>
      <c r="O3733" s="122">
        <f t="shared" si="351"/>
        <v>0</v>
      </c>
      <c r="P3733" s="123"/>
    </row>
    <row r="3734" spans="2:16" x14ac:dyDescent="0.2">
      <c r="B3734" s="124"/>
      <c r="C3734" s="137"/>
      <c r="D3734" s="138">
        <f t="shared" si="348"/>
        <v>0</v>
      </c>
      <c r="E3734" s="231"/>
      <c r="F3734" s="119"/>
      <c r="G3734" s="139">
        <f t="shared" si="352"/>
        <v>0</v>
      </c>
      <c r="H3734" s="140">
        <f t="shared" si="349"/>
        <v>0</v>
      </c>
      <c r="I3734" s="122">
        <f t="shared" si="353"/>
        <v>0</v>
      </c>
      <c r="K3734" s="120"/>
      <c r="L3734" s="141" t="e">
        <f t="shared" si="350"/>
        <v>#N/A</v>
      </c>
      <c r="M3734" s="142">
        <f>IF(C3734="ZZ Group",(SUM(IFERROR(SUM(VLOOKUP(C3734,SpeciesLookup,37,FALSE)*E3734/L3734*20*0.001),0)*(1-G3734))),SUM(IFERROR(SUM(VLOOKUP(C3734,SpeciesLookup,37,FALSE)/L3734*'6. Look Up Tables'!$M$9*0.001),0)*(1-G3734)))</f>
        <v>0</v>
      </c>
      <c r="N3734" s="120" t="s">
        <v>114</v>
      </c>
      <c r="O3734" s="122">
        <f t="shared" si="351"/>
        <v>0</v>
      </c>
      <c r="P3734" s="123"/>
    </row>
    <row r="3735" spans="2:16" x14ac:dyDescent="0.2">
      <c r="B3735" s="124"/>
      <c r="C3735" s="137"/>
      <c r="D3735" s="138">
        <f t="shared" si="348"/>
        <v>0</v>
      </c>
      <c r="E3735" s="231"/>
      <c r="F3735" s="119"/>
      <c r="G3735" s="139">
        <f t="shared" si="352"/>
        <v>0</v>
      </c>
      <c r="H3735" s="140">
        <f t="shared" si="349"/>
        <v>0</v>
      </c>
      <c r="I3735" s="122">
        <f t="shared" si="353"/>
        <v>0</v>
      </c>
      <c r="K3735" s="120"/>
      <c r="L3735" s="141" t="e">
        <f t="shared" si="350"/>
        <v>#N/A</v>
      </c>
      <c r="M3735" s="142">
        <f>IF(C3735="ZZ Group",(SUM(IFERROR(SUM(VLOOKUP(C3735,SpeciesLookup,37,FALSE)*E3735/L3735*20*0.001),0)*(1-G3735))),SUM(IFERROR(SUM(VLOOKUP(C3735,SpeciesLookup,37,FALSE)/L3735*'6. Look Up Tables'!$M$9*0.001),0)*(1-G3735)))</f>
        <v>0</v>
      </c>
      <c r="N3735" s="120" t="s">
        <v>114</v>
      </c>
      <c r="O3735" s="122">
        <f t="shared" si="351"/>
        <v>0</v>
      </c>
      <c r="P3735" s="123"/>
    </row>
    <row r="3736" spans="2:16" x14ac:dyDescent="0.2">
      <c r="B3736" s="124"/>
      <c r="C3736" s="137"/>
      <c r="D3736" s="138">
        <f t="shared" si="348"/>
        <v>0</v>
      </c>
      <c r="E3736" s="231"/>
      <c r="F3736" s="119"/>
      <c r="G3736" s="139">
        <f t="shared" si="352"/>
        <v>0</v>
      </c>
      <c r="H3736" s="140">
        <f t="shared" si="349"/>
        <v>0</v>
      </c>
      <c r="I3736" s="122">
        <f t="shared" si="353"/>
        <v>0</v>
      </c>
      <c r="K3736" s="120"/>
      <c r="L3736" s="141" t="e">
        <f t="shared" si="350"/>
        <v>#N/A</v>
      </c>
      <c r="M3736" s="142">
        <f>IF(C3736="ZZ Group",(SUM(IFERROR(SUM(VLOOKUP(C3736,SpeciesLookup,37,FALSE)*E3736/L3736*20*0.001),0)*(1-G3736))),SUM(IFERROR(SUM(VLOOKUP(C3736,SpeciesLookup,37,FALSE)/L3736*'6. Look Up Tables'!$M$9*0.001),0)*(1-G3736)))</f>
        <v>0</v>
      </c>
      <c r="N3736" s="120" t="s">
        <v>114</v>
      </c>
      <c r="O3736" s="122">
        <f t="shared" si="351"/>
        <v>0</v>
      </c>
      <c r="P3736" s="123"/>
    </row>
    <row r="3737" spans="2:16" x14ac:dyDescent="0.2">
      <c r="B3737" s="124"/>
      <c r="C3737" s="137"/>
      <c r="D3737" s="138">
        <f t="shared" si="348"/>
        <v>0</v>
      </c>
      <c r="E3737" s="231"/>
      <c r="F3737" s="119"/>
      <c r="G3737" s="139">
        <f t="shared" si="352"/>
        <v>0</v>
      </c>
      <c r="H3737" s="140">
        <f t="shared" si="349"/>
        <v>0</v>
      </c>
      <c r="I3737" s="122">
        <f t="shared" si="353"/>
        <v>0</v>
      </c>
      <c r="K3737" s="120"/>
      <c r="L3737" s="141" t="e">
        <f t="shared" si="350"/>
        <v>#N/A</v>
      </c>
      <c r="M3737" s="142">
        <f>IF(C3737="ZZ Group",(SUM(IFERROR(SUM(VLOOKUP(C3737,SpeciesLookup,37,FALSE)*E3737/L3737*20*0.001),0)*(1-G3737))),SUM(IFERROR(SUM(VLOOKUP(C3737,SpeciesLookup,37,FALSE)/L3737*'6. Look Up Tables'!$M$9*0.001),0)*(1-G3737)))</f>
        <v>0</v>
      </c>
      <c r="N3737" s="120" t="s">
        <v>114</v>
      </c>
      <c r="O3737" s="122">
        <f t="shared" si="351"/>
        <v>0</v>
      </c>
      <c r="P3737" s="123"/>
    </row>
    <row r="3738" spans="2:16" x14ac:dyDescent="0.2">
      <c r="B3738" s="124"/>
      <c r="C3738" s="137"/>
      <c r="D3738" s="138">
        <f t="shared" si="348"/>
        <v>0</v>
      </c>
      <c r="E3738" s="231"/>
      <c r="F3738" s="119"/>
      <c r="G3738" s="139">
        <f t="shared" si="352"/>
        <v>0</v>
      </c>
      <c r="H3738" s="140">
        <f t="shared" si="349"/>
        <v>0</v>
      </c>
      <c r="I3738" s="122">
        <f t="shared" si="353"/>
        <v>0</v>
      </c>
      <c r="K3738" s="120"/>
      <c r="L3738" s="141" t="e">
        <f t="shared" si="350"/>
        <v>#N/A</v>
      </c>
      <c r="M3738" s="142">
        <f>IF(C3738="ZZ Group",(SUM(IFERROR(SUM(VLOOKUP(C3738,SpeciesLookup,37,FALSE)*E3738/L3738*20*0.001),0)*(1-G3738))),SUM(IFERROR(SUM(VLOOKUP(C3738,SpeciesLookup,37,FALSE)/L3738*'6. Look Up Tables'!$M$9*0.001),0)*(1-G3738)))</f>
        <v>0</v>
      </c>
      <c r="N3738" s="120" t="s">
        <v>114</v>
      </c>
      <c r="O3738" s="122">
        <f t="shared" si="351"/>
        <v>0</v>
      </c>
      <c r="P3738" s="123"/>
    </row>
    <row r="3739" spans="2:16" x14ac:dyDescent="0.2">
      <c r="B3739" s="124"/>
      <c r="C3739" s="137"/>
      <c r="D3739" s="138">
        <f t="shared" si="348"/>
        <v>0</v>
      </c>
      <c r="E3739" s="231"/>
      <c r="F3739" s="119"/>
      <c r="G3739" s="139">
        <f t="shared" si="352"/>
        <v>0</v>
      </c>
      <c r="H3739" s="140">
        <f t="shared" si="349"/>
        <v>0</v>
      </c>
      <c r="I3739" s="122">
        <f t="shared" si="353"/>
        <v>0</v>
      </c>
      <c r="K3739" s="120"/>
      <c r="L3739" s="141" t="e">
        <f t="shared" si="350"/>
        <v>#N/A</v>
      </c>
      <c r="M3739" s="142">
        <f>IF(C3739="ZZ Group",(SUM(IFERROR(SUM(VLOOKUP(C3739,SpeciesLookup,37,FALSE)*E3739/L3739*20*0.001),0)*(1-G3739))),SUM(IFERROR(SUM(VLOOKUP(C3739,SpeciesLookup,37,FALSE)/L3739*'6. Look Up Tables'!$M$9*0.001),0)*(1-G3739)))</f>
        <v>0</v>
      </c>
      <c r="N3739" s="120" t="s">
        <v>114</v>
      </c>
      <c r="O3739" s="122">
        <f t="shared" si="351"/>
        <v>0</v>
      </c>
      <c r="P3739" s="123"/>
    </row>
    <row r="3740" spans="2:16" x14ac:dyDescent="0.2">
      <c r="B3740" s="124"/>
      <c r="C3740" s="137"/>
      <c r="D3740" s="138">
        <f t="shared" si="348"/>
        <v>0</v>
      </c>
      <c r="E3740" s="231"/>
      <c r="F3740" s="119"/>
      <c r="G3740" s="139">
        <f t="shared" si="352"/>
        <v>0</v>
      </c>
      <c r="H3740" s="140">
        <f t="shared" si="349"/>
        <v>0</v>
      </c>
      <c r="I3740" s="122">
        <f t="shared" si="353"/>
        <v>0</v>
      </c>
      <c r="K3740" s="120"/>
      <c r="L3740" s="141" t="e">
        <f t="shared" si="350"/>
        <v>#N/A</v>
      </c>
      <c r="M3740" s="142">
        <f>IF(C3740="ZZ Group",(SUM(IFERROR(SUM(VLOOKUP(C3740,SpeciesLookup,37,FALSE)*E3740/L3740*20*0.001),0)*(1-G3740))),SUM(IFERROR(SUM(VLOOKUP(C3740,SpeciesLookup,37,FALSE)/L3740*'6. Look Up Tables'!$M$9*0.001),0)*(1-G3740)))</f>
        <v>0</v>
      </c>
      <c r="N3740" s="120" t="s">
        <v>114</v>
      </c>
      <c r="O3740" s="122">
        <f t="shared" si="351"/>
        <v>0</v>
      </c>
      <c r="P3740" s="123"/>
    </row>
    <row r="3741" spans="2:16" x14ac:dyDescent="0.2">
      <c r="B3741" s="124"/>
      <c r="C3741" s="137"/>
      <c r="D3741" s="138">
        <f t="shared" si="348"/>
        <v>0</v>
      </c>
      <c r="E3741" s="231"/>
      <c r="F3741" s="119"/>
      <c r="G3741" s="139">
        <f t="shared" si="352"/>
        <v>0</v>
      </c>
      <c r="H3741" s="140">
        <f t="shared" si="349"/>
        <v>0</v>
      </c>
      <c r="I3741" s="122">
        <f t="shared" si="353"/>
        <v>0</v>
      </c>
      <c r="K3741" s="120"/>
      <c r="L3741" s="141" t="e">
        <f t="shared" si="350"/>
        <v>#N/A</v>
      </c>
      <c r="M3741" s="142">
        <f>IF(C3741="ZZ Group",(SUM(IFERROR(SUM(VLOOKUP(C3741,SpeciesLookup,37,FALSE)*E3741/L3741*20*0.001),0)*(1-G3741))),SUM(IFERROR(SUM(VLOOKUP(C3741,SpeciesLookup,37,FALSE)/L3741*'6. Look Up Tables'!$M$9*0.001),0)*(1-G3741)))</f>
        <v>0</v>
      </c>
      <c r="N3741" s="120" t="s">
        <v>114</v>
      </c>
      <c r="O3741" s="122">
        <f t="shared" si="351"/>
        <v>0</v>
      </c>
      <c r="P3741" s="123"/>
    </row>
    <row r="3742" spans="2:16" x14ac:dyDescent="0.2">
      <c r="B3742" s="124"/>
      <c r="C3742" s="137"/>
      <c r="D3742" s="138">
        <f t="shared" si="348"/>
        <v>0</v>
      </c>
      <c r="E3742" s="231"/>
      <c r="F3742" s="119"/>
      <c r="G3742" s="139">
        <f t="shared" si="352"/>
        <v>0</v>
      </c>
      <c r="H3742" s="140">
        <f t="shared" si="349"/>
        <v>0</v>
      </c>
      <c r="I3742" s="122">
        <f t="shared" si="353"/>
        <v>0</v>
      </c>
      <c r="K3742" s="120"/>
      <c r="L3742" s="141" t="e">
        <f t="shared" si="350"/>
        <v>#N/A</v>
      </c>
      <c r="M3742" s="142">
        <f>IF(C3742="ZZ Group",(SUM(IFERROR(SUM(VLOOKUP(C3742,SpeciesLookup,37,FALSE)*E3742/L3742*20*0.001),0)*(1-G3742))),SUM(IFERROR(SUM(VLOOKUP(C3742,SpeciesLookup,37,FALSE)/L3742*'6. Look Up Tables'!$M$9*0.001),0)*(1-G3742)))</f>
        <v>0</v>
      </c>
      <c r="N3742" s="120" t="s">
        <v>114</v>
      </c>
      <c r="O3742" s="122">
        <f t="shared" si="351"/>
        <v>0</v>
      </c>
      <c r="P3742" s="123"/>
    </row>
    <row r="3743" spans="2:16" x14ac:dyDescent="0.2">
      <c r="B3743" s="124"/>
      <c r="C3743" s="137"/>
      <c r="D3743" s="138">
        <f t="shared" si="348"/>
        <v>0</v>
      </c>
      <c r="E3743" s="231"/>
      <c r="F3743" s="119"/>
      <c r="G3743" s="139">
        <f t="shared" si="352"/>
        <v>0</v>
      </c>
      <c r="H3743" s="140">
        <f t="shared" si="349"/>
        <v>0</v>
      </c>
      <c r="I3743" s="122">
        <f t="shared" si="353"/>
        <v>0</v>
      </c>
      <c r="K3743" s="120"/>
      <c r="L3743" s="141" t="e">
        <f t="shared" si="350"/>
        <v>#N/A</v>
      </c>
      <c r="M3743" s="142">
        <f>IF(C3743="ZZ Group",(SUM(IFERROR(SUM(VLOOKUP(C3743,SpeciesLookup,37,FALSE)*E3743/L3743*20*0.001),0)*(1-G3743))),SUM(IFERROR(SUM(VLOOKUP(C3743,SpeciesLookup,37,FALSE)/L3743*'6. Look Up Tables'!$M$9*0.001),0)*(1-G3743)))</f>
        <v>0</v>
      </c>
      <c r="N3743" s="120" t="s">
        <v>114</v>
      </c>
      <c r="O3743" s="122">
        <f t="shared" si="351"/>
        <v>0</v>
      </c>
      <c r="P3743" s="123"/>
    </row>
    <row r="3744" spans="2:16" x14ac:dyDescent="0.2">
      <c r="B3744" s="124"/>
      <c r="C3744" s="137"/>
      <c r="D3744" s="138">
        <f t="shared" si="348"/>
        <v>0</v>
      </c>
      <c r="E3744" s="231"/>
      <c r="F3744" s="119"/>
      <c r="G3744" s="139">
        <f t="shared" si="352"/>
        <v>0</v>
      </c>
      <c r="H3744" s="140">
        <f t="shared" si="349"/>
        <v>0</v>
      </c>
      <c r="I3744" s="122">
        <f t="shared" si="353"/>
        <v>0</v>
      </c>
      <c r="K3744" s="120"/>
      <c r="L3744" s="141" t="e">
        <f t="shared" si="350"/>
        <v>#N/A</v>
      </c>
      <c r="M3744" s="142">
        <f>IF(C3744="ZZ Group",(SUM(IFERROR(SUM(VLOOKUP(C3744,SpeciesLookup,37,FALSE)*E3744/L3744*20*0.001),0)*(1-G3744))),SUM(IFERROR(SUM(VLOOKUP(C3744,SpeciesLookup,37,FALSE)/L3744*'6. Look Up Tables'!$M$9*0.001),0)*(1-G3744)))</f>
        <v>0</v>
      </c>
      <c r="N3744" s="120" t="s">
        <v>114</v>
      </c>
      <c r="O3744" s="122">
        <f t="shared" si="351"/>
        <v>0</v>
      </c>
      <c r="P3744" s="123"/>
    </row>
    <row r="3745" spans="2:16" x14ac:dyDescent="0.2">
      <c r="B3745" s="124"/>
      <c r="C3745" s="137"/>
      <c r="D3745" s="138">
        <f t="shared" si="348"/>
        <v>0</v>
      </c>
      <c r="E3745" s="231"/>
      <c r="F3745" s="119"/>
      <c r="G3745" s="139">
        <f t="shared" si="352"/>
        <v>0</v>
      </c>
      <c r="H3745" s="140">
        <f t="shared" si="349"/>
        <v>0</v>
      </c>
      <c r="I3745" s="122">
        <f t="shared" si="353"/>
        <v>0</v>
      </c>
      <c r="K3745" s="120"/>
      <c r="L3745" s="141" t="e">
        <f t="shared" si="350"/>
        <v>#N/A</v>
      </c>
      <c r="M3745" s="142">
        <f>IF(C3745="ZZ Group",(SUM(IFERROR(SUM(VLOOKUP(C3745,SpeciesLookup,37,FALSE)*E3745/L3745*20*0.001),0)*(1-G3745))),SUM(IFERROR(SUM(VLOOKUP(C3745,SpeciesLookup,37,FALSE)/L3745*'6. Look Up Tables'!$M$9*0.001),0)*(1-G3745)))</f>
        <v>0</v>
      </c>
      <c r="N3745" s="120" t="s">
        <v>114</v>
      </c>
      <c r="O3745" s="122">
        <f t="shared" si="351"/>
        <v>0</v>
      </c>
      <c r="P3745" s="123"/>
    </row>
    <row r="3746" spans="2:16" x14ac:dyDescent="0.2">
      <c r="B3746" s="124"/>
      <c r="C3746" s="137"/>
      <c r="D3746" s="138">
        <f t="shared" si="348"/>
        <v>0</v>
      </c>
      <c r="E3746" s="231"/>
      <c r="F3746" s="119"/>
      <c r="G3746" s="139">
        <f t="shared" si="352"/>
        <v>0</v>
      </c>
      <c r="H3746" s="140">
        <f t="shared" si="349"/>
        <v>0</v>
      </c>
      <c r="I3746" s="122">
        <f t="shared" si="353"/>
        <v>0</v>
      </c>
      <c r="K3746" s="120"/>
      <c r="L3746" s="141" t="e">
        <f t="shared" si="350"/>
        <v>#N/A</v>
      </c>
      <c r="M3746" s="142">
        <f>IF(C3746="ZZ Group",(SUM(IFERROR(SUM(VLOOKUP(C3746,SpeciesLookup,37,FALSE)*E3746/L3746*20*0.001),0)*(1-G3746))),SUM(IFERROR(SUM(VLOOKUP(C3746,SpeciesLookup,37,FALSE)/L3746*'6. Look Up Tables'!$M$9*0.001),0)*(1-G3746)))</f>
        <v>0</v>
      </c>
      <c r="N3746" s="120" t="s">
        <v>114</v>
      </c>
      <c r="O3746" s="122">
        <f t="shared" si="351"/>
        <v>0</v>
      </c>
      <c r="P3746" s="123"/>
    </row>
    <row r="3747" spans="2:16" x14ac:dyDescent="0.2">
      <c r="B3747" s="124"/>
      <c r="C3747" s="137"/>
      <c r="D3747" s="138">
        <f t="shared" si="348"/>
        <v>0</v>
      </c>
      <c r="E3747" s="231"/>
      <c r="F3747" s="119"/>
      <c r="G3747" s="139">
        <f t="shared" si="352"/>
        <v>0</v>
      </c>
      <c r="H3747" s="140">
        <f t="shared" si="349"/>
        <v>0</v>
      </c>
      <c r="I3747" s="122">
        <f t="shared" si="353"/>
        <v>0</v>
      </c>
      <c r="K3747" s="120"/>
      <c r="L3747" s="141" t="e">
        <f t="shared" si="350"/>
        <v>#N/A</v>
      </c>
      <c r="M3747" s="142">
        <f>IF(C3747="ZZ Group",(SUM(IFERROR(SUM(VLOOKUP(C3747,SpeciesLookup,37,FALSE)*E3747/L3747*20*0.001),0)*(1-G3747))),SUM(IFERROR(SUM(VLOOKUP(C3747,SpeciesLookup,37,FALSE)/L3747*'6. Look Up Tables'!$M$9*0.001),0)*(1-G3747)))</f>
        <v>0</v>
      </c>
      <c r="N3747" s="120" t="s">
        <v>114</v>
      </c>
      <c r="O3747" s="122">
        <f t="shared" si="351"/>
        <v>0</v>
      </c>
      <c r="P3747" s="123"/>
    </row>
    <row r="3748" spans="2:16" x14ac:dyDescent="0.2">
      <c r="B3748" s="124"/>
      <c r="C3748" s="137"/>
      <c r="D3748" s="138">
        <f t="shared" si="348"/>
        <v>0</v>
      </c>
      <c r="E3748" s="231"/>
      <c r="F3748" s="119"/>
      <c r="G3748" s="139">
        <f t="shared" si="352"/>
        <v>0</v>
      </c>
      <c r="H3748" s="140">
        <f t="shared" si="349"/>
        <v>0</v>
      </c>
      <c r="I3748" s="122">
        <f t="shared" si="353"/>
        <v>0</v>
      </c>
      <c r="K3748" s="120"/>
      <c r="L3748" s="141" t="e">
        <f t="shared" si="350"/>
        <v>#N/A</v>
      </c>
      <c r="M3748" s="142">
        <f>IF(C3748="ZZ Group",(SUM(IFERROR(SUM(VLOOKUP(C3748,SpeciesLookup,37,FALSE)*E3748/L3748*20*0.001),0)*(1-G3748))),SUM(IFERROR(SUM(VLOOKUP(C3748,SpeciesLookup,37,FALSE)/L3748*'6. Look Up Tables'!$M$9*0.001),0)*(1-G3748)))</f>
        <v>0</v>
      </c>
      <c r="N3748" s="120" t="s">
        <v>114</v>
      </c>
      <c r="O3748" s="122">
        <f t="shared" si="351"/>
        <v>0</v>
      </c>
      <c r="P3748" s="123"/>
    </row>
    <row r="3749" spans="2:16" x14ac:dyDescent="0.2">
      <c r="B3749" s="124"/>
      <c r="C3749" s="137"/>
      <c r="D3749" s="138">
        <f t="shared" si="348"/>
        <v>0</v>
      </c>
      <c r="E3749" s="231"/>
      <c r="F3749" s="119"/>
      <c r="G3749" s="139">
        <f t="shared" si="352"/>
        <v>0</v>
      </c>
      <c r="H3749" s="140">
        <f t="shared" si="349"/>
        <v>0</v>
      </c>
      <c r="I3749" s="122">
        <f t="shared" si="353"/>
        <v>0</v>
      </c>
      <c r="K3749" s="120"/>
      <c r="L3749" s="141" t="e">
        <f t="shared" si="350"/>
        <v>#N/A</v>
      </c>
      <c r="M3749" s="142">
        <f>IF(C3749="ZZ Group",(SUM(IFERROR(SUM(VLOOKUP(C3749,SpeciesLookup,37,FALSE)*E3749/L3749*20*0.001),0)*(1-G3749))),SUM(IFERROR(SUM(VLOOKUP(C3749,SpeciesLookup,37,FALSE)/L3749*'6. Look Up Tables'!$M$9*0.001),0)*(1-G3749)))</f>
        <v>0</v>
      </c>
      <c r="N3749" s="120" t="s">
        <v>114</v>
      </c>
      <c r="O3749" s="122">
        <f t="shared" si="351"/>
        <v>0</v>
      </c>
      <c r="P3749" s="123"/>
    </row>
    <row r="3750" spans="2:16" x14ac:dyDescent="0.2">
      <c r="B3750" s="124"/>
      <c r="C3750" s="137"/>
      <c r="D3750" s="138">
        <f t="shared" si="348"/>
        <v>0</v>
      </c>
      <c r="E3750" s="231"/>
      <c r="F3750" s="119"/>
      <c r="G3750" s="139">
        <f t="shared" si="352"/>
        <v>0</v>
      </c>
      <c r="H3750" s="140">
        <f t="shared" si="349"/>
        <v>0</v>
      </c>
      <c r="I3750" s="122">
        <f t="shared" si="353"/>
        <v>0</v>
      </c>
      <c r="K3750" s="120"/>
      <c r="L3750" s="141" t="e">
        <f t="shared" si="350"/>
        <v>#N/A</v>
      </c>
      <c r="M3750" s="142">
        <f>IF(C3750="ZZ Group",(SUM(IFERROR(SUM(VLOOKUP(C3750,SpeciesLookup,37,FALSE)*E3750/L3750*20*0.001),0)*(1-G3750))),SUM(IFERROR(SUM(VLOOKUP(C3750,SpeciesLookup,37,FALSE)/L3750*'6. Look Up Tables'!$M$9*0.001),0)*(1-G3750)))</f>
        <v>0</v>
      </c>
      <c r="N3750" s="120" t="s">
        <v>114</v>
      </c>
      <c r="O3750" s="122">
        <f t="shared" si="351"/>
        <v>0</v>
      </c>
      <c r="P3750" s="123"/>
    </row>
    <row r="3751" spans="2:16" x14ac:dyDescent="0.2">
      <c r="B3751" s="124"/>
      <c r="C3751" s="137"/>
      <c r="D3751" s="138">
        <f t="shared" si="348"/>
        <v>0</v>
      </c>
      <c r="E3751" s="231"/>
      <c r="F3751" s="119"/>
      <c r="G3751" s="139">
        <f t="shared" si="352"/>
        <v>0</v>
      </c>
      <c r="H3751" s="140">
        <f t="shared" si="349"/>
        <v>0</v>
      </c>
      <c r="I3751" s="122">
        <f t="shared" si="353"/>
        <v>0</v>
      </c>
      <c r="K3751" s="120"/>
      <c r="L3751" s="141" t="e">
        <f t="shared" si="350"/>
        <v>#N/A</v>
      </c>
      <c r="M3751" s="142">
        <f>IF(C3751="ZZ Group",(SUM(IFERROR(SUM(VLOOKUP(C3751,SpeciesLookup,37,FALSE)*E3751/L3751*20*0.001),0)*(1-G3751))),SUM(IFERROR(SUM(VLOOKUP(C3751,SpeciesLookup,37,FALSE)/L3751*'6. Look Up Tables'!$M$9*0.001),0)*(1-G3751)))</f>
        <v>0</v>
      </c>
      <c r="N3751" s="120" t="s">
        <v>114</v>
      </c>
      <c r="O3751" s="122">
        <f t="shared" si="351"/>
        <v>0</v>
      </c>
      <c r="P3751" s="123"/>
    </row>
    <row r="3752" spans="2:16" x14ac:dyDescent="0.2">
      <c r="B3752" s="124"/>
      <c r="C3752" s="137"/>
      <c r="D3752" s="138">
        <f t="shared" si="348"/>
        <v>0</v>
      </c>
      <c r="E3752" s="231"/>
      <c r="F3752" s="119"/>
      <c r="G3752" s="139">
        <f t="shared" si="352"/>
        <v>0</v>
      </c>
      <c r="H3752" s="140">
        <f t="shared" si="349"/>
        <v>0</v>
      </c>
      <c r="I3752" s="122">
        <f t="shared" si="353"/>
        <v>0</v>
      </c>
      <c r="K3752" s="120"/>
      <c r="L3752" s="141" t="e">
        <f t="shared" si="350"/>
        <v>#N/A</v>
      </c>
      <c r="M3752" s="142">
        <f>IF(C3752="ZZ Group",(SUM(IFERROR(SUM(VLOOKUP(C3752,SpeciesLookup,37,FALSE)*E3752/L3752*20*0.001),0)*(1-G3752))),SUM(IFERROR(SUM(VLOOKUP(C3752,SpeciesLookup,37,FALSE)/L3752*'6. Look Up Tables'!$M$9*0.001),0)*(1-G3752)))</f>
        <v>0</v>
      </c>
      <c r="N3752" s="120" t="s">
        <v>114</v>
      </c>
      <c r="O3752" s="122">
        <f t="shared" si="351"/>
        <v>0</v>
      </c>
      <c r="P3752" s="123"/>
    </row>
    <row r="3753" spans="2:16" x14ac:dyDescent="0.2">
      <c r="B3753" s="124"/>
      <c r="C3753" s="137"/>
      <c r="D3753" s="138">
        <f t="shared" si="348"/>
        <v>0</v>
      </c>
      <c r="E3753" s="231"/>
      <c r="F3753" s="119"/>
      <c r="G3753" s="139">
        <f t="shared" si="352"/>
        <v>0</v>
      </c>
      <c r="H3753" s="140">
        <f t="shared" si="349"/>
        <v>0</v>
      </c>
      <c r="I3753" s="122">
        <f t="shared" si="353"/>
        <v>0</v>
      </c>
      <c r="K3753" s="120"/>
      <c r="L3753" s="141" t="e">
        <f t="shared" si="350"/>
        <v>#N/A</v>
      </c>
      <c r="M3753" s="142">
        <f>IF(C3753="ZZ Group",(SUM(IFERROR(SUM(VLOOKUP(C3753,SpeciesLookup,37,FALSE)*E3753/L3753*20*0.001),0)*(1-G3753))),SUM(IFERROR(SUM(VLOOKUP(C3753,SpeciesLookup,37,FALSE)/L3753*'6. Look Up Tables'!$M$9*0.001),0)*(1-G3753)))</f>
        <v>0</v>
      </c>
      <c r="N3753" s="120" t="s">
        <v>114</v>
      </c>
      <c r="O3753" s="122">
        <f t="shared" si="351"/>
        <v>0</v>
      </c>
      <c r="P3753" s="123"/>
    </row>
    <row r="3754" spans="2:16" x14ac:dyDescent="0.2">
      <c r="B3754" s="124"/>
      <c r="C3754" s="137"/>
      <c r="D3754" s="138">
        <f t="shared" si="348"/>
        <v>0</v>
      </c>
      <c r="E3754" s="231"/>
      <c r="F3754" s="119"/>
      <c r="G3754" s="139">
        <f t="shared" si="352"/>
        <v>0</v>
      </c>
      <c r="H3754" s="140">
        <f t="shared" si="349"/>
        <v>0</v>
      </c>
      <c r="I3754" s="122">
        <f t="shared" si="353"/>
        <v>0</v>
      </c>
      <c r="K3754" s="120"/>
      <c r="L3754" s="141" t="e">
        <f t="shared" si="350"/>
        <v>#N/A</v>
      </c>
      <c r="M3754" s="142">
        <f>IF(C3754="ZZ Group",(SUM(IFERROR(SUM(VLOOKUP(C3754,SpeciesLookup,37,FALSE)*E3754/L3754*20*0.001),0)*(1-G3754))),SUM(IFERROR(SUM(VLOOKUP(C3754,SpeciesLookup,37,FALSE)/L3754*'6. Look Up Tables'!$M$9*0.001),0)*(1-G3754)))</f>
        <v>0</v>
      </c>
      <c r="N3754" s="120" t="s">
        <v>114</v>
      </c>
      <c r="O3754" s="122">
        <f t="shared" si="351"/>
        <v>0</v>
      </c>
      <c r="P3754" s="123"/>
    </row>
    <row r="3755" spans="2:16" x14ac:dyDescent="0.2">
      <c r="B3755" s="124"/>
      <c r="C3755" s="137"/>
      <c r="D3755" s="138">
        <f t="shared" si="348"/>
        <v>0</v>
      </c>
      <c r="E3755" s="231"/>
      <c r="F3755" s="119"/>
      <c r="G3755" s="139">
        <f t="shared" si="352"/>
        <v>0</v>
      </c>
      <c r="H3755" s="140">
        <f t="shared" si="349"/>
        <v>0</v>
      </c>
      <c r="I3755" s="122">
        <f t="shared" si="353"/>
        <v>0</v>
      </c>
      <c r="K3755" s="120"/>
      <c r="L3755" s="141" t="e">
        <f t="shared" si="350"/>
        <v>#N/A</v>
      </c>
      <c r="M3755" s="142">
        <f>IF(C3755="ZZ Group",(SUM(IFERROR(SUM(VLOOKUP(C3755,SpeciesLookup,37,FALSE)*E3755/L3755*20*0.001),0)*(1-G3755))),SUM(IFERROR(SUM(VLOOKUP(C3755,SpeciesLookup,37,FALSE)/L3755*'6. Look Up Tables'!$M$9*0.001),0)*(1-G3755)))</f>
        <v>0</v>
      </c>
      <c r="N3755" s="120" t="s">
        <v>114</v>
      </c>
      <c r="O3755" s="122">
        <f t="shared" si="351"/>
        <v>0</v>
      </c>
      <c r="P3755" s="123"/>
    </row>
    <row r="3756" spans="2:16" x14ac:dyDescent="0.2">
      <c r="B3756" s="124"/>
      <c r="C3756" s="137"/>
      <c r="D3756" s="138">
        <f t="shared" si="348"/>
        <v>0</v>
      </c>
      <c r="E3756" s="231"/>
      <c r="F3756" s="119"/>
      <c r="G3756" s="139">
        <f t="shared" si="352"/>
        <v>0</v>
      </c>
      <c r="H3756" s="140">
        <f t="shared" si="349"/>
        <v>0</v>
      </c>
      <c r="I3756" s="122">
        <f t="shared" si="353"/>
        <v>0</v>
      </c>
      <c r="K3756" s="120"/>
      <c r="L3756" s="141" t="e">
        <f t="shared" si="350"/>
        <v>#N/A</v>
      </c>
      <c r="M3756" s="142">
        <f>IF(C3756="ZZ Group",(SUM(IFERROR(SUM(VLOOKUP(C3756,SpeciesLookup,37,FALSE)*E3756/L3756*20*0.001),0)*(1-G3756))),SUM(IFERROR(SUM(VLOOKUP(C3756,SpeciesLookup,37,FALSE)/L3756*'6. Look Up Tables'!$M$9*0.001),0)*(1-G3756)))</f>
        <v>0</v>
      </c>
      <c r="N3756" s="120" t="s">
        <v>114</v>
      </c>
      <c r="O3756" s="122">
        <f t="shared" si="351"/>
        <v>0</v>
      </c>
      <c r="P3756" s="123"/>
    </row>
    <row r="3757" spans="2:16" x14ac:dyDescent="0.2">
      <c r="B3757" s="124"/>
      <c r="C3757" s="137"/>
      <c r="D3757" s="138">
        <f t="shared" si="348"/>
        <v>0</v>
      </c>
      <c r="E3757" s="231"/>
      <c r="F3757" s="119"/>
      <c r="G3757" s="139">
        <f t="shared" si="352"/>
        <v>0</v>
      </c>
      <c r="H3757" s="140">
        <f t="shared" si="349"/>
        <v>0</v>
      </c>
      <c r="I3757" s="122">
        <f t="shared" si="353"/>
        <v>0</v>
      </c>
      <c r="K3757" s="120"/>
      <c r="L3757" s="141" t="e">
        <f t="shared" si="350"/>
        <v>#N/A</v>
      </c>
      <c r="M3757" s="142">
        <f>IF(C3757="ZZ Group",(SUM(IFERROR(SUM(VLOOKUP(C3757,SpeciesLookup,37,FALSE)*E3757/L3757*20*0.001),0)*(1-G3757))),SUM(IFERROR(SUM(VLOOKUP(C3757,SpeciesLookup,37,FALSE)/L3757*'6. Look Up Tables'!$M$9*0.001),0)*(1-G3757)))</f>
        <v>0</v>
      </c>
      <c r="N3757" s="120" t="s">
        <v>114</v>
      </c>
      <c r="O3757" s="122">
        <f t="shared" si="351"/>
        <v>0</v>
      </c>
      <c r="P3757" s="123"/>
    </row>
    <row r="3758" spans="2:16" x14ac:dyDescent="0.2">
      <c r="B3758" s="124"/>
      <c r="C3758" s="137"/>
      <c r="D3758" s="138">
        <f t="shared" si="348"/>
        <v>0</v>
      </c>
      <c r="E3758" s="231"/>
      <c r="F3758" s="119"/>
      <c r="G3758" s="139">
        <f t="shared" si="352"/>
        <v>0</v>
      </c>
      <c r="H3758" s="140">
        <f t="shared" si="349"/>
        <v>0</v>
      </c>
      <c r="I3758" s="122">
        <f t="shared" si="353"/>
        <v>0</v>
      </c>
      <c r="K3758" s="120"/>
      <c r="L3758" s="141" t="e">
        <f t="shared" si="350"/>
        <v>#N/A</v>
      </c>
      <c r="M3758" s="142">
        <f>IF(C3758="ZZ Group",(SUM(IFERROR(SUM(VLOOKUP(C3758,SpeciesLookup,37,FALSE)*E3758/L3758*20*0.001),0)*(1-G3758))),SUM(IFERROR(SUM(VLOOKUP(C3758,SpeciesLookup,37,FALSE)/L3758*'6. Look Up Tables'!$M$9*0.001),0)*(1-G3758)))</f>
        <v>0</v>
      </c>
      <c r="N3758" s="120" t="s">
        <v>114</v>
      </c>
      <c r="O3758" s="122">
        <f t="shared" si="351"/>
        <v>0</v>
      </c>
      <c r="P3758" s="123"/>
    </row>
    <row r="3759" spans="2:16" x14ac:dyDescent="0.2">
      <c r="B3759" s="124"/>
      <c r="C3759" s="137"/>
      <c r="D3759" s="138">
        <f t="shared" si="348"/>
        <v>0</v>
      </c>
      <c r="E3759" s="231"/>
      <c r="F3759" s="119"/>
      <c r="G3759" s="139">
        <f t="shared" si="352"/>
        <v>0</v>
      </c>
      <c r="H3759" s="140">
        <f t="shared" si="349"/>
        <v>0</v>
      </c>
      <c r="I3759" s="122">
        <f t="shared" si="353"/>
        <v>0</v>
      </c>
      <c r="K3759" s="120"/>
      <c r="L3759" s="141" t="e">
        <f t="shared" si="350"/>
        <v>#N/A</v>
      </c>
      <c r="M3759" s="142">
        <f>IF(C3759="ZZ Group",(SUM(IFERROR(SUM(VLOOKUP(C3759,SpeciesLookup,37,FALSE)*E3759/L3759*20*0.001),0)*(1-G3759))),SUM(IFERROR(SUM(VLOOKUP(C3759,SpeciesLookup,37,FALSE)/L3759*'6. Look Up Tables'!$M$9*0.001),0)*(1-G3759)))</f>
        <v>0</v>
      </c>
      <c r="N3759" s="120" t="s">
        <v>114</v>
      </c>
      <c r="O3759" s="122">
        <f t="shared" si="351"/>
        <v>0</v>
      </c>
      <c r="P3759" s="123"/>
    </row>
    <row r="3760" spans="2:16" x14ac:dyDescent="0.2">
      <c r="B3760" s="124"/>
      <c r="C3760" s="137"/>
      <c r="D3760" s="138">
        <f t="shared" si="348"/>
        <v>0</v>
      </c>
      <c r="E3760" s="231"/>
      <c r="F3760" s="119"/>
      <c r="G3760" s="139">
        <f t="shared" si="352"/>
        <v>0</v>
      </c>
      <c r="H3760" s="140">
        <f t="shared" si="349"/>
        <v>0</v>
      </c>
      <c r="I3760" s="122">
        <f t="shared" si="353"/>
        <v>0</v>
      </c>
      <c r="K3760" s="120"/>
      <c r="L3760" s="141" t="e">
        <f t="shared" si="350"/>
        <v>#N/A</v>
      </c>
      <c r="M3760" s="142">
        <f>IF(C3760="ZZ Group",(SUM(IFERROR(SUM(VLOOKUP(C3760,SpeciesLookup,37,FALSE)*E3760/L3760*20*0.001),0)*(1-G3760))),SUM(IFERROR(SUM(VLOOKUP(C3760,SpeciesLookup,37,FALSE)/L3760*'6. Look Up Tables'!$M$9*0.001),0)*(1-G3760)))</f>
        <v>0</v>
      </c>
      <c r="N3760" s="120" t="s">
        <v>114</v>
      </c>
      <c r="O3760" s="122">
        <f t="shared" si="351"/>
        <v>0</v>
      </c>
      <c r="P3760" s="123"/>
    </row>
    <row r="3761" spans="2:16" x14ac:dyDescent="0.2">
      <c r="B3761" s="124"/>
      <c r="C3761" s="137"/>
      <c r="D3761" s="138">
        <f t="shared" si="348"/>
        <v>0</v>
      </c>
      <c r="E3761" s="231"/>
      <c r="F3761" s="119"/>
      <c r="G3761" s="139">
        <f t="shared" si="352"/>
        <v>0</v>
      </c>
      <c r="H3761" s="140">
        <f t="shared" si="349"/>
        <v>0</v>
      </c>
      <c r="I3761" s="122">
        <f t="shared" si="353"/>
        <v>0</v>
      </c>
      <c r="K3761" s="120"/>
      <c r="L3761" s="141" t="e">
        <f t="shared" si="350"/>
        <v>#N/A</v>
      </c>
      <c r="M3761" s="142">
        <f>IF(C3761="ZZ Group",(SUM(IFERROR(SUM(VLOOKUP(C3761,SpeciesLookup,37,FALSE)*E3761/L3761*20*0.001),0)*(1-G3761))),SUM(IFERROR(SUM(VLOOKUP(C3761,SpeciesLookup,37,FALSE)/L3761*'6. Look Up Tables'!$M$9*0.001),0)*(1-G3761)))</f>
        <v>0</v>
      </c>
      <c r="N3761" s="120" t="s">
        <v>114</v>
      </c>
      <c r="O3761" s="122">
        <f t="shared" si="351"/>
        <v>0</v>
      </c>
      <c r="P3761" s="123"/>
    </row>
    <row r="3762" spans="2:16" x14ac:dyDescent="0.2">
      <c r="B3762" s="124"/>
      <c r="C3762" s="137"/>
      <c r="D3762" s="138">
        <f t="shared" si="348"/>
        <v>0</v>
      </c>
      <c r="E3762" s="231"/>
      <c r="F3762" s="119"/>
      <c r="G3762" s="139">
        <f t="shared" si="352"/>
        <v>0</v>
      </c>
      <c r="H3762" s="140">
        <f t="shared" si="349"/>
        <v>0</v>
      </c>
      <c r="I3762" s="122">
        <f t="shared" si="353"/>
        <v>0</v>
      </c>
      <c r="K3762" s="120"/>
      <c r="L3762" s="141" t="e">
        <f t="shared" si="350"/>
        <v>#N/A</v>
      </c>
      <c r="M3762" s="142">
        <f>IF(C3762="ZZ Group",(SUM(IFERROR(SUM(VLOOKUP(C3762,SpeciesLookup,37,FALSE)*E3762/L3762*20*0.001),0)*(1-G3762))),SUM(IFERROR(SUM(VLOOKUP(C3762,SpeciesLookup,37,FALSE)/L3762*'6. Look Up Tables'!$M$9*0.001),0)*(1-G3762)))</f>
        <v>0</v>
      </c>
      <c r="N3762" s="120" t="s">
        <v>114</v>
      </c>
      <c r="O3762" s="122">
        <f t="shared" si="351"/>
        <v>0</v>
      </c>
      <c r="P3762" s="123"/>
    </row>
    <row r="3763" spans="2:16" x14ac:dyDescent="0.2">
      <c r="B3763" s="124"/>
      <c r="C3763" s="137"/>
      <c r="D3763" s="138">
        <f t="shared" si="348"/>
        <v>0</v>
      </c>
      <c r="E3763" s="231"/>
      <c r="F3763" s="119"/>
      <c r="G3763" s="139">
        <f t="shared" si="352"/>
        <v>0</v>
      </c>
      <c r="H3763" s="140">
        <f t="shared" si="349"/>
        <v>0</v>
      </c>
      <c r="I3763" s="122">
        <f t="shared" si="353"/>
        <v>0</v>
      </c>
      <c r="K3763" s="120"/>
      <c r="L3763" s="141" t="e">
        <f t="shared" si="350"/>
        <v>#N/A</v>
      </c>
      <c r="M3763" s="142">
        <f>IF(C3763="ZZ Group",(SUM(IFERROR(SUM(VLOOKUP(C3763,SpeciesLookup,37,FALSE)*E3763/L3763*20*0.001),0)*(1-G3763))),SUM(IFERROR(SUM(VLOOKUP(C3763,SpeciesLookup,37,FALSE)/L3763*'6. Look Up Tables'!$M$9*0.001),0)*(1-G3763)))</f>
        <v>0</v>
      </c>
      <c r="N3763" s="120" t="s">
        <v>114</v>
      </c>
      <c r="O3763" s="122">
        <f t="shared" si="351"/>
        <v>0</v>
      </c>
      <c r="P3763" s="123"/>
    </row>
    <row r="3764" spans="2:16" x14ac:dyDescent="0.2">
      <c r="B3764" s="124"/>
      <c r="C3764" s="137"/>
      <c r="D3764" s="138">
        <f t="shared" si="348"/>
        <v>0</v>
      </c>
      <c r="E3764" s="231"/>
      <c r="F3764" s="119"/>
      <c r="G3764" s="139">
        <f t="shared" si="352"/>
        <v>0</v>
      </c>
      <c r="H3764" s="140">
        <f t="shared" si="349"/>
        <v>0</v>
      </c>
      <c r="I3764" s="122">
        <f t="shared" si="353"/>
        <v>0</v>
      </c>
      <c r="K3764" s="120"/>
      <c r="L3764" s="141" t="e">
        <f t="shared" si="350"/>
        <v>#N/A</v>
      </c>
      <c r="M3764" s="142">
        <f>IF(C3764="ZZ Group",(SUM(IFERROR(SUM(VLOOKUP(C3764,SpeciesLookup,37,FALSE)*E3764/L3764*20*0.001),0)*(1-G3764))),SUM(IFERROR(SUM(VLOOKUP(C3764,SpeciesLookup,37,FALSE)/L3764*'6. Look Up Tables'!$M$9*0.001),0)*(1-G3764)))</f>
        <v>0</v>
      </c>
      <c r="N3764" s="120" t="s">
        <v>114</v>
      </c>
      <c r="O3764" s="122">
        <f t="shared" si="351"/>
        <v>0</v>
      </c>
      <c r="P3764" s="123"/>
    </row>
    <row r="3765" spans="2:16" x14ac:dyDescent="0.2">
      <c r="B3765" s="124"/>
      <c r="C3765" s="137"/>
      <c r="D3765" s="138">
        <f t="shared" si="348"/>
        <v>0</v>
      </c>
      <c r="E3765" s="231"/>
      <c r="F3765" s="119"/>
      <c r="G3765" s="139">
        <f t="shared" si="352"/>
        <v>0</v>
      </c>
      <c r="H3765" s="140">
        <f t="shared" si="349"/>
        <v>0</v>
      </c>
      <c r="I3765" s="122">
        <f t="shared" si="353"/>
        <v>0</v>
      </c>
      <c r="K3765" s="120"/>
      <c r="L3765" s="141" t="e">
        <f t="shared" si="350"/>
        <v>#N/A</v>
      </c>
      <c r="M3765" s="142">
        <f>IF(C3765="ZZ Group",(SUM(IFERROR(SUM(VLOOKUP(C3765,SpeciesLookup,37,FALSE)*E3765/L3765*20*0.001),0)*(1-G3765))),SUM(IFERROR(SUM(VLOOKUP(C3765,SpeciesLookup,37,FALSE)/L3765*'6. Look Up Tables'!$M$9*0.001),0)*(1-G3765)))</f>
        <v>0</v>
      </c>
      <c r="N3765" s="120" t="s">
        <v>114</v>
      </c>
      <c r="O3765" s="122">
        <f t="shared" si="351"/>
        <v>0</v>
      </c>
      <c r="P3765" s="123"/>
    </row>
    <row r="3766" spans="2:16" x14ac:dyDescent="0.2">
      <c r="B3766" s="124"/>
      <c r="C3766" s="137"/>
      <c r="D3766" s="138">
        <f t="shared" si="348"/>
        <v>0</v>
      </c>
      <c r="E3766" s="231"/>
      <c r="F3766" s="119"/>
      <c r="G3766" s="139">
        <f t="shared" si="352"/>
        <v>0</v>
      </c>
      <c r="H3766" s="140">
        <f t="shared" si="349"/>
        <v>0</v>
      </c>
      <c r="I3766" s="122">
        <f t="shared" si="353"/>
        <v>0</v>
      </c>
      <c r="K3766" s="120"/>
      <c r="L3766" s="141" t="e">
        <f t="shared" si="350"/>
        <v>#N/A</v>
      </c>
      <c r="M3766" s="142">
        <f>IF(C3766="ZZ Group",(SUM(IFERROR(SUM(VLOOKUP(C3766,SpeciesLookup,37,FALSE)*E3766/L3766*20*0.001),0)*(1-G3766))),SUM(IFERROR(SUM(VLOOKUP(C3766,SpeciesLookup,37,FALSE)/L3766*'6. Look Up Tables'!$M$9*0.001),0)*(1-G3766)))</f>
        <v>0</v>
      </c>
      <c r="N3766" s="120" t="s">
        <v>114</v>
      </c>
      <c r="O3766" s="122">
        <f t="shared" si="351"/>
        <v>0</v>
      </c>
      <c r="P3766" s="123"/>
    </row>
    <row r="3767" spans="2:16" x14ac:dyDescent="0.2">
      <c r="B3767" s="124"/>
      <c r="C3767" s="137"/>
      <c r="D3767" s="138">
        <f t="shared" si="348"/>
        <v>0</v>
      </c>
      <c r="E3767" s="231"/>
      <c r="F3767" s="119"/>
      <c r="G3767" s="139">
        <f t="shared" si="352"/>
        <v>0</v>
      </c>
      <c r="H3767" s="140">
        <f t="shared" si="349"/>
        <v>0</v>
      </c>
      <c r="I3767" s="122">
        <f t="shared" si="353"/>
        <v>0</v>
      </c>
      <c r="K3767" s="120"/>
      <c r="L3767" s="141" t="e">
        <f t="shared" si="350"/>
        <v>#N/A</v>
      </c>
      <c r="M3767" s="142">
        <f>IF(C3767="ZZ Group",(SUM(IFERROR(SUM(VLOOKUP(C3767,SpeciesLookup,37,FALSE)*E3767/L3767*20*0.001),0)*(1-G3767))),SUM(IFERROR(SUM(VLOOKUP(C3767,SpeciesLookup,37,FALSE)/L3767*'6. Look Up Tables'!$M$9*0.001),0)*(1-G3767)))</f>
        <v>0</v>
      </c>
      <c r="N3767" s="120" t="s">
        <v>114</v>
      </c>
      <c r="O3767" s="122">
        <f t="shared" si="351"/>
        <v>0</v>
      </c>
      <c r="P3767" s="123"/>
    </row>
    <row r="3768" spans="2:16" x14ac:dyDescent="0.2">
      <c r="B3768" s="124"/>
      <c r="C3768" s="137"/>
      <c r="D3768" s="138">
        <f t="shared" si="348"/>
        <v>0</v>
      </c>
      <c r="E3768" s="231"/>
      <c r="F3768" s="119"/>
      <c r="G3768" s="139">
        <f t="shared" si="352"/>
        <v>0</v>
      </c>
      <c r="H3768" s="140">
        <f t="shared" si="349"/>
        <v>0</v>
      </c>
      <c r="I3768" s="122">
        <f t="shared" si="353"/>
        <v>0</v>
      </c>
      <c r="K3768" s="120"/>
      <c r="L3768" s="141" t="e">
        <f t="shared" si="350"/>
        <v>#N/A</v>
      </c>
      <c r="M3768" s="142">
        <f>IF(C3768="ZZ Group",(SUM(IFERROR(SUM(VLOOKUP(C3768,SpeciesLookup,37,FALSE)*E3768/L3768*20*0.001),0)*(1-G3768))),SUM(IFERROR(SUM(VLOOKUP(C3768,SpeciesLookup,37,FALSE)/L3768*'6. Look Up Tables'!$M$9*0.001),0)*(1-G3768)))</f>
        <v>0</v>
      </c>
      <c r="N3768" s="120" t="s">
        <v>114</v>
      </c>
      <c r="O3768" s="122">
        <f t="shared" si="351"/>
        <v>0</v>
      </c>
      <c r="P3768" s="123"/>
    </row>
    <row r="3769" spans="2:16" x14ac:dyDescent="0.2">
      <c r="B3769" s="124"/>
      <c r="C3769" s="137"/>
      <c r="D3769" s="138">
        <f t="shared" si="348"/>
        <v>0</v>
      </c>
      <c r="E3769" s="231"/>
      <c r="F3769" s="119"/>
      <c r="G3769" s="139">
        <f t="shared" si="352"/>
        <v>0</v>
      </c>
      <c r="H3769" s="140">
        <f t="shared" si="349"/>
        <v>0</v>
      </c>
      <c r="I3769" s="122">
        <f t="shared" si="353"/>
        <v>0</v>
      </c>
      <c r="K3769" s="120"/>
      <c r="L3769" s="141" t="e">
        <f t="shared" si="350"/>
        <v>#N/A</v>
      </c>
      <c r="M3769" s="142">
        <f>IF(C3769="ZZ Group",(SUM(IFERROR(SUM(VLOOKUP(C3769,SpeciesLookup,37,FALSE)*E3769/L3769*20*0.001),0)*(1-G3769))),SUM(IFERROR(SUM(VLOOKUP(C3769,SpeciesLookup,37,FALSE)/L3769*'6. Look Up Tables'!$M$9*0.001),0)*(1-G3769)))</f>
        <v>0</v>
      </c>
      <c r="N3769" s="120" t="s">
        <v>114</v>
      </c>
      <c r="O3769" s="122">
        <f t="shared" si="351"/>
        <v>0</v>
      </c>
      <c r="P3769" s="123"/>
    </row>
    <row r="3770" spans="2:16" x14ac:dyDescent="0.2">
      <c r="B3770" s="124"/>
      <c r="C3770" s="137"/>
      <c r="D3770" s="138">
        <f t="shared" si="348"/>
        <v>0</v>
      </c>
      <c r="E3770" s="231"/>
      <c r="F3770" s="119"/>
      <c r="G3770" s="139">
        <f t="shared" si="352"/>
        <v>0</v>
      </c>
      <c r="H3770" s="140">
        <f t="shared" si="349"/>
        <v>0</v>
      </c>
      <c r="I3770" s="122">
        <f t="shared" si="353"/>
        <v>0</v>
      </c>
      <c r="K3770" s="120"/>
      <c r="L3770" s="141" t="e">
        <f t="shared" si="350"/>
        <v>#N/A</v>
      </c>
      <c r="M3770" s="142">
        <f>IF(C3770="ZZ Group",(SUM(IFERROR(SUM(VLOOKUP(C3770,SpeciesLookup,37,FALSE)*E3770/L3770*20*0.001),0)*(1-G3770))),SUM(IFERROR(SUM(VLOOKUP(C3770,SpeciesLookup,37,FALSE)/L3770*'6. Look Up Tables'!$M$9*0.001),0)*(1-G3770)))</f>
        <v>0</v>
      </c>
      <c r="N3770" s="120" t="s">
        <v>114</v>
      </c>
      <c r="O3770" s="122">
        <f t="shared" si="351"/>
        <v>0</v>
      </c>
      <c r="P3770" s="123"/>
    </row>
    <row r="3771" spans="2:16" x14ac:dyDescent="0.2">
      <c r="B3771" s="124"/>
      <c r="C3771" s="137"/>
      <c r="D3771" s="138">
        <f t="shared" si="348"/>
        <v>0</v>
      </c>
      <c r="E3771" s="231"/>
      <c r="F3771" s="119"/>
      <c r="G3771" s="139">
        <f t="shared" si="352"/>
        <v>0</v>
      </c>
      <c r="H3771" s="140">
        <f t="shared" si="349"/>
        <v>0</v>
      </c>
      <c r="I3771" s="122">
        <f t="shared" si="353"/>
        <v>0</v>
      </c>
      <c r="K3771" s="120"/>
      <c r="L3771" s="141" t="e">
        <f t="shared" si="350"/>
        <v>#N/A</v>
      </c>
      <c r="M3771" s="142">
        <f>IF(C3771="ZZ Group",(SUM(IFERROR(SUM(VLOOKUP(C3771,SpeciesLookup,37,FALSE)*E3771/L3771*20*0.001),0)*(1-G3771))),SUM(IFERROR(SUM(VLOOKUP(C3771,SpeciesLookup,37,FALSE)/L3771*'6. Look Up Tables'!$M$9*0.001),0)*(1-G3771)))</f>
        <v>0</v>
      </c>
      <c r="N3771" s="120" t="s">
        <v>114</v>
      </c>
      <c r="O3771" s="122">
        <f t="shared" si="351"/>
        <v>0</v>
      </c>
      <c r="P3771" s="123"/>
    </row>
    <row r="3772" spans="2:16" x14ac:dyDescent="0.2">
      <c r="B3772" s="124"/>
      <c r="C3772" s="137"/>
      <c r="D3772" s="138">
        <f t="shared" si="348"/>
        <v>0</v>
      </c>
      <c r="E3772" s="231"/>
      <c r="F3772" s="119"/>
      <c r="G3772" s="139">
        <f t="shared" si="352"/>
        <v>0</v>
      </c>
      <c r="H3772" s="140">
        <f t="shared" si="349"/>
        <v>0</v>
      </c>
      <c r="I3772" s="122">
        <f t="shared" si="353"/>
        <v>0</v>
      </c>
      <c r="K3772" s="120"/>
      <c r="L3772" s="141" t="e">
        <f t="shared" si="350"/>
        <v>#N/A</v>
      </c>
      <c r="M3772" s="142">
        <f>IF(C3772="ZZ Group",(SUM(IFERROR(SUM(VLOOKUP(C3772,SpeciesLookup,37,FALSE)*E3772/L3772*20*0.001),0)*(1-G3772))),SUM(IFERROR(SUM(VLOOKUP(C3772,SpeciesLookup,37,FALSE)/L3772*'6. Look Up Tables'!$M$9*0.001),0)*(1-G3772)))</f>
        <v>0</v>
      </c>
      <c r="N3772" s="120" t="s">
        <v>114</v>
      </c>
      <c r="O3772" s="122">
        <f t="shared" si="351"/>
        <v>0</v>
      </c>
      <c r="P3772" s="123"/>
    </row>
    <row r="3773" spans="2:16" x14ac:dyDescent="0.2">
      <c r="B3773" s="124"/>
      <c r="C3773" s="137"/>
      <c r="D3773" s="138">
        <f t="shared" si="348"/>
        <v>0</v>
      </c>
      <c r="E3773" s="231"/>
      <c r="F3773" s="119"/>
      <c r="G3773" s="139">
        <f t="shared" si="352"/>
        <v>0</v>
      </c>
      <c r="H3773" s="140">
        <f t="shared" si="349"/>
        <v>0</v>
      </c>
      <c r="I3773" s="122">
        <f t="shared" si="353"/>
        <v>0</v>
      </c>
      <c r="K3773" s="120"/>
      <c r="L3773" s="141" t="e">
        <f t="shared" si="350"/>
        <v>#N/A</v>
      </c>
      <c r="M3773" s="142">
        <f>IF(C3773="ZZ Group",(SUM(IFERROR(SUM(VLOOKUP(C3773,SpeciesLookup,37,FALSE)*E3773/L3773*20*0.001),0)*(1-G3773))),SUM(IFERROR(SUM(VLOOKUP(C3773,SpeciesLookup,37,FALSE)/L3773*'6. Look Up Tables'!$M$9*0.001),0)*(1-G3773)))</f>
        <v>0</v>
      </c>
      <c r="N3773" s="120" t="s">
        <v>114</v>
      </c>
      <c r="O3773" s="122">
        <f t="shared" si="351"/>
        <v>0</v>
      </c>
      <c r="P3773" s="123"/>
    </row>
    <row r="3774" spans="2:16" x14ac:dyDescent="0.2">
      <c r="B3774" s="124"/>
      <c r="C3774" s="137"/>
      <c r="D3774" s="138">
        <f t="shared" si="348"/>
        <v>0</v>
      </c>
      <c r="E3774" s="231"/>
      <c r="F3774" s="119"/>
      <c r="G3774" s="139">
        <f t="shared" si="352"/>
        <v>0</v>
      </c>
      <c r="H3774" s="140">
        <f t="shared" si="349"/>
        <v>0</v>
      </c>
      <c r="I3774" s="122">
        <f t="shared" si="353"/>
        <v>0</v>
      </c>
      <c r="K3774" s="120"/>
      <c r="L3774" s="141" t="e">
        <f t="shared" si="350"/>
        <v>#N/A</v>
      </c>
      <c r="M3774" s="142">
        <f>IF(C3774="ZZ Group",(SUM(IFERROR(SUM(VLOOKUP(C3774,SpeciesLookup,37,FALSE)*E3774/L3774*20*0.001),0)*(1-G3774))),SUM(IFERROR(SUM(VLOOKUP(C3774,SpeciesLookup,37,FALSE)/L3774*'6. Look Up Tables'!$M$9*0.001),0)*(1-G3774)))</f>
        <v>0</v>
      </c>
      <c r="N3774" s="120" t="s">
        <v>114</v>
      </c>
      <c r="O3774" s="122">
        <f t="shared" si="351"/>
        <v>0</v>
      </c>
      <c r="P3774" s="123"/>
    </row>
    <row r="3775" spans="2:16" x14ac:dyDescent="0.2">
      <c r="B3775" s="124"/>
      <c r="C3775" s="137"/>
      <c r="D3775" s="138">
        <f t="shared" si="348"/>
        <v>0</v>
      </c>
      <c r="E3775" s="231"/>
      <c r="F3775" s="119"/>
      <c r="G3775" s="139">
        <f t="shared" si="352"/>
        <v>0</v>
      </c>
      <c r="H3775" s="140">
        <f t="shared" si="349"/>
        <v>0</v>
      </c>
      <c r="I3775" s="122">
        <f t="shared" si="353"/>
        <v>0</v>
      </c>
      <c r="K3775" s="120"/>
      <c r="L3775" s="141" t="e">
        <f t="shared" si="350"/>
        <v>#N/A</v>
      </c>
      <c r="M3775" s="142">
        <f>IF(C3775="ZZ Group",(SUM(IFERROR(SUM(VLOOKUP(C3775,SpeciesLookup,37,FALSE)*E3775/L3775*20*0.001),0)*(1-G3775))),SUM(IFERROR(SUM(VLOOKUP(C3775,SpeciesLookup,37,FALSE)/L3775*'6. Look Up Tables'!$M$9*0.001),0)*(1-G3775)))</f>
        <v>0</v>
      </c>
      <c r="N3775" s="120" t="s">
        <v>114</v>
      </c>
      <c r="O3775" s="122">
        <f t="shared" si="351"/>
        <v>0</v>
      </c>
      <c r="P3775" s="123"/>
    </row>
    <row r="3776" spans="2:16" x14ac:dyDescent="0.2">
      <c r="B3776" s="124"/>
      <c r="C3776" s="137"/>
      <c r="D3776" s="138">
        <f t="shared" si="348"/>
        <v>0</v>
      </c>
      <c r="E3776" s="231"/>
      <c r="F3776" s="119"/>
      <c r="G3776" s="139">
        <f t="shared" si="352"/>
        <v>0</v>
      </c>
      <c r="H3776" s="140">
        <f t="shared" si="349"/>
        <v>0</v>
      </c>
      <c r="I3776" s="122">
        <f t="shared" si="353"/>
        <v>0</v>
      </c>
      <c r="K3776" s="120"/>
      <c r="L3776" s="141" t="e">
        <f t="shared" si="350"/>
        <v>#N/A</v>
      </c>
      <c r="M3776" s="142">
        <f>IF(C3776="ZZ Group",(SUM(IFERROR(SUM(VLOOKUP(C3776,SpeciesLookup,37,FALSE)*E3776/L3776*20*0.001),0)*(1-G3776))),SUM(IFERROR(SUM(VLOOKUP(C3776,SpeciesLookup,37,FALSE)/L3776*'6. Look Up Tables'!$M$9*0.001),0)*(1-G3776)))</f>
        <v>0</v>
      </c>
      <c r="N3776" s="120" t="s">
        <v>114</v>
      </c>
      <c r="O3776" s="122">
        <f t="shared" si="351"/>
        <v>0</v>
      </c>
      <c r="P3776" s="123"/>
    </row>
    <row r="3777" spans="2:16" x14ac:dyDescent="0.2">
      <c r="B3777" s="124"/>
      <c r="C3777" s="137"/>
      <c r="D3777" s="138">
        <f t="shared" ref="D3777:D3840" si="354">IFERROR(VLOOKUP(C3777,SpeciesLookup,25,FALSE),0)</f>
        <v>0</v>
      </c>
      <c r="E3777" s="231"/>
      <c r="F3777" s="119"/>
      <c r="G3777" s="139">
        <f t="shared" si="352"/>
        <v>0</v>
      </c>
      <c r="H3777" s="140">
        <f t="shared" ref="H3777:H3840" si="355">IFERROR(VLOOKUP(C3777,SpeciesLookup,26,FALSE),0)</f>
        <v>0</v>
      </c>
      <c r="I3777" s="122">
        <f t="shared" si="353"/>
        <v>0</v>
      </c>
      <c r="K3777" s="120"/>
      <c r="L3777" s="141" t="e">
        <f t="shared" ref="L3777:L3840" si="356">VLOOKUP(K3777,AWHC,2,FALSE)</f>
        <v>#N/A</v>
      </c>
      <c r="M3777" s="142">
        <f>IF(C3777="ZZ Group",(SUM(IFERROR(SUM(VLOOKUP(C3777,SpeciesLookup,37,FALSE)*E3777/L3777*20*0.001),0)*(1-G3777))),SUM(IFERROR(SUM(VLOOKUP(C3777,SpeciesLookup,37,FALSE)/L3777*'6. Look Up Tables'!$M$9*0.001),0)*(1-G3777)))</f>
        <v>0</v>
      </c>
      <c r="N3777" s="120" t="s">
        <v>114</v>
      </c>
      <c r="O3777" s="122">
        <f t="shared" ref="O3777:O3840" si="357">IF(N3777="Yes",M3777*0.8,M3777)</f>
        <v>0</v>
      </c>
      <c r="P3777" s="123"/>
    </row>
    <row r="3778" spans="2:16" x14ac:dyDescent="0.2">
      <c r="B3778" s="124"/>
      <c r="C3778" s="137"/>
      <c r="D3778" s="138">
        <f t="shared" si="354"/>
        <v>0</v>
      </c>
      <c r="E3778" s="231"/>
      <c r="F3778" s="119"/>
      <c r="G3778" s="139">
        <f t="shared" si="352"/>
        <v>0</v>
      </c>
      <c r="H3778" s="140">
        <f t="shared" si="355"/>
        <v>0</v>
      </c>
      <c r="I3778" s="122">
        <f t="shared" si="353"/>
        <v>0</v>
      </c>
      <c r="K3778" s="120"/>
      <c r="L3778" s="141" t="e">
        <f t="shared" si="356"/>
        <v>#N/A</v>
      </c>
      <c r="M3778" s="142">
        <f>IF(C3778="ZZ Group",(SUM(IFERROR(SUM(VLOOKUP(C3778,SpeciesLookup,37,FALSE)*E3778/L3778*20*0.001),0)*(1-G3778))),SUM(IFERROR(SUM(VLOOKUP(C3778,SpeciesLookup,37,FALSE)/L3778*'6. Look Up Tables'!$M$9*0.001),0)*(1-G3778)))</f>
        <v>0</v>
      </c>
      <c r="N3778" s="120" t="s">
        <v>114</v>
      </c>
      <c r="O3778" s="122">
        <f t="shared" si="357"/>
        <v>0</v>
      </c>
      <c r="P3778" s="123"/>
    </row>
    <row r="3779" spans="2:16" x14ac:dyDescent="0.2">
      <c r="B3779" s="124"/>
      <c r="C3779" s="137"/>
      <c r="D3779" s="138">
        <f t="shared" si="354"/>
        <v>0</v>
      </c>
      <c r="E3779" s="231"/>
      <c r="F3779" s="119"/>
      <c r="G3779" s="139">
        <f t="shared" si="352"/>
        <v>0</v>
      </c>
      <c r="H3779" s="140">
        <f t="shared" si="355"/>
        <v>0</v>
      </c>
      <c r="I3779" s="122">
        <f t="shared" si="353"/>
        <v>0</v>
      </c>
      <c r="K3779" s="120"/>
      <c r="L3779" s="141" t="e">
        <f t="shared" si="356"/>
        <v>#N/A</v>
      </c>
      <c r="M3779" s="142">
        <f>IF(C3779="ZZ Group",(SUM(IFERROR(SUM(VLOOKUP(C3779,SpeciesLookup,37,FALSE)*E3779/L3779*20*0.001),0)*(1-G3779))),SUM(IFERROR(SUM(VLOOKUP(C3779,SpeciesLookup,37,FALSE)/L3779*'6. Look Up Tables'!$M$9*0.001),0)*(1-G3779)))</f>
        <v>0</v>
      </c>
      <c r="N3779" s="120" t="s">
        <v>114</v>
      </c>
      <c r="O3779" s="122">
        <f t="shared" si="357"/>
        <v>0</v>
      </c>
      <c r="P3779" s="123"/>
    </row>
    <row r="3780" spans="2:16" x14ac:dyDescent="0.2">
      <c r="B3780" s="124"/>
      <c r="C3780" s="137"/>
      <c r="D3780" s="138">
        <f t="shared" si="354"/>
        <v>0</v>
      </c>
      <c r="E3780" s="231"/>
      <c r="F3780" s="119"/>
      <c r="G3780" s="139">
        <f t="shared" si="352"/>
        <v>0</v>
      </c>
      <c r="H3780" s="140">
        <f t="shared" si="355"/>
        <v>0</v>
      </c>
      <c r="I3780" s="122">
        <f t="shared" si="353"/>
        <v>0</v>
      </c>
      <c r="K3780" s="120"/>
      <c r="L3780" s="141" t="e">
        <f t="shared" si="356"/>
        <v>#N/A</v>
      </c>
      <c r="M3780" s="142">
        <f>IF(C3780="ZZ Group",(SUM(IFERROR(SUM(VLOOKUP(C3780,SpeciesLookup,37,FALSE)*E3780/L3780*20*0.001),0)*(1-G3780))),SUM(IFERROR(SUM(VLOOKUP(C3780,SpeciesLookup,37,FALSE)/L3780*'6. Look Up Tables'!$M$9*0.001),0)*(1-G3780)))</f>
        <v>0</v>
      </c>
      <c r="N3780" s="120" t="s">
        <v>114</v>
      </c>
      <c r="O3780" s="122">
        <f t="shared" si="357"/>
        <v>0</v>
      </c>
      <c r="P3780" s="123"/>
    </row>
    <row r="3781" spans="2:16" x14ac:dyDescent="0.2">
      <c r="B3781" s="124"/>
      <c r="C3781" s="137"/>
      <c r="D3781" s="138">
        <f t="shared" si="354"/>
        <v>0</v>
      </c>
      <c r="E3781" s="231"/>
      <c r="F3781" s="119"/>
      <c r="G3781" s="139">
        <f t="shared" si="352"/>
        <v>0</v>
      </c>
      <c r="H3781" s="140">
        <f t="shared" si="355"/>
        <v>0</v>
      </c>
      <c r="I3781" s="122">
        <f t="shared" si="353"/>
        <v>0</v>
      </c>
      <c r="K3781" s="120"/>
      <c r="L3781" s="141" t="e">
        <f t="shared" si="356"/>
        <v>#N/A</v>
      </c>
      <c r="M3781" s="142">
        <f>IF(C3781="ZZ Group",(SUM(IFERROR(SUM(VLOOKUP(C3781,SpeciesLookup,37,FALSE)*E3781/L3781*20*0.001),0)*(1-G3781))),SUM(IFERROR(SUM(VLOOKUP(C3781,SpeciesLookup,37,FALSE)/L3781*'6. Look Up Tables'!$M$9*0.001),0)*(1-G3781)))</f>
        <v>0</v>
      </c>
      <c r="N3781" s="120" t="s">
        <v>114</v>
      </c>
      <c r="O3781" s="122">
        <f t="shared" si="357"/>
        <v>0</v>
      </c>
      <c r="P3781" s="123"/>
    </row>
    <row r="3782" spans="2:16" x14ac:dyDescent="0.2">
      <c r="B3782" s="124"/>
      <c r="C3782" s="137"/>
      <c r="D3782" s="138">
        <f t="shared" si="354"/>
        <v>0</v>
      </c>
      <c r="E3782" s="231"/>
      <c r="F3782" s="119"/>
      <c r="G3782" s="139">
        <f t="shared" si="352"/>
        <v>0</v>
      </c>
      <c r="H3782" s="140">
        <f t="shared" si="355"/>
        <v>0</v>
      </c>
      <c r="I3782" s="122">
        <f t="shared" si="353"/>
        <v>0</v>
      </c>
      <c r="K3782" s="120"/>
      <c r="L3782" s="141" t="e">
        <f t="shared" si="356"/>
        <v>#N/A</v>
      </c>
      <c r="M3782" s="142">
        <f>IF(C3782="ZZ Group",(SUM(IFERROR(SUM(VLOOKUP(C3782,SpeciesLookup,37,FALSE)*E3782/L3782*20*0.001),0)*(1-G3782))),SUM(IFERROR(SUM(VLOOKUP(C3782,SpeciesLookup,37,FALSE)/L3782*'6. Look Up Tables'!$M$9*0.001),0)*(1-G3782)))</f>
        <v>0</v>
      </c>
      <c r="N3782" s="120" t="s">
        <v>114</v>
      </c>
      <c r="O3782" s="122">
        <f t="shared" si="357"/>
        <v>0</v>
      </c>
      <c r="P3782" s="123"/>
    </row>
    <row r="3783" spans="2:16" x14ac:dyDescent="0.2">
      <c r="B3783" s="124"/>
      <c r="C3783" s="137"/>
      <c r="D3783" s="138">
        <f t="shared" si="354"/>
        <v>0</v>
      </c>
      <c r="E3783" s="231"/>
      <c r="F3783" s="119"/>
      <c r="G3783" s="139">
        <f t="shared" si="352"/>
        <v>0</v>
      </c>
      <c r="H3783" s="140">
        <f t="shared" si="355"/>
        <v>0</v>
      </c>
      <c r="I3783" s="122">
        <f t="shared" si="353"/>
        <v>0</v>
      </c>
      <c r="K3783" s="120"/>
      <c r="L3783" s="141" t="e">
        <f t="shared" si="356"/>
        <v>#N/A</v>
      </c>
      <c r="M3783" s="142">
        <f>IF(C3783="ZZ Group",(SUM(IFERROR(SUM(VLOOKUP(C3783,SpeciesLookup,37,FALSE)*E3783/L3783*20*0.001),0)*(1-G3783))),SUM(IFERROR(SUM(VLOOKUP(C3783,SpeciesLookup,37,FALSE)/L3783*'6. Look Up Tables'!$M$9*0.001),0)*(1-G3783)))</f>
        <v>0</v>
      </c>
      <c r="N3783" s="120" t="s">
        <v>114</v>
      </c>
      <c r="O3783" s="122">
        <f t="shared" si="357"/>
        <v>0</v>
      </c>
      <c r="P3783" s="123"/>
    </row>
    <row r="3784" spans="2:16" x14ac:dyDescent="0.2">
      <c r="B3784" s="124"/>
      <c r="C3784" s="137"/>
      <c r="D3784" s="138">
        <f t="shared" si="354"/>
        <v>0</v>
      </c>
      <c r="E3784" s="231"/>
      <c r="F3784" s="119"/>
      <c r="G3784" s="139">
        <f t="shared" si="352"/>
        <v>0</v>
      </c>
      <c r="H3784" s="140">
        <f t="shared" si="355"/>
        <v>0</v>
      </c>
      <c r="I3784" s="122">
        <f t="shared" si="353"/>
        <v>0</v>
      </c>
      <c r="K3784" s="120"/>
      <c r="L3784" s="141" t="e">
        <f t="shared" si="356"/>
        <v>#N/A</v>
      </c>
      <c r="M3784" s="142">
        <f>IF(C3784="ZZ Group",(SUM(IFERROR(SUM(VLOOKUP(C3784,SpeciesLookup,37,FALSE)*E3784/L3784*20*0.001),0)*(1-G3784))),SUM(IFERROR(SUM(VLOOKUP(C3784,SpeciesLookup,37,FALSE)/L3784*'6. Look Up Tables'!$M$9*0.001),0)*(1-G3784)))</f>
        <v>0</v>
      </c>
      <c r="N3784" s="120" t="s">
        <v>114</v>
      </c>
      <c r="O3784" s="122">
        <f t="shared" si="357"/>
        <v>0</v>
      </c>
      <c r="P3784" s="123"/>
    </row>
    <row r="3785" spans="2:16" x14ac:dyDescent="0.2">
      <c r="B3785" s="124"/>
      <c r="C3785" s="137"/>
      <c r="D3785" s="138">
        <f t="shared" si="354"/>
        <v>0</v>
      </c>
      <c r="E3785" s="231"/>
      <c r="F3785" s="119"/>
      <c r="G3785" s="139">
        <f t="shared" si="352"/>
        <v>0</v>
      </c>
      <c r="H3785" s="140">
        <f t="shared" si="355"/>
        <v>0</v>
      </c>
      <c r="I3785" s="122">
        <f t="shared" si="353"/>
        <v>0</v>
      </c>
      <c r="K3785" s="120"/>
      <c r="L3785" s="141" t="e">
        <f t="shared" si="356"/>
        <v>#N/A</v>
      </c>
      <c r="M3785" s="142">
        <f>IF(C3785="ZZ Group",(SUM(IFERROR(SUM(VLOOKUP(C3785,SpeciesLookup,37,FALSE)*E3785/L3785*20*0.001),0)*(1-G3785))),SUM(IFERROR(SUM(VLOOKUP(C3785,SpeciesLookup,37,FALSE)/L3785*'6. Look Up Tables'!$M$9*0.001),0)*(1-G3785)))</f>
        <v>0</v>
      </c>
      <c r="N3785" s="120" t="s">
        <v>114</v>
      </c>
      <c r="O3785" s="122">
        <f t="shared" si="357"/>
        <v>0</v>
      </c>
      <c r="P3785" s="123"/>
    </row>
    <row r="3786" spans="2:16" x14ac:dyDescent="0.2">
      <c r="B3786" s="124"/>
      <c r="C3786" s="137"/>
      <c r="D3786" s="138">
        <f t="shared" si="354"/>
        <v>0</v>
      </c>
      <c r="E3786" s="231"/>
      <c r="F3786" s="119"/>
      <c r="G3786" s="139">
        <f t="shared" si="352"/>
        <v>0</v>
      </c>
      <c r="H3786" s="140">
        <f t="shared" si="355"/>
        <v>0</v>
      </c>
      <c r="I3786" s="122">
        <f t="shared" si="353"/>
        <v>0</v>
      </c>
      <c r="K3786" s="120"/>
      <c r="L3786" s="141" t="e">
        <f t="shared" si="356"/>
        <v>#N/A</v>
      </c>
      <c r="M3786" s="142">
        <f>IF(C3786="ZZ Group",(SUM(IFERROR(SUM(VLOOKUP(C3786,SpeciesLookup,37,FALSE)*E3786/L3786*20*0.001),0)*(1-G3786))),SUM(IFERROR(SUM(VLOOKUP(C3786,SpeciesLookup,37,FALSE)/L3786*'6. Look Up Tables'!$M$9*0.001),0)*(1-G3786)))</f>
        <v>0</v>
      </c>
      <c r="N3786" s="120" t="s">
        <v>114</v>
      </c>
      <c r="O3786" s="122">
        <f t="shared" si="357"/>
        <v>0</v>
      </c>
      <c r="P3786" s="123"/>
    </row>
    <row r="3787" spans="2:16" x14ac:dyDescent="0.2">
      <c r="B3787" s="124"/>
      <c r="C3787" s="137"/>
      <c r="D3787" s="138">
        <f t="shared" si="354"/>
        <v>0</v>
      </c>
      <c r="E3787" s="231"/>
      <c r="F3787" s="119"/>
      <c r="G3787" s="139">
        <f t="shared" si="352"/>
        <v>0</v>
      </c>
      <c r="H3787" s="140">
        <f t="shared" si="355"/>
        <v>0</v>
      </c>
      <c r="I3787" s="122">
        <f t="shared" si="353"/>
        <v>0</v>
      </c>
      <c r="K3787" s="120"/>
      <c r="L3787" s="141" t="e">
        <f t="shared" si="356"/>
        <v>#N/A</v>
      </c>
      <c r="M3787" s="142">
        <f>IF(C3787="ZZ Group",(SUM(IFERROR(SUM(VLOOKUP(C3787,SpeciesLookup,37,FALSE)*E3787/L3787*20*0.001),0)*(1-G3787))),SUM(IFERROR(SUM(VLOOKUP(C3787,SpeciesLookup,37,FALSE)/L3787*'6. Look Up Tables'!$M$9*0.001),0)*(1-G3787)))</f>
        <v>0</v>
      </c>
      <c r="N3787" s="120" t="s">
        <v>114</v>
      </c>
      <c r="O3787" s="122">
        <f t="shared" si="357"/>
        <v>0</v>
      </c>
      <c r="P3787" s="123"/>
    </row>
    <row r="3788" spans="2:16" x14ac:dyDescent="0.2">
      <c r="B3788" s="124"/>
      <c r="C3788" s="137"/>
      <c r="D3788" s="138">
        <f t="shared" si="354"/>
        <v>0</v>
      </c>
      <c r="E3788" s="231"/>
      <c r="F3788" s="119"/>
      <c r="G3788" s="139">
        <f t="shared" si="352"/>
        <v>0</v>
      </c>
      <c r="H3788" s="140">
        <f t="shared" si="355"/>
        <v>0</v>
      </c>
      <c r="I3788" s="122">
        <f t="shared" si="353"/>
        <v>0</v>
      </c>
      <c r="K3788" s="120"/>
      <c r="L3788" s="141" t="e">
        <f t="shared" si="356"/>
        <v>#N/A</v>
      </c>
      <c r="M3788" s="142">
        <f>IF(C3788="ZZ Group",(SUM(IFERROR(SUM(VLOOKUP(C3788,SpeciesLookup,37,FALSE)*E3788/L3788*20*0.001),0)*(1-G3788))),SUM(IFERROR(SUM(VLOOKUP(C3788,SpeciesLookup,37,FALSE)/L3788*'6. Look Up Tables'!$M$9*0.001),0)*(1-G3788)))</f>
        <v>0</v>
      </c>
      <c r="N3788" s="120" t="s">
        <v>114</v>
      </c>
      <c r="O3788" s="122">
        <f t="shared" si="357"/>
        <v>0</v>
      </c>
      <c r="P3788" s="123"/>
    </row>
    <row r="3789" spans="2:16" x14ac:dyDescent="0.2">
      <c r="B3789" s="124"/>
      <c r="C3789" s="137"/>
      <c r="D3789" s="138">
        <f t="shared" si="354"/>
        <v>0</v>
      </c>
      <c r="E3789" s="231"/>
      <c r="F3789" s="119"/>
      <c r="G3789" s="139">
        <f t="shared" ref="G3789:G3852" si="358">IF(C3789="ZZ Group",SUM(F3789/E3789),(IFERROR(SUM(F3789/(PI()*(D3789)^2)),0)))</f>
        <v>0</v>
      </c>
      <c r="H3789" s="140">
        <f t="shared" si="355"/>
        <v>0</v>
      </c>
      <c r="I3789" s="122">
        <f t="shared" ref="I3789:I3852" si="359">IFERROR(SUM(H3789*(1-G3789)),(E3789*(1-G3789)))</f>
        <v>0</v>
      </c>
      <c r="K3789" s="120"/>
      <c r="L3789" s="141" t="e">
        <f t="shared" si="356"/>
        <v>#N/A</v>
      </c>
      <c r="M3789" s="142">
        <f>IF(C3789="ZZ Group",(SUM(IFERROR(SUM(VLOOKUP(C3789,SpeciesLookup,37,FALSE)*E3789/L3789*20*0.001),0)*(1-G3789))),SUM(IFERROR(SUM(VLOOKUP(C3789,SpeciesLookup,37,FALSE)/L3789*'6. Look Up Tables'!$M$9*0.001),0)*(1-G3789)))</f>
        <v>0</v>
      </c>
      <c r="N3789" s="120" t="s">
        <v>114</v>
      </c>
      <c r="O3789" s="122">
        <f t="shared" si="357"/>
        <v>0</v>
      </c>
      <c r="P3789" s="123"/>
    </row>
    <row r="3790" spans="2:16" x14ac:dyDescent="0.2">
      <c r="B3790" s="124"/>
      <c r="C3790" s="137"/>
      <c r="D3790" s="138">
        <f t="shared" si="354"/>
        <v>0</v>
      </c>
      <c r="E3790" s="231"/>
      <c r="F3790" s="119"/>
      <c r="G3790" s="139">
        <f t="shared" si="358"/>
        <v>0</v>
      </c>
      <c r="H3790" s="140">
        <f t="shared" si="355"/>
        <v>0</v>
      </c>
      <c r="I3790" s="122">
        <f t="shared" si="359"/>
        <v>0</v>
      </c>
      <c r="K3790" s="120"/>
      <c r="L3790" s="141" t="e">
        <f t="shared" si="356"/>
        <v>#N/A</v>
      </c>
      <c r="M3790" s="142">
        <f>IF(C3790="ZZ Group",(SUM(IFERROR(SUM(VLOOKUP(C3790,SpeciesLookup,37,FALSE)*E3790/L3790*20*0.001),0)*(1-G3790))),SUM(IFERROR(SUM(VLOOKUP(C3790,SpeciesLookup,37,FALSE)/L3790*'6. Look Up Tables'!$M$9*0.001),0)*(1-G3790)))</f>
        <v>0</v>
      </c>
      <c r="N3790" s="120" t="s">
        <v>114</v>
      </c>
      <c r="O3790" s="122">
        <f t="shared" si="357"/>
        <v>0</v>
      </c>
      <c r="P3790" s="123"/>
    </row>
    <row r="3791" spans="2:16" x14ac:dyDescent="0.2">
      <c r="B3791" s="124"/>
      <c r="C3791" s="137"/>
      <c r="D3791" s="138">
        <f t="shared" si="354"/>
        <v>0</v>
      </c>
      <c r="E3791" s="231"/>
      <c r="F3791" s="119"/>
      <c r="G3791" s="139">
        <f t="shared" si="358"/>
        <v>0</v>
      </c>
      <c r="H3791" s="140">
        <f t="shared" si="355"/>
        <v>0</v>
      </c>
      <c r="I3791" s="122">
        <f t="shared" si="359"/>
        <v>0</v>
      </c>
      <c r="K3791" s="120"/>
      <c r="L3791" s="141" t="e">
        <f t="shared" si="356"/>
        <v>#N/A</v>
      </c>
      <c r="M3791" s="142">
        <f>IF(C3791="ZZ Group",(SUM(IFERROR(SUM(VLOOKUP(C3791,SpeciesLookup,37,FALSE)*E3791/L3791*20*0.001),0)*(1-G3791))),SUM(IFERROR(SUM(VLOOKUP(C3791,SpeciesLookup,37,FALSE)/L3791*'6. Look Up Tables'!$M$9*0.001),0)*(1-G3791)))</f>
        <v>0</v>
      </c>
      <c r="N3791" s="120" t="s">
        <v>114</v>
      </c>
      <c r="O3791" s="122">
        <f t="shared" si="357"/>
        <v>0</v>
      </c>
      <c r="P3791" s="123"/>
    </row>
    <row r="3792" spans="2:16" x14ac:dyDescent="0.2">
      <c r="B3792" s="124"/>
      <c r="C3792" s="137"/>
      <c r="D3792" s="138">
        <f t="shared" si="354"/>
        <v>0</v>
      </c>
      <c r="E3792" s="231"/>
      <c r="F3792" s="119"/>
      <c r="G3792" s="139">
        <f t="shared" si="358"/>
        <v>0</v>
      </c>
      <c r="H3792" s="140">
        <f t="shared" si="355"/>
        <v>0</v>
      </c>
      <c r="I3792" s="122">
        <f t="shared" si="359"/>
        <v>0</v>
      </c>
      <c r="K3792" s="120"/>
      <c r="L3792" s="141" t="e">
        <f t="shared" si="356"/>
        <v>#N/A</v>
      </c>
      <c r="M3792" s="142">
        <f>IF(C3792="ZZ Group",(SUM(IFERROR(SUM(VLOOKUP(C3792,SpeciesLookup,37,FALSE)*E3792/L3792*20*0.001),0)*(1-G3792))),SUM(IFERROR(SUM(VLOOKUP(C3792,SpeciesLookup,37,FALSE)/L3792*'6. Look Up Tables'!$M$9*0.001),0)*(1-G3792)))</f>
        <v>0</v>
      </c>
      <c r="N3792" s="120" t="s">
        <v>114</v>
      </c>
      <c r="O3792" s="122">
        <f t="shared" si="357"/>
        <v>0</v>
      </c>
      <c r="P3792" s="123"/>
    </row>
    <row r="3793" spans="2:16" x14ac:dyDescent="0.2">
      <c r="B3793" s="124"/>
      <c r="C3793" s="137"/>
      <c r="D3793" s="138">
        <f t="shared" si="354"/>
        <v>0</v>
      </c>
      <c r="E3793" s="231"/>
      <c r="F3793" s="119"/>
      <c r="G3793" s="139">
        <f t="shared" si="358"/>
        <v>0</v>
      </c>
      <c r="H3793" s="140">
        <f t="shared" si="355"/>
        <v>0</v>
      </c>
      <c r="I3793" s="122">
        <f t="shared" si="359"/>
        <v>0</v>
      </c>
      <c r="K3793" s="120"/>
      <c r="L3793" s="141" t="e">
        <f t="shared" si="356"/>
        <v>#N/A</v>
      </c>
      <c r="M3793" s="142">
        <f>IF(C3793="ZZ Group",(SUM(IFERROR(SUM(VLOOKUP(C3793,SpeciesLookup,37,FALSE)*E3793/L3793*20*0.001),0)*(1-G3793))),SUM(IFERROR(SUM(VLOOKUP(C3793,SpeciesLookup,37,FALSE)/L3793*'6. Look Up Tables'!$M$9*0.001),0)*(1-G3793)))</f>
        <v>0</v>
      </c>
      <c r="N3793" s="120" t="s">
        <v>114</v>
      </c>
      <c r="O3793" s="122">
        <f t="shared" si="357"/>
        <v>0</v>
      </c>
      <c r="P3793" s="123"/>
    </row>
    <row r="3794" spans="2:16" x14ac:dyDescent="0.2">
      <c r="B3794" s="124"/>
      <c r="C3794" s="137"/>
      <c r="D3794" s="138">
        <f t="shared" si="354"/>
        <v>0</v>
      </c>
      <c r="E3794" s="231"/>
      <c r="F3794" s="119"/>
      <c r="G3794" s="139">
        <f t="shared" si="358"/>
        <v>0</v>
      </c>
      <c r="H3794" s="140">
        <f t="shared" si="355"/>
        <v>0</v>
      </c>
      <c r="I3794" s="122">
        <f t="shared" si="359"/>
        <v>0</v>
      </c>
      <c r="K3794" s="120"/>
      <c r="L3794" s="141" t="e">
        <f t="shared" si="356"/>
        <v>#N/A</v>
      </c>
      <c r="M3794" s="142">
        <f>IF(C3794="ZZ Group",(SUM(IFERROR(SUM(VLOOKUP(C3794,SpeciesLookup,37,FALSE)*E3794/L3794*20*0.001),0)*(1-G3794))),SUM(IFERROR(SUM(VLOOKUP(C3794,SpeciesLookup,37,FALSE)/L3794*'6. Look Up Tables'!$M$9*0.001),0)*(1-G3794)))</f>
        <v>0</v>
      </c>
      <c r="N3794" s="120" t="s">
        <v>114</v>
      </c>
      <c r="O3794" s="122">
        <f t="shared" si="357"/>
        <v>0</v>
      </c>
      <c r="P3794" s="123"/>
    </row>
    <row r="3795" spans="2:16" x14ac:dyDescent="0.2">
      <c r="B3795" s="124"/>
      <c r="C3795" s="137"/>
      <c r="D3795" s="138">
        <f t="shared" si="354"/>
        <v>0</v>
      </c>
      <c r="E3795" s="231"/>
      <c r="F3795" s="119"/>
      <c r="G3795" s="139">
        <f t="shared" si="358"/>
        <v>0</v>
      </c>
      <c r="H3795" s="140">
        <f t="shared" si="355"/>
        <v>0</v>
      </c>
      <c r="I3795" s="122">
        <f t="shared" si="359"/>
        <v>0</v>
      </c>
      <c r="K3795" s="120"/>
      <c r="L3795" s="141" t="e">
        <f t="shared" si="356"/>
        <v>#N/A</v>
      </c>
      <c r="M3795" s="142">
        <f>IF(C3795="ZZ Group",(SUM(IFERROR(SUM(VLOOKUP(C3795,SpeciesLookup,37,FALSE)*E3795/L3795*20*0.001),0)*(1-G3795))),SUM(IFERROR(SUM(VLOOKUP(C3795,SpeciesLookup,37,FALSE)/L3795*'6. Look Up Tables'!$M$9*0.001),0)*(1-G3795)))</f>
        <v>0</v>
      </c>
      <c r="N3795" s="120" t="s">
        <v>114</v>
      </c>
      <c r="O3795" s="122">
        <f t="shared" si="357"/>
        <v>0</v>
      </c>
      <c r="P3795" s="123"/>
    </row>
    <row r="3796" spans="2:16" x14ac:dyDescent="0.2">
      <c r="B3796" s="124"/>
      <c r="C3796" s="137"/>
      <c r="D3796" s="138">
        <f t="shared" si="354"/>
        <v>0</v>
      </c>
      <c r="E3796" s="231"/>
      <c r="F3796" s="119"/>
      <c r="G3796" s="139">
        <f t="shared" si="358"/>
        <v>0</v>
      </c>
      <c r="H3796" s="140">
        <f t="shared" si="355"/>
        <v>0</v>
      </c>
      <c r="I3796" s="122">
        <f t="shared" si="359"/>
        <v>0</v>
      </c>
      <c r="K3796" s="120"/>
      <c r="L3796" s="141" t="e">
        <f t="shared" si="356"/>
        <v>#N/A</v>
      </c>
      <c r="M3796" s="142">
        <f>IF(C3796="ZZ Group",(SUM(IFERROR(SUM(VLOOKUP(C3796,SpeciesLookup,37,FALSE)*E3796/L3796*20*0.001),0)*(1-G3796))),SUM(IFERROR(SUM(VLOOKUP(C3796,SpeciesLookup,37,FALSE)/L3796*'6. Look Up Tables'!$M$9*0.001),0)*(1-G3796)))</f>
        <v>0</v>
      </c>
      <c r="N3796" s="120" t="s">
        <v>114</v>
      </c>
      <c r="O3796" s="122">
        <f t="shared" si="357"/>
        <v>0</v>
      </c>
      <c r="P3796" s="123"/>
    </row>
    <row r="3797" spans="2:16" x14ac:dyDescent="0.2">
      <c r="B3797" s="124"/>
      <c r="C3797" s="137"/>
      <c r="D3797" s="138">
        <f t="shared" si="354"/>
        <v>0</v>
      </c>
      <c r="E3797" s="231"/>
      <c r="F3797" s="119"/>
      <c r="G3797" s="139">
        <f t="shared" si="358"/>
        <v>0</v>
      </c>
      <c r="H3797" s="140">
        <f t="shared" si="355"/>
        <v>0</v>
      </c>
      <c r="I3797" s="122">
        <f t="shared" si="359"/>
        <v>0</v>
      </c>
      <c r="K3797" s="120"/>
      <c r="L3797" s="141" t="e">
        <f t="shared" si="356"/>
        <v>#N/A</v>
      </c>
      <c r="M3797" s="142">
        <f>IF(C3797="ZZ Group",(SUM(IFERROR(SUM(VLOOKUP(C3797,SpeciesLookup,37,FALSE)*E3797/L3797*20*0.001),0)*(1-G3797))),SUM(IFERROR(SUM(VLOOKUP(C3797,SpeciesLookup,37,FALSE)/L3797*'6. Look Up Tables'!$M$9*0.001),0)*(1-G3797)))</f>
        <v>0</v>
      </c>
      <c r="N3797" s="120" t="s">
        <v>114</v>
      </c>
      <c r="O3797" s="122">
        <f t="shared" si="357"/>
        <v>0</v>
      </c>
      <c r="P3797" s="123"/>
    </row>
    <row r="3798" spans="2:16" x14ac:dyDescent="0.2">
      <c r="B3798" s="124"/>
      <c r="C3798" s="137"/>
      <c r="D3798" s="138">
        <f t="shared" si="354"/>
        <v>0</v>
      </c>
      <c r="E3798" s="231"/>
      <c r="F3798" s="119"/>
      <c r="G3798" s="139">
        <f t="shared" si="358"/>
        <v>0</v>
      </c>
      <c r="H3798" s="140">
        <f t="shared" si="355"/>
        <v>0</v>
      </c>
      <c r="I3798" s="122">
        <f t="shared" si="359"/>
        <v>0</v>
      </c>
      <c r="K3798" s="120"/>
      <c r="L3798" s="141" t="e">
        <f t="shared" si="356"/>
        <v>#N/A</v>
      </c>
      <c r="M3798" s="142">
        <f>IF(C3798="ZZ Group",(SUM(IFERROR(SUM(VLOOKUP(C3798,SpeciesLookup,37,FALSE)*E3798/L3798*20*0.001),0)*(1-G3798))),SUM(IFERROR(SUM(VLOOKUP(C3798,SpeciesLookup,37,FALSE)/L3798*'6. Look Up Tables'!$M$9*0.001),0)*(1-G3798)))</f>
        <v>0</v>
      </c>
      <c r="N3798" s="120" t="s">
        <v>114</v>
      </c>
      <c r="O3798" s="122">
        <f t="shared" si="357"/>
        <v>0</v>
      </c>
      <c r="P3798" s="123"/>
    </row>
    <row r="3799" spans="2:16" x14ac:dyDescent="0.2">
      <c r="B3799" s="124"/>
      <c r="C3799" s="137"/>
      <c r="D3799" s="138">
        <f t="shared" si="354"/>
        <v>0</v>
      </c>
      <c r="E3799" s="231"/>
      <c r="F3799" s="119"/>
      <c r="G3799" s="139">
        <f t="shared" si="358"/>
        <v>0</v>
      </c>
      <c r="H3799" s="140">
        <f t="shared" si="355"/>
        <v>0</v>
      </c>
      <c r="I3799" s="122">
        <f t="shared" si="359"/>
        <v>0</v>
      </c>
      <c r="K3799" s="120"/>
      <c r="L3799" s="141" t="e">
        <f t="shared" si="356"/>
        <v>#N/A</v>
      </c>
      <c r="M3799" s="142">
        <f>IF(C3799="ZZ Group",(SUM(IFERROR(SUM(VLOOKUP(C3799,SpeciesLookup,37,FALSE)*E3799/L3799*20*0.001),0)*(1-G3799))),SUM(IFERROR(SUM(VLOOKUP(C3799,SpeciesLookup,37,FALSE)/L3799*'6. Look Up Tables'!$M$9*0.001),0)*(1-G3799)))</f>
        <v>0</v>
      </c>
      <c r="N3799" s="120" t="s">
        <v>114</v>
      </c>
      <c r="O3799" s="122">
        <f t="shared" si="357"/>
        <v>0</v>
      </c>
      <c r="P3799" s="123"/>
    </row>
    <row r="3800" spans="2:16" x14ac:dyDescent="0.2">
      <c r="B3800" s="124"/>
      <c r="C3800" s="137"/>
      <c r="D3800" s="138">
        <f t="shared" si="354"/>
        <v>0</v>
      </c>
      <c r="E3800" s="231"/>
      <c r="F3800" s="119"/>
      <c r="G3800" s="139">
        <f t="shared" si="358"/>
        <v>0</v>
      </c>
      <c r="H3800" s="140">
        <f t="shared" si="355"/>
        <v>0</v>
      </c>
      <c r="I3800" s="122">
        <f t="shared" si="359"/>
        <v>0</v>
      </c>
      <c r="K3800" s="120"/>
      <c r="L3800" s="141" t="e">
        <f t="shared" si="356"/>
        <v>#N/A</v>
      </c>
      <c r="M3800" s="142">
        <f>IF(C3800="ZZ Group",(SUM(IFERROR(SUM(VLOOKUP(C3800,SpeciesLookup,37,FALSE)*E3800/L3800*20*0.001),0)*(1-G3800))),SUM(IFERROR(SUM(VLOOKUP(C3800,SpeciesLookup,37,FALSE)/L3800*'6. Look Up Tables'!$M$9*0.001),0)*(1-G3800)))</f>
        <v>0</v>
      </c>
      <c r="N3800" s="120" t="s">
        <v>114</v>
      </c>
      <c r="O3800" s="122">
        <f t="shared" si="357"/>
        <v>0</v>
      </c>
      <c r="P3800" s="123"/>
    </row>
    <row r="3801" spans="2:16" x14ac:dyDescent="0.2">
      <c r="B3801" s="124"/>
      <c r="C3801" s="137"/>
      <c r="D3801" s="138">
        <f t="shared" si="354"/>
        <v>0</v>
      </c>
      <c r="E3801" s="231"/>
      <c r="F3801" s="119"/>
      <c r="G3801" s="139">
        <f t="shared" si="358"/>
        <v>0</v>
      </c>
      <c r="H3801" s="140">
        <f t="shared" si="355"/>
        <v>0</v>
      </c>
      <c r="I3801" s="122">
        <f t="shared" si="359"/>
        <v>0</v>
      </c>
      <c r="K3801" s="120"/>
      <c r="L3801" s="141" t="e">
        <f t="shared" si="356"/>
        <v>#N/A</v>
      </c>
      <c r="M3801" s="142">
        <f>IF(C3801="ZZ Group",(SUM(IFERROR(SUM(VLOOKUP(C3801,SpeciesLookup,37,FALSE)*E3801/L3801*20*0.001),0)*(1-G3801))),SUM(IFERROR(SUM(VLOOKUP(C3801,SpeciesLookup,37,FALSE)/L3801*'6. Look Up Tables'!$M$9*0.001),0)*(1-G3801)))</f>
        <v>0</v>
      </c>
      <c r="N3801" s="120" t="s">
        <v>114</v>
      </c>
      <c r="O3801" s="122">
        <f t="shared" si="357"/>
        <v>0</v>
      </c>
      <c r="P3801" s="123"/>
    </row>
    <row r="3802" spans="2:16" x14ac:dyDescent="0.2">
      <c r="B3802" s="124"/>
      <c r="C3802" s="137"/>
      <c r="D3802" s="138">
        <f t="shared" si="354"/>
        <v>0</v>
      </c>
      <c r="E3802" s="231"/>
      <c r="F3802" s="119"/>
      <c r="G3802" s="139">
        <f t="shared" si="358"/>
        <v>0</v>
      </c>
      <c r="H3802" s="140">
        <f t="shared" si="355"/>
        <v>0</v>
      </c>
      <c r="I3802" s="122">
        <f t="shared" si="359"/>
        <v>0</v>
      </c>
      <c r="K3802" s="120"/>
      <c r="L3802" s="141" t="e">
        <f t="shared" si="356"/>
        <v>#N/A</v>
      </c>
      <c r="M3802" s="142">
        <f>IF(C3802="ZZ Group",(SUM(IFERROR(SUM(VLOOKUP(C3802,SpeciesLookup,37,FALSE)*E3802/L3802*20*0.001),0)*(1-G3802))),SUM(IFERROR(SUM(VLOOKUP(C3802,SpeciesLookup,37,FALSE)/L3802*'6. Look Up Tables'!$M$9*0.001),0)*(1-G3802)))</f>
        <v>0</v>
      </c>
      <c r="N3802" s="120" t="s">
        <v>114</v>
      </c>
      <c r="O3802" s="122">
        <f t="shared" si="357"/>
        <v>0</v>
      </c>
      <c r="P3802" s="123"/>
    </row>
    <row r="3803" spans="2:16" x14ac:dyDescent="0.2">
      <c r="B3803" s="124"/>
      <c r="C3803" s="137"/>
      <c r="D3803" s="138">
        <f t="shared" si="354"/>
        <v>0</v>
      </c>
      <c r="E3803" s="231"/>
      <c r="F3803" s="119"/>
      <c r="G3803" s="139">
        <f t="shared" si="358"/>
        <v>0</v>
      </c>
      <c r="H3803" s="140">
        <f t="shared" si="355"/>
        <v>0</v>
      </c>
      <c r="I3803" s="122">
        <f t="shared" si="359"/>
        <v>0</v>
      </c>
      <c r="K3803" s="120"/>
      <c r="L3803" s="141" t="e">
        <f t="shared" si="356"/>
        <v>#N/A</v>
      </c>
      <c r="M3803" s="142">
        <f>IF(C3803="ZZ Group",(SUM(IFERROR(SUM(VLOOKUP(C3803,SpeciesLookup,37,FALSE)*E3803/L3803*20*0.001),0)*(1-G3803))),SUM(IFERROR(SUM(VLOOKUP(C3803,SpeciesLookup,37,FALSE)/L3803*'6. Look Up Tables'!$M$9*0.001),0)*(1-G3803)))</f>
        <v>0</v>
      </c>
      <c r="N3803" s="120" t="s">
        <v>114</v>
      </c>
      <c r="O3803" s="122">
        <f t="shared" si="357"/>
        <v>0</v>
      </c>
      <c r="P3803" s="123"/>
    </row>
    <row r="3804" spans="2:16" x14ac:dyDescent="0.2">
      <c r="B3804" s="124"/>
      <c r="C3804" s="137"/>
      <c r="D3804" s="138">
        <f t="shared" si="354"/>
        <v>0</v>
      </c>
      <c r="E3804" s="231"/>
      <c r="F3804" s="119"/>
      <c r="G3804" s="139">
        <f t="shared" si="358"/>
        <v>0</v>
      </c>
      <c r="H3804" s="140">
        <f t="shared" si="355"/>
        <v>0</v>
      </c>
      <c r="I3804" s="122">
        <f t="shared" si="359"/>
        <v>0</v>
      </c>
      <c r="K3804" s="120"/>
      <c r="L3804" s="141" t="e">
        <f t="shared" si="356"/>
        <v>#N/A</v>
      </c>
      <c r="M3804" s="142">
        <f>IF(C3804="ZZ Group",(SUM(IFERROR(SUM(VLOOKUP(C3804,SpeciesLookup,37,FALSE)*E3804/L3804*20*0.001),0)*(1-G3804))),SUM(IFERROR(SUM(VLOOKUP(C3804,SpeciesLookup,37,FALSE)/L3804*'6. Look Up Tables'!$M$9*0.001),0)*(1-G3804)))</f>
        <v>0</v>
      </c>
      <c r="N3804" s="120" t="s">
        <v>114</v>
      </c>
      <c r="O3804" s="122">
        <f t="shared" si="357"/>
        <v>0</v>
      </c>
      <c r="P3804" s="123"/>
    </row>
    <row r="3805" spans="2:16" x14ac:dyDescent="0.2">
      <c r="B3805" s="124"/>
      <c r="C3805" s="137"/>
      <c r="D3805" s="138">
        <f t="shared" si="354"/>
        <v>0</v>
      </c>
      <c r="E3805" s="231"/>
      <c r="F3805" s="119"/>
      <c r="G3805" s="139">
        <f t="shared" si="358"/>
        <v>0</v>
      </c>
      <c r="H3805" s="140">
        <f t="shared" si="355"/>
        <v>0</v>
      </c>
      <c r="I3805" s="122">
        <f t="shared" si="359"/>
        <v>0</v>
      </c>
      <c r="K3805" s="120"/>
      <c r="L3805" s="141" t="e">
        <f t="shared" si="356"/>
        <v>#N/A</v>
      </c>
      <c r="M3805" s="142">
        <f>IF(C3805="ZZ Group",(SUM(IFERROR(SUM(VLOOKUP(C3805,SpeciesLookup,37,FALSE)*E3805/L3805*20*0.001),0)*(1-G3805))),SUM(IFERROR(SUM(VLOOKUP(C3805,SpeciesLookup,37,FALSE)/L3805*'6. Look Up Tables'!$M$9*0.001),0)*(1-G3805)))</f>
        <v>0</v>
      </c>
      <c r="N3805" s="120" t="s">
        <v>114</v>
      </c>
      <c r="O3805" s="122">
        <f t="shared" si="357"/>
        <v>0</v>
      </c>
      <c r="P3805" s="123"/>
    </row>
    <row r="3806" spans="2:16" x14ac:dyDescent="0.2">
      <c r="B3806" s="124"/>
      <c r="C3806" s="137"/>
      <c r="D3806" s="138">
        <f t="shared" si="354"/>
        <v>0</v>
      </c>
      <c r="E3806" s="231"/>
      <c r="F3806" s="119"/>
      <c r="G3806" s="139">
        <f t="shared" si="358"/>
        <v>0</v>
      </c>
      <c r="H3806" s="140">
        <f t="shared" si="355"/>
        <v>0</v>
      </c>
      <c r="I3806" s="122">
        <f t="shared" si="359"/>
        <v>0</v>
      </c>
      <c r="K3806" s="120"/>
      <c r="L3806" s="141" t="e">
        <f t="shared" si="356"/>
        <v>#N/A</v>
      </c>
      <c r="M3806" s="142">
        <f>IF(C3806="ZZ Group",(SUM(IFERROR(SUM(VLOOKUP(C3806,SpeciesLookup,37,FALSE)*E3806/L3806*20*0.001),0)*(1-G3806))),SUM(IFERROR(SUM(VLOOKUP(C3806,SpeciesLookup,37,FALSE)/L3806*'6. Look Up Tables'!$M$9*0.001),0)*(1-G3806)))</f>
        <v>0</v>
      </c>
      <c r="N3806" s="120" t="s">
        <v>114</v>
      </c>
      <c r="O3806" s="122">
        <f t="shared" si="357"/>
        <v>0</v>
      </c>
      <c r="P3806" s="123"/>
    </row>
    <row r="3807" spans="2:16" x14ac:dyDescent="0.2">
      <c r="B3807" s="124"/>
      <c r="C3807" s="137"/>
      <c r="D3807" s="138">
        <f t="shared" si="354"/>
        <v>0</v>
      </c>
      <c r="E3807" s="231"/>
      <c r="F3807" s="119"/>
      <c r="G3807" s="139">
        <f t="shared" si="358"/>
        <v>0</v>
      </c>
      <c r="H3807" s="140">
        <f t="shared" si="355"/>
        <v>0</v>
      </c>
      <c r="I3807" s="122">
        <f t="shared" si="359"/>
        <v>0</v>
      </c>
      <c r="K3807" s="120"/>
      <c r="L3807" s="141" t="e">
        <f t="shared" si="356"/>
        <v>#N/A</v>
      </c>
      <c r="M3807" s="142">
        <f>IF(C3807="ZZ Group",(SUM(IFERROR(SUM(VLOOKUP(C3807,SpeciesLookup,37,FALSE)*E3807/L3807*20*0.001),0)*(1-G3807))),SUM(IFERROR(SUM(VLOOKUP(C3807,SpeciesLookup,37,FALSE)/L3807*'6. Look Up Tables'!$M$9*0.001),0)*(1-G3807)))</f>
        <v>0</v>
      </c>
      <c r="N3807" s="120" t="s">
        <v>114</v>
      </c>
      <c r="O3807" s="122">
        <f t="shared" si="357"/>
        <v>0</v>
      </c>
      <c r="P3807" s="123"/>
    </row>
    <row r="3808" spans="2:16" x14ac:dyDescent="0.2">
      <c r="B3808" s="124"/>
      <c r="C3808" s="137"/>
      <c r="D3808" s="138">
        <f t="shared" si="354"/>
        <v>0</v>
      </c>
      <c r="E3808" s="231"/>
      <c r="F3808" s="119"/>
      <c r="G3808" s="139">
        <f t="shared" si="358"/>
        <v>0</v>
      </c>
      <c r="H3808" s="140">
        <f t="shared" si="355"/>
        <v>0</v>
      </c>
      <c r="I3808" s="122">
        <f t="shared" si="359"/>
        <v>0</v>
      </c>
      <c r="K3808" s="120"/>
      <c r="L3808" s="141" t="e">
        <f t="shared" si="356"/>
        <v>#N/A</v>
      </c>
      <c r="M3808" s="142">
        <f>IF(C3808="ZZ Group",(SUM(IFERROR(SUM(VLOOKUP(C3808,SpeciesLookup,37,FALSE)*E3808/L3808*20*0.001),0)*(1-G3808))),SUM(IFERROR(SUM(VLOOKUP(C3808,SpeciesLookup,37,FALSE)/L3808*'6. Look Up Tables'!$M$9*0.001),0)*(1-G3808)))</f>
        <v>0</v>
      </c>
      <c r="N3808" s="120" t="s">
        <v>114</v>
      </c>
      <c r="O3808" s="122">
        <f t="shared" si="357"/>
        <v>0</v>
      </c>
      <c r="P3808" s="123"/>
    </row>
    <row r="3809" spans="2:16" x14ac:dyDescent="0.2">
      <c r="B3809" s="124"/>
      <c r="C3809" s="137"/>
      <c r="D3809" s="138">
        <f t="shared" si="354"/>
        <v>0</v>
      </c>
      <c r="E3809" s="231"/>
      <c r="F3809" s="119"/>
      <c r="G3809" s="139">
        <f t="shared" si="358"/>
        <v>0</v>
      </c>
      <c r="H3809" s="140">
        <f t="shared" si="355"/>
        <v>0</v>
      </c>
      <c r="I3809" s="122">
        <f t="shared" si="359"/>
        <v>0</v>
      </c>
      <c r="K3809" s="120"/>
      <c r="L3809" s="141" t="e">
        <f t="shared" si="356"/>
        <v>#N/A</v>
      </c>
      <c r="M3809" s="142">
        <f>IF(C3809="ZZ Group",(SUM(IFERROR(SUM(VLOOKUP(C3809,SpeciesLookup,37,FALSE)*E3809/L3809*20*0.001),0)*(1-G3809))),SUM(IFERROR(SUM(VLOOKUP(C3809,SpeciesLookup,37,FALSE)/L3809*'6. Look Up Tables'!$M$9*0.001),0)*(1-G3809)))</f>
        <v>0</v>
      </c>
      <c r="N3809" s="120" t="s">
        <v>114</v>
      </c>
      <c r="O3809" s="122">
        <f t="shared" si="357"/>
        <v>0</v>
      </c>
      <c r="P3809" s="123"/>
    </row>
    <row r="3810" spans="2:16" x14ac:dyDescent="0.2">
      <c r="B3810" s="124"/>
      <c r="C3810" s="137"/>
      <c r="D3810" s="138">
        <f t="shared" si="354"/>
        <v>0</v>
      </c>
      <c r="E3810" s="231"/>
      <c r="F3810" s="119"/>
      <c r="G3810" s="139">
        <f t="shared" si="358"/>
        <v>0</v>
      </c>
      <c r="H3810" s="140">
        <f t="shared" si="355"/>
        <v>0</v>
      </c>
      <c r="I3810" s="122">
        <f t="shared" si="359"/>
        <v>0</v>
      </c>
      <c r="K3810" s="120"/>
      <c r="L3810" s="141" t="e">
        <f t="shared" si="356"/>
        <v>#N/A</v>
      </c>
      <c r="M3810" s="142">
        <f>IF(C3810="ZZ Group",(SUM(IFERROR(SUM(VLOOKUP(C3810,SpeciesLookup,37,FALSE)*E3810/L3810*20*0.001),0)*(1-G3810))),SUM(IFERROR(SUM(VLOOKUP(C3810,SpeciesLookup,37,FALSE)/L3810*'6. Look Up Tables'!$M$9*0.001),0)*(1-G3810)))</f>
        <v>0</v>
      </c>
      <c r="N3810" s="120" t="s">
        <v>114</v>
      </c>
      <c r="O3810" s="122">
        <f t="shared" si="357"/>
        <v>0</v>
      </c>
      <c r="P3810" s="123"/>
    </row>
    <row r="3811" spans="2:16" x14ac:dyDescent="0.2">
      <c r="B3811" s="124"/>
      <c r="C3811" s="137"/>
      <c r="D3811" s="138">
        <f t="shared" si="354"/>
        <v>0</v>
      </c>
      <c r="E3811" s="231"/>
      <c r="F3811" s="119"/>
      <c r="G3811" s="139">
        <f t="shared" si="358"/>
        <v>0</v>
      </c>
      <c r="H3811" s="140">
        <f t="shared" si="355"/>
        <v>0</v>
      </c>
      <c r="I3811" s="122">
        <f t="shared" si="359"/>
        <v>0</v>
      </c>
      <c r="K3811" s="120"/>
      <c r="L3811" s="141" t="e">
        <f t="shared" si="356"/>
        <v>#N/A</v>
      </c>
      <c r="M3811" s="142">
        <f>IF(C3811="ZZ Group",(SUM(IFERROR(SUM(VLOOKUP(C3811,SpeciesLookup,37,FALSE)*E3811/L3811*20*0.001),0)*(1-G3811))),SUM(IFERROR(SUM(VLOOKUP(C3811,SpeciesLookup,37,FALSE)/L3811*'6. Look Up Tables'!$M$9*0.001),0)*(1-G3811)))</f>
        <v>0</v>
      </c>
      <c r="N3811" s="120" t="s">
        <v>114</v>
      </c>
      <c r="O3811" s="122">
        <f t="shared" si="357"/>
        <v>0</v>
      </c>
      <c r="P3811" s="123"/>
    </row>
    <row r="3812" spans="2:16" x14ac:dyDescent="0.2">
      <c r="B3812" s="124"/>
      <c r="C3812" s="137"/>
      <c r="D3812" s="138">
        <f t="shared" si="354"/>
        <v>0</v>
      </c>
      <c r="E3812" s="231"/>
      <c r="F3812" s="119"/>
      <c r="G3812" s="139">
        <f t="shared" si="358"/>
        <v>0</v>
      </c>
      <c r="H3812" s="140">
        <f t="shared" si="355"/>
        <v>0</v>
      </c>
      <c r="I3812" s="122">
        <f t="shared" si="359"/>
        <v>0</v>
      </c>
      <c r="K3812" s="120"/>
      <c r="L3812" s="141" t="e">
        <f t="shared" si="356"/>
        <v>#N/A</v>
      </c>
      <c r="M3812" s="142">
        <f>IF(C3812="ZZ Group",(SUM(IFERROR(SUM(VLOOKUP(C3812,SpeciesLookup,37,FALSE)*E3812/L3812*20*0.001),0)*(1-G3812))),SUM(IFERROR(SUM(VLOOKUP(C3812,SpeciesLookup,37,FALSE)/L3812*'6. Look Up Tables'!$M$9*0.001),0)*(1-G3812)))</f>
        <v>0</v>
      </c>
      <c r="N3812" s="120" t="s">
        <v>114</v>
      </c>
      <c r="O3812" s="122">
        <f t="shared" si="357"/>
        <v>0</v>
      </c>
      <c r="P3812" s="123"/>
    </row>
    <row r="3813" spans="2:16" x14ac:dyDescent="0.2">
      <c r="B3813" s="124"/>
      <c r="C3813" s="137"/>
      <c r="D3813" s="138">
        <f t="shared" si="354"/>
        <v>0</v>
      </c>
      <c r="E3813" s="231"/>
      <c r="F3813" s="119"/>
      <c r="G3813" s="139">
        <f t="shared" si="358"/>
        <v>0</v>
      </c>
      <c r="H3813" s="140">
        <f t="shared" si="355"/>
        <v>0</v>
      </c>
      <c r="I3813" s="122">
        <f t="shared" si="359"/>
        <v>0</v>
      </c>
      <c r="K3813" s="120"/>
      <c r="L3813" s="141" t="e">
        <f t="shared" si="356"/>
        <v>#N/A</v>
      </c>
      <c r="M3813" s="142">
        <f>IF(C3813="ZZ Group",(SUM(IFERROR(SUM(VLOOKUP(C3813,SpeciesLookup,37,FALSE)*E3813/L3813*20*0.001),0)*(1-G3813))),SUM(IFERROR(SUM(VLOOKUP(C3813,SpeciesLookup,37,FALSE)/L3813*'6. Look Up Tables'!$M$9*0.001),0)*(1-G3813)))</f>
        <v>0</v>
      </c>
      <c r="N3813" s="120" t="s">
        <v>114</v>
      </c>
      <c r="O3813" s="122">
        <f t="shared" si="357"/>
        <v>0</v>
      </c>
      <c r="P3813" s="123"/>
    </row>
    <row r="3814" spans="2:16" x14ac:dyDescent="0.2">
      <c r="B3814" s="124"/>
      <c r="C3814" s="137"/>
      <c r="D3814" s="138">
        <f t="shared" si="354"/>
        <v>0</v>
      </c>
      <c r="E3814" s="231"/>
      <c r="F3814" s="119"/>
      <c r="G3814" s="139">
        <f t="shared" si="358"/>
        <v>0</v>
      </c>
      <c r="H3814" s="140">
        <f t="shared" si="355"/>
        <v>0</v>
      </c>
      <c r="I3814" s="122">
        <f t="shared" si="359"/>
        <v>0</v>
      </c>
      <c r="K3814" s="120"/>
      <c r="L3814" s="141" t="e">
        <f t="shared" si="356"/>
        <v>#N/A</v>
      </c>
      <c r="M3814" s="142">
        <f>IF(C3814="ZZ Group",(SUM(IFERROR(SUM(VLOOKUP(C3814,SpeciesLookup,37,FALSE)*E3814/L3814*20*0.001),0)*(1-G3814))),SUM(IFERROR(SUM(VLOOKUP(C3814,SpeciesLookup,37,FALSE)/L3814*'6. Look Up Tables'!$M$9*0.001),0)*(1-G3814)))</f>
        <v>0</v>
      </c>
      <c r="N3814" s="120" t="s">
        <v>114</v>
      </c>
      <c r="O3814" s="122">
        <f t="shared" si="357"/>
        <v>0</v>
      </c>
      <c r="P3814" s="123"/>
    </row>
    <row r="3815" spans="2:16" x14ac:dyDescent="0.2">
      <c r="B3815" s="124"/>
      <c r="C3815" s="137"/>
      <c r="D3815" s="138">
        <f t="shared" si="354"/>
        <v>0</v>
      </c>
      <c r="E3815" s="231"/>
      <c r="F3815" s="119"/>
      <c r="G3815" s="139">
        <f t="shared" si="358"/>
        <v>0</v>
      </c>
      <c r="H3815" s="140">
        <f t="shared" si="355"/>
        <v>0</v>
      </c>
      <c r="I3815" s="122">
        <f t="shared" si="359"/>
        <v>0</v>
      </c>
      <c r="K3815" s="120"/>
      <c r="L3815" s="141" t="e">
        <f t="shared" si="356"/>
        <v>#N/A</v>
      </c>
      <c r="M3815" s="142">
        <f>IF(C3815="ZZ Group",(SUM(IFERROR(SUM(VLOOKUP(C3815,SpeciesLookup,37,FALSE)*E3815/L3815*20*0.001),0)*(1-G3815))),SUM(IFERROR(SUM(VLOOKUP(C3815,SpeciesLookup,37,FALSE)/L3815*'6. Look Up Tables'!$M$9*0.001),0)*(1-G3815)))</f>
        <v>0</v>
      </c>
      <c r="N3815" s="120" t="s">
        <v>114</v>
      </c>
      <c r="O3815" s="122">
        <f t="shared" si="357"/>
        <v>0</v>
      </c>
      <c r="P3815" s="123"/>
    </row>
    <row r="3816" spans="2:16" x14ac:dyDescent="0.2">
      <c r="B3816" s="124"/>
      <c r="C3816" s="137"/>
      <c r="D3816" s="138">
        <f t="shared" si="354"/>
        <v>0</v>
      </c>
      <c r="E3816" s="231"/>
      <c r="F3816" s="119"/>
      <c r="G3816" s="139">
        <f t="shared" si="358"/>
        <v>0</v>
      </c>
      <c r="H3816" s="140">
        <f t="shared" si="355"/>
        <v>0</v>
      </c>
      <c r="I3816" s="122">
        <f t="shared" si="359"/>
        <v>0</v>
      </c>
      <c r="K3816" s="120"/>
      <c r="L3816" s="141" t="e">
        <f t="shared" si="356"/>
        <v>#N/A</v>
      </c>
      <c r="M3816" s="142">
        <f>IF(C3816="ZZ Group",(SUM(IFERROR(SUM(VLOOKUP(C3816,SpeciesLookup,37,FALSE)*E3816/L3816*20*0.001),0)*(1-G3816))),SUM(IFERROR(SUM(VLOOKUP(C3816,SpeciesLookup,37,FALSE)/L3816*'6. Look Up Tables'!$M$9*0.001),0)*(1-G3816)))</f>
        <v>0</v>
      </c>
      <c r="N3816" s="120" t="s">
        <v>114</v>
      </c>
      <c r="O3816" s="122">
        <f t="shared" si="357"/>
        <v>0</v>
      </c>
      <c r="P3816" s="123"/>
    </row>
    <row r="3817" spans="2:16" x14ac:dyDescent="0.2">
      <c r="B3817" s="124"/>
      <c r="C3817" s="137"/>
      <c r="D3817" s="138">
        <f t="shared" si="354"/>
        <v>0</v>
      </c>
      <c r="E3817" s="231"/>
      <c r="F3817" s="119"/>
      <c r="G3817" s="139">
        <f t="shared" si="358"/>
        <v>0</v>
      </c>
      <c r="H3817" s="140">
        <f t="shared" si="355"/>
        <v>0</v>
      </c>
      <c r="I3817" s="122">
        <f t="shared" si="359"/>
        <v>0</v>
      </c>
      <c r="K3817" s="120"/>
      <c r="L3817" s="141" t="e">
        <f t="shared" si="356"/>
        <v>#N/A</v>
      </c>
      <c r="M3817" s="142">
        <f>IF(C3817="ZZ Group",(SUM(IFERROR(SUM(VLOOKUP(C3817,SpeciesLookup,37,FALSE)*E3817/L3817*20*0.001),0)*(1-G3817))),SUM(IFERROR(SUM(VLOOKUP(C3817,SpeciesLookup,37,FALSE)/L3817*'6. Look Up Tables'!$M$9*0.001),0)*(1-G3817)))</f>
        <v>0</v>
      </c>
      <c r="N3817" s="120" t="s">
        <v>114</v>
      </c>
      <c r="O3817" s="122">
        <f t="shared" si="357"/>
        <v>0</v>
      </c>
      <c r="P3817" s="123"/>
    </row>
    <row r="3818" spans="2:16" x14ac:dyDescent="0.2">
      <c r="B3818" s="124"/>
      <c r="C3818" s="137"/>
      <c r="D3818" s="138">
        <f t="shared" si="354"/>
        <v>0</v>
      </c>
      <c r="E3818" s="231"/>
      <c r="F3818" s="119"/>
      <c r="G3818" s="139">
        <f t="shared" si="358"/>
        <v>0</v>
      </c>
      <c r="H3818" s="140">
        <f t="shared" si="355"/>
        <v>0</v>
      </c>
      <c r="I3818" s="122">
        <f t="shared" si="359"/>
        <v>0</v>
      </c>
      <c r="K3818" s="120"/>
      <c r="L3818" s="141" t="e">
        <f t="shared" si="356"/>
        <v>#N/A</v>
      </c>
      <c r="M3818" s="142">
        <f>IF(C3818="ZZ Group",(SUM(IFERROR(SUM(VLOOKUP(C3818,SpeciesLookup,37,FALSE)*E3818/L3818*20*0.001),0)*(1-G3818))),SUM(IFERROR(SUM(VLOOKUP(C3818,SpeciesLookup,37,FALSE)/L3818*'6. Look Up Tables'!$M$9*0.001),0)*(1-G3818)))</f>
        <v>0</v>
      </c>
      <c r="N3818" s="120" t="s">
        <v>114</v>
      </c>
      <c r="O3818" s="122">
        <f t="shared" si="357"/>
        <v>0</v>
      </c>
      <c r="P3818" s="123"/>
    </row>
    <row r="3819" spans="2:16" x14ac:dyDescent="0.2">
      <c r="B3819" s="124"/>
      <c r="C3819" s="137"/>
      <c r="D3819" s="138">
        <f t="shared" si="354"/>
        <v>0</v>
      </c>
      <c r="E3819" s="231"/>
      <c r="F3819" s="119"/>
      <c r="G3819" s="139">
        <f t="shared" si="358"/>
        <v>0</v>
      </c>
      <c r="H3819" s="140">
        <f t="shared" si="355"/>
        <v>0</v>
      </c>
      <c r="I3819" s="122">
        <f t="shared" si="359"/>
        <v>0</v>
      </c>
      <c r="K3819" s="120"/>
      <c r="L3819" s="141" t="e">
        <f t="shared" si="356"/>
        <v>#N/A</v>
      </c>
      <c r="M3819" s="142">
        <f>IF(C3819="ZZ Group",(SUM(IFERROR(SUM(VLOOKUP(C3819,SpeciesLookup,37,FALSE)*E3819/L3819*20*0.001),0)*(1-G3819))),SUM(IFERROR(SUM(VLOOKUP(C3819,SpeciesLookup,37,FALSE)/L3819*'6. Look Up Tables'!$M$9*0.001),0)*(1-G3819)))</f>
        <v>0</v>
      </c>
      <c r="N3819" s="120" t="s">
        <v>114</v>
      </c>
      <c r="O3819" s="122">
        <f t="shared" si="357"/>
        <v>0</v>
      </c>
      <c r="P3819" s="123"/>
    </row>
    <row r="3820" spans="2:16" x14ac:dyDescent="0.2">
      <c r="B3820" s="124"/>
      <c r="C3820" s="137"/>
      <c r="D3820" s="138">
        <f t="shared" si="354"/>
        <v>0</v>
      </c>
      <c r="E3820" s="231"/>
      <c r="F3820" s="119"/>
      <c r="G3820" s="139">
        <f t="shared" si="358"/>
        <v>0</v>
      </c>
      <c r="H3820" s="140">
        <f t="shared" si="355"/>
        <v>0</v>
      </c>
      <c r="I3820" s="122">
        <f t="shared" si="359"/>
        <v>0</v>
      </c>
      <c r="K3820" s="120"/>
      <c r="L3820" s="141" t="e">
        <f t="shared" si="356"/>
        <v>#N/A</v>
      </c>
      <c r="M3820" s="142">
        <f>IF(C3820="ZZ Group",(SUM(IFERROR(SUM(VLOOKUP(C3820,SpeciesLookup,37,FALSE)*E3820/L3820*20*0.001),0)*(1-G3820))),SUM(IFERROR(SUM(VLOOKUP(C3820,SpeciesLookup,37,FALSE)/L3820*'6. Look Up Tables'!$M$9*0.001),0)*(1-G3820)))</f>
        <v>0</v>
      </c>
      <c r="N3820" s="120" t="s">
        <v>114</v>
      </c>
      <c r="O3820" s="122">
        <f t="shared" si="357"/>
        <v>0</v>
      </c>
      <c r="P3820" s="123"/>
    </row>
    <row r="3821" spans="2:16" x14ac:dyDescent="0.2">
      <c r="B3821" s="124"/>
      <c r="C3821" s="137"/>
      <c r="D3821" s="138">
        <f t="shared" si="354"/>
        <v>0</v>
      </c>
      <c r="E3821" s="231"/>
      <c r="F3821" s="119"/>
      <c r="G3821" s="139">
        <f t="shared" si="358"/>
        <v>0</v>
      </c>
      <c r="H3821" s="140">
        <f t="shared" si="355"/>
        <v>0</v>
      </c>
      <c r="I3821" s="122">
        <f t="shared" si="359"/>
        <v>0</v>
      </c>
      <c r="K3821" s="120"/>
      <c r="L3821" s="141" t="e">
        <f t="shared" si="356"/>
        <v>#N/A</v>
      </c>
      <c r="M3821" s="142">
        <f>IF(C3821="ZZ Group",(SUM(IFERROR(SUM(VLOOKUP(C3821,SpeciesLookup,37,FALSE)*E3821/L3821*20*0.001),0)*(1-G3821))),SUM(IFERROR(SUM(VLOOKUP(C3821,SpeciesLookup,37,FALSE)/L3821*'6. Look Up Tables'!$M$9*0.001),0)*(1-G3821)))</f>
        <v>0</v>
      </c>
      <c r="N3821" s="120" t="s">
        <v>114</v>
      </c>
      <c r="O3821" s="122">
        <f t="shared" si="357"/>
        <v>0</v>
      </c>
      <c r="P3821" s="123"/>
    </row>
    <row r="3822" spans="2:16" x14ac:dyDescent="0.2">
      <c r="B3822" s="124"/>
      <c r="C3822" s="137"/>
      <c r="D3822" s="138">
        <f t="shared" si="354"/>
        <v>0</v>
      </c>
      <c r="E3822" s="231"/>
      <c r="F3822" s="119"/>
      <c r="G3822" s="139">
        <f t="shared" si="358"/>
        <v>0</v>
      </c>
      <c r="H3822" s="140">
        <f t="shared" si="355"/>
        <v>0</v>
      </c>
      <c r="I3822" s="122">
        <f t="shared" si="359"/>
        <v>0</v>
      </c>
      <c r="K3822" s="120"/>
      <c r="L3822" s="141" t="e">
        <f t="shared" si="356"/>
        <v>#N/A</v>
      </c>
      <c r="M3822" s="142">
        <f>IF(C3822="ZZ Group",(SUM(IFERROR(SUM(VLOOKUP(C3822,SpeciesLookup,37,FALSE)*E3822/L3822*20*0.001),0)*(1-G3822))),SUM(IFERROR(SUM(VLOOKUP(C3822,SpeciesLookup,37,FALSE)/L3822*'6. Look Up Tables'!$M$9*0.001),0)*(1-G3822)))</f>
        <v>0</v>
      </c>
      <c r="N3822" s="120" t="s">
        <v>114</v>
      </c>
      <c r="O3822" s="122">
        <f t="shared" si="357"/>
        <v>0</v>
      </c>
      <c r="P3822" s="123"/>
    </row>
    <row r="3823" spans="2:16" x14ac:dyDescent="0.2">
      <c r="B3823" s="124"/>
      <c r="C3823" s="137"/>
      <c r="D3823" s="138">
        <f t="shared" si="354"/>
        <v>0</v>
      </c>
      <c r="E3823" s="231"/>
      <c r="F3823" s="119"/>
      <c r="G3823" s="139">
        <f t="shared" si="358"/>
        <v>0</v>
      </c>
      <c r="H3823" s="140">
        <f t="shared" si="355"/>
        <v>0</v>
      </c>
      <c r="I3823" s="122">
        <f t="shared" si="359"/>
        <v>0</v>
      </c>
      <c r="K3823" s="120"/>
      <c r="L3823" s="141" t="e">
        <f t="shared" si="356"/>
        <v>#N/A</v>
      </c>
      <c r="M3823" s="142">
        <f>IF(C3823="ZZ Group",(SUM(IFERROR(SUM(VLOOKUP(C3823,SpeciesLookup,37,FALSE)*E3823/L3823*20*0.001),0)*(1-G3823))),SUM(IFERROR(SUM(VLOOKUP(C3823,SpeciesLookup,37,FALSE)/L3823*'6. Look Up Tables'!$M$9*0.001),0)*(1-G3823)))</f>
        <v>0</v>
      </c>
      <c r="N3823" s="120" t="s">
        <v>114</v>
      </c>
      <c r="O3823" s="122">
        <f t="shared" si="357"/>
        <v>0</v>
      </c>
      <c r="P3823" s="123"/>
    </row>
    <row r="3824" spans="2:16" x14ac:dyDescent="0.2">
      <c r="B3824" s="124"/>
      <c r="C3824" s="137"/>
      <c r="D3824" s="138">
        <f t="shared" si="354"/>
        <v>0</v>
      </c>
      <c r="E3824" s="231"/>
      <c r="F3824" s="119"/>
      <c r="G3824" s="139">
        <f t="shared" si="358"/>
        <v>0</v>
      </c>
      <c r="H3824" s="140">
        <f t="shared" si="355"/>
        <v>0</v>
      </c>
      <c r="I3824" s="122">
        <f t="shared" si="359"/>
        <v>0</v>
      </c>
      <c r="K3824" s="120"/>
      <c r="L3824" s="141" t="e">
        <f t="shared" si="356"/>
        <v>#N/A</v>
      </c>
      <c r="M3824" s="142">
        <f>IF(C3824="ZZ Group",(SUM(IFERROR(SUM(VLOOKUP(C3824,SpeciesLookup,37,FALSE)*E3824/L3824*20*0.001),0)*(1-G3824))),SUM(IFERROR(SUM(VLOOKUP(C3824,SpeciesLookup,37,FALSE)/L3824*'6. Look Up Tables'!$M$9*0.001),0)*(1-G3824)))</f>
        <v>0</v>
      </c>
      <c r="N3824" s="120" t="s">
        <v>114</v>
      </c>
      <c r="O3824" s="122">
        <f t="shared" si="357"/>
        <v>0</v>
      </c>
      <c r="P3824" s="123"/>
    </row>
    <row r="3825" spans="2:16" x14ac:dyDescent="0.2">
      <c r="B3825" s="124"/>
      <c r="C3825" s="137"/>
      <c r="D3825" s="138">
        <f t="shared" si="354"/>
        <v>0</v>
      </c>
      <c r="E3825" s="231"/>
      <c r="F3825" s="119"/>
      <c r="G3825" s="139">
        <f t="shared" si="358"/>
        <v>0</v>
      </c>
      <c r="H3825" s="140">
        <f t="shared" si="355"/>
        <v>0</v>
      </c>
      <c r="I3825" s="122">
        <f t="shared" si="359"/>
        <v>0</v>
      </c>
      <c r="K3825" s="120"/>
      <c r="L3825" s="141" t="e">
        <f t="shared" si="356"/>
        <v>#N/A</v>
      </c>
      <c r="M3825" s="142">
        <f>IF(C3825="ZZ Group",(SUM(IFERROR(SUM(VLOOKUP(C3825,SpeciesLookup,37,FALSE)*E3825/L3825*20*0.001),0)*(1-G3825))),SUM(IFERROR(SUM(VLOOKUP(C3825,SpeciesLookup,37,FALSE)/L3825*'6. Look Up Tables'!$M$9*0.001),0)*(1-G3825)))</f>
        <v>0</v>
      </c>
      <c r="N3825" s="120" t="s">
        <v>114</v>
      </c>
      <c r="O3825" s="122">
        <f t="shared" si="357"/>
        <v>0</v>
      </c>
      <c r="P3825" s="123"/>
    </row>
    <row r="3826" spans="2:16" x14ac:dyDescent="0.2">
      <c r="B3826" s="124"/>
      <c r="C3826" s="137"/>
      <c r="D3826" s="138">
        <f t="shared" si="354"/>
        <v>0</v>
      </c>
      <c r="E3826" s="231"/>
      <c r="F3826" s="119"/>
      <c r="G3826" s="139">
        <f t="shared" si="358"/>
        <v>0</v>
      </c>
      <c r="H3826" s="140">
        <f t="shared" si="355"/>
        <v>0</v>
      </c>
      <c r="I3826" s="122">
        <f t="shared" si="359"/>
        <v>0</v>
      </c>
      <c r="K3826" s="120"/>
      <c r="L3826" s="141" t="e">
        <f t="shared" si="356"/>
        <v>#N/A</v>
      </c>
      <c r="M3826" s="142">
        <f>IF(C3826="ZZ Group",(SUM(IFERROR(SUM(VLOOKUP(C3826,SpeciesLookup,37,FALSE)*E3826/L3826*20*0.001),0)*(1-G3826))),SUM(IFERROR(SUM(VLOOKUP(C3826,SpeciesLookup,37,FALSE)/L3826*'6. Look Up Tables'!$M$9*0.001),0)*(1-G3826)))</f>
        <v>0</v>
      </c>
      <c r="N3826" s="120" t="s">
        <v>114</v>
      </c>
      <c r="O3826" s="122">
        <f t="shared" si="357"/>
        <v>0</v>
      </c>
      <c r="P3826" s="123"/>
    </row>
    <row r="3827" spans="2:16" x14ac:dyDescent="0.2">
      <c r="B3827" s="124"/>
      <c r="C3827" s="137"/>
      <c r="D3827" s="138">
        <f t="shared" si="354"/>
        <v>0</v>
      </c>
      <c r="E3827" s="231"/>
      <c r="F3827" s="119"/>
      <c r="G3827" s="139">
        <f t="shared" si="358"/>
        <v>0</v>
      </c>
      <c r="H3827" s="140">
        <f t="shared" si="355"/>
        <v>0</v>
      </c>
      <c r="I3827" s="122">
        <f t="shared" si="359"/>
        <v>0</v>
      </c>
      <c r="K3827" s="120"/>
      <c r="L3827" s="141" t="e">
        <f t="shared" si="356"/>
        <v>#N/A</v>
      </c>
      <c r="M3827" s="142">
        <f>IF(C3827="ZZ Group",(SUM(IFERROR(SUM(VLOOKUP(C3827,SpeciesLookup,37,FALSE)*E3827/L3827*20*0.001),0)*(1-G3827))),SUM(IFERROR(SUM(VLOOKUP(C3827,SpeciesLookup,37,FALSE)/L3827*'6. Look Up Tables'!$M$9*0.001),0)*(1-G3827)))</f>
        <v>0</v>
      </c>
      <c r="N3827" s="120" t="s">
        <v>114</v>
      </c>
      <c r="O3827" s="122">
        <f t="shared" si="357"/>
        <v>0</v>
      </c>
      <c r="P3827" s="123"/>
    </row>
    <row r="3828" spans="2:16" x14ac:dyDescent="0.2">
      <c r="B3828" s="124"/>
      <c r="C3828" s="137"/>
      <c r="D3828" s="138">
        <f t="shared" si="354"/>
        <v>0</v>
      </c>
      <c r="E3828" s="231"/>
      <c r="F3828" s="119"/>
      <c r="G3828" s="139">
        <f t="shared" si="358"/>
        <v>0</v>
      </c>
      <c r="H3828" s="140">
        <f t="shared" si="355"/>
        <v>0</v>
      </c>
      <c r="I3828" s="122">
        <f t="shared" si="359"/>
        <v>0</v>
      </c>
      <c r="K3828" s="120"/>
      <c r="L3828" s="141" t="e">
        <f t="shared" si="356"/>
        <v>#N/A</v>
      </c>
      <c r="M3828" s="142">
        <f>IF(C3828="ZZ Group",(SUM(IFERROR(SUM(VLOOKUP(C3828,SpeciesLookup,37,FALSE)*E3828/L3828*20*0.001),0)*(1-G3828))),SUM(IFERROR(SUM(VLOOKUP(C3828,SpeciesLookup,37,FALSE)/L3828*'6. Look Up Tables'!$M$9*0.001),0)*(1-G3828)))</f>
        <v>0</v>
      </c>
      <c r="N3828" s="120" t="s">
        <v>114</v>
      </c>
      <c r="O3828" s="122">
        <f t="shared" si="357"/>
        <v>0</v>
      </c>
      <c r="P3828" s="123"/>
    </row>
    <row r="3829" spans="2:16" x14ac:dyDescent="0.2">
      <c r="B3829" s="124"/>
      <c r="C3829" s="137"/>
      <c r="D3829" s="138">
        <f t="shared" si="354"/>
        <v>0</v>
      </c>
      <c r="E3829" s="231"/>
      <c r="F3829" s="119"/>
      <c r="G3829" s="139">
        <f t="shared" si="358"/>
        <v>0</v>
      </c>
      <c r="H3829" s="140">
        <f t="shared" si="355"/>
        <v>0</v>
      </c>
      <c r="I3829" s="122">
        <f t="shared" si="359"/>
        <v>0</v>
      </c>
      <c r="K3829" s="120"/>
      <c r="L3829" s="141" t="e">
        <f t="shared" si="356"/>
        <v>#N/A</v>
      </c>
      <c r="M3829" s="142">
        <f>IF(C3829="ZZ Group",(SUM(IFERROR(SUM(VLOOKUP(C3829,SpeciesLookup,37,FALSE)*E3829/L3829*20*0.001),0)*(1-G3829))),SUM(IFERROR(SUM(VLOOKUP(C3829,SpeciesLookup,37,FALSE)/L3829*'6. Look Up Tables'!$M$9*0.001),0)*(1-G3829)))</f>
        <v>0</v>
      </c>
      <c r="N3829" s="120" t="s">
        <v>114</v>
      </c>
      <c r="O3829" s="122">
        <f t="shared" si="357"/>
        <v>0</v>
      </c>
      <c r="P3829" s="123"/>
    </row>
    <row r="3830" spans="2:16" x14ac:dyDescent="0.2">
      <c r="B3830" s="124"/>
      <c r="C3830" s="137"/>
      <c r="D3830" s="138">
        <f t="shared" si="354"/>
        <v>0</v>
      </c>
      <c r="E3830" s="231"/>
      <c r="F3830" s="119"/>
      <c r="G3830" s="139">
        <f t="shared" si="358"/>
        <v>0</v>
      </c>
      <c r="H3830" s="140">
        <f t="shared" si="355"/>
        <v>0</v>
      </c>
      <c r="I3830" s="122">
        <f t="shared" si="359"/>
        <v>0</v>
      </c>
      <c r="K3830" s="120"/>
      <c r="L3830" s="141" t="e">
        <f t="shared" si="356"/>
        <v>#N/A</v>
      </c>
      <c r="M3830" s="142">
        <f>IF(C3830="ZZ Group",(SUM(IFERROR(SUM(VLOOKUP(C3830,SpeciesLookup,37,FALSE)*E3830/L3830*20*0.001),0)*(1-G3830))),SUM(IFERROR(SUM(VLOOKUP(C3830,SpeciesLookup,37,FALSE)/L3830*'6. Look Up Tables'!$M$9*0.001),0)*(1-G3830)))</f>
        <v>0</v>
      </c>
      <c r="N3830" s="120" t="s">
        <v>114</v>
      </c>
      <c r="O3830" s="122">
        <f t="shared" si="357"/>
        <v>0</v>
      </c>
      <c r="P3830" s="123"/>
    </row>
    <row r="3831" spans="2:16" x14ac:dyDescent="0.2">
      <c r="B3831" s="124"/>
      <c r="C3831" s="137"/>
      <c r="D3831" s="138">
        <f t="shared" si="354"/>
        <v>0</v>
      </c>
      <c r="E3831" s="231"/>
      <c r="F3831" s="119"/>
      <c r="G3831" s="139">
        <f t="shared" si="358"/>
        <v>0</v>
      </c>
      <c r="H3831" s="140">
        <f t="shared" si="355"/>
        <v>0</v>
      </c>
      <c r="I3831" s="122">
        <f t="shared" si="359"/>
        <v>0</v>
      </c>
      <c r="K3831" s="120"/>
      <c r="L3831" s="141" t="e">
        <f t="shared" si="356"/>
        <v>#N/A</v>
      </c>
      <c r="M3831" s="142">
        <f>IF(C3831="ZZ Group",(SUM(IFERROR(SUM(VLOOKUP(C3831,SpeciesLookup,37,FALSE)*E3831/L3831*20*0.001),0)*(1-G3831))),SUM(IFERROR(SUM(VLOOKUP(C3831,SpeciesLookup,37,FALSE)/L3831*'6. Look Up Tables'!$M$9*0.001),0)*(1-G3831)))</f>
        <v>0</v>
      </c>
      <c r="N3831" s="120" t="s">
        <v>114</v>
      </c>
      <c r="O3831" s="122">
        <f t="shared" si="357"/>
        <v>0</v>
      </c>
      <c r="P3831" s="123"/>
    </row>
    <row r="3832" spans="2:16" x14ac:dyDescent="0.2">
      <c r="B3832" s="124"/>
      <c r="C3832" s="137"/>
      <c r="D3832" s="138">
        <f t="shared" si="354"/>
        <v>0</v>
      </c>
      <c r="E3832" s="231"/>
      <c r="F3832" s="119"/>
      <c r="G3832" s="139">
        <f t="shared" si="358"/>
        <v>0</v>
      </c>
      <c r="H3832" s="140">
        <f t="shared" si="355"/>
        <v>0</v>
      </c>
      <c r="I3832" s="122">
        <f t="shared" si="359"/>
        <v>0</v>
      </c>
      <c r="K3832" s="120"/>
      <c r="L3832" s="141" t="e">
        <f t="shared" si="356"/>
        <v>#N/A</v>
      </c>
      <c r="M3832" s="142">
        <f>IF(C3832="ZZ Group",(SUM(IFERROR(SUM(VLOOKUP(C3832,SpeciesLookup,37,FALSE)*E3832/L3832*20*0.001),0)*(1-G3832))),SUM(IFERROR(SUM(VLOOKUP(C3832,SpeciesLookup,37,FALSE)/L3832*'6. Look Up Tables'!$M$9*0.001),0)*(1-G3832)))</f>
        <v>0</v>
      </c>
      <c r="N3832" s="120" t="s">
        <v>114</v>
      </c>
      <c r="O3832" s="122">
        <f t="shared" si="357"/>
        <v>0</v>
      </c>
      <c r="P3832" s="123"/>
    </row>
    <row r="3833" spans="2:16" x14ac:dyDescent="0.2">
      <c r="B3833" s="124"/>
      <c r="C3833" s="137"/>
      <c r="D3833" s="138">
        <f t="shared" si="354"/>
        <v>0</v>
      </c>
      <c r="E3833" s="231"/>
      <c r="F3833" s="119"/>
      <c r="G3833" s="139">
        <f t="shared" si="358"/>
        <v>0</v>
      </c>
      <c r="H3833" s="140">
        <f t="shared" si="355"/>
        <v>0</v>
      </c>
      <c r="I3833" s="122">
        <f t="shared" si="359"/>
        <v>0</v>
      </c>
      <c r="K3833" s="120"/>
      <c r="L3833" s="141" t="e">
        <f t="shared" si="356"/>
        <v>#N/A</v>
      </c>
      <c r="M3833" s="142">
        <f>IF(C3833="ZZ Group",(SUM(IFERROR(SUM(VLOOKUP(C3833,SpeciesLookup,37,FALSE)*E3833/L3833*20*0.001),0)*(1-G3833))),SUM(IFERROR(SUM(VLOOKUP(C3833,SpeciesLookup,37,FALSE)/L3833*'6. Look Up Tables'!$M$9*0.001),0)*(1-G3833)))</f>
        <v>0</v>
      </c>
      <c r="N3833" s="120" t="s">
        <v>114</v>
      </c>
      <c r="O3833" s="122">
        <f t="shared" si="357"/>
        <v>0</v>
      </c>
      <c r="P3833" s="123"/>
    </row>
    <row r="3834" spans="2:16" x14ac:dyDescent="0.2">
      <c r="B3834" s="124"/>
      <c r="C3834" s="137"/>
      <c r="D3834" s="138">
        <f t="shared" si="354"/>
        <v>0</v>
      </c>
      <c r="E3834" s="231"/>
      <c r="F3834" s="119"/>
      <c r="G3834" s="139">
        <f t="shared" si="358"/>
        <v>0</v>
      </c>
      <c r="H3834" s="140">
        <f t="shared" si="355"/>
        <v>0</v>
      </c>
      <c r="I3834" s="122">
        <f t="shared" si="359"/>
        <v>0</v>
      </c>
      <c r="K3834" s="120"/>
      <c r="L3834" s="141" t="e">
        <f t="shared" si="356"/>
        <v>#N/A</v>
      </c>
      <c r="M3834" s="142">
        <f>IF(C3834="ZZ Group",(SUM(IFERROR(SUM(VLOOKUP(C3834,SpeciesLookup,37,FALSE)*E3834/L3834*20*0.001),0)*(1-G3834))),SUM(IFERROR(SUM(VLOOKUP(C3834,SpeciesLookup,37,FALSE)/L3834*'6. Look Up Tables'!$M$9*0.001),0)*(1-G3834)))</f>
        <v>0</v>
      </c>
      <c r="N3834" s="120" t="s">
        <v>114</v>
      </c>
      <c r="O3834" s="122">
        <f t="shared" si="357"/>
        <v>0</v>
      </c>
      <c r="P3834" s="123"/>
    </row>
    <row r="3835" spans="2:16" x14ac:dyDescent="0.2">
      <c r="B3835" s="124"/>
      <c r="C3835" s="137"/>
      <c r="D3835" s="138">
        <f t="shared" si="354"/>
        <v>0</v>
      </c>
      <c r="E3835" s="231"/>
      <c r="F3835" s="119"/>
      <c r="G3835" s="139">
        <f t="shared" si="358"/>
        <v>0</v>
      </c>
      <c r="H3835" s="140">
        <f t="shared" si="355"/>
        <v>0</v>
      </c>
      <c r="I3835" s="122">
        <f t="shared" si="359"/>
        <v>0</v>
      </c>
      <c r="K3835" s="120"/>
      <c r="L3835" s="141" t="e">
        <f t="shared" si="356"/>
        <v>#N/A</v>
      </c>
      <c r="M3835" s="142">
        <f>IF(C3835="ZZ Group",(SUM(IFERROR(SUM(VLOOKUP(C3835,SpeciesLookup,37,FALSE)*E3835/L3835*20*0.001),0)*(1-G3835))),SUM(IFERROR(SUM(VLOOKUP(C3835,SpeciesLookup,37,FALSE)/L3835*'6. Look Up Tables'!$M$9*0.001),0)*(1-G3835)))</f>
        <v>0</v>
      </c>
      <c r="N3835" s="120" t="s">
        <v>114</v>
      </c>
      <c r="O3835" s="122">
        <f t="shared" si="357"/>
        <v>0</v>
      </c>
      <c r="P3835" s="123"/>
    </row>
    <row r="3836" spans="2:16" x14ac:dyDescent="0.2">
      <c r="B3836" s="124"/>
      <c r="C3836" s="137"/>
      <c r="D3836" s="138">
        <f t="shared" si="354"/>
        <v>0</v>
      </c>
      <c r="E3836" s="231"/>
      <c r="F3836" s="119"/>
      <c r="G3836" s="139">
        <f t="shared" si="358"/>
        <v>0</v>
      </c>
      <c r="H3836" s="140">
        <f t="shared" si="355"/>
        <v>0</v>
      </c>
      <c r="I3836" s="122">
        <f t="shared" si="359"/>
        <v>0</v>
      </c>
      <c r="K3836" s="120"/>
      <c r="L3836" s="141" t="e">
        <f t="shared" si="356"/>
        <v>#N/A</v>
      </c>
      <c r="M3836" s="142">
        <f>IF(C3836="ZZ Group",(SUM(IFERROR(SUM(VLOOKUP(C3836,SpeciesLookup,37,FALSE)*E3836/L3836*20*0.001),0)*(1-G3836))),SUM(IFERROR(SUM(VLOOKUP(C3836,SpeciesLookup,37,FALSE)/L3836*'6. Look Up Tables'!$M$9*0.001),0)*(1-G3836)))</f>
        <v>0</v>
      </c>
      <c r="N3836" s="120" t="s">
        <v>114</v>
      </c>
      <c r="O3836" s="122">
        <f t="shared" si="357"/>
        <v>0</v>
      </c>
      <c r="P3836" s="123"/>
    </row>
    <row r="3837" spans="2:16" x14ac:dyDescent="0.2">
      <c r="B3837" s="124"/>
      <c r="C3837" s="137"/>
      <c r="D3837" s="138">
        <f t="shared" si="354"/>
        <v>0</v>
      </c>
      <c r="E3837" s="231"/>
      <c r="F3837" s="119"/>
      <c r="G3837" s="139">
        <f t="shared" si="358"/>
        <v>0</v>
      </c>
      <c r="H3837" s="140">
        <f t="shared" si="355"/>
        <v>0</v>
      </c>
      <c r="I3837" s="122">
        <f t="shared" si="359"/>
        <v>0</v>
      </c>
      <c r="K3837" s="120"/>
      <c r="L3837" s="141" t="e">
        <f t="shared" si="356"/>
        <v>#N/A</v>
      </c>
      <c r="M3837" s="142">
        <f>IF(C3837="ZZ Group",(SUM(IFERROR(SUM(VLOOKUP(C3837,SpeciesLookup,37,FALSE)*E3837/L3837*20*0.001),0)*(1-G3837))),SUM(IFERROR(SUM(VLOOKUP(C3837,SpeciesLookup,37,FALSE)/L3837*'6. Look Up Tables'!$M$9*0.001),0)*(1-G3837)))</f>
        <v>0</v>
      </c>
      <c r="N3837" s="120" t="s">
        <v>114</v>
      </c>
      <c r="O3837" s="122">
        <f t="shared" si="357"/>
        <v>0</v>
      </c>
      <c r="P3837" s="123"/>
    </row>
    <row r="3838" spans="2:16" x14ac:dyDescent="0.2">
      <c r="B3838" s="124"/>
      <c r="C3838" s="137"/>
      <c r="D3838" s="138">
        <f t="shared" si="354"/>
        <v>0</v>
      </c>
      <c r="E3838" s="231"/>
      <c r="F3838" s="119"/>
      <c r="G3838" s="139">
        <f t="shared" si="358"/>
        <v>0</v>
      </c>
      <c r="H3838" s="140">
        <f t="shared" si="355"/>
        <v>0</v>
      </c>
      <c r="I3838" s="122">
        <f t="shared" si="359"/>
        <v>0</v>
      </c>
      <c r="K3838" s="120"/>
      <c r="L3838" s="141" t="e">
        <f t="shared" si="356"/>
        <v>#N/A</v>
      </c>
      <c r="M3838" s="142">
        <f>IF(C3838="ZZ Group",(SUM(IFERROR(SUM(VLOOKUP(C3838,SpeciesLookup,37,FALSE)*E3838/L3838*20*0.001),0)*(1-G3838))),SUM(IFERROR(SUM(VLOOKUP(C3838,SpeciesLookup,37,FALSE)/L3838*'6. Look Up Tables'!$M$9*0.001),0)*(1-G3838)))</f>
        <v>0</v>
      </c>
      <c r="N3838" s="120" t="s">
        <v>114</v>
      </c>
      <c r="O3838" s="122">
        <f t="shared" si="357"/>
        <v>0</v>
      </c>
      <c r="P3838" s="123"/>
    </row>
    <row r="3839" spans="2:16" x14ac:dyDescent="0.2">
      <c r="B3839" s="124"/>
      <c r="C3839" s="137"/>
      <c r="D3839" s="138">
        <f t="shared" si="354"/>
        <v>0</v>
      </c>
      <c r="E3839" s="231"/>
      <c r="F3839" s="119"/>
      <c r="G3839" s="139">
        <f t="shared" si="358"/>
        <v>0</v>
      </c>
      <c r="H3839" s="140">
        <f t="shared" si="355"/>
        <v>0</v>
      </c>
      <c r="I3839" s="122">
        <f t="shared" si="359"/>
        <v>0</v>
      </c>
      <c r="K3839" s="120"/>
      <c r="L3839" s="141" t="e">
        <f t="shared" si="356"/>
        <v>#N/A</v>
      </c>
      <c r="M3839" s="142">
        <f>IF(C3839="ZZ Group",(SUM(IFERROR(SUM(VLOOKUP(C3839,SpeciesLookup,37,FALSE)*E3839/L3839*20*0.001),0)*(1-G3839))),SUM(IFERROR(SUM(VLOOKUP(C3839,SpeciesLookup,37,FALSE)/L3839*'6. Look Up Tables'!$M$9*0.001),0)*(1-G3839)))</f>
        <v>0</v>
      </c>
      <c r="N3839" s="120" t="s">
        <v>114</v>
      </c>
      <c r="O3839" s="122">
        <f t="shared" si="357"/>
        <v>0</v>
      </c>
      <c r="P3839" s="123"/>
    </row>
    <row r="3840" spans="2:16" x14ac:dyDescent="0.2">
      <c r="B3840" s="124"/>
      <c r="C3840" s="137"/>
      <c r="D3840" s="138">
        <f t="shared" si="354"/>
        <v>0</v>
      </c>
      <c r="E3840" s="231"/>
      <c r="F3840" s="119"/>
      <c r="G3840" s="139">
        <f t="shared" si="358"/>
        <v>0</v>
      </c>
      <c r="H3840" s="140">
        <f t="shared" si="355"/>
        <v>0</v>
      </c>
      <c r="I3840" s="122">
        <f t="shared" si="359"/>
        <v>0</v>
      </c>
      <c r="K3840" s="120"/>
      <c r="L3840" s="141" t="e">
        <f t="shared" si="356"/>
        <v>#N/A</v>
      </c>
      <c r="M3840" s="142">
        <f>IF(C3840="ZZ Group",(SUM(IFERROR(SUM(VLOOKUP(C3840,SpeciesLookup,37,FALSE)*E3840/L3840*20*0.001),0)*(1-G3840))),SUM(IFERROR(SUM(VLOOKUP(C3840,SpeciesLookup,37,FALSE)/L3840*'6. Look Up Tables'!$M$9*0.001),0)*(1-G3840)))</f>
        <v>0</v>
      </c>
      <c r="N3840" s="120" t="s">
        <v>114</v>
      </c>
      <c r="O3840" s="122">
        <f t="shared" si="357"/>
        <v>0</v>
      </c>
      <c r="P3840" s="123"/>
    </row>
    <row r="3841" spans="2:16" x14ac:dyDescent="0.2">
      <c r="B3841" s="124"/>
      <c r="C3841" s="137"/>
      <c r="D3841" s="138">
        <f t="shared" ref="D3841:D3904" si="360">IFERROR(VLOOKUP(C3841,SpeciesLookup,25,FALSE),0)</f>
        <v>0</v>
      </c>
      <c r="E3841" s="231"/>
      <c r="F3841" s="119"/>
      <c r="G3841" s="139">
        <f t="shared" si="358"/>
        <v>0</v>
      </c>
      <c r="H3841" s="140">
        <f t="shared" ref="H3841:H3904" si="361">IFERROR(VLOOKUP(C3841,SpeciesLookup,26,FALSE),0)</f>
        <v>0</v>
      </c>
      <c r="I3841" s="122">
        <f t="shared" si="359"/>
        <v>0</v>
      </c>
      <c r="K3841" s="120"/>
      <c r="L3841" s="141" t="e">
        <f t="shared" ref="L3841:L3904" si="362">VLOOKUP(K3841,AWHC,2,FALSE)</f>
        <v>#N/A</v>
      </c>
      <c r="M3841" s="142">
        <f>IF(C3841="ZZ Group",(SUM(IFERROR(SUM(VLOOKUP(C3841,SpeciesLookup,37,FALSE)*E3841/L3841*20*0.001),0)*(1-G3841))),SUM(IFERROR(SUM(VLOOKUP(C3841,SpeciesLookup,37,FALSE)/L3841*'6. Look Up Tables'!$M$9*0.001),0)*(1-G3841)))</f>
        <v>0</v>
      </c>
      <c r="N3841" s="120" t="s">
        <v>114</v>
      </c>
      <c r="O3841" s="122">
        <f t="shared" ref="O3841:O3904" si="363">IF(N3841="Yes",M3841*0.8,M3841)</f>
        <v>0</v>
      </c>
      <c r="P3841" s="123"/>
    </row>
    <row r="3842" spans="2:16" x14ac:dyDescent="0.2">
      <c r="B3842" s="124"/>
      <c r="C3842" s="137"/>
      <c r="D3842" s="138">
        <f t="shared" si="360"/>
        <v>0</v>
      </c>
      <c r="E3842" s="231"/>
      <c r="F3842" s="119"/>
      <c r="G3842" s="139">
        <f t="shared" si="358"/>
        <v>0</v>
      </c>
      <c r="H3842" s="140">
        <f t="shared" si="361"/>
        <v>0</v>
      </c>
      <c r="I3842" s="122">
        <f t="shared" si="359"/>
        <v>0</v>
      </c>
      <c r="K3842" s="120"/>
      <c r="L3842" s="141" t="e">
        <f t="shared" si="362"/>
        <v>#N/A</v>
      </c>
      <c r="M3842" s="142">
        <f>IF(C3842="ZZ Group",(SUM(IFERROR(SUM(VLOOKUP(C3842,SpeciesLookup,37,FALSE)*E3842/L3842*20*0.001),0)*(1-G3842))),SUM(IFERROR(SUM(VLOOKUP(C3842,SpeciesLookup,37,FALSE)/L3842*'6. Look Up Tables'!$M$9*0.001),0)*(1-G3842)))</f>
        <v>0</v>
      </c>
      <c r="N3842" s="120" t="s">
        <v>114</v>
      </c>
      <c r="O3842" s="122">
        <f t="shared" si="363"/>
        <v>0</v>
      </c>
      <c r="P3842" s="123"/>
    </row>
    <row r="3843" spans="2:16" x14ac:dyDescent="0.2">
      <c r="B3843" s="124"/>
      <c r="C3843" s="137"/>
      <c r="D3843" s="138">
        <f t="shared" si="360"/>
        <v>0</v>
      </c>
      <c r="E3843" s="231"/>
      <c r="F3843" s="119"/>
      <c r="G3843" s="139">
        <f t="shared" si="358"/>
        <v>0</v>
      </c>
      <c r="H3843" s="140">
        <f t="shared" si="361"/>
        <v>0</v>
      </c>
      <c r="I3843" s="122">
        <f t="shared" si="359"/>
        <v>0</v>
      </c>
      <c r="K3843" s="120"/>
      <c r="L3843" s="141" t="e">
        <f t="shared" si="362"/>
        <v>#N/A</v>
      </c>
      <c r="M3843" s="142">
        <f>IF(C3843="ZZ Group",(SUM(IFERROR(SUM(VLOOKUP(C3843,SpeciesLookup,37,FALSE)*E3843/L3843*20*0.001),0)*(1-G3843))),SUM(IFERROR(SUM(VLOOKUP(C3843,SpeciesLookup,37,FALSE)/L3843*'6. Look Up Tables'!$M$9*0.001),0)*(1-G3843)))</f>
        <v>0</v>
      </c>
      <c r="N3843" s="120" t="s">
        <v>114</v>
      </c>
      <c r="O3843" s="122">
        <f t="shared" si="363"/>
        <v>0</v>
      </c>
      <c r="P3843" s="123"/>
    </row>
    <row r="3844" spans="2:16" x14ac:dyDescent="0.2">
      <c r="B3844" s="124"/>
      <c r="C3844" s="137"/>
      <c r="D3844" s="138">
        <f t="shared" si="360"/>
        <v>0</v>
      </c>
      <c r="E3844" s="231"/>
      <c r="F3844" s="119"/>
      <c r="G3844" s="139">
        <f t="shared" si="358"/>
        <v>0</v>
      </c>
      <c r="H3844" s="140">
        <f t="shared" si="361"/>
        <v>0</v>
      </c>
      <c r="I3844" s="122">
        <f t="shared" si="359"/>
        <v>0</v>
      </c>
      <c r="K3844" s="120"/>
      <c r="L3844" s="141" t="e">
        <f t="shared" si="362"/>
        <v>#N/A</v>
      </c>
      <c r="M3844" s="142">
        <f>IF(C3844="ZZ Group",(SUM(IFERROR(SUM(VLOOKUP(C3844,SpeciesLookup,37,FALSE)*E3844/L3844*20*0.001),0)*(1-G3844))),SUM(IFERROR(SUM(VLOOKUP(C3844,SpeciesLookup,37,FALSE)/L3844*'6. Look Up Tables'!$M$9*0.001),0)*(1-G3844)))</f>
        <v>0</v>
      </c>
      <c r="N3844" s="120" t="s">
        <v>114</v>
      </c>
      <c r="O3844" s="122">
        <f t="shared" si="363"/>
        <v>0</v>
      </c>
      <c r="P3844" s="123"/>
    </row>
    <row r="3845" spans="2:16" x14ac:dyDescent="0.2">
      <c r="B3845" s="124"/>
      <c r="C3845" s="137"/>
      <c r="D3845" s="138">
        <f t="shared" si="360"/>
        <v>0</v>
      </c>
      <c r="E3845" s="231"/>
      <c r="F3845" s="119"/>
      <c r="G3845" s="139">
        <f t="shared" si="358"/>
        <v>0</v>
      </c>
      <c r="H3845" s="140">
        <f t="shared" si="361"/>
        <v>0</v>
      </c>
      <c r="I3845" s="122">
        <f t="shared" si="359"/>
        <v>0</v>
      </c>
      <c r="K3845" s="120"/>
      <c r="L3845" s="141" t="e">
        <f t="shared" si="362"/>
        <v>#N/A</v>
      </c>
      <c r="M3845" s="142">
        <f>IF(C3845="ZZ Group",(SUM(IFERROR(SUM(VLOOKUP(C3845,SpeciesLookup,37,FALSE)*E3845/L3845*20*0.001),0)*(1-G3845))),SUM(IFERROR(SUM(VLOOKUP(C3845,SpeciesLookup,37,FALSE)/L3845*'6. Look Up Tables'!$M$9*0.001),0)*(1-G3845)))</f>
        <v>0</v>
      </c>
      <c r="N3845" s="120" t="s">
        <v>114</v>
      </c>
      <c r="O3845" s="122">
        <f t="shared" si="363"/>
        <v>0</v>
      </c>
      <c r="P3845" s="123"/>
    </row>
    <row r="3846" spans="2:16" x14ac:dyDescent="0.2">
      <c r="B3846" s="124"/>
      <c r="C3846" s="137"/>
      <c r="D3846" s="138">
        <f t="shared" si="360"/>
        <v>0</v>
      </c>
      <c r="E3846" s="231"/>
      <c r="F3846" s="119"/>
      <c r="G3846" s="139">
        <f t="shared" si="358"/>
        <v>0</v>
      </c>
      <c r="H3846" s="140">
        <f t="shared" si="361"/>
        <v>0</v>
      </c>
      <c r="I3846" s="122">
        <f t="shared" si="359"/>
        <v>0</v>
      </c>
      <c r="K3846" s="120"/>
      <c r="L3846" s="141" t="e">
        <f t="shared" si="362"/>
        <v>#N/A</v>
      </c>
      <c r="M3846" s="142">
        <f>IF(C3846="ZZ Group",(SUM(IFERROR(SUM(VLOOKUP(C3846,SpeciesLookup,37,FALSE)*E3846/L3846*20*0.001),0)*(1-G3846))),SUM(IFERROR(SUM(VLOOKUP(C3846,SpeciesLookup,37,FALSE)/L3846*'6. Look Up Tables'!$M$9*0.001),0)*(1-G3846)))</f>
        <v>0</v>
      </c>
      <c r="N3846" s="120" t="s">
        <v>114</v>
      </c>
      <c r="O3846" s="122">
        <f t="shared" si="363"/>
        <v>0</v>
      </c>
      <c r="P3846" s="123"/>
    </row>
    <row r="3847" spans="2:16" x14ac:dyDescent="0.2">
      <c r="B3847" s="124"/>
      <c r="C3847" s="137"/>
      <c r="D3847" s="138">
        <f t="shared" si="360"/>
        <v>0</v>
      </c>
      <c r="E3847" s="231"/>
      <c r="F3847" s="119"/>
      <c r="G3847" s="139">
        <f t="shared" si="358"/>
        <v>0</v>
      </c>
      <c r="H3847" s="140">
        <f t="shared" si="361"/>
        <v>0</v>
      </c>
      <c r="I3847" s="122">
        <f t="shared" si="359"/>
        <v>0</v>
      </c>
      <c r="K3847" s="120"/>
      <c r="L3847" s="141" t="e">
        <f t="shared" si="362"/>
        <v>#N/A</v>
      </c>
      <c r="M3847" s="142">
        <f>IF(C3847="ZZ Group",(SUM(IFERROR(SUM(VLOOKUP(C3847,SpeciesLookup,37,FALSE)*E3847/L3847*20*0.001),0)*(1-G3847))),SUM(IFERROR(SUM(VLOOKUP(C3847,SpeciesLookup,37,FALSE)/L3847*'6. Look Up Tables'!$M$9*0.001),0)*(1-G3847)))</f>
        <v>0</v>
      </c>
      <c r="N3847" s="120" t="s">
        <v>114</v>
      </c>
      <c r="O3847" s="122">
        <f t="shared" si="363"/>
        <v>0</v>
      </c>
      <c r="P3847" s="123"/>
    </row>
    <row r="3848" spans="2:16" x14ac:dyDescent="0.2">
      <c r="B3848" s="124"/>
      <c r="C3848" s="137"/>
      <c r="D3848" s="138">
        <f t="shared" si="360"/>
        <v>0</v>
      </c>
      <c r="E3848" s="231"/>
      <c r="F3848" s="119"/>
      <c r="G3848" s="139">
        <f t="shared" si="358"/>
        <v>0</v>
      </c>
      <c r="H3848" s="140">
        <f t="shared" si="361"/>
        <v>0</v>
      </c>
      <c r="I3848" s="122">
        <f t="shared" si="359"/>
        <v>0</v>
      </c>
      <c r="K3848" s="120"/>
      <c r="L3848" s="141" t="e">
        <f t="shared" si="362"/>
        <v>#N/A</v>
      </c>
      <c r="M3848" s="142">
        <f>IF(C3848="ZZ Group",(SUM(IFERROR(SUM(VLOOKUP(C3848,SpeciesLookup,37,FALSE)*E3848/L3848*20*0.001),0)*(1-G3848))),SUM(IFERROR(SUM(VLOOKUP(C3848,SpeciesLookup,37,FALSE)/L3848*'6. Look Up Tables'!$M$9*0.001),0)*(1-G3848)))</f>
        <v>0</v>
      </c>
      <c r="N3848" s="120" t="s">
        <v>114</v>
      </c>
      <c r="O3848" s="122">
        <f t="shared" si="363"/>
        <v>0</v>
      </c>
      <c r="P3848" s="123"/>
    </row>
    <row r="3849" spans="2:16" x14ac:dyDescent="0.2">
      <c r="B3849" s="124"/>
      <c r="C3849" s="137"/>
      <c r="D3849" s="138">
        <f t="shared" si="360"/>
        <v>0</v>
      </c>
      <c r="E3849" s="231"/>
      <c r="F3849" s="119"/>
      <c r="G3849" s="139">
        <f t="shared" si="358"/>
        <v>0</v>
      </c>
      <c r="H3849" s="140">
        <f t="shared" si="361"/>
        <v>0</v>
      </c>
      <c r="I3849" s="122">
        <f t="shared" si="359"/>
        <v>0</v>
      </c>
      <c r="K3849" s="120"/>
      <c r="L3849" s="141" t="e">
        <f t="shared" si="362"/>
        <v>#N/A</v>
      </c>
      <c r="M3849" s="142">
        <f>IF(C3849="ZZ Group",(SUM(IFERROR(SUM(VLOOKUP(C3849,SpeciesLookup,37,FALSE)*E3849/L3849*20*0.001),0)*(1-G3849))),SUM(IFERROR(SUM(VLOOKUP(C3849,SpeciesLookup,37,FALSE)/L3849*'6. Look Up Tables'!$M$9*0.001),0)*(1-G3849)))</f>
        <v>0</v>
      </c>
      <c r="N3849" s="120" t="s">
        <v>114</v>
      </c>
      <c r="O3849" s="122">
        <f t="shared" si="363"/>
        <v>0</v>
      </c>
      <c r="P3849" s="123"/>
    </row>
    <row r="3850" spans="2:16" x14ac:dyDescent="0.2">
      <c r="B3850" s="124"/>
      <c r="C3850" s="137"/>
      <c r="D3850" s="138">
        <f t="shared" si="360"/>
        <v>0</v>
      </c>
      <c r="E3850" s="231"/>
      <c r="F3850" s="119"/>
      <c r="G3850" s="139">
        <f t="shared" si="358"/>
        <v>0</v>
      </c>
      <c r="H3850" s="140">
        <f t="shared" si="361"/>
        <v>0</v>
      </c>
      <c r="I3850" s="122">
        <f t="shared" si="359"/>
        <v>0</v>
      </c>
      <c r="K3850" s="120"/>
      <c r="L3850" s="141" t="e">
        <f t="shared" si="362"/>
        <v>#N/A</v>
      </c>
      <c r="M3850" s="142">
        <f>IF(C3850="ZZ Group",(SUM(IFERROR(SUM(VLOOKUP(C3850,SpeciesLookup,37,FALSE)*E3850/L3850*20*0.001),0)*(1-G3850))),SUM(IFERROR(SUM(VLOOKUP(C3850,SpeciesLookup,37,FALSE)/L3850*'6. Look Up Tables'!$M$9*0.001),0)*(1-G3850)))</f>
        <v>0</v>
      </c>
      <c r="N3850" s="120" t="s">
        <v>114</v>
      </c>
      <c r="O3850" s="122">
        <f t="shared" si="363"/>
        <v>0</v>
      </c>
      <c r="P3850" s="123"/>
    </row>
    <row r="3851" spans="2:16" x14ac:dyDescent="0.2">
      <c r="B3851" s="124"/>
      <c r="C3851" s="137"/>
      <c r="D3851" s="138">
        <f t="shared" si="360"/>
        <v>0</v>
      </c>
      <c r="E3851" s="231"/>
      <c r="F3851" s="119"/>
      <c r="G3851" s="139">
        <f t="shared" si="358"/>
        <v>0</v>
      </c>
      <c r="H3851" s="140">
        <f t="shared" si="361"/>
        <v>0</v>
      </c>
      <c r="I3851" s="122">
        <f t="shared" si="359"/>
        <v>0</v>
      </c>
      <c r="K3851" s="120"/>
      <c r="L3851" s="141" t="e">
        <f t="shared" si="362"/>
        <v>#N/A</v>
      </c>
      <c r="M3851" s="142">
        <f>IF(C3851="ZZ Group",(SUM(IFERROR(SUM(VLOOKUP(C3851,SpeciesLookup,37,FALSE)*E3851/L3851*20*0.001),0)*(1-G3851))),SUM(IFERROR(SUM(VLOOKUP(C3851,SpeciesLookup,37,FALSE)/L3851*'6. Look Up Tables'!$M$9*0.001),0)*(1-G3851)))</f>
        <v>0</v>
      </c>
      <c r="N3851" s="120" t="s">
        <v>114</v>
      </c>
      <c r="O3851" s="122">
        <f t="shared" si="363"/>
        <v>0</v>
      </c>
      <c r="P3851" s="123"/>
    </row>
    <row r="3852" spans="2:16" x14ac:dyDescent="0.2">
      <c r="B3852" s="124"/>
      <c r="C3852" s="137"/>
      <c r="D3852" s="138">
        <f t="shared" si="360"/>
        <v>0</v>
      </c>
      <c r="E3852" s="231"/>
      <c r="F3852" s="119"/>
      <c r="G3852" s="139">
        <f t="shared" si="358"/>
        <v>0</v>
      </c>
      <c r="H3852" s="140">
        <f t="shared" si="361"/>
        <v>0</v>
      </c>
      <c r="I3852" s="122">
        <f t="shared" si="359"/>
        <v>0</v>
      </c>
      <c r="K3852" s="120"/>
      <c r="L3852" s="141" t="e">
        <f t="shared" si="362"/>
        <v>#N/A</v>
      </c>
      <c r="M3852" s="142">
        <f>IF(C3852="ZZ Group",(SUM(IFERROR(SUM(VLOOKUP(C3852,SpeciesLookup,37,FALSE)*E3852/L3852*20*0.001),0)*(1-G3852))),SUM(IFERROR(SUM(VLOOKUP(C3852,SpeciesLookup,37,FALSE)/L3852*'6. Look Up Tables'!$M$9*0.001),0)*(1-G3852)))</f>
        <v>0</v>
      </c>
      <c r="N3852" s="120" t="s">
        <v>114</v>
      </c>
      <c r="O3852" s="122">
        <f t="shared" si="363"/>
        <v>0</v>
      </c>
      <c r="P3852" s="123"/>
    </row>
    <row r="3853" spans="2:16" x14ac:dyDescent="0.2">
      <c r="B3853" s="124"/>
      <c r="C3853" s="137"/>
      <c r="D3853" s="138">
        <f t="shared" si="360"/>
        <v>0</v>
      </c>
      <c r="E3853" s="231"/>
      <c r="F3853" s="119"/>
      <c r="G3853" s="139">
        <f t="shared" ref="G3853:G3916" si="364">IF(C3853="ZZ Group",SUM(F3853/E3853),(IFERROR(SUM(F3853/(PI()*(D3853)^2)),0)))</f>
        <v>0</v>
      </c>
      <c r="H3853" s="140">
        <f t="shared" si="361"/>
        <v>0</v>
      </c>
      <c r="I3853" s="122">
        <f t="shared" ref="I3853:I3916" si="365">IFERROR(SUM(H3853*(1-G3853)),(E3853*(1-G3853)))</f>
        <v>0</v>
      </c>
      <c r="K3853" s="120"/>
      <c r="L3853" s="141" t="e">
        <f t="shared" si="362"/>
        <v>#N/A</v>
      </c>
      <c r="M3853" s="142">
        <f>IF(C3853="ZZ Group",(SUM(IFERROR(SUM(VLOOKUP(C3853,SpeciesLookup,37,FALSE)*E3853/L3853*20*0.001),0)*(1-G3853))),SUM(IFERROR(SUM(VLOOKUP(C3853,SpeciesLookup,37,FALSE)/L3853*'6. Look Up Tables'!$M$9*0.001),0)*(1-G3853)))</f>
        <v>0</v>
      </c>
      <c r="N3853" s="120" t="s">
        <v>114</v>
      </c>
      <c r="O3853" s="122">
        <f t="shared" si="363"/>
        <v>0</v>
      </c>
      <c r="P3853" s="123"/>
    </row>
    <row r="3854" spans="2:16" x14ac:dyDescent="0.2">
      <c r="B3854" s="124"/>
      <c r="C3854" s="137"/>
      <c r="D3854" s="138">
        <f t="shared" si="360"/>
        <v>0</v>
      </c>
      <c r="E3854" s="231"/>
      <c r="F3854" s="119"/>
      <c r="G3854" s="139">
        <f t="shared" si="364"/>
        <v>0</v>
      </c>
      <c r="H3854" s="140">
        <f t="shared" si="361"/>
        <v>0</v>
      </c>
      <c r="I3854" s="122">
        <f t="shared" si="365"/>
        <v>0</v>
      </c>
      <c r="K3854" s="120"/>
      <c r="L3854" s="141" t="e">
        <f t="shared" si="362"/>
        <v>#N/A</v>
      </c>
      <c r="M3854" s="142">
        <f>IF(C3854="ZZ Group",(SUM(IFERROR(SUM(VLOOKUP(C3854,SpeciesLookup,37,FALSE)*E3854/L3854*20*0.001),0)*(1-G3854))),SUM(IFERROR(SUM(VLOOKUP(C3854,SpeciesLookup,37,FALSE)/L3854*'6. Look Up Tables'!$M$9*0.001),0)*(1-G3854)))</f>
        <v>0</v>
      </c>
      <c r="N3854" s="120" t="s">
        <v>114</v>
      </c>
      <c r="O3854" s="122">
        <f t="shared" si="363"/>
        <v>0</v>
      </c>
      <c r="P3854" s="123"/>
    </row>
    <row r="3855" spans="2:16" x14ac:dyDescent="0.2">
      <c r="B3855" s="124"/>
      <c r="C3855" s="137"/>
      <c r="D3855" s="138">
        <f t="shared" si="360"/>
        <v>0</v>
      </c>
      <c r="E3855" s="231"/>
      <c r="F3855" s="119"/>
      <c r="G3855" s="139">
        <f t="shared" si="364"/>
        <v>0</v>
      </c>
      <c r="H3855" s="140">
        <f t="shared" si="361"/>
        <v>0</v>
      </c>
      <c r="I3855" s="122">
        <f t="shared" si="365"/>
        <v>0</v>
      </c>
      <c r="K3855" s="120"/>
      <c r="L3855" s="141" t="e">
        <f t="shared" si="362"/>
        <v>#N/A</v>
      </c>
      <c r="M3855" s="142">
        <f>IF(C3855="ZZ Group",(SUM(IFERROR(SUM(VLOOKUP(C3855,SpeciesLookup,37,FALSE)*E3855/L3855*20*0.001),0)*(1-G3855))),SUM(IFERROR(SUM(VLOOKUP(C3855,SpeciesLookup,37,FALSE)/L3855*'6. Look Up Tables'!$M$9*0.001),0)*(1-G3855)))</f>
        <v>0</v>
      </c>
      <c r="N3855" s="120" t="s">
        <v>114</v>
      </c>
      <c r="O3855" s="122">
        <f t="shared" si="363"/>
        <v>0</v>
      </c>
      <c r="P3855" s="123"/>
    </row>
    <row r="3856" spans="2:16" x14ac:dyDescent="0.2">
      <c r="B3856" s="124"/>
      <c r="C3856" s="137"/>
      <c r="D3856" s="138">
        <f t="shared" si="360"/>
        <v>0</v>
      </c>
      <c r="E3856" s="231"/>
      <c r="F3856" s="119"/>
      <c r="G3856" s="139">
        <f t="shared" si="364"/>
        <v>0</v>
      </c>
      <c r="H3856" s="140">
        <f t="shared" si="361"/>
        <v>0</v>
      </c>
      <c r="I3856" s="122">
        <f t="shared" si="365"/>
        <v>0</v>
      </c>
      <c r="K3856" s="120"/>
      <c r="L3856" s="141" t="e">
        <f t="shared" si="362"/>
        <v>#N/A</v>
      </c>
      <c r="M3856" s="142">
        <f>IF(C3856="ZZ Group",(SUM(IFERROR(SUM(VLOOKUP(C3856,SpeciesLookup,37,FALSE)*E3856/L3856*20*0.001),0)*(1-G3856))),SUM(IFERROR(SUM(VLOOKUP(C3856,SpeciesLookup,37,FALSE)/L3856*'6. Look Up Tables'!$M$9*0.001),0)*(1-G3856)))</f>
        <v>0</v>
      </c>
      <c r="N3856" s="120" t="s">
        <v>114</v>
      </c>
      <c r="O3856" s="122">
        <f t="shared" si="363"/>
        <v>0</v>
      </c>
      <c r="P3856" s="123"/>
    </row>
    <row r="3857" spans="2:16" x14ac:dyDescent="0.2">
      <c r="B3857" s="124"/>
      <c r="C3857" s="137"/>
      <c r="D3857" s="138">
        <f t="shared" si="360"/>
        <v>0</v>
      </c>
      <c r="E3857" s="231"/>
      <c r="F3857" s="119"/>
      <c r="G3857" s="139">
        <f t="shared" si="364"/>
        <v>0</v>
      </c>
      <c r="H3857" s="140">
        <f t="shared" si="361"/>
        <v>0</v>
      </c>
      <c r="I3857" s="122">
        <f t="shared" si="365"/>
        <v>0</v>
      </c>
      <c r="K3857" s="120"/>
      <c r="L3857" s="141" t="e">
        <f t="shared" si="362"/>
        <v>#N/A</v>
      </c>
      <c r="M3857" s="142">
        <f>IF(C3857="ZZ Group",(SUM(IFERROR(SUM(VLOOKUP(C3857,SpeciesLookup,37,FALSE)*E3857/L3857*20*0.001),0)*(1-G3857))),SUM(IFERROR(SUM(VLOOKUP(C3857,SpeciesLookup,37,FALSE)/L3857*'6. Look Up Tables'!$M$9*0.001),0)*(1-G3857)))</f>
        <v>0</v>
      </c>
      <c r="N3857" s="120" t="s">
        <v>114</v>
      </c>
      <c r="O3857" s="122">
        <f t="shared" si="363"/>
        <v>0</v>
      </c>
      <c r="P3857" s="123"/>
    </row>
    <row r="3858" spans="2:16" x14ac:dyDescent="0.2">
      <c r="B3858" s="124"/>
      <c r="C3858" s="137"/>
      <c r="D3858" s="138">
        <f t="shared" si="360"/>
        <v>0</v>
      </c>
      <c r="E3858" s="231"/>
      <c r="F3858" s="119"/>
      <c r="G3858" s="139">
        <f t="shared" si="364"/>
        <v>0</v>
      </c>
      <c r="H3858" s="140">
        <f t="shared" si="361"/>
        <v>0</v>
      </c>
      <c r="I3858" s="122">
        <f t="shared" si="365"/>
        <v>0</v>
      </c>
      <c r="K3858" s="120"/>
      <c r="L3858" s="141" t="e">
        <f t="shared" si="362"/>
        <v>#N/A</v>
      </c>
      <c r="M3858" s="142">
        <f>IF(C3858="ZZ Group",(SUM(IFERROR(SUM(VLOOKUP(C3858,SpeciesLookup,37,FALSE)*E3858/L3858*20*0.001),0)*(1-G3858))),SUM(IFERROR(SUM(VLOOKUP(C3858,SpeciesLookup,37,FALSE)/L3858*'6. Look Up Tables'!$M$9*0.001),0)*(1-G3858)))</f>
        <v>0</v>
      </c>
      <c r="N3858" s="120" t="s">
        <v>114</v>
      </c>
      <c r="O3858" s="122">
        <f t="shared" si="363"/>
        <v>0</v>
      </c>
      <c r="P3858" s="123"/>
    </row>
    <row r="3859" spans="2:16" x14ac:dyDescent="0.2">
      <c r="B3859" s="124"/>
      <c r="C3859" s="137"/>
      <c r="D3859" s="138">
        <f t="shared" si="360"/>
        <v>0</v>
      </c>
      <c r="E3859" s="231"/>
      <c r="F3859" s="119"/>
      <c r="G3859" s="139">
        <f t="shared" si="364"/>
        <v>0</v>
      </c>
      <c r="H3859" s="140">
        <f t="shared" si="361"/>
        <v>0</v>
      </c>
      <c r="I3859" s="122">
        <f t="shared" si="365"/>
        <v>0</v>
      </c>
      <c r="K3859" s="120"/>
      <c r="L3859" s="141" t="e">
        <f t="shared" si="362"/>
        <v>#N/A</v>
      </c>
      <c r="M3859" s="142">
        <f>IF(C3859="ZZ Group",(SUM(IFERROR(SUM(VLOOKUP(C3859,SpeciesLookup,37,FALSE)*E3859/L3859*20*0.001),0)*(1-G3859))),SUM(IFERROR(SUM(VLOOKUP(C3859,SpeciesLookup,37,FALSE)/L3859*'6. Look Up Tables'!$M$9*0.001),0)*(1-G3859)))</f>
        <v>0</v>
      </c>
      <c r="N3859" s="120" t="s">
        <v>114</v>
      </c>
      <c r="O3859" s="122">
        <f t="shared" si="363"/>
        <v>0</v>
      </c>
      <c r="P3859" s="123"/>
    </row>
    <row r="3860" spans="2:16" x14ac:dyDescent="0.2">
      <c r="B3860" s="124"/>
      <c r="C3860" s="137"/>
      <c r="D3860" s="138">
        <f t="shared" si="360"/>
        <v>0</v>
      </c>
      <c r="E3860" s="231"/>
      <c r="F3860" s="119"/>
      <c r="G3860" s="139">
        <f t="shared" si="364"/>
        <v>0</v>
      </c>
      <c r="H3860" s="140">
        <f t="shared" si="361"/>
        <v>0</v>
      </c>
      <c r="I3860" s="122">
        <f t="shared" si="365"/>
        <v>0</v>
      </c>
      <c r="K3860" s="120"/>
      <c r="L3860" s="141" t="e">
        <f t="shared" si="362"/>
        <v>#N/A</v>
      </c>
      <c r="M3860" s="142">
        <f>IF(C3860="ZZ Group",(SUM(IFERROR(SUM(VLOOKUP(C3860,SpeciesLookup,37,FALSE)*E3860/L3860*20*0.001),0)*(1-G3860))),SUM(IFERROR(SUM(VLOOKUP(C3860,SpeciesLookup,37,FALSE)/L3860*'6. Look Up Tables'!$M$9*0.001),0)*(1-G3860)))</f>
        <v>0</v>
      </c>
      <c r="N3860" s="120" t="s">
        <v>114</v>
      </c>
      <c r="O3860" s="122">
        <f t="shared" si="363"/>
        <v>0</v>
      </c>
      <c r="P3860" s="123"/>
    </row>
    <row r="3861" spans="2:16" x14ac:dyDescent="0.2">
      <c r="B3861" s="124"/>
      <c r="C3861" s="137"/>
      <c r="D3861" s="138">
        <f t="shared" si="360"/>
        <v>0</v>
      </c>
      <c r="E3861" s="231"/>
      <c r="F3861" s="119"/>
      <c r="G3861" s="139">
        <f t="shared" si="364"/>
        <v>0</v>
      </c>
      <c r="H3861" s="140">
        <f t="shared" si="361"/>
        <v>0</v>
      </c>
      <c r="I3861" s="122">
        <f t="shared" si="365"/>
        <v>0</v>
      </c>
      <c r="K3861" s="120"/>
      <c r="L3861" s="141" t="e">
        <f t="shared" si="362"/>
        <v>#N/A</v>
      </c>
      <c r="M3861" s="142">
        <f>IF(C3861="ZZ Group",(SUM(IFERROR(SUM(VLOOKUP(C3861,SpeciesLookup,37,FALSE)*E3861/L3861*20*0.001),0)*(1-G3861))),SUM(IFERROR(SUM(VLOOKUP(C3861,SpeciesLookup,37,FALSE)/L3861*'6. Look Up Tables'!$M$9*0.001),0)*(1-G3861)))</f>
        <v>0</v>
      </c>
      <c r="N3861" s="120" t="s">
        <v>114</v>
      </c>
      <c r="O3861" s="122">
        <f t="shared" si="363"/>
        <v>0</v>
      </c>
      <c r="P3861" s="123"/>
    </row>
    <row r="3862" spans="2:16" x14ac:dyDescent="0.2">
      <c r="B3862" s="124"/>
      <c r="C3862" s="137"/>
      <c r="D3862" s="138">
        <f t="shared" si="360"/>
        <v>0</v>
      </c>
      <c r="E3862" s="231"/>
      <c r="F3862" s="119"/>
      <c r="G3862" s="139">
        <f t="shared" si="364"/>
        <v>0</v>
      </c>
      <c r="H3862" s="140">
        <f t="shared" si="361"/>
        <v>0</v>
      </c>
      <c r="I3862" s="122">
        <f t="shared" si="365"/>
        <v>0</v>
      </c>
      <c r="K3862" s="120"/>
      <c r="L3862" s="141" t="e">
        <f t="shared" si="362"/>
        <v>#N/A</v>
      </c>
      <c r="M3862" s="142">
        <f>IF(C3862="ZZ Group",(SUM(IFERROR(SUM(VLOOKUP(C3862,SpeciesLookup,37,FALSE)*E3862/L3862*20*0.001),0)*(1-G3862))),SUM(IFERROR(SUM(VLOOKUP(C3862,SpeciesLookup,37,FALSE)/L3862*'6. Look Up Tables'!$M$9*0.001),0)*(1-G3862)))</f>
        <v>0</v>
      </c>
      <c r="N3862" s="120" t="s">
        <v>114</v>
      </c>
      <c r="O3862" s="122">
        <f t="shared" si="363"/>
        <v>0</v>
      </c>
      <c r="P3862" s="123"/>
    </row>
    <row r="3863" spans="2:16" x14ac:dyDescent="0.2">
      <c r="B3863" s="124"/>
      <c r="C3863" s="137"/>
      <c r="D3863" s="138">
        <f t="shared" si="360"/>
        <v>0</v>
      </c>
      <c r="E3863" s="231"/>
      <c r="F3863" s="119"/>
      <c r="G3863" s="139">
        <f t="shared" si="364"/>
        <v>0</v>
      </c>
      <c r="H3863" s="140">
        <f t="shared" si="361"/>
        <v>0</v>
      </c>
      <c r="I3863" s="122">
        <f t="shared" si="365"/>
        <v>0</v>
      </c>
      <c r="K3863" s="120"/>
      <c r="L3863" s="141" t="e">
        <f t="shared" si="362"/>
        <v>#N/A</v>
      </c>
      <c r="M3863" s="142">
        <f>IF(C3863="ZZ Group",(SUM(IFERROR(SUM(VLOOKUP(C3863,SpeciesLookup,37,FALSE)*E3863/L3863*20*0.001),0)*(1-G3863))),SUM(IFERROR(SUM(VLOOKUP(C3863,SpeciesLookup,37,FALSE)/L3863*'6. Look Up Tables'!$M$9*0.001),0)*(1-G3863)))</f>
        <v>0</v>
      </c>
      <c r="N3863" s="120" t="s">
        <v>114</v>
      </c>
      <c r="O3863" s="122">
        <f t="shared" si="363"/>
        <v>0</v>
      </c>
      <c r="P3863" s="123"/>
    </row>
    <row r="3864" spans="2:16" x14ac:dyDescent="0.2">
      <c r="B3864" s="124"/>
      <c r="C3864" s="137"/>
      <c r="D3864" s="138">
        <f t="shared" si="360"/>
        <v>0</v>
      </c>
      <c r="E3864" s="231"/>
      <c r="F3864" s="119"/>
      <c r="G3864" s="139">
        <f t="shared" si="364"/>
        <v>0</v>
      </c>
      <c r="H3864" s="140">
        <f t="shared" si="361"/>
        <v>0</v>
      </c>
      <c r="I3864" s="122">
        <f t="shared" si="365"/>
        <v>0</v>
      </c>
      <c r="K3864" s="120"/>
      <c r="L3864" s="141" t="e">
        <f t="shared" si="362"/>
        <v>#N/A</v>
      </c>
      <c r="M3864" s="142">
        <f>IF(C3864="ZZ Group",(SUM(IFERROR(SUM(VLOOKUP(C3864,SpeciesLookup,37,FALSE)*E3864/L3864*20*0.001),0)*(1-G3864))),SUM(IFERROR(SUM(VLOOKUP(C3864,SpeciesLookup,37,FALSE)/L3864*'6. Look Up Tables'!$M$9*0.001),0)*(1-G3864)))</f>
        <v>0</v>
      </c>
      <c r="N3864" s="120" t="s">
        <v>114</v>
      </c>
      <c r="O3864" s="122">
        <f t="shared" si="363"/>
        <v>0</v>
      </c>
      <c r="P3864" s="123"/>
    </row>
    <row r="3865" spans="2:16" x14ac:dyDescent="0.2">
      <c r="B3865" s="124"/>
      <c r="C3865" s="137"/>
      <c r="D3865" s="138">
        <f t="shared" si="360"/>
        <v>0</v>
      </c>
      <c r="E3865" s="231"/>
      <c r="F3865" s="119"/>
      <c r="G3865" s="139">
        <f t="shared" si="364"/>
        <v>0</v>
      </c>
      <c r="H3865" s="140">
        <f t="shared" si="361"/>
        <v>0</v>
      </c>
      <c r="I3865" s="122">
        <f t="shared" si="365"/>
        <v>0</v>
      </c>
      <c r="K3865" s="120"/>
      <c r="L3865" s="141" t="e">
        <f t="shared" si="362"/>
        <v>#N/A</v>
      </c>
      <c r="M3865" s="142">
        <f>IF(C3865="ZZ Group",(SUM(IFERROR(SUM(VLOOKUP(C3865,SpeciesLookup,37,FALSE)*E3865/L3865*20*0.001),0)*(1-G3865))),SUM(IFERROR(SUM(VLOOKUP(C3865,SpeciesLookup,37,FALSE)/L3865*'6. Look Up Tables'!$M$9*0.001),0)*(1-G3865)))</f>
        <v>0</v>
      </c>
      <c r="N3865" s="120" t="s">
        <v>114</v>
      </c>
      <c r="O3865" s="122">
        <f t="shared" si="363"/>
        <v>0</v>
      </c>
      <c r="P3865" s="123"/>
    </row>
    <row r="3866" spans="2:16" x14ac:dyDescent="0.2">
      <c r="B3866" s="124"/>
      <c r="C3866" s="137"/>
      <c r="D3866" s="138">
        <f t="shared" si="360"/>
        <v>0</v>
      </c>
      <c r="E3866" s="231"/>
      <c r="F3866" s="119"/>
      <c r="G3866" s="139">
        <f t="shared" si="364"/>
        <v>0</v>
      </c>
      <c r="H3866" s="140">
        <f t="shared" si="361"/>
        <v>0</v>
      </c>
      <c r="I3866" s="122">
        <f t="shared" si="365"/>
        <v>0</v>
      </c>
      <c r="K3866" s="120"/>
      <c r="L3866" s="141" t="e">
        <f t="shared" si="362"/>
        <v>#N/A</v>
      </c>
      <c r="M3866" s="142">
        <f>IF(C3866="ZZ Group",(SUM(IFERROR(SUM(VLOOKUP(C3866,SpeciesLookup,37,FALSE)*E3866/L3866*20*0.001),0)*(1-G3866))),SUM(IFERROR(SUM(VLOOKUP(C3866,SpeciesLookup,37,FALSE)/L3866*'6. Look Up Tables'!$M$9*0.001),0)*(1-G3866)))</f>
        <v>0</v>
      </c>
      <c r="N3866" s="120" t="s">
        <v>114</v>
      </c>
      <c r="O3866" s="122">
        <f t="shared" si="363"/>
        <v>0</v>
      </c>
      <c r="P3866" s="123"/>
    </row>
    <row r="3867" spans="2:16" x14ac:dyDescent="0.2">
      <c r="B3867" s="124"/>
      <c r="C3867" s="137"/>
      <c r="D3867" s="138">
        <f t="shared" si="360"/>
        <v>0</v>
      </c>
      <c r="E3867" s="231"/>
      <c r="F3867" s="119"/>
      <c r="G3867" s="139">
        <f t="shared" si="364"/>
        <v>0</v>
      </c>
      <c r="H3867" s="140">
        <f t="shared" si="361"/>
        <v>0</v>
      </c>
      <c r="I3867" s="122">
        <f t="shared" si="365"/>
        <v>0</v>
      </c>
      <c r="K3867" s="120"/>
      <c r="L3867" s="141" t="e">
        <f t="shared" si="362"/>
        <v>#N/A</v>
      </c>
      <c r="M3867" s="142">
        <f>IF(C3867="ZZ Group",(SUM(IFERROR(SUM(VLOOKUP(C3867,SpeciesLookup,37,FALSE)*E3867/L3867*20*0.001),0)*(1-G3867))),SUM(IFERROR(SUM(VLOOKUP(C3867,SpeciesLookup,37,FALSE)/L3867*'6. Look Up Tables'!$M$9*0.001),0)*(1-G3867)))</f>
        <v>0</v>
      </c>
      <c r="N3867" s="120" t="s">
        <v>114</v>
      </c>
      <c r="O3867" s="122">
        <f t="shared" si="363"/>
        <v>0</v>
      </c>
      <c r="P3867" s="123"/>
    </row>
    <row r="3868" spans="2:16" x14ac:dyDescent="0.2">
      <c r="B3868" s="124"/>
      <c r="C3868" s="137"/>
      <c r="D3868" s="138">
        <f t="shared" si="360"/>
        <v>0</v>
      </c>
      <c r="E3868" s="231"/>
      <c r="F3868" s="119"/>
      <c r="G3868" s="139">
        <f t="shared" si="364"/>
        <v>0</v>
      </c>
      <c r="H3868" s="140">
        <f t="shared" si="361"/>
        <v>0</v>
      </c>
      <c r="I3868" s="122">
        <f t="shared" si="365"/>
        <v>0</v>
      </c>
      <c r="K3868" s="120"/>
      <c r="L3868" s="141" t="e">
        <f t="shared" si="362"/>
        <v>#N/A</v>
      </c>
      <c r="M3868" s="142">
        <f>IF(C3868="ZZ Group",(SUM(IFERROR(SUM(VLOOKUP(C3868,SpeciesLookup,37,FALSE)*E3868/L3868*20*0.001),0)*(1-G3868))),SUM(IFERROR(SUM(VLOOKUP(C3868,SpeciesLookup,37,FALSE)/L3868*'6. Look Up Tables'!$M$9*0.001),0)*(1-G3868)))</f>
        <v>0</v>
      </c>
      <c r="N3868" s="120" t="s">
        <v>114</v>
      </c>
      <c r="O3868" s="122">
        <f t="shared" si="363"/>
        <v>0</v>
      </c>
      <c r="P3868" s="123"/>
    </row>
    <row r="3869" spans="2:16" x14ac:dyDescent="0.2">
      <c r="B3869" s="124"/>
      <c r="C3869" s="137"/>
      <c r="D3869" s="138">
        <f t="shared" si="360"/>
        <v>0</v>
      </c>
      <c r="E3869" s="231"/>
      <c r="F3869" s="119"/>
      <c r="G3869" s="139">
        <f t="shared" si="364"/>
        <v>0</v>
      </c>
      <c r="H3869" s="140">
        <f t="shared" si="361"/>
        <v>0</v>
      </c>
      <c r="I3869" s="122">
        <f t="shared" si="365"/>
        <v>0</v>
      </c>
      <c r="K3869" s="120"/>
      <c r="L3869" s="141" t="e">
        <f t="shared" si="362"/>
        <v>#N/A</v>
      </c>
      <c r="M3869" s="142">
        <f>IF(C3869="ZZ Group",(SUM(IFERROR(SUM(VLOOKUP(C3869,SpeciesLookup,37,FALSE)*E3869/L3869*20*0.001),0)*(1-G3869))),SUM(IFERROR(SUM(VLOOKUP(C3869,SpeciesLookup,37,FALSE)/L3869*'6. Look Up Tables'!$M$9*0.001),0)*(1-G3869)))</f>
        <v>0</v>
      </c>
      <c r="N3869" s="120" t="s">
        <v>114</v>
      </c>
      <c r="O3869" s="122">
        <f t="shared" si="363"/>
        <v>0</v>
      </c>
      <c r="P3869" s="123"/>
    </row>
    <row r="3870" spans="2:16" x14ac:dyDescent="0.2">
      <c r="B3870" s="124"/>
      <c r="C3870" s="137"/>
      <c r="D3870" s="138">
        <f t="shared" si="360"/>
        <v>0</v>
      </c>
      <c r="E3870" s="231"/>
      <c r="F3870" s="119"/>
      <c r="G3870" s="139">
        <f t="shared" si="364"/>
        <v>0</v>
      </c>
      <c r="H3870" s="140">
        <f t="shared" si="361"/>
        <v>0</v>
      </c>
      <c r="I3870" s="122">
        <f t="shared" si="365"/>
        <v>0</v>
      </c>
      <c r="K3870" s="120"/>
      <c r="L3870" s="141" t="e">
        <f t="shared" si="362"/>
        <v>#N/A</v>
      </c>
      <c r="M3870" s="142">
        <f>IF(C3870="ZZ Group",(SUM(IFERROR(SUM(VLOOKUP(C3870,SpeciesLookup,37,FALSE)*E3870/L3870*20*0.001),0)*(1-G3870))),SUM(IFERROR(SUM(VLOOKUP(C3870,SpeciesLookup,37,FALSE)/L3870*'6. Look Up Tables'!$M$9*0.001),0)*(1-G3870)))</f>
        <v>0</v>
      </c>
      <c r="N3870" s="120" t="s">
        <v>114</v>
      </c>
      <c r="O3870" s="122">
        <f t="shared" si="363"/>
        <v>0</v>
      </c>
      <c r="P3870" s="123"/>
    </row>
    <row r="3871" spans="2:16" x14ac:dyDescent="0.2">
      <c r="B3871" s="124"/>
      <c r="C3871" s="137"/>
      <c r="D3871" s="138">
        <f t="shared" si="360"/>
        <v>0</v>
      </c>
      <c r="E3871" s="231"/>
      <c r="F3871" s="119"/>
      <c r="G3871" s="139">
        <f t="shared" si="364"/>
        <v>0</v>
      </c>
      <c r="H3871" s="140">
        <f t="shared" si="361"/>
        <v>0</v>
      </c>
      <c r="I3871" s="122">
        <f t="shared" si="365"/>
        <v>0</v>
      </c>
      <c r="K3871" s="120"/>
      <c r="L3871" s="141" t="e">
        <f t="shared" si="362"/>
        <v>#N/A</v>
      </c>
      <c r="M3871" s="142">
        <f>IF(C3871="ZZ Group",(SUM(IFERROR(SUM(VLOOKUP(C3871,SpeciesLookup,37,FALSE)*E3871/L3871*20*0.001),0)*(1-G3871))),SUM(IFERROR(SUM(VLOOKUP(C3871,SpeciesLookup,37,FALSE)/L3871*'6. Look Up Tables'!$M$9*0.001),0)*(1-G3871)))</f>
        <v>0</v>
      </c>
      <c r="N3871" s="120" t="s">
        <v>114</v>
      </c>
      <c r="O3871" s="122">
        <f t="shared" si="363"/>
        <v>0</v>
      </c>
      <c r="P3871" s="123"/>
    </row>
    <row r="3872" spans="2:16" x14ac:dyDescent="0.2">
      <c r="B3872" s="124"/>
      <c r="C3872" s="137"/>
      <c r="D3872" s="138">
        <f t="shared" si="360"/>
        <v>0</v>
      </c>
      <c r="E3872" s="231"/>
      <c r="F3872" s="119"/>
      <c r="G3872" s="139">
        <f t="shared" si="364"/>
        <v>0</v>
      </c>
      <c r="H3872" s="140">
        <f t="shared" si="361"/>
        <v>0</v>
      </c>
      <c r="I3872" s="122">
        <f t="shared" si="365"/>
        <v>0</v>
      </c>
      <c r="K3872" s="120"/>
      <c r="L3872" s="141" t="e">
        <f t="shared" si="362"/>
        <v>#N/A</v>
      </c>
      <c r="M3872" s="142">
        <f>IF(C3872="ZZ Group",(SUM(IFERROR(SUM(VLOOKUP(C3872,SpeciesLookup,37,FALSE)*E3872/L3872*20*0.001),0)*(1-G3872))),SUM(IFERROR(SUM(VLOOKUP(C3872,SpeciesLookup,37,FALSE)/L3872*'6. Look Up Tables'!$M$9*0.001),0)*(1-G3872)))</f>
        <v>0</v>
      </c>
      <c r="N3872" s="120" t="s">
        <v>114</v>
      </c>
      <c r="O3872" s="122">
        <f t="shared" si="363"/>
        <v>0</v>
      </c>
      <c r="P3872" s="123"/>
    </row>
    <row r="3873" spans="2:16" x14ac:dyDescent="0.2">
      <c r="B3873" s="124"/>
      <c r="C3873" s="137"/>
      <c r="D3873" s="138">
        <f t="shared" si="360"/>
        <v>0</v>
      </c>
      <c r="E3873" s="231"/>
      <c r="F3873" s="119"/>
      <c r="G3873" s="139">
        <f t="shared" si="364"/>
        <v>0</v>
      </c>
      <c r="H3873" s="140">
        <f t="shared" si="361"/>
        <v>0</v>
      </c>
      <c r="I3873" s="122">
        <f t="shared" si="365"/>
        <v>0</v>
      </c>
      <c r="K3873" s="120"/>
      <c r="L3873" s="141" t="e">
        <f t="shared" si="362"/>
        <v>#N/A</v>
      </c>
      <c r="M3873" s="142">
        <f>IF(C3873="ZZ Group",(SUM(IFERROR(SUM(VLOOKUP(C3873,SpeciesLookup,37,FALSE)*E3873/L3873*20*0.001),0)*(1-G3873))),SUM(IFERROR(SUM(VLOOKUP(C3873,SpeciesLookup,37,FALSE)/L3873*'6. Look Up Tables'!$M$9*0.001),0)*(1-G3873)))</f>
        <v>0</v>
      </c>
      <c r="N3873" s="120" t="s">
        <v>114</v>
      </c>
      <c r="O3873" s="122">
        <f t="shared" si="363"/>
        <v>0</v>
      </c>
      <c r="P3873" s="123"/>
    </row>
    <row r="3874" spans="2:16" x14ac:dyDescent="0.2">
      <c r="B3874" s="124"/>
      <c r="C3874" s="137"/>
      <c r="D3874" s="138">
        <f t="shared" si="360"/>
        <v>0</v>
      </c>
      <c r="E3874" s="231"/>
      <c r="F3874" s="119"/>
      <c r="G3874" s="139">
        <f t="shared" si="364"/>
        <v>0</v>
      </c>
      <c r="H3874" s="140">
        <f t="shared" si="361"/>
        <v>0</v>
      </c>
      <c r="I3874" s="122">
        <f t="shared" si="365"/>
        <v>0</v>
      </c>
      <c r="K3874" s="120"/>
      <c r="L3874" s="141" t="e">
        <f t="shared" si="362"/>
        <v>#N/A</v>
      </c>
      <c r="M3874" s="142">
        <f>IF(C3874="ZZ Group",(SUM(IFERROR(SUM(VLOOKUP(C3874,SpeciesLookup,37,FALSE)*E3874/L3874*20*0.001),0)*(1-G3874))),SUM(IFERROR(SUM(VLOOKUP(C3874,SpeciesLookup,37,FALSE)/L3874*'6. Look Up Tables'!$M$9*0.001),0)*(1-G3874)))</f>
        <v>0</v>
      </c>
      <c r="N3874" s="120" t="s">
        <v>114</v>
      </c>
      <c r="O3874" s="122">
        <f t="shared" si="363"/>
        <v>0</v>
      </c>
      <c r="P3874" s="123"/>
    </row>
    <row r="3875" spans="2:16" x14ac:dyDescent="0.2">
      <c r="B3875" s="124"/>
      <c r="C3875" s="137"/>
      <c r="D3875" s="138">
        <f t="shared" si="360"/>
        <v>0</v>
      </c>
      <c r="E3875" s="231"/>
      <c r="F3875" s="119"/>
      <c r="G3875" s="139">
        <f t="shared" si="364"/>
        <v>0</v>
      </c>
      <c r="H3875" s="140">
        <f t="shared" si="361"/>
        <v>0</v>
      </c>
      <c r="I3875" s="122">
        <f t="shared" si="365"/>
        <v>0</v>
      </c>
      <c r="K3875" s="120"/>
      <c r="L3875" s="141" t="e">
        <f t="shared" si="362"/>
        <v>#N/A</v>
      </c>
      <c r="M3875" s="142">
        <f>IF(C3875="ZZ Group",(SUM(IFERROR(SUM(VLOOKUP(C3875,SpeciesLookup,37,FALSE)*E3875/L3875*20*0.001),0)*(1-G3875))),SUM(IFERROR(SUM(VLOOKUP(C3875,SpeciesLookup,37,FALSE)/L3875*'6. Look Up Tables'!$M$9*0.001),0)*(1-G3875)))</f>
        <v>0</v>
      </c>
      <c r="N3875" s="120" t="s">
        <v>114</v>
      </c>
      <c r="O3875" s="122">
        <f t="shared" si="363"/>
        <v>0</v>
      </c>
      <c r="P3875" s="123"/>
    </row>
    <row r="3876" spans="2:16" x14ac:dyDescent="0.2">
      <c r="B3876" s="124"/>
      <c r="C3876" s="137"/>
      <c r="D3876" s="138">
        <f t="shared" si="360"/>
        <v>0</v>
      </c>
      <c r="E3876" s="231"/>
      <c r="F3876" s="119"/>
      <c r="G3876" s="139">
        <f t="shared" si="364"/>
        <v>0</v>
      </c>
      <c r="H3876" s="140">
        <f t="shared" si="361"/>
        <v>0</v>
      </c>
      <c r="I3876" s="122">
        <f t="shared" si="365"/>
        <v>0</v>
      </c>
      <c r="K3876" s="120"/>
      <c r="L3876" s="141" t="e">
        <f t="shared" si="362"/>
        <v>#N/A</v>
      </c>
      <c r="M3876" s="142">
        <f>IF(C3876="ZZ Group",(SUM(IFERROR(SUM(VLOOKUP(C3876,SpeciesLookup,37,FALSE)*E3876/L3876*20*0.001),0)*(1-G3876))),SUM(IFERROR(SUM(VLOOKUP(C3876,SpeciesLookup,37,FALSE)/L3876*'6. Look Up Tables'!$M$9*0.001),0)*(1-G3876)))</f>
        <v>0</v>
      </c>
      <c r="N3876" s="120" t="s">
        <v>114</v>
      </c>
      <c r="O3876" s="122">
        <f t="shared" si="363"/>
        <v>0</v>
      </c>
      <c r="P3876" s="123"/>
    </row>
    <row r="3877" spans="2:16" x14ac:dyDescent="0.2">
      <c r="B3877" s="124"/>
      <c r="C3877" s="137"/>
      <c r="D3877" s="138">
        <f t="shared" si="360"/>
        <v>0</v>
      </c>
      <c r="E3877" s="231"/>
      <c r="F3877" s="119"/>
      <c r="G3877" s="139">
        <f t="shared" si="364"/>
        <v>0</v>
      </c>
      <c r="H3877" s="140">
        <f t="shared" si="361"/>
        <v>0</v>
      </c>
      <c r="I3877" s="122">
        <f t="shared" si="365"/>
        <v>0</v>
      </c>
      <c r="K3877" s="120"/>
      <c r="L3877" s="141" t="e">
        <f t="shared" si="362"/>
        <v>#N/A</v>
      </c>
      <c r="M3877" s="142">
        <f>IF(C3877="ZZ Group",(SUM(IFERROR(SUM(VLOOKUP(C3877,SpeciesLookup,37,FALSE)*E3877/L3877*20*0.001),0)*(1-G3877))),SUM(IFERROR(SUM(VLOOKUP(C3877,SpeciesLookup,37,FALSE)/L3877*'6. Look Up Tables'!$M$9*0.001),0)*(1-G3877)))</f>
        <v>0</v>
      </c>
      <c r="N3877" s="120" t="s">
        <v>114</v>
      </c>
      <c r="O3877" s="122">
        <f t="shared" si="363"/>
        <v>0</v>
      </c>
      <c r="P3877" s="123"/>
    </row>
    <row r="3878" spans="2:16" x14ac:dyDescent="0.2">
      <c r="B3878" s="124"/>
      <c r="C3878" s="137"/>
      <c r="D3878" s="138">
        <f t="shared" si="360"/>
        <v>0</v>
      </c>
      <c r="E3878" s="231"/>
      <c r="F3878" s="119"/>
      <c r="G3878" s="139">
        <f t="shared" si="364"/>
        <v>0</v>
      </c>
      <c r="H3878" s="140">
        <f t="shared" si="361"/>
        <v>0</v>
      </c>
      <c r="I3878" s="122">
        <f t="shared" si="365"/>
        <v>0</v>
      </c>
      <c r="K3878" s="120"/>
      <c r="L3878" s="141" t="e">
        <f t="shared" si="362"/>
        <v>#N/A</v>
      </c>
      <c r="M3878" s="142">
        <f>IF(C3878="ZZ Group",(SUM(IFERROR(SUM(VLOOKUP(C3878,SpeciesLookup,37,FALSE)*E3878/L3878*20*0.001),0)*(1-G3878))),SUM(IFERROR(SUM(VLOOKUP(C3878,SpeciesLookup,37,FALSE)/L3878*'6. Look Up Tables'!$M$9*0.001),0)*(1-G3878)))</f>
        <v>0</v>
      </c>
      <c r="N3878" s="120" t="s">
        <v>114</v>
      </c>
      <c r="O3878" s="122">
        <f t="shared" si="363"/>
        <v>0</v>
      </c>
      <c r="P3878" s="123"/>
    </row>
    <row r="3879" spans="2:16" x14ac:dyDescent="0.2">
      <c r="B3879" s="124"/>
      <c r="C3879" s="137"/>
      <c r="D3879" s="138">
        <f t="shared" si="360"/>
        <v>0</v>
      </c>
      <c r="E3879" s="231"/>
      <c r="F3879" s="119"/>
      <c r="G3879" s="139">
        <f t="shared" si="364"/>
        <v>0</v>
      </c>
      <c r="H3879" s="140">
        <f t="shared" si="361"/>
        <v>0</v>
      </c>
      <c r="I3879" s="122">
        <f t="shared" si="365"/>
        <v>0</v>
      </c>
      <c r="K3879" s="120"/>
      <c r="L3879" s="141" t="e">
        <f t="shared" si="362"/>
        <v>#N/A</v>
      </c>
      <c r="M3879" s="142">
        <f>IF(C3879="ZZ Group",(SUM(IFERROR(SUM(VLOOKUP(C3879,SpeciesLookup,37,FALSE)*E3879/L3879*20*0.001),0)*(1-G3879))),SUM(IFERROR(SUM(VLOOKUP(C3879,SpeciesLookup,37,FALSE)/L3879*'6. Look Up Tables'!$M$9*0.001),0)*(1-G3879)))</f>
        <v>0</v>
      </c>
      <c r="N3879" s="120" t="s">
        <v>114</v>
      </c>
      <c r="O3879" s="122">
        <f t="shared" si="363"/>
        <v>0</v>
      </c>
      <c r="P3879" s="123"/>
    </row>
    <row r="3880" spans="2:16" x14ac:dyDescent="0.2">
      <c r="B3880" s="124"/>
      <c r="C3880" s="137"/>
      <c r="D3880" s="138">
        <f t="shared" si="360"/>
        <v>0</v>
      </c>
      <c r="E3880" s="231"/>
      <c r="F3880" s="119"/>
      <c r="G3880" s="139">
        <f t="shared" si="364"/>
        <v>0</v>
      </c>
      <c r="H3880" s="140">
        <f t="shared" si="361"/>
        <v>0</v>
      </c>
      <c r="I3880" s="122">
        <f t="shared" si="365"/>
        <v>0</v>
      </c>
      <c r="K3880" s="120"/>
      <c r="L3880" s="141" t="e">
        <f t="shared" si="362"/>
        <v>#N/A</v>
      </c>
      <c r="M3880" s="142">
        <f>IF(C3880="ZZ Group",(SUM(IFERROR(SUM(VLOOKUP(C3880,SpeciesLookup,37,FALSE)*E3880/L3880*20*0.001),0)*(1-G3880))),SUM(IFERROR(SUM(VLOOKUP(C3880,SpeciesLookup,37,FALSE)/L3880*'6. Look Up Tables'!$M$9*0.001),0)*(1-G3880)))</f>
        <v>0</v>
      </c>
      <c r="N3880" s="120" t="s">
        <v>114</v>
      </c>
      <c r="O3880" s="122">
        <f t="shared" si="363"/>
        <v>0</v>
      </c>
      <c r="P3880" s="123"/>
    </row>
    <row r="3881" spans="2:16" x14ac:dyDescent="0.2">
      <c r="B3881" s="124"/>
      <c r="C3881" s="137"/>
      <c r="D3881" s="138">
        <f t="shared" si="360"/>
        <v>0</v>
      </c>
      <c r="E3881" s="231"/>
      <c r="F3881" s="119"/>
      <c r="G3881" s="139">
        <f t="shared" si="364"/>
        <v>0</v>
      </c>
      <c r="H3881" s="140">
        <f t="shared" si="361"/>
        <v>0</v>
      </c>
      <c r="I3881" s="122">
        <f t="shared" si="365"/>
        <v>0</v>
      </c>
      <c r="K3881" s="120"/>
      <c r="L3881" s="141" t="e">
        <f t="shared" si="362"/>
        <v>#N/A</v>
      </c>
      <c r="M3881" s="142">
        <f>IF(C3881="ZZ Group",(SUM(IFERROR(SUM(VLOOKUP(C3881,SpeciesLookup,37,FALSE)*E3881/L3881*20*0.001),0)*(1-G3881))),SUM(IFERROR(SUM(VLOOKUP(C3881,SpeciesLookup,37,FALSE)/L3881*'6. Look Up Tables'!$M$9*0.001),0)*(1-G3881)))</f>
        <v>0</v>
      </c>
      <c r="N3881" s="120" t="s">
        <v>114</v>
      </c>
      <c r="O3881" s="122">
        <f t="shared" si="363"/>
        <v>0</v>
      </c>
      <c r="P3881" s="123"/>
    </row>
    <row r="3882" spans="2:16" x14ac:dyDescent="0.2">
      <c r="B3882" s="124"/>
      <c r="C3882" s="137"/>
      <c r="D3882" s="138">
        <f t="shared" si="360"/>
        <v>0</v>
      </c>
      <c r="E3882" s="231"/>
      <c r="F3882" s="119"/>
      <c r="G3882" s="139">
        <f t="shared" si="364"/>
        <v>0</v>
      </c>
      <c r="H3882" s="140">
        <f t="shared" si="361"/>
        <v>0</v>
      </c>
      <c r="I3882" s="122">
        <f t="shared" si="365"/>
        <v>0</v>
      </c>
      <c r="K3882" s="120"/>
      <c r="L3882" s="141" t="e">
        <f t="shared" si="362"/>
        <v>#N/A</v>
      </c>
      <c r="M3882" s="142">
        <f>IF(C3882="ZZ Group",(SUM(IFERROR(SUM(VLOOKUP(C3882,SpeciesLookup,37,FALSE)*E3882/L3882*20*0.001),0)*(1-G3882))),SUM(IFERROR(SUM(VLOOKUP(C3882,SpeciesLookup,37,FALSE)/L3882*'6. Look Up Tables'!$M$9*0.001),0)*(1-G3882)))</f>
        <v>0</v>
      </c>
      <c r="N3882" s="120" t="s">
        <v>114</v>
      </c>
      <c r="O3882" s="122">
        <f t="shared" si="363"/>
        <v>0</v>
      </c>
      <c r="P3882" s="123"/>
    </row>
    <row r="3883" spans="2:16" x14ac:dyDescent="0.2">
      <c r="B3883" s="124"/>
      <c r="C3883" s="137"/>
      <c r="D3883" s="138">
        <f t="shared" si="360"/>
        <v>0</v>
      </c>
      <c r="E3883" s="231"/>
      <c r="F3883" s="119"/>
      <c r="G3883" s="139">
        <f t="shared" si="364"/>
        <v>0</v>
      </c>
      <c r="H3883" s="140">
        <f t="shared" si="361"/>
        <v>0</v>
      </c>
      <c r="I3883" s="122">
        <f t="shared" si="365"/>
        <v>0</v>
      </c>
      <c r="K3883" s="120"/>
      <c r="L3883" s="141" t="e">
        <f t="shared" si="362"/>
        <v>#N/A</v>
      </c>
      <c r="M3883" s="142">
        <f>IF(C3883="ZZ Group",(SUM(IFERROR(SUM(VLOOKUP(C3883,SpeciesLookup,37,FALSE)*E3883/L3883*20*0.001),0)*(1-G3883))),SUM(IFERROR(SUM(VLOOKUP(C3883,SpeciesLookup,37,FALSE)/L3883*'6. Look Up Tables'!$M$9*0.001),0)*(1-G3883)))</f>
        <v>0</v>
      </c>
      <c r="N3883" s="120" t="s">
        <v>114</v>
      </c>
      <c r="O3883" s="122">
        <f t="shared" si="363"/>
        <v>0</v>
      </c>
      <c r="P3883" s="123"/>
    </row>
    <row r="3884" spans="2:16" x14ac:dyDescent="0.2">
      <c r="B3884" s="124"/>
      <c r="C3884" s="137"/>
      <c r="D3884" s="138">
        <f t="shared" si="360"/>
        <v>0</v>
      </c>
      <c r="E3884" s="231"/>
      <c r="F3884" s="119"/>
      <c r="G3884" s="139">
        <f t="shared" si="364"/>
        <v>0</v>
      </c>
      <c r="H3884" s="140">
        <f t="shared" si="361"/>
        <v>0</v>
      </c>
      <c r="I3884" s="122">
        <f t="shared" si="365"/>
        <v>0</v>
      </c>
      <c r="K3884" s="120"/>
      <c r="L3884" s="141" t="e">
        <f t="shared" si="362"/>
        <v>#N/A</v>
      </c>
      <c r="M3884" s="142">
        <f>IF(C3884="ZZ Group",(SUM(IFERROR(SUM(VLOOKUP(C3884,SpeciesLookup,37,FALSE)*E3884/L3884*20*0.001),0)*(1-G3884))),SUM(IFERROR(SUM(VLOOKUP(C3884,SpeciesLookup,37,FALSE)/L3884*'6. Look Up Tables'!$M$9*0.001),0)*(1-G3884)))</f>
        <v>0</v>
      </c>
      <c r="N3884" s="120" t="s">
        <v>114</v>
      </c>
      <c r="O3884" s="122">
        <f t="shared" si="363"/>
        <v>0</v>
      </c>
      <c r="P3884" s="123"/>
    </row>
    <row r="3885" spans="2:16" x14ac:dyDescent="0.2">
      <c r="B3885" s="124"/>
      <c r="C3885" s="137"/>
      <c r="D3885" s="138">
        <f t="shared" si="360"/>
        <v>0</v>
      </c>
      <c r="E3885" s="231"/>
      <c r="F3885" s="119"/>
      <c r="G3885" s="139">
        <f t="shared" si="364"/>
        <v>0</v>
      </c>
      <c r="H3885" s="140">
        <f t="shared" si="361"/>
        <v>0</v>
      </c>
      <c r="I3885" s="122">
        <f t="shared" si="365"/>
        <v>0</v>
      </c>
      <c r="K3885" s="120"/>
      <c r="L3885" s="141" t="e">
        <f t="shared" si="362"/>
        <v>#N/A</v>
      </c>
      <c r="M3885" s="142">
        <f>IF(C3885="ZZ Group",(SUM(IFERROR(SUM(VLOOKUP(C3885,SpeciesLookup,37,FALSE)*E3885/L3885*20*0.001),0)*(1-G3885))),SUM(IFERROR(SUM(VLOOKUP(C3885,SpeciesLookup,37,FALSE)/L3885*'6. Look Up Tables'!$M$9*0.001),0)*(1-G3885)))</f>
        <v>0</v>
      </c>
      <c r="N3885" s="120" t="s">
        <v>114</v>
      </c>
      <c r="O3885" s="122">
        <f t="shared" si="363"/>
        <v>0</v>
      </c>
      <c r="P3885" s="123"/>
    </row>
    <row r="3886" spans="2:16" x14ac:dyDescent="0.2">
      <c r="B3886" s="124"/>
      <c r="C3886" s="137"/>
      <c r="D3886" s="138">
        <f t="shared" si="360"/>
        <v>0</v>
      </c>
      <c r="E3886" s="231"/>
      <c r="F3886" s="119"/>
      <c r="G3886" s="139">
        <f t="shared" si="364"/>
        <v>0</v>
      </c>
      <c r="H3886" s="140">
        <f t="shared" si="361"/>
        <v>0</v>
      </c>
      <c r="I3886" s="122">
        <f t="shared" si="365"/>
        <v>0</v>
      </c>
      <c r="K3886" s="120"/>
      <c r="L3886" s="141" t="e">
        <f t="shared" si="362"/>
        <v>#N/A</v>
      </c>
      <c r="M3886" s="142">
        <f>IF(C3886="ZZ Group",(SUM(IFERROR(SUM(VLOOKUP(C3886,SpeciesLookup,37,FALSE)*E3886/L3886*20*0.001),0)*(1-G3886))),SUM(IFERROR(SUM(VLOOKUP(C3886,SpeciesLookup,37,FALSE)/L3886*'6. Look Up Tables'!$M$9*0.001),0)*(1-G3886)))</f>
        <v>0</v>
      </c>
      <c r="N3886" s="120" t="s">
        <v>114</v>
      </c>
      <c r="O3886" s="122">
        <f t="shared" si="363"/>
        <v>0</v>
      </c>
      <c r="P3886" s="123"/>
    </row>
    <row r="3887" spans="2:16" x14ac:dyDescent="0.2">
      <c r="B3887" s="124"/>
      <c r="C3887" s="137"/>
      <c r="D3887" s="138">
        <f t="shared" si="360"/>
        <v>0</v>
      </c>
      <c r="E3887" s="231"/>
      <c r="F3887" s="119"/>
      <c r="G3887" s="139">
        <f t="shared" si="364"/>
        <v>0</v>
      </c>
      <c r="H3887" s="140">
        <f t="shared" si="361"/>
        <v>0</v>
      </c>
      <c r="I3887" s="122">
        <f t="shared" si="365"/>
        <v>0</v>
      </c>
      <c r="K3887" s="120"/>
      <c r="L3887" s="141" t="e">
        <f t="shared" si="362"/>
        <v>#N/A</v>
      </c>
      <c r="M3887" s="142">
        <f>IF(C3887="ZZ Group",(SUM(IFERROR(SUM(VLOOKUP(C3887,SpeciesLookup,37,FALSE)*E3887/L3887*20*0.001),0)*(1-G3887))),SUM(IFERROR(SUM(VLOOKUP(C3887,SpeciesLookup,37,FALSE)/L3887*'6. Look Up Tables'!$M$9*0.001),0)*(1-G3887)))</f>
        <v>0</v>
      </c>
      <c r="N3887" s="120" t="s">
        <v>114</v>
      </c>
      <c r="O3887" s="122">
        <f t="shared" si="363"/>
        <v>0</v>
      </c>
      <c r="P3887" s="123"/>
    </row>
    <row r="3888" spans="2:16" x14ac:dyDescent="0.2">
      <c r="B3888" s="124"/>
      <c r="C3888" s="137"/>
      <c r="D3888" s="138">
        <f t="shared" si="360"/>
        <v>0</v>
      </c>
      <c r="E3888" s="231"/>
      <c r="F3888" s="119"/>
      <c r="G3888" s="139">
        <f t="shared" si="364"/>
        <v>0</v>
      </c>
      <c r="H3888" s="140">
        <f t="shared" si="361"/>
        <v>0</v>
      </c>
      <c r="I3888" s="122">
        <f t="shared" si="365"/>
        <v>0</v>
      </c>
      <c r="K3888" s="120"/>
      <c r="L3888" s="141" t="e">
        <f t="shared" si="362"/>
        <v>#N/A</v>
      </c>
      <c r="M3888" s="142">
        <f>IF(C3888="ZZ Group",(SUM(IFERROR(SUM(VLOOKUP(C3888,SpeciesLookup,37,FALSE)*E3888/L3888*20*0.001),0)*(1-G3888))),SUM(IFERROR(SUM(VLOOKUP(C3888,SpeciesLookup,37,FALSE)/L3888*'6. Look Up Tables'!$M$9*0.001),0)*(1-G3888)))</f>
        <v>0</v>
      </c>
      <c r="N3888" s="120" t="s">
        <v>114</v>
      </c>
      <c r="O3888" s="122">
        <f t="shared" si="363"/>
        <v>0</v>
      </c>
      <c r="P3888" s="123"/>
    </row>
    <row r="3889" spans="2:16" x14ac:dyDescent="0.2">
      <c r="B3889" s="124"/>
      <c r="C3889" s="137"/>
      <c r="D3889" s="138">
        <f t="shared" si="360"/>
        <v>0</v>
      </c>
      <c r="E3889" s="231"/>
      <c r="F3889" s="119"/>
      <c r="G3889" s="139">
        <f t="shared" si="364"/>
        <v>0</v>
      </c>
      <c r="H3889" s="140">
        <f t="shared" si="361"/>
        <v>0</v>
      </c>
      <c r="I3889" s="122">
        <f t="shared" si="365"/>
        <v>0</v>
      </c>
      <c r="K3889" s="120"/>
      <c r="L3889" s="141" t="e">
        <f t="shared" si="362"/>
        <v>#N/A</v>
      </c>
      <c r="M3889" s="142">
        <f>IF(C3889="ZZ Group",(SUM(IFERROR(SUM(VLOOKUP(C3889,SpeciesLookup,37,FALSE)*E3889/L3889*20*0.001),0)*(1-G3889))),SUM(IFERROR(SUM(VLOOKUP(C3889,SpeciesLookup,37,FALSE)/L3889*'6. Look Up Tables'!$M$9*0.001),0)*(1-G3889)))</f>
        <v>0</v>
      </c>
      <c r="N3889" s="120" t="s">
        <v>114</v>
      </c>
      <c r="O3889" s="122">
        <f t="shared" si="363"/>
        <v>0</v>
      </c>
      <c r="P3889" s="123"/>
    </row>
    <row r="3890" spans="2:16" x14ac:dyDescent="0.2">
      <c r="B3890" s="124"/>
      <c r="C3890" s="137"/>
      <c r="D3890" s="138">
        <f t="shared" si="360"/>
        <v>0</v>
      </c>
      <c r="E3890" s="231"/>
      <c r="F3890" s="119"/>
      <c r="G3890" s="139">
        <f t="shared" si="364"/>
        <v>0</v>
      </c>
      <c r="H3890" s="140">
        <f t="shared" si="361"/>
        <v>0</v>
      </c>
      <c r="I3890" s="122">
        <f t="shared" si="365"/>
        <v>0</v>
      </c>
      <c r="K3890" s="120"/>
      <c r="L3890" s="141" t="e">
        <f t="shared" si="362"/>
        <v>#N/A</v>
      </c>
      <c r="M3890" s="142">
        <f>IF(C3890="ZZ Group",(SUM(IFERROR(SUM(VLOOKUP(C3890,SpeciesLookup,37,FALSE)*E3890/L3890*20*0.001),0)*(1-G3890))),SUM(IFERROR(SUM(VLOOKUP(C3890,SpeciesLookup,37,FALSE)/L3890*'6. Look Up Tables'!$M$9*0.001),0)*(1-G3890)))</f>
        <v>0</v>
      </c>
      <c r="N3890" s="120" t="s">
        <v>114</v>
      </c>
      <c r="O3890" s="122">
        <f t="shared" si="363"/>
        <v>0</v>
      </c>
      <c r="P3890" s="123"/>
    </row>
    <row r="3891" spans="2:16" x14ac:dyDescent="0.2">
      <c r="B3891" s="124"/>
      <c r="C3891" s="137"/>
      <c r="D3891" s="138">
        <f t="shared" si="360"/>
        <v>0</v>
      </c>
      <c r="E3891" s="231"/>
      <c r="F3891" s="119"/>
      <c r="G3891" s="139">
        <f t="shared" si="364"/>
        <v>0</v>
      </c>
      <c r="H3891" s="140">
        <f t="shared" si="361"/>
        <v>0</v>
      </c>
      <c r="I3891" s="122">
        <f t="shared" si="365"/>
        <v>0</v>
      </c>
      <c r="K3891" s="120"/>
      <c r="L3891" s="141" t="e">
        <f t="shared" si="362"/>
        <v>#N/A</v>
      </c>
      <c r="M3891" s="142">
        <f>IF(C3891="ZZ Group",(SUM(IFERROR(SUM(VLOOKUP(C3891,SpeciesLookup,37,FALSE)*E3891/L3891*20*0.001),0)*(1-G3891))),SUM(IFERROR(SUM(VLOOKUP(C3891,SpeciesLookup,37,FALSE)/L3891*'6. Look Up Tables'!$M$9*0.001),0)*(1-G3891)))</f>
        <v>0</v>
      </c>
      <c r="N3891" s="120" t="s">
        <v>114</v>
      </c>
      <c r="O3891" s="122">
        <f t="shared" si="363"/>
        <v>0</v>
      </c>
      <c r="P3891" s="123"/>
    </row>
    <row r="3892" spans="2:16" x14ac:dyDescent="0.2">
      <c r="B3892" s="124"/>
      <c r="C3892" s="137"/>
      <c r="D3892" s="138">
        <f t="shared" si="360"/>
        <v>0</v>
      </c>
      <c r="E3892" s="231"/>
      <c r="F3892" s="119"/>
      <c r="G3892" s="139">
        <f t="shared" si="364"/>
        <v>0</v>
      </c>
      <c r="H3892" s="140">
        <f t="shared" si="361"/>
        <v>0</v>
      </c>
      <c r="I3892" s="122">
        <f t="shared" si="365"/>
        <v>0</v>
      </c>
      <c r="K3892" s="120"/>
      <c r="L3892" s="141" t="e">
        <f t="shared" si="362"/>
        <v>#N/A</v>
      </c>
      <c r="M3892" s="142">
        <f>IF(C3892="ZZ Group",(SUM(IFERROR(SUM(VLOOKUP(C3892,SpeciesLookup,37,FALSE)*E3892/L3892*20*0.001),0)*(1-G3892))),SUM(IFERROR(SUM(VLOOKUP(C3892,SpeciesLookup,37,FALSE)/L3892*'6. Look Up Tables'!$M$9*0.001),0)*(1-G3892)))</f>
        <v>0</v>
      </c>
      <c r="N3892" s="120" t="s">
        <v>114</v>
      </c>
      <c r="O3892" s="122">
        <f t="shared" si="363"/>
        <v>0</v>
      </c>
      <c r="P3892" s="123"/>
    </row>
    <row r="3893" spans="2:16" x14ac:dyDescent="0.2">
      <c r="B3893" s="124"/>
      <c r="C3893" s="137"/>
      <c r="D3893" s="138">
        <f t="shared" si="360"/>
        <v>0</v>
      </c>
      <c r="E3893" s="231"/>
      <c r="F3893" s="119"/>
      <c r="G3893" s="139">
        <f t="shared" si="364"/>
        <v>0</v>
      </c>
      <c r="H3893" s="140">
        <f t="shared" si="361"/>
        <v>0</v>
      </c>
      <c r="I3893" s="122">
        <f t="shared" si="365"/>
        <v>0</v>
      </c>
      <c r="K3893" s="120"/>
      <c r="L3893" s="141" t="e">
        <f t="shared" si="362"/>
        <v>#N/A</v>
      </c>
      <c r="M3893" s="142">
        <f>IF(C3893="ZZ Group",(SUM(IFERROR(SUM(VLOOKUP(C3893,SpeciesLookup,37,FALSE)*E3893/L3893*20*0.001),0)*(1-G3893))),SUM(IFERROR(SUM(VLOOKUP(C3893,SpeciesLookup,37,FALSE)/L3893*'6. Look Up Tables'!$M$9*0.001),0)*(1-G3893)))</f>
        <v>0</v>
      </c>
      <c r="N3893" s="120" t="s">
        <v>114</v>
      </c>
      <c r="O3893" s="122">
        <f t="shared" si="363"/>
        <v>0</v>
      </c>
      <c r="P3893" s="123"/>
    </row>
    <row r="3894" spans="2:16" x14ac:dyDescent="0.2">
      <c r="B3894" s="124"/>
      <c r="C3894" s="137"/>
      <c r="D3894" s="138">
        <f t="shared" si="360"/>
        <v>0</v>
      </c>
      <c r="E3894" s="231"/>
      <c r="F3894" s="119"/>
      <c r="G3894" s="139">
        <f t="shared" si="364"/>
        <v>0</v>
      </c>
      <c r="H3894" s="140">
        <f t="shared" si="361"/>
        <v>0</v>
      </c>
      <c r="I3894" s="122">
        <f t="shared" si="365"/>
        <v>0</v>
      </c>
      <c r="K3894" s="120"/>
      <c r="L3894" s="141" t="e">
        <f t="shared" si="362"/>
        <v>#N/A</v>
      </c>
      <c r="M3894" s="142">
        <f>IF(C3894="ZZ Group",(SUM(IFERROR(SUM(VLOOKUP(C3894,SpeciesLookup,37,FALSE)*E3894/L3894*20*0.001),0)*(1-G3894))),SUM(IFERROR(SUM(VLOOKUP(C3894,SpeciesLookup,37,FALSE)/L3894*'6. Look Up Tables'!$M$9*0.001),0)*(1-G3894)))</f>
        <v>0</v>
      </c>
      <c r="N3894" s="120" t="s">
        <v>114</v>
      </c>
      <c r="O3894" s="122">
        <f t="shared" si="363"/>
        <v>0</v>
      </c>
      <c r="P3894" s="123"/>
    </row>
    <row r="3895" spans="2:16" x14ac:dyDescent="0.2">
      <c r="B3895" s="124"/>
      <c r="C3895" s="137"/>
      <c r="D3895" s="138">
        <f t="shared" si="360"/>
        <v>0</v>
      </c>
      <c r="E3895" s="231"/>
      <c r="F3895" s="119"/>
      <c r="G3895" s="139">
        <f t="shared" si="364"/>
        <v>0</v>
      </c>
      <c r="H3895" s="140">
        <f t="shared" si="361"/>
        <v>0</v>
      </c>
      <c r="I3895" s="122">
        <f t="shared" si="365"/>
        <v>0</v>
      </c>
      <c r="K3895" s="120"/>
      <c r="L3895" s="141" t="e">
        <f t="shared" si="362"/>
        <v>#N/A</v>
      </c>
      <c r="M3895" s="142">
        <f>IF(C3895="ZZ Group",(SUM(IFERROR(SUM(VLOOKUP(C3895,SpeciesLookup,37,FALSE)*E3895/L3895*20*0.001),0)*(1-G3895))),SUM(IFERROR(SUM(VLOOKUP(C3895,SpeciesLookup,37,FALSE)/L3895*'6. Look Up Tables'!$M$9*0.001),0)*(1-G3895)))</f>
        <v>0</v>
      </c>
      <c r="N3895" s="120" t="s">
        <v>114</v>
      </c>
      <c r="O3895" s="122">
        <f t="shared" si="363"/>
        <v>0</v>
      </c>
      <c r="P3895" s="123"/>
    </row>
    <row r="3896" spans="2:16" x14ac:dyDescent="0.2">
      <c r="B3896" s="124"/>
      <c r="C3896" s="137"/>
      <c r="D3896" s="138">
        <f t="shared" si="360"/>
        <v>0</v>
      </c>
      <c r="E3896" s="231"/>
      <c r="F3896" s="119"/>
      <c r="G3896" s="139">
        <f t="shared" si="364"/>
        <v>0</v>
      </c>
      <c r="H3896" s="140">
        <f t="shared" si="361"/>
        <v>0</v>
      </c>
      <c r="I3896" s="122">
        <f t="shared" si="365"/>
        <v>0</v>
      </c>
      <c r="K3896" s="120"/>
      <c r="L3896" s="141" t="e">
        <f t="shared" si="362"/>
        <v>#N/A</v>
      </c>
      <c r="M3896" s="142">
        <f>IF(C3896="ZZ Group",(SUM(IFERROR(SUM(VLOOKUP(C3896,SpeciesLookup,37,FALSE)*E3896/L3896*20*0.001),0)*(1-G3896))),SUM(IFERROR(SUM(VLOOKUP(C3896,SpeciesLookup,37,FALSE)/L3896*'6. Look Up Tables'!$M$9*0.001),0)*(1-G3896)))</f>
        <v>0</v>
      </c>
      <c r="N3896" s="120" t="s">
        <v>114</v>
      </c>
      <c r="O3896" s="122">
        <f t="shared" si="363"/>
        <v>0</v>
      </c>
      <c r="P3896" s="123"/>
    </row>
    <row r="3897" spans="2:16" x14ac:dyDescent="0.2">
      <c r="B3897" s="124"/>
      <c r="C3897" s="137"/>
      <c r="D3897" s="138">
        <f t="shared" si="360"/>
        <v>0</v>
      </c>
      <c r="E3897" s="231"/>
      <c r="F3897" s="119"/>
      <c r="G3897" s="139">
        <f t="shared" si="364"/>
        <v>0</v>
      </c>
      <c r="H3897" s="140">
        <f t="shared" si="361"/>
        <v>0</v>
      </c>
      <c r="I3897" s="122">
        <f t="shared" si="365"/>
        <v>0</v>
      </c>
      <c r="K3897" s="120"/>
      <c r="L3897" s="141" t="e">
        <f t="shared" si="362"/>
        <v>#N/A</v>
      </c>
      <c r="M3897" s="142">
        <f>IF(C3897="ZZ Group",(SUM(IFERROR(SUM(VLOOKUP(C3897,SpeciesLookup,37,FALSE)*E3897/L3897*20*0.001),0)*(1-G3897))),SUM(IFERROR(SUM(VLOOKUP(C3897,SpeciesLookup,37,FALSE)/L3897*'6. Look Up Tables'!$M$9*0.001),0)*(1-G3897)))</f>
        <v>0</v>
      </c>
      <c r="N3897" s="120" t="s">
        <v>114</v>
      </c>
      <c r="O3897" s="122">
        <f t="shared" si="363"/>
        <v>0</v>
      </c>
      <c r="P3897" s="123"/>
    </row>
    <row r="3898" spans="2:16" x14ac:dyDescent="0.2">
      <c r="B3898" s="124"/>
      <c r="C3898" s="137"/>
      <c r="D3898" s="138">
        <f t="shared" si="360"/>
        <v>0</v>
      </c>
      <c r="E3898" s="231"/>
      <c r="F3898" s="119"/>
      <c r="G3898" s="139">
        <f t="shared" si="364"/>
        <v>0</v>
      </c>
      <c r="H3898" s="140">
        <f t="shared" si="361"/>
        <v>0</v>
      </c>
      <c r="I3898" s="122">
        <f t="shared" si="365"/>
        <v>0</v>
      </c>
      <c r="K3898" s="120"/>
      <c r="L3898" s="141" t="e">
        <f t="shared" si="362"/>
        <v>#N/A</v>
      </c>
      <c r="M3898" s="142">
        <f>IF(C3898="ZZ Group",(SUM(IFERROR(SUM(VLOOKUP(C3898,SpeciesLookup,37,FALSE)*E3898/L3898*20*0.001),0)*(1-G3898))),SUM(IFERROR(SUM(VLOOKUP(C3898,SpeciesLookup,37,FALSE)/L3898*'6. Look Up Tables'!$M$9*0.001),0)*(1-G3898)))</f>
        <v>0</v>
      </c>
      <c r="N3898" s="120" t="s">
        <v>114</v>
      </c>
      <c r="O3898" s="122">
        <f t="shared" si="363"/>
        <v>0</v>
      </c>
      <c r="P3898" s="123"/>
    </row>
    <row r="3899" spans="2:16" x14ac:dyDescent="0.2">
      <c r="B3899" s="124"/>
      <c r="C3899" s="137"/>
      <c r="D3899" s="138">
        <f t="shared" si="360"/>
        <v>0</v>
      </c>
      <c r="E3899" s="231"/>
      <c r="F3899" s="119"/>
      <c r="G3899" s="139">
        <f t="shared" si="364"/>
        <v>0</v>
      </c>
      <c r="H3899" s="140">
        <f t="shared" si="361"/>
        <v>0</v>
      </c>
      <c r="I3899" s="122">
        <f t="shared" si="365"/>
        <v>0</v>
      </c>
      <c r="K3899" s="120"/>
      <c r="L3899" s="141" t="e">
        <f t="shared" si="362"/>
        <v>#N/A</v>
      </c>
      <c r="M3899" s="142">
        <f>IF(C3899="ZZ Group",(SUM(IFERROR(SUM(VLOOKUP(C3899,SpeciesLookup,37,FALSE)*E3899/L3899*20*0.001),0)*(1-G3899))),SUM(IFERROR(SUM(VLOOKUP(C3899,SpeciesLookup,37,FALSE)/L3899*'6. Look Up Tables'!$M$9*0.001),0)*(1-G3899)))</f>
        <v>0</v>
      </c>
      <c r="N3899" s="120" t="s">
        <v>114</v>
      </c>
      <c r="O3899" s="122">
        <f t="shared" si="363"/>
        <v>0</v>
      </c>
      <c r="P3899" s="123"/>
    </row>
    <row r="3900" spans="2:16" x14ac:dyDescent="0.2">
      <c r="B3900" s="124"/>
      <c r="C3900" s="137"/>
      <c r="D3900" s="138">
        <f t="shared" si="360"/>
        <v>0</v>
      </c>
      <c r="E3900" s="231"/>
      <c r="F3900" s="119"/>
      <c r="G3900" s="139">
        <f t="shared" si="364"/>
        <v>0</v>
      </c>
      <c r="H3900" s="140">
        <f t="shared" si="361"/>
        <v>0</v>
      </c>
      <c r="I3900" s="122">
        <f t="shared" si="365"/>
        <v>0</v>
      </c>
      <c r="K3900" s="120"/>
      <c r="L3900" s="141" t="e">
        <f t="shared" si="362"/>
        <v>#N/A</v>
      </c>
      <c r="M3900" s="142">
        <f>IF(C3900="ZZ Group",(SUM(IFERROR(SUM(VLOOKUP(C3900,SpeciesLookup,37,FALSE)*E3900/L3900*20*0.001),0)*(1-G3900))),SUM(IFERROR(SUM(VLOOKUP(C3900,SpeciesLookup,37,FALSE)/L3900*'6. Look Up Tables'!$M$9*0.001),0)*(1-G3900)))</f>
        <v>0</v>
      </c>
      <c r="N3900" s="120" t="s">
        <v>114</v>
      </c>
      <c r="O3900" s="122">
        <f t="shared" si="363"/>
        <v>0</v>
      </c>
      <c r="P3900" s="123"/>
    </row>
    <row r="3901" spans="2:16" x14ac:dyDescent="0.2">
      <c r="B3901" s="124"/>
      <c r="C3901" s="137"/>
      <c r="D3901" s="138">
        <f t="shared" si="360"/>
        <v>0</v>
      </c>
      <c r="E3901" s="231"/>
      <c r="F3901" s="119"/>
      <c r="G3901" s="139">
        <f t="shared" si="364"/>
        <v>0</v>
      </c>
      <c r="H3901" s="140">
        <f t="shared" si="361"/>
        <v>0</v>
      </c>
      <c r="I3901" s="122">
        <f t="shared" si="365"/>
        <v>0</v>
      </c>
      <c r="K3901" s="120"/>
      <c r="L3901" s="141" t="e">
        <f t="shared" si="362"/>
        <v>#N/A</v>
      </c>
      <c r="M3901" s="142">
        <f>IF(C3901="ZZ Group",(SUM(IFERROR(SUM(VLOOKUP(C3901,SpeciesLookup,37,FALSE)*E3901/L3901*20*0.001),0)*(1-G3901))),SUM(IFERROR(SUM(VLOOKUP(C3901,SpeciesLookup,37,FALSE)/L3901*'6. Look Up Tables'!$M$9*0.001),0)*(1-G3901)))</f>
        <v>0</v>
      </c>
      <c r="N3901" s="120" t="s">
        <v>114</v>
      </c>
      <c r="O3901" s="122">
        <f t="shared" si="363"/>
        <v>0</v>
      </c>
      <c r="P3901" s="123"/>
    </row>
    <row r="3902" spans="2:16" x14ac:dyDescent="0.2">
      <c r="B3902" s="124"/>
      <c r="C3902" s="137"/>
      <c r="D3902" s="138">
        <f t="shared" si="360"/>
        <v>0</v>
      </c>
      <c r="E3902" s="231"/>
      <c r="F3902" s="119"/>
      <c r="G3902" s="139">
        <f t="shared" si="364"/>
        <v>0</v>
      </c>
      <c r="H3902" s="140">
        <f t="shared" si="361"/>
        <v>0</v>
      </c>
      <c r="I3902" s="122">
        <f t="shared" si="365"/>
        <v>0</v>
      </c>
      <c r="K3902" s="120"/>
      <c r="L3902" s="141" t="e">
        <f t="shared" si="362"/>
        <v>#N/A</v>
      </c>
      <c r="M3902" s="142">
        <f>IF(C3902="ZZ Group",(SUM(IFERROR(SUM(VLOOKUP(C3902,SpeciesLookup,37,FALSE)*E3902/L3902*20*0.001),0)*(1-G3902))),SUM(IFERROR(SUM(VLOOKUP(C3902,SpeciesLookup,37,FALSE)/L3902*'6. Look Up Tables'!$M$9*0.001),0)*(1-G3902)))</f>
        <v>0</v>
      </c>
      <c r="N3902" s="120" t="s">
        <v>114</v>
      </c>
      <c r="O3902" s="122">
        <f t="shared" si="363"/>
        <v>0</v>
      </c>
      <c r="P3902" s="123"/>
    </row>
    <row r="3903" spans="2:16" x14ac:dyDescent="0.2">
      <c r="B3903" s="124"/>
      <c r="C3903" s="137"/>
      <c r="D3903" s="138">
        <f t="shared" si="360"/>
        <v>0</v>
      </c>
      <c r="E3903" s="231"/>
      <c r="F3903" s="119"/>
      <c r="G3903" s="139">
        <f t="shared" si="364"/>
        <v>0</v>
      </c>
      <c r="H3903" s="140">
        <f t="shared" si="361"/>
        <v>0</v>
      </c>
      <c r="I3903" s="122">
        <f t="shared" si="365"/>
        <v>0</v>
      </c>
      <c r="K3903" s="120"/>
      <c r="L3903" s="141" t="e">
        <f t="shared" si="362"/>
        <v>#N/A</v>
      </c>
      <c r="M3903" s="142">
        <f>IF(C3903="ZZ Group",(SUM(IFERROR(SUM(VLOOKUP(C3903,SpeciesLookup,37,FALSE)*E3903/L3903*20*0.001),0)*(1-G3903))),SUM(IFERROR(SUM(VLOOKUP(C3903,SpeciesLookup,37,FALSE)/L3903*'6. Look Up Tables'!$M$9*0.001),0)*(1-G3903)))</f>
        <v>0</v>
      </c>
      <c r="N3903" s="120" t="s">
        <v>114</v>
      </c>
      <c r="O3903" s="122">
        <f t="shared" si="363"/>
        <v>0</v>
      </c>
      <c r="P3903" s="123"/>
    </row>
    <row r="3904" spans="2:16" x14ac:dyDescent="0.2">
      <c r="B3904" s="124"/>
      <c r="C3904" s="137"/>
      <c r="D3904" s="138">
        <f t="shared" si="360"/>
        <v>0</v>
      </c>
      <c r="E3904" s="231"/>
      <c r="F3904" s="119"/>
      <c r="G3904" s="139">
        <f t="shared" si="364"/>
        <v>0</v>
      </c>
      <c r="H3904" s="140">
        <f t="shared" si="361"/>
        <v>0</v>
      </c>
      <c r="I3904" s="122">
        <f t="shared" si="365"/>
        <v>0</v>
      </c>
      <c r="K3904" s="120"/>
      <c r="L3904" s="141" t="e">
        <f t="shared" si="362"/>
        <v>#N/A</v>
      </c>
      <c r="M3904" s="142">
        <f>IF(C3904="ZZ Group",(SUM(IFERROR(SUM(VLOOKUP(C3904,SpeciesLookup,37,FALSE)*E3904/L3904*20*0.001),0)*(1-G3904))),SUM(IFERROR(SUM(VLOOKUP(C3904,SpeciesLookup,37,FALSE)/L3904*'6. Look Up Tables'!$M$9*0.001),0)*(1-G3904)))</f>
        <v>0</v>
      </c>
      <c r="N3904" s="120" t="s">
        <v>114</v>
      </c>
      <c r="O3904" s="122">
        <f t="shared" si="363"/>
        <v>0</v>
      </c>
      <c r="P3904" s="123"/>
    </row>
    <row r="3905" spans="2:16" x14ac:dyDescent="0.2">
      <c r="B3905" s="124"/>
      <c r="C3905" s="137"/>
      <c r="D3905" s="138">
        <f t="shared" ref="D3905:D3968" si="366">IFERROR(VLOOKUP(C3905,SpeciesLookup,25,FALSE),0)</f>
        <v>0</v>
      </c>
      <c r="E3905" s="231"/>
      <c r="F3905" s="119"/>
      <c r="G3905" s="139">
        <f t="shared" si="364"/>
        <v>0</v>
      </c>
      <c r="H3905" s="140">
        <f t="shared" ref="H3905:H3968" si="367">IFERROR(VLOOKUP(C3905,SpeciesLookup,26,FALSE),0)</f>
        <v>0</v>
      </c>
      <c r="I3905" s="122">
        <f t="shared" si="365"/>
        <v>0</v>
      </c>
      <c r="K3905" s="120"/>
      <c r="L3905" s="141" t="e">
        <f t="shared" ref="L3905:L3968" si="368">VLOOKUP(K3905,AWHC,2,FALSE)</f>
        <v>#N/A</v>
      </c>
      <c r="M3905" s="142">
        <f>IF(C3905="ZZ Group",(SUM(IFERROR(SUM(VLOOKUP(C3905,SpeciesLookup,37,FALSE)*E3905/L3905*20*0.001),0)*(1-G3905))),SUM(IFERROR(SUM(VLOOKUP(C3905,SpeciesLookup,37,FALSE)/L3905*'6. Look Up Tables'!$M$9*0.001),0)*(1-G3905)))</f>
        <v>0</v>
      </c>
      <c r="N3905" s="120" t="s">
        <v>114</v>
      </c>
      <c r="O3905" s="122">
        <f t="shared" ref="O3905:O3968" si="369">IF(N3905="Yes",M3905*0.8,M3905)</f>
        <v>0</v>
      </c>
      <c r="P3905" s="123"/>
    </row>
    <row r="3906" spans="2:16" x14ac:dyDescent="0.2">
      <c r="B3906" s="124"/>
      <c r="C3906" s="137"/>
      <c r="D3906" s="138">
        <f t="shared" si="366"/>
        <v>0</v>
      </c>
      <c r="E3906" s="231"/>
      <c r="F3906" s="119"/>
      <c r="G3906" s="139">
        <f t="shared" si="364"/>
        <v>0</v>
      </c>
      <c r="H3906" s="140">
        <f t="shared" si="367"/>
        <v>0</v>
      </c>
      <c r="I3906" s="122">
        <f t="shared" si="365"/>
        <v>0</v>
      </c>
      <c r="K3906" s="120"/>
      <c r="L3906" s="141" t="e">
        <f t="shared" si="368"/>
        <v>#N/A</v>
      </c>
      <c r="M3906" s="142">
        <f>IF(C3906="ZZ Group",(SUM(IFERROR(SUM(VLOOKUP(C3906,SpeciesLookup,37,FALSE)*E3906/L3906*20*0.001),0)*(1-G3906))),SUM(IFERROR(SUM(VLOOKUP(C3906,SpeciesLookup,37,FALSE)/L3906*'6. Look Up Tables'!$M$9*0.001),0)*(1-G3906)))</f>
        <v>0</v>
      </c>
      <c r="N3906" s="120" t="s">
        <v>114</v>
      </c>
      <c r="O3906" s="122">
        <f t="shared" si="369"/>
        <v>0</v>
      </c>
      <c r="P3906" s="123"/>
    </row>
    <row r="3907" spans="2:16" x14ac:dyDescent="0.2">
      <c r="B3907" s="124"/>
      <c r="C3907" s="137"/>
      <c r="D3907" s="138">
        <f t="shared" si="366"/>
        <v>0</v>
      </c>
      <c r="E3907" s="231"/>
      <c r="F3907" s="119"/>
      <c r="G3907" s="139">
        <f t="shared" si="364"/>
        <v>0</v>
      </c>
      <c r="H3907" s="140">
        <f t="shared" si="367"/>
        <v>0</v>
      </c>
      <c r="I3907" s="122">
        <f t="shared" si="365"/>
        <v>0</v>
      </c>
      <c r="K3907" s="120"/>
      <c r="L3907" s="141" t="e">
        <f t="shared" si="368"/>
        <v>#N/A</v>
      </c>
      <c r="M3907" s="142">
        <f>IF(C3907="ZZ Group",(SUM(IFERROR(SUM(VLOOKUP(C3907,SpeciesLookup,37,FALSE)*E3907/L3907*20*0.001),0)*(1-G3907))),SUM(IFERROR(SUM(VLOOKUP(C3907,SpeciesLookup,37,FALSE)/L3907*'6. Look Up Tables'!$M$9*0.001),0)*(1-G3907)))</f>
        <v>0</v>
      </c>
      <c r="N3907" s="120" t="s">
        <v>114</v>
      </c>
      <c r="O3907" s="122">
        <f t="shared" si="369"/>
        <v>0</v>
      </c>
      <c r="P3907" s="123"/>
    </row>
    <row r="3908" spans="2:16" x14ac:dyDescent="0.2">
      <c r="B3908" s="124"/>
      <c r="C3908" s="137"/>
      <c r="D3908" s="138">
        <f t="shared" si="366"/>
        <v>0</v>
      </c>
      <c r="E3908" s="231"/>
      <c r="F3908" s="119"/>
      <c r="G3908" s="139">
        <f t="shared" si="364"/>
        <v>0</v>
      </c>
      <c r="H3908" s="140">
        <f t="shared" si="367"/>
        <v>0</v>
      </c>
      <c r="I3908" s="122">
        <f t="shared" si="365"/>
        <v>0</v>
      </c>
      <c r="K3908" s="120"/>
      <c r="L3908" s="141" t="e">
        <f t="shared" si="368"/>
        <v>#N/A</v>
      </c>
      <c r="M3908" s="142">
        <f>IF(C3908="ZZ Group",(SUM(IFERROR(SUM(VLOOKUP(C3908,SpeciesLookup,37,FALSE)*E3908/L3908*20*0.001),0)*(1-G3908))),SUM(IFERROR(SUM(VLOOKUP(C3908,SpeciesLookup,37,FALSE)/L3908*'6. Look Up Tables'!$M$9*0.001),0)*(1-G3908)))</f>
        <v>0</v>
      </c>
      <c r="N3908" s="120" t="s">
        <v>114</v>
      </c>
      <c r="O3908" s="122">
        <f t="shared" si="369"/>
        <v>0</v>
      </c>
      <c r="P3908" s="123"/>
    </row>
    <row r="3909" spans="2:16" x14ac:dyDescent="0.2">
      <c r="B3909" s="124"/>
      <c r="C3909" s="137"/>
      <c r="D3909" s="138">
        <f t="shared" si="366"/>
        <v>0</v>
      </c>
      <c r="E3909" s="231"/>
      <c r="F3909" s="119"/>
      <c r="G3909" s="139">
        <f t="shared" si="364"/>
        <v>0</v>
      </c>
      <c r="H3909" s="140">
        <f t="shared" si="367"/>
        <v>0</v>
      </c>
      <c r="I3909" s="122">
        <f t="shared" si="365"/>
        <v>0</v>
      </c>
      <c r="K3909" s="120"/>
      <c r="L3909" s="141" t="e">
        <f t="shared" si="368"/>
        <v>#N/A</v>
      </c>
      <c r="M3909" s="142">
        <f>IF(C3909="ZZ Group",(SUM(IFERROR(SUM(VLOOKUP(C3909,SpeciesLookup,37,FALSE)*E3909/L3909*20*0.001),0)*(1-G3909))),SUM(IFERROR(SUM(VLOOKUP(C3909,SpeciesLookup,37,FALSE)/L3909*'6. Look Up Tables'!$M$9*0.001),0)*(1-G3909)))</f>
        <v>0</v>
      </c>
      <c r="N3909" s="120" t="s">
        <v>114</v>
      </c>
      <c r="O3909" s="122">
        <f t="shared" si="369"/>
        <v>0</v>
      </c>
      <c r="P3909" s="123"/>
    </row>
    <row r="3910" spans="2:16" x14ac:dyDescent="0.2">
      <c r="B3910" s="124"/>
      <c r="C3910" s="137"/>
      <c r="D3910" s="138">
        <f t="shared" si="366"/>
        <v>0</v>
      </c>
      <c r="E3910" s="231"/>
      <c r="F3910" s="119"/>
      <c r="G3910" s="139">
        <f t="shared" si="364"/>
        <v>0</v>
      </c>
      <c r="H3910" s="140">
        <f t="shared" si="367"/>
        <v>0</v>
      </c>
      <c r="I3910" s="122">
        <f t="shared" si="365"/>
        <v>0</v>
      </c>
      <c r="K3910" s="120"/>
      <c r="L3910" s="141" t="e">
        <f t="shared" si="368"/>
        <v>#N/A</v>
      </c>
      <c r="M3910" s="142">
        <f>IF(C3910="ZZ Group",(SUM(IFERROR(SUM(VLOOKUP(C3910,SpeciesLookup,37,FALSE)*E3910/L3910*20*0.001),0)*(1-G3910))),SUM(IFERROR(SUM(VLOOKUP(C3910,SpeciesLookup,37,FALSE)/L3910*'6. Look Up Tables'!$M$9*0.001),0)*(1-G3910)))</f>
        <v>0</v>
      </c>
      <c r="N3910" s="120" t="s">
        <v>114</v>
      </c>
      <c r="O3910" s="122">
        <f t="shared" si="369"/>
        <v>0</v>
      </c>
      <c r="P3910" s="123"/>
    </row>
    <row r="3911" spans="2:16" x14ac:dyDescent="0.2">
      <c r="B3911" s="124"/>
      <c r="C3911" s="137"/>
      <c r="D3911" s="138">
        <f t="shared" si="366"/>
        <v>0</v>
      </c>
      <c r="E3911" s="231"/>
      <c r="F3911" s="119"/>
      <c r="G3911" s="139">
        <f t="shared" si="364"/>
        <v>0</v>
      </c>
      <c r="H3911" s="140">
        <f t="shared" si="367"/>
        <v>0</v>
      </c>
      <c r="I3911" s="122">
        <f t="shared" si="365"/>
        <v>0</v>
      </c>
      <c r="K3911" s="120"/>
      <c r="L3911" s="141" t="e">
        <f t="shared" si="368"/>
        <v>#N/A</v>
      </c>
      <c r="M3911" s="142">
        <f>IF(C3911="ZZ Group",(SUM(IFERROR(SUM(VLOOKUP(C3911,SpeciesLookup,37,FALSE)*E3911/L3911*20*0.001),0)*(1-G3911))),SUM(IFERROR(SUM(VLOOKUP(C3911,SpeciesLookup,37,FALSE)/L3911*'6. Look Up Tables'!$M$9*0.001),0)*(1-G3911)))</f>
        <v>0</v>
      </c>
      <c r="N3911" s="120" t="s">
        <v>114</v>
      </c>
      <c r="O3911" s="122">
        <f t="shared" si="369"/>
        <v>0</v>
      </c>
      <c r="P3911" s="123"/>
    </row>
    <row r="3912" spans="2:16" x14ac:dyDescent="0.2">
      <c r="B3912" s="124"/>
      <c r="C3912" s="137"/>
      <c r="D3912" s="138">
        <f t="shared" si="366"/>
        <v>0</v>
      </c>
      <c r="E3912" s="231"/>
      <c r="F3912" s="119"/>
      <c r="G3912" s="139">
        <f t="shared" si="364"/>
        <v>0</v>
      </c>
      <c r="H3912" s="140">
        <f t="shared" si="367"/>
        <v>0</v>
      </c>
      <c r="I3912" s="122">
        <f t="shared" si="365"/>
        <v>0</v>
      </c>
      <c r="K3912" s="120"/>
      <c r="L3912" s="141" t="e">
        <f t="shared" si="368"/>
        <v>#N/A</v>
      </c>
      <c r="M3912" s="142">
        <f>IF(C3912="ZZ Group",(SUM(IFERROR(SUM(VLOOKUP(C3912,SpeciesLookup,37,FALSE)*E3912/L3912*20*0.001),0)*(1-G3912))),SUM(IFERROR(SUM(VLOOKUP(C3912,SpeciesLookup,37,FALSE)/L3912*'6. Look Up Tables'!$M$9*0.001),0)*(1-G3912)))</f>
        <v>0</v>
      </c>
      <c r="N3912" s="120" t="s">
        <v>114</v>
      </c>
      <c r="O3912" s="122">
        <f t="shared" si="369"/>
        <v>0</v>
      </c>
      <c r="P3912" s="123"/>
    </row>
    <row r="3913" spans="2:16" x14ac:dyDescent="0.2">
      <c r="B3913" s="124"/>
      <c r="C3913" s="137"/>
      <c r="D3913" s="138">
        <f t="shared" si="366"/>
        <v>0</v>
      </c>
      <c r="E3913" s="231"/>
      <c r="F3913" s="119"/>
      <c r="G3913" s="139">
        <f t="shared" si="364"/>
        <v>0</v>
      </c>
      <c r="H3913" s="140">
        <f t="shared" si="367"/>
        <v>0</v>
      </c>
      <c r="I3913" s="122">
        <f t="shared" si="365"/>
        <v>0</v>
      </c>
      <c r="K3913" s="120"/>
      <c r="L3913" s="141" t="e">
        <f t="shared" si="368"/>
        <v>#N/A</v>
      </c>
      <c r="M3913" s="142">
        <f>IF(C3913="ZZ Group",(SUM(IFERROR(SUM(VLOOKUP(C3913,SpeciesLookup,37,FALSE)*E3913/L3913*20*0.001),0)*(1-G3913))),SUM(IFERROR(SUM(VLOOKUP(C3913,SpeciesLookup,37,FALSE)/L3913*'6. Look Up Tables'!$M$9*0.001),0)*(1-G3913)))</f>
        <v>0</v>
      </c>
      <c r="N3913" s="120" t="s">
        <v>114</v>
      </c>
      <c r="O3913" s="122">
        <f t="shared" si="369"/>
        <v>0</v>
      </c>
      <c r="P3913" s="123"/>
    </row>
    <row r="3914" spans="2:16" x14ac:dyDescent="0.2">
      <c r="B3914" s="124"/>
      <c r="C3914" s="137"/>
      <c r="D3914" s="138">
        <f t="shared" si="366"/>
        <v>0</v>
      </c>
      <c r="E3914" s="231"/>
      <c r="F3914" s="119"/>
      <c r="G3914" s="139">
        <f t="shared" si="364"/>
        <v>0</v>
      </c>
      <c r="H3914" s="140">
        <f t="shared" si="367"/>
        <v>0</v>
      </c>
      <c r="I3914" s="122">
        <f t="shared" si="365"/>
        <v>0</v>
      </c>
      <c r="K3914" s="120"/>
      <c r="L3914" s="141" t="e">
        <f t="shared" si="368"/>
        <v>#N/A</v>
      </c>
      <c r="M3914" s="142">
        <f>IF(C3914="ZZ Group",(SUM(IFERROR(SUM(VLOOKUP(C3914,SpeciesLookup,37,FALSE)*E3914/L3914*20*0.001),0)*(1-G3914))),SUM(IFERROR(SUM(VLOOKUP(C3914,SpeciesLookup,37,FALSE)/L3914*'6. Look Up Tables'!$M$9*0.001),0)*(1-G3914)))</f>
        <v>0</v>
      </c>
      <c r="N3914" s="120" t="s">
        <v>114</v>
      </c>
      <c r="O3914" s="122">
        <f t="shared" si="369"/>
        <v>0</v>
      </c>
      <c r="P3914" s="123"/>
    </row>
    <row r="3915" spans="2:16" x14ac:dyDescent="0.2">
      <c r="B3915" s="124"/>
      <c r="C3915" s="137"/>
      <c r="D3915" s="138">
        <f t="shared" si="366"/>
        <v>0</v>
      </c>
      <c r="E3915" s="231"/>
      <c r="F3915" s="119"/>
      <c r="G3915" s="139">
        <f t="shared" si="364"/>
        <v>0</v>
      </c>
      <c r="H3915" s="140">
        <f t="shared" si="367"/>
        <v>0</v>
      </c>
      <c r="I3915" s="122">
        <f t="shared" si="365"/>
        <v>0</v>
      </c>
      <c r="K3915" s="120"/>
      <c r="L3915" s="141" t="e">
        <f t="shared" si="368"/>
        <v>#N/A</v>
      </c>
      <c r="M3915" s="142">
        <f>IF(C3915="ZZ Group",(SUM(IFERROR(SUM(VLOOKUP(C3915,SpeciesLookup,37,FALSE)*E3915/L3915*20*0.001),0)*(1-G3915))),SUM(IFERROR(SUM(VLOOKUP(C3915,SpeciesLookup,37,FALSE)/L3915*'6. Look Up Tables'!$M$9*0.001),0)*(1-G3915)))</f>
        <v>0</v>
      </c>
      <c r="N3915" s="120" t="s">
        <v>114</v>
      </c>
      <c r="O3915" s="122">
        <f t="shared" si="369"/>
        <v>0</v>
      </c>
      <c r="P3915" s="123"/>
    </row>
    <row r="3916" spans="2:16" x14ac:dyDescent="0.2">
      <c r="B3916" s="124"/>
      <c r="C3916" s="137"/>
      <c r="D3916" s="138">
        <f t="shared" si="366"/>
        <v>0</v>
      </c>
      <c r="E3916" s="231"/>
      <c r="F3916" s="119"/>
      <c r="G3916" s="139">
        <f t="shared" si="364"/>
        <v>0</v>
      </c>
      <c r="H3916" s="140">
        <f t="shared" si="367"/>
        <v>0</v>
      </c>
      <c r="I3916" s="122">
        <f t="shared" si="365"/>
        <v>0</v>
      </c>
      <c r="K3916" s="120"/>
      <c r="L3916" s="141" t="e">
        <f t="shared" si="368"/>
        <v>#N/A</v>
      </c>
      <c r="M3916" s="142">
        <f>IF(C3916="ZZ Group",(SUM(IFERROR(SUM(VLOOKUP(C3916,SpeciesLookup,37,FALSE)*E3916/L3916*20*0.001),0)*(1-G3916))),SUM(IFERROR(SUM(VLOOKUP(C3916,SpeciesLookup,37,FALSE)/L3916*'6. Look Up Tables'!$M$9*0.001),0)*(1-G3916)))</f>
        <v>0</v>
      </c>
      <c r="N3916" s="120" t="s">
        <v>114</v>
      </c>
      <c r="O3916" s="122">
        <f t="shared" si="369"/>
        <v>0</v>
      </c>
      <c r="P3916" s="123"/>
    </row>
    <row r="3917" spans="2:16" x14ac:dyDescent="0.2">
      <c r="B3917" s="124"/>
      <c r="C3917" s="137"/>
      <c r="D3917" s="138">
        <f t="shared" si="366"/>
        <v>0</v>
      </c>
      <c r="E3917" s="231"/>
      <c r="F3917" s="119"/>
      <c r="G3917" s="139">
        <f t="shared" ref="G3917:G3980" si="370">IF(C3917="ZZ Group",SUM(F3917/E3917),(IFERROR(SUM(F3917/(PI()*(D3917)^2)),0)))</f>
        <v>0</v>
      </c>
      <c r="H3917" s="140">
        <f t="shared" si="367"/>
        <v>0</v>
      </c>
      <c r="I3917" s="122">
        <f t="shared" ref="I3917:I3980" si="371">IFERROR(SUM(H3917*(1-G3917)),(E3917*(1-G3917)))</f>
        <v>0</v>
      </c>
      <c r="K3917" s="120"/>
      <c r="L3917" s="141" t="e">
        <f t="shared" si="368"/>
        <v>#N/A</v>
      </c>
      <c r="M3917" s="142">
        <f>IF(C3917="ZZ Group",(SUM(IFERROR(SUM(VLOOKUP(C3917,SpeciesLookup,37,FALSE)*E3917/L3917*20*0.001),0)*(1-G3917))),SUM(IFERROR(SUM(VLOOKUP(C3917,SpeciesLookup,37,FALSE)/L3917*'6. Look Up Tables'!$M$9*0.001),0)*(1-G3917)))</f>
        <v>0</v>
      </c>
      <c r="N3917" s="120" t="s">
        <v>114</v>
      </c>
      <c r="O3917" s="122">
        <f t="shared" si="369"/>
        <v>0</v>
      </c>
      <c r="P3917" s="123"/>
    </row>
    <row r="3918" spans="2:16" x14ac:dyDescent="0.2">
      <c r="B3918" s="124"/>
      <c r="C3918" s="137"/>
      <c r="D3918" s="138">
        <f t="shared" si="366"/>
        <v>0</v>
      </c>
      <c r="E3918" s="231"/>
      <c r="F3918" s="119"/>
      <c r="G3918" s="139">
        <f t="shared" si="370"/>
        <v>0</v>
      </c>
      <c r="H3918" s="140">
        <f t="shared" si="367"/>
        <v>0</v>
      </c>
      <c r="I3918" s="122">
        <f t="shared" si="371"/>
        <v>0</v>
      </c>
      <c r="K3918" s="120"/>
      <c r="L3918" s="141" t="e">
        <f t="shared" si="368"/>
        <v>#N/A</v>
      </c>
      <c r="M3918" s="142">
        <f>IF(C3918="ZZ Group",(SUM(IFERROR(SUM(VLOOKUP(C3918,SpeciesLookup,37,FALSE)*E3918/L3918*20*0.001),0)*(1-G3918))),SUM(IFERROR(SUM(VLOOKUP(C3918,SpeciesLookup,37,FALSE)/L3918*'6. Look Up Tables'!$M$9*0.001),0)*(1-G3918)))</f>
        <v>0</v>
      </c>
      <c r="N3918" s="120" t="s">
        <v>114</v>
      </c>
      <c r="O3918" s="122">
        <f t="shared" si="369"/>
        <v>0</v>
      </c>
      <c r="P3918" s="123"/>
    </row>
    <row r="3919" spans="2:16" x14ac:dyDescent="0.2">
      <c r="B3919" s="124"/>
      <c r="C3919" s="137"/>
      <c r="D3919" s="138">
        <f t="shared" si="366"/>
        <v>0</v>
      </c>
      <c r="E3919" s="231"/>
      <c r="F3919" s="119"/>
      <c r="G3919" s="139">
        <f t="shared" si="370"/>
        <v>0</v>
      </c>
      <c r="H3919" s="140">
        <f t="shared" si="367"/>
        <v>0</v>
      </c>
      <c r="I3919" s="122">
        <f t="shared" si="371"/>
        <v>0</v>
      </c>
      <c r="K3919" s="120"/>
      <c r="L3919" s="141" t="e">
        <f t="shared" si="368"/>
        <v>#N/A</v>
      </c>
      <c r="M3919" s="142">
        <f>IF(C3919="ZZ Group",(SUM(IFERROR(SUM(VLOOKUP(C3919,SpeciesLookup,37,FALSE)*E3919/L3919*20*0.001),0)*(1-G3919))),SUM(IFERROR(SUM(VLOOKUP(C3919,SpeciesLookup,37,FALSE)/L3919*'6. Look Up Tables'!$M$9*0.001),0)*(1-G3919)))</f>
        <v>0</v>
      </c>
      <c r="N3919" s="120" t="s">
        <v>114</v>
      </c>
      <c r="O3919" s="122">
        <f t="shared" si="369"/>
        <v>0</v>
      </c>
      <c r="P3919" s="123"/>
    </row>
    <row r="3920" spans="2:16" x14ac:dyDescent="0.2">
      <c r="B3920" s="124"/>
      <c r="C3920" s="137"/>
      <c r="D3920" s="138">
        <f t="shared" si="366"/>
        <v>0</v>
      </c>
      <c r="E3920" s="231"/>
      <c r="F3920" s="119"/>
      <c r="G3920" s="139">
        <f t="shared" si="370"/>
        <v>0</v>
      </c>
      <c r="H3920" s="140">
        <f t="shared" si="367"/>
        <v>0</v>
      </c>
      <c r="I3920" s="122">
        <f t="shared" si="371"/>
        <v>0</v>
      </c>
      <c r="K3920" s="120"/>
      <c r="L3920" s="141" t="e">
        <f t="shared" si="368"/>
        <v>#N/A</v>
      </c>
      <c r="M3920" s="142">
        <f>IF(C3920="ZZ Group",(SUM(IFERROR(SUM(VLOOKUP(C3920,SpeciesLookup,37,FALSE)*E3920/L3920*20*0.001),0)*(1-G3920))),SUM(IFERROR(SUM(VLOOKUP(C3920,SpeciesLookup,37,FALSE)/L3920*'6. Look Up Tables'!$M$9*0.001),0)*(1-G3920)))</f>
        <v>0</v>
      </c>
      <c r="N3920" s="120" t="s">
        <v>114</v>
      </c>
      <c r="O3920" s="122">
        <f t="shared" si="369"/>
        <v>0</v>
      </c>
      <c r="P3920" s="123"/>
    </row>
    <row r="3921" spans="2:16" x14ac:dyDescent="0.2">
      <c r="B3921" s="124"/>
      <c r="C3921" s="137"/>
      <c r="D3921" s="138">
        <f t="shared" si="366"/>
        <v>0</v>
      </c>
      <c r="E3921" s="231"/>
      <c r="F3921" s="119"/>
      <c r="G3921" s="139">
        <f t="shared" si="370"/>
        <v>0</v>
      </c>
      <c r="H3921" s="140">
        <f t="shared" si="367"/>
        <v>0</v>
      </c>
      <c r="I3921" s="122">
        <f t="shared" si="371"/>
        <v>0</v>
      </c>
      <c r="K3921" s="120"/>
      <c r="L3921" s="141" t="e">
        <f t="shared" si="368"/>
        <v>#N/A</v>
      </c>
      <c r="M3921" s="142">
        <f>IF(C3921="ZZ Group",(SUM(IFERROR(SUM(VLOOKUP(C3921,SpeciesLookup,37,FALSE)*E3921/L3921*20*0.001),0)*(1-G3921))),SUM(IFERROR(SUM(VLOOKUP(C3921,SpeciesLookup,37,FALSE)/L3921*'6. Look Up Tables'!$M$9*0.001),0)*(1-G3921)))</f>
        <v>0</v>
      </c>
      <c r="N3921" s="120" t="s">
        <v>114</v>
      </c>
      <c r="O3921" s="122">
        <f t="shared" si="369"/>
        <v>0</v>
      </c>
      <c r="P3921" s="123"/>
    </row>
    <row r="3922" spans="2:16" x14ac:dyDescent="0.2">
      <c r="B3922" s="124"/>
      <c r="C3922" s="137"/>
      <c r="D3922" s="138">
        <f t="shared" si="366"/>
        <v>0</v>
      </c>
      <c r="E3922" s="231"/>
      <c r="F3922" s="119"/>
      <c r="G3922" s="139">
        <f t="shared" si="370"/>
        <v>0</v>
      </c>
      <c r="H3922" s="140">
        <f t="shared" si="367"/>
        <v>0</v>
      </c>
      <c r="I3922" s="122">
        <f t="shared" si="371"/>
        <v>0</v>
      </c>
      <c r="K3922" s="120"/>
      <c r="L3922" s="141" t="e">
        <f t="shared" si="368"/>
        <v>#N/A</v>
      </c>
      <c r="M3922" s="142">
        <f>IF(C3922="ZZ Group",(SUM(IFERROR(SUM(VLOOKUP(C3922,SpeciesLookup,37,FALSE)*E3922/L3922*20*0.001),0)*(1-G3922))),SUM(IFERROR(SUM(VLOOKUP(C3922,SpeciesLookup,37,FALSE)/L3922*'6. Look Up Tables'!$M$9*0.001),0)*(1-G3922)))</f>
        <v>0</v>
      </c>
      <c r="N3922" s="120" t="s">
        <v>114</v>
      </c>
      <c r="O3922" s="122">
        <f t="shared" si="369"/>
        <v>0</v>
      </c>
      <c r="P3922" s="123"/>
    </row>
    <row r="3923" spans="2:16" x14ac:dyDescent="0.2">
      <c r="B3923" s="124"/>
      <c r="C3923" s="137"/>
      <c r="D3923" s="138">
        <f t="shared" si="366"/>
        <v>0</v>
      </c>
      <c r="E3923" s="231"/>
      <c r="F3923" s="119"/>
      <c r="G3923" s="139">
        <f t="shared" si="370"/>
        <v>0</v>
      </c>
      <c r="H3923" s="140">
        <f t="shared" si="367"/>
        <v>0</v>
      </c>
      <c r="I3923" s="122">
        <f t="shared" si="371"/>
        <v>0</v>
      </c>
      <c r="K3923" s="120"/>
      <c r="L3923" s="141" t="e">
        <f t="shared" si="368"/>
        <v>#N/A</v>
      </c>
      <c r="M3923" s="142">
        <f>IF(C3923="ZZ Group",(SUM(IFERROR(SUM(VLOOKUP(C3923,SpeciesLookup,37,FALSE)*E3923/L3923*20*0.001),0)*(1-G3923))),SUM(IFERROR(SUM(VLOOKUP(C3923,SpeciesLookup,37,FALSE)/L3923*'6. Look Up Tables'!$M$9*0.001),0)*(1-G3923)))</f>
        <v>0</v>
      </c>
      <c r="N3923" s="120" t="s">
        <v>114</v>
      </c>
      <c r="O3923" s="122">
        <f t="shared" si="369"/>
        <v>0</v>
      </c>
      <c r="P3923" s="123"/>
    </row>
    <row r="3924" spans="2:16" x14ac:dyDescent="0.2">
      <c r="B3924" s="124"/>
      <c r="C3924" s="137"/>
      <c r="D3924" s="138">
        <f t="shared" si="366"/>
        <v>0</v>
      </c>
      <c r="E3924" s="231"/>
      <c r="F3924" s="119"/>
      <c r="G3924" s="139">
        <f t="shared" si="370"/>
        <v>0</v>
      </c>
      <c r="H3924" s="140">
        <f t="shared" si="367"/>
        <v>0</v>
      </c>
      <c r="I3924" s="122">
        <f t="shared" si="371"/>
        <v>0</v>
      </c>
      <c r="K3924" s="120"/>
      <c r="L3924" s="141" t="e">
        <f t="shared" si="368"/>
        <v>#N/A</v>
      </c>
      <c r="M3924" s="142">
        <f>IF(C3924="ZZ Group",(SUM(IFERROR(SUM(VLOOKUP(C3924,SpeciesLookup,37,FALSE)*E3924/L3924*20*0.001),0)*(1-G3924))),SUM(IFERROR(SUM(VLOOKUP(C3924,SpeciesLookup,37,FALSE)/L3924*'6. Look Up Tables'!$M$9*0.001),0)*(1-G3924)))</f>
        <v>0</v>
      </c>
      <c r="N3924" s="120" t="s">
        <v>114</v>
      </c>
      <c r="O3924" s="122">
        <f t="shared" si="369"/>
        <v>0</v>
      </c>
      <c r="P3924" s="123"/>
    </row>
    <row r="3925" spans="2:16" x14ac:dyDescent="0.2">
      <c r="B3925" s="124"/>
      <c r="C3925" s="137"/>
      <c r="D3925" s="138">
        <f t="shared" si="366"/>
        <v>0</v>
      </c>
      <c r="E3925" s="231"/>
      <c r="F3925" s="119"/>
      <c r="G3925" s="139">
        <f t="shared" si="370"/>
        <v>0</v>
      </c>
      <c r="H3925" s="140">
        <f t="shared" si="367"/>
        <v>0</v>
      </c>
      <c r="I3925" s="122">
        <f t="shared" si="371"/>
        <v>0</v>
      </c>
      <c r="K3925" s="120"/>
      <c r="L3925" s="141" t="e">
        <f t="shared" si="368"/>
        <v>#N/A</v>
      </c>
      <c r="M3925" s="142">
        <f>IF(C3925="ZZ Group",(SUM(IFERROR(SUM(VLOOKUP(C3925,SpeciesLookup,37,FALSE)*E3925/L3925*20*0.001),0)*(1-G3925))),SUM(IFERROR(SUM(VLOOKUP(C3925,SpeciesLookup,37,FALSE)/L3925*'6. Look Up Tables'!$M$9*0.001),0)*(1-G3925)))</f>
        <v>0</v>
      </c>
      <c r="N3925" s="120" t="s">
        <v>114</v>
      </c>
      <c r="O3925" s="122">
        <f t="shared" si="369"/>
        <v>0</v>
      </c>
      <c r="P3925" s="123"/>
    </row>
    <row r="3926" spans="2:16" x14ac:dyDescent="0.2">
      <c r="B3926" s="124"/>
      <c r="C3926" s="137"/>
      <c r="D3926" s="138">
        <f t="shared" si="366"/>
        <v>0</v>
      </c>
      <c r="E3926" s="231"/>
      <c r="F3926" s="119"/>
      <c r="G3926" s="139">
        <f t="shared" si="370"/>
        <v>0</v>
      </c>
      <c r="H3926" s="140">
        <f t="shared" si="367"/>
        <v>0</v>
      </c>
      <c r="I3926" s="122">
        <f t="shared" si="371"/>
        <v>0</v>
      </c>
      <c r="K3926" s="120"/>
      <c r="L3926" s="141" t="e">
        <f t="shared" si="368"/>
        <v>#N/A</v>
      </c>
      <c r="M3926" s="142">
        <f>IF(C3926="ZZ Group",(SUM(IFERROR(SUM(VLOOKUP(C3926,SpeciesLookup,37,FALSE)*E3926/L3926*20*0.001),0)*(1-G3926))),SUM(IFERROR(SUM(VLOOKUP(C3926,SpeciesLookup,37,FALSE)/L3926*'6. Look Up Tables'!$M$9*0.001),0)*(1-G3926)))</f>
        <v>0</v>
      </c>
      <c r="N3926" s="120" t="s">
        <v>114</v>
      </c>
      <c r="O3926" s="122">
        <f t="shared" si="369"/>
        <v>0</v>
      </c>
      <c r="P3926" s="123"/>
    </row>
    <row r="3927" spans="2:16" x14ac:dyDescent="0.2">
      <c r="B3927" s="124"/>
      <c r="C3927" s="137"/>
      <c r="D3927" s="138">
        <f t="shared" si="366"/>
        <v>0</v>
      </c>
      <c r="E3927" s="231"/>
      <c r="F3927" s="119"/>
      <c r="G3927" s="139">
        <f t="shared" si="370"/>
        <v>0</v>
      </c>
      <c r="H3927" s="140">
        <f t="shared" si="367"/>
        <v>0</v>
      </c>
      <c r="I3927" s="122">
        <f t="shared" si="371"/>
        <v>0</v>
      </c>
      <c r="K3927" s="120"/>
      <c r="L3927" s="141" t="e">
        <f t="shared" si="368"/>
        <v>#N/A</v>
      </c>
      <c r="M3927" s="142">
        <f>IF(C3927="ZZ Group",(SUM(IFERROR(SUM(VLOOKUP(C3927,SpeciesLookup,37,FALSE)*E3927/L3927*20*0.001),0)*(1-G3927))),SUM(IFERROR(SUM(VLOOKUP(C3927,SpeciesLookup,37,FALSE)/L3927*'6. Look Up Tables'!$M$9*0.001),0)*(1-G3927)))</f>
        <v>0</v>
      </c>
      <c r="N3927" s="120" t="s">
        <v>114</v>
      </c>
      <c r="O3927" s="122">
        <f t="shared" si="369"/>
        <v>0</v>
      </c>
      <c r="P3927" s="123"/>
    </row>
    <row r="3928" spans="2:16" x14ac:dyDescent="0.2">
      <c r="B3928" s="124"/>
      <c r="C3928" s="137"/>
      <c r="D3928" s="138">
        <f t="shared" si="366"/>
        <v>0</v>
      </c>
      <c r="E3928" s="231"/>
      <c r="F3928" s="119"/>
      <c r="G3928" s="139">
        <f t="shared" si="370"/>
        <v>0</v>
      </c>
      <c r="H3928" s="140">
        <f t="shared" si="367"/>
        <v>0</v>
      </c>
      <c r="I3928" s="122">
        <f t="shared" si="371"/>
        <v>0</v>
      </c>
      <c r="K3928" s="120"/>
      <c r="L3928" s="141" t="e">
        <f t="shared" si="368"/>
        <v>#N/A</v>
      </c>
      <c r="M3928" s="142">
        <f>IF(C3928="ZZ Group",(SUM(IFERROR(SUM(VLOOKUP(C3928,SpeciesLookup,37,FALSE)*E3928/L3928*20*0.001),0)*(1-G3928))),SUM(IFERROR(SUM(VLOOKUP(C3928,SpeciesLookup,37,FALSE)/L3928*'6. Look Up Tables'!$M$9*0.001),0)*(1-G3928)))</f>
        <v>0</v>
      </c>
      <c r="N3928" s="120" t="s">
        <v>114</v>
      </c>
      <c r="O3928" s="122">
        <f t="shared" si="369"/>
        <v>0</v>
      </c>
      <c r="P3928" s="123"/>
    </row>
    <row r="3929" spans="2:16" x14ac:dyDescent="0.2">
      <c r="B3929" s="124"/>
      <c r="C3929" s="137"/>
      <c r="D3929" s="138">
        <f t="shared" si="366"/>
        <v>0</v>
      </c>
      <c r="E3929" s="231"/>
      <c r="F3929" s="119"/>
      <c r="G3929" s="139">
        <f t="shared" si="370"/>
        <v>0</v>
      </c>
      <c r="H3929" s="140">
        <f t="shared" si="367"/>
        <v>0</v>
      </c>
      <c r="I3929" s="122">
        <f t="shared" si="371"/>
        <v>0</v>
      </c>
      <c r="K3929" s="120"/>
      <c r="L3929" s="141" t="e">
        <f t="shared" si="368"/>
        <v>#N/A</v>
      </c>
      <c r="M3929" s="142">
        <f>IF(C3929="ZZ Group",(SUM(IFERROR(SUM(VLOOKUP(C3929,SpeciesLookup,37,FALSE)*E3929/L3929*20*0.001),0)*(1-G3929))),SUM(IFERROR(SUM(VLOOKUP(C3929,SpeciesLookup,37,FALSE)/L3929*'6. Look Up Tables'!$M$9*0.001),0)*(1-G3929)))</f>
        <v>0</v>
      </c>
      <c r="N3929" s="120" t="s">
        <v>114</v>
      </c>
      <c r="O3929" s="122">
        <f t="shared" si="369"/>
        <v>0</v>
      </c>
      <c r="P3929" s="123"/>
    </row>
    <row r="3930" spans="2:16" x14ac:dyDescent="0.2">
      <c r="B3930" s="124"/>
      <c r="C3930" s="137"/>
      <c r="D3930" s="138">
        <f t="shared" si="366"/>
        <v>0</v>
      </c>
      <c r="E3930" s="231"/>
      <c r="F3930" s="119"/>
      <c r="G3930" s="139">
        <f t="shared" si="370"/>
        <v>0</v>
      </c>
      <c r="H3930" s="140">
        <f t="shared" si="367"/>
        <v>0</v>
      </c>
      <c r="I3930" s="122">
        <f t="shared" si="371"/>
        <v>0</v>
      </c>
      <c r="K3930" s="120"/>
      <c r="L3930" s="141" t="e">
        <f t="shared" si="368"/>
        <v>#N/A</v>
      </c>
      <c r="M3930" s="142">
        <f>IF(C3930="ZZ Group",(SUM(IFERROR(SUM(VLOOKUP(C3930,SpeciesLookup,37,FALSE)*E3930/L3930*20*0.001),0)*(1-G3930))),SUM(IFERROR(SUM(VLOOKUP(C3930,SpeciesLookup,37,FALSE)/L3930*'6. Look Up Tables'!$M$9*0.001),0)*(1-G3930)))</f>
        <v>0</v>
      </c>
      <c r="N3930" s="120" t="s">
        <v>114</v>
      </c>
      <c r="O3930" s="122">
        <f t="shared" si="369"/>
        <v>0</v>
      </c>
      <c r="P3930" s="123"/>
    </row>
    <row r="3931" spans="2:16" x14ac:dyDescent="0.2">
      <c r="B3931" s="124"/>
      <c r="C3931" s="137"/>
      <c r="D3931" s="138">
        <f t="shared" si="366"/>
        <v>0</v>
      </c>
      <c r="E3931" s="231"/>
      <c r="F3931" s="119"/>
      <c r="G3931" s="139">
        <f t="shared" si="370"/>
        <v>0</v>
      </c>
      <c r="H3931" s="140">
        <f t="shared" si="367"/>
        <v>0</v>
      </c>
      <c r="I3931" s="122">
        <f t="shared" si="371"/>
        <v>0</v>
      </c>
      <c r="K3931" s="120"/>
      <c r="L3931" s="141" t="e">
        <f t="shared" si="368"/>
        <v>#N/A</v>
      </c>
      <c r="M3931" s="142">
        <f>IF(C3931="ZZ Group",(SUM(IFERROR(SUM(VLOOKUP(C3931,SpeciesLookup,37,FALSE)*E3931/L3931*20*0.001),0)*(1-G3931))),SUM(IFERROR(SUM(VLOOKUP(C3931,SpeciesLookup,37,FALSE)/L3931*'6. Look Up Tables'!$M$9*0.001),0)*(1-G3931)))</f>
        <v>0</v>
      </c>
      <c r="N3931" s="120" t="s">
        <v>114</v>
      </c>
      <c r="O3931" s="122">
        <f t="shared" si="369"/>
        <v>0</v>
      </c>
      <c r="P3931" s="123"/>
    </row>
    <row r="3932" spans="2:16" x14ac:dyDescent="0.2">
      <c r="B3932" s="124"/>
      <c r="C3932" s="137"/>
      <c r="D3932" s="138">
        <f t="shared" si="366"/>
        <v>0</v>
      </c>
      <c r="E3932" s="231"/>
      <c r="F3932" s="119"/>
      <c r="G3932" s="139">
        <f t="shared" si="370"/>
        <v>0</v>
      </c>
      <c r="H3932" s="140">
        <f t="shared" si="367"/>
        <v>0</v>
      </c>
      <c r="I3932" s="122">
        <f t="shared" si="371"/>
        <v>0</v>
      </c>
      <c r="K3932" s="120"/>
      <c r="L3932" s="141" t="e">
        <f t="shared" si="368"/>
        <v>#N/A</v>
      </c>
      <c r="M3932" s="142">
        <f>IF(C3932="ZZ Group",(SUM(IFERROR(SUM(VLOOKUP(C3932,SpeciesLookup,37,FALSE)*E3932/L3932*20*0.001),0)*(1-G3932))),SUM(IFERROR(SUM(VLOOKUP(C3932,SpeciesLookup,37,FALSE)/L3932*'6. Look Up Tables'!$M$9*0.001),0)*(1-G3932)))</f>
        <v>0</v>
      </c>
      <c r="N3932" s="120" t="s">
        <v>114</v>
      </c>
      <c r="O3932" s="122">
        <f t="shared" si="369"/>
        <v>0</v>
      </c>
      <c r="P3932" s="123"/>
    </row>
    <row r="3933" spans="2:16" x14ac:dyDescent="0.2">
      <c r="B3933" s="124"/>
      <c r="C3933" s="137"/>
      <c r="D3933" s="138">
        <f t="shared" si="366"/>
        <v>0</v>
      </c>
      <c r="E3933" s="231"/>
      <c r="F3933" s="119"/>
      <c r="G3933" s="139">
        <f t="shared" si="370"/>
        <v>0</v>
      </c>
      <c r="H3933" s="140">
        <f t="shared" si="367"/>
        <v>0</v>
      </c>
      <c r="I3933" s="122">
        <f t="shared" si="371"/>
        <v>0</v>
      </c>
      <c r="K3933" s="120"/>
      <c r="L3933" s="141" t="e">
        <f t="shared" si="368"/>
        <v>#N/A</v>
      </c>
      <c r="M3933" s="142">
        <f>IF(C3933="ZZ Group",(SUM(IFERROR(SUM(VLOOKUP(C3933,SpeciesLookup,37,FALSE)*E3933/L3933*20*0.001),0)*(1-G3933))),SUM(IFERROR(SUM(VLOOKUP(C3933,SpeciesLookup,37,FALSE)/L3933*'6. Look Up Tables'!$M$9*0.001),0)*(1-G3933)))</f>
        <v>0</v>
      </c>
      <c r="N3933" s="120" t="s">
        <v>114</v>
      </c>
      <c r="O3933" s="122">
        <f t="shared" si="369"/>
        <v>0</v>
      </c>
      <c r="P3933" s="123"/>
    </row>
    <row r="3934" spans="2:16" x14ac:dyDescent="0.2">
      <c r="B3934" s="124"/>
      <c r="C3934" s="137"/>
      <c r="D3934" s="138">
        <f t="shared" si="366"/>
        <v>0</v>
      </c>
      <c r="E3934" s="231"/>
      <c r="F3934" s="119"/>
      <c r="G3934" s="139">
        <f t="shared" si="370"/>
        <v>0</v>
      </c>
      <c r="H3934" s="140">
        <f t="shared" si="367"/>
        <v>0</v>
      </c>
      <c r="I3934" s="122">
        <f t="shared" si="371"/>
        <v>0</v>
      </c>
      <c r="K3934" s="120"/>
      <c r="L3934" s="141" t="e">
        <f t="shared" si="368"/>
        <v>#N/A</v>
      </c>
      <c r="M3934" s="142">
        <f>IF(C3934="ZZ Group",(SUM(IFERROR(SUM(VLOOKUP(C3934,SpeciesLookup,37,FALSE)*E3934/L3934*20*0.001),0)*(1-G3934))),SUM(IFERROR(SUM(VLOOKUP(C3934,SpeciesLookup,37,FALSE)/L3934*'6. Look Up Tables'!$M$9*0.001),0)*(1-G3934)))</f>
        <v>0</v>
      </c>
      <c r="N3934" s="120" t="s">
        <v>114</v>
      </c>
      <c r="O3934" s="122">
        <f t="shared" si="369"/>
        <v>0</v>
      </c>
      <c r="P3934" s="123"/>
    </row>
    <row r="3935" spans="2:16" x14ac:dyDescent="0.2">
      <c r="B3935" s="124"/>
      <c r="C3935" s="137"/>
      <c r="D3935" s="138">
        <f t="shared" si="366"/>
        <v>0</v>
      </c>
      <c r="E3935" s="231"/>
      <c r="F3935" s="119"/>
      <c r="G3935" s="139">
        <f t="shared" si="370"/>
        <v>0</v>
      </c>
      <c r="H3935" s="140">
        <f t="shared" si="367"/>
        <v>0</v>
      </c>
      <c r="I3935" s="122">
        <f t="shared" si="371"/>
        <v>0</v>
      </c>
      <c r="K3935" s="120"/>
      <c r="L3935" s="141" t="e">
        <f t="shared" si="368"/>
        <v>#N/A</v>
      </c>
      <c r="M3935" s="142">
        <f>IF(C3935="ZZ Group",(SUM(IFERROR(SUM(VLOOKUP(C3935,SpeciesLookup,37,FALSE)*E3935/L3935*20*0.001),0)*(1-G3935))),SUM(IFERROR(SUM(VLOOKUP(C3935,SpeciesLookup,37,FALSE)/L3935*'6. Look Up Tables'!$M$9*0.001),0)*(1-G3935)))</f>
        <v>0</v>
      </c>
      <c r="N3935" s="120" t="s">
        <v>114</v>
      </c>
      <c r="O3935" s="122">
        <f t="shared" si="369"/>
        <v>0</v>
      </c>
      <c r="P3935" s="123"/>
    </row>
    <row r="3936" spans="2:16" x14ac:dyDescent="0.2">
      <c r="B3936" s="124"/>
      <c r="C3936" s="137"/>
      <c r="D3936" s="138">
        <f t="shared" si="366"/>
        <v>0</v>
      </c>
      <c r="E3936" s="231"/>
      <c r="F3936" s="119"/>
      <c r="G3936" s="139">
        <f t="shared" si="370"/>
        <v>0</v>
      </c>
      <c r="H3936" s="140">
        <f t="shared" si="367"/>
        <v>0</v>
      </c>
      <c r="I3936" s="122">
        <f t="shared" si="371"/>
        <v>0</v>
      </c>
      <c r="K3936" s="120"/>
      <c r="L3936" s="141" t="e">
        <f t="shared" si="368"/>
        <v>#N/A</v>
      </c>
      <c r="M3936" s="142">
        <f>IF(C3936="ZZ Group",(SUM(IFERROR(SUM(VLOOKUP(C3936,SpeciesLookup,37,FALSE)*E3936/L3936*20*0.001),0)*(1-G3936))),SUM(IFERROR(SUM(VLOOKUP(C3936,SpeciesLookup,37,FALSE)/L3936*'6. Look Up Tables'!$M$9*0.001),0)*(1-G3936)))</f>
        <v>0</v>
      </c>
      <c r="N3936" s="120" t="s">
        <v>114</v>
      </c>
      <c r="O3936" s="122">
        <f t="shared" si="369"/>
        <v>0</v>
      </c>
      <c r="P3936" s="123"/>
    </row>
    <row r="3937" spans="2:16" x14ac:dyDescent="0.2">
      <c r="B3937" s="124"/>
      <c r="C3937" s="137"/>
      <c r="D3937" s="138">
        <f t="shared" si="366"/>
        <v>0</v>
      </c>
      <c r="E3937" s="231"/>
      <c r="F3937" s="119"/>
      <c r="G3937" s="139">
        <f t="shared" si="370"/>
        <v>0</v>
      </c>
      <c r="H3937" s="140">
        <f t="shared" si="367"/>
        <v>0</v>
      </c>
      <c r="I3937" s="122">
        <f t="shared" si="371"/>
        <v>0</v>
      </c>
      <c r="K3937" s="120"/>
      <c r="L3937" s="141" t="e">
        <f t="shared" si="368"/>
        <v>#N/A</v>
      </c>
      <c r="M3937" s="142">
        <f>IF(C3937="ZZ Group",(SUM(IFERROR(SUM(VLOOKUP(C3937,SpeciesLookup,37,FALSE)*E3937/L3937*20*0.001),0)*(1-G3937))),SUM(IFERROR(SUM(VLOOKUP(C3937,SpeciesLookup,37,FALSE)/L3937*'6. Look Up Tables'!$M$9*0.001),0)*(1-G3937)))</f>
        <v>0</v>
      </c>
      <c r="N3937" s="120" t="s">
        <v>114</v>
      </c>
      <c r="O3937" s="122">
        <f t="shared" si="369"/>
        <v>0</v>
      </c>
      <c r="P3937" s="123"/>
    </row>
    <row r="3938" spans="2:16" x14ac:dyDescent="0.2">
      <c r="B3938" s="124"/>
      <c r="C3938" s="137"/>
      <c r="D3938" s="138">
        <f t="shared" si="366"/>
        <v>0</v>
      </c>
      <c r="E3938" s="231"/>
      <c r="F3938" s="119"/>
      <c r="G3938" s="139">
        <f t="shared" si="370"/>
        <v>0</v>
      </c>
      <c r="H3938" s="140">
        <f t="shared" si="367"/>
        <v>0</v>
      </c>
      <c r="I3938" s="122">
        <f t="shared" si="371"/>
        <v>0</v>
      </c>
      <c r="K3938" s="120"/>
      <c r="L3938" s="141" t="e">
        <f t="shared" si="368"/>
        <v>#N/A</v>
      </c>
      <c r="M3938" s="142">
        <f>IF(C3938="ZZ Group",(SUM(IFERROR(SUM(VLOOKUP(C3938,SpeciesLookup,37,FALSE)*E3938/L3938*20*0.001),0)*(1-G3938))),SUM(IFERROR(SUM(VLOOKUP(C3938,SpeciesLookup,37,FALSE)/L3938*'6. Look Up Tables'!$M$9*0.001),0)*(1-G3938)))</f>
        <v>0</v>
      </c>
      <c r="N3938" s="120" t="s">
        <v>114</v>
      </c>
      <c r="O3938" s="122">
        <f t="shared" si="369"/>
        <v>0</v>
      </c>
      <c r="P3938" s="123"/>
    </row>
    <row r="3939" spans="2:16" x14ac:dyDescent="0.2">
      <c r="B3939" s="124"/>
      <c r="C3939" s="137"/>
      <c r="D3939" s="138">
        <f t="shared" si="366"/>
        <v>0</v>
      </c>
      <c r="E3939" s="231"/>
      <c r="F3939" s="119"/>
      <c r="G3939" s="139">
        <f t="shared" si="370"/>
        <v>0</v>
      </c>
      <c r="H3939" s="140">
        <f t="shared" si="367"/>
        <v>0</v>
      </c>
      <c r="I3939" s="122">
        <f t="shared" si="371"/>
        <v>0</v>
      </c>
      <c r="K3939" s="120"/>
      <c r="L3939" s="141" t="e">
        <f t="shared" si="368"/>
        <v>#N/A</v>
      </c>
      <c r="M3939" s="142">
        <f>IF(C3939="ZZ Group",(SUM(IFERROR(SUM(VLOOKUP(C3939,SpeciesLookup,37,FALSE)*E3939/L3939*20*0.001),0)*(1-G3939))),SUM(IFERROR(SUM(VLOOKUP(C3939,SpeciesLookup,37,FALSE)/L3939*'6. Look Up Tables'!$M$9*0.001),0)*(1-G3939)))</f>
        <v>0</v>
      </c>
      <c r="N3939" s="120" t="s">
        <v>114</v>
      </c>
      <c r="O3939" s="122">
        <f t="shared" si="369"/>
        <v>0</v>
      </c>
      <c r="P3939" s="123"/>
    </row>
    <row r="3940" spans="2:16" x14ac:dyDescent="0.2">
      <c r="B3940" s="124"/>
      <c r="C3940" s="137"/>
      <c r="D3940" s="138">
        <f t="shared" si="366"/>
        <v>0</v>
      </c>
      <c r="E3940" s="231"/>
      <c r="F3940" s="119"/>
      <c r="G3940" s="139">
        <f t="shared" si="370"/>
        <v>0</v>
      </c>
      <c r="H3940" s="140">
        <f t="shared" si="367"/>
        <v>0</v>
      </c>
      <c r="I3940" s="122">
        <f t="shared" si="371"/>
        <v>0</v>
      </c>
      <c r="K3940" s="120"/>
      <c r="L3940" s="141" t="e">
        <f t="shared" si="368"/>
        <v>#N/A</v>
      </c>
      <c r="M3940" s="142">
        <f>IF(C3940="ZZ Group",(SUM(IFERROR(SUM(VLOOKUP(C3940,SpeciesLookup,37,FALSE)*E3940/L3940*20*0.001),0)*(1-G3940))),SUM(IFERROR(SUM(VLOOKUP(C3940,SpeciesLookup,37,FALSE)/L3940*'6. Look Up Tables'!$M$9*0.001),0)*(1-G3940)))</f>
        <v>0</v>
      </c>
      <c r="N3940" s="120" t="s">
        <v>114</v>
      </c>
      <c r="O3940" s="122">
        <f t="shared" si="369"/>
        <v>0</v>
      </c>
      <c r="P3940" s="123"/>
    </row>
    <row r="3941" spans="2:16" x14ac:dyDescent="0.2">
      <c r="B3941" s="124"/>
      <c r="C3941" s="137"/>
      <c r="D3941" s="138">
        <f t="shared" si="366"/>
        <v>0</v>
      </c>
      <c r="E3941" s="231"/>
      <c r="F3941" s="119"/>
      <c r="G3941" s="139">
        <f t="shared" si="370"/>
        <v>0</v>
      </c>
      <c r="H3941" s="140">
        <f t="shared" si="367"/>
        <v>0</v>
      </c>
      <c r="I3941" s="122">
        <f t="shared" si="371"/>
        <v>0</v>
      </c>
      <c r="K3941" s="120"/>
      <c r="L3941" s="141" t="e">
        <f t="shared" si="368"/>
        <v>#N/A</v>
      </c>
      <c r="M3941" s="142">
        <f>IF(C3941="ZZ Group",(SUM(IFERROR(SUM(VLOOKUP(C3941,SpeciesLookup,37,FALSE)*E3941/L3941*20*0.001),0)*(1-G3941))),SUM(IFERROR(SUM(VLOOKUP(C3941,SpeciesLookup,37,FALSE)/L3941*'6. Look Up Tables'!$M$9*0.001),0)*(1-G3941)))</f>
        <v>0</v>
      </c>
      <c r="N3941" s="120" t="s">
        <v>114</v>
      </c>
      <c r="O3941" s="122">
        <f t="shared" si="369"/>
        <v>0</v>
      </c>
      <c r="P3941" s="123"/>
    </row>
    <row r="3942" spans="2:16" x14ac:dyDescent="0.2">
      <c r="B3942" s="124"/>
      <c r="C3942" s="137"/>
      <c r="D3942" s="138">
        <f t="shared" si="366"/>
        <v>0</v>
      </c>
      <c r="E3942" s="231"/>
      <c r="F3942" s="119"/>
      <c r="G3942" s="139">
        <f t="shared" si="370"/>
        <v>0</v>
      </c>
      <c r="H3942" s="140">
        <f t="shared" si="367"/>
        <v>0</v>
      </c>
      <c r="I3942" s="122">
        <f t="shared" si="371"/>
        <v>0</v>
      </c>
      <c r="K3942" s="120"/>
      <c r="L3942" s="141" t="e">
        <f t="shared" si="368"/>
        <v>#N/A</v>
      </c>
      <c r="M3942" s="142">
        <f>IF(C3942="ZZ Group",(SUM(IFERROR(SUM(VLOOKUP(C3942,SpeciesLookup,37,FALSE)*E3942/L3942*20*0.001),0)*(1-G3942))),SUM(IFERROR(SUM(VLOOKUP(C3942,SpeciesLookup,37,FALSE)/L3942*'6. Look Up Tables'!$M$9*0.001),0)*(1-G3942)))</f>
        <v>0</v>
      </c>
      <c r="N3942" s="120" t="s">
        <v>114</v>
      </c>
      <c r="O3942" s="122">
        <f t="shared" si="369"/>
        <v>0</v>
      </c>
      <c r="P3942" s="123"/>
    </row>
    <row r="3943" spans="2:16" x14ac:dyDescent="0.2">
      <c r="B3943" s="124"/>
      <c r="C3943" s="137"/>
      <c r="D3943" s="138">
        <f t="shared" si="366"/>
        <v>0</v>
      </c>
      <c r="E3943" s="231"/>
      <c r="F3943" s="119"/>
      <c r="G3943" s="139">
        <f t="shared" si="370"/>
        <v>0</v>
      </c>
      <c r="H3943" s="140">
        <f t="shared" si="367"/>
        <v>0</v>
      </c>
      <c r="I3943" s="122">
        <f t="shared" si="371"/>
        <v>0</v>
      </c>
      <c r="K3943" s="120"/>
      <c r="L3943" s="141" t="e">
        <f t="shared" si="368"/>
        <v>#N/A</v>
      </c>
      <c r="M3943" s="142">
        <f>IF(C3943="ZZ Group",(SUM(IFERROR(SUM(VLOOKUP(C3943,SpeciesLookup,37,FALSE)*E3943/L3943*20*0.001),0)*(1-G3943))),SUM(IFERROR(SUM(VLOOKUP(C3943,SpeciesLookup,37,FALSE)/L3943*'6. Look Up Tables'!$M$9*0.001),0)*(1-G3943)))</f>
        <v>0</v>
      </c>
      <c r="N3943" s="120" t="s">
        <v>114</v>
      </c>
      <c r="O3943" s="122">
        <f t="shared" si="369"/>
        <v>0</v>
      </c>
      <c r="P3943" s="123"/>
    </row>
    <row r="3944" spans="2:16" x14ac:dyDescent="0.2">
      <c r="B3944" s="124"/>
      <c r="C3944" s="137"/>
      <c r="D3944" s="138">
        <f t="shared" si="366"/>
        <v>0</v>
      </c>
      <c r="E3944" s="231"/>
      <c r="F3944" s="119"/>
      <c r="G3944" s="139">
        <f t="shared" si="370"/>
        <v>0</v>
      </c>
      <c r="H3944" s="140">
        <f t="shared" si="367"/>
        <v>0</v>
      </c>
      <c r="I3944" s="122">
        <f t="shared" si="371"/>
        <v>0</v>
      </c>
      <c r="K3944" s="120"/>
      <c r="L3944" s="141" t="e">
        <f t="shared" si="368"/>
        <v>#N/A</v>
      </c>
      <c r="M3944" s="142">
        <f>IF(C3944="ZZ Group",(SUM(IFERROR(SUM(VLOOKUP(C3944,SpeciesLookup,37,FALSE)*E3944/L3944*20*0.001),0)*(1-G3944))),SUM(IFERROR(SUM(VLOOKUP(C3944,SpeciesLookup,37,FALSE)/L3944*'6. Look Up Tables'!$M$9*0.001),0)*(1-G3944)))</f>
        <v>0</v>
      </c>
      <c r="N3944" s="120" t="s">
        <v>114</v>
      </c>
      <c r="O3944" s="122">
        <f t="shared" si="369"/>
        <v>0</v>
      </c>
      <c r="P3944" s="123"/>
    </row>
    <row r="3945" spans="2:16" x14ac:dyDescent="0.2">
      <c r="B3945" s="124"/>
      <c r="C3945" s="137"/>
      <c r="D3945" s="138">
        <f t="shared" si="366"/>
        <v>0</v>
      </c>
      <c r="E3945" s="231"/>
      <c r="F3945" s="119"/>
      <c r="G3945" s="139">
        <f t="shared" si="370"/>
        <v>0</v>
      </c>
      <c r="H3945" s="140">
        <f t="shared" si="367"/>
        <v>0</v>
      </c>
      <c r="I3945" s="122">
        <f t="shared" si="371"/>
        <v>0</v>
      </c>
      <c r="K3945" s="120"/>
      <c r="L3945" s="141" t="e">
        <f t="shared" si="368"/>
        <v>#N/A</v>
      </c>
      <c r="M3945" s="142">
        <f>IF(C3945="ZZ Group",(SUM(IFERROR(SUM(VLOOKUP(C3945,SpeciesLookup,37,FALSE)*E3945/L3945*20*0.001),0)*(1-G3945))),SUM(IFERROR(SUM(VLOOKUP(C3945,SpeciesLookup,37,FALSE)/L3945*'6. Look Up Tables'!$M$9*0.001),0)*(1-G3945)))</f>
        <v>0</v>
      </c>
      <c r="N3945" s="120" t="s">
        <v>114</v>
      </c>
      <c r="O3945" s="122">
        <f t="shared" si="369"/>
        <v>0</v>
      </c>
      <c r="P3945" s="123"/>
    </row>
    <row r="3946" spans="2:16" x14ac:dyDescent="0.2">
      <c r="B3946" s="124"/>
      <c r="C3946" s="137"/>
      <c r="D3946" s="138">
        <f t="shared" si="366"/>
        <v>0</v>
      </c>
      <c r="E3946" s="231"/>
      <c r="F3946" s="119"/>
      <c r="G3946" s="139">
        <f t="shared" si="370"/>
        <v>0</v>
      </c>
      <c r="H3946" s="140">
        <f t="shared" si="367"/>
        <v>0</v>
      </c>
      <c r="I3946" s="122">
        <f t="shared" si="371"/>
        <v>0</v>
      </c>
      <c r="K3946" s="120"/>
      <c r="L3946" s="141" t="e">
        <f t="shared" si="368"/>
        <v>#N/A</v>
      </c>
      <c r="M3946" s="142">
        <f>IF(C3946="ZZ Group",(SUM(IFERROR(SUM(VLOOKUP(C3946,SpeciesLookup,37,FALSE)*E3946/L3946*20*0.001),0)*(1-G3946))),SUM(IFERROR(SUM(VLOOKUP(C3946,SpeciesLookup,37,FALSE)/L3946*'6. Look Up Tables'!$M$9*0.001),0)*(1-G3946)))</f>
        <v>0</v>
      </c>
      <c r="N3946" s="120" t="s">
        <v>114</v>
      </c>
      <c r="O3946" s="122">
        <f t="shared" si="369"/>
        <v>0</v>
      </c>
      <c r="P3946" s="123"/>
    </row>
    <row r="3947" spans="2:16" x14ac:dyDescent="0.2">
      <c r="B3947" s="124"/>
      <c r="C3947" s="137"/>
      <c r="D3947" s="138">
        <f t="shared" si="366"/>
        <v>0</v>
      </c>
      <c r="E3947" s="231"/>
      <c r="F3947" s="119"/>
      <c r="G3947" s="139">
        <f t="shared" si="370"/>
        <v>0</v>
      </c>
      <c r="H3947" s="140">
        <f t="shared" si="367"/>
        <v>0</v>
      </c>
      <c r="I3947" s="122">
        <f t="shared" si="371"/>
        <v>0</v>
      </c>
      <c r="K3947" s="120"/>
      <c r="L3947" s="141" t="e">
        <f t="shared" si="368"/>
        <v>#N/A</v>
      </c>
      <c r="M3947" s="142">
        <f>IF(C3947="ZZ Group",(SUM(IFERROR(SUM(VLOOKUP(C3947,SpeciesLookup,37,FALSE)*E3947/L3947*20*0.001),0)*(1-G3947))),SUM(IFERROR(SUM(VLOOKUP(C3947,SpeciesLookup,37,FALSE)/L3947*'6. Look Up Tables'!$M$9*0.001),0)*(1-G3947)))</f>
        <v>0</v>
      </c>
      <c r="N3947" s="120" t="s">
        <v>114</v>
      </c>
      <c r="O3947" s="122">
        <f t="shared" si="369"/>
        <v>0</v>
      </c>
      <c r="P3947" s="123"/>
    </row>
    <row r="3948" spans="2:16" x14ac:dyDescent="0.2">
      <c r="B3948" s="124"/>
      <c r="C3948" s="137"/>
      <c r="D3948" s="138">
        <f t="shared" si="366"/>
        <v>0</v>
      </c>
      <c r="E3948" s="231"/>
      <c r="F3948" s="119"/>
      <c r="G3948" s="139">
        <f t="shared" si="370"/>
        <v>0</v>
      </c>
      <c r="H3948" s="140">
        <f t="shared" si="367"/>
        <v>0</v>
      </c>
      <c r="I3948" s="122">
        <f t="shared" si="371"/>
        <v>0</v>
      </c>
      <c r="K3948" s="120"/>
      <c r="L3948" s="141" t="e">
        <f t="shared" si="368"/>
        <v>#N/A</v>
      </c>
      <c r="M3948" s="142">
        <f>IF(C3948="ZZ Group",(SUM(IFERROR(SUM(VLOOKUP(C3948,SpeciesLookup,37,FALSE)*E3948/L3948*20*0.001),0)*(1-G3948))),SUM(IFERROR(SUM(VLOOKUP(C3948,SpeciesLookup,37,FALSE)/L3948*'6. Look Up Tables'!$M$9*0.001),0)*(1-G3948)))</f>
        <v>0</v>
      </c>
      <c r="N3948" s="120" t="s">
        <v>114</v>
      </c>
      <c r="O3948" s="122">
        <f t="shared" si="369"/>
        <v>0</v>
      </c>
      <c r="P3948" s="123"/>
    </row>
    <row r="3949" spans="2:16" x14ac:dyDescent="0.2">
      <c r="B3949" s="124"/>
      <c r="C3949" s="137"/>
      <c r="D3949" s="138">
        <f t="shared" si="366"/>
        <v>0</v>
      </c>
      <c r="E3949" s="231"/>
      <c r="F3949" s="119"/>
      <c r="G3949" s="139">
        <f t="shared" si="370"/>
        <v>0</v>
      </c>
      <c r="H3949" s="140">
        <f t="shared" si="367"/>
        <v>0</v>
      </c>
      <c r="I3949" s="122">
        <f t="shared" si="371"/>
        <v>0</v>
      </c>
      <c r="K3949" s="120"/>
      <c r="L3949" s="141" t="e">
        <f t="shared" si="368"/>
        <v>#N/A</v>
      </c>
      <c r="M3949" s="142">
        <f>IF(C3949="ZZ Group",(SUM(IFERROR(SUM(VLOOKUP(C3949,SpeciesLookup,37,FALSE)*E3949/L3949*20*0.001),0)*(1-G3949))),SUM(IFERROR(SUM(VLOOKUP(C3949,SpeciesLookup,37,FALSE)/L3949*'6. Look Up Tables'!$M$9*0.001),0)*(1-G3949)))</f>
        <v>0</v>
      </c>
      <c r="N3949" s="120" t="s">
        <v>114</v>
      </c>
      <c r="O3949" s="122">
        <f t="shared" si="369"/>
        <v>0</v>
      </c>
      <c r="P3949" s="123"/>
    </row>
    <row r="3950" spans="2:16" x14ac:dyDescent="0.2">
      <c r="B3950" s="124"/>
      <c r="C3950" s="137"/>
      <c r="D3950" s="138">
        <f t="shared" si="366"/>
        <v>0</v>
      </c>
      <c r="E3950" s="231"/>
      <c r="F3950" s="119"/>
      <c r="G3950" s="139">
        <f t="shared" si="370"/>
        <v>0</v>
      </c>
      <c r="H3950" s="140">
        <f t="shared" si="367"/>
        <v>0</v>
      </c>
      <c r="I3950" s="122">
        <f t="shared" si="371"/>
        <v>0</v>
      </c>
      <c r="K3950" s="120"/>
      <c r="L3950" s="141" t="e">
        <f t="shared" si="368"/>
        <v>#N/A</v>
      </c>
      <c r="M3950" s="142">
        <f>IF(C3950="ZZ Group",(SUM(IFERROR(SUM(VLOOKUP(C3950,SpeciesLookup,37,FALSE)*E3950/L3950*20*0.001),0)*(1-G3950))),SUM(IFERROR(SUM(VLOOKUP(C3950,SpeciesLookup,37,FALSE)/L3950*'6. Look Up Tables'!$M$9*0.001),0)*(1-G3950)))</f>
        <v>0</v>
      </c>
      <c r="N3950" s="120" t="s">
        <v>114</v>
      </c>
      <c r="O3950" s="122">
        <f t="shared" si="369"/>
        <v>0</v>
      </c>
      <c r="P3950" s="123"/>
    </row>
    <row r="3951" spans="2:16" x14ac:dyDescent="0.2">
      <c r="B3951" s="124"/>
      <c r="C3951" s="137"/>
      <c r="D3951" s="138">
        <f t="shared" si="366"/>
        <v>0</v>
      </c>
      <c r="E3951" s="231"/>
      <c r="F3951" s="119"/>
      <c r="G3951" s="139">
        <f t="shared" si="370"/>
        <v>0</v>
      </c>
      <c r="H3951" s="140">
        <f t="shared" si="367"/>
        <v>0</v>
      </c>
      <c r="I3951" s="122">
        <f t="shared" si="371"/>
        <v>0</v>
      </c>
      <c r="K3951" s="120"/>
      <c r="L3951" s="141" t="e">
        <f t="shared" si="368"/>
        <v>#N/A</v>
      </c>
      <c r="M3951" s="142">
        <f>IF(C3951="ZZ Group",(SUM(IFERROR(SUM(VLOOKUP(C3951,SpeciesLookup,37,FALSE)*E3951/L3951*20*0.001),0)*(1-G3951))),SUM(IFERROR(SUM(VLOOKUP(C3951,SpeciesLookup,37,FALSE)/L3951*'6. Look Up Tables'!$M$9*0.001),0)*(1-G3951)))</f>
        <v>0</v>
      </c>
      <c r="N3951" s="120" t="s">
        <v>114</v>
      </c>
      <c r="O3951" s="122">
        <f t="shared" si="369"/>
        <v>0</v>
      </c>
      <c r="P3951" s="123"/>
    </row>
    <row r="3952" spans="2:16" x14ac:dyDescent="0.2">
      <c r="B3952" s="124"/>
      <c r="C3952" s="137"/>
      <c r="D3952" s="138">
        <f t="shared" si="366"/>
        <v>0</v>
      </c>
      <c r="E3952" s="231"/>
      <c r="F3952" s="119"/>
      <c r="G3952" s="139">
        <f t="shared" si="370"/>
        <v>0</v>
      </c>
      <c r="H3952" s="140">
        <f t="shared" si="367"/>
        <v>0</v>
      </c>
      <c r="I3952" s="122">
        <f t="shared" si="371"/>
        <v>0</v>
      </c>
      <c r="K3952" s="120"/>
      <c r="L3952" s="141" t="e">
        <f t="shared" si="368"/>
        <v>#N/A</v>
      </c>
      <c r="M3952" s="142">
        <f>IF(C3952="ZZ Group",(SUM(IFERROR(SUM(VLOOKUP(C3952,SpeciesLookup,37,FALSE)*E3952/L3952*20*0.001),0)*(1-G3952))),SUM(IFERROR(SUM(VLOOKUP(C3952,SpeciesLookup,37,FALSE)/L3952*'6. Look Up Tables'!$M$9*0.001),0)*(1-G3952)))</f>
        <v>0</v>
      </c>
      <c r="N3952" s="120" t="s">
        <v>114</v>
      </c>
      <c r="O3952" s="122">
        <f t="shared" si="369"/>
        <v>0</v>
      </c>
      <c r="P3952" s="123"/>
    </row>
    <row r="3953" spans="2:16" x14ac:dyDescent="0.2">
      <c r="B3953" s="124"/>
      <c r="C3953" s="137"/>
      <c r="D3953" s="138">
        <f t="shared" si="366"/>
        <v>0</v>
      </c>
      <c r="E3953" s="231"/>
      <c r="F3953" s="119"/>
      <c r="G3953" s="139">
        <f t="shared" si="370"/>
        <v>0</v>
      </c>
      <c r="H3953" s="140">
        <f t="shared" si="367"/>
        <v>0</v>
      </c>
      <c r="I3953" s="122">
        <f t="shared" si="371"/>
        <v>0</v>
      </c>
      <c r="K3953" s="120"/>
      <c r="L3953" s="141" t="e">
        <f t="shared" si="368"/>
        <v>#N/A</v>
      </c>
      <c r="M3953" s="142">
        <f>IF(C3953="ZZ Group",(SUM(IFERROR(SUM(VLOOKUP(C3953,SpeciesLookup,37,FALSE)*E3953/L3953*20*0.001),0)*(1-G3953))),SUM(IFERROR(SUM(VLOOKUP(C3953,SpeciesLookup,37,FALSE)/L3953*'6. Look Up Tables'!$M$9*0.001),0)*(1-G3953)))</f>
        <v>0</v>
      </c>
      <c r="N3953" s="120" t="s">
        <v>114</v>
      </c>
      <c r="O3953" s="122">
        <f t="shared" si="369"/>
        <v>0</v>
      </c>
      <c r="P3953" s="123"/>
    </row>
    <row r="3954" spans="2:16" x14ac:dyDescent="0.2">
      <c r="B3954" s="124"/>
      <c r="C3954" s="137"/>
      <c r="D3954" s="138">
        <f t="shared" si="366"/>
        <v>0</v>
      </c>
      <c r="E3954" s="231"/>
      <c r="F3954" s="119"/>
      <c r="G3954" s="139">
        <f t="shared" si="370"/>
        <v>0</v>
      </c>
      <c r="H3954" s="140">
        <f t="shared" si="367"/>
        <v>0</v>
      </c>
      <c r="I3954" s="122">
        <f t="shared" si="371"/>
        <v>0</v>
      </c>
      <c r="K3954" s="120"/>
      <c r="L3954" s="141" t="e">
        <f t="shared" si="368"/>
        <v>#N/A</v>
      </c>
      <c r="M3954" s="142">
        <f>IF(C3954="ZZ Group",(SUM(IFERROR(SUM(VLOOKUP(C3954,SpeciesLookup,37,FALSE)*E3954/L3954*20*0.001),0)*(1-G3954))),SUM(IFERROR(SUM(VLOOKUP(C3954,SpeciesLookup,37,FALSE)/L3954*'6. Look Up Tables'!$M$9*0.001),0)*(1-G3954)))</f>
        <v>0</v>
      </c>
      <c r="N3954" s="120" t="s">
        <v>114</v>
      </c>
      <c r="O3954" s="122">
        <f t="shared" si="369"/>
        <v>0</v>
      </c>
      <c r="P3954" s="123"/>
    </row>
    <row r="3955" spans="2:16" x14ac:dyDescent="0.2">
      <c r="B3955" s="124"/>
      <c r="C3955" s="137"/>
      <c r="D3955" s="138">
        <f t="shared" si="366"/>
        <v>0</v>
      </c>
      <c r="E3955" s="231"/>
      <c r="F3955" s="119"/>
      <c r="G3955" s="139">
        <f t="shared" si="370"/>
        <v>0</v>
      </c>
      <c r="H3955" s="140">
        <f t="shared" si="367"/>
        <v>0</v>
      </c>
      <c r="I3955" s="122">
        <f t="shared" si="371"/>
        <v>0</v>
      </c>
      <c r="K3955" s="120"/>
      <c r="L3955" s="141" t="e">
        <f t="shared" si="368"/>
        <v>#N/A</v>
      </c>
      <c r="M3955" s="142">
        <f>IF(C3955="ZZ Group",(SUM(IFERROR(SUM(VLOOKUP(C3955,SpeciesLookup,37,FALSE)*E3955/L3955*20*0.001),0)*(1-G3955))),SUM(IFERROR(SUM(VLOOKUP(C3955,SpeciesLookup,37,FALSE)/L3955*'6. Look Up Tables'!$M$9*0.001),0)*(1-G3955)))</f>
        <v>0</v>
      </c>
      <c r="N3955" s="120" t="s">
        <v>114</v>
      </c>
      <c r="O3955" s="122">
        <f t="shared" si="369"/>
        <v>0</v>
      </c>
      <c r="P3955" s="123"/>
    </row>
    <row r="3956" spans="2:16" x14ac:dyDescent="0.2">
      <c r="B3956" s="124"/>
      <c r="C3956" s="137"/>
      <c r="D3956" s="138">
        <f t="shared" si="366"/>
        <v>0</v>
      </c>
      <c r="E3956" s="231"/>
      <c r="F3956" s="119"/>
      <c r="G3956" s="139">
        <f t="shared" si="370"/>
        <v>0</v>
      </c>
      <c r="H3956" s="140">
        <f t="shared" si="367"/>
        <v>0</v>
      </c>
      <c r="I3956" s="122">
        <f t="shared" si="371"/>
        <v>0</v>
      </c>
      <c r="K3956" s="120"/>
      <c r="L3956" s="141" t="e">
        <f t="shared" si="368"/>
        <v>#N/A</v>
      </c>
      <c r="M3956" s="142">
        <f>IF(C3956="ZZ Group",(SUM(IFERROR(SUM(VLOOKUP(C3956,SpeciesLookup,37,FALSE)*E3956/L3956*20*0.001),0)*(1-G3956))),SUM(IFERROR(SUM(VLOOKUP(C3956,SpeciesLookup,37,FALSE)/L3956*'6. Look Up Tables'!$M$9*0.001),0)*(1-G3956)))</f>
        <v>0</v>
      </c>
      <c r="N3956" s="120" t="s">
        <v>114</v>
      </c>
      <c r="O3956" s="122">
        <f t="shared" si="369"/>
        <v>0</v>
      </c>
      <c r="P3956" s="123"/>
    </row>
    <row r="3957" spans="2:16" x14ac:dyDescent="0.2">
      <c r="B3957" s="124"/>
      <c r="C3957" s="137"/>
      <c r="D3957" s="138">
        <f t="shared" si="366"/>
        <v>0</v>
      </c>
      <c r="E3957" s="231"/>
      <c r="F3957" s="119"/>
      <c r="G3957" s="139">
        <f t="shared" si="370"/>
        <v>0</v>
      </c>
      <c r="H3957" s="140">
        <f t="shared" si="367"/>
        <v>0</v>
      </c>
      <c r="I3957" s="122">
        <f t="shared" si="371"/>
        <v>0</v>
      </c>
      <c r="K3957" s="120"/>
      <c r="L3957" s="141" t="e">
        <f t="shared" si="368"/>
        <v>#N/A</v>
      </c>
      <c r="M3957" s="142">
        <f>IF(C3957="ZZ Group",(SUM(IFERROR(SUM(VLOOKUP(C3957,SpeciesLookup,37,FALSE)*E3957/L3957*20*0.001),0)*(1-G3957))),SUM(IFERROR(SUM(VLOOKUP(C3957,SpeciesLookup,37,FALSE)/L3957*'6. Look Up Tables'!$M$9*0.001),0)*(1-G3957)))</f>
        <v>0</v>
      </c>
      <c r="N3957" s="120" t="s">
        <v>114</v>
      </c>
      <c r="O3957" s="122">
        <f t="shared" si="369"/>
        <v>0</v>
      </c>
      <c r="P3957" s="123"/>
    </row>
    <row r="3958" spans="2:16" x14ac:dyDescent="0.2">
      <c r="B3958" s="124"/>
      <c r="C3958" s="137"/>
      <c r="D3958" s="138">
        <f t="shared" si="366"/>
        <v>0</v>
      </c>
      <c r="E3958" s="231"/>
      <c r="F3958" s="119"/>
      <c r="G3958" s="139">
        <f t="shared" si="370"/>
        <v>0</v>
      </c>
      <c r="H3958" s="140">
        <f t="shared" si="367"/>
        <v>0</v>
      </c>
      <c r="I3958" s="122">
        <f t="shared" si="371"/>
        <v>0</v>
      </c>
      <c r="K3958" s="120"/>
      <c r="L3958" s="141" t="e">
        <f t="shared" si="368"/>
        <v>#N/A</v>
      </c>
      <c r="M3958" s="142">
        <f>IF(C3958="ZZ Group",(SUM(IFERROR(SUM(VLOOKUP(C3958,SpeciesLookup,37,FALSE)*E3958/L3958*20*0.001),0)*(1-G3958))),SUM(IFERROR(SUM(VLOOKUP(C3958,SpeciesLookup,37,FALSE)/L3958*'6. Look Up Tables'!$M$9*0.001),0)*(1-G3958)))</f>
        <v>0</v>
      </c>
      <c r="N3958" s="120" t="s">
        <v>114</v>
      </c>
      <c r="O3958" s="122">
        <f t="shared" si="369"/>
        <v>0</v>
      </c>
      <c r="P3958" s="123"/>
    </row>
    <row r="3959" spans="2:16" x14ac:dyDescent="0.2">
      <c r="B3959" s="124"/>
      <c r="C3959" s="137"/>
      <c r="D3959" s="138">
        <f t="shared" si="366"/>
        <v>0</v>
      </c>
      <c r="E3959" s="231"/>
      <c r="F3959" s="119"/>
      <c r="G3959" s="139">
        <f t="shared" si="370"/>
        <v>0</v>
      </c>
      <c r="H3959" s="140">
        <f t="shared" si="367"/>
        <v>0</v>
      </c>
      <c r="I3959" s="122">
        <f t="shared" si="371"/>
        <v>0</v>
      </c>
      <c r="K3959" s="120"/>
      <c r="L3959" s="141" t="e">
        <f t="shared" si="368"/>
        <v>#N/A</v>
      </c>
      <c r="M3959" s="142">
        <f>IF(C3959="ZZ Group",(SUM(IFERROR(SUM(VLOOKUP(C3959,SpeciesLookup,37,FALSE)*E3959/L3959*20*0.001),0)*(1-G3959))),SUM(IFERROR(SUM(VLOOKUP(C3959,SpeciesLookup,37,FALSE)/L3959*'6. Look Up Tables'!$M$9*0.001),0)*(1-G3959)))</f>
        <v>0</v>
      </c>
      <c r="N3959" s="120" t="s">
        <v>114</v>
      </c>
      <c r="O3959" s="122">
        <f t="shared" si="369"/>
        <v>0</v>
      </c>
      <c r="P3959" s="123"/>
    </row>
    <row r="3960" spans="2:16" x14ac:dyDescent="0.2">
      <c r="B3960" s="124"/>
      <c r="C3960" s="137"/>
      <c r="D3960" s="138">
        <f t="shared" si="366"/>
        <v>0</v>
      </c>
      <c r="E3960" s="231"/>
      <c r="F3960" s="119"/>
      <c r="G3960" s="139">
        <f t="shared" si="370"/>
        <v>0</v>
      </c>
      <c r="H3960" s="140">
        <f t="shared" si="367"/>
        <v>0</v>
      </c>
      <c r="I3960" s="122">
        <f t="shared" si="371"/>
        <v>0</v>
      </c>
      <c r="K3960" s="120"/>
      <c r="L3960" s="141" t="e">
        <f t="shared" si="368"/>
        <v>#N/A</v>
      </c>
      <c r="M3960" s="142">
        <f>IF(C3960="ZZ Group",(SUM(IFERROR(SUM(VLOOKUP(C3960,SpeciesLookup,37,FALSE)*E3960/L3960*20*0.001),0)*(1-G3960))),SUM(IFERROR(SUM(VLOOKUP(C3960,SpeciesLookup,37,FALSE)/L3960*'6. Look Up Tables'!$M$9*0.001),0)*(1-G3960)))</f>
        <v>0</v>
      </c>
      <c r="N3960" s="120" t="s">
        <v>114</v>
      </c>
      <c r="O3960" s="122">
        <f t="shared" si="369"/>
        <v>0</v>
      </c>
      <c r="P3960" s="123"/>
    </row>
    <row r="3961" spans="2:16" x14ac:dyDescent="0.2">
      <c r="B3961" s="124"/>
      <c r="C3961" s="137"/>
      <c r="D3961" s="138">
        <f t="shared" si="366"/>
        <v>0</v>
      </c>
      <c r="E3961" s="231"/>
      <c r="F3961" s="119"/>
      <c r="G3961" s="139">
        <f t="shared" si="370"/>
        <v>0</v>
      </c>
      <c r="H3961" s="140">
        <f t="shared" si="367"/>
        <v>0</v>
      </c>
      <c r="I3961" s="122">
        <f t="shared" si="371"/>
        <v>0</v>
      </c>
      <c r="K3961" s="120"/>
      <c r="L3961" s="141" t="e">
        <f t="shared" si="368"/>
        <v>#N/A</v>
      </c>
      <c r="M3961" s="142">
        <f>IF(C3961="ZZ Group",(SUM(IFERROR(SUM(VLOOKUP(C3961,SpeciesLookup,37,FALSE)*E3961/L3961*20*0.001),0)*(1-G3961))),SUM(IFERROR(SUM(VLOOKUP(C3961,SpeciesLookup,37,FALSE)/L3961*'6. Look Up Tables'!$M$9*0.001),0)*(1-G3961)))</f>
        <v>0</v>
      </c>
      <c r="N3961" s="120" t="s">
        <v>114</v>
      </c>
      <c r="O3961" s="122">
        <f t="shared" si="369"/>
        <v>0</v>
      </c>
      <c r="P3961" s="123"/>
    </row>
    <row r="3962" spans="2:16" x14ac:dyDescent="0.2">
      <c r="B3962" s="124"/>
      <c r="C3962" s="137"/>
      <c r="D3962" s="138">
        <f t="shared" si="366"/>
        <v>0</v>
      </c>
      <c r="E3962" s="231"/>
      <c r="F3962" s="119"/>
      <c r="G3962" s="139">
        <f t="shared" si="370"/>
        <v>0</v>
      </c>
      <c r="H3962" s="140">
        <f t="shared" si="367"/>
        <v>0</v>
      </c>
      <c r="I3962" s="122">
        <f t="shared" si="371"/>
        <v>0</v>
      </c>
      <c r="K3962" s="120"/>
      <c r="L3962" s="141" t="e">
        <f t="shared" si="368"/>
        <v>#N/A</v>
      </c>
      <c r="M3962" s="142">
        <f>IF(C3962="ZZ Group",(SUM(IFERROR(SUM(VLOOKUP(C3962,SpeciesLookup,37,FALSE)*E3962/L3962*20*0.001),0)*(1-G3962))),SUM(IFERROR(SUM(VLOOKUP(C3962,SpeciesLookup,37,FALSE)/L3962*'6. Look Up Tables'!$M$9*0.001),0)*(1-G3962)))</f>
        <v>0</v>
      </c>
      <c r="N3962" s="120" t="s">
        <v>114</v>
      </c>
      <c r="O3962" s="122">
        <f t="shared" si="369"/>
        <v>0</v>
      </c>
      <c r="P3962" s="123"/>
    </row>
    <row r="3963" spans="2:16" x14ac:dyDescent="0.2">
      <c r="B3963" s="124"/>
      <c r="C3963" s="137"/>
      <c r="D3963" s="138">
        <f t="shared" si="366"/>
        <v>0</v>
      </c>
      <c r="E3963" s="231"/>
      <c r="F3963" s="119"/>
      <c r="G3963" s="139">
        <f t="shared" si="370"/>
        <v>0</v>
      </c>
      <c r="H3963" s="140">
        <f t="shared" si="367"/>
        <v>0</v>
      </c>
      <c r="I3963" s="122">
        <f t="shared" si="371"/>
        <v>0</v>
      </c>
      <c r="K3963" s="120"/>
      <c r="L3963" s="141" t="e">
        <f t="shared" si="368"/>
        <v>#N/A</v>
      </c>
      <c r="M3963" s="142">
        <f>IF(C3963="ZZ Group",(SUM(IFERROR(SUM(VLOOKUP(C3963,SpeciesLookup,37,FALSE)*E3963/L3963*20*0.001),0)*(1-G3963))),SUM(IFERROR(SUM(VLOOKUP(C3963,SpeciesLookup,37,FALSE)/L3963*'6. Look Up Tables'!$M$9*0.001),0)*(1-G3963)))</f>
        <v>0</v>
      </c>
      <c r="N3963" s="120" t="s">
        <v>114</v>
      </c>
      <c r="O3963" s="122">
        <f t="shared" si="369"/>
        <v>0</v>
      </c>
      <c r="P3963" s="123"/>
    </row>
    <row r="3964" spans="2:16" x14ac:dyDescent="0.2">
      <c r="B3964" s="124"/>
      <c r="C3964" s="137"/>
      <c r="D3964" s="138">
        <f t="shared" si="366"/>
        <v>0</v>
      </c>
      <c r="E3964" s="231"/>
      <c r="F3964" s="119"/>
      <c r="G3964" s="139">
        <f t="shared" si="370"/>
        <v>0</v>
      </c>
      <c r="H3964" s="140">
        <f t="shared" si="367"/>
        <v>0</v>
      </c>
      <c r="I3964" s="122">
        <f t="shared" si="371"/>
        <v>0</v>
      </c>
      <c r="K3964" s="120"/>
      <c r="L3964" s="141" t="e">
        <f t="shared" si="368"/>
        <v>#N/A</v>
      </c>
      <c r="M3964" s="142">
        <f>IF(C3964="ZZ Group",(SUM(IFERROR(SUM(VLOOKUP(C3964,SpeciesLookup,37,FALSE)*E3964/L3964*20*0.001),0)*(1-G3964))),SUM(IFERROR(SUM(VLOOKUP(C3964,SpeciesLookup,37,FALSE)/L3964*'6. Look Up Tables'!$M$9*0.001),0)*(1-G3964)))</f>
        <v>0</v>
      </c>
      <c r="N3964" s="120" t="s">
        <v>114</v>
      </c>
      <c r="O3964" s="122">
        <f t="shared" si="369"/>
        <v>0</v>
      </c>
      <c r="P3964" s="123"/>
    </row>
    <row r="3965" spans="2:16" x14ac:dyDescent="0.2">
      <c r="B3965" s="124"/>
      <c r="C3965" s="137"/>
      <c r="D3965" s="138">
        <f t="shared" si="366"/>
        <v>0</v>
      </c>
      <c r="E3965" s="231"/>
      <c r="F3965" s="119"/>
      <c r="G3965" s="139">
        <f t="shared" si="370"/>
        <v>0</v>
      </c>
      <c r="H3965" s="140">
        <f t="shared" si="367"/>
        <v>0</v>
      </c>
      <c r="I3965" s="122">
        <f t="shared" si="371"/>
        <v>0</v>
      </c>
      <c r="K3965" s="120"/>
      <c r="L3965" s="141" t="e">
        <f t="shared" si="368"/>
        <v>#N/A</v>
      </c>
      <c r="M3965" s="142">
        <f>IF(C3965="ZZ Group",(SUM(IFERROR(SUM(VLOOKUP(C3965,SpeciesLookup,37,FALSE)*E3965/L3965*20*0.001),0)*(1-G3965))),SUM(IFERROR(SUM(VLOOKUP(C3965,SpeciesLookup,37,FALSE)/L3965*'6. Look Up Tables'!$M$9*0.001),0)*(1-G3965)))</f>
        <v>0</v>
      </c>
      <c r="N3965" s="120" t="s">
        <v>114</v>
      </c>
      <c r="O3965" s="122">
        <f t="shared" si="369"/>
        <v>0</v>
      </c>
      <c r="P3965" s="123"/>
    </row>
    <row r="3966" spans="2:16" x14ac:dyDescent="0.2">
      <c r="B3966" s="124"/>
      <c r="C3966" s="137"/>
      <c r="D3966" s="138">
        <f t="shared" si="366"/>
        <v>0</v>
      </c>
      <c r="E3966" s="231"/>
      <c r="F3966" s="119"/>
      <c r="G3966" s="139">
        <f t="shared" si="370"/>
        <v>0</v>
      </c>
      <c r="H3966" s="140">
        <f t="shared" si="367"/>
        <v>0</v>
      </c>
      <c r="I3966" s="122">
        <f t="shared" si="371"/>
        <v>0</v>
      </c>
      <c r="K3966" s="120"/>
      <c r="L3966" s="141" t="e">
        <f t="shared" si="368"/>
        <v>#N/A</v>
      </c>
      <c r="M3966" s="142">
        <f>IF(C3966="ZZ Group",(SUM(IFERROR(SUM(VLOOKUP(C3966,SpeciesLookup,37,FALSE)*E3966/L3966*20*0.001),0)*(1-G3966))),SUM(IFERROR(SUM(VLOOKUP(C3966,SpeciesLookup,37,FALSE)/L3966*'6. Look Up Tables'!$M$9*0.001),0)*(1-G3966)))</f>
        <v>0</v>
      </c>
      <c r="N3966" s="120" t="s">
        <v>114</v>
      </c>
      <c r="O3966" s="122">
        <f t="shared" si="369"/>
        <v>0</v>
      </c>
      <c r="P3966" s="123"/>
    </row>
    <row r="3967" spans="2:16" x14ac:dyDescent="0.2">
      <c r="B3967" s="124"/>
      <c r="C3967" s="137"/>
      <c r="D3967" s="138">
        <f t="shared" si="366"/>
        <v>0</v>
      </c>
      <c r="E3967" s="231"/>
      <c r="F3967" s="119"/>
      <c r="G3967" s="139">
        <f t="shared" si="370"/>
        <v>0</v>
      </c>
      <c r="H3967" s="140">
        <f t="shared" si="367"/>
        <v>0</v>
      </c>
      <c r="I3967" s="122">
        <f t="shared" si="371"/>
        <v>0</v>
      </c>
      <c r="K3967" s="120"/>
      <c r="L3967" s="141" t="e">
        <f t="shared" si="368"/>
        <v>#N/A</v>
      </c>
      <c r="M3967" s="142">
        <f>IF(C3967="ZZ Group",(SUM(IFERROR(SUM(VLOOKUP(C3967,SpeciesLookup,37,FALSE)*E3967/L3967*20*0.001),0)*(1-G3967))),SUM(IFERROR(SUM(VLOOKUP(C3967,SpeciesLookup,37,FALSE)/L3967*'6. Look Up Tables'!$M$9*0.001),0)*(1-G3967)))</f>
        <v>0</v>
      </c>
      <c r="N3967" s="120" t="s">
        <v>114</v>
      </c>
      <c r="O3967" s="122">
        <f t="shared" si="369"/>
        <v>0</v>
      </c>
      <c r="P3967" s="123"/>
    </row>
    <row r="3968" spans="2:16" x14ac:dyDescent="0.2">
      <c r="B3968" s="124"/>
      <c r="C3968" s="137"/>
      <c r="D3968" s="138">
        <f t="shared" si="366"/>
        <v>0</v>
      </c>
      <c r="E3968" s="231"/>
      <c r="F3968" s="119"/>
      <c r="G3968" s="139">
        <f t="shared" si="370"/>
        <v>0</v>
      </c>
      <c r="H3968" s="140">
        <f t="shared" si="367"/>
        <v>0</v>
      </c>
      <c r="I3968" s="122">
        <f t="shared" si="371"/>
        <v>0</v>
      </c>
      <c r="K3968" s="120"/>
      <c r="L3968" s="141" t="e">
        <f t="shared" si="368"/>
        <v>#N/A</v>
      </c>
      <c r="M3968" s="142">
        <f>IF(C3968="ZZ Group",(SUM(IFERROR(SUM(VLOOKUP(C3968,SpeciesLookup,37,FALSE)*E3968/L3968*20*0.001),0)*(1-G3968))),SUM(IFERROR(SUM(VLOOKUP(C3968,SpeciesLookup,37,FALSE)/L3968*'6. Look Up Tables'!$M$9*0.001),0)*(1-G3968)))</f>
        <v>0</v>
      </c>
      <c r="N3968" s="120" t="s">
        <v>114</v>
      </c>
      <c r="O3968" s="122">
        <f t="shared" si="369"/>
        <v>0</v>
      </c>
      <c r="P3968" s="123"/>
    </row>
    <row r="3969" spans="2:16" x14ac:dyDescent="0.2">
      <c r="B3969" s="124"/>
      <c r="C3969" s="137"/>
      <c r="D3969" s="138">
        <f t="shared" ref="D3969:D4032" si="372">IFERROR(VLOOKUP(C3969,SpeciesLookup,25,FALSE),0)</f>
        <v>0</v>
      </c>
      <c r="E3969" s="231"/>
      <c r="F3969" s="119"/>
      <c r="G3969" s="139">
        <f t="shared" si="370"/>
        <v>0</v>
      </c>
      <c r="H3969" s="140">
        <f t="shared" ref="H3969:H4032" si="373">IFERROR(VLOOKUP(C3969,SpeciesLookup,26,FALSE),0)</f>
        <v>0</v>
      </c>
      <c r="I3969" s="122">
        <f t="shared" si="371"/>
        <v>0</v>
      </c>
      <c r="K3969" s="120"/>
      <c r="L3969" s="141" t="e">
        <f t="shared" ref="L3969:L4032" si="374">VLOOKUP(K3969,AWHC,2,FALSE)</f>
        <v>#N/A</v>
      </c>
      <c r="M3969" s="142">
        <f>IF(C3969="ZZ Group",(SUM(IFERROR(SUM(VLOOKUP(C3969,SpeciesLookup,37,FALSE)*E3969/L3969*20*0.001),0)*(1-G3969))),SUM(IFERROR(SUM(VLOOKUP(C3969,SpeciesLookup,37,FALSE)/L3969*'6. Look Up Tables'!$M$9*0.001),0)*(1-G3969)))</f>
        <v>0</v>
      </c>
      <c r="N3969" s="120" t="s">
        <v>114</v>
      </c>
      <c r="O3969" s="122">
        <f t="shared" ref="O3969:O4032" si="375">IF(N3969="Yes",M3969*0.8,M3969)</f>
        <v>0</v>
      </c>
      <c r="P3969" s="123"/>
    </row>
    <row r="3970" spans="2:16" x14ac:dyDescent="0.2">
      <c r="B3970" s="124"/>
      <c r="C3970" s="137"/>
      <c r="D3970" s="138">
        <f t="shared" si="372"/>
        <v>0</v>
      </c>
      <c r="E3970" s="231"/>
      <c r="F3970" s="119"/>
      <c r="G3970" s="139">
        <f t="shared" si="370"/>
        <v>0</v>
      </c>
      <c r="H3970" s="140">
        <f t="shared" si="373"/>
        <v>0</v>
      </c>
      <c r="I3970" s="122">
        <f t="shared" si="371"/>
        <v>0</v>
      </c>
      <c r="K3970" s="120"/>
      <c r="L3970" s="141" t="e">
        <f t="shared" si="374"/>
        <v>#N/A</v>
      </c>
      <c r="M3970" s="142">
        <f>IF(C3970="ZZ Group",(SUM(IFERROR(SUM(VLOOKUP(C3970,SpeciesLookup,37,FALSE)*E3970/L3970*20*0.001),0)*(1-G3970))),SUM(IFERROR(SUM(VLOOKUP(C3970,SpeciesLookup,37,FALSE)/L3970*'6. Look Up Tables'!$M$9*0.001),0)*(1-G3970)))</f>
        <v>0</v>
      </c>
      <c r="N3970" s="120" t="s">
        <v>114</v>
      </c>
      <c r="O3970" s="122">
        <f t="shared" si="375"/>
        <v>0</v>
      </c>
      <c r="P3970" s="123"/>
    </row>
    <row r="3971" spans="2:16" x14ac:dyDescent="0.2">
      <c r="B3971" s="124"/>
      <c r="C3971" s="137"/>
      <c r="D3971" s="138">
        <f t="shared" si="372"/>
        <v>0</v>
      </c>
      <c r="E3971" s="231"/>
      <c r="F3971" s="119"/>
      <c r="G3971" s="139">
        <f t="shared" si="370"/>
        <v>0</v>
      </c>
      <c r="H3971" s="140">
        <f t="shared" si="373"/>
        <v>0</v>
      </c>
      <c r="I3971" s="122">
        <f t="shared" si="371"/>
        <v>0</v>
      </c>
      <c r="K3971" s="120"/>
      <c r="L3971" s="141" t="e">
        <f t="shared" si="374"/>
        <v>#N/A</v>
      </c>
      <c r="M3971" s="142">
        <f>IF(C3971="ZZ Group",(SUM(IFERROR(SUM(VLOOKUP(C3971,SpeciesLookup,37,FALSE)*E3971/L3971*20*0.001),0)*(1-G3971))),SUM(IFERROR(SUM(VLOOKUP(C3971,SpeciesLookup,37,FALSE)/L3971*'6. Look Up Tables'!$M$9*0.001),0)*(1-G3971)))</f>
        <v>0</v>
      </c>
      <c r="N3971" s="120" t="s">
        <v>114</v>
      </c>
      <c r="O3971" s="122">
        <f t="shared" si="375"/>
        <v>0</v>
      </c>
      <c r="P3971" s="123"/>
    </row>
    <row r="3972" spans="2:16" x14ac:dyDescent="0.2">
      <c r="B3972" s="124"/>
      <c r="C3972" s="137"/>
      <c r="D3972" s="138">
        <f t="shared" si="372"/>
        <v>0</v>
      </c>
      <c r="E3972" s="231"/>
      <c r="F3972" s="119"/>
      <c r="G3972" s="139">
        <f t="shared" si="370"/>
        <v>0</v>
      </c>
      <c r="H3972" s="140">
        <f t="shared" si="373"/>
        <v>0</v>
      </c>
      <c r="I3972" s="122">
        <f t="shared" si="371"/>
        <v>0</v>
      </c>
      <c r="K3972" s="120"/>
      <c r="L3972" s="141" t="e">
        <f t="shared" si="374"/>
        <v>#N/A</v>
      </c>
      <c r="M3972" s="142">
        <f>IF(C3972="ZZ Group",(SUM(IFERROR(SUM(VLOOKUP(C3972,SpeciesLookup,37,FALSE)*E3972/L3972*20*0.001),0)*(1-G3972))),SUM(IFERROR(SUM(VLOOKUP(C3972,SpeciesLookup,37,FALSE)/L3972*'6. Look Up Tables'!$M$9*0.001),0)*(1-G3972)))</f>
        <v>0</v>
      </c>
      <c r="N3972" s="120" t="s">
        <v>114</v>
      </c>
      <c r="O3972" s="122">
        <f t="shared" si="375"/>
        <v>0</v>
      </c>
      <c r="P3972" s="123"/>
    </row>
    <row r="3973" spans="2:16" x14ac:dyDescent="0.2">
      <c r="B3973" s="124"/>
      <c r="C3973" s="137"/>
      <c r="D3973" s="138">
        <f t="shared" si="372"/>
        <v>0</v>
      </c>
      <c r="E3973" s="231"/>
      <c r="F3973" s="119"/>
      <c r="G3973" s="139">
        <f t="shared" si="370"/>
        <v>0</v>
      </c>
      <c r="H3973" s="140">
        <f t="shared" si="373"/>
        <v>0</v>
      </c>
      <c r="I3973" s="122">
        <f t="shared" si="371"/>
        <v>0</v>
      </c>
      <c r="K3973" s="120"/>
      <c r="L3973" s="141" t="e">
        <f t="shared" si="374"/>
        <v>#N/A</v>
      </c>
      <c r="M3973" s="142">
        <f>IF(C3973="ZZ Group",(SUM(IFERROR(SUM(VLOOKUP(C3973,SpeciesLookup,37,FALSE)*E3973/L3973*20*0.001),0)*(1-G3973))),SUM(IFERROR(SUM(VLOOKUP(C3973,SpeciesLookup,37,FALSE)/L3973*'6. Look Up Tables'!$M$9*0.001),0)*(1-G3973)))</f>
        <v>0</v>
      </c>
      <c r="N3973" s="120" t="s">
        <v>114</v>
      </c>
      <c r="O3973" s="122">
        <f t="shared" si="375"/>
        <v>0</v>
      </c>
      <c r="P3973" s="123"/>
    </row>
    <row r="3974" spans="2:16" x14ac:dyDescent="0.2">
      <c r="B3974" s="124"/>
      <c r="C3974" s="137"/>
      <c r="D3974" s="138">
        <f t="shared" si="372"/>
        <v>0</v>
      </c>
      <c r="E3974" s="231"/>
      <c r="F3974" s="119"/>
      <c r="G3974" s="139">
        <f t="shared" si="370"/>
        <v>0</v>
      </c>
      <c r="H3974" s="140">
        <f t="shared" si="373"/>
        <v>0</v>
      </c>
      <c r="I3974" s="122">
        <f t="shared" si="371"/>
        <v>0</v>
      </c>
      <c r="K3974" s="120"/>
      <c r="L3974" s="141" t="e">
        <f t="shared" si="374"/>
        <v>#N/A</v>
      </c>
      <c r="M3974" s="142">
        <f>IF(C3974="ZZ Group",(SUM(IFERROR(SUM(VLOOKUP(C3974,SpeciesLookup,37,FALSE)*E3974/L3974*20*0.001),0)*(1-G3974))),SUM(IFERROR(SUM(VLOOKUP(C3974,SpeciesLookup,37,FALSE)/L3974*'6. Look Up Tables'!$M$9*0.001),0)*(1-G3974)))</f>
        <v>0</v>
      </c>
      <c r="N3974" s="120" t="s">
        <v>114</v>
      </c>
      <c r="O3974" s="122">
        <f t="shared" si="375"/>
        <v>0</v>
      </c>
      <c r="P3974" s="123"/>
    </row>
    <row r="3975" spans="2:16" x14ac:dyDescent="0.2">
      <c r="B3975" s="124"/>
      <c r="C3975" s="137"/>
      <c r="D3975" s="138">
        <f t="shared" si="372"/>
        <v>0</v>
      </c>
      <c r="E3975" s="231"/>
      <c r="F3975" s="119"/>
      <c r="G3975" s="139">
        <f t="shared" si="370"/>
        <v>0</v>
      </c>
      <c r="H3975" s="140">
        <f t="shared" si="373"/>
        <v>0</v>
      </c>
      <c r="I3975" s="122">
        <f t="shared" si="371"/>
        <v>0</v>
      </c>
      <c r="K3975" s="120"/>
      <c r="L3975" s="141" t="e">
        <f t="shared" si="374"/>
        <v>#N/A</v>
      </c>
      <c r="M3975" s="142">
        <f>IF(C3975="ZZ Group",(SUM(IFERROR(SUM(VLOOKUP(C3975,SpeciesLookup,37,FALSE)*E3975/L3975*20*0.001),0)*(1-G3975))),SUM(IFERROR(SUM(VLOOKUP(C3975,SpeciesLookup,37,FALSE)/L3975*'6. Look Up Tables'!$M$9*0.001),0)*(1-G3975)))</f>
        <v>0</v>
      </c>
      <c r="N3975" s="120" t="s">
        <v>114</v>
      </c>
      <c r="O3975" s="122">
        <f t="shared" si="375"/>
        <v>0</v>
      </c>
      <c r="P3975" s="123"/>
    </row>
    <row r="3976" spans="2:16" x14ac:dyDescent="0.2">
      <c r="B3976" s="124"/>
      <c r="C3976" s="137"/>
      <c r="D3976" s="138">
        <f t="shared" si="372"/>
        <v>0</v>
      </c>
      <c r="E3976" s="231"/>
      <c r="F3976" s="119"/>
      <c r="G3976" s="139">
        <f t="shared" si="370"/>
        <v>0</v>
      </c>
      <c r="H3976" s="140">
        <f t="shared" si="373"/>
        <v>0</v>
      </c>
      <c r="I3976" s="122">
        <f t="shared" si="371"/>
        <v>0</v>
      </c>
      <c r="K3976" s="120"/>
      <c r="L3976" s="141" t="e">
        <f t="shared" si="374"/>
        <v>#N/A</v>
      </c>
      <c r="M3976" s="142">
        <f>IF(C3976="ZZ Group",(SUM(IFERROR(SUM(VLOOKUP(C3976,SpeciesLookup,37,FALSE)*E3976/L3976*20*0.001),0)*(1-G3976))),SUM(IFERROR(SUM(VLOOKUP(C3976,SpeciesLookup,37,FALSE)/L3976*'6. Look Up Tables'!$M$9*0.001),0)*(1-G3976)))</f>
        <v>0</v>
      </c>
      <c r="N3976" s="120" t="s">
        <v>114</v>
      </c>
      <c r="O3976" s="122">
        <f t="shared" si="375"/>
        <v>0</v>
      </c>
      <c r="P3976" s="123"/>
    </row>
    <row r="3977" spans="2:16" x14ac:dyDescent="0.2">
      <c r="B3977" s="124"/>
      <c r="C3977" s="137"/>
      <c r="D3977" s="138">
        <f t="shared" si="372"/>
        <v>0</v>
      </c>
      <c r="E3977" s="231"/>
      <c r="F3977" s="119"/>
      <c r="G3977" s="139">
        <f t="shared" si="370"/>
        <v>0</v>
      </c>
      <c r="H3977" s="140">
        <f t="shared" si="373"/>
        <v>0</v>
      </c>
      <c r="I3977" s="122">
        <f t="shared" si="371"/>
        <v>0</v>
      </c>
      <c r="K3977" s="120"/>
      <c r="L3977" s="141" t="e">
        <f t="shared" si="374"/>
        <v>#N/A</v>
      </c>
      <c r="M3977" s="142">
        <f>IF(C3977="ZZ Group",(SUM(IFERROR(SUM(VLOOKUP(C3977,SpeciesLookup,37,FALSE)*E3977/L3977*20*0.001),0)*(1-G3977))),SUM(IFERROR(SUM(VLOOKUP(C3977,SpeciesLookup,37,FALSE)/L3977*'6. Look Up Tables'!$M$9*0.001),0)*(1-G3977)))</f>
        <v>0</v>
      </c>
      <c r="N3977" s="120" t="s">
        <v>114</v>
      </c>
      <c r="O3977" s="122">
        <f t="shared" si="375"/>
        <v>0</v>
      </c>
      <c r="P3977" s="123"/>
    </row>
    <row r="3978" spans="2:16" x14ac:dyDescent="0.2">
      <c r="B3978" s="124"/>
      <c r="C3978" s="137"/>
      <c r="D3978" s="138">
        <f t="shared" si="372"/>
        <v>0</v>
      </c>
      <c r="E3978" s="231"/>
      <c r="F3978" s="119"/>
      <c r="G3978" s="139">
        <f t="shared" si="370"/>
        <v>0</v>
      </c>
      <c r="H3978" s="140">
        <f t="shared" si="373"/>
        <v>0</v>
      </c>
      <c r="I3978" s="122">
        <f t="shared" si="371"/>
        <v>0</v>
      </c>
      <c r="K3978" s="120"/>
      <c r="L3978" s="141" t="e">
        <f t="shared" si="374"/>
        <v>#N/A</v>
      </c>
      <c r="M3978" s="142">
        <f>IF(C3978="ZZ Group",(SUM(IFERROR(SUM(VLOOKUP(C3978,SpeciesLookup,37,FALSE)*E3978/L3978*20*0.001),0)*(1-G3978))),SUM(IFERROR(SUM(VLOOKUP(C3978,SpeciesLookup,37,FALSE)/L3978*'6. Look Up Tables'!$M$9*0.001),0)*(1-G3978)))</f>
        <v>0</v>
      </c>
      <c r="N3978" s="120" t="s">
        <v>114</v>
      </c>
      <c r="O3978" s="122">
        <f t="shared" si="375"/>
        <v>0</v>
      </c>
      <c r="P3978" s="123"/>
    </row>
    <row r="3979" spans="2:16" x14ac:dyDescent="0.2">
      <c r="B3979" s="124"/>
      <c r="C3979" s="137"/>
      <c r="D3979" s="138">
        <f t="shared" si="372"/>
        <v>0</v>
      </c>
      <c r="E3979" s="231"/>
      <c r="F3979" s="119"/>
      <c r="G3979" s="139">
        <f t="shared" si="370"/>
        <v>0</v>
      </c>
      <c r="H3979" s="140">
        <f t="shared" si="373"/>
        <v>0</v>
      </c>
      <c r="I3979" s="122">
        <f t="shared" si="371"/>
        <v>0</v>
      </c>
      <c r="K3979" s="120"/>
      <c r="L3979" s="141" t="e">
        <f t="shared" si="374"/>
        <v>#N/A</v>
      </c>
      <c r="M3979" s="142">
        <f>IF(C3979="ZZ Group",(SUM(IFERROR(SUM(VLOOKUP(C3979,SpeciesLookup,37,FALSE)*E3979/L3979*20*0.001),0)*(1-G3979))),SUM(IFERROR(SUM(VLOOKUP(C3979,SpeciesLookup,37,FALSE)/L3979*'6. Look Up Tables'!$M$9*0.001),0)*(1-G3979)))</f>
        <v>0</v>
      </c>
      <c r="N3979" s="120" t="s">
        <v>114</v>
      </c>
      <c r="O3979" s="122">
        <f t="shared" si="375"/>
        <v>0</v>
      </c>
      <c r="P3979" s="123"/>
    </row>
    <row r="3980" spans="2:16" x14ac:dyDescent="0.2">
      <c r="B3980" s="124"/>
      <c r="C3980" s="137"/>
      <c r="D3980" s="138">
        <f t="shared" si="372"/>
        <v>0</v>
      </c>
      <c r="E3980" s="231"/>
      <c r="F3980" s="119"/>
      <c r="G3980" s="139">
        <f t="shared" si="370"/>
        <v>0</v>
      </c>
      <c r="H3980" s="140">
        <f t="shared" si="373"/>
        <v>0</v>
      </c>
      <c r="I3980" s="122">
        <f t="shared" si="371"/>
        <v>0</v>
      </c>
      <c r="K3980" s="120"/>
      <c r="L3980" s="141" t="e">
        <f t="shared" si="374"/>
        <v>#N/A</v>
      </c>
      <c r="M3980" s="142">
        <f>IF(C3980="ZZ Group",(SUM(IFERROR(SUM(VLOOKUP(C3980,SpeciesLookup,37,FALSE)*E3980/L3980*20*0.001),0)*(1-G3980))),SUM(IFERROR(SUM(VLOOKUP(C3980,SpeciesLookup,37,FALSE)/L3980*'6. Look Up Tables'!$M$9*0.001),0)*(1-G3980)))</f>
        <v>0</v>
      </c>
      <c r="N3980" s="120" t="s">
        <v>114</v>
      </c>
      <c r="O3980" s="122">
        <f t="shared" si="375"/>
        <v>0</v>
      </c>
      <c r="P3980" s="123"/>
    </row>
    <row r="3981" spans="2:16" x14ac:dyDescent="0.2">
      <c r="B3981" s="124"/>
      <c r="C3981" s="137"/>
      <c r="D3981" s="138">
        <f t="shared" si="372"/>
        <v>0</v>
      </c>
      <c r="E3981" s="231"/>
      <c r="F3981" s="119"/>
      <c r="G3981" s="139">
        <f t="shared" ref="G3981:G4044" si="376">IF(C3981="ZZ Group",SUM(F3981/E3981),(IFERROR(SUM(F3981/(PI()*(D3981)^2)),0)))</f>
        <v>0</v>
      </c>
      <c r="H3981" s="140">
        <f t="shared" si="373"/>
        <v>0</v>
      </c>
      <c r="I3981" s="122">
        <f t="shared" ref="I3981:I4044" si="377">IFERROR(SUM(H3981*(1-G3981)),(E3981*(1-G3981)))</f>
        <v>0</v>
      </c>
      <c r="K3981" s="120"/>
      <c r="L3981" s="141" t="e">
        <f t="shared" si="374"/>
        <v>#N/A</v>
      </c>
      <c r="M3981" s="142">
        <f>IF(C3981="ZZ Group",(SUM(IFERROR(SUM(VLOOKUP(C3981,SpeciesLookup,37,FALSE)*E3981/L3981*20*0.001),0)*(1-G3981))),SUM(IFERROR(SUM(VLOOKUP(C3981,SpeciesLookup,37,FALSE)/L3981*'6. Look Up Tables'!$M$9*0.001),0)*(1-G3981)))</f>
        <v>0</v>
      </c>
      <c r="N3981" s="120" t="s">
        <v>114</v>
      </c>
      <c r="O3981" s="122">
        <f t="shared" si="375"/>
        <v>0</v>
      </c>
      <c r="P3981" s="123"/>
    </row>
    <row r="3982" spans="2:16" x14ac:dyDescent="0.2">
      <c r="B3982" s="124"/>
      <c r="C3982" s="137"/>
      <c r="D3982" s="138">
        <f t="shared" si="372"/>
        <v>0</v>
      </c>
      <c r="E3982" s="231"/>
      <c r="F3982" s="119"/>
      <c r="G3982" s="139">
        <f t="shared" si="376"/>
        <v>0</v>
      </c>
      <c r="H3982" s="140">
        <f t="shared" si="373"/>
        <v>0</v>
      </c>
      <c r="I3982" s="122">
        <f t="shared" si="377"/>
        <v>0</v>
      </c>
      <c r="K3982" s="120"/>
      <c r="L3982" s="141" t="e">
        <f t="shared" si="374"/>
        <v>#N/A</v>
      </c>
      <c r="M3982" s="142">
        <f>IF(C3982="ZZ Group",(SUM(IFERROR(SUM(VLOOKUP(C3982,SpeciesLookup,37,FALSE)*E3982/L3982*20*0.001),0)*(1-G3982))),SUM(IFERROR(SUM(VLOOKUP(C3982,SpeciesLookup,37,FALSE)/L3982*'6. Look Up Tables'!$M$9*0.001),0)*(1-G3982)))</f>
        <v>0</v>
      </c>
      <c r="N3982" s="120" t="s">
        <v>114</v>
      </c>
      <c r="O3982" s="122">
        <f t="shared" si="375"/>
        <v>0</v>
      </c>
      <c r="P3982" s="123"/>
    </row>
    <row r="3983" spans="2:16" x14ac:dyDescent="0.2">
      <c r="B3983" s="124"/>
      <c r="C3983" s="137"/>
      <c r="D3983" s="138">
        <f t="shared" si="372"/>
        <v>0</v>
      </c>
      <c r="E3983" s="231"/>
      <c r="F3983" s="119"/>
      <c r="G3983" s="139">
        <f t="shared" si="376"/>
        <v>0</v>
      </c>
      <c r="H3983" s="140">
        <f t="shared" si="373"/>
        <v>0</v>
      </c>
      <c r="I3983" s="122">
        <f t="shared" si="377"/>
        <v>0</v>
      </c>
      <c r="K3983" s="120"/>
      <c r="L3983" s="141" t="e">
        <f t="shared" si="374"/>
        <v>#N/A</v>
      </c>
      <c r="M3983" s="142">
        <f>IF(C3983="ZZ Group",(SUM(IFERROR(SUM(VLOOKUP(C3983,SpeciesLookup,37,FALSE)*E3983/L3983*20*0.001),0)*(1-G3983))),SUM(IFERROR(SUM(VLOOKUP(C3983,SpeciesLookup,37,FALSE)/L3983*'6. Look Up Tables'!$M$9*0.001),0)*(1-G3983)))</f>
        <v>0</v>
      </c>
      <c r="N3983" s="120" t="s">
        <v>114</v>
      </c>
      <c r="O3983" s="122">
        <f t="shared" si="375"/>
        <v>0</v>
      </c>
      <c r="P3983" s="123"/>
    </row>
    <row r="3984" spans="2:16" x14ac:dyDescent="0.2">
      <c r="B3984" s="124"/>
      <c r="C3984" s="137"/>
      <c r="D3984" s="138">
        <f t="shared" si="372"/>
        <v>0</v>
      </c>
      <c r="E3984" s="231"/>
      <c r="F3984" s="119"/>
      <c r="G3984" s="139">
        <f t="shared" si="376"/>
        <v>0</v>
      </c>
      <c r="H3984" s="140">
        <f t="shared" si="373"/>
        <v>0</v>
      </c>
      <c r="I3984" s="122">
        <f t="shared" si="377"/>
        <v>0</v>
      </c>
      <c r="K3984" s="120"/>
      <c r="L3984" s="141" t="e">
        <f t="shared" si="374"/>
        <v>#N/A</v>
      </c>
      <c r="M3984" s="142">
        <f>IF(C3984="ZZ Group",(SUM(IFERROR(SUM(VLOOKUP(C3984,SpeciesLookup,37,FALSE)*E3984/L3984*20*0.001),0)*(1-G3984))),SUM(IFERROR(SUM(VLOOKUP(C3984,SpeciesLookup,37,FALSE)/L3984*'6. Look Up Tables'!$M$9*0.001),0)*(1-G3984)))</f>
        <v>0</v>
      </c>
      <c r="N3984" s="120" t="s">
        <v>114</v>
      </c>
      <c r="O3984" s="122">
        <f t="shared" si="375"/>
        <v>0</v>
      </c>
      <c r="P3984" s="123"/>
    </row>
    <row r="3985" spans="2:16" x14ac:dyDescent="0.2">
      <c r="B3985" s="124"/>
      <c r="C3985" s="137"/>
      <c r="D3985" s="138">
        <f t="shared" si="372"/>
        <v>0</v>
      </c>
      <c r="E3985" s="231"/>
      <c r="F3985" s="119"/>
      <c r="G3985" s="139">
        <f t="shared" si="376"/>
        <v>0</v>
      </c>
      <c r="H3985" s="140">
        <f t="shared" si="373"/>
        <v>0</v>
      </c>
      <c r="I3985" s="122">
        <f t="shared" si="377"/>
        <v>0</v>
      </c>
      <c r="K3985" s="120"/>
      <c r="L3985" s="141" t="e">
        <f t="shared" si="374"/>
        <v>#N/A</v>
      </c>
      <c r="M3985" s="142">
        <f>IF(C3985="ZZ Group",(SUM(IFERROR(SUM(VLOOKUP(C3985,SpeciesLookup,37,FALSE)*E3985/L3985*20*0.001),0)*(1-G3985))),SUM(IFERROR(SUM(VLOOKUP(C3985,SpeciesLookup,37,FALSE)/L3985*'6. Look Up Tables'!$M$9*0.001),0)*(1-G3985)))</f>
        <v>0</v>
      </c>
      <c r="N3985" s="120" t="s">
        <v>114</v>
      </c>
      <c r="O3985" s="122">
        <f t="shared" si="375"/>
        <v>0</v>
      </c>
      <c r="P3985" s="123"/>
    </row>
    <row r="3986" spans="2:16" x14ac:dyDescent="0.2">
      <c r="B3986" s="124"/>
      <c r="C3986" s="137"/>
      <c r="D3986" s="138">
        <f t="shared" si="372"/>
        <v>0</v>
      </c>
      <c r="E3986" s="231"/>
      <c r="F3986" s="119"/>
      <c r="G3986" s="139">
        <f t="shared" si="376"/>
        <v>0</v>
      </c>
      <c r="H3986" s="140">
        <f t="shared" si="373"/>
        <v>0</v>
      </c>
      <c r="I3986" s="122">
        <f t="shared" si="377"/>
        <v>0</v>
      </c>
      <c r="K3986" s="120"/>
      <c r="L3986" s="141" t="e">
        <f t="shared" si="374"/>
        <v>#N/A</v>
      </c>
      <c r="M3986" s="142">
        <f>IF(C3986="ZZ Group",(SUM(IFERROR(SUM(VLOOKUP(C3986,SpeciesLookup,37,FALSE)*E3986/L3986*20*0.001),0)*(1-G3986))),SUM(IFERROR(SUM(VLOOKUP(C3986,SpeciesLookup,37,FALSE)/L3986*'6. Look Up Tables'!$M$9*0.001),0)*(1-G3986)))</f>
        <v>0</v>
      </c>
      <c r="N3986" s="120" t="s">
        <v>114</v>
      </c>
      <c r="O3986" s="122">
        <f t="shared" si="375"/>
        <v>0</v>
      </c>
      <c r="P3986" s="123"/>
    </row>
    <row r="3987" spans="2:16" x14ac:dyDescent="0.2">
      <c r="B3987" s="124"/>
      <c r="C3987" s="137"/>
      <c r="D3987" s="138">
        <f t="shared" si="372"/>
        <v>0</v>
      </c>
      <c r="E3987" s="231"/>
      <c r="F3987" s="119"/>
      <c r="G3987" s="139">
        <f t="shared" si="376"/>
        <v>0</v>
      </c>
      <c r="H3987" s="140">
        <f t="shared" si="373"/>
        <v>0</v>
      </c>
      <c r="I3987" s="122">
        <f t="shared" si="377"/>
        <v>0</v>
      </c>
      <c r="K3987" s="120"/>
      <c r="L3987" s="141" t="e">
        <f t="shared" si="374"/>
        <v>#N/A</v>
      </c>
      <c r="M3987" s="142">
        <f>IF(C3987="ZZ Group",(SUM(IFERROR(SUM(VLOOKUP(C3987,SpeciesLookup,37,FALSE)*E3987/L3987*20*0.001),0)*(1-G3987))),SUM(IFERROR(SUM(VLOOKUP(C3987,SpeciesLookup,37,FALSE)/L3987*'6. Look Up Tables'!$M$9*0.001),0)*(1-G3987)))</f>
        <v>0</v>
      </c>
      <c r="N3987" s="120" t="s">
        <v>114</v>
      </c>
      <c r="O3987" s="122">
        <f t="shared" si="375"/>
        <v>0</v>
      </c>
      <c r="P3987" s="123"/>
    </row>
    <row r="3988" spans="2:16" x14ac:dyDescent="0.2">
      <c r="B3988" s="124"/>
      <c r="C3988" s="137"/>
      <c r="D3988" s="138">
        <f t="shared" si="372"/>
        <v>0</v>
      </c>
      <c r="E3988" s="231"/>
      <c r="F3988" s="119"/>
      <c r="G3988" s="139">
        <f t="shared" si="376"/>
        <v>0</v>
      </c>
      <c r="H3988" s="140">
        <f t="shared" si="373"/>
        <v>0</v>
      </c>
      <c r="I3988" s="122">
        <f t="shared" si="377"/>
        <v>0</v>
      </c>
      <c r="K3988" s="120"/>
      <c r="L3988" s="141" t="e">
        <f t="shared" si="374"/>
        <v>#N/A</v>
      </c>
      <c r="M3988" s="142">
        <f>IF(C3988="ZZ Group",(SUM(IFERROR(SUM(VLOOKUP(C3988,SpeciesLookup,37,FALSE)*E3988/L3988*20*0.001),0)*(1-G3988))),SUM(IFERROR(SUM(VLOOKUP(C3988,SpeciesLookup,37,FALSE)/L3988*'6. Look Up Tables'!$M$9*0.001),0)*(1-G3988)))</f>
        <v>0</v>
      </c>
      <c r="N3988" s="120" t="s">
        <v>114</v>
      </c>
      <c r="O3988" s="122">
        <f t="shared" si="375"/>
        <v>0</v>
      </c>
      <c r="P3988" s="123"/>
    </row>
    <row r="3989" spans="2:16" x14ac:dyDescent="0.2">
      <c r="B3989" s="124"/>
      <c r="C3989" s="137"/>
      <c r="D3989" s="138">
        <f t="shared" si="372"/>
        <v>0</v>
      </c>
      <c r="E3989" s="231"/>
      <c r="F3989" s="119"/>
      <c r="G3989" s="139">
        <f t="shared" si="376"/>
        <v>0</v>
      </c>
      <c r="H3989" s="140">
        <f t="shared" si="373"/>
        <v>0</v>
      </c>
      <c r="I3989" s="122">
        <f t="shared" si="377"/>
        <v>0</v>
      </c>
      <c r="K3989" s="120"/>
      <c r="L3989" s="141" t="e">
        <f t="shared" si="374"/>
        <v>#N/A</v>
      </c>
      <c r="M3989" s="142">
        <f>IF(C3989="ZZ Group",(SUM(IFERROR(SUM(VLOOKUP(C3989,SpeciesLookup,37,FALSE)*E3989/L3989*20*0.001),0)*(1-G3989))),SUM(IFERROR(SUM(VLOOKUP(C3989,SpeciesLookup,37,FALSE)/L3989*'6. Look Up Tables'!$M$9*0.001),0)*(1-G3989)))</f>
        <v>0</v>
      </c>
      <c r="N3989" s="120" t="s">
        <v>114</v>
      </c>
      <c r="O3989" s="122">
        <f t="shared" si="375"/>
        <v>0</v>
      </c>
      <c r="P3989" s="123"/>
    </row>
    <row r="3990" spans="2:16" x14ac:dyDescent="0.2">
      <c r="B3990" s="124"/>
      <c r="C3990" s="137"/>
      <c r="D3990" s="138">
        <f t="shared" si="372"/>
        <v>0</v>
      </c>
      <c r="E3990" s="231"/>
      <c r="F3990" s="119"/>
      <c r="G3990" s="139">
        <f t="shared" si="376"/>
        <v>0</v>
      </c>
      <c r="H3990" s="140">
        <f t="shared" si="373"/>
        <v>0</v>
      </c>
      <c r="I3990" s="122">
        <f t="shared" si="377"/>
        <v>0</v>
      </c>
      <c r="K3990" s="120"/>
      <c r="L3990" s="141" t="e">
        <f t="shared" si="374"/>
        <v>#N/A</v>
      </c>
      <c r="M3990" s="142">
        <f>IF(C3990="ZZ Group",(SUM(IFERROR(SUM(VLOOKUP(C3990,SpeciesLookup,37,FALSE)*E3990/L3990*20*0.001),0)*(1-G3990))),SUM(IFERROR(SUM(VLOOKUP(C3990,SpeciesLookup,37,FALSE)/L3990*'6. Look Up Tables'!$M$9*0.001),0)*(1-G3990)))</f>
        <v>0</v>
      </c>
      <c r="N3990" s="120" t="s">
        <v>114</v>
      </c>
      <c r="O3990" s="122">
        <f t="shared" si="375"/>
        <v>0</v>
      </c>
      <c r="P3990" s="123"/>
    </row>
    <row r="3991" spans="2:16" x14ac:dyDescent="0.2">
      <c r="B3991" s="124"/>
      <c r="C3991" s="137"/>
      <c r="D3991" s="138">
        <f t="shared" si="372"/>
        <v>0</v>
      </c>
      <c r="E3991" s="231"/>
      <c r="F3991" s="119"/>
      <c r="G3991" s="139">
        <f t="shared" si="376"/>
        <v>0</v>
      </c>
      <c r="H3991" s="140">
        <f t="shared" si="373"/>
        <v>0</v>
      </c>
      <c r="I3991" s="122">
        <f t="shared" si="377"/>
        <v>0</v>
      </c>
      <c r="K3991" s="120"/>
      <c r="L3991" s="141" t="e">
        <f t="shared" si="374"/>
        <v>#N/A</v>
      </c>
      <c r="M3991" s="142">
        <f>IF(C3991="ZZ Group",(SUM(IFERROR(SUM(VLOOKUP(C3991,SpeciesLookup,37,FALSE)*E3991/L3991*20*0.001),0)*(1-G3991))),SUM(IFERROR(SUM(VLOOKUP(C3991,SpeciesLookup,37,FALSE)/L3991*'6. Look Up Tables'!$M$9*0.001),0)*(1-G3991)))</f>
        <v>0</v>
      </c>
      <c r="N3991" s="120" t="s">
        <v>114</v>
      </c>
      <c r="O3991" s="122">
        <f t="shared" si="375"/>
        <v>0</v>
      </c>
      <c r="P3991" s="123"/>
    </row>
    <row r="3992" spans="2:16" x14ac:dyDescent="0.2">
      <c r="B3992" s="124"/>
      <c r="C3992" s="137"/>
      <c r="D3992" s="138">
        <f t="shared" si="372"/>
        <v>0</v>
      </c>
      <c r="E3992" s="231"/>
      <c r="F3992" s="119"/>
      <c r="G3992" s="139">
        <f t="shared" si="376"/>
        <v>0</v>
      </c>
      <c r="H3992" s="140">
        <f t="shared" si="373"/>
        <v>0</v>
      </c>
      <c r="I3992" s="122">
        <f t="shared" si="377"/>
        <v>0</v>
      </c>
      <c r="K3992" s="120"/>
      <c r="L3992" s="141" t="e">
        <f t="shared" si="374"/>
        <v>#N/A</v>
      </c>
      <c r="M3992" s="142">
        <f>IF(C3992="ZZ Group",(SUM(IFERROR(SUM(VLOOKUP(C3992,SpeciesLookup,37,FALSE)*E3992/L3992*20*0.001),0)*(1-G3992))),SUM(IFERROR(SUM(VLOOKUP(C3992,SpeciesLookup,37,FALSE)/L3992*'6. Look Up Tables'!$M$9*0.001),0)*(1-G3992)))</f>
        <v>0</v>
      </c>
      <c r="N3992" s="120" t="s">
        <v>114</v>
      </c>
      <c r="O3992" s="122">
        <f t="shared" si="375"/>
        <v>0</v>
      </c>
      <c r="P3992" s="123"/>
    </row>
    <row r="3993" spans="2:16" x14ac:dyDescent="0.2">
      <c r="B3993" s="124"/>
      <c r="C3993" s="137"/>
      <c r="D3993" s="138">
        <f t="shared" si="372"/>
        <v>0</v>
      </c>
      <c r="E3993" s="231"/>
      <c r="F3993" s="119"/>
      <c r="G3993" s="139">
        <f t="shared" si="376"/>
        <v>0</v>
      </c>
      <c r="H3993" s="140">
        <f t="shared" si="373"/>
        <v>0</v>
      </c>
      <c r="I3993" s="122">
        <f t="shared" si="377"/>
        <v>0</v>
      </c>
      <c r="K3993" s="120"/>
      <c r="L3993" s="141" t="e">
        <f t="shared" si="374"/>
        <v>#N/A</v>
      </c>
      <c r="M3993" s="142">
        <f>IF(C3993="ZZ Group",(SUM(IFERROR(SUM(VLOOKUP(C3993,SpeciesLookup,37,FALSE)*E3993/L3993*20*0.001),0)*(1-G3993))),SUM(IFERROR(SUM(VLOOKUP(C3993,SpeciesLookup,37,FALSE)/L3993*'6. Look Up Tables'!$M$9*0.001),0)*(1-G3993)))</f>
        <v>0</v>
      </c>
      <c r="N3993" s="120" t="s">
        <v>114</v>
      </c>
      <c r="O3993" s="122">
        <f t="shared" si="375"/>
        <v>0</v>
      </c>
      <c r="P3993" s="123"/>
    </row>
    <row r="3994" spans="2:16" x14ac:dyDescent="0.2">
      <c r="B3994" s="124"/>
      <c r="C3994" s="137"/>
      <c r="D3994" s="138">
        <f t="shared" si="372"/>
        <v>0</v>
      </c>
      <c r="E3994" s="231"/>
      <c r="F3994" s="119"/>
      <c r="G3994" s="139">
        <f t="shared" si="376"/>
        <v>0</v>
      </c>
      <c r="H3994" s="140">
        <f t="shared" si="373"/>
        <v>0</v>
      </c>
      <c r="I3994" s="122">
        <f t="shared" si="377"/>
        <v>0</v>
      </c>
      <c r="K3994" s="120"/>
      <c r="L3994" s="141" t="e">
        <f t="shared" si="374"/>
        <v>#N/A</v>
      </c>
      <c r="M3994" s="142">
        <f>IF(C3994="ZZ Group",(SUM(IFERROR(SUM(VLOOKUP(C3994,SpeciesLookup,37,FALSE)*E3994/L3994*20*0.001),0)*(1-G3994))),SUM(IFERROR(SUM(VLOOKUP(C3994,SpeciesLookup,37,FALSE)/L3994*'6. Look Up Tables'!$M$9*0.001),0)*(1-G3994)))</f>
        <v>0</v>
      </c>
      <c r="N3994" s="120" t="s">
        <v>114</v>
      </c>
      <c r="O3994" s="122">
        <f t="shared" si="375"/>
        <v>0</v>
      </c>
      <c r="P3994" s="123"/>
    </row>
    <row r="3995" spans="2:16" x14ac:dyDescent="0.2">
      <c r="B3995" s="124"/>
      <c r="C3995" s="137"/>
      <c r="D3995" s="138">
        <f t="shared" si="372"/>
        <v>0</v>
      </c>
      <c r="E3995" s="231"/>
      <c r="F3995" s="119"/>
      <c r="G3995" s="139">
        <f t="shared" si="376"/>
        <v>0</v>
      </c>
      <c r="H3995" s="140">
        <f t="shared" si="373"/>
        <v>0</v>
      </c>
      <c r="I3995" s="122">
        <f t="shared" si="377"/>
        <v>0</v>
      </c>
      <c r="K3995" s="120"/>
      <c r="L3995" s="141" t="e">
        <f t="shared" si="374"/>
        <v>#N/A</v>
      </c>
      <c r="M3995" s="142">
        <f>IF(C3995="ZZ Group",(SUM(IFERROR(SUM(VLOOKUP(C3995,SpeciesLookup,37,FALSE)*E3995/L3995*20*0.001),0)*(1-G3995))),SUM(IFERROR(SUM(VLOOKUP(C3995,SpeciesLookup,37,FALSE)/L3995*'6. Look Up Tables'!$M$9*0.001),0)*(1-G3995)))</f>
        <v>0</v>
      </c>
      <c r="N3995" s="120" t="s">
        <v>114</v>
      </c>
      <c r="O3995" s="122">
        <f t="shared" si="375"/>
        <v>0</v>
      </c>
      <c r="P3995" s="123"/>
    </row>
    <row r="3996" spans="2:16" x14ac:dyDescent="0.2">
      <c r="B3996" s="124"/>
      <c r="C3996" s="137"/>
      <c r="D3996" s="138">
        <f t="shared" si="372"/>
        <v>0</v>
      </c>
      <c r="E3996" s="231"/>
      <c r="F3996" s="119"/>
      <c r="G3996" s="139">
        <f t="shared" si="376"/>
        <v>0</v>
      </c>
      <c r="H3996" s="140">
        <f t="shared" si="373"/>
        <v>0</v>
      </c>
      <c r="I3996" s="122">
        <f t="shared" si="377"/>
        <v>0</v>
      </c>
      <c r="K3996" s="120"/>
      <c r="L3996" s="141" t="e">
        <f t="shared" si="374"/>
        <v>#N/A</v>
      </c>
      <c r="M3996" s="142">
        <f>IF(C3996="ZZ Group",(SUM(IFERROR(SUM(VLOOKUP(C3996,SpeciesLookup,37,FALSE)*E3996/L3996*20*0.001),0)*(1-G3996))),SUM(IFERROR(SUM(VLOOKUP(C3996,SpeciesLookup,37,FALSE)/L3996*'6. Look Up Tables'!$M$9*0.001),0)*(1-G3996)))</f>
        <v>0</v>
      </c>
      <c r="N3996" s="120" t="s">
        <v>114</v>
      </c>
      <c r="O3996" s="122">
        <f t="shared" si="375"/>
        <v>0</v>
      </c>
      <c r="P3996" s="123"/>
    </row>
    <row r="3997" spans="2:16" x14ac:dyDescent="0.2">
      <c r="B3997" s="124"/>
      <c r="C3997" s="137"/>
      <c r="D3997" s="138">
        <f t="shared" si="372"/>
        <v>0</v>
      </c>
      <c r="E3997" s="231"/>
      <c r="F3997" s="119"/>
      <c r="G3997" s="139">
        <f t="shared" si="376"/>
        <v>0</v>
      </c>
      <c r="H3997" s="140">
        <f t="shared" si="373"/>
        <v>0</v>
      </c>
      <c r="I3997" s="122">
        <f t="shared" si="377"/>
        <v>0</v>
      </c>
      <c r="K3997" s="120"/>
      <c r="L3997" s="141" t="e">
        <f t="shared" si="374"/>
        <v>#N/A</v>
      </c>
      <c r="M3997" s="142">
        <f>IF(C3997="ZZ Group",(SUM(IFERROR(SUM(VLOOKUP(C3997,SpeciesLookup,37,FALSE)*E3997/L3997*20*0.001),0)*(1-G3997))),SUM(IFERROR(SUM(VLOOKUP(C3997,SpeciesLookup,37,FALSE)/L3997*'6. Look Up Tables'!$M$9*0.001),0)*(1-G3997)))</f>
        <v>0</v>
      </c>
      <c r="N3997" s="120" t="s">
        <v>114</v>
      </c>
      <c r="O3997" s="122">
        <f t="shared" si="375"/>
        <v>0</v>
      </c>
      <c r="P3997" s="123"/>
    </row>
    <row r="3998" spans="2:16" x14ac:dyDescent="0.2">
      <c r="B3998" s="124"/>
      <c r="C3998" s="137"/>
      <c r="D3998" s="138">
        <f t="shared" si="372"/>
        <v>0</v>
      </c>
      <c r="E3998" s="231"/>
      <c r="F3998" s="119"/>
      <c r="G3998" s="139">
        <f t="shared" si="376"/>
        <v>0</v>
      </c>
      <c r="H3998" s="140">
        <f t="shared" si="373"/>
        <v>0</v>
      </c>
      <c r="I3998" s="122">
        <f t="shared" si="377"/>
        <v>0</v>
      </c>
      <c r="K3998" s="120"/>
      <c r="L3998" s="141" t="e">
        <f t="shared" si="374"/>
        <v>#N/A</v>
      </c>
      <c r="M3998" s="142">
        <f>IF(C3998="ZZ Group",(SUM(IFERROR(SUM(VLOOKUP(C3998,SpeciesLookup,37,FALSE)*E3998/L3998*20*0.001),0)*(1-G3998))),SUM(IFERROR(SUM(VLOOKUP(C3998,SpeciesLookup,37,FALSE)/L3998*'6. Look Up Tables'!$M$9*0.001),0)*(1-G3998)))</f>
        <v>0</v>
      </c>
      <c r="N3998" s="120" t="s">
        <v>114</v>
      </c>
      <c r="O3998" s="122">
        <f t="shared" si="375"/>
        <v>0</v>
      </c>
      <c r="P3998" s="123"/>
    </row>
    <row r="3999" spans="2:16" x14ac:dyDescent="0.2">
      <c r="B3999" s="124"/>
      <c r="C3999" s="137"/>
      <c r="D3999" s="138">
        <f t="shared" si="372"/>
        <v>0</v>
      </c>
      <c r="E3999" s="231"/>
      <c r="F3999" s="119"/>
      <c r="G3999" s="139">
        <f t="shared" si="376"/>
        <v>0</v>
      </c>
      <c r="H3999" s="140">
        <f t="shared" si="373"/>
        <v>0</v>
      </c>
      <c r="I3999" s="122">
        <f t="shared" si="377"/>
        <v>0</v>
      </c>
      <c r="K3999" s="120"/>
      <c r="L3999" s="141" t="e">
        <f t="shared" si="374"/>
        <v>#N/A</v>
      </c>
      <c r="M3999" s="142">
        <f>IF(C3999="ZZ Group",(SUM(IFERROR(SUM(VLOOKUP(C3999,SpeciesLookup,37,FALSE)*E3999/L3999*20*0.001),0)*(1-G3999))),SUM(IFERROR(SUM(VLOOKUP(C3999,SpeciesLookup,37,FALSE)/L3999*'6. Look Up Tables'!$M$9*0.001),0)*(1-G3999)))</f>
        <v>0</v>
      </c>
      <c r="N3999" s="120" t="s">
        <v>114</v>
      </c>
      <c r="O3999" s="122">
        <f t="shared" si="375"/>
        <v>0</v>
      </c>
      <c r="P3999" s="123"/>
    </row>
    <row r="4000" spans="2:16" x14ac:dyDescent="0.2">
      <c r="B4000" s="124"/>
      <c r="C4000" s="137"/>
      <c r="D4000" s="138">
        <f t="shared" si="372"/>
        <v>0</v>
      </c>
      <c r="E4000" s="231"/>
      <c r="F4000" s="119"/>
      <c r="G4000" s="139">
        <f t="shared" si="376"/>
        <v>0</v>
      </c>
      <c r="H4000" s="140">
        <f t="shared" si="373"/>
        <v>0</v>
      </c>
      <c r="I4000" s="122">
        <f t="shared" si="377"/>
        <v>0</v>
      </c>
      <c r="K4000" s="120"/>
      <c r="L4000" s="141" t="e">
        <f t="shared" si="374"/>
        <v>#N/A</v>
      </c>
      <c r="M4000" s="142">
        <f>IF(C4000="ZZ Group",(SUM(IFERROR(SUM(VLOOKUP(C4000,SpeciesLookup,37,FALSE)*E4000/L4000*20*0.001),0)*(1-G4000))),SUM(IFERROR(SUM(VLOOKUP(C4000,SpeciesLookup,37,FALSE)/L4000*'6. Look Up Tables'!$M$9*0.001),0)*(1-G4000)))</f>
        <v>0</v>
      </c>
      <c r="N4000" s="120" t="s">
        <v>114</v>
      </c>
      <c r="O4000" s="122">
        <f t="shared" si="375"/>
        <v>0</v>
      </c>
      <c r="P4000" s="123"/>
    </row>
    <row r="4001" spans="2:16" x14ac:dyDescent="0.2">
      <c r="B4001" s="124"/>
      <c r="C4001" s="137"/>
      <c r="D4001" s="138">
        <f t="shared" si="372"/>
        <v>0</v>
      </c>
      <c r="E4001" s="231"/>
      <c r="F4001" s="119"/>
      <c r="G4001" s="139">
        <f t="shared" si="376"/>
        <v>0</v>
      </c>
      <c r="H4001" s="140">
        <f t="shared" si="373"/>
        <v>0</v>
      </c>
      <c r="I4001" s="122">
        <f t="shared" si="377"/>
        <v>0</v>
      </c>
      <c r="K4001" s="120"/>
      <c r="L4001" s="141" t="e">
        <f t="shared" si="374"/>
        <v>#N/A</v>
      </c>
      <c r="M4001" s="142">
        <f>IF(C4001="ZZ Group",(SUM(IFERROR(SUM(VLOOKUP(C4001,SpeciesLookup,37,FALSE)*E4001/L4001*20*0.001),0)*(1-G4001))),SUM(IFERROR(SUM(VLOOKUP(C4001,SpeciesLookup,37,FALSE)/L4001*'6. Look Up Tables'!$M$9*0.001),0)*(1-G4001)))</f>
        <v>0</v>
      </c>
      <c r="N4001" s="120" t="s">
        <v>114</v>
      </c>
      <c r="O4001" s="122">
        <f t="shared" si="375"/>
        <v>0</v>
      </c>
      <c r="P4001" s="123"/>
    </row>
    <row r="4002" spans="2:16" x14ac:dyDescent="0.2">
      <c r="B4002" s="124"/>
      <c r="C4002" s="137"/>
      <c r="D4002" s="138">
        <f t="shared" si="372"/>
        <v>0</v>
      </c>
      <c r="E4002" s="231"/>
      <c r="F4002" s="119"/>
      <c r="G4002" s="139">
        <f t="shared" si="376"/>
        <v>0</v>
      </c>
      <c r="H4002" s="140">
        <f t="shared" si="373"/>
        <v>0</v>
      </c>
      <c r="I4002" s="122">
        <f t="shared" si="377"/>
        <v>0</v>
      </c>
      <c r="K4002" s="120"/>
      <c r="L4002" s="141" t="e">
        <f t="shared" si="374"/>
        <v>#N/A</v>
      </c>
      <c r="M4002" s="142">
        <f>IF(C4002="ZZ Group",(SUM(IFERROR(SUM(VLOOKUP(C4002,SpeciesLookup,37,FALSE)*E4002/L4002*20*0.001),0)*(1-G4002))),SUM(IFERROR(SUM(VLOOKUP(C4002,SpeciesLookup,37,FALSE)/L4002*'6. Look Up Tables'!$M$9*0.001),0)*(1-G4002)))</f>
        <v>0</v>
      </c>
      <c r="N4002" s="120" t="s">
        <v>114</v>
      </c>
      <c r="O4002" s="122">
        <f t="shared" si="375"/>
        <v>0</v>
      </c>
      <c r="P4002" s="123"/>
    </row>
    <row r="4003" spans="2:16" x14ac:dyDescent="0.2">
      <c r="B4003" s="124"/>
      <c r="C4003" s="137"/>
      <c r="D4003" s="138">
        <f t="shared" si="372"/>
        <v>0</v>
      </c>
      <c r="E4003" s="231"/>
      <c r="F4003" s="119"/>
      <c r="G4003" s="139">
        <f t="shared" si="376"/>
        <v>0</v>
      </c>
      <c r="H4003" s="140">
        <f t="shared" si="373"/>
        <v>0</v>
      </c>
      <c r="I4003" s="122">
        <f t="shared" si="377"/>
        <v>0</v>
      </c>
      <c r="K4003" s="120"/>
      <c r="L4003" s="141" t="e">
        <f t="shared" si="374"/>
        <v>#N/A</v>
      </c>
      <c r="M4003" s="142">
        <f>IF(C4003="ZZ Group",(SUM(IFERROR(SUM(VLOOKUP(C4003,SpeciesLookup,37,FALSE)*E4003/L4003*20*0.001),0)*(1-G4003))),SUM(IFERROR(SUM(VLOOKUP(C4003,SpeciesLookup,37,FALSE)/L4003*'6. Look Up Tables'!$M$9*0.001),0)*(1-G4003)))</f>
        <v>0</v>
      </c>
      <c r="N4003" s="120" t="s">
        <v>114</v>
      </c>
      <c r="O4003" s="122">
        <f t="shared" si="375"/>
        <v>0</v>
      </c>
      <c r="P4003" s="123"/>
    </row>
    <row r="4004" spans="2:16" x14ac:dyDescent="0.2">
      <c r="B4004" s="124"/>
      <c r="C4004" s="137"/>
      <c r="D4004" s="138">
        <f t="shared" si="372"/>
        <v>0</v>
      </c>
      <c r="E4004" s="231"/>
      <c r="F4004" s="119"/>
      <c r="G4004" s="139">
        <f t="shared" si="376"/>
        <v>0</v>
      </c>
      <c r="H4004" s="140">
        <f t="shared" si="373"/>
        <v>0</v>
      </c>
      <c r="I4004" s="122">
        <f t="shared" si="377"/>
        <v>0</v>
      </c>
      <c r="K4004" s="120"/>
      <c r="L4004" s="141" t="e">
        <f t="shared" si="374"/>
        <v>#N/A</v>
      </c>
      <c r="M4004" s="142">
        <f>IF(C4004="ZZ Group",(SUM(IFERROR(SUM(VLOOKUP(C4004,SpeciesLookup,37,FALSE)*E4004/L4004*20*0.001),0)*(1-G4004))),SUM(IFERROR(SUM(VLOOKUP(C4004,SpeciesLookup,37,FALSE)/L4004*'6. Look Up Tables'!$M$9*0.001),0)*(1-G4004)))</f>
        <v>0</v>
      </c>
      <c r="N4004" s="120" t="s">
        <v>114</v>
      </c>
      <c r="O4004" s="122">
        <f t="shared" si="375"/>
        <v>0</v>
      </c>
      <c r="P4004" s="123"/>
    </row>
    <row r="4005" spans="2:16" x14ac:dyDescent="0.2">
      <c r="B4005" s="124"/>
      <c r="C4005" s="137"/>
      <c r="D4005" s="138">
        <f t="shared" si="372"/>
        <v>0</v>
      </c>
      <c r="E4005" s="231"/>
      <c r="F4005" s="119"/>
      <c r="G4005" s="139">
        <f t="shared" si="376"/>
        <v>0</v>
      </c>
      <c r="H4005" s="140">
        <f t="shared" si="373"/>
        <v>0</v>
      </c>
      <c r="I4005" s="122">
        <f t="shared" si="377"/>
        <v>0</v>
      </c>
      <c r="K4005" s="120"/>
      <c r="L4005" s="141" t="e">
        <f t="shared" si="374"/>
        <v>#N/A</v>
      </c>
      <c r="M4005" s="142">
        <f>IF(C4005="ZZ Group",(SUM(IFERROR(SUM(VLOOKUP(C4005,SpeciesLookup,37,FALSE)*E4005/L4005*20*0.001),0)*(1-G4005))),SUM(IFERROR(SUM(VLOOKUP(C4005,SpeciesLookup,37,FALSE)/L4005*'6. Look Up Tables'!$M$9*0.001),0)*(1-G4005)))</f>
        <v>0</v>
      </c>
      <c r="N4005" s="120" t="s">
        <v>114</v>
      </c>
      <c r="O4005" s="122">
        <f t="shared" si="375"/>
        <v>0</v>
      </c>
      <c r="P4005" s="123"/>
    </row>
    <row r="4006" spans="2:16" x14ac:dyDescent="0.2">
      <c r="B4006" s="124"/>
      <c r="C4006" s="137"/>
      <c r="D4006" s="138">
        <f t="shared" si="372"/>
        <v>0</v>
      </c>
      <c r="E4006" s="231"/>
      <c r="F4006" s="119"/>
      <c r="G4006" s="139">
        <f t="shared" si="376"/>
        <v>0</v>
      </c>
      <c r="H4006" s="140">
        <f t="shared" si="373"/>
        <v>0</v>
      </c>
      <c r="I4006" s="122">
        <f t="shared" si="377"/>
        <v>0</v>
      </c>
      <c r="K4006" s="120"/>
      <c r="L4006" s="141" t="e">
        <f t="shared" si="374"/>
        <v>#N/A</v>
      </c>
      <c r="M4006" s="142">
        <f>IF(C4006="ZZ Group",(SUM(IFERROR(SUM(VLOOKUP(C4006,SpeciesLookup,37,FALSE)*E4006/L4006*20*0.001),0)*(1-G4006))),SUM(IFERROR(SUM(VLOOKUP(C4006,SpeciesLookup,37,FALSE)/L4006*'6. Look Up Tables'!$M$9*0.001),0)*(1-G4006)))</f>
        <v>0</v>
      </c>
      <c r="N4006" s="120" t="s">
        <v>114</v>
      </c>
      <c r="O4006" s="122">
        <f t="shared" si="375"/>
        <v>0</v>
      </c>
      <c r="P4006" s="123"/>
    </row>
    <row r="4007" spans="2:16" x14ac:dyDescent="0.2">
      <c r="B4007" s="124"/>
      <c r="C4007" s="137"/>
      <c r="D4007" s="138">
        <f t="shared" si="372"/>
        <v>0</v>
      </c>
      <c r="E4007" s="231"/>
      <c r="F4007" s="119"/>
      <c r="G4007" s="139">
        <f t="shared" si="376"/>
        <v>0</v>
      </c>
      <c r="H4007" s="140">
        <f t="shared" si="373"/>
        <v>0</v>
      </c>
      <c r="I4007" s="122">
        <f t="shared" si="377"/>
        <v>0</v>
      </c>
      <c r="K4007" s="120"/>
      <c r="L4007" s="141" t="e">
        <f t="shared" si="374"/>
        <v>#N/A</v>
      </c>
      <c r="M4007" s="142">
        <f>IF(C4007="ZZ Group",(SUM(IFERROR(SUM(VLOOKUP(C4007,SpeciesLookup,37,FALSE)*E4007/L4007*20*0.001),0)*(1-G4007))),SUM(IFERROR(SUM(VLOOKUP(C4007,SpeciesLookup,37,FALSE)/L4007*'6. Look Up Tables'!$M$9*0.001),0)*(1-G4007)))</f>
        <v>0</v>
      </c>
      <c r="N4007" s="120" t="s">
        <v>114</v>
      </c>
      <c r="O4007" s="122">
        <f t="shared" si="375"/>
        <v>0</v>
      </c>
      <c r="P4007" s="123"/>
    </row>
    <row r="4008" spans="2:16" x14ac:dyDescent="0.2">
      <c r="B4008" s="124"/>
      <c r="C4008" s="137"/>
      <c r="D4008" s="138">
        <f t="shared" si="372"/>
        <v>0</v>
      </c>
      <c r="E4008" s="231"/>
      <c r="F4008" s="119"/>
      <c r="G4008" s="139">
        <f t="shared" si="376"/>
        <v>0</v>
      </c>
      <c r="H4008" s="140">
        <f t="shared" si="373"/>
        <v>0</v>
      </c>
      <c r="I4008" s="122">
        <f t="shared" si="377"/>
        <v>0</v>
      </c>
      <c r="K4008" s="120"/>
      <c r="L4008" s="141" t="e">
        <f t="shared" si="374"/>
        <v>#N/A</v>
      </c>
      <c r="M4008" s="142">
        <f>IF(C4008="ZZ Group",(SUM(IFERROR(SUM(VLOOKUP(C4008,SpeciesLookup,37,FALSE)*E4008/L4008*20*0.001),0)*(1-G4008))),SUM(IFERROR(SUM(VLOOKUP(C4008,SpeciesLookup,37,FALSE)/L4008*'6. Look Up Tables'!$M$9*0.001),0)*(1-G4008)))</f>
        <v>0</v>
      </c>
      <c r="N4008" s="120" t="s">
        <v>114</v>
      </c>
      <c r="O4008" s="122">
        <f t="shared" si="375"/>
        <v>0</v>
      </c>
      <c r="P4008" s="123"/>
    </row>
    <row r="4009" spans="2:16" x14ac:dyDescent="0.2">
      <c r="B4009" s="124"/>
      <c r="C4009" s="137"/>
      <c r="D4009" s="138">
        <f t="shared" si="372"/>
        <v>0</v>
      </c>
      <c r="E4009" s="231"/>
      <c r="F4009" s="119"/>
      <c r="G4009" s="139">
        <f t="shared" si="376"/>
        <v>0</v>
      </c>
      <c r="H4009" s="140">
        <f t="shared" si="373"/>
        <v>0</v>
      </c>
      <c r="I4009" s="122">
        <f t="shared" si="377"/>
        <v>0</v>
      </c>
      <c r="K4009" s="120"/>
      <c r="L4009" s="141" t="e">
        <f t="shared" si="374"/>
        <v>#N/A</v>
      </c>
      <c r="M4009" s="142">
        <f>IF(C4009="ZZ Group",(SUM(IFERROR(SUM(VLOOKUP(C4009,SpeciesLookup,37,FALSE)*E4009/L4009*20*0.001),0)*(1-G4009))),SUM(IFERROR(SUM(VLOOKUP(C4009,SpeciesLookup,37,FALSE)/L4009*'6. Look Up Tables'!$M$9*0.001),0)*(1-G4009)))</f>
        <v>0</v>
      </c>
      <c r="N4009" s="120" t="s">
        <v>114</v>
      </c>
      <c r="O4009" s="122">
        <f t="shared" si="375"/>
        <v>0</v>
      </c>
      <c r="P4009" s="123"/>
    </row>
    <row r="4010" spans="2:16" x14ac:dyDescent="0.2">
      <c r="B4010" s="124"/>
      <c r="C4010" s="137"/>
      <c r="D4010" s="138">
        <f t="shared" si="372"/>
        <v>0</v>
      </c>
      <c r="E4010" s="231"/>
      <c r="F4010" s="119"/>
      <c r="G4010" s="139">
        <f t="shared" si="376"/>
        <v>0</v>
      </c>
      <c r="H4010" s="140">
        <f t="shared" si="373"/>
        <v>0</v>
      </c>
      <c r="I4010" s="122">
        <f t="shared" si="377"/>
        <v>0</v>
      </c>
      <c r="K4010" s="120"/>
      <c r="L4010" s="141" t="e">
        <f t="shared" si="374"/>
        <v>#N/A</v>
      </c>
      <c r="M4010" s="142">
        <f>IF(C4010="ZZ Group",(SUM(IFERROR(SUM(VLOOKUP(C4010,SpeciesLookup,37,FALSE)*E4010/L4010*20*0.001),0)*(1-G4010))),SUM(IFERROR(SUM(VLOOKUP(C4010,SpeciesLookup,37,FALSE)/L4010*'6. Look Up Tables'!$M$9*0.001),0)*(1-G4010)))</f>
        <v>0</v>
      </c>
      <c r="N4010" s="120" t="s">
        <v>114</v>
      </c>
      <c r="O4010" s="122">
        <f t="shared" si="375"/>
        <v>0</v>
      </c>
      <c r="P4010" s="123"/>
    </row>
    <row r="4011" spans="2:16" x14ac:dyDescent="0.2">
      <c r="B4011" s="124"/>
      <c r="C4011" s="137"/>
      <c r="D4011" s="138">
        <f t="shared" si="372"/>
        <v>0</v>
      </c>
      <c r="E4011" s="231"/>
      <c r="F4011" s="119"/>
      <c r="G4011" s="139">
        <f t="shared" si="376"/>
        <v>0</v>
      </c>
      <c r="H4011" s="140">
        <f t="shared" si="373"/>
        <v>0</v>
      </c>
      <c r="I4011" s="122">
        <f t="shared" si="377"/>
        <v>0</v>
      </c>
      <c r="K4011" s="120"/>
      <c r="L4011" s="141" t="e">
        <f t="shared" si="374"/>
        <v>#N/A</v>
      </c>
      <c r="M4011" s="142">
        <f>IF(C4011="ZZ Group",(SUM(IFERROR(SUM(VLOOKUP(C4011,SpeciesLookup,37,FALSE)*E4011/L4011*20*0.001),0)*(1-G4011))),SUM(IFERROR(SUM(VLOOKUP(C4011,SpeciesLookup,37,FALSE)/L4011*'6. Look Up Tables'!$M$9*0.001),0)*(1-G4011)))</f>
        <v>0</v>
      </c>
      <c r="N4011" s="120" t="s">
        <v>114</v>
      </c>
      <c r="O4011" s="122">
        <f t="shared" si="375"/>
        <v>0</v>
      </c>
      <c r="P4011" s="123"/>
    </row>
    <row r="4012" spans="2:16" x14ac:dyDescent="0.2">
      <c r="B4012" s="124"/>
      <c r="C4012" s="137"/>
      <c r="D4012" s="138">
        <f t="shared" si="372"/>
        <v>0</v>
      </c>
      <c r="E4012" s="231"/>
      <c r="F4012" s="119"/>
      <c r="G4012" s="139">
        <f t="shared" si="376"/>
        <v>0</v>
      </c>
      <c r="H4012" s="140">
        <f t="shared" si="373"/>
        <v>0</v>
      </c>
      <c r="I4012" s="122">
        <f t="shared" si="377"/>
        <v>0</v>
      </c>
      <c r="K4012" s="120"/>
      <c r="L4012" s="141" t="e">
        <f t="shared" si="374"/>
        <v>#N/A</v>
      </c>
      <c r="M4012" s="142">
        <f>IF(C4012="ZZ Group",(SUM(IFERROR(SUM(VLOOKUP(C4012,SpeciesLookup,37,FALSE)*E4012/L4012*20*0.001),0)*(1-G4012))),SUM(IFERROR(SUM(VLOOKUP(C4012,SpeciesLookup,37,FALSE)/L4012*'6. Look Up Tables'!$M$9*0.001),0)*(1-G4012)))</f>
        <v>0</v>
      </c>
      <c r="N4012" s="120" t="s">
        <v>114</v>
      </c>
      <c r="O4012" s="122">
        <f t="shared" si="375"/>
        <v>0</v>
      </c>
      <c r="P4012" s="123"/>
    </row>
    <row r="4013" spans="2:16" x14ac:dyDescent="0.2">
      <c r="B4013" s="124"/>
      <c r="C4013" s="137"/>
      <c r="D4013" s="138">
        <f t="shared" si="372"/>
        <v>0</v>
      </c>
      <c r="E4013" s="231"/>
      <c r="F4013" s="119"/>
      <c r="G4013" s="139">
        <f t="shared" si="376"/>
        <v>0</v>
      </c>
      <c r="H4013" s="140">
        <f t="shared" si="373"/>
        <v>0</v>
      </c>
      <c r="I4013" s="122">
        <f t="shared" si="377"/>
        <v>0</v>
      </c>
      <c r="K4013" s="120"/>
      <c r="L4013" s="141" t="e">
        <f t="shared" si="374"/>
        <v>#N/A</v>
      </c>
      <c r="M4013" s="142">
        <f>IF(C4013="ZZ Group",(SUM(IFERROR(SUM(VLOOKUP(C4013,SpeciesLookup,37,FALSE)*E4013/L4013*20*0.001),0)*(1-G4013))),SUM(IFERROR(SUM(VLOOKUP(C4013,SpeciesLookup,37,FALSE)/L4013*'6. Look Up Tables'!$M$9*0.001),0)*(1-G4013)))</f>
        <v>0</v>
      </c>
      <c r="N4013" s="120" t="s">
        <v>114</v>
      </c>
      <c r="O4013" s="122">
        <f t="shared" si="375"/>
        <v>0</v>
      </c>
      <c r="P4013" s="123"/>
    </row>
    <row r="4014" spans="2:16" x14ac:dyDescent="0.2">
      <c r="B4014" s="124"/>
      <c r="C4014" s="137"/>
      <c r="D4014" s="138">
        <f t="shared" si="372"/>
        <v>0</v>
      </c>
      <c r="E4014" s="231"/>
      <c r="F4014" s="119"/>
      <c r="G4014" s="139">
        <f t="shared" si="376"/>
        <v>0</v>
      </c>
      <c r="H4014" s="140">
        <f t="shared" si="373"/>
        <v>0</v>
      </c>
      <c r="I4014" s="122">
        <f t="shared" si="377"/>
        <v>0</v>
      </c>
      <c r="K4014" s="120"/>
      <c r="L4014" s="141" t="e">
        <f t="shared" si="374"/>
        <v>#N/A</v>
      </c>
      <c r="M4014" s="142">
        <f>IF(C4014="ZZ Group",(SUM(IFERROR(SUM(VLOOKUP(C4014,SpeciesLookup,37,FALSE)*E4014/L4014*20*0.001),0)*(1-G4014))),SUM(IFERROR(SUM(VLOOKUP(C4014,SpeciesLookup,37,FALSE)/L4014*'6. Look Up Tables'!$M$9*0.001),0)*(1-G4014)))</f>
        <v>0</v>
      </c>
      <c r="N4014" s="120" t="s">
        <v>114</v>
      </c>
      <c r="O4014" s="122">
        <f t="shared" si="375"/>
        <v>0</v>
      </c>
      <c r="P4014" s="123"/>
    </row>
    <row r="4015" spans="2:16" x14ac:dyDescent="0.2">
      <c r="B4015" s="124"/>
      <c r="C4015" s="137"/>
      <c r="D4015" s="138">
        <f t="shared" si="372"/>
        <v>0</v>
      </c>
      <c r="E4015" s="231"/>
      <c r="F4015" s="119"/>
      <c r="G4015" s="139">
        <f t="shared" si="376"/>
        <v>0</v>
      </c>
      <c r="H4015" s="140">
        <f t="shared" si="373"/>
        <v>0</v>
      </c>
      <c r="I4015" s="122">
        <f t="shared" si="377"/>
        <v>0</v>
      </c>
      <c r="K4015" s="120"/>
      <c r="L4015" s="141" t="e">
        <f t="shared" si="374"/>
        <v>#N/A</v>
      </c>
      <c r="M4015" s="142">
        <f>IF(C4015="ZZ Group",(SUM(IFERROR(SUM(VLOOKUP(C4015,SpeciesLookup,37,FALSE)*E4015/L4015*20*0.001),0)*(1-G4015))),SUM(IFERROR(SUM(VLOOKUP(C4015,SpeciesLookup,37,FALSE)/L4015*'6. Look Up Tables'!$M$9*0.001),0)*(1-G4015)))</f>
        <v>0</v>
      </c>
      <c r="N4015" s="120" t="s">
        <v>114</v>
      </c>
      <c r="O4015" s="122">
        <f t="shared" si="375"/>
        <v>0</v>
      </c>
      <c r="P4015" s="123"/>
    </row>
    <row r="4016" spans="2:16" x14ac:dyDescent="0.2">
      <c r="B4016" s="124"/>
      <c r="C4016" s="137"/>
      <c r="D4016" s="138">
        <f t="shared" si="372"/>
        <v>0</v>
      </c>
      <c r="E4016" s="231"/>
      <c r="F4016" s="119"/>
      <c r="G4016" s="139">
        <f t="shared" si="376"/>
        <v>0</v>
      </c>
      <c r="H4016" s="140">
        <f t="shared" si="373"/>
        <v>0</v>
      </c>
      <c r="I4016" s="122">
        <f t="shared" si="377"/>
        <v>0</v>
      </c>
      <c r="K4016" s="120"/>
      <c r="L4016" s="141" t="e">
        <f t="shared" si="374"/>
        <v>#N/A</v>
      </c>
      <c r="M4016" s="142">
        <f>IF(C4016="ZZ Group",(SUM(IFERROR(SUM(VLOOKUP(C4016,SpeciesLookup,37,FALSE)*E4016/L4016*20*0.001),0)*(1-G4016))),SUM(IFERROR(SUM(VLOOKUP(C4016,SpeciesLookup,37,FALSE)/L4016*'6. Look Up Tables'!$M$9*0.001),0)*(1-G4016)))</f>
        <v>0</v>
      </c>
      <c r="N4016" s="120" t="s">
        <v>114</v>
      </c>
      <c r="O4016" s="122">
        <f t="shared" si="375"/>
        <v>0</v>
      </c>
      <c r="P4016" s="123"/>
    </row>
    <row r="4017" spans="2:16" x14ac:dyDescent="0.2">
      <c r="B4017" s="124"/>
      <c r="C4017" s="137"/>
      <c r="D4017" s="138">
        <f t="shared" si="372"/>
        <v>0</v>
      </c>
      <c r="E4017" s="231"/>
      <c r="F4017" s="119"/>
      <c r="G4017" s="139">
        <f t="shared" si="376"/>
        <v>0</v>
      </c>
      <c r="H4017" s="140">
        <f t="shared" si="373"/>
        <v>0</v>
      </c>
      <c r="I4017" s="122">
        <f t="shared" si="377"/>
        <v>0</v>
      </c>
      <c r="K4017" s="120"/>
      <c r="L4017" s="141" t="e">
        <f t="shared" si="374"/>
        <v>#N/A</v>
      </c>
      <c r="M4017" s="142">
        <f>IF(C4017="ZZ Group",(SUM(IFERROR(SUM(VLOOKUP(C4017,SpeciesLookup,37,FALSE)*E4017/L4017*20*0.001),0)*(1-G4017))),SUM(IFERROR(SUM(VLOOKUP(C4017,SpeciesLookup,37,FALSE)/L4017*'6. Look Up Tables'!$M$9*0.001),0)*(1-G4017)))</f>
        <v>0</v>
      </c>
      <c r="N4017" s="120" t="s">
        <v>114</v>
      </c>
      <c r="O4017" s="122">
        <f t="shared" si="375"/>
        <v>0</v>
      </c>
      <c r="P4017" s="123"/>
    </row>
    <row r="4018" spans="2:16" x14ac:dyDescent="0.2">
      <c r="B4018" s="124"/>
      <c r="C4018" s="137"/>
      <c r="D4018" s="138">
        <f t="shared" si="372"/>
        <v>0</v>
      </c>
      <c r="E4018" s="231"/>
      <c r="F4018" s="119"/>
      <c r="G4018" s="139">
        <f t="shared" si="376"/>
        <v>0</v>
      </c>
      <c r="H4018" s="140">
        <f t="shared" si="373"/>
        <v>0</v>
      </c>
      <c r="I4018" s="122">
        <f t="shared" si="377"/>
        <v>0</v>
      </c>
      <c r="K4018" s="120"/>
      <c r="L4018" s="141" t="e">
        <f t="shared" si="374"/>
        <v>#N/A</v>
      </c>
      <c r="M4018" s="142">
        <f>IF(C4018="ZZ Group",(SUM(IFERROR(SUM(VLOOKUP(C4018,SpeciesLookup,37,FALSE)*E4018/L4018*20*0.001),0)*(1-G4018))),SUM(IFERROR(SUM(VLOOKUP(C4018,SpeciesLookup,37,FALSE)/L4018*'6. Look Up Tables'!$M$9*0.001),0)*(1-G4018)))</f>
        <v>0</v>
      </c>
      <c r="N4018" s="120" t="s">
        <v>114</v>
      </c>
      <c r="O4018" s="122">
        <f t="shared" si="375"/>
        <v>0</v>
      </c>
      <c r="P4018" s="123"/>
    </row>
    <row r="4019" spans="2:16" x14ac:dyDescent="0.2">
      <c r="B4019" s="124"/>
      <c r="C4019" s="137"/>
      <c r="D4019" s="138">
        <f t="shared" si="372"/>
        <v>0</v>
      </c>
      <c r="E4019" s="231"/>
      <c r="F4019" s="119"/>
      <c r="G4019" s="139">
        <f t="shared" si="376"/>
        <v>0</v>
      </c>
      <c r="H4019" s="140">
        <f t="shared" si="373"/>
        <v>0</v>
      </c>
      <c r="I4019" s="122">
        <f t="shared" si="377"/>
        <v>0</v>
      </c>
      <c r="K4019" s="120"/>
      <c r="L4019" s="141" t="e">
        <f t="shared" si="374"/>
        <v>#N/A</v>
      </c>
      <c r="M4019" s="142">
        <f>IF(C4019="ZZ Group",(SUM(IFERROR(SUM(VLOOKUP(C4019,SpeciesLookup,37,FALSE)*E4019/L4019*20*0.001),0)*(1-G4019))),SUM(IFERROR(SUM(VLOOKUP(C4019,SpeciesLookup,37,FALSE)/L4019*'6. Look Up Tables'!$M$9*0.001),0)*(1-G4019)))</f>
        <v>0</v>
      </c>
      <c r="N4019" s="120" t="s">
        <v>114</v>
      </c>
      <c r="O4019" s="122">
        <f t="shared" si="375"/>
        <v>0</v>
      </c>
      <c r="P4019" s="123"/>
    </row>
    <row r="4020" spans="2:16" x14ac:dyDescent="0.2">
      <c r="B4020" s="124"/>
      <c r="C4020" s="137"/>
      <c r="D4020" s="138">
        <f t="shared" si="372"/>
        <v>0</v>
      </c>
      <c r="E4020" s="231"/>
      <c r="F4020" s="119"/>
      <c r="G4020" s="139">
        <f t="shared" si="376"/>
        <v>0</v>
      </c>
      <c r="H4020" s="140">
        <f t="shared" si="373"/>
        <v>0</v>
      </c>
      <c r="I4020" s="122">
        <f t="shared" si="377"/>
        <v>0</v>
      </c>
      <c r="K4020" s="120"/>
      <c r="L4020" s="141" t="e">
        <f t="shared" si="374"/>
        <v>#N/A</v>
      </c>
      <c r="M4020" s="142">
        <f>IF(C4020="ZZ Group",(SUM(IFERROR(SUM(VLOOKUP(C4020,SpeciesLookup,37,FALSE)*E4020/L4020*20*0.001),0)*(1-G4020))),SUM(IFERROR(SUM(VLOOKUP(C4020,SpeciesLookup,37,FALSE)/L4020*'6. Look Up Tables'!$M$9*0.001),0)*(1-G4020)))</f>
        <v>0</v>
      </c>
      <c r="N4020" s="120" t="s">
        <v>114</v>
      </c>
      <c r="O4020" s="122">
        <f t="shared" si="375"/>
        <v>0</v>
      </c>
      <c r="P4020" s="123"/>
    </row>
    <row r="4021" spans="2:16" x14ac:dyDescent="0.2">
      <c r="B4021" s="124"/>
      <c r="C4021" s="137"/>
      <c r="D4021" s="138">
        <f t="shared" si="372"/>
        <v>0</v>
      </c>
      <c r="E4021" s="231"/>
      <c r="F4021" s="119"/>
      <c r="G4021" s="139">
        <f t="shared" si="376"/>
        <v>0</v>
      </c>
      <c r="H4021" s="140">
        <f t="shared" si="373"/>
        <v>0</v>
      </c>
      <c r="I4021" s="122">
        <f t="shared" si="377"/>
        <v>0</v>
      </c>
      <c r="K4021" s="120"/>
      <c r="L4021" s="141" t="e">
        <f t="shared" si="374"/>
        <v>#N/A</v>
      </c>
      <c r="M4021" s="142">
        <f>IF(C4021="ZZ Group",(SUM(IFERROR(SUM(VLOOKUP(C4021,SpeciesLookup,37,FALSE)*E4021/L4021*20*0.001),0)*(1-G4021))),SUM(IFERROR(SUM(VLOOKUP(C4021,SpeciesLookup,37,FALSE)/L4021*'6. Look Up Tables'!$M$9*0.001),0)*(1-G4021)))</f>
        <v>0</v>
      </c>
      <c r="N4021" s="120" t="s">
        <v>114</v>
      </c>
      <c r="O4021" s="122">
        <f t="shared" si="375"/>
        <v>0</v>
      </c>
      <c r="P4021" s="123"/>
    </row>
    <row r="4022" spans="2:16" x14ac:dyDescent="0.2">
      <c r="B4022" s="124"/>
      <c r="C4022" s="137"/>
      <c r="D4022" s="138">
        <f t="shared" si="372"/>
        <v>0</v>
      </c>
      <c r="E4022" s="231"/>
      <c r="F4022" s="119"/>
      <c r="G4022" s="139">
        <f t="shared" si="376"/>
        <v>0</v>
      </c>
      <c r="H4022" s="140">
        <f t="shared" si="373"/>
        <v>0</v>
      </c>
      <c r="I4022" s="122">
        <f t="shared" si="377"/>
        <v>0</v>
      </c>
      <c r="K4022" s="120"/>
      <c r="L4022" s="141" t="e">
        <f t="shared" si="374"/>
        <v>#N/A</v>
      </c>
      <c r="M4022" s="142">
        <f>IF(C4022="ZZ Group",(SUM(IFERROR(SUM(VLOOKUP(C4022,SpeciesLookup,37,FALSE)*E4022/L4022*20*0.001),0)*(1-G4022))),SUM(IFERROR(SUM(VLOOKUP(C4022,SpeciesLookup,37,FALSE)/L4022*'6. Look Up Tables'!$M$9*0.001),0)*(1-G4022)))</f>
        <v>0</v>
      </c>
      <c r="N4022" s="120" t="s">
        <v>114</v>
      </c>
      <c r="O4022" s="122">
        <f t="shared" si="375"/>
        <v>0</v>
      </c>
      <c r="P4022" s="123"/>
    </row>
    <row r="4023" spans="2:16" x14ac:dyDescent="0.2">
      <c r="B4023" s="124"/>
      <c r="C4023" s="137"/>
      <c r="D4023" s="138">
        <f t="shared" si="372"/>
        <v>0</v>
      </c>
      <c r="E4023" s="231"/>
      <c r="F4023" s="119"/>
      <c r="G4023" s="139">
        <f t="shared" si="376"/>
        <v>0</v>
      </c>
      <c r="H4023" s="140">
        <f t="shared" si="373"/>
        <v>0</v>
      </c>
      <c r="I4023" s="122">
        <f t="shared" si="377"/>
        <v>0</v>
      </c>
      <c r="K4023" s="120"/>
      <c r="L4023" s="141" t="e">
        <f t="shared" si="374"/>
        <v>#N/A</v>
      </c>
      <c r="M4023" s="142">
        <f>IF(C4023="ZZ Group",(SUM(IFERROR(SUM(VLOOKUP(C4023,SpeciesLookup,37,FALSE)*E4023/L4023*20*0.001),0)*(1-G4023))),SUM(IFERROR(SUM(VLOOKUP(C4023,SpeciesLookup,37,FALSE)/L4023*'6. Look Up Tables'!$M$9*0.001),0)*(1-G4023)))</f>
        <v>0</v>
      </c>
      <c r="N4023" s="120" t="s">
        <v>114</v>
      </c>
      <c r="O4023" s="122">
        <f t="shared" si="375"/>
        <v>0</v>
      </c>
      <c r="P4023" s="123"/>
    </row>
    <row r="4024" spans="2:16" x14ac:dyDescent="0.2">
      <c r="B4024" s="124"/>
      <c r="C4024" s="137"/>
      <c r="D4024" s="138">
        <f t="shared" si="372"/>
        <v>0</v>
      </c>
      <c r="E4024" s="231"/>
      <c r="F4024" s="119"/>
      <c r="G4024" s="139">
        <f t="shared" si="376"/>
        <v>0</v>
      </c>
      <c r="H4024" s="140">
        <f t="shared" si="373"/>
        <v>0</v>
      </c>
      <c r="I4024" s="122">
        <f t="shared" si="377"/>
        <v>0</v>
      </c>
      <c r="K4024" s="120"/>
      <c r="L4024" s="141" t="e">
        <f t="shared" si="374"/>
        <v>#N/A</v>
      </c>
      <c r="M4024" s="142">
        <f>IF(C4024="ZZ Group",(SUM(IFERROR(SUM(VLOOKUP(C4024,SpeciesLookup,37,FALSE)*E4024/L4024*20*0.001),0)*(1-G4024))),SUM(IFERROR(SUM(VLOOKUP(C4024,SpeciesLookup,37,FALSE)/L4024*'6. Look Up Tables'!$M$9*0.001),0)*(1-G4024)))</f>
        <v>0</v>
      </c>
      <c r="N4024" s="120" t="s">
        <v>114</v>
      </c>
      <c r="O4024" s="122">
        <f t="shared" si="375"/>
        <v>0</v>
      </c>
      <c r="P4024" s="123"/>
    </row>
    <row r="4025" spans="2:16" x14ac:dyDescent="0.2">
      <c r="B4025" s="124"/>
      <c r="C4025" s="137"/>
      <c r="D4025" s="138">
        <f t="shared" si="372"/>
        <v>0</v>
      </c>
      <c r="E4025" s="231"/>
      <c r="F4025" s="119"/>
      <c r="G4025" s="139">
        <f t="shared" si="376"/>
        <v>0</v>
      </c>
      <c r="H4025" s="140">
        <f t="shared" si="373"/>
        <v>0</v>
      </c>
      <c r="I4025" s="122">
        <f t="shared" si="377"/>
        <v>0</v>
      </c>
      <c r="K4025" s="120"/>
      <c r="L4025" s="141" t="e">
        <f t="shared" si="374"/>
        <v>#N/A</v>
      </c>
      <c r="M4025" s="142">
        <f>IF(C4025="ZZ Group",(SUM(IFERROR(SUM(VLOOKUP(C4025,SpeciesLookup,37,FALSE)*E4025/L4025*20*0.001),0)*(1-G4025))),SUM(IFERROR(SUM(VLOOKUP(C4025,SpeciesLookup,37,FALSE)/L4025*'6. Look Up Tables'!$M$9*0.001),0)*(1-G4025)))</f>
        <v>0</v>
      </c>
      <c r="N4025" s="120" t="s">
        <v>114</v>
      </c>
      <c r="O4025" s="122">
        <f t="shared" si="375"/>
        <v>0</v>
      </c>
      <c r="P4025" s="123"/>
    </row>
    <row r="4026" spans="2:16" x14ac:dyDescent="0.2">
      <c r="B4026" s="124"/>
      <c r="C4026" s="137"/>
      <c r="D4026" s="138">
        <f t="shared" si="372"/>
        <v>0</v>
      </c>
      <c r="E4026" s="231"/>
      <c r="F4026" s="119"/>
      <c r="G4026" s="139">
        <f t="shared" si="376"/>
        <v>0</v>
      </c>
      <c r="H4026" s="140">
        <f t="shared" si="373"/>
        <v>0</v>
      </c>
      <c r="I4026" s="122">
        <f t="shared" si="377"/>
        <v>0</v>
      </c>
      <c r="K4026" s="120"/>
      <c r="L4026" s="141" t="e">
        <f t="shared" si="374"/>
        <v>#N/A</v>
      </c>
      <c r="M4026" s="142">
        <f>IF(C4026="ZZ Group",(SUM(IFERROR(SUM(VLOOKUP(C4026,SpeciesLookup,37,FALSE)*E4026/L4026*20*0.001),0)*(1-G4026))),SUM(IFERROR(SUM(VLOOKUP(C4026,SpeciesLookup,37,FALSE)/L4026*'6. Look Up Tables'!$M$9*0.001),0)*(1-G4026)))</f>
        <v>0</v>
      </c>
      <c r="N4026" s="120" t="s">
        <v>114</v>
      </c>
      <c r="O4026" s="122">
        <f t="shared" si="375"/>
        <v>0</v>
      </c>
      <c r="P4026" s="123"/>
    </row>
    <row r="4027" spans="2:16" x14ac:dyDescent="0.2">
      <c r="B4027" s="124"/>
      <c r="C4027" s="137"/>
      <c r="D4027" s="138">
        <f t="shared" si="372"/>
        <v>0</v>
      </c>
      <c r="E4027" s="231"/>
      <c r="F4027" s="119"/>
      <c r="G4027" s="139">
        <f t="shared" si="376"/>
        <v>0</v>
      </c>
      <c r="H4027" s="140">
        <f t="shared" si="373"/>
        <v>0</v>
      </c>
      <c r="I4027" s="122">
        <f t="shared" si="377"/>
        <v>0</v>
      </c>
      <c r="K4027" s="120"/>
      <c r="L4027" s="141" t="e">
        <f t="shared" si="374"/>
        <v>#N/A</v>
      </c>
      <c r="M4027" s="142">
        <f>IF(C4027="ZZ Group",(SUM(IFERROR(SUM(VLOOKUP(C4027,SpeciesLookup,37,FALSE)*E4027/L4027*20*0.001),0)*(1-G4027))),SUM(IFERROR(SUM(VLOOKUP(C4027,SpeciesLookup,37,FALSE)/L4027*'6. Look Up Tables'!$M$9*0.001),0)*(1-G4027)))</f>
        <v>0</v>
      </c>
      <c r="N4027" s="120" t="s">
        <v>114</v>
      </c>
      <c r="O4027" s="122">
        <f t="shared" si="375"/>
        <v>0</v>
      </c>
      <c r="P4027" s="123"/>
    </row>
    <row r="4028" spans="2:16" x14ac:dyDescent="0.2">
      <c r="B4028" s="124"/>
      <c r="C4028" s="137"/>
      <c r="D4028" s="138">
        <f t="shared" si="372"/>
        <v>0</v>
      </c>
      <c r="E4028" s="231"/>
      <c r="F4028" s="119"/>
      <c r="G4028" s="139">
        <f t="shared" si="376"/>
        <v>0</v>
      </c>
      <c r="H4028" s="140">
        <f t="shared" si="373"/>
        <v>0</v>
      </c>
      <c r="I4028" s="122">
        <f t="shared" si="377"/>
        <v>0</v>
      </c>
      <c r="K4028" s="120"/>
      <c r="L4028" s="141" t="e">
        <f t="shared" si="374"/>
        <v>#N/A</v>
      </c>
      <c r="M4028" s="142">
        <f>IF(C4028="ZZ Group",(SUM(IFERROR(SUM(VLOOKUP(C4028,SpeciesLookup,37,FALSE)*E4028/L4028*20*0.001),0)*(1-G4028))),SUM(IFERROR(SUM(VLOOKUP(C4028,SpeciesLookup,37,FALSE)/L4028*'6. Look Up Tables'!$M$9*0.001),0)*(1-G4028)))</f>
        <v>0</v>
      </c>
      <c r="N4028" s="120" t="s">
        <v>114</v>
      </c>
      <c r="O4028" s="122">
        <f t="shared" si="375"/>
        <v>0</v>
      </c>
      <c r="P4028" s="123"/>
    </row>
    <row r="4029" spans="2:16" x14ac:dyDescent="0.2">
      <c r="B4029" s="124"/>
      <c r="C4029" s="137"/>
      <c r="D4029" s="138">
        <f t="shared" si="372"/>
        <v>0</v>
      </c>
      <c r="E4029" s="231"/>
      <c r="F4029" s="119"/>
      <c r="G4029" s="139">
        <f t="shared" si="376"/>
        <v>0</v>
      </c>
      <c r="H4029" s="140">
        <f t="shared" si="373"/>
        <v>0</v>
      </c>
      <c r="I4029" s="122">
        <f t="shared" si="377"/>
        <v>0</v>
      </c>
      <c r="K4029" s="120"/>
      <c r="L4029" s="141" t="e">
        <f t="shared" si="374"/>
        <v>#N/A</v>
      </c>
      <c r="M4029" s="142">
        <f>IF(C4029="ZZ Group",(SUM(IFERROR(SUM(VLOOKUP(C4029,SpeciesLookup,37,FALSE)*E4029/L4029*20*0.001),0)*(1-G4029))),SUM(IFERROR(SUM(VLOOKUP(C4029,SpeciesLookup,37,FALSE)/L4029*'6. Look Up Tables'!$M$9*0.001),0)*(1-G4029)))</f>
        <v>0</v>
      </c>
      <c r="N4029" s="120" t="s">
        <v>114</v>
      </c>
      <c r="O4029" s="122">
        <f t="shared" si="375"/>
        <v>0</v>
      </c>
      <c r="P4029" s="123"/>
    </row>
    <row r="4030" spans="2:16" x14ac:dyDescent="0.2">
      <c r="B4030" s="124"/>
      <c r="C4030" s="137"/>
      <c r="D4030" s="138">
        <f t="shared" si="372"/>
        <v>0</v>
      </c>
      <c r="E4030" s="231"/>
      <c r="F4030" s="119"/>
      <c r="G4030" s="139">
        <f t="shared" si="376"/>
        <v>0</v>
      </c>
      <c r="H4030" s="140">
        <f t="shared" si="373"/>
        <v>0</v>
      </c>
      <c r="I4030" s="122">
        <f t="shared" si="377"/>
        <v>0</v>
      </c>
      <c r="K4030" s="120"/>
      <c r="L4030" s="141" t="e">
        <f t="shared" si="374"/>
        <v>#N/A</v>
      </c>
      <c r="M4030" s="142">
        <f>IF(C4030="ZZ Group",(SUM(IFERROR(SUM(VLOOKUP(C4030,SpeciesLookup,37,FALSE)*E4030/L4030*20*0.001),0)*(1-G4030))),SUM(IFERROR(SUM(VLOOKUP(C4030,SpeciesLookup,37,FALSE)/L4030*'6. Look Up Tables'!$M$9*0.001),0)*(1-G4030)))</f>
        <v>0</v>
      </c>
      <c r="N4030" s="120" t="s">
        <v>114</v>
      </c>
      <c r="O4030" s="122">
        <f t="shared" si="375"/>
        <v>0</v>
      </c>
      <c r="P4030" s="123"/>
    </row>
    <row r="4031" spans="2:16" x14ac:dyDescent="0.2">
      <c r="B4031" s="124"/>
      <c r="C4031" s="137"/>
      <c r="D4031" s="138">
        <f t="shared" si="372"/>
        <v>0</v>
      </c>
      <c r="E4031" s="231"/>
      <c r="F4031" s="119"/>
      <c r="G4031" s="139">
        <f t="shared" si="376"/>
        <v>0</v>
      </c>
      <c r="H4031" s="140">
        <f t="shared" si="373"/>
        <v>0</v>
      </c>
      <c r="I4031" s="122">
        <f t="shared" si="377"/>
        <v>0</v>
      </c>
      <c r="K4031" s="120"/>
      <c r="L4031" s="141" t="e">
        <f t="shared" si="374"/>
        <v>#N/A</v>
      </c>
      <c r="M4031" s="142">
        <f>IF(C4031="ZZ Group",(SUM(IFERROR(SUM(VLOOKUP(C4031,SpeciesLookup,37,FALSE)*E4031/L4031*20*0.001),0)*(1-G4031))),SUM(IFERROR(SUM(VLOOKUP(C4031,SpeciesLookup,37,FALSE)/L4031*'6. Look Up Tables'!$M$9*0.001),0)*(1-G4031)))</f>
        <v>0</v>
      </c>
      <c r="N4031" s="120" t="s">
        <v>114</v>
      </c>
      <c r="O4031" s="122">
        <f t="shared" si="375"/>
        <v>0</v>
      </c>
      <c r="P4031" s="123"/>
    </row>
    <row r="4032" spans="2:16" x14ac:dyDescent="0.2">
      <c r="B4032" s="124"/>
      <c r="C4032" s="137"/>
      <c r="D4032" s="138">
        <f t="shared" si="372"/>
        <v>0</v>
      </c>
      <c r="E4032" s="231"/>
      <c r="F4032" s="119"/>
      <c r="G4032" s="139">
        <f t="shared" si="376"/>
        <v>0</v>
      </c>
      <c r="H4032" s="140">
        <f t="shared" si="373"/>
        <v>0</v>
      </c>
      <c r="I4032" s="122">
        <f t="shared" si="377"/>
        <v>0</v>
      </c>
      <c r="K4032" s="120"/>
      <c r="L4032" s="141" t="e">
        <f t="shared" si="374"/>
        <v>#N/A</v>
      </c>
      <c r="M4032" s="142">
        <f>IF(C4032="ZZ Group",(SUM(IFERROR(SUM(VLOOKUP(C4032,SpeciesLookup,37,FALSE)*E4032/L4032*20*0.001),0)*(1-G4032))),SUM(IFERROR(SUM(VLOOKUP(C4032,SpeciesLookup,37,FALSE)/L4032*'6. Look Up Tables'!$M$9*0.001),0)*(1-G4032)))</f>
        <v>0</v>
      </c>
      <c r="N4032" s="120" t="s">
        <v>114</v>
      </c>
      <c r="O4032" s="122">
        <f t="shared" si="375"/>
        <v>0</v>
      </c>
      <c r="P4032" s="123"/>
    </row>
    <row r="4033" spans="2:16" x14ac:dyDescent="0.2">
      <c r="B4033" s="124"/>
      <c r="C4033" s="137"/>
      <c r="D4033" s="138">
        <f t="shared" ref="D4033:D4096" si="378">IFERROR(VLOOKUP(C4033,SpeciesLookup,25,FALSE),0)</f>
        <v>0</v>
      </c>
      <c r="E4033" s="231"/>
      <c r="F4033" s="119"/>
      <c r="G4033" s="139">
        <f t="shared" si="376"/>
        <v>0</v>
      </c>
      <c r="H4033" s="140">
        <f t="shared" ref="H4033:H4096" si="379">IFERROR(VLOOKUP(C4033,SpeciesLookup,26,FALSE),0)</f>
        <v>0</v>
      </c>
      <c r="I4033" s="122">
        <f t="shared" si="377"/>
        <v>0</v>
      </c>
      <c r="K4033" s="120"/>
      <c r="L4033" s="141" t="e">
        <f t="shared" ref="L4033:L4096" si="380">VLOOKUP(K4033,AWHC,2,FALSE)</f>
        <v>#N/A</v>
      </c>
      <c r="M4033" s="142">
        <f>IF(C4033="ZZ Group",(SUM(IFERROR(SUM(VLOOKUP(C4033,SpeciesLookup,37,FALSE)*E4033/L4033*20*0.001),0)*(1-G4033))),SUM(IFERROR(SUM(VLOOKUP(C4033,SpeciesLookup,37,FALSE)/L4033*'6. Look Up Tables'!$M$9*0.001),0)*(1-G4033)))</f>
        <v>0</v>
      </c>
      <c r="N4033" s="120" t="s">
        <v>114</v>
      </c>
      <c r="O4033" s="122">
        <f t="shared" ref="O4033:O4096" si="381">IF(N4033="Yes",M4033*0.8,M4033)</f>
        <v>0</v>
      </c>
      <c r="P4033" s="123"/>
    </row>
    <row r="4034" spans="2:16" x14ac:dyDescent="0.2">
      <c r="B4034" s="124"/>
      <c r="C4034" s="137"/>
      <c r="D4034" s="138">
        <f t="shared" si="378"/>
        <v>0</v>
      </c>
      <c r="E4034" s="231"/>
      <c r="F4034" s="119"/>
      <c r="G4034" s="139">
        <f t="shared" si="376"/>
        <v>0</v>
      </c>
      <c r="H4034" s="140">
        <f t="shared" si="379"/>
        <v>0</v>
      </c>
      <c r="I4034" s="122">
        <f t="shared" si="377"/>
        <v>0</v>
      </c>
      <c r="K4034" s="120"/>
      <c r="L4034" s="141" t="e">
        <f t="shared" si="380"/>
        <v>#N/A</v>
      </c>
      <c r="M4034" s="142">
        <f>IF(C4034="ZZ Group",(SUM(IFERROR(SUM(VLOOKUP(C4034,SpeciesLookup,37,FALSE)*E4034/L4034*20*0.001),0)*(1-G4034))),SUM(IFERROR(SUM(VLOOKUP(C4034,SpeciesLookup,37,FALSE)/L4034*'6. Look Up Tables'!$M$9*0.001),0)*(1-G4034)))</f>
        <v>0</v>
      </c>
      <c r="N4034" s="120" t="s">
        <v>114</v>
      </c>
      <c r="O4034" s="122">
        <f t="shared" si="381"/>
        <v>0</v>
      </c>
      <c r="P4034" s="123"/>
    </row>
    <row r="4035" spans="2:16" x14ac:dyDescent="0.2">
      <c r="B4035" s="124"/>
      <c r="C4035" s="137"/>
      <c r="D4035" s="138">
        <f t="shared" si="378"/>
        <v>0</v>
      </c>
      <c r="E4035" s="231"/>
      <c r="F4035" s="119"/>
      <c r="G4035" s="139">
        <f t="shared" si="376"/>
        <v>0</v>
      </c>
      <c r="H4035" s="140">
        <f t="shared" si="379"/>
        <v>0</v>
      </c>
      <c r="I4035" s="122">
        <f t="shared" si="377"/>
        <v>0</v>
      </c>
      <c r="K4035" s="120"/>
      <c r="L4035" s="141" t="e">
        <f t="shared" si="380"/>
        <v>#N/A</v>
      </c>
      <c r="M4035" s="142">
        <f>IF(C4035="ZZ Group",(SUM(IFERROR(SUM(VLOOKUP(C4035,SpeciesLookup,37,FALSE)*E4035/L4035*20*0.001),0)*(1-G4035))),SUM(IFERROR(SUM(VLOOKUP(C4035,SpeciesLookup,37,FALSE)/L4035*'6. Look Up Tables'!$M$9*0.001),0)*(1-G4035)))</f>
        <v>0</v>
      </c>
      <c r="N4035" s="120" t="s">
        <v>114</v>
      </c>
      <c r="O4035" s="122">
        <f t="shared" si="381"/>
        <v>0</v>
      </c>
      <c r="P4035" s="123"/>
    </row>
    <row r="4036" spans="2:16" x14ac:dyDescent="0.2">
      <c r="B4036" s="124"/>
      <c r="C4036" s="137"/>
      <c r="D4036" s="138">
        <f t="shared" si="378"/>
        <v>0</v>
      </c>
      <c r="E4036" s="231"/>
      <c r="F4036" s="119"/>
      <c r="G4036" s="139">
        <f t="shared" si="376"/>
        <v>0</v>
      </c>
      <c r="H4036" s="140">
        <f t="shared" si="379"/>
        <v>0</v>
      </c>
      <c r="I4036" s="122">
        <f t="shared" si="377"/>
        <v>0</v>
      </c>
      <c r="K4036" s="120"/>
      <c r="L4036" s="141" t="e">
        <f t="shared" si="380"/>
        <v>#N/A</v>
      </c>
      <c r="M4036" s="142">
        <f>IF(C4036="ZZ Group",(SUM(IFERROR(SUM(VLOOKUP(C4036,SpeciesLookup,37,FALSE)*E4036/L4036*20*0.001),0)*(1-G4036))),SUM(IFERROR(SUM(VLOOKUP(C4036,SpeciesLookup,37,FALSE)/L4036*'6. Look Up Tables'!$M$9*0.001),0)*(1-G4036)))</f>
        <v>0</v>
      </c>
      <c r="N4036" s="120" t="s">
        <v>114</v>
      </c>
      <c r="O4036" s="122">
        <f t="shared" si="381"/>
        <v>0</v>
      </c>
      <c r="P4036" s="123"/>
    </row>
    <row r="4037" spans="2:16" x14ac:dyDescent="0.2">
      <c r="B4037" s="124"/>
      <c r="C4037" s="137"/>
      <c r="D4037" s="138">
        <f t="shared" si="378"/>
        <v>0</v>
      </c>
      <c r="E4037" s="231"/>
      <c r="F4037" s="119"/>
      <c r="G4037" s="139">
        <f t="shared" si="376"/>
        <v>0</v>
      </c>
      <c r="H4037" s="140">
        <f t="shared" si="379"/>
        <v>0</v>
      </c>
      <c r="I4037" s="122">
        <f t="shared" si="377"/>
        <v>0</v>
      </c>
      <c r="K4037" s="120"/>
      <c r="L4037" s="141" t="e">
        <f t="shared" si="380"/>
        <v>#N/A</v>
      </c>
      <c r="M4037" s="142">
        <f>IF(C4037="ZZ Group",(SUM(IFERROR(SUM(VLOOKUP(C4037,SpeciesLookup,37,FALSE)*E4037/L4037*20*0.001),0)*(1-G4037))),SUM(IFERROR(SUM(VLOOKUP(C4037,SpeciesLookup,37,FALSE)/L4037*'6. Look Up Tables'!$M$9*0.001),0)*(1-G4037)))</f>
        <v>0</v>
      </c>
      <c r="N4037" s="120" t="s">
        <v>114</v>
      </c>
      <c r="O4037" s="122">
        <f t="shared" si="381"/>
        <v>0</v>
      </c>
      <c r="P4037" s="123"/>
    </row>
    <row r="4038" spans="2:16" x14ac:dyDescent="0.2">
      <c r="B4038" s="124"/>
      <c r="C4038" s="137"/>
      <c r="D4038" s="138">
        <f t="shared" si="378"/>
        <v>0</v>
      </c>
      <c r="E4038" s="231"/>
      <c r="F4038" s="119"/>
      <c r="G4038" s="139">
        <f t="shared" si="376"/>
        <v>0</v>
      </c>
      <c r="H4038" s="140">
        <f t="shared" si="379"/>
        <v>0</v>
      </c>
      <c r="I4038" s="122">
        <f t="shared" si="377"/>
        <v>0</v>
      </c>
      <c r="K4038" s="120"/>
      <c r="L4038" s="141" t="e">
        <f t="shared" si="380"/>
        <v>#N/A</v>
      </c>
      <c r="M4038" s="142">
        <f>IF(C4038="ZZ Group",(SUM(IFERROR(SUM(VLOOKUP(C4038,SpeciesLookup,37,FALSE)*E4038/L4038*20*0.001),0)*(1-G4038))),SUM(IFERROR(SUM(VLOOKUP(C4038,SpeciesLookup,37,FALSE)/L4038*'6. Look Up Tables'!$M$9*0.001),0)*(1-G4038)))</f>
        <v>0</v>
      </c>
      <c r="N4038" s="120" t="s">
        <v>114</v>
      </c>
      <c r="O4038" s="122">
        <f t="shared" si="381"/>
        <v>0</v>
      </c>
      <c r="P4038" s="123"/>
    </row>
    <row r="4039" spans="2:16" x14ac:dyDescent="0.2">
      <c r="B4039" s="124"/>
      <c r="C4039" s="137"/>
      <c r="D4039" s="138">
        <f t="shared" si="378"/>
        <v>0</v>
      </c>
      <c r="E4039" s="231"/>
      <c r="F4039" s="119"/>
      <c r="G4039" s="139">
        <f t="shared" si="376"/>
        <v>0</v>
      </c>
      <c r="H4039" s="140">
        <f t="shared" si="379"/>
        <v>0</v>
      </c>
      <c r="I4039" s="122">
        <f t="shared" si="377"/>
        <v>0</v>
      </c>
      <c r="K4039" s="120"/>
      <c r="L4039" s="141" t="e">
        <f t="shared" si="380"/>
        <v>#N/A</v>
      </c>
      <c r="M4039" s="142">
        <f>IF(C4039="ZZ Group",(SUM(IFERROR(SUM(VLOOKUP(C4039,SpeciesLookup,37,FALSE)*E4039/L4039*20*0.001),0)*(1-G4039))),SUM(IFERROR(SUM(VLOOKUP(C4039,SpeciesLookup,37,FALSE)/L4039*'6. Look Up Tables'!$M$9*0.001),0)*(1-G4039)))</f>
        <v>0</v>
      </c>
      <c r="N4039" s="120" t="s">
        <v>114</v>
      </c>
      <c r="O4039" s="122">
        <f t="shared" si="381"/>
        <v>0</v>
      </c>
      <c r="P4039" s="123"/>
    </row>
    <row r="4040" spans="2:16" x14ac:dyDescent="0.2">
      <c r="B4040" s="124"/>
      <c r="C4040" s="137"/>
      <c r="D4040" s="138">
        <f t="shared" si="378"/>
        <v>0</v>
      </c>
      <c r="E4040" s="231"/>
      <c r="F4040" s="119"/>
      <c r="G4040" s="139">
        <f t="shared" si="376"/>
        <v>0</v>
      </c>
      <c r="H4040" s="140">
        <f t="shared" si="379"/>
        <v>0</v>
      </c>
      <c r="I4040" s="122">
        <f t="shared" si="377"/>
        <v>0</v>
      </c>
      <c r="K4040" s="120"/>
      <c r="L4040" s="141" t="e">
        <f t="shared" si="380"/>
        <v>#N/A</v>
      </c>
      <c r="M4040" s="142">
        <f>IF(C4040="ZZ Group",(SUM(IFERROR(SUM(VLOOKUP(C4040,SpeciesLookup,37,FALSE)*E4040/L4040*20*0.001),0)*(1-G4040))),SUM(IFERROR(SUM(VLOOKUP(C4040,SpeciesLookup,37,FALSE)/L4040*'6. Look Up Tables'!$M$9*0.001),0)*(1-G4040)))</f>
        <v>0</v>
      </c>
      <c r="N4040" s="120" t="s">
        <v>114</v>
      </c>
      <c r="O4040" s="122">
        <f t="shared" si="381"/>
        <v>0</v>
      </c>
      <c r="P4040" s="123"/>
    </row>
    <row r="4041" spans="2:16" x14ac:dyDescent="0.2">
      <c r="B4041" s="124"/>
      <c r="C4041" s="137"/>
      <c r="D4041" s="138">
        <f t="shared" si="378"/>
        <v>0</v>
      </c>
      <c r="E4041" s="231"/>
      <c r="F4041" s="119"/>
      <c r="G4041" s="139">
        <f t="shared" si="376"/>
        <v>0</v>
      </c>
      <c r="H4041" s="140">
        <f t="shared" si="379"/>
        <v>0</v>
      </c>
      <c r="I4041" s="122">
        <f t="shared" si="377"/>
        <v>0</v>
      </c>
      <c r="K4041" s="120"/>
      <c r="L4041" s="141" t="e">
        <f t="shared" si="380"/>
        <v>#N/A</v>
      </c>
      <c r="M4041" s="142">
        <f>IF(C4041="ZZ Group",(SUM(IFERROR(SUM(VLOOKUP(C4041,SpeciesLookup,37,FALSE)*E4041/L4041*20*0.001),0)*(1-G4041))),SUM(IFERROR(SUM(VLOOKUP(C4041,SpeciesLookup,37,FALSE)/L4041*'6. Look Up Tables'!$M$9*0.001),0)*(1-G4041)))</f>
        <v>0</v>
      </c>
      <c r="N4041" s="120" t="s">
        <v>114</v>
      </c>
      <c r="O4041" s="122">
        <f t="shared" si="381"/>
        <v>0</v>
      </c>
      <c r="P4041" s="123"/>
    </row>
    <row r="4042" spans="2:16" x14ac:dyDescent="0.2">
      <c r="B4042" s="124"/>
      <c r="C4042" s="137"/>
      <c r="D4042" s="138">
        <f t="shared" si="378"/>
        <v>0</v>
      </c>
      <c r="E4042" s="231"/>
      <c r="F4042" s="119"/>
      <c r="G4042" s="139">
        <f t="shared" si="376"/>
        <v>0</v>
      </c>
      <c r="H4042" s="140">
        <f t="shared" si="379"/>
        <v>0</v>
      </c>
      <c r="I4042" s="122">
        <f t="shared" si="377"/>
        <v>0</v>
      </c>
      <c r="K4042" s="120"/>
      <c r="L4042" s="141" t="e">
        <f t="shared" si="380"/>
        <v>#N/A</v>
      </c>
      <c r="M4042" s="142">
        <f>IF(C4042="ZZ Group",(SUM(IFERROR(SUM(VLOOKUP(C4042,SpeciesLookup,37,FALSE)*E4042/L4042*20*0.001),0)*(1-G4042))),SUM(IFERROR(SUM(VLOOKUP(C4042,SpeciesLookup,37,FALSE)/L4042*'6. Look Up Tables'!$M$9*0.001),0)*(1-G4042)))</f>
        <v>0</v>
      </c>
      <c r="N4042" s="120" t="s">
        <v>114</v>
      </c>
      <c r="O4042" s="122">
        <f t="shared" si="381"/>
        <v>0</v>
      </c>
      <c r="P4042" s="123"/>
    </row>
    <row r="4043" spans="2:16" x14ac:dyDescent="0.2">
      <c r="B4043" s="124"/>
      <c r="C4043" s="137"/>
      <c r="D4043" s="138">
        <f t="shared" si="378"/>
        <v>0</v>
      </c>
      <c r="E4043" s="231"/>
      <c r="F4043" s="119"/>
      <c r="G4043" s="139">
        <f t="shared" si="376"/>
        <v>0</v>
      </c>
      <c r="H4043" s="140">
        <f t="shared" si="379"/>
        <v>0</v>
      </c>
      <c r="I4043" s="122">
        <f t="shared" si="377"/>
        <v>0</v>
      </c>
      <c r="K4043" s="120"/>
      <c r="L4043" s="141" t="e">
        <f t="shared" si="380"/>
        <v>#N/A</v>
      </c>
      <c r="M4043" s="142">
        <f>IF(C4043="ZZ Group",(SUM(IFERROR(SUM(VLOOKUP(C4043,SpeciesLookup,37,FALSE)*E4043/L4043*20*0.001),0)*(1-G4043))),SUM(IFERROR(SUM(VLOOKUP(C4043,SpeciesLookup,37,FALSE)/L4043*'6. Look Up Tables'!$M$9*0.001),0)*(1-G4043)))</f>
        <v>0</v>
      </c>
      <c r="N4043" s="120" t="s">
        <v>114</v>
      </c>
      <c r="O4043" s="122">
        <f t="shared" si="381"/>
        <v>0</v>
      </c>
      <c r="P4043" s="123"/>
    </row>
    <row r="4044" spans="2:16" x14ac:dyDescent="0.2">
      <c r="B4044" s="124"/>
      <c r="C4044" s="137"/>
      <c r="D4044" s="138">
        <f t="shared" si="378"/>
        <v>0</v>
      </c>
      <c r="E4044" s="231"/>
      <c r="F4044" s="119"/>
      <c r="G4044" s="139">
        <f t="shared" si="376"/>
        <v>0</v>
      </c>
      <c r="H4044" s="140">
        <f t="shared" si="379"/>
        <v>0</v>
      </c>
      <c r="I4044" s="122">
        <f t="shared" si="377"/>
        <v>0</v>
      </c>
      <c r="K4044" s="120"/>
      <c r="L4044" s="141" t="e">
        <f t="shared" si="380"/>
        <v>#N/A</v>
      </c>
      <c r="M4044" s="142">
        <f>IF(C4044="ZZ Group",(SUM(IFERROR(SUM(VLOOKUP(C4044,SpeciesLookup,37,FALSE)*E4044/L4044*20*0.001),0)*(1-G4044))),SUM(IFERROR(SUM(VLOOKUP(C4044,SpeciesLookup,37,FALSE)/L4044*'6. Look Up Tables'!$M$9*0.001),0)*(1-G4044)))</f>
        <v>0</v>
      </c>
      <c r="N4044" s="120" t="s">
        <v>114</v>
      </c>
      <c r="O4044" s="122">
        <f t="shared" si="381"/>
        <v>0</v>
      </c>
      <c r="P4044" s="123"/>
    </row>
    <row r="4045" spans="2:16" x14ac:dyDescent="0.2">
      <c r="B4045" s="124"/>
      <c r="C4045" s="137"/>
      <c r="D4045" s="138">
        <f t="shared" si="378"/>
        <v>0</v>
      </c>
      <c r="E4045" s="231"/>
      <c r="F4045" s="119"/>
      <c r="G4045" s="139">
        <f t="shared" ref="G4045:G4108" si="382">IF(C4045="ZZ Group",SUM(F4045/E4045),(IFERROR(SUM(F4045/(PI()*(D4045)^2)),0)))</f>
        <v>0</v>
      </c>
      <c r="H4045" s="140">
        <f t="shared" si="379"/>
        <v>0</v>
      </c>
      <c r="I4045" s="122">
        <f t="shared" ref="I4045:I4108" si="383">IFERROR(SUM(H4045*(1-G4045)),(E4045*(1-G4045)))</f>
        <v>0</v>
      </c>
      <c r="K4045" s="120"/>
      <c r="L4045" s="141" t="e">
        <f t="shared" si="380"/>
        <v>#N/A</v>
      </c>
      <c r="M4045" s="142">
        <f>IF(C4045="ZZ Group",(SUM(IFERROR(SUM(VLOOKUP(C4045,SpeciesLookup,37,FALSE)*E4045/L4045*20*0.001),0)*(1-G4045))),SUM(IFERROR(SUM(VLOOKUP(C4045,SpeciesLookup,37,FALSE)/L4045*'6. Look Up Tables'!$M$9*0.001),0)*(1-G4045)))</f>
        <v>0</v>
      </c>
      <c r="N4045" s="120" t="s">
        <v>114</v>
      </c>
      <c r="O4045" s="122">
        <f t="shared" si="381"/>
        <v>0</v>
      </c>
      <c r="P4045" s="123"/>
    </row>
    <row r="4046" spans="2:16" x14ac:dyDescent="0.2">
      <c r="B4046" s="124"/>
      <c r="C4046" s="137"/>
      <c r="D4046" s="138">
        <f t="shared" si="378"/>
        <v>0</v>
      </c>
      <c r="E4046" s="231"/>
      <c r="F4046" s="119"/>
      <c r="G4046" s="139">
        <f t="shared" si="382"/>
        <v>0</v>
      </c>
      <c r="H4046" s="140">
        <f t="shared" si="379"/>
        <v>0</v>
      </c>
      <c r="I4046" s="122">
        <f t="shared" si="383"/>
        <v>0</v>
      </c>
      <c r="K4046" s="120"/>
      <c r="L4046" s="141" t="e">
        <f t="shared" si="380"/>
        <v>#N/A</v>
      </c>
      <c r="M4046" s="142">
        <f>IF(C4046="ZZ Group",(SUM(IFERROR(SUM(VLOOKUP(C4046,SpeciesLookup,37,FALSE)*E4046/L4046*20*0.001),0)*(1-G4046))),SUM(IFERROR(SUM(VLOOKUP(C4046,SpeciesLookup,37,FALSE)/L4046*'6. Look Up Tables'!$M$9*0.001),0)*(1-G4046)))</f>
        <v>0</v>
      </c>
      <c r="N4046" s="120" t="s">
        <v>114</v>
      </c>
      <c r="O4046" s="122">
        <f t="shared" si="381"/>
        <v>0</v>
      </c>
      <c r="P4046" s="123"/>
    </row>
    <row r="4047" spans="2:16" x14ac:dyDescent="0.2">
      <c r="B4047" s="124"/>
      <c r="C4047" s="137"/>
      <c r="D4047" s="138">
        <f t="shared" si="378"/>
        <v>0</v>
      </c>
      <c r="E4047" s="231"/>
      <c r="F4047" s="119"/>
      <c r="G4047" s="139">
        <f t="shared" si="382"/>
        <v>0</v>
      </c>
      <c r="H4047" s="140">
        <f t="shared" si="379"/>
        <v>0</v>
      </c>
      <c r="I4047" s="122">
        <f t="shared" si="383"/>
        <v>0</v>
      </c>
      <c r="K4047" s="120"/>
      <c r="L4047" s="141" t="e">
        <f t="shared" si="380"/>
        <v>#N/A</v>
      </c>
      <c r="M4047" s="142">
        <f>IF(C4047="ZZ Group",(SUM(IFERROR(SUM(VLOOKUP(C4047,SpeciesLookup,37,FALSE)*E4047/L4047*20*0.001),0)*(1-G4047))),SUM(IFERROR(SUM(VLOOKUP(C4047,SpeciesLookup,37,FALSE)/L4047*'6. Look Up Tables'!$M$9*0.001),0)*(1-G4047)))</f>
        <v>0</v>
      </c>
      <c r="N4047" s="120" t="s">
        <v>114</v>
      </c>
      <c r="O4047" s="122">
        <f t="shared" si="381"/>
        <v>0</v>
      </c>
      <c r="P4047" s="123"/>
    </row>
    <row r="4048" spans="2:16" x14ac:dyDescent="0.2">
      <c r="B4048" s="124"/>
      <c r="C4048" s="137"/>
      <c r="D4048" s="138">
        <f t="shared" si="378"/>
        <v>0</v>
      </c>
      <c r="E4048" s="231"/>
      <c r="F4048" s="119"/>
      <c r="G4048" s="139">
        <f t="shared" si="382"/>
        <v>0</v>
      </c>
      <c r="H4048" s="140">
        <f t="shared" si="379"/>
        <v>0</v>
      </c>
      <c r="I4048" s="122">
        <f t="shared" si="383"/>
        <v>0</v>
      </c>
      <c r="K4048" s="120"/>
      <c r="L4048" s="141" t="e">
        <f t="shared" si="380"/>
        <v>#N/A</v>
      </c>
      <c r="M4048" s="142">
        <f>IF(C4048="ZZ Group",(SUM(IFERROR(SUM(VLOOKUP(C4048,SpeciesLookup,37,FALSE)*E4048/L4048*20*0.001),0)*(1-G4048))),SUM(IFERROR(SUM(VLOOKUP(C4048,SpeciesLookup,37,FALSE)/L4048*'6. Look Up Tables'!$M$9*0.001),0)*(1-G4048)))</f>
        <v>0</v>
      </c>
      <c r="N4048" s="120" t="s">
        <v>114</v>
      </c>
      <c r="O4048" s="122">
        <f t="shared" si="381"/>
        <v>0</v>
      </c>
      <c r="P4048" s="123"/>
    </row>
    <row r="4049" spans="2:16" x14ac:dyDescent="0.2">
      <c r="B4049" s="124"/>
      <c r="C4049" s="137"/>
      <c r="D4049" s="138">
        <f t="shared" si="378"/>
        <v>0</v>
      </c>
      <c r="E4049" s="231"/>
      <c r="F4049" s="119"/>
      <c r="G4049" s="139">
        <f t="shared" si="382"/>
        <v>0</v>
      </c>
      <c r="H4049" s="140">
        <f t="shared" si="379"/>
        <v>0</v>
      </c>
      <c r="I4049" s="122">
        <f t="shared" si="383"/>
        <v>0</v>
      </c>
      <c r="K4049" s="120"/>
      <c r="L4049" s="141" t="e">
        <f t="shared" si="380"/>
        <v>#N/A</v>
      </c>
      <c r="M4049" s="142">
        <f>IF(C4049="ZZ Group",(SUM(IFERROR(SUM(VLOOKUP(C4049,SpeciesLookup,37,FALSE)*E4049/L4049*20*0.001),0)*(1-G4049))),SUM(IFERROR(SUM(VLOOKUP(C4049,SpeciesLookup,37,FALSE)/L4049*'6. Look Up Tables'!$M$9*0.001),0)*(1-G4049)))</f>
        <v>0</v>
      </c>
      <c r="N4049" s="120" t="s">
        <v>114</v>
      </c>
      <c r="O4049" s="122">
        <f t="shared" si="381"/>
        <v>0</v>
      </c>
      <c r="P4049" s="123"/>
    </row>
    <row r="4050" spans="2:16" x14ac:dyDescent="0.2">
      <c r="B4050" s="124"/>
      <c r="C4050" s="137"/>
      <c r="D4050" s="138">
        <f t="shared" si="378"/>
        <v>0</v>
      </c>
      <c r="E4050" s="231"/>
      <c r="F4050" s="119"/>
      <c r="G4050" s="139">
        <f t="shared" si="382"/>
        <v>0</v>
      </c>
      <c r="H4050" s="140">
        <f t="shared" si="379"/>
        <v>0</v>
      </c>
      <c r="I4050" s="122">
        <f t="shared" si="383"/>
        <v>0</v>
      </c>
      <c r="K4050" s="120"/>
      <c r="L4050" s="141" t="e">
        <f t="shared" si="380"/>
        <v>#N/A</v>
      </c>
      <c r="M4050" s="142">
        <f>IF(C4050="ZZ Group",(SUM(IFERROR(SUM(VLOOKUP(C4050,SpeciesLookup,37,FALSE)*E4050/L4050*20*0.001),0)*(1-G4050))),SUM(IFERROR(SUM(VLOOKUP(C4050,SpeciesLookup,37,FALSE)/L4050*'6. Look Up Tables'!$M$9*0.001),0)*(1-G4050)))</f>
        <v>0</v>
      </c>
      <c r="N4050" s="120" t="s">
        <v>114</v>
      </c>
      <c r="O4050" s="122">
        <f t="shared" si="381"/>
        <v>0</v>
      </c>
      <c r="P4050" s="123"/>
    </row>
    <row r="4051" spans="2:16" x14ac:dyDescent="0.2">
      <c r="B4051" s="124"/>
      <c r="C4051" s="137"/>
      <c r="D4051" s="138">
        <f t="shared" si="378"/>
        <v>0</v>
      </c>
      <c r="E4051" s="231"/>
      <c r="F4051" s="119"/>
      <c r="G4051" s="139">
        <f t="shared" si="382"/>
        <v>0</v>
      </c>
      <c r="H4051" s="140">
        <f t="shared" si="379"/>
        <v>0</v>
      </c>
      <c r="I4051" s="122">
        <f t="shared" si="383"/>
        <v>0</v>
      </c>
      <c r="K4051" s="120"/>
      <c r="L4051" s="141" t="e">
        <f t="shared" si="380"/>
        <v>#N/A</v>
      </c>
      <c r="M4051" s="142">
        <f>IF(C4051="ZZ Group",(SUM(IFERROR(SUM(VLOOKUP(C4051,SpeciesLookup,37,FALSE)*E4051/L4051*20*0.001),0)*(1-G4051))),SUM(IFERROR(SUM(VLOOKUP(C4051,SpeciesLookup,37,FALSE)/L4051*'6. Look Up Tables'!$M$9*0.001),0)*(1-G4051)))</f>
        <v>0</v>
      </c>
      <c r="N4051" s="120" t="s">
        <v>114</v>
      </c>
      <c r="O4051" s="122">
        <f t="shared" si="381"/>
        <v>0</v>
      </c>
      <c r="P4051" s="123"/>
    </row>
    <row r="4052" spans="2:16" x14ac:dyDescent="0.2">
      <c r="B4052" s="124"/>
      <c r="C4052" s="137"/>
      <c r="D4052" s="138">
        <f t="shared" si="378"/>
        <v>0</v>
      </c>
      <c r="E4052" s="231"/>
      <c r="F4052" s="119"/>
      <c r="G4052" s="139">
        <f t="shared" si="382"/>
        <v>0</v>
      </c>
      <c r="H4052" s="140">
        <f t="shared" si="379"/>
        <v>0</v>
      </c>
      <c r="I4052" s="122">
        <f t="shared" si="383"/>
        <v>0</v>
      </c>
      <c r="K4052" s="120"/>
      <c r="L4052" s="141" t="e">
        <f t="shared" si="380"/>
        <v>#N/A</v>
      </c>
      <c r="M4052" s="142">
        <f>IF(C4052="ZZ Group",(SUM(IFERROR(SUM(VLOOKUP(C4052,SpeciesLookup,37,FALSE)*E4052/L4052*20*0.001),0)*(1-G4052))),SUM(IFERROR(SUM(VLOOKUP(C4052,SpeciesLookup,37,FALSE)/L4052*'6. Look Up Tables'!$M$9*0.001),0)*(1-G4052)))</f>
        <v>0</v>
      </c>
      <c r="N4052" s="120" t="s">
        <v>114</v>
      </c>
      <c r="O4052" s="122">
        <f t="shared" si="381"/>
        <v>0</v>
      </c>
      <c r="P4052" s="123"/>
    </row>
    <row r="4053" spans="2:16" x14ac:dyDescent="0.2">
      <c r="B4053" s="124"/>
      <c r="C4053" s="137"/>
      <c r="D4053" s="138">
        <f t="shared" si="378"/>
        <v>0</v>
      </c>
      <c r="E4053" s="231"/>
      <c r="F4053" s="119"/>
      <c r="G4053" s="139">
        <f t="shared" si="382"/>
        <v>0</v>
      </c>
      <c r="H4053" s="140">
        <f t="shared" si="379"/>
        <v>0</v>
      </c>
      <c r="I4053" s="122">
        <f t="shared" si="383"/>
        <v>0</v>
      </c>
      <c r="K4053" s="120"/>
      <c r="L4053" s="141" t="e">
        <f t="shared" si="380"/>
        <v>#N/A</v>
      </c>
      <c r="M4053" s="142">
        <f>IF(C4053="ZZ Group",(SUM(IFERROR(SUM(VLOOKUP(C4053,SpeciesLookup,37,FALSE)*E4053/L4053*20*0.001),0)*(1-G4053))),SUM(IFERROR(SUM(VLOOKUP(C4053,SpeciesLookup,37,FALSE)/L4053*'6. Look Up Tables'!$M$9*0.001),0)*(1-G4053)))</f>
        <v>0</v>
      </c>
      <c r="N4053" s="120" t="s">
        <v>114</v>
      </c>
      <c r="O4053" s="122">
        <f t="shared" si="381"/>
        <v>0</v>
      </c>
      <c r="P4053" s="123"/>
    </row>
    <row r="4054" spans="2:16" x14ac:dyDescent="0.2">
      <c r="B4054" s="124"/>
      <c r="C4054" s="137"/>
      <c r="D4054" s="138">
        <f t="shared" si="378"/>
        <v>0</v>
      </c>
      <c r="E4054" s="231"/>
      <c r="F4054" s="119"/>
      <c r="G4054" s="139">
        <f t="shared" si="382"/>
        <v>0</v>
      </c>
      <c r="H4054" s="140">
        <f t="shared" si="379"/>
        <v>0</v>
      </c>
      <c r="I4054" s="122">
        <f t="shared" si="383"/>
        <v>0</v>
      </c>
      <c r="K4054" s="120"/>
      <c r="L4054" s="141" t="e">
        <f t="shared" si="380"/>
        <v>#N/A</v>
      </c>
      <c r="M4054" s="142">
        <f>IF(C4054="ZZ Group",(SUM(IFERROR(SUM(VLOOKUP(C4054,SpeciesLookup,37,FALSE)*E4054/L4054*20*0.001),0)*(1-G4054))),SUM(IFERROR(SUM(VLOOKUP(C4054,SpeciesLookup,37,FALSE)/L4054*'6. Look Up Tables'!$M$9*0.001),0)*(1-G4054)))</f>
        <v>0</v>
      </c>
      <c r="N4054" s="120" t="s">
        <v>114</v>
      </c>
      <c r="O4054" s="122">
        <f t="shared" si="381"/>
        <v>0</v>
      </c>
      <c r="P4054" s="123"/>
    </row>
    <row r="4055" spans="2:16" x14ac:dyDescent="0.2">
      <c r="B4055" s="124"/>
      <c r="C4055" s="137"/>
      <c r="D4055" s="138">
        <f t="shared" si="378"/>
        <v>0</v>
      </c>
      <c r="E4055" s="231"/>
      <c r="F4055" s="119"/>
      <c r="G4055" s="139">
        <f t="shared" si="382"/>
        <v>0</v>
      </c>
      <c r="H4055" s="140">
        <f t="shared" si="379"/>
        <v>0</v>
      </c>
      <c r="I4055" s="122">
        <f t="shared" si="383"/>
        <v>0</v>
      </c>
      <c r="K4055" s="120"/>
      <c r="L4055" s="141" t="e">
        <f t="shared" si="380"/>
        <v>#N/A</v>
      </c>
      <c r="M4055" s="142">
        <f>IF(C4055="ZZ Group",(SUM(IFERROR(SUM(VLOOKUP(C4055,SpeciesLookup,37,FALSE)*E4055/L4055*20*0.001),0)*(1-G4055))),SUM(IFERROR(SUM(VLOOKUP(C4055,SpeciesLookup,37,FALSE)/L4055*'6. Look Up Tables'!$M$9*0.001),0)*(1-G4055)))</f>
        <v>0</v>
      </c>
      <c r="N4055" s="120" t="s">
        <v>114</v>
      </c>
      <c r="O4055" s="122">
        <f t="shared" si="381"/>
        <v>0</v>
      </c>
      <c r="P4055" s="123"/>
    </row>
    <row r="4056" spans="2:16" x14ac:dyDescent="0.2">
      <c r="B4056" s="124"/>
      <c r="C4056" s="137"/>
      <c r="D4056" s="138">
        <f t="shared" si="378"/>
        <v>0</v>
      </c>
      <c r="E4056" s="231"/>
      <c r="F4056" s="119"/>
      <c r="G4056" s="139">
        <f t="shared" si="382"/>
        <v>0</v>
      </c>
      <c r="H4056" s="140">
        <f t="shared" si="379"/>
        <v>0</v>
      </c>
      <c r="I4056" s="122">
        <f t="shared" si="383"/>
        <v>0</v>
      </c>
      <c r="K4056" s="120"/>
      <c r="L4056" s="141" t="e">
        <f t="shared" si="380"/>
        <v>#N/A</v>
      </c>
      <c r="M4056" s="142">
        <f>IF(C4056="ZZ Group",(SUM(IFERROR(SUM(VLOOKUP(C4056,SpeciesLookup,37,FALSE)*E4056/L4056*20*0.001),0)*(1-G4056))),SUM(IFERROR(SUM(VLOOKUP(C4056,SpeciesLookup,37,FALSE)/L4056*'6. Look Up Tables'!$M$9*0.001),0)*(1-G4056)))</f>
        <v>0</v>
      </c>
      <c r="N4056" s="120" t="s">
        <v>114</v>
      </c>
      <c r="O4056" s="122">
        <f t="shared" si="381"/>
        <v>0</v>
      </c>
      <c r="P4056" s="123"/>
    </row>
    <row r="4057" spans="2:16" x14ac:dyDescent="0.2">
      <c r="B4057" s="124"/>
      <c r="C4057" s="137"/>
      <c r="D4057" s="138">
        <f t="shared" si="378"/>
        <v>0</v>
      </c>
      <c r="E4057" s="231"/>
      <c r="F4057" s="119"/>
      <c r="G4057" s="139">
        <f t="shared" si="382"/>
        <v>0</v>
      </c>
      <c r="H4057" s="140">
        <f t="shared" si="379"/>
        <v>0</v>
      </c>
      <c r="I4057" s="122">
        <f t="shared" si="383"/>
        <v>0</v>
      </c>
      <c r="K4057" s="120"/>
      <c r="L4057" s="141" t="e">
        <f t="shared" si="380"/>
        <v>#N/A</v>
      </c>
      <c r="M4057" s="142">
        <f>IF(C4057="ZZ Group",(SUM(IFERROR(SUM(VLOOKUP(C4057,SpeciesLookup,37,FALSE)*E4057/L4057*20*0.001),0)*(1-G4057))),SUM(IFERROR(SUM(VLOOKUP(C4057,SpeciesLookup,37,FALSE)/L4057*'6. Look Up Tables'!$M$9*0.001),0)*(1-G4057)))</f>
        <v>0</v>
      </c>
      <c r="N4057" s="120" t="s">
        <v>114</v>
      </c>
      <c r="O4057" s="122">
        <f t="shared" si="381"/>
        <v>0</v>
      </c>
      <c r="P4057" s="123"/>
    </row>
    <row r="4058" spans="2:16" x14ac:dyDescent="0.2">
      <c r="B4058" s="124"/>
      <c r="C4058" s="137"/>
      <c r="D4058" s="138">
        <f t="shared" si="378"/>
        <v>0</v>
      </c>
      <c r="E4058" s="231"/>
      <c r="F4058" s="119"/>
      <c r="G4058" s="139">
        <f t="shared" si="382"/>
        <v>0</v>
      </c>
      <c r="H4058" s="140">
        <f t="shared" si="379"/>
        <v>0</v>
      </c>
      <c r="I4058" s="122">
        <f t="shared" si="383"/>
        <v>0</v>
      </c>
      <c r="K4058" s="120"/>
      <c r="L4058" s="141" t="e">
        <f t="shared" si="380"/>
        <v>#N/A</v>
      </c>
      <c r="M4058" s="142">
        <f>IF(C4058="ZZ Group",(SUM(IFERROR(SUM(VLOOKUP(C4058,SpeciesLookup,37,FALSE)*E4058/L4058*20*0.001),0)*(1-G4058))),SUM(IFERROR(SUM(VLOOKUP(C4058,SpeciesLookup,37,FALSE)/L4058*'6. Look Up Tables'!$M$9*0.001),0)*(1-G4058)))</f>
        <v>0</v>
      </c>
      <c r="N4058" s="120" t="s">
        <v>114</v>
      </c>
      <c r="O4058" s="122">
        <f t="shared" si="381"/>
        <v>0</v>
      </c>
      <c r="P4058" s="123"/>
    </row>
    <row r="4059" spans="2:16" x14ac:dyDescent="0.2">
      <c r="B4059" s="124"/>
      <c r="C4059" s="137"/>
      <c r="D4059" s="138">
        <f t="shared" si="378"/>
        <v>0</v>
      </c>
      <c r="E4059" s="231"/>
      <c r="F4059" s="119"/>
      <c r="G4059" s="139">
        <f t="shared" si="382"/>
        <v>0</v>
      </c>
      <c r="H4059" s="140">
        <f t="shared" si="379"/>
        <v>0</v>
      </c>
      <c r="I4059" s="122">
        <f t="shared" si="383"/>
        <v>0</v>
      </c>
      <c r="K4059" s="120"/>
      <c r="L4059" s="141" t="e">
        <f t="shared" si="380"/>
        <v>#N/A</v>
      </c>
      <c r="M4059" s="142">
        <f>IF(C4059="ZZ Group",(SUM(IFERROR(SUM(VLOOKUP(C4059,SpeciesLookup,37,FALSE)*E4059/L4059*20*0.001),0)*(1-G4059))),SUM(IFERROR(SUM(VLOOKUP(C4059,SpeciesLookup,37,FALSE)/L4059*'6. Look Up Tables'!$M$9*0.001),0)*(1-G4059)))</f>
        <v>0</v>
      </c>
      <c r="N4059" s="120" t="s">
        <v>114</v>
      </c>
      <c r="O4059" s="122">
        <f t="shared" si="381"/>
        <v>0</v>
      </c>
      <c r="P4059" s="123"/>
    </row>
    <row r="4060" spans="2:16" x14ac:dyDescent="0.2">
      <c r="B4060" s="124"/>
      <c r="C4060" s="137"/>
      <c r="D4060" s="138">
        <f t="shared" si="378"/>
        <v>0</v>
      </c>
      <c r="E4060" s="231"/>
      <c r="F4060" s="119"/>
      <c r="G4060" s="139">
        <f t="shared" si="382"/>
        <v>0</v>
      </c>
      <c r="H4060" s="140">
        <f t="shared" si="379"/>
        <v>0</v>
      </c>
      <c r="I4060" s="122">
        <f t="shared" si="383"/>
        <v>0</v>
      </c>
      <c r="K4060" s="120"/>
      <c r="L4060" s="141" t="e">
        <f t="shared" si="380"/>
        <v>#N/A</v>
      </c>
      <c r="M4060" s="142">
        <f>IF(C4060="ZZ Group",(SUM(IFERROR(SUM(VLOOKUP(C4060,SpeciesLookup,37,FALSE)*E4060/L4060*20*0.001),0)*(1-G4060))),SUM(IFERROR(SUM(VLOOKUP(C4060,SpeciesLookup,37,FALSE)/L4060*'6. Look Up Tables'!$M$9*0.001),0)*(1-G4060)))</f>
        <v>0</v>
      </c>
      <c r="N4060" s="120" t="s">
        <v>114</v>
      </c>
      <c r="O4060" s="122">
        <f t="shared" si="381"/>
        <v>0</v>
      </c>
      <c r="P4060" s="123"/>
    </row>
    <row r="4061" spans="2:16" x14ac:dyDescent="0.2">
      <c r="B4061" s="124"/>
      <c r="C4061" s="137"/>
      <c r="D4061" s="138">
        <f t="shared" si="378"/>
        <v>0</v>
      </c>
      <c r="E4061" s="231"/>
      <c r="F4061" s="119"/>
      <c r="G4061" s="139">
        <f t="shared" si="382"/>
        <v>0</v>
      </c>
      <c r="H4061" s="140">
        <f t="shared" si="379"/>
        <v>0</v>
      </c>
      <c r="I4061" s="122">
        <f t="shared" si="383"/>
        <v>0</v>
      </c>
      <c r="K4061" s="120"/>
      <c r="L4061" s="141" t="e">
        <f t="shared" si="380"/>
        <v>#N/A</v>
      </c>
      <c r="M4061" s="142">
        <f>IF(C4061="ZZ Group",(SUM(IFERROR(SUM(VLOOKUP(C4061,SpeciesLookup,37,FALSE)*E4061/L4061*20*0.001),0)*(1-G4061))),SUM(IFERROR(SUM(VLOOKUP(C4061,SpeciesLookup,37,FALSE)/L4061*'6. Look Up Tables'!$M$9*0.001),0)*(1-G4061)))</f>
        <v>0</v>
      </c>
      <c r="N4061" s="120" t="s">
        <v>114</v>
      </c>
      <c r="O4061" s="122">
        <f t="shared" si="381"/>
        <v>0</v>
      </c>
      <c r="P4061" s="123"/>
    </row>
    <row r="4062" spans="2:16" x14ac:dyDescent="0.2">
      <c r="B4062" s="124"/>
      <c r="C4062" s="137"/>
      <c r="D4062" s="138">
        <f t="shared" si="378"/>
        <v>0</v>
      </c>
      <c r="E4062" s="231"/>
      <c r="F4062" s="119"/>
      <c r="G4062" s="139">
        <f t="shared" si="382"/>
        <v>0</v>
      </c>
      <c r="H4062" s="140">
        <f t="shared" si="379"/>
        <v>0</v>
      </c>
      <c r="I4062" s="122">
        <f t="shared" si="383"/>
        <v>0</v>
      </c>
      <c r="K4062" s="120"/>
      <c r="L4062" s="141" t="e">
        <f t="shared" si="380"/>
        <v>#N/A</v>
      </c>
      <c r="M4062" s="142">
        <f>IF(C4062="ZZ Group",(SUM(IFERROR(SUM(VLOOKUP(C4062,SpeciesLookup,37,FALSE)*E4062/L4062*20*0.001),0)*(1-G4062))),SUM(IFERROR(SUM(VLOOKUP(C4062,SpeciesLookup,37,FALSE)/L4062*'6. Look Up Tables'!$M$9*0.001),0)*(1-G4062)))</f>
        <v>0</v>
      </c>
      <c r="N4062" s="120" t="s">
        <v>114</v>
      </c>
      <c r="O4062" s="122">
        <f t="shared" si="381"/>
        <v>0</v>
      </c>
      <c r="P4062" s="123"/>
    </row>
    <row r="4063" spans="2:16" x14ac:dyDescent="0.2">
      <c r="B4063" s="124"/>
      <c r="C4063" s="137"/>
      <c r="D4063" s="138">
        <f t="shared" si="378"/>
        <v>0</v>
      </c>
      <c r="E4063" s="231"/>
      <c r="F4063" s="119"/>
      <c r="G4063" s="139">
        <f t="shared" si="382"/>
        <v>0</v>
      </c>
      <c r="H4063" s="140">
        <f t="shared" si="379"/>
        <v>0</v>
      </c>
      <c r="I4063" s="122">
        <f t="shared" si="383"/>
        <v>0</v>
      </c>
      <c r="K4063" s="120"/>
      <c r="L4063" s="141" t="e">
        <f t="shared" si="380"/>
        <v>#N/A</v>
      </c>
      <c r="M4063" s="142">
        <f>IF(C4063="ZZ Group",(SUM(IFERROR(SUM(VLOOKUP(C4063,SpeciesLookup,37,FALSE)*E4063/L4063*20*0.001),0)*(1-G4063))),SUM(IFERROR(SUM(VLOOKUP(C4063,SpeciesLookup,37,FALSE)/L4063*'6. Look Up Tables'!$M$9*0.001),0)*(1-G4063)))</f>
        <v>0</v>
      </c>
      <c r="N4063" s="120" t="s">
        <v>114</v>
      </c>
      <c r="O4063" s="122">
        <f t="shared" si="381"/>
        <v>0</v>
      </c>
      <c r="P4063" s="123"/>
    </row>
    <row r="4064" spans="2:16" x14ac:dyDescent="0.2">
      <c r="B4064" s="124"/>
      <c r="C4064" s="137"/>
      <c r="D4064" s="138">
        <f t="shared" si="378"/>
        <v>0</v>
      </c>
      <c r="E4064" s="231"/>
      <c r="F4064" s="119"/>
      <c r="G4064" s="139">
        <f t="shared" si="382"/>
        <v>0</v>
      </c>
      <c r="H4064" s="140">
        <f t="shared" si="379"/>
        <v>0</v>
      </c>
      <c r="I4064" s="122">
        <f t="shared" si="383"/>
        <v>0</v>
      </c>
      <c r="K4064" s="120"/>
      <c r="L4064" s="141" t="e">
        <f t="shared" si="380"/>
        <v>#N/A</v>
      </c>
      <c r="M4064" s="142">
        <f>IF(C4064="ZZ Group",(SUM(IFERROR(SUM(VLOOKUP(C4064,SpeciesLookup,37,FALSE)*E4064/L4064*20*0.001),0)*(1-G4064))),SUM(IFERROR(SUM(VLOOKUP(C4064,SpeciesLookup,37,FALSE)/L4064*'6. Look Up Tables'!$M$9*0.001),0)*(1-G4064)))</f>
        <v>0</v>
      </c>
      <c r="N4064" s="120" t="s">
        <v>114</v>
      </c>
      <c r="O4064" s="122">
        <f t="shared" si="381"/>
        <v>0</v>
      </c>
      <c r="P4064" s="123"/>
    </row>
    <row r="4065" spans="2:16" x14ac:dyDescent="0.2">
      <c r="B4065" s="124"/>
      <c r="C4065" s="137"/>
      <c r="D4065" s="138">
        <f t="shared" si="378"/>
        <v>0</v>
      </c>
      <c r="E4065" s="231"/>
      <c r="F4065" s="119"/>
      <c r="G4065" s="139">
        <f t="shared" si="382"/>
        <v>0</v>
      </c>
      <c r="H4065" s="140">
        <f t="shared" si="379"/>
        <v>0</v>
      </c>
      <c r="I4065" s="122">
        <f t="shared" si="383"/>
        <v>0</v>
      </c>
      <c r="K4065" s="120"/>
      <c r="L4065" s="141" t="e">
        <f t="shared" si="380"/>
        <v>#N/A</v>
      </c>
      <c r="M4065" s="142">
        <f>IF(C4065="ZZ Group",(SUM(IFERROR(SUM(VLOOKUP(C4065,SpeciesLookup,37,FALSE)*E4065/L4065*20*0.001),0)*(1-G4065))),SUM(IFERROR(SUM(VLOOKUP(C4065,SpeciesLookup,37,FALSE)/L4065*'6. Look Up Tables'!$M$9*0.001),0)*(1-G4065)))</f>
        <v>0</v>
      </c>
      <c r="N4065" s="120" t="s">
        <v>114</v>
      </c>
      <c r="O4065" s="122">
        <f t="shared" si="381"/>
        <v>0</v>
      </c>
      <c r="P4065" s="123"/>
    </row>
    <row r="4066" spans="2:16" x14ac:dyDescent="0.2">
      <c r="B4066" s="124"/>
      <c r="C4066" s="137"/>
      <c r="D4066" s="138">
        <f t="shared" si="378"/>
        <v>0</v>
      </c>
      <c r="E4066" s="231"/>
      <c r="F4066" s="119"/>
      <c r="G4066" s="139">
        <f t="shared" si="382"/>
        <v>0</v>
      </c>
      <c r="H4066" s="140">
        <f t="shared" si="379"/>
        <v>0</v>
      </c>
      <c r="I4066" s="122">
        <f t="shared" si="383"/>
        <v>0</v>
      </c>
      <c r="K4066" s="120"/>
      <c r="L4066" s="141" t="e">
        <f t="shared" si="380"/>
        <v>#N/A</v>
      </c>
      <c r="M4066" s="142">
        <f>IF(C4066="ZZ Group",(SUM(IFERROR(SUM(VLOOKUP(C4066,SpeciesLookup,37,FALSE)*E4066/L4066*20*0.001),0)*(1-G4066))),SUM(IFERROR(SUM(VLOOKUP(C4066,SpeciesLookup,37,FALSE)/L4066*'6. Look Up Tables'!$M$9*0.001),0)*(1-G4066)))</f>
        <v>0</v>
      </c>
      <c r="N4066" s="120" t="s">
        <v>114</v>
      </c>
      <c r="O4066" s="122">
        <f t="shared" si="381"/>
        <v>0</v>
      </c>
      <c r="P4066" s="123"/>
    </row>
    <row r="4067" spans="2:16" x14ac:dyDescent="0.2">
      <c r="B4067" s="124"/>
      <c r="C4067" s="137"/>
      <c r="D4067" s="138">
        <f t="shared" si="378"/>
        <v>0</v>
      </c>
      <c r="E4067" s="231"/>
      <c r="F4067" s="119"/>
      <c r="G4067" s="139">
        <f t="shared" si="382"/>
        <v>0</v>
      </c>
      <c r="H4067" s="140">
        <f t="shared" si="379"/>
        <v>0</v>
      </c>
      <c r="I4067" s="122">
        <f t="shared" si="383"/>
        <v>0</v>
      </c>
      <c r="K4067" s="120"/>
      <c r="L4067" s="141" t="e">
        <f t="shared" si="380"/>
        <v>#N/A</v>
      </c>
      <c r="M4067" s="142">
        <f>IF(C4067="ZZ Group",(SUM(IFERROR(SUM(VLOOKUP(C4067,SpeciesLookup,37,FALSE)*E4067/L4067*20*0.001),0)*(1-G4067))),SUM(IFERROR(SUM(VLOOKUP(C4067,SpeciesLookup,37,FALSE)/L4067*'6. Look Up Tables'!$M$9*0.001),0)*(1-G4067)))</f>
        <v>0</v>
      </c>
      <c r="N4067" s="120" t="s">
        <v>114</v>
      </c>
      <c r="O4067" s="122">
        <f t="shared" si="381"/>
        <v>0</v>
      </c>
      <c r="P4067" s="123"/>
    </row>
    <row r="4068" spans="2:16" x14ac:dyDescent="0.2">
      <c r="B4068" s="124"/>
      <c r="C4068" s="137"/>
      <c r="D4068" s="138">
        <f t="shared" si="378"/>
        <v>0</v>
      </c>
      <c r="E4068" s="231"/>
      <c r="F4068" s="119"/>
      <c r="G4068" s="139">
        <f t="shared" si="382"/>
        <v>0</v>
      </c>
      <c r="H4068" s="140">
        <f t="shared" si="379"/>
        <v>0</v>
      </c>
      <c r="I4068" s="122">
        <f t="shared" si="383"/>
        <v>0</v>
      </c>
      <c r="K4068" s="120"/>
      <c r="L4068" s="141" t="e">
        <f t="shared" si="380"/>
        <v>#N/A</v>
      </c>
      <c r="M4068" s="142">
        <f>IF(C4068="ZZ Group",(SUM(IFERROR(SUM(VLOOKUP(C4068,SpeciesLookup,37,FALSE)*E4068/L4068*20*0.001),0)*(1-G4068))),SUM(IFERROR(SUM(VLOOKUP(C4068,SpeciesLookup,37,FALSE)/L4068*'6. Look Up Tables'!$M$9*0.001),0)*(1-G4068)))</f>
        <v>0</v>
      </c>
      <c r="N4068" s="120" t="s">
        <v>114</v>
      </c>
      <c r="O4068" s="122">
        <f t="shared" si="381"/>
        <v>0</v>
      </c>
      <c r="P4068" s="123"/>
    </row>
    <row r="4069" spans="2:16" x14ac:dyDescent="0.2">
      <c r="B4069" s="124"/>
      <c r="C4069" s="137"/>
      <c r="D4069" s="138">
        <f t="shared" si="378"/>
        <v>0</v>
      </c>
      <c r="E4069" s="231"/>
      <c r="F4069" s="119"/>
      <c r="G4069" s="139">
        <f t="shared" si="382"/>
        <v>0</v>
      </c>
      <c r="H4069" s="140">
        <f t="shared" si="379"/>
        <v>0</v>
      </c>
      <c r="I4069" s="122">
        <f t="shared" si="383"/>
        <v>0</v>
      </c>
      <c r="K4069" s="120"/>
      <c r="L4069" s="141" t="e">
        <f t="shared" si="380"/>
        <v>#N/A</v>
      </c>
      <c r="M4069" s="142">
        <f>IF(C4069="ZZ Group",(SUM(IFERROR(SUM(VLOOKUP(C4069,SpeciesLookup,37,FALSE)*E4069/L4069*20*0.001),0)*(1-G4069))),SUM(IFERROR(SUM(VLOOKUP(C4069,SpeciesLookup,37,FALSE)/L4069*'6. Look Up Tables'!$M$9*0.001),0)*(1-G4069)))</f>
        <v>0</v>
      </c>
      <c r="N4069" s="120" t="s">
        <v>114</v>
      </c>
      <c r="O4069" s="122">
        <f t="shared" si="381"/>
        <v>0</v>
      </c>
      <c r="P4069" s="123"/>
    </row>
    <row r="4070" spans="2:16" x14ac:dyDescent="0.2">
      <c r="B4070" s="124"/>
      <c r="C4070" s="137"/>
      <c r="D4070" s="138">
        <f t="shared" si="378"/>
        <v>0</v>
      </c>
      <c r="E4070" s="231"/>
      <c r="F4070" s="119"/>
      <c r="G4070" s="139">
        <f t="shared" si="382"/>
        <v>0</v>
      </c>
      <c r="H4070" s="140">
        <f t="shared" si="379"/>
        <v>0</v>
      </c>
      <c r="I4070" s="122">
        <f t="shared" si="383"/>
        <v>0</v>
      </c>
      <c r="K4070" s="120"/>
      <c r="L4070" s="141" t="e">
        <f t="shared" si="380"/>
        <v>#N/A</v>
      </c>
      <c r="M4070" s="142">
        <f>IF(C4070="ZZ Group",(SUM(IFERROR(SUM(VLOOKUP(C4070,SpeciesLookup,37,FALSE)*E4070/L4070*20*0.001),0)*(1-G4070))),SUM(IFERROR(SUM(VLOOKUP(C4070,SpeciesLookup,37,FALSE)/L4070*'6. Look Up Tables'!$M$9*0.001),0)*(1-G4070)))</f>
        <v>0</v>
      </c>
      <c r="N4070" s="120" t="s">
        <v>114</v>
      </c>
      <c r="O4070" s="122">
        <f t="shared" si="381"/>
        <v>0</v>
      </c>
      <c r="P4070" s="123"/>
    </row>
    <row r="4071" spans="2:16" x14ac:dyDescent="0.2">
      <c r="B4071" s="124"/>
      <c r="C4071" s="137"/>
      <c r="D4071" s="138">
        <f t="shared" si="378"/>
        <v>0</v>
      </c>
      <c r="E4071" s="231"/>
      <c r="F4071" s="119"/>
      <c r="G4071" s="139">
        <f t="shared" si="382"/>
        <v>0</v>
      </c>
      <c r="H4071" s="140">
        <f t="shared" si="379"/>
        <v>0</v>
      </c>
      <c r="I4071" s="122">
        <f t="shared" si="383"/>
        <v>0</v>
      </c>
      <c r="K4071" s="120"/>
      <c r="L4071" s="141" t="e">
        <f t="shared" si="380"/>
        <v>#N/A</v>
      </c>
      <c r="M4071" s="142">
        <f>IF(C4071="ZZ Group",(SUM(IFERROR(SUM(VLOOKUP(C4071,SpeciesLookup,37,FALSE)*E4071/L4071*20*0.001),0)*(1-G4071))),SUM(IFERROR(SUM(VLOOKUP(C4071,SpeciesLookup,37,FALSE)/L4071*'6. Look Up Tables'!$M$9*0.001),0)*(1-G4071)))</f>
        <v>0</v>
      </c>
      <c r="N4071" s="120" t="s">
        <v>114</v>
      </c>
      <c r="O4071" s="122">
        <f t="shared" si="381"/>
        <v>0</v>
      </c>
      <c r="P4071" s="123"/>
    </row>
    <row r="4072" spans="2:16" x14ac:dyDescent="0.2">
      <c r="B4072" s="124"/>
      <c r="C4072" s="137"/>
      <c r="D4072" s="138">
        <f t="shared" si="378"/>
        <v>0</v>
      </c>
      <c r="E4072" s="231"/>
      <c r="F4072" s="119"/>
      <c r="G4072" s="139">
        <f t="shared" si="382"/>
        <v>0</v>
      </c>
      <c r="H4072" s="140">
        <f t="shared" si="379"/>
        <v>0</v>
      </c>
      <c r="I4072" s="122">
        <f t="shared" si="383"/>
        <v>0</v>
      </c>
      <c r="K4072" s="120"/>
      <c r="L4072" s="141" t="e">
        <f t="shared" si="380"/>
        <v>#N/A</v>
      </c>
      <c r="M4072" s="142">
        <f>IF(C4072="ZZ Group",(SUM(IFERROR(SUM(VLOOKUP(C4072,SpeciesLookup,37,FALSE)*E4072/L4072*20*0.001),0)*(1-G4072))),SUM(IFERROR(SUM(VLOOKUP(C4072,SpeciesLookup,37,FALSE)/L4072*'6. Look Up Tables'!$M$9*0.001),0)*(1-G4072)))</f>
        <v>0</v>
      </c>
      <c r="N4072" s="120" t="s">
        <v>114</v>
      </c>
      <c r="O4072" s="122">
        <f t="shared" si="381"/>
        <v>0</v>
      </c>
      <c r="P4072" s="123"/>
    </row>
    <row r="4073" spans="2:16" x14ac:dyDescent="0.2">
      <c r="B4073" s="124"/>
      <c r="C4073" s="137"/>
      <c r="D4073" s="138">
        <f t="shared" si="378"/>
        <v>0</v>
      </c>
      <c r="E4073" s="231"/>
      <c r="F4073" s="119"/>
      <c r="G4073" s="139">
        <f t="shared" si="382"/>
        <v>0</v>
      </c>
      <c r="H4073" s="140">
        <f t="shared" si="379"/>
        <v>0</v>
      </c>
      <c r="I4073" s="122">
        <f t="shared" si="383"/>
        <v>0</v>
      </c>
      <c r="K4073" s="120"/>
      <c r="L4073" s="141" t="e">
        <f t="shared" si="380"/>
        <v>#N/A</v>
      </c>
      <c r="M4073" s="142">
        <f>IF(C4073="ZZ Group",(SUM(IFERROR(SUM(VLOOKUP(C4073,SpeciesLookup,37,FALSE)*E4073/L4073*20*0.001),0)*(1-G4073))),SUM(IFERROR(SUM(VLOOKUP(C4073,SpeciesLookup,37,FALSE)/L4073*'6. Look Up Tables'!$M$9*0.001),0)*(1-G4073)))</f>
        <v>0</v>
      </c>
      <c r="N4073" s="120" t="s">
        <v>114</v>
      </c>
      <c r="O4073" s="122">
        <f t="shared" si="381"/>
        <v>0</v>
      </c>
      <c r="P4073" s="123"/>
    </row>
    <row r="4074" spans="2:16" x14ac:dyDescent="0.2">
      <c r="B4074" s="124"/>
      <c r="C4074" s="137"/>
      <c r="D4074" s="138">
        <f t="shared" si="378"/>
        <v>0</v>
      </c>
      <c r="E4074" s="231"/>
      <c r="F4074" s="119"/>
      <c r="G4074" s="139">
        <f t="shared" si="382"/>
        <v>0</v>
      </c>
      <c r="H4074" s="140">
        <f t="shared" si="379"/>
        <v>0</v>
      </c>
      <c r="I4074" s="122">
        <f t="shared" si="383"/>
        <v>0</v>
      </c>
      <c r="K4074" s="120"/>
      <c r="L4074" s="141" t="e">
        <f t="shared" si="380"/>
        <v>#N/A</v>
      </c>
      <c r="M4074" s="142">
        <f>IF(C4074="ZZ Group",(SUM(IFERROR(SUM(VLOOKUP(C4074,SpeciesLookup,37,FALSE)*E4074/L4074*20*0.001),0)*(1-G4074))),SUM(IFERROR(SUM(VLOOKUP(C4074,SpeciesLookup,37,FALSE)/L4074*'6. Look Up Tables'!$M$9*0.001),0)*(1-G4074)))</f>
        <v>0</v>
      </c>
      <c r="N4074" s="120" t="s">
        <v>114</v>
      </c>
      <c r="O4074" s="122">
        <f t="shared" si="381"/>
        <v>0</v>
      </c>
      <c r="P4074" s="123"/>
    </row>
    <row r="4075" spans="2:16" x14ac:dyDescent="0.2">
      <c r="B4075" s="124"/>
      <c r="C4075" s="137"/>
      <c r="D4075" s="138">
        <f t="shared" si="378"/>
        <v>0</v>
      </c>
      <c r="E4075" s="231"/>
      <c r="F4075" s="119"/>
      <c r="G4075" s="139">
        <f t="shared" si="382"/>
        <v>0</v>
      </c>
      <c r="H4075" s="140">
        <f t="shared" si="379"/>
        <v>0</v>
      </c>
      <c r="I4075" s="122">
        <f t="shared" si="383"/>
        <v>0</v>
      </c>
      <c r="K4075" s="120"/>
      <c r="L4075" s="141" t="e">
        <f t="shared" si="380"/>
        <v>#N/A</v>
      </c>
      <c r="M4075" s="142">
        <f>IF(C4075="ZZ Group",(SUM(IFERROR(SUM(VLOOKUP(C4075,SpeciesLookup,37,FALSE)*E4075/L4075*20*0.001),0)*(1-G4075))),SUM(IFERROR(SUM(VLOOKUP(C4075,SpeciesLookup,37,FALSE)/L4075*'6. Look Up Tables'!$M$9*0.001),0)*(1-G4075)))</f>
        <v>0</v>
      </c>
      <c r="N4075" s="120" t="s">
        <v>114</v>
      </c>
      <c r="O4075" s="122">
        <f t="shared" si="381"/>
        <v>0</v>
      </c>
      <c r="P4075" s="123"/>
    </row>
    <row r="4076" spans="2:16" x14ac:dyDescent="0.2">
      <c r="B4076" s="124"/>
      <c r="C4076" s="137"/>
      <c r="D4076" s="138">
        <f t="shared" si="378"/>
        <v>0</v>
      </c>
      <c r="E4076" s="231"/>
      <c r="F4076" s="119"/>
      <c r="G4076" s="139">
        <f t="shared" si="382"/>
        <v>0</v>
      </c>
      <c r="H4076" s="140">
        <f t="shared" si="379"/>
        <v>0</v>
      </c>
      <c r="I4076" s="122">
        <f t="shared" si="383"/>
        <v>0</v>
      </c>
      <c r="K4076" s="120"/>
      <c r="L4076" s="141" t="e">
        <f t="shared" si="380"/>
        <v>#N/A</v>
      </c>
      <c r="M4076" s="142">
        <f>IF(C4076="ZZ Group",(SUM(IFERROR(SUM(VLOOKUP(C4076,SpeciesLookup,37,FALSE)*E4076/L4076*20*0.001),0)*(1-G4076))),SUM(IFERROR(SUM(VLOOKUP(C4076,SpeciesLookup,37,FALSE)/L4076*'6. Look Up Tables'!$M$9*0.001),0)*(1-G4076)))</f>
        <v>0</v>
      </c>
      <c r="N4076" s="120" t="s">
        <v>114</v>
      </c>
      <c r="O4076" s="122">
        <f t="shared" si="381"/>
        <v>0</v>
      </c>
      <c r="P4076" s="123"/>
    </row>
    <row r="4077" spans="2:16" x14ac:dyDescent="0.2">
      <c r="B4077" s="124"/>
      <c r="C4077" s="137"/>
      <c r="D4077" s="138">
        <f t="shared" si="378"/>
        <v>0</v>
      </c>
      <c r="E4077" s="231"/>
      <c r="F4077" s="119"/>
      <c r="G4077" s="139">
        <f t="shared" si="382"/>
        <v>0</v>
      </c>
      <c r="H4077" s="140">
        <f t="shared" si="379"/>
        <v>0</v>
      </c>
      <c r="I4077" s="122">
        <f t="shared" si="383"/>
        <v>0</v>
      </c>
      <c r="K4077" s="120"/>
      <c r="L4077" s="141" t="e">
        <f t="shared" si="380"/>
        <v>#N/A</v>
      </c>
      <c r="M4077" s="142">
        <f>IF(C4077="ZZ Group",(SUM(IFERROR(SUM(VLOOKUP(C4077,SpeciesLookup,37,FALSE)*E4077/L4077*20*0.001),0)*(1-G4077))),SUM(IFERROR(SUM(VLOOKUP(C4077,SpeciesLookup,37,FALSE)/L4077*'6. Look Up Tables'!$M$9*0.001),0)*(1-G4077)))</f>
        <v>0</v>
      </c>
      <c r="N4077" s="120" t="s">
        <v>114</v>
      </c>
      <c r="O4077" s="122">
        <f t="shared" si="381"/>
        <v>0</v>
      </c>
      <c r="P4077" s="123"/>
    </row>
    <row r="4078" spans="2:16" x14ac:dyDescent="0.2">
      <c r="B4078" s="124"/>
      <c r="C4078" s="137"/>
      <c r="D4078" s="138">
        <f t="shared" si="378"/>
        <v>0</v>
      </c>
      <c r="E4078" s="231"/>
      <c r="F4078" s="119"/>
      <c r="G4078" s="139">
        <f t="shared" si="382"/>
        <v>0</v>
      </c>
      <c r="H4078" s="140">
        <f t="shared" si="379"/>
        <v>0</v>
      </c>
      <c r="I4078" s="122">
        <f t="shared" si="383"/>
        <v>0</v>
      </c>
      <c r="K4078" s="120"/>
      <c r="L4078" s="141" t="e">
        <f t="shared" si="380"/>
        <v>#N/A</v>
      </c>
      <c r="M4078" s="142">
        <f>IF(C4078="ZZ Group",(SUM(IFERROR(SUM(VLOOKUP(C4078,SpeciesLookup,37,FALSE)*E4078/L4078*20*0.001),0)*(1-G4078))),SUM(IFERROR(SUM(VLOOKUP(C4078,SpeciesLookup,37,FALSE)/L4078*'6. Look Up Tables'!$M$9*0.001),0)*(1-G4078)))</f>
        <v>0</v>
      </c>
      <c r="N4078" s="120" t="s">
        <v>114</v>
      </c>
      <c r="O4078" s="122">
        <f t="shared" si="381"/>
        <v>0</v>
      </c>
      <c r="P4078" s="123"/>
    </row>
    <row r="4079" spans="2:16" x14ac:dyDescent="0.2">
      <c r="B4079" s="124"/>
      <c r="C4079" s="137"/>
      <c r="D4079" s="138">
        <f t="shared" si="378"/>
        <v>0</v>
      </c>
      <c r="E4079" s="231"/>
      <c r="F4079" s="119"/>
      <c r="G4079" s="139">
        <f t="shared" si="382"/>
        <v>0</v>
      </c>
      <c r="H4079" s="140">
        <f t="shared" si="379"/>
        <v>0</v>
      </c>
      <c r="I4079" s="122">
        <f t="shared" si="383"/>
        <v>0</v>
      </c>
      <c r="K4079" s="120"/>
      <c r="L4079" s="141" t="e">
        <f t="shared" si="380"/>
        <v>#N/A</v>
      </c>
      <c r="M4079" s="142">
        <f>IF(C4079="ZZ Group",(SUM(IFERROR(SUM(VLOOKUP(C4079,SpeciesLookup,37,FALSE)*E4079/L4079*20*0.001),0)*(1-G4079))),SUM(IFERROR(SUM(VLOOKUP(C4079,SpeciesLookup,37,FALSE)/L4079*'6. Look Up Tables'!$M$9*0.001),0)*(1-G4079)))</f>
        <v>0</v>
      </c>
      <c r="N4079" s="120" t="s">
        <v>114</v>
      </c>
      <c r="O4079" s="122">
        <f t="shared" si="381"/>
        <v>0</v>
      </c>
      <c r="P4079" s="123"/>
    </row>
    <row r="4080" spans="2:16" x14ac:dyDescent="0.2">
      <c r="B4080" s="124"/>
      <c r="C4080" s="137"/>
      <c r="D4080" s="138">
        <f t="shared" si="378"/>
        <v>0</v>
      </c>
      <c r="E4080" s="231"/>
      <c r="F4080" s="119"/>
      <c r="G4080" s="139">
        <f t="shared" si="382"/>
        <v>0</v>
      </c>
      <c r="H4080" s="140">
        <f t="shared" si="379"/>
        <v>0</v>
      </c>
      <c r="I4080" s="122">
        <f t="shared" si="383"/>
        <v>0</v>
      </c>
      <c r="K4080" s="120"/>
      <c r="L4080" s="141" t="e">
        <f t="shared" si="380"/>
        <v>#N/A</v>
      </c>
      <c r="M4080" s="142">
        <f>IF(C4080="ZZ Group",(SUM(IFERROR(SUM(VLOOKUP(C4080,SpeciesLookup,37,FALSE)*E4080/L4080*20*0.001),0)*(1-G4080))),SUM(IFERROR(SUM(VLOOKUP(C4080,SpeciesLookup,37,FALSE)/L4080*'6. Look Up Tables'!$M$9*0.001),0)*(1-G4080)))</f>
        <v>0</v>
      </c>
      <c r="N4080" s="120" t="s">
        <v>114</v>
      </c>
      <c r="O4080" s="122">
        <f t="shared" si="381"/>
        <v>0</v>
      </c>
      <c r="P4080" s="123"/>
    </row>
    <row r="4081" spans="2:16" x14ac:dyDescent="0.2">
      <c r="B4081" s="124"/>
      <c r="C4081" s="137"/>
      <c r="D4081" s="138">
        <f t="shared" si="378"/>
        <v>0</v>
      </c>
      <c r="E4081" s="231"/>
      <c r="F4081" s="119"/>
      <c r="G4081" s="139">
        <f t="shared" si="382"/>
        <v>0</v>
      </c>
      <c r="H4081" s="140">
        <f t="shared" si="379"/>
        <v>0</v>
      </c>
      <c r="I4081" s="122">
        <f t="shared" si="383"/>
        <v>0</v>
      </c>
      <c r="K4081" s="120"/>
      <c r="L4081" s="141" t="e">
        <f t="shared" si="380"/>
        <v>#N/A</v>
      </c>
      <c r="M4081" s="142">
        <f>IF(C4081="ZZ Group",(SUM(IFERROR(SUM(VLOOKUP(C4081,SpeciesLookup,37,FALSE)*E4081/L4081*20*0.001),0)*(1-G4081))),SUM(IFERROR(SUM(VLOOKUP(C4081,SpeciesLookup,37,FALSE)/L4081*'6. Look Up Tables'!$M$9*0.001),0)*(1-G4081)))</f>
        <v>0</v>
      </c>
      <c r="N4081" s="120" t="s">
        <v>114</v>
      </c>
      <c r="O4081" s="122">
        <f t="shared" si="381"/>
        <v>0</v>
      </c>
      <c r="P4081" s="123"/>
    </row>
    <row r="4082" spans="2:16" x14ac:dyDescent="0.2">
      <c r="B4082" s="124"/>
      <c r="C4082" s="137"/>
      <c r="D4082" s="138">
        <f t="shared" si="378"/>
        <v>0</v>
      </c>
      <c r="E4082" s="231"/>
      <c r="F4082" s="119"/>
      <c r="G4082" s="139">
        <f t="shared" si="382"/>
        <v>0</v>
      </c>
      <c r="H4082" s="140">
        <f t="shared" si="379"/>
        <v>0</v>
      </c>
      <c r="I4082" s="122">
        <f t="shared" si="383"/>
        <v>0</v>
      </c>
      <c r="K4082" s="120"/>
      <c r="L4082" s="141" t="e">
        <f t="shared" si="380"/>
        <v>#N/A</v>
      </c>
      <c r="M4082" s="142">
        <f>IF(C4082="ZZ Group",(SUM(IFERROR(SUM(VLOOKUP(C4082,SpeciesLookup,37,FALSE)*E4082/L4082*20*0.001),0)*(1-G4082))),SUM(IFERROR(SUM(VLOOKUP(C4082,SpeciesLookup,37,FALSE)/L4082*'6. Look Up Tables'!$M$9*0.001),0)*(1-G4082)))</f>
        <v>0</v>
      </c>
      <c r="N4082" s="120" t="s">
        <v>114</v>
      </c>
      <c r="O4082" s="122">
        <f t="shared" si="381"/>
        <v>0</v>
      </c>
      <c r="P4082" s="123"/>
    </row>
    <row r="4083" spans="2:16" x14ac:dyDescent="0.2">
      <c r="B4083" s="124"/>
      <c r="C4083" s="137"/>
      <c r="D4083" s="138">
        <f t="shared" si="378"/>
        <v>0</v>
      </c>
      <c r="E4083" s="231"/>
      <c r="F4083" s="119"/>
      <c r="G4083" s="139">
        <f t="shared" si="382"/>
        <v>0</v>
      </c>
      <c r="H4083" s="140">
        <f t="shared" si="379"/>
        <v>0</v>
      </c>
      <c r="I4083" s="122">
        <f t="shared" si="383"/>
        <v>0</v>
      </c>
      <c r="K4083" s="120"/>
      <c r="L4083" s="141" t="e">
        <f t="shared" si="380"/>
        <v>#N/A</v>
      </c>
      <c r="M4083" s="142">
        <f>IF(C4083="ZZ Group",(SUM(IFERROR(SUM(VLOOKUP(C4083,SpeciesLookup,37,FALSE)*E4083/L4083*20*0.001),0)*(1-G4083))),SUM(IFERROR(SUM(VLOOKUP(C4083,SpeciesLookup,37,FALSE)/L4083*'6. Look Up Tables'!$M$9*0.001),0)*(1-G4083)))</f>
        <v>0</v>
      </c>
      <c r="N4083" s="120" t="s">
        <v>114</v>
      </c>
      <c r="O4083" s="122">
        <f t="shared" si="381"/>
        <v>0</v>
      </c>
      <c r="P4083" s="123"/>
    </row>
    <row r="4084" spans="2:16" x14ac:dyDescent="0.2">
      <c r="B4084" s="124"/>
      <c r="C4084" s="137"/>
      <c r="D4084" s="138">
        <f t="shared" si="378"/>
        <v>0</v>
      </c>
      <c r="E4084" s="231"/>
      <c r="F4084" s="119"/>
      <c r="G4084" s="139">
        <f t="shared" si="382"/>
        <v>0</v>
      </c>
      <c r="H4084" s="140">
        <f t="shared" si="379"/>
        <v>0</v>
      </c>
      <c r="I4084" s="122">
        <f t="shared" si="383"/>
        <v>0</v>
      </c>
      <c r="K4084" s="120"/>
      <c r="L4084" s="141" t="e">
        <f t="shared" si="380"/>
        <v>#N/A</v>
      </c>
      <c r="M4084" s="142">
        <f>IF(C4084="ZZ Group",(SUM(IFERROR(SUM(VLOOKUP(C4084,SpeciesLookup,37,FALSE)*E4084/L4084*20*0.001),0)*(1-G4084))),SUM(IFERROR(SUM(VLOOKUP(C4084,SpeciesLookup,37,FALSE)/L4084*'6. Look Up Tables'!$M$9*0.001),0)*(1-G4084)))</f>
        <v>0</v>
      </c>
      <c r="N4084" s="120" t="s">
        <v>114</v>
      </c>
      <c r="O4084" s="122">
        <f t="shared" si="381"/>
        <v>0</v>
      </c>
      <c r="P4084" s="123"/>
    </row>
    <row r="4085" spans="2:16" x14ac:dyDescent="0.2">
      <c r="B4085" s="124"/>
      <c r="C4085" s="137"/>
      <c r="D4085" s="138">
        <f t="shared" si="378"/>
        <v>0</v>
      </c>
      <c r="E4085" s="231"/>
      <c r="F4085" s="119"/>
      <c r="G4085" s="139">
        <f t="shared" si="382"/>
        <v>0</v>
      </c>
      <c r="H4085" s="140">
        <f t="shared" si="379"/>
        <v>0</v>
      </c>
      <c r="I4085" s="122">
        <f t="shared" si="383"/>
        <v>0</v>
      </c>
      <c r="K4085" s="120"/>
      <c r="L4085" s="141" t="e">
        <f t="shared" si="380"/>
        <v>#N/A</v>
      </c>
      <c r="M4085" s="142">
        <f>IF(C4085="ZZ Group",(SUM(IFERROR(SUM(VLOOKUP(C4085,SpeciesLookup,37,FALSE)*E4085/L4085*20*0.001),0)*(1-G4085))),SUM(IFERROR(SUM(VLOOKUP(C4085,SpeciesLookup,37,FALSE)/L4085*'6. Look Up Tables'!$M$9*0.001),0)*(1-G4085)))</f>
        <v>0</v>
      </c>
      <c r="N4085" s="120" t="s">
        <v>114</v>
      </c>
      <c r="O4085" s="122">
        <f t="shared" si="381"/>
        <v>0</v>
      </c>
      <c r="P4085" s="123"/>
    </row>
    <row r="4086" spans="2:16" x14ac:dyDescent="0.2">
      <c r="B4086" s="124"/>
      <c r="C4086" s="137"/>
      <c r="D4086" s="138">
        <f t="shared" si="378"/>
        <v>0</v>
      </c>
      <c r="E4086" s="231"/>
      <c r="F4086" s="119"/>
      <c r="G4086" s="139">
        <f t="shared" si="382"/>
        <v>0</v>
      </c>
      <c r="H4086" s="140">
        <f t="shared" si="379"/>
        <v>0</v>
      </c>
      <c r="I4086" s="122">
        <f t="shared" si="383"/>
        <v>0</v>
      </c>
      <c r="K4086" s="120"/>
      <c r="L4086" s="141" t="e">
        <f t="shared" si="380"/>
        <v>#N/A</v>
      </c>
      <c r="M4086" s="142">
        <f>IF(C4086="ZZ Group",(SUM(IFERROR(SUM(VLOOKUP(C4086,SpeciesLookup,37,FALSE)*E4086/L4086*20*0.001),0)*(1-G4086))),SUM(IFERROR(SUM(VLOOKUP(C4086,SpeciesLookup,37,FALSE)/L4086*'6. Look Up Tables'!$M$9*0.001),0)*(1-G4086)))</f>
        <v>0</v>
      </c>
      <c r="N4086" s="120" t="s">
        <v>114</v>
      </c>
      <c r="O4086" s="122">
        <f t="shared" si="381"/>
        <v>0</v>
      </c>
      <c r="P4086" s="123"/>
    </row>
    <row r="4087" spans="2:16" x14ac:dyDescent="0.2">
      <c r="B4087" s="124"/>
      <c r="C4087" s="137"/>
      <c r="D4087" s="138">
        <f t="shared" si="378"/>
        <v>0</v>
      </c>
      <c r="E4087" s="231"/>
      <c r="F4087" s="119"/>
      <c r="G4087" s="139">
        <f t="shared" si="382"/>
        <v>0</v>
      </c>
      <c r="H4087" s="140">
        <f t="shared" si="379"/>
        <v>0</v>
      </c>
      <c r="I4087" s="122">
        <f t="shared" si="383"/>
        <v>0</v>
      </c>
      <c r="K4087" s="120"/>
      <c r="L4087" s="141" t="e">
        <f t="shared" si="380"/>
        <v>#N/A</v>
      </c>
      <c r="M4087" s="142">
        <f>IF(C4087="ZZ Group",(SUM(IFERROR(SUM(VLOOKUP(C4087,SpeciesLookup,37,FALSE)*E4087/L4087*20*0.001),0)*(1-G4087))),SUM(IFERROR(SUM(VLOOKUP(C4087,SpeciesLookup,37,FALSE)/L4087*'6. Look Up Tables'!$M$9*0.001),0)*(1-G4087)))</f>
        <v>0</v>
      </c>
      <c r="N4087" s="120" t="s">
        <v>114</v>
      </c>
      <c r="O4087" s="122">
        <f t="shared" si="381"/>
        <v>0</v>
      </c>
      <c r="P4087" s="123"/>
    </row>
    <row r="4088" spans="2:16" x14ac:dyDescent="0.2">
      <c r="B4088" s="124"/>
      <c r="C4088" s="137"/>
      <c r="D4088" s="138">
        <f t="shared" si="378"/>
        <v>0</v>
      </c>
      <c r="E4088" s="231"/>
      <c r="F4088" s="119"/>
      <c r="G4088" s="139">
        <f t="shared" si="382"/>
        <v>0</v>
      </c>
      <c r="H4088" s="140">
        <f t="shared" si="379"/>
        <v>0</v>
      </c>
      <c r="I4088" s="122">
        <f t="shared" si="383"/>
        <v>0</v>
      </c>
      <c r="K4088" s="120"/>
      <c r="L4088" s="141" t="e">
        <f t="shared" si="380"/>
        <v>#N/A</v>
      </c>
      <c r="M4088" s="142">
        <f>IF(C4088="ZZ Group",(SUM(IFERROR(SUM(VLOOKUP(C4088,SpeciesLookup,37,FALSE)*E4088/L4088*20*0.001),0)*(1-G4088))),SUM(IFERROR(SUM(VLOOKUP(C4088,SpeciesLookup,37,FALSE)/L4088*'6. Look Up Tables'!$M$9*0.001),0)*(1-G4088)))</f>
        <v>0</v>
      </c>
      <c r="N4088" s="120" t="s">
        <v>114</v>
      </c>
      <c r="O4088" s="122">
        <f t="shared" si="381"/>
        <v>0</v>
      </c>
      <c r="P4088" s="123"/>
    </row>
    <row r="4089" spans="2:16" x14ac:dyDescent="0.2">
      <c r="B4089" s="124"/>
      <c r="C4089" s="137"/>
      <c r="D4089" s="138">
        <f t="shared" si="378"/>
        <v>0</v>
      </c>
      <c r="E4089" s="231"/>
      <c r="F4089" s="119"/>
      <c r="G4089" s="139">
        <f t="shared" si="382"/>
        <v>0</v>
      </c>
      <c r="H4089" s="140">
        <f t="shared" si="379"/>
        <v>0</v>
      </c>
      <c r="I4089" s="122">
        <f t="shared" si="383"/>
        <v>0</v>
      </c>
      <c r="K4089" s="120"/>
      <c r="L4089" s="141" t="e">
        <f t="shared" si="380"/>
        <v>#N/A</v>
      </c>
      <c r="M4089" s="142">
        <f>IF(C4089="ZZ Group",(SUM(IFERROR(SUM(VLOOKUP(C4089,SpeciesLookup,37,FALSE)*E4089/L4089*20*0.001),0)*(1-G4089))),SUM(IFERROR(SUM(VLOOKUP(C4089,SpeciesLookup,37,FALSE)/L4089*'6. Look Up Tables'!$M$9*0.001),0)*(1-G4089)))</f>
        <v>0</v>
      </c>
      <c r="N4089" s="120" t="s">
        <v>114</v>
      </c>
      <c r="O4089" s="122">
        <f t="shared" si="381"/>
        <v>0</v>
      </c>
      <c r="P4089" s="123"/>
    </row>
    <row r="4090" spans="2:16" x14ac:dyDescent="0.2">
      <c r="B4090" s="124"/>
      <c r="C4090" s="137"/>
      <c r="D4090" s="138">
        <f t="shared" si="378"/>
        <v>0</v>
      </c>
      <c r="E4090" s="231"/>
      <c r="F4090" s="119"/>
      <c r="G4090" s="139">
        <f t="shared" si="382"/>
        <v>0</v>
      </c>
      <c r="H4090" s="140">
        <f t="shared" si="379"/>
        <v>0</v>
      </c>
      <c r="I4090" s="122">
        <f t="shared" si="383"/>
        <v>0</v>
      </c>
      <c r="K4090" s="120"/>
      <c r="L4090" s="141" t="e">
        <f t="shared" si="380"/>
        <v>#N/A</v>
      </c>
      <c r="M4090" s="142">
        <f>IF(C4090="ZZ Group",(SUM(IFERROR(SUM(VLOOKUP(C4090,SpeciesLookup,37,FALSE)*E4090/L4090*20*0.001),0)*(1-G4090))),SUM(IFERROR(SUM(VLOOKUP(C4090,SpeciesLookup,37,FALSE)/L4090*'6. Look Up Tables'!$M$9*0.001),0)*(1-G4090)))</f>
        <v>0</v>
      </c>
      <c r="N4090" s="120" t="s">
        <v>114</v>
      </c>
      <c r="O4090" s="122">
        <f t="shared" si="381"/>
        <v>0</v>
      </c>
      <c r="P4090" s="123"/>
    </row>
    <row r="4091" spans="2:16" x14ac:dyDescent="0.2">
      <c r="B4091" s="124"/>
      <c r="C4091" s="137"/>
      <c r="D4091" s="138">
        <f t="shared" si="378"/>
        <v>0</v>
      </c>
      <c r="E4091" s="231"/>
      <c r="F4091" s="119"/>
      <c r="G4091" s="139">
        <f t="shared" si="382"/>
        <v>0</v>
      </c>
      <c r="H4091" s="140">
        <f t="shared" si="379"/>
        <v>0</v>
      </c>
      <c r="I4091" s="122">
        <f t="shared" si="383"/>
        <v>0</v>
      </c>
      <c r="K4091" s="120"/>
      <c r="L4091" s="141" t="e">
        <f t="shared" si="380"/>
        <v>#N/A</v>
      </c>
      <c r="M4091" s="142">
        <f>IF(C4091="ZZ Group",(SUM(IFERROR(SUM(VLOOKUP(C4091,SpeciesLookup,37,FALSE)*E4091/L4091*20*0.001),0)*(1-G4091))),SUM(IFERROR(SUM(VLOOKUP(C4091,SpeciesLookup,37,FALSE)/L4091*'6. Look Up Tables'!$M$9*0.001),0)*(1-G4091)))</f>
        <v>0</v>
      </c>
      <c r="N4091" s="120" t="s">
        <v>114</v>
      </c>
      <c r="O4091" s="122">
        <f t="shared" si="381"/>
        <v>0</v>
      </c>
      <c r="P4091" s="123"/>
    </row>
    <row r="4092" spans="2:16" x14ac:dyDescent="0.2">
      <c r="B4092" s="124"/>
      <c r="C4092" s="137"/>
      <c r="D4092" s="138">
        <f t="shared" si="378"/>
        <v>0</v>
      </c>
      <c r="E4092" s="231"/>
      <c r="F4092" s="119"/>
      <c r="G4092" s="139">
        <f t="shared" si="382"/>
        <v>0</v>
      </c>
      <c r="H4092" s="140">
        <f t="shared" si="379"/>
        <v>0</v>
      </c>
      <c r="I4092" s="122">
        <f t="shared" si="383"/>
        <v>0</v>
      </c>
      <c r="K4092" s="120"/>
      <c r="L4092" s="141" t="e">
        <f t="shared" si="380"/>
        <v>#N/A</v>
      </c>
      <c r="M4092" s="142">
        <f>IF(C4092="ZZ Group",(SUM(IFERROR(SUM(VLOOKUP(C4092,SpeciesLookup,37,FALSE)*E4092/L4092*20*0.001),0)*(1-G4092))),SUM(IFERROR(SUM(VLOOKUP(C4092,SpeciesLookup,37,FALSE)/L4092*'6. Look Up Tables'!$M$9*0.001),0)*(1-G4092)))</f>
        <v>0</v>
      </c>
      <c r="N4092" s="120" t="s">
        <v>114</v>
      </c>
      <c r="O4092" s="122">
        <f t="shared" si="381"/>
        <v>0</v>
      </c>
      <c r="P4092" s="123"/>
    </row>
    <row r="4093" spans="2:16" x14ac:dyDescent="0.2">
      <c r="B4093" s="124"/>
      <c r="C4093" s="137"/>
      <c r="D4093" s="138">
        <f t="shared" si="378"/>
        <v>0</v>
      </c>
      <c r="E4093" s="231"/>
      <c r="F4093" s="119"/>
      <c r="G4093" s="139">
        <f t="shared" si="382"/>
        <v>0</v>
      </c>
      <c r="H4093" s="140">
        <f t="shared" si="379"/>
        <v>0</v>
      </c>
      <c r="I4093" s="122">
        <f t="shared" si="383"/>
        <v>0</v>
      </c>
      <c r="K4093" s="120"/>
      <c r="L4093" s="141" t="e">
        <f t="shared" si="380"/>
        <v>#N/A</v>
      </c>
      <c r="M4093" s="142">
        <f>IF(C4093="ZZ Group",(SUM(IFERROR(SUM(VLOOKUP(C4093,SpeciesLookup,37,FALSE)*E4093/L4093*20*0.001),0)*(1-G4093))),SUM(IFERROR(SUM(VLOOKUP(C4093,SpeciesLookup,37,FALSE)/L4093*'6. Look Up Tables'!$M$9*0.001),0)*(1-G4093)))</f>
        <v>0</v>
      </c>
      <c r="N4093" s="120" t="s">
        <v>114</v>
      </c>
      <c r="O4093" s="122">
        <f t="shared" si="381"/>
        <v>0</v>
      </c>
      <c r="P4093" s="123"/>
    </row>
    <row r="4094" spans="2:16" x14ac:dyDescent="0.2">
      <c r="B4094" s="124"/>
      <c r="C4094" s="137"/>
      <c r="D4094" s="138">
        <f t="shared" si="378"/>
        <v>0</v>
      </c>
      <c r="E4094" s="231"/>
      <c r="F4094" s="119"/>
      <c r="G4094" s="139">
        <f t="shared" si="382"/>
        <v>0</v>
      </c>
      <c r="H4094" s="140">
        <f t="shared" si="379"/>
        <v>0</v>
      </c>
      <c r="I4094" s="122">
        <f t="shared" si="383"/>
        <v>0</v>
      </c>
      <c r="K4094" s="120"/>
      <c r="L4094" s="141" t="e">
        <f t="shared" si="380"/>
        <v>#N/A</v>
      </c>
      <c r="M4094" s="142">
        <f>IF(C4094="ZZ Group",(SUM(IFERROR(SUM(VLOOKUP(C4094,SpeciesLookup,37,FALSE)*E4094/L4094*20*0.001),0)*(1-G4094))),SUM(IFERROR(SUM(VLOOKUP(C4094,SpeciesLookup,37,FALSE)/L4094*'6. Look Up Tables'!$M$9*0.001),0)*(1-G4094)))</f>
        <v>0</v>
      </c>
      <c r="N4094" s="120" t="s">
        <v>114</v>
      </c>
      <c r="O4094" s="122">
        <f t="shared" si="381"/>
        <v>0</v>
      </c>
      <c r="P4094" s="123"/>
    </row>
    <row r="4095" spans="2:16" x14ac:dyDescent="0.2">
      <c r="B4095" s="124"/>
      <c r="C4095" s="137"/>
      <c r="D4095" s="138">
        <f t="shared" si="378"/>
        <v>0</v>
      </c>
      <c r="E4095" s="231"/>
      <c r="F4095" s="119"/>
      <c r="G4095" s="139">
        <f t="shared" si="382"/>
        <v>0</v>
      </c>
      <c r="H4095" s="140">
        <f t="shared" si="379"/>
        <v>0</v>
      </c>
      <c r="I4095" s="122">
        <f t="shared" si="383"/>
        <v>0</v>
      </c>
      <c r="K4095" s="120"/>
      <c r="L4095" s="141" t="e">
        <f t="shared" si="380"/>
        <v>#N/A</v>
      </c>
      <c r="M4095" s="142">
        <f>IF(C4095="ZZ Group",(SUM(IFERROR(SUM(VLOOKUP(C4095,SpeciesLookup,37,FALSE)*E4095/L4095*20*0.001),0)*(1-G4095))),SUM(IFERROR(SUM(VLOOKUP(C4095,SpeciesLookup,37,FALSE)/L4095*'6. Look Up Tables'!$M$9*0.001),0)*(1-G4095)))</f>
        <v>0</v>
      </c>
      <c r="N4095" s="120" t="s">
        <v>114</v>
      </c>
      <c r="O4095" s="122">
        <f t="shared" si="381"/>
        <v>0</v>
      </c>
      <c r="P4095" s="123"/>
    </row>
    <row r="4096" spans="2:16" x14ac:dyDescent="0.2">
      <c r="B4096" s="124"/>
      <c r="C4096" s="137"/>
      <c r="D4096" s="138">
        <f t="shared" si="378"/>
        <v>0</v>
      </c>
      <c r="E4096" s="231"/>
      <c r="F4096" s="119"/>
      <c r="G4096" s="139">
        <f t="shared" si="382"/>
        <v>0</v>
      </c>
      <c r="H4096" s="140">
        <f t="shared" si="379"/>
        <v>0</v>
      </c>
      <c r="I4096" s="122">
        <f t="shared" si="383"/>
        <v>0</v>
      </c>
      <c r="K4096" s="120"/>
      <c r="L4096" s="141" t="e">
        <f t="shared" si="380"/>
        <v>#N/A</v>
      </c>
      <c r="M4096" s="142">
        <f>IF(C4096="ZZ Group",(SUM(IFERROR(SUM(VLOOKUP(C4096,SpeciesLookup,37,FALSE)*E4096/L4096*20*0.001),0)*(1-G4096))),SUM(IFERROR(SUM(VLOOKUP(C4096,SpeciesLookup,37,FALSE)/L4096*'6. Look Up Tables'!$M$9*0.001),0)*(1-G4096)))</f>
        <v>0</v>
      </c>
      <c r="N4096" s="120" t="s">
        <v>114</v>
      </c>
      <c r="O4096" s="122">
        <f t="shared" si="381"/>
        <v>0</v>
      </c>
      <c r="P4096" s="123"/>
    </row>
    <row r="4097" spans="2:16" x14ac:dyDescent="0.2">
      <c r="B4097" s="124"/>
      <c r="C4097" s="137"/>
      <c r="D4097" s="138">
        <f t="shared" ref="D4097:D4160" si="384">IFERROR(VLOOKUP(C4097,SpeciesLookup,25,FALSE),0)</f>
        <v>0</v>
      </c>
      <c r="E4097" s="231"/>
      <c r="F4097" s="119"/>
      <c r="G4097" s="139">
        <f t="shared" si="382"/>
        <v>0</v>
      </c>
      <c r="H4097" s="140">
        <f t="shared" ref="H4097:H4160" si="385">IFERROR(VLOOKUP(C4097,SpeciesLookup,26,FALSE),0)</f>
        <v>0</v>
      </c>
      <c r="I4097" s="122">
        <f t="shared" si="383"/>
        <v>0</v>
      </c>
      <c r="K4097" s="120"/>
      <c r="L4097" s="141" t="e">
        <f t="shared" ref="L4097:L4160" si="386">VLOOKUP(K4097,AWHC,2,FALSE)</f>
        <v>#N/A</v>
      </c>
      <c r="M4097" s="142">
        <f>IF(C4097="ZZ Group",(SUM(IFERROR(SUM(VLOOKUP(C4097,SpeciesLookup,37,FALSE)*E4097/L4097*20*0.001),0)*(1-G4097))),SUM(IFERROR(SUM(VLOOKUP(C4097,SpeciesLookup,37,FALSE)/L4097*'6. Look Up Tables'!$M$9*0.001),0)*(1-G4097)))</f>
        <v>0</v>
      </c>
      <c r="N4097" s="120" t="s">
        <v>114</v>
      </c>
      <c r="O4097" s="122">
        <f t="shared" ref="O4097:O4160" si="387">IF(N4097="Yes",M4097*0.8,M4097)</f>
        <v>0</v>
      </c>
      <c r="P4097" s="123"/>
    </row>
    <row r="4098" spans="2:16" x14ac:dyDescent="0.2">
      <c r="B4098" s="124"/>
      <c r="C4098" s="137"/>
      <c r="D4098" s="138">
        <f t="shared" si="384"/>
        <v>0</v>
      </c>
      <c r="E4098" s="231"/>
      <c r="F4098" s="119"/>
      <c r="G4098" s="139">
        <f t="shared" si="382"/>
        <v>0</v>
      </c>
      <c r="H4098" s="140">
        <f t="shared" si="385"/>
        <v>0</v>
      </c>
      <c r="I4098" s="122">
        <f t="shared" si="383"/>
        <v>0</v>
      </c>
      <c r="K4098" s="120"/>
      <c r="L4098" s="141" t="e">
        <f t="shared" si="386"/>
        <v>#N/A</v>
      </c>
      <c r="M4098" s="142">
        <f>IF(C4098="ZZ Group",(SUM(IFERROR(SUM(VLOOKUP(C4098,SpeciesLookup,37,FALSE)*E4098/L4098*20*0.001),0)*(1-G4098))),SUM(IFERROR(SUM(VLOOKUP(C4098,SpeciesLookup,37,FALSE)/L4098*'6. Look Up Tables'!$M$9*0.001),0)*(1-G4098)))</f>
        <v>0</v>
      </c>
      <c r="N4098" s="120" t="s">
        <v>114</v>
      </c>
      <c r="O4098" s="122">
        <f t="shared" si="387"/>
        <v>0</v>
      </c>
      <c r="P4098" s="123"/>
    </row>
    <row r="4099" spans="2:16" x14ac:dyDescent="0.2">
      <c r="B4099" s="124"/>
      <c r="C4099" s="137"/>
      <c r="D4099" s="138">
        <f t="shared" si="384"/>
        <v>0</v>
      </c>
      <c r="E4099" s="231"/>
      <c r="F4099" s="119"/>
      <c r="G4099" s="139">
        <f t="shared" si="382"/>
        <v>0</v>
      </c>
      <c r="H4099" s="140">
        <f t="shared" si="385"/>
        <v>0</v>
      </c>
      <c r="I4099" s="122">
        <f t="shared" si="383"/>
        <v>0</v>
      </c>
      <c r="K4099" s="120"/>
      <c r="L4099" s="141" t="e">
        <f t="shared" si="386"/>
        <v>#N/A</v>
      </c>
      <c r="M4099" s="142">
        <f>IF(C4099="ZZ Group",(SUM(IFERROR(SUM(VLOOKUP(C4099,SpeciesLookup,37,FALSE)*E4099/L4099*20*0.001),0)*(1-G4099))),SUM(IFERROR(SUM(VLOOKUP(C4099,SpeciesLookup,37,FALSE)/L4099*'6. Look Up Tables'!$M$9*0.001),0)*(1-G4099)))</f>
        <v>0</v>
      </c>
      <c r="N4099" s="120" t="s">
        <v>114</v>
      </c>
      <c r="O4099" s="122">
        <f t="shared" si="387"/>
        <v>0</v>
      </c>
      <c r="P4099" s="123"/>
    </row>
    <row r="4100" spans="2:16" x14ac:dyDescent="0.2">
      <c r="B4100" s="124"/>
      <c r="C4100" s="137"/>
      <c r="D4100" s="138">
        <f t="shared" si="384"/>
        <v>0</v>
      </c>
      <c r="E4100" s="231"/>
      <c r="F4100" s="119"/>
      <c r="G4100" s="139">
        <f t="shared" si="382"/>
        <v>0</v>
      </c>
      <c r="H4100" s="140">
        <f t="shared" si="385"/>
        <v>0</v>
      </c>
      <c r="I4100" s="122">
        <f t="shared" si="383"/>
        <v>0</v>
      </c>
      <c r="K4100" s="120"/>
      <c r="L4100" s="141" t="e">
        <f t="shared" si="386"/>
        <v>#N/A</v>
      </c>
      <c r="M4100" s="142">
        <f>IF(C4100="ZZ Group",(SUM(IFERROR(SUM(VLOOKUP(C4100,SpeciesLookup,37,FALSE)*E4100/L4100*20*0.001),0)*(1-G4100))),SUM(IFERROR(SUM(VLOOKUP(C4100,SpeciesLookup,37,FALSE)/L4100*'6. Look Up Tables'!$M$9*0.001),0)*(1-G4100)))</f>
        <v>0</v>
      </c>
      <c r="N4100" s="120" t="s">
        <v>114</v>
      </c>
      <c r="O4100" s="122">
        <f t="shared" si="387"/>
        <v>0</v>
      </c>
      <c r="P4100" s="123"/>
    </row>
    <row r="4101" spans="2:16" x14ac:dyDescent="0.2">
      <c r="B4101" s="124"/>
      <c r="C4101" s="137"/>
      <c r="D4101" s="138">
        <f t="shared" si="384"/>
        <v>0</v>
      </c>
      <c r="E4101" s="231"/>
      <c r="F4101" s="119"/>
      <c r="G4101" s="139">
        <f t="shared" si="382"/>
        <v>0</v>
      </c>
      <c r="H4101" s="140">
        <f t="shared" si="385"/>
        <v>0</v>
      </c>
      <c r="I4101" s="122">
        <f t="shared" si="383"/>
        <v>0</v>
      </c>
      <c r="K4101" s="120"/>
      <c r="L4101" s="141" t="e">
        <f t="shared" si="386"/>
        <v>#N/A</v>
      </c>
      <c r="M4101" s="142">
        <f>IF(C4101="ZZ Group",(SUM(IFERROR(SUM(VLOOKUP(C4101,SpeciesLookup,37,FALSE)*E4101/L4101*20*0.001),0)*(1-G4101))),SUM(IFERROR(SUM(VLOOKUP(C4101,SpeciesLookup,37,FALSE)/L4101*'6. Look Up Tables'!$M$9*0.001),0)*(1-G4101)))</f>
        <v>0</v>
      </c>
      <c r="N4101" s="120" t="s">
        <v>114</v>
      </c>
      <c r="O4101" s="122">
        <f t="shared" si="387"/>
        <v>0</v>
      </c>
      <c r="P4101" s="123"/>
    </row>
    <row r="4102" spans="2:16" x14ac:dyDescent="0.2">
      <c r="B4102" s="124"/>
      <c r="C4102" s="137"/>
      <c r="D4102" s="138">
        <f t="shared" si="384"/>
        <v>0</v>
      </c>
      <c r="E4102" s="231"/>
      <c r="F4102" s="119"/>
      <c r="G4102" s="139">
        <f t="shared" si="382"/>
        <v>0</v>
      </c>
      <c r="H4102" s="140">
        <f t="shared" si="385"/>
        <v>0</v>
      </c>
      <c r="I4102" s="122">
        <f t="shared" si="383"/>
        <v>0</v>
      </c>
      <c r="K4102" s="120"/>
      <c r="L4102" s="141" t="e">
        <f t="shared" si="386"/>
        <v>#N/A</v>
      </c>
      <c r="M4102" s="142">
        <f>IF(C4102="ZZ Group",(SUM(IFERROR(SUM(VLOOKUP(C4102,SpeciesLookup,37,FALSE)*E4102/L4102*20*0.001),0)*(1-G4102))),SUM(IFERROR(SUM(VLOOKUP(C4102,SpeciesLookup,37,FALSE)/L4102*'6. Look Up Tables'!$M$9*0.001),0)*(1-G4102)))</f>
        <v>0</v>
      </c>
      <c r="N4102" s="120" t="s">
        <v>114</v>
      </c>
      <c r="O4102" s="122">
        <f t="shared" si="387"/>
        <v>0</v>
      </c>
      <c r="P4102" s="123"/>
    </row>
    <row r="4103" spans="2:16" x14ac:dyDescent="0.2">
      <c r="B4103" s="124"/>
      <c r="C4103" s="137"/>
      <c r="D4103" s="138">
        <f t="shared" si="384"/>
        <v>0</v>
      </c>
      <c r="E4103" s="231"/>
      <c r="F4103" s="119"/>
      <c r="G4103" s="139">
        <f t="shared" si="382"/>
        <v>0</v>
      </c>
      <c r="H4103" s="140">
        <f t="shared" si="385"/>
        <v>0</v>
      </c>
      <c r="I4103" s="122">
        <f t="shared" si="383"/>
        <v>0</v>
      </c>
      <c r="K4103" s="120"/>
      <c r="L4103" s="141" t="e">
        <f t="shared" si="386"/>
        <v>#N/A</v>
      </c>
      <c r="M4103" s="142">
        <f>IF(C4103="ZZ Group",(SUM(IFERROR(SUM(VLOOKUP(C4103,SpeciesLookup,37,FALSE)*E4103/L4103*20*0.001),0)*(1-G4103))),SUM(IFERROR(SUM(VLOOKUP(C4103,SpeciesLookup,37,FALSE)/L4103*'6. Look Up Tables'!$M$9*0.001),0)*(1-G4103)))</f>
        <v>0</v>
      </c>
      <c r="N4103" s="120" t="s">
        <v>114</v>
      </c>
      <c r="O4103" s="122">
        <f t="shared" si="387"/>
        <v>0</v>
      </c>
      <c r="P4103" s="123"/>
    </row>
    <row r="4104" spans="2:16" x14ac:dyDescent="0.2">
      <c r="B4104" s="124"/>
      <c r="C4104" s="137"/>
      <c r="D4104" s="138">
        <f t="shared" si="384"/>
        <v>0</v>
      </c>
      <c r="E4104" s="231"/>
      <c r="F4104" s="119"/>
      <c r="G4104" s="139">
        <f t="shared" si="382"/>
        <v>0</v>
      </c>
      <c r="H4104" s="140">
        <f t="shared" si="385"/>
        <v>0</v>
      </c>
      <c r="I4104" s="122">
        <f t="shared" si="383"/>
        <v>0</v>
      </c>
      <c r="K4104" s="120"/>
      <c r="L4104" s="141" t="e">
        <f t="shared" si="386"/>
        <v>#N/A</v>
      </c>
      <c r="M4104" s="142">
        <f>IF(C4104="ZZ Group",(SUM(IFERROR(SUM(VLOOKUP(C4104,SpeciesLookup,37,FALSE)*E4104/L4104*20*0.001),0)*(1-G4104))),SUM(IFERROR(SUM(VLOOKUP(C4104,SpeciesLookup,37,FALSE)/L4104*'6. Look Up Tables'!$M$9*0.001),0)*(1-G4104)))</f>
        <v>0</v>
      </c>
      <c r="N4104" s="120" t="s">
        <v>114</v>
      </c>
      <c r="O4104" s="122">
        <f t="shared" si="387"/>
        <v>0</v>
      </c>
      <c r="P4104" s="123"/>
    </row>
    <row r="4105" spans="2:16" x14ac:dyDescent="0.2">
      <c r="B4105" s="124"/>
      <c r="C4105" s="137"/>
      <c r="D4105" s="138">
        <f t="shared" si="384"/>
        <v>0</v>
      </c>
      <c r="E4105" s="231"/>
      <c r="F4105" s="119"/>
      <c r="G4105" s="139">
        <f t="shared" si="382"/>
        <v>0</v>
      </c>
      <c r="H4105" s="140">
        <f t="shared" si="385"/>
        <v>0</v>
      </c>
      <c r="I4105" s="122">
        <f t="shared" si="383"/>
        <v>0</v>
      </c>
      <c r="K4105" s="120"/>
      <c r="L4105" s="141" t="e">
        <f t="shared" si="386"/>
        <v>#N/A</v>
      </c>
      <c r="M4105" s="142">
        <f>IF(C4105="ZZ Group",(SUM(IFERROR(SUM(VLOOKUP(C4105,SpeciesLookup,37,FALSE)*E4105/L4105*20*0.001),0)*(1-G4105))),SUM(IFERROR(SUM(VLOOKUP(C4105,SpeciesLookup,37,FALSE)/L4105*'6. Look Up Tables'!$M$9*0.001),0)*(1-G4105)))</f>
        <v>0</v>
      </c>
      <c r="N4105" s="120" t="s">
        <v>114</v>
      </c>
      <c r="O4105" s="122">
        <f t="shared" si="387"/>
        <v>0</v>
      </c>
      <c r="P4105" s="123"/>
    </row>
    <row r="4106" spans="2:16" x14ac:dyDescent="0.2">
      <c r="B4106" s="124"/>
      <c r="C4106" s="137"/>
      <c r="D4106" s="138">
        <f t="shared" si="384"/>
        <v>0</v>
      </c>
      <c r="E4106" s="231"/>
      <c r="F4106" s="119"/>
      <c r="G4106" s="139">
        <f t="shared" si="382"/>
        <v>0</v>
      </c>
      <c r="H4106" s="140">
        <f t="shared" si="385"/>
        <v>0</v>
      </c>
      <c r="I4106" s="122">
        <f t="shared" si="383"/>
        <v>0</v>
      </c>
      <c r="K4106" s="120"/>
      <c r="L4106" s="141" t="e">
        <f t="shared" si="386"/>
        <v>#N/A</v>
      </c>
      <c r="M4106" s="142">
        <f>IF(C4106="ZZ Group",(SUM(IFERROR(SUM(VLOOKUP(C4106,SpeciesLookup,37,FALSE)*E4106/L4106*20*0.001),0)*(1-G4106))),SUM(IFERROR(SUM(VLOOKUP(C4106,SpeciesLookup,37,FALSE)/L4106*'6. Look Up Tables'!$M$9*0.001),0)*(1-G4106)))</f>
        <v>0</v>
      </c>
      <c r="N4106" s="120" t="s">
        <v>114</v>
      </c>
      <c r="O4106" s="122">
        <f t="shared" si="387"/>
        <v>0</v>
      </c>
      <c r="P4106" s="123"/>
    </row>
    <row r="4107" spans="2:16" x14ac:dyDescent="0.2">
      <c r="B4107" s="124"/>
      <c r="C4107" s="137"/>
      <c r="D4107" s="138">
        <f t="shared" si="384"/>
        <v>0</v>
      </c>
      <c r="E4107" s="231"/>
      <c r="F4107" s="119"/>
      <c r="G4107" s="139">
        <f t="shared" si="382"/>
        <v>0</v>
      </c>
      <c r="H4107" s="140">
        <f t="shared" si="385"/>
        <v>0</v>
      </c>
      <c r="I4107" s="122">
        <f t="shared" si="383"/>
        <v>0</v>
      </c>
      <c r="K4107" s="120"/>
      <c r="L4107" s="141" t="e">
        <f t="shared" si="386"/>
        <v>#N/A</v>
      </c>
      <c r="M4107" s="142">
        <f>IF(C4107="ZZ Group",(SUM(IFERROR(SUM(VLOOKUP(C4107,SpeciesLookup,37,FALSE)*E4107/L4107*20*0.001),0)*(1-G4107))),SUM(IFERROR(SUM(VLOOKUP(C4107,SpeciesLookup,37,FALSE)/L4107*'6. Look Up Tables'!$M$9*0.001),0)*(1-G4107)))</f>
        <v>0</v>
      </c>
      <c r="N4107" s="120" t="s">
        <v>114</v>
      </c>
      <c r="O4107" s="122">
        <f t="shared" si="387"/>
        <v>0</v>
      </c>
      <c r="P4107" s="123"/>
    </row>
    <row r="4108" spans="2:16" x14ac:dyDescent="0.2">
      <c r="B4108" s="124"/>
      <c r="C4108" s="137"/>
      <c r="D4108" s="138">
        <f t="shared" si="384"/>
        <v>0</v>
      </c>
      <c r="E4108" s="231"/>
      <c r="F4108" s="119"/>
      <c r="G4108" s="139">
        <f t="shared" si="382"/>
        <v>0</v>
      </c>
      <c r="H4108" s="140">
        <f t="shared" si="385"/>
        <v>0</v>
      </c>
      <c r="I4108" s="122">
        <f t="shared" si="383"/>
        <v>0</v>
      </c>
      <c r="K4108" s="120"/>
      <c r="L4108" s="141" t="e">
        <f t="shared" si="386"/>
        <v>#N/A</v>
      </c>
      <c r="M4108" s="142">
        <f>IF(C4108="ZZ Group",(SUM(IFERROR(SUM(VLOOKUP(C4108,SpeciesLookup,37,FALSE)*E4108/L4108*20*0.001),0)*(1-G4108))),SUM(IFERROR(SUM(VLOOKUP(C4108,SpeciesLookup,37,FALSE)/L4108*'6. Look Up Tables'!$M$9*0.001),0)*(1-G4108)))</f>
        <v>0</v>
      </c>
      <c r="N4108" s="120" t="s">
        <v>114</v>
      </c>
      <c r="O4108" s="122">
        <f t="shared" si="387"/>
        <v>0</v>
      </c>
      <c r="P4108" s="123"/>
    </row>
    <row r="4109" spans="2:16" x14ac:dyDescent="0.2">
      <c r="B4109" s="124"/>
      <c r="C4109" s="137"/>
      <c r="D4109" s="138">
        <f t="shared" si="384"/>
        <v>0</v>
      </c>
      <c r="E4109" s="231"/>
      <c r="F4109" s="119"/>
      <c r="G4109" s="139">
        <f t="shared" ref="G4109:G4172" si="388">IF(C4109="ZZ Group",SUM(F4109/E4109),(IFERROR(SUM(F4109/(PI()*(D4109)^2)),0)))</f>
        <v>0</v>
      </c>
      <c r="H4109" s="140">
        <f t="shared" si="385"/>
        <v>0</v>
      </c>
      <c r="I4109" s="122">
        <f t="shared" ref="I4109:I4172" si="389">IFERROR(SUM(H4109*(1-G4109)),(E4109*(1-G4109)))</f>
        <v>0</v>
      </c>
      <c r="K4109" s="120"/>
      <c r="L4109" s="141" t="e">
        <f t="shared" si="386"/>
        <v>#N/A</v>
      </c>
      <c r="M4109" s="142">
        <f>IF(C4109="ZZ Group",(SUM(IFERROR(SUM(VLOOKUP(C4109,SpeciesLookup,37,FALSE)*E4109/L4109*20*0.001),0)*(1-G4109))),SUM(IFERROR(SUM(VLOOKUP(C4109,SpeciesLookup,37,FALSE)/L4109*'6. Look Up Tables'!$M$9*0.001),0)*(1-G4109)))</f>
        <v>0</v>
      </c>
      <c r="N4109" s="120" t="s">
        <v>114</v>
      </c>
      <c r="O4109" s="122">
        <f t="shared" si="387"/>
        <v>0</v>
      </c>
      <c r="P4109" s="123"/>
    </row>
    <row r="4110" spans="2:16" x14ac:dyDescent="0.2">
      <c r="B4110" s="124"/>
      <c r="C4110" s="137"/>
      <c r="D4110" s="138">
        <f t="shared" si="384"/>
        <v>0</v>
      </c>
      <c r="E4110" s="231"/>
      <c r="F4110" s="119"/>
      <c r="G4110" s="139">
        <f t="shared" si="388"/>
        <v>0</v>
      </c>
      <c r="H4110" s="140">
        <f t="shared" si="385"/>
        <v>0</v>
      </c>
      <c r="I4110" s="122">
        <f t="shared" si="389"/>
        <v>0</v>
      </c>
      <c r="K4110" s="120"/>
      <c r="L4110" s="141" t="e">
        <f t="shared" si="386"/>
        <v>#N/A</v>
      </c>
      <c r="M4110" s="142">
        <f>IF(C4110="ZZ Group",(SUM(IFERROR(SUM(VLOOKUP(C4110,SpeciesLookup,37,FALSE)*E4110/L4110*20*0.001),0)*(1-G4110))),SUM(IFERROR(SUM(VLOOKUP(C4110,SpeciesLookup,37,FALSE)/L4110*'6. Look Up Tables'!$M$9*0.001),0)*(1-G4110)))</f>
        <v>0</v>
      </c>
      <c r="N4110" s="120" t="s">
        <v>114</v>
      </c>
      <c r="O4110" s="122">
        <f t="shared" si="387"/>
        <v>0</v>
      </c>
      <c r="P4110" s="123"/>
    </row>
    <row r="4111" spans="2:16" x14ac:dyDescent="0.2">
      <c r="B4111" s="124"/>
      <c r="C4111" s="137"/>
      <c r="D4111" s="138">
        <f t="shared" si="384"/>
        <v>0</v>
      </c>
      <c r="E4111" s="231"/>
      <c r="F4111" s="119"/>
      <c r="G4111" s="139">
        <f t="shared" si="388"/>
        <v>0</v>
      </c>
      <c r="H4111" s="140">
        <f t="shared" si="385"/>
        <v>0</v>
      </c>
      <c r="I4111" s="122">
        <f t="shared" si="389"/>
        <v>0</v>
      </c>
      <c r="K4111" s="120"/>
      <c r="L4111" s="141" t="e">
        <f t="shared" si="386"/>
        <v>#N/A</v>
      </c>
      <c r="M4111" s="142">
        <f>IF(C4111="ZZ Group",(SUM(IFERROR(SUM(VLOOKUP(C4111,SpeciesLookup,37,FALSE)*E4111/L4111*20*0.001),0)*(1-G4111))),SUM(IFERROR(SUM(VLOOKUP(C4111,SpeciesLookup,37,FALSE)/L4111*'6. Look Up Tables'!$M$9*0.001),0)*(1-G4111)))</f>
        <v>0</v>
      </c>
      <c r="N4111" s="120" t="s">
        <v>114</v>
      </c>
      <c r="O4111" s="122">
        <f t="shared" si="387"/>
        <v>0</v>
      </c>
      <c r="P4111" s="123"/>
    </row>
    <row r="4112" spans="2:16" x14ac:dyDescent="0.2">
      <c r="B4112" s="124"/>
      <c r="C4112" s="137"/>
      <c r="D4112" s="138">
        <f t="shared" si="384"/>
        <v>0</v>
      </c>
      <c r="E4112" s="231"/>
      <c r="F4112" s="119"/>
      <c r="G4112" s="139">
        <f t="shared" si="388"/>
        <v>0</v>
      </c>
      <c r="H4112" s="140">
        <f t="shared" si="385"/>
        <v>0</v>
      </c>
      <c r="I4112" s="122">
        <f t="shared" si="389"/>
        <v>0</v>
      </c>
      <c r="K4112" s="120"/>
      <c r="L4112" s="141" t="e">
        <f t="shared" si="386"/>
        <v>#N/A</v>
      </c>
      <c r="M4112" s="142">
        <f>IF(C4112="ZZ Group",(SUM(IFERROR(SUM(VLOOKUP(C4112,SpeciesLookup,37,FALSE)*E4112/L4112*20*0.001),0)*(1-G4112))),SUM(IFERROR(SUM(VLOOKUP(C4112,SpeciesLookup,37,FALSE)/L4112*'6. Look Up Tables'!$M$9*0.001),0)*(1-G4112)))</f>
        <v>0</v>
      </c>
      <c r="N4112" s="120" t="s">
        <v>114</v>
      </c>
      <c r="O4112" s="122">
        <f t="shared" si="387"/>
        <v>0</v>
      </c>
      <c r="P4112" s="123"/>
    </row>
    <row r="4113" spans="2:16" x14ac:dyDescent="0.2">
      <c r="B4113" s="124"/>
      <c r="C4113" s="137"/>
      <c r="D4113" s="138">
        <f t="shared" si="384"/>
        <v>0</v>
      </c>
      <c r="E4113" s="231"/>
      <c r="F4113" s="119"/>
      <c r="G4113" s="139">
        <f t="shared" si="388"/>
        <v>0</v>
      </c>
      <c r="H4113" s="140">
        <f t="shared" si="385"/>
        <v>0</v>
      </c>
      <c r="I4113" s="122">
        <f t="shared" si="389"/>
        <v>0</v>
      </c>
      <c r="K4113" s="120"/>
      <c r="L4113" s="141" t="e">
        <f t="shared" si="386"/>
        <v>#N/A</v>
      </c>
      <c r="M4113" s="142">
        <f>IF(C4113="ZZ Group",(SUM(IFERROR(SUM(VLOOKUP(C4113,SpeciesLookup,37,FALSE)*E4113/L4113*20*0.001),0)*(1-G4113))),SUM(IFERROR(SUM(VLOOKUP(C4113,SpeciesLookup,37,FALSE)/L4113*'6. Look Up Tables'!$M$9*0.001),0)*(1-G4113)))</f>
        <v>0</v>
      </c>
      <c r="N4113" s="120" t="s">
        <v>114</v>
      </c>
      <c r="O4113" s="122">
        <f t="shared" si="387"/>
        <v>0</v>
      </c>
      <c r="P4113" s="123"/>
    </row>
    <row r="4114" spans="2:16" x14ac:dyDescent="0.2">
      <c r="B4114" s="124"/>
      <c r="C4114" s="137"/>
      <c r="D4114" s="138">
        <f t="shared" si="384"/>
        <v>0</v>
      </c>
      <c r="E4114" s="231"/>
      <c r="F4114" s="119"/>
      <c r="G4114" s="139">
        <f t="shared" si="388"/>
        <v>0</v>
      </c>
      <c r="H4114" s="140">
        <f t="shared" si="385"/>
        <v>0</v>
      </c>
      <c r="I4114" s="122">
        <f t="shared" si="389"/>
        <v>0</v>
      </c>
      <c r="K4114" s="120"/>
      <c r="L4114" s="141" t="e">
        <f t="shared" si="386"/>
        <v>#N/A</v>
      </c>
      <c r="M4114" s="142">
        <f>IF(C4114="ZZ Group",(SUM(IFERROR(SUM(VLOOKUP(C4114,SpeciesLookup,37,FALSE)*E4114/L4114*20*0.001),0)*(1-G4114))),SUM(IFERROR(SUM(VLOOKUP(C4114,SpeciesLookup,37,FALSE)/L4114*'6. Look Up Tables'!$M$9*0.001),0)*(1-G4114)))</f>
        <v>0</v>
      </c>
      <c r="N4114" s="120" t="s">
        <v>114</v>
      </c>
      <c r="O4114" s="122">
        <f t="shared" si="387"/>
        <v>0</v>
      </c>
      <c r="P4114" s="123"/>
    </row>
    <row r="4115" spans="2:16" x14ac:dyDescent="0.2">
      <c r="B4115" s="124"/>
      <c r="C4115" s="137"/>
      <c r="D4115" s="138">
        <f t="shared" si="384"/>
        <v>0</v>
      </c>
      <c r="E4115" s="231"/>
      <c r="F4115" s="119"/>
      <c r="G4115" s="139">
        <f t="shared" si="388"/>
        <v>0</v>
      </c>
      <c r="H4115" s="140">
        <f t="shared" si="385"/>
        <v>0</v>
      </c>
      <c r="I4115" s="122">
        <f t="shared" si="389"/>
        <v>0</v>
      </c>
      <c r="K4115" s="120"/>
      <c r="L4115" s="141" t="e">
        <f t="shared" si="386"/>
        <v>#N/A</v>
      </c>
      <c r="M4115" s="142">
        <f>IF(C4115="ZZ Group",(SUM(IFERROR(SUM(VLOOKUP(C4115,SpeciesLookup,37,FALSE)*E4115/L4115*20*0.001),0)*(1-G4115))),SUM(IFERROR(SUM(VLOOKUP(C4115,SpeciesLookup,37,FALSE)/L4115*'6. Look Up Tables'!$M$9*0.001),0)*(1-G4115)))</f>
        <v>0</v>
      </c>
      <c r="N4115" s="120" t="s">
        <v>114</v>
      </c>
      <c r="O4115" s="122">
        <f t="shared" si="387"/>
        <v>0</v>
      </c>
      <c r="P4115" s="123"/>
    </row>
    <row r="4116" spans="2:16" x14ac:dyDescent="0.2">
      <c r="B4116" s="124"/>
      <c r="C4116" s="137"/>
      <c r="D4116" s="138">
        <f t="shared" si="384"/>
        <v>0</v>
      </c>
      <c r="E4116" s="231"/>
      <c r="F4116" s="119"/>
      <c r="G4116" s="139">
        <f t="shared" si="388"/>
        <v>0</v>
      </c>
      <c r="H4116" s="140">
        <f t="shared" si="385"/>
        <v>0</v>
      </c>
      <c r="I4116" s="122">
        <f t="shared" si="389"/>
        <v>0</v>
      </c>
      <c r="K4116" s="120"/>
      <c r="L4116" s="141" t="e">
        <f t="shared" si="386"/>
        <v>#N/A</v>
      </c>
      <c r="M4116" s="142">
        <f>IF(C4116="ZZ Group",(SUM(IFERROR(SUM(VLOOKUP(C4116,SpeciesLookup,37,FALSE)*E4116/L4116*20*0.001),0)*(1-G4116))),SUM(IFERROR(SUM(VLOOKUP(C4116,SpeciesLookup,37,FALSE)/L4116*'6. Look Up Tables'!$M$9*0.001),0)*(1-G4116)))</f>
        <v>0</v>
      </c>
      <c r="N4116" s="120" t="s">
        <v>114</v>
      </c>
      <c r="O4116" s="122">
        <f t="shared" si="387"/>
        <v>0</v>
      </c>
      <c r="P4116" s="123"/>
    </row>
    <row r="4117" spans="2:16" x14ac:dyDescent="0.2">
      <c r="B4117" s="124"/>
      <c r="C4117" s="137"/>
      <c r="D4117" s="138">
        <f t="shared" si="384"/>
        <v>0</v>
      </c>
      <c r="E4117" s="231"/>
      <c r="F4117" s="119"/>
      <c r="G4117" s="139">
        <f t="shared" si="388"/>
        <v>0</v>
      </c>
      <c r="H4117" s="140">
        <f t="shared" si="385"/>
        <v>0</v>
      </c>
      <c r="I4117" s="122">
        <f t="shared" si="389"/>
        <v>0</v>
      </c>
      <c r="K4117" s="120"/>
      <c r="L4117" s="141" t="e">
        <f t="shared" si="386"/>
        <v>#N/A</v>
      </c>
      <c r="M4117" s="142">
        <f>IF(C4117="ZZ Group",(SUM(IFERROR(SUM(VLOOKUP(C4117,SpeciesLookup,37,FALSE)*E4117/L4117*20*0.001),0)*(1-G4117))),SUM(IFERROR(SUM(VLOOKUP(C4117,SpeciesLookup,37,FALSE)/L4117*'6. Look Up Tables'!$M$9*0.001),0)*(1-G4117)))</f>
        <v>0</v>
      </c>
      <c r="N4117" s="120" t="s">
        <v>114</v>
      </c>
      <c r="O4117" s="122">
        <f t="shared" si="387"/>
        <v>0</v>
      </c>
      <c r="P4117" s="123"/>
    </row>
    <row r="4118" spans="2:16" x14ac:dyDescent="0.2">
      <c r="B4118" s="124"/>
      <c r="C4118" s="137"/>
      <c r="D4118" s="138">
        <f t="shared" si="384"/>
        <v>0</v>
      </c>
      <c r="E4118" s="231"/>
      <c r="F4118" s="119"/>
      <c r="G4118" s="139">
        <f t="shared" si="388"/>
        <v>0</v>
      </c>
      <c r="H4118" s="140">
        <f t="shared" si="385"/>
        <v>0</v>
      </c>
      <c r="I4118" s="122">
        <f t="shared" si="389"/>
        <v>0</v>
      </c>
      <c r="K4118" s="120"/>
      <c r="L4118" s="141" t="e">
        <f t="shared" si="386"/>
        <v>#N/A</v>
      </c>
      <c r="M4118" s="142">
        <f>IF(C4118="ZZ Group",(SUM(IFERROR(SUM(VLOOKUP(C4118,SpeciesLookup,37,FALSE)*E4118/L4118*20*0.001),0)*(1-G4118))),SUM(IFERROR(SUM(VLOOKUP(C4118,SpeciesLookup,37,FALSE)/L4118*'6. Look Up Tables'!$M$9*0.001),0)*(1-G4118)))</f>
        <v>0</v>
      </c>
      <c r="N4118" s="120" t="s">
        <v>114</v>
      </c>
      <c r="O4118" s="122">
        <f t="shared" si="387"/>
        <v>0</v>
      </c>
      <c r="P4118" s="123"/>
    </row>
    <row r="4119" spans="2:16" x14ac:dyDescent="0.2">
      <c r="B4119" s="124"/>
      <c r="C4119" s="137"/>
      <c r="D4119" s="138">
        <f t="shared" si="384"/>
        <v>0</v>
      </c>
      <c r="E4119" s="231"/>
      <c r="F4119" s="119"/>
      <c r="G4119" s="139">
        <f t="shared" si="388"/>
        <v>0</v>
      </c>
      <c r="H4119" s="140">
        <f t="shared" si="385"/>
        <v>0</v>
      </c>
      <c r="I4119" s="122">
        <f t="shared" si="389"/>
        <v>0</v>
      </c>
      <c r="K4119" s="120"/>
      <c r="L4119" s="141" t="e">
        <f t="shared" si="386"/>
        <v>#N/A</v>
      </c>
      <c r="M4119" s="142">
        <f>IF(C4119="ZZ Group",(SUM(IFERROR(SUM(VLOOKUP(C4119,SpeciesLookup,37,FALSE)*E4119/L4119*20*0.001),0)*(1-G4119))),SUM(IFERROR(SUM(VLOOKUP(C4119,SpeciesLookup,37,FALSE)/L4119*'6. Look Up Tables'!$M$9*0.001),0)*(1-G4119)))</f>
        <v>0</v>
      </c>
      <c r="N4119" s="120" t="s">
        <v>114</v>
      </c>
      <c r="O4119" s="122">
        <f t="shared" si="387"/>
        <v>0</v>
      </c>
      <c r="P4119" s="123"/>
    </row>
    <row r="4120" spans="2:16" x14ac:dyDescent="0.2">
      <c r="B4120" s="124"/>
      <c r="C4120" s="137"/>
      <c r="D4120" s="138">
        <f t="shared" si="384"/>
        <v>0</v>
      </c>
      <c r="E4120" s="231"/>
      <c r="F4120" s="119"/>
      <c r="G4120" s="139">
        <f t="shared" si="388"/>
        <v>0</v>
      </c>
      <c r="H4120" s="140">
        <f t="shared" si="385"/>
        <v>0</v>
      </c>
      <c r="I4120" s="122">
        <f t="shared" si="389"/>
        <v>0</v>
      </c>
      <c r="K4120" s="120"/>
      <c r="L4120" s="141" t="e">
        <f t="shared" si="386"/>
        <v>#N/A</v>
      </c>
      <c r="M4120" s="142">
        <f>IF(C4120="ZZ Group",(SUM(IFERROR(SUM(VLOOKUP(C4120,SpeciesLookup,37,FALSE)*E4120/L4120*20*0.001),0)*(1-G4120))),SUM(IFERROR(SUM(VLOOKUP(C4120,SpeciesLookup,37,FALSE)/L4120*'6. Look Up Tables'!$M$9*0.001),0)*(1-G4120)))</f>
        <v>0</v>
      </c>
      <c r="N4120" s="120" t="s">
        <v>114</v>
      </c>
      <c r="O4120" s="122">
        <f t="shared" si="387"/>
        <v>0</v>
      </c>
      <c r="P4120" s="123"/>
    </row>
    <row r="4121" spans="2:16" x14ac:dyDescent="0.2">
      <c r="B4121" s="124"/>
      <c r="C4121" s="137"/>
      <c r="D4121" s="138">
        <f t="shared" si="384"/>
        <v>0</v>
      </c>
      <c r="E4121" s="231"/>
      <c r="F4121" s="119"/>
      <c r="G4121" s="139">
        <f t="shared" si="388"/>
        <v>0</v>
      </c>
      <c r="H4121" s="140">
        <f t="shared" si="385"/>
        <v>0</v>
      </c>
      <c r="I4121" s="122">
        <f t="shared" si="389"/>
        <v>0</v>
      </c>
      <c r="K4121" s="120"/>
      <c r="L4121" s="141" t="e">
        <f t="shared" si="386"/>
        <v>#N/A</v>
      </c>
      <c r="M4121" s="142">
        <f>IF(C4121="ZZ Group",(SUM(IFERROR(SUM(VLOOKUP(C4121,SpeciesLookup,37,FALSE)*E4121/L4121*20*0.001),0)*(1-G4121))),SUM(IFERROR(SUM(VLOOKUP(C4121,SpeciesLookup,37,FALSE)/L4121*'6. Look Up Tables'!$M$9*0.001),0)*(1-G4121)))</f>
        <v>0</v>
      </c>
      <c r="N4121" s="120" t="s">
        <v>114</v>
      </c>
      <c r="O4121" s="122">
        <f t="shared" si="387"/>
        <v>0</v>
      </c>
      <c r="P4121" s="123"/>
    </row>
    <row r="4122" spans="2:16" x14ac:dyDescent="0.2">
      <c r="B4122" s="124"/>
      <c r="C4122" s="137"/>
      <c r="D4122" s="138">
        <f t="shared" si="384"/>
        <v>0</v>
      </c>
      <c r="E4122" s="231"/>
      <c r="F4122" s="119"/>
      <c r="G4122" s="139">
        <f t="shared" si="388"/>
        <v>0</v>
      </c>
      <c r="H4122" s="140">
        <f t="shared" si="385"/>
        <v>0</v>
      </c>
      <c r="I4122" s="122">
        <f t="shared" si="389"/>
        <v>0</v>
      </c>
      <c r="K4122" s="120"/>
      <c r="L4122" s="141" t="e">
        <f t="shared" si="386"/>
        <v>#N/A</v>
      </c>
      <c r="M4122" s="142">
        <f>IF(C4122="ZZ Group",(SUM(IFERROR(SUM(VLOOKUP(C4122,SpeciesLookup,37,FALSE)*E4122/L4122*20*0.001),0)*(1-G4122))),SUM(IFERROR(SUM(VLOOKUP(C4122,SpeciesLookup,37,FALSE)/L4122*'6. Look Up Tables'!$M$9*0.001),0)*(1-G4122)))</f>
        <v>0</v>
      </c>
      <c r="N4122" s="120" t="s">
        <v>114</v>
      </c>
      <c r="O4122" s="122">
        <f t="shared" si="387"/>
        <v>0</v>
      </c>
      <c r="P4122" s="123"/>
    </row>
    <row r="4123" spans="2:16" x14ac:dyDescent="0.2">
      <c r="B4123" s="124"/>
      <c r="C4123" s="137"/>
      <c r="D4123" s="138">
        <f t="shared" si="384"/>
        <v>0</v>
      </c>
      <c r="E4123" s="231"/>
      <c r="F4123" s="119"/>
      <c r="G4123" s="139">
        <f t="shared" si="388"/>
        <v>0</v>
      </c>
      <c r="H4123" s="140">
        <f t="shared" si="385"/>
        <v>0</v>
      </c>
      <c r="I4123" s="122">
        <f t="shared" si="389"/>
        <v>0</v>
      </c>
      <c r="K4123" s="120"/>
      <c r="L4123" s="141" t="e">
        <f t="shared" si="386"/>
        <v>#N/A</v>
      </c>
      <c r="M4123" s="142">
        <f>IF(C4123="ZZ Group",(SUM(IFERROR(SUM(VLOOKUP(C4123,SpeciesLookup,37,FALSE)*E4123/L4123*20*0.001),0)*(1-G4123))),SUM(IFERROR(SUM(VLOOKUP(C4123,SpeciesLookup,37,FALSE)/L4123*'6. Look Up Tables'!$M$9*0.001),0)*(1-G4123)))</f>
        <v>0</v>
      </c>
      <c r="N4123" s="120" t="s">
        <v>114</v>
      </c>
      <c r="O4123" s="122">
        <f t="shared" si="387"/>
        <v>0</v>
      </c>
      <c r="P4123" s="123"/>
    </row>
    <row r="4124" spans="2:16" x14ac:dyDescent="0.2">
      <c r="B4124" s="124"/>
      <c r="C4124" s="137"/>
      <c r="D4124" s="138">
        <f t="shared" si="384"/>
        <v>0</v>
      </c>
      <c r="E4124" s="231"/>
      <c r="F4124" s="119"/>
      <c r="G4124" s="139">
        <f t="shared" si="388"/>
        <v>0</v>
      </c>
      <c r="H4124" s="140">
        <f t="shared" si="385"/>
        <v>0</v>
      </c>
      <c r="I4124" s="122">
        <f t="shared" si="389"/>
        <v>0</v>
      </c>
      <c r="K4124" s="120"/>
      <c r="L4124" s="141" t="e">
        <f t="shared" si="386"/>
        <v>#N/A</v>
      </c>
      <c r="M4124" s="142">
        <f>IF(C4124="ZZ Group",(SUM(IFERROR(SUM(VLOOKUP(C4124,SpeciesLookup,37,FALSE)*E4124/L4124*20*0.001),0)*(1-G4124))),SUM(IFERROR(SUM(VLOOKUP(C4124,SpeciesLookup,37,FALSE)/L4124*'6. Look Up Tables'!$M$9*0.001),0)*(1-G4124)))</f>
        <v>0</v>
      </c>
      <c r="N4124" s="120" t="s">
        <v>114</v>
      </c>
      <c r="O4124" s="122">
        <f t="shared" si="387"/>
        <v>0</v>
      </c>
      <c r="P4124" s="123"/>
    </row>
    <row r="4125" spans="2:16" x14ac:dyDescent="0.2">
      <c r="B4125" s="124"/>
      <c r="C4125" s="137"/>
      <c r="D4125" s="138">
        <f t="shared" si="384"/>
        <v>0</v>
      </c>
      <c r="E4125" s="231"/>
      <c r="F4125" s="119"/>
      <c r="G4125" s="139">
        <f t="shared" si="388"/>
        <v>0</v>
      </c>
      <c r="H4125" s="140">
        <f t="shared" si="385"/>
        <v>0</v>
      </c>
      <c r="I4125" s="122">
        <f t="shared" si="389"/>
        <v>0</v>
      </c>
      <c r="K4125" s="120"/>
      <c r="L4125" s="141" t="e">
        <f t="shared" si="386"/>
        <v>#N/A</v>
      </c>
      <c r="M4125" s="142">
        <f>IF(C4125="ZZ Group",(SUM(IFERROR(SUM(VLOOKUP(C4125,SpeciesLookup,37,FALSE)*E4125/L4125*20*0.001),0)*(1-G4125))),SUM(IFERROR(SUM(VLOOKUP(C4125,SpeciesLookup,37,FALSE)/L4125*'6. Look Up Tables'!$M$9*0.001),0)*(1-G4125)))</f>
        <v>0</v>
      </c>
      <c r="N4125" s="120" t="s">
        <v>114</v>
      </c>
      <c r="O4125" s="122">
        <f t="shared" si="387"/>
        <v>0</v>
      </c>
      <c r="P4125" s="123"/>
    </row>
    <row r="4126" spans="2:16" x14ac:dyDescent="0.2">
      <c r="B4126" s="124"/>
      <c r="C4126" s="137"/>
      <c r="D4126" s="138">
        <f t="shared" si="384"/>
        <v>0</v>
      </c>
      <c r="E4126" s="231"/>
      <c r="F4126" s="119"/>
      <c r="G4126" s="139">
        <f t="shared" si="388"/>
        <v>0</v>
      </c>
      <c r="H4126" s="140">
        <f t="shared" si="385"/>
        <v>0</v>
      </c>
      <c r="I4126" s="122">
        <f t="shared" si="389"/>
        <v>0</v>
      </c>
      <c r="K4126" s="120"/>
      <c r="L4126" s="141" t="e">
        <f t="shared" si="386"/>
        <v>#N/A</v>
      </c>
      <c r="M4126" s="142">
        <f>IF(C4126="ZZ Group",(SUM(IFERROR(SUM(VLOOKUP(C4126,SpeciesLookup,37,FALSE)*E4126/L4126*20*0.001),0)*(1-G4126))),SUM(IFERROR(SUM(VLOOKUP(C4126,SpeciesLookup,37,FALSE)/L4126*'6. Look Up Tables'!$M$9*0.001),0)*(1-G4126)))</f>
        <v>0</v>
      </c>
      <c r="N4126" s="120" t="s">
        <v>114</v>
      </c>
      <c r="O4126" s="122">
        <f t="shared" si="387"/>
        <v>0</v>
      </c>
      <c r="P4126" s="123"/>
    </row>
    <row r="4127" spans="2:16" x14ac:dyDescent="0.2">
      <c r="B4127" s="124"/>
      <c r="C4127" s="137"/>
      <c r="D4127" s="138">
        <f t="shared" si="384"/>
        <v>0</v>
      </c>
      <c r="E4127" s="231"/>
      <c r="F4127" s="119"/>
      <c r="G4127" s="139">
        <f t="shared" si="388"/>
        <v>0</v>
      </c>
      <c r="H4127" s="140">
        <f t="shared" si="385"/>
        <v>0</v>
      </c>
      <c r="I4127" s="122">
        <f t="shared" si="389"/>
        <v>0</v>
      </c>
      <c r="K4127" s="120"/>
      <c r="L4127" s="141" t="e">
        <f t="shared" si="386"/>
        <v>#N/A</v>
      </c>
      <c r="M4127" s="142">
        <f>IF(C4127="ZZ Group",(SUM(IFERROR(SUM(VLOOKUP(C4127,SpeciesLookup,37,FALSE)*E4127/L4127*20*0.001),0)*(1-G4127))),SUM(IFERROR(SUM(VLOOKUP(C4127,SpeciesLookup,37,FALSE)/L4127*'6. Look Up Tables'!$M$9*0.001),0)*(1-G4127)))</f>
        <v>0</v>
      </c>
      <c r="N4127" s="120" t="s">
        <v>114</v>
      </c>
      <c r="O4127" s="122">
        <f t="shared" si="387"/>
        <v>0</v>
      </c>
      <c r="P4127" s="123"/>
    </row>
    <row r="4128" spans="2:16" x14ac:dyDescent="0.2">
      <c r="B4128" s="124"/>
      <c r="C4128" s="137"/>
      <c r="D4128" s="138">
        <f t="shared" si="384"/>
        <v>0</v>
      </c>
      <c r="E4128" s="231"/>
      <c r="F4128" s="119"/>
      <c r="G4128" s="139">
        <f t="shared" si="388"/>
        <v>0</v>
      </c>
      <c r="H4128" s="140">
        <f t="shared" si="385"/>
        <v>0</v>
      </c>
      <c r="I4128" s="122">
        <f t="shared" si="389"/>
        <v>0</v>
      </c>
      <c r="K4128" s="120"/>
      <c r="L4128" s="141" t="e">
        <f t="shared" si="386"/>
        <v>#N/A</v>
      </c>
      <c r="M4128" s="142">
        <f>IF(C4128="ZZ Group",(SUM(IFERROR(SUM(VLOOKUP(C4128,SpeciesLookup,37,FALSE)*E4128/L4128*20*0.001),0)*(1-G4128))),SUM(IFERROR(SUM(VLOOKUP(C4128,SpeciesLookup,37,FALSE)/L4128*'6. Look Up Tables'!$M$9*0.001),0)*(1-G4128)))</f>
        <v>0</v>
      </c>
      <c r="N4128" s="120" t="s">
        <v>114</v>
      </c>
      <c r="O4128" s="122">
        <f t="shared" si="387"/>
        <v>0</v>
      </c>
      <c r="P4128" s="123"/>
    </row>
    <row r="4129" spans="2:16" x14ac:dyDescent="0.2">
      <c r="B4129" s="124"/>
      <c r="C4129" s="137"/>
      <c r="D4129" s="138">
        <f t="shared" si="384"/>
        <v>0</v>
      </c>
      <c r="E4129" s="231"/>
      <c r="F4129" s="119"/>
      <c r="G4129" s="139">
        <f t="shared" si="388"/>
        <v>0</v>
      </c>
      <c r="H4129" s="140">
        <f t="shared" si="385"/>
        <v>0</v>
      </c>
      <c r="I4129" s="122">
        <f t="shared" si="389"/>
        <v>0</v>
      </c>
      <c r="K4129" s="120"/>
      <c r="L4129" s="141" t="e">
        <f t="shared" si="386"/>
        <v>#N/A</v>
      </c>
      <c r="M4129" s="142">
        <f>IF(C4129="ZZ Group",(SUM(IFERROR(SUM(VLOOKUP(C4129,SpeciesLookup,37,FALSE)*E4129/L4129*20*0.001),0)*(1-G4129))),SUM(IFERROR(SUM(VLOOKUP(C4129,SpeciesLookup,37,FALSE)/L4129*'6. Look Up Tables'!$M$9*0.001),0)*(1-G4129)))</f>
        <v>0</v>
      </c>
      <c r="N4129" s="120" t="s">
        <v>114</v>
      </c>
      <c r="O4129" s="122">
        <f t="shared" si="387"/>
        <v>0</v>
      </c>
      <c r="P4129" s="123"/>
    </row>
    <row r="4130" spans="2:16" x14ac:dyDescent="0.2">
      <c r="B4130" s="124"/>
      <c r="C4130" s="137"/>
      <c r="D4130" s="138">
        <f t="shared" si="384"/>
        <v>0</v>
      </c>
      <c r="E4130" s="231"/>
      <c r="F4130" s="119"/>
      <c r="G4130" s="139">
        <f t="shared" si="388"/>
        <v>0</v>
      </c>
      <c r="H4130" s="140">
        <f t="shared" si="385"/>
        <v>0</v>
      </c>
      <c r="I4130" s="122">
        <f t="shared" si="389"/>
        <v>0</v>
      </c>
      <c r="K4130" s="120"/>
      <c r="L4130" s="141" t="e">
        <f t="shared" si="386"/>
        <v>#N/A</v>
      </c>
      <c r="M4130" s="142">
        <f>IF(C4130="ZZ Group",(SUM(IFERROR(SUM(VLOOKUP(C4130,SpeciesLookup,37,FALSE)*E4130/L4130*20*0.001),0)*(1-G4130))),SUM(IFERROR(SUM(VLOOKUP(C4130,SpeciesLookup,37,FALSE)/L4130*'6. Look Up Tables'!$M$9*0.001),0)*(1-G4130)))</f>
        <v>0</v>
      </c>
      <c r="N4130" s="120" t="s">
        <v>114</v>
      </c>
      <c r="O4130" s="122">
        <f t="shared" si="387"/>
        <v>0</v>
      </c>
      <c r="P4130" s="123"/>
    </row>
    <row r="4131" spans="2:16" x14ac:dyDescent="0.2">
      <c r="B4131" s="124"/>
      <c r="C4131" s="137"/>
      <c r="D4131" s="138">
        <f t="shared" si="384"/>
        <v>0</v>
      </c>
      <c r="E4131" s="231"/>
      <c r="F4131" s="119"/>
      <c r="G4131" s="139">
        <f t="shared" si="388"/>
        <v>0</v>
      </c>
      <c r="H4131" s="140">
        <f t="shared" si="385"/>
        <v>0</v>
      </c>
      <c r="I4131" s="122">
        <f t="shared" si="389"/>
        <v>0</v>
      </c>
      <c r="K4131" s="120"/>
      <c r="L4131" s="141" t="e">
        <f t="shared" si="386"/>
        <v>#N/A</v>
      </c>
      <c r="M4131" s="142">
        <f>IF(C4131="ZZ Group",(SUM(IFERROR(SUM(VLOOKUP(C4131,SpeciesLookup,37,FALSE)*E4131/L4131*20*0.001),0)*(1-G4131))),SUM(IFERROR(SUM(VLOOKUP(C4131,SpeciesLookup,37,FALSE)/L4131*'6. Look Up Tables'!$M$9*0.001),0)*(1-G4131)))</f>
        <v>0</v>
      </c>
      <c r="N4131" s="120" t="s">
        <v>114</v>
      </c>
      <c r="O4131" s="122">
        <f t="shared" si="387"/>
        <v>0</v>
      </c>
      <c r="P4131" s="123"/>
    </row>
    <row r="4132" spans="2:16" x14ac:dyDescent="0.2">
      <c r="B4132" s="124"/>
      <c r="C4132" s="137"/>
      <c r="D4132" s="138">
        <f t="shared" si="384"/>
        <v>0</v>
      </c>
      <c r="E4132" s="231"/>
      <c r="F4132" s="119"/>
      <c r="G4132" s="139">
        <f t="shared" si="388"/>
        <v>0</v>
      </c>
      <c r="H4132" s="140">
        <f t="shared" si="385"/>
        <v>0</v>
      </c>
      <c r="I4132" s="122">
        <f t="shared" si="389"/>
        <v>0</v>
      </c>
      <c r="K4132" s="120"/>
      <c r="L4132" s="141" t="e">
        <f t="shared" si="386"/>
        <v>#N/A</v>
      </c>
      <c r="M4132" s="142">
        <f>IF(C4132="ZZ Group",(SUM(IFERROR(SUM(VLOOKUP(C4132,SpeciesLookup,37,FALSE)*E4132/L4132*20*0.001),0)*(1-G4132))),SUM(IFERROR(SUM(VLOOKUP(C4132,SpeciesLookup,37,FALSE)/L4132*'6. Look Up Tables'!$M$9*0.001),0)*(1-G4132)))</f>
        <v>0</v>
      </c>
      <c r="N4132" s="120" t="s">
        <v>114</v>
      </c>
      <c r="O4132" s="122">
        <f t="shared" si="387"/>
        <v>0</v>
      </c>
      <c r="P4132" s="123"/>
    </row>
    <row r="4133" spans="2:16" x14ac:dyDescent="0.2">
      <c r="B4133" s="124"/>
      <c r="C4133" s="137"/>
      <c r="D4133" s="138">
        <f t="shared" si="384"/>
        <v>0</v>
      </c>
      <c r="E4133" s="231"/>
      <c r="F4133" s="119"/>
      <c r="G4133" s="139">
        <f t="shared" si="388"/>
        <v>0</v>
      </c>
      <c r="H4133" s="140">
        <f t="shared" si="385"/>
        <v>0</v>
      </c>
      <c r="I4133" s="122">
        <f t="shared" si="389"/>
        <v>0</v>
      </c>
      <c r="K4133" s="120"/>
      <c r="L4133" s="141" t="e">
        <f t="shared" si="386"/>
        <v>#N/A</v>
      </c>
      <c r="M4133" s="142">
        <f>IF(C4133="ZZ Group",(SUM(IFERROR(SUM(VLOOKUP(C4133,SpeciesLookup,37,FALSE)*E4133/L4133*20*0.001),0)*(1-G4133))),SUM(IFERROR(SUM(VLOOKUP(C4133,SpeciesLookup,37,FALSE)/L4133*'6. Look Up Tables'!$M$9*0.001),0)*(1-G4133)))</f>
        <v>0</v>
      </c>
      <c r="N4133" s="120" t="s">
        <v>114</v>
      </c>
      <c r="O4133" s="122">
        <f t="shared" si="387"/>
        <v>0</v>
      </c>
      <c r="P4133" s="123"/>
    </row>
    <row r="4134" spans="2:16" x14ac:dyDescent="0.2">
      <c r="B4134" s="124"/>
      <c r="C4134" s="137"/>
      <c r="D4134" s="138">
        <f t="shared" si="384"/>
        <v>0</v>
      </c>
      <c r="E4134" s="231"/>
      <c r="F4134" s="119"/>
      <c r="G4134" s="139">
        <f t="shared" si="388"/>
        <v>0</v>
      </c>
      <c r="H4134" s="140">
        <f t="shared" si="385"/>
        <v>0</v>
      </c>
      <c r="I4134" s="122">
        <f t="shared" si="389"/>
        <v>0</v>
      </c>
      <c r="K4134" s="120"/>
      <c r="L4134" s="141" t="e">
        <f t="shared" si="386"/>
        <v>#N/A</v>
      </c>
      <c r="M4134" s="142">
        <f>IF(C4134="ZZ Group",(SUM(IFERROR(SUM(VLOOKUP(C4134,SpeciesLookup,37,FALSE)*E4134/L4134*20*0.001),0)*(1-G4134))),SUM(IFERROR(SUM(VLOOKUP(C4134,SpeciesLookup,37,FALSE)/L4134*'6. Look Up Tables'!$M$9*0.001),0)*(1-G4134)))</f>
        <v>0</v>
      </c>
      <c r="N4134" s="120" t="s">
        <v>114</v>
      </c>
      <c r="O4134" s="122">
        <f t="shared" si="387"/>
        <v>0</v>
      </c>
      <c r="P4134" s="123"/>
    </row>
    <row r="4135" spans="2:16" x14ac:dyDescent="0.2">
      <c r="B4135" s="124"/>
      <c r="C4135" s="137"/>
      <c r="D4135" s="138">
        <f t="shared" si="384"/>
        <v>0</v>
      </c>
      <c r="E4135" s="231"/>
      <c r="F4135" s="119"/>
      <c r="G4135" s="139">
        <f t="shared" si="388"/>
        <v>0</v>
      </c>
      <c r="H4135" s="140">
        <f t="shared" si="385"/>
        <v>0</v>
      </c>
      <c r="I4135" s="122">
        <f t="shared" si="389"/>
        <v>0</v>
      </c>
      <c r="K4135" s="120"/>
      <c r="L4135" s="141" t="e">
        <f t="shared" si="386"/>
        <v>#N/A</v>
      </c>
      <c r="M4135" s="142">
        <f>IF(C4135="ZZ Group",(SUM(IFERROR(SUM(VLOOKUP(C4135,SpeciesLookup,37,FALSE)*E4135/L4135*20*0.001),0)*(1-G4135))),SUM(IFERROR(SUM(VLOOKUP(C4135,SpeciesLookup,37,FALSE)/L4135*'6. Look Up Tables'!$M$9*0.001),0)*(1-G4135)))</f>
        <v>0</v>
      </c>
      <c r="N4135" s="120" t="s">
        <v>114</v>
      </c>
      <c r="O4135" s="122">
        <f t="shared" si="387"/>
        <v>0</v>
      </c>
      <c r="P4135" s="123"/>
    </row>
    <row r="4136" spans="2:16" x14ac:dyDescent="0.2">
      <c r="B4136" s="124"/>
      <c r="C4136" s="137"/>
      <c r="D4136" s="138">
        <f t="shared" si="384"/>
        <v>0</v>
      </c>
      <c r="E4136" s="231"/>
      <c r="F4136" s="119"/>
      <c r="G4136" s="139">
        <f t="shared" si="388"/>
        <v>0</v>
      </c>
      <c r="H4136" s="140">
        <f t="shared" si="385"/>
        <v>0</v>
      </c>
      <c r="I4136" s="122">
        <f t="shared" si="389"/>
        <v>0</v>
      </c>
      <c r="K4136" s="120"/>
      <c r="L4136" s="141" t="e">
        <f t="shared" si="386"/>
        <v>#N/A</v>
      </c>
      <c r="M4136" s="142">
        <f>IF(C4136="ZZ Group",(SUM(IFERROR(SUM(VLOOKUP(C4136,SpeciesLookup,37,FALSE)*E4136/L4136*20*0.001),0)*(1-G4136))),SUM(IFERROR(SUM(VLOOKUP(C4136,SpeciesLookup,37,FALSE)/L4136*'6. Look Up Tables'!$M$9*0.001),0)*(1-G4136)))</f>
        <v>0</v>
      </c>
      <c r="N4136" s="120" t="s">
        <v>114</v>
      </c>
      <c r="O4136" s="122">
        <f t="shared" si="387"/>
        <v>0</v>
      </c>
      <c r="P4136" s="123"/>
    </row>
    <row r="4137" spans="2:16" x14ac:dyDescent="0.2">
      <c r="B4137" s="124"/>
      <c r="C4137" s="137"/>
      <c r="D4137" s="138">
        <f t="shared" si="384"/>
        <v>0</v>
      </c>
      <c r="E4137" s="231"/>
      <c r="F4137" s="119"/>
      <c r="G4137" s="139">
        <f t="shared" si="388"/>
        <v>0</v>
      </c>
      <c r="H4137" s="140">
        <f t="shared" si="385"/>
        <v>0</v>
      </c>
      <c r="I4137" s="122">
        <f t="shared" si="389"/>
        <v>0</v>
      </c>
      <c r="K4137" s="120"/>
      <c r="L4137" s="141" t="e">
        <f t="shared" si="386"/>
        <v>#N/A</v>
      </c>
      <c r="M4137" s="142">
        <f>IF(C4137="ZZ Group",(SUM(IFERROR(SUM(VLOOKUP(C4137,SpeciesLookup,37,FALSE)*E4137/L4137*20*0.001),0)*(1-G4137))),SUM(IFERROR(SUM(VLOOKUP(C4137,SpeciesLookup,37,FALSE)/L4137*'6. Look Up Tables'!$M$9*0.001),0)*(1-G4137)))</f>
        <v>0</v>
      </c>
      <c r="N4137" s="120" t="s">
        <v>114</v>
      </c>
      <c r="O4137" s="122">
        <f t="shared" si="387"/>
        <v>0</v>
      </c>
      <c r="P4137" s="123"/>
    </row>
    <row r="4138" spans="2:16" x14ac:dyDescent="0.2">
      <c r="B4138" s="124"/>
      <c r="C4138" s="137"/>
      <c r="D4138" s="138">
        <f t="shared" si="384"/>
        <v>0</v>
      </c>
      <c r="E4138" s="231"/>
      <c r="F4138" s="119"/>
      <c r="G4138" s="139">
        <f t="shared" si="388"/>
        <v>0</v>
      </c>
      <c r="H4138" s="140">
        <f t="shared" si="385"/>
        <v>0</v>
      </c>
      <c r="I4138" s="122">
        <f t="shared" si="389"/>
        <v>0</v>
      </c>
      <c r="K4138" s="120"/>
      <c r="L4138" s="141" t="e">
        <f t="shared" si="386"/>
        <v>#N/A</v>
      </c>
      <c r="M4138" s="142">
        <f>IF(C4138="ZZ Group",(SUM(IFERROR(SUM(VLOOKUP(C4138,SpeciesLookup,37,FALSE)*E4138/L4138*20*0.001),0)*(1-G4138))),SUM(IFERROR(SUM(VLOOKUP(C4138,SpeciesLookup,37,FALSE)/L4138*'6. Look Up Tables'!$M$9*0.001),0)*(1-G4138)))</f>
        <v>0</v>
      </c>
      <c r="N4138" s="120" t="s">
        <v>114</v>
      </c>
      <c r="O4138" s="122">
        <f t="shared" si="387"/>
        <v>0</v>
      </c>
      <c r="P4138" s="123"/>
    </row>
    <row r="4139" spans="2:16" x14ac:dyDescent="0.2">
      <c r="B4139" s="124"/>
      <c r="C4139" s="137"/>
      <c r="D4139" s="138">
        <f t="shared" si="384"/>
        <v>0</v>
      </c>
      <c r="E4139" s="231"/>
      <c r="F4139" s="119"/>
      <c r="G4139" s="139">
        <f t="shared" si="388"/>
        <v>0</v>
      </c>
      <c r="H4139" s="140">
        <f t="shared" si="385"/>
        <v>0</v>
      </c>
      <c r="I4139" s="122">
        <f t="shared" si="389"/>
        <v>0</v>
      </c>
      <c r="K4139" s="120"/>
      <c r="L4139" s="141" t="e">
        <f t="shared" si="386"/>
        <v>#N/A</v>
      </c>
      <c r="M4139" s="142">
        <f>IF(C4139="ZZ Group",(SUM(IFERROR(SUM(VLOOKUP(C4139,SpeciesLookup,37,FALSE)*E4139/L4139*20*0.001),0)*(1-G4139))),SUM(IFERROR(SUM(VLOOKUP(C4139,SpeciesLookup,37,FALSE)/L4139*'6. Look Up Tables'!$M$9*0.001),0)*(1-G4139)))</f>
        <v>0</v>
      </c>
      <c r="N4139" s="120" t="s">
        <v>114</v>
      </c>
      <c r="O4139" s="122">
        <f t="shared" si="387"/>
        <v>0</v>
      </c>
      <c r="P4139" s="123"/>
    </row>
    <row r="4140" spans="2:16" x14ac:dyDescent="0.2">
      <c r="B4140" s="124"/>
      <c r="C4140" s="137"/>
      <c r="D4140" s="138">
        <f t="shared" si="384"/>
        <v>0</v>
      </c>
      <c r="E4140" s="231"/>
      <c r="F4140" s="119"/>
      <c r="G4140" s="139">
        <f t="shared" si="388"/>
        <v>0</v>
      </c>
      <c r="H4140" s="140">
        <f t="shared" si="385"/>
        <v>0</v>
      </c>
      <c r="I4140" s="122">
        <f t="shared" si="389"/>
        <v>0</v>
      </c>
      <c r="K4140" s="120"/>
      <c r="L4140" s="141" t="e">
        <f t="shared" si="386"/>
        <v>#N/A</v>
      </c>
      <c r="M4140" s="142">
        <f>IF(C4140="ZZ Group",(SUM(IFERROR(SUM(VLOOKUP(C4140,SpeciesLookup,37,FALSE)*E4140/L4140*20*0.001),0)*(1-G4140))),SUM(IFERROR(SUM(VLOOKUP(C4140,SpeciesLookup,37,FALSE)/L4140*'6. Look Up Tables'!$M$9*0.001),0)*(1-G4140)))</f>
        <v>0</v>
      </c>
      <c r="N4140" s="120" t="s">
        <v>114</v>
      </c>
      <c r="O4140" s="122">
        <f t="shared" si="387"/>
        <v>0</v>
      </c>
      <c r="P4140" s="123"/>
    </row>
    <row r="4141" spans="2:16" x14ac:dyDescent="0.2">
      <c r="B4141" s="124"/>
      <c r="C4141" s="137"/>
      <c r="D4141" s="138">
        <f t="shared" si="384"/>
        <v>0</v>
      </c>
      <c r="E4141" s="231"/>
      <c r="F4141" s="119"/>
      <c r="G4141" s="139">
        <f t="shared" si="388"/>
        <v>0</v>
      </c>
      <c r="H4141" s="140">
        <f t="shared" si="385"/>
        <v>0</v>
      </c>
      <c r="I4141" s="122">
        <f t="shared" si="389"/>
        <v>0</v>
      </c>
      <c r="K4141" s="120"/>
      <c r="L4141" s="141" t="e">
        <f t="shared" si="386"/>
        <v>#N/A</v>
      </c>
      <c r="M4141" s="142">
        <f>IF(C4141="ZZ Group",(SUM(IFERROR(SUM(VLOOKUP(C4141,SpeciesLookup,37,FALSE)*E4141/L4141*20*0.001),0)*(1-G4141))),SUM(IFERROR(SUM(VLOOKUP(C4141,SpeciesLookup,37,FALSE)/L4141*'6. Look Up Tables'!$M$9*0.001),0)*(1-G4141)))</f>
        <v>0</v>
      </c>
      <c r="N4141" s="120" t="s">
        <v>114</v>
      </c>
      <c r="O4141" s="122">
        <f t="shared" si="387"/>
        <v>0</v>
      </c>
      <c r="P4141" s="123"/>
    </row>
    <row r="4142" spans="2:16" x14ac:dyDescent="0.2">
      <c r="B4142" s="124"/>
      <c r="C4142" s="137"/>
      <c r="D4142" s="138">
        <f t="shared" si="384"/>
        <v>0</v>
      </c>
      <c r="E4142" s="231"/>
      <c r="F4142" s="119"/>
      <c r="G4142" s="139">
        <f t="shared" si="388"/>
        <v>0</v>
      </c>
      <c r="H4142" s="140">
        <f t="shared" si="385"/>
        <v>0</v>
      </c>
      <c r="I4142" s="122">
        <f t="shared" si="389"/>
        <v>0</v>
      </c>
      <c r="K4142" s="120"/>
      <c r="L4142" s="141" t="e">
        <f t="shared" si="386"/>
        <v>#N/A</v>
      </c>
      <c r="M4142" s="142">
        <f>IF(C4142="ZZ Group",(SUM(IFERROR(SUM(VLOOKUP(C4142,SpeciesLookup,37,FALSE)*E4142/L4142*20*0.001),0)*(1-G4142))),SUM(IFERROR(SUM(VLOOKUP(C4142,SpeciesLookup,37,FALSE)/L4142*'6. Look Up Tables'!$M$9*0.001),0)*(1-G4142)))</f>
        <v>0</v>
      </c>
      <c r="N4142" s="120" t="s">
        <v>114</v>
      </c>
      <c r="O4142" s="122">
        <f t="shared" si="387"/>
        <v>0</v>
      </c>
      <c r="P4142" s="123"/>
    </row>
    <row r="4143" spans="2:16" x14ac:dyDescent="0.2">
      <c r="B4143" s="124"/>
      <c r="C4143" s="137"/>
      <c r="D4143" s="138">
        <f t="shared" si="384"/>
        <v>0</v>
      </c>
      <c r="E4143" s="231"/>
      <c r="F4143" s="119"/>
      <c r="G4143" s="139">
        <f t="shared" si="388"/>
        <v>0</v>
      </c>
      <c r="H4143" s="140">
        <f t="shared" si="385"/>
        <v>0</v>
      </c>
      <c r="I4143" s="122">
        <f t="shared" si="389"/>
        <v>0</v>
      </c>
      <c r="K4143" s="120"/>
      <c r="L4143" s="141" t="e">
        <f t="shared" si="386"/>
        <v>#N/A</v>
      </c>
      <c r="M4143" s="142">
        <f>IF(C4143="ZZ Group",(SUM(IFERROR(SUM(VLOOKUP(C4143,SpeciesLookup,37,FALSE)*E4143/L4143*20*0.001),0)*(1-G4143))),SUM(IFERROR(SUM(VLOOKUP(C4143,SpeciesLookup,37,FALSE)/L4143*'6. Look Up Tables'!$M$9*0.001),0)*(1-G4143)))</f>
        <v>0</v>
      </c>
      <c r="N4143" s="120" t="s">
        <v>114</v>
      </c>
      <c r="O4143" s="122">
        <f t="shared" si="387"/>
        <v>0</v>
      </c>
      <c r="P4143" s="123"/>
    </row>
    <row r="4144" spans="2:16" x14ac:dyDescent="0.2">
      <c r="B4144" s="124"/>
      <c r="C4144" s="137"/>
      <c r="D4144" s="138">
        <f t="shared" si="384"/>
        <v>0</v>
      </c>
      <c r="E4144" s="231"/>
      <c r="F4144" s="119"/>
      <c r="G4144" s="139">
        <f t="shared" si="388"/>
        <v>0</v>
      </c>
      <c r="H4144" s="140">
        <f t="shared" si="385"/>
        <v>0</v>
      </c>
      <c r="I4144" s="122">
        <f t="shared" si="389"/>
        <v>0</v>
      </c>
      <c r="K4144" s="120"/>
      <c r="L4144" s="141" t="e">
        <f t="shared" si="386"/>
        <v>#N/A</v>
      </c>
      <c r="M4144" s="142">
        <f>IF(C4144="ZZ Group",(SUM(IFERROR(SUM(VLOOKUP(C4144,SpeciesLookup,37,FALSE)*E4144/L4144*20*0.001),0)*(1-G4144))),SUM(IFERROR(SUM(VLOOKUP(C4144,SpeciesLookup,37,FALSE)/L4144*'6. Look Up Tables'!$M$9*0.001),0)*(1-G4144)))</f>
        <v>0</v>
      </c>
      <c r="N4144" s="120" t="s">
        <v>114</v>
      </c>
      <c r="O4144" s="122">
        <f t="shared" si="387"/>
        <v>0</v>
      </c>
      <c r="P4144" s="123"/>
    </row>
    <row r="4145" spans="2:16" x14ac:dyDescent="0.2">
      <c r="B4145" s="124"/>
      <c r="C4145" s="137"/>
      <c r="D4145" s="138">
        <f t="shared" si="384"/>
        <v>0</v>
      </c>
      <c r="E4145" s="231"/>
      <c r="F4145" s="119"/>
      <c r="G4145" s="139">
        <f t="shared" si="388"/>
        <v>0</v>
      </c>
      <c r="H4145" s="140">
        <f t="shared" si="385"/>
        <v>0</v>
      </c>
      <c r="I4145" s="122">
        <f t="shared" si="389"/>
        <v>0</v>
      </c>
      <c r="K4145" s="120"/>
      <c r="L4145" s="141" t="e">
        <f t="shared" si="386"/>
        <v>#N/A</v>
      </c>
      <c r="M4145" s="142">
        <f>IF(C4145="ZZ Group",(SUM(IFERROR(SUM(VLOOKUP(C4145,SpeciesLookup,37,FALSE)*E4145/L4145*20*0.001),0)*(1-G4145))),SUM(IFERROR(SUM(VLOOKUP(C4145,SpeciesLookup,37,FALSE)/L4145*'6. Look Up Tables'!$M$9*0.001),0)*(1-G4145)))</f>
        <v>0</v>
      </c>
      <c r="N4145" s="120" t="s">
        <v>114</v>
      </c>
      <c r="O4145" s="122">
        <f t="shared" si="387"/>
        <v>0</v>
      </c>
      <c r="P4145" s="123"/>
    </row>
    <row r="4146" spans="2:16" x14ac:dyDescent="0.2">
      <c r="B4146" s="124"/>
      <c r="C4146" s="137"/>
      <c r="D4146" s="138">
        <f t="shared" si="384"/>
        <v>0</v>
      </c>
      <c r="E4146" s="231"/>
      <c r="F4146" s="119"/>
      <c r="G4146" s="139">
        <f t="shared" si="388"/>
        <v>0</v>
      </c>
      <c r="H4146" s="140">
        <f t="shared" si="385"/>
        <v>0</v>
      </c>
      <c r="I4146" s="122">
        <f t="shared" si="389"/>
        <v>0</v>
      </c>
      <c r="K4146" s="120"/>
      <c r="L4146" s="141" t="e">
        <f t="shared" si="386"/>
        <v>#N/A</v>
      </c>
      <c r="M4146" s="142">
        <f>IF(C4146="ZZ Group",(SUM(IFERROR(SUM(VLOOKUP(C4146,SpeciesLookup,37,FALSE)*E4146/L4146*20*0.001),0)*(1-G4146))),SUM(IFERROR(SUM(VLOOKUP(C4146,SpeciesLookup,37,FALSE)/L4146*'6. Look Up Tables'!$M$9*0.001),0)*(1-G4146)))</f>
        <v>0</v>
      </c>
      <c r="N4146" s="120" t="s">
        <v>114</v>
      </c>
      <c r="O4146" s="122">
        <f t="shared" si="387"/>
        <v>0</v>
      </c>
      <c r="P4146" s="123"/>
    </row>
    <row r="4147" spans="2:16" x14ac:dyDescent="0.2">
      <c r="B4147" s="124"/>
      <c r="C4147" s="137"/>
      <c r="D4147" s="138">
        <f t="shared" si="384"/>
        <v>0</v>
      </c>
      <c r="E4147" s="231"/>
      <c r="F4147" s="119"/>
      <c r="G4147" s="139">
        <f t="shared" si="388"/>
        <v>0</v>
      </c>
      <c r="H4147" s="140">
        <f t="shared" si="385"/>
        <v>0</v>
      </c>
      <c r="I4147" s="122">
        <f t="shared" si="389"/>
        <v>0</v>
      </c>
      <c r="K4147" s="120"/>
      <c r="L4147" s="141" t="e">
        <f t="shared" si="386"/>
        <v>#N/A</v>
      </c>
      <c r="M4147" s="142">
        <f>IF(C4147="ZZ Group",(SUM(IFERROR(SUM(VLOOKUP(C4147,SpeciesLookup,37,FALSE)*E4147/L4147*20*0.001),0)*(1-G4147))),SUM(IFERROR(SUM(VLOOKUP(C4147,SpeciesLookup,37,FALSE)/L4147*'6. Look Up Tables'!$M$9*0.001),0)*(1-G4147)))</f>
        <v>0</v>
      </c>
      <c r="N4147" s="120" t="s">
        <v>114</v>
      </c>
      <c r="O4147" s="122">
        <f t="shared" si="387"/>
        <v>0</v>
      </c>
      <c r="P4147" s="123"/>
    </row>
    <row r="4148" spans="2:16" x14ac:dyDescent="0.2">
      <c r="B4148" s="124"/>
      <c r="C4148" s="137"/>
      <c r="D4148" s="138">
        <f t="shared" si="384"/>
        <v>0</v>
      </c>
      <c r="E4148" s="231"/>
      <c r="F4148" s="119"/>
      <c r="G4148" s="139">
        <f t="shared" si="388"/>
        <v>0</v>
      </c>
      <c r="H4148" s="140">
        <f t="shared" si="385"/>
        <v>0</v>
      </c>
      <c r="I4148" s="122">
        <f t="shared" si="389"/>
        <v>0</v>
      </c>
      <c r="K4148" s="120"/>
      <c r="L4148" s="141" t="e">
        <f t="shared" si="386"/>
        <v>#N/A</v>
      </c>
      <c r="M4148" s="142">
        <f>IF(C4148="ZZ Group",(SUM(IFERROR(SUM(VLOOKUP(C4148,SpeciesLookup,37,FALSE)*E4148/L4148*20*0.001),0)*(1-G4148))),SUM(IFERROR(SUM(VLOOKUP(C4148,SpeciesLookup,37,FALSE)/L4148*'6. Look Up Tables'!$M$9*0.001),0)*(1-G4148)))</f>
        <v>0</v>
      </c>
      <c r="N4148" s="120" t="s">
        <v>114</v>
      </c>
      <c r="O4148" s="122">
        <f t="shared" si="387"/>
        <v>0</v>
      </c>
      <c r="P4148" s="123"/>
    </row>
    <row r="4149" spans="2:16" x14ac:dyDescent="0.2">
      <c r="B4149" s="124"/>
      <c r="C4149" s="137"/>
      <c r="D4149" s="138">
        <f t="shared" si="384"/>
        <v>0</v>
      </c>
      <c r="E4149" s="231"/>
      <c r="F4149" s="119"/>
      <c r="G4149" s="139">
        <f t="shared" si="388"/>
        <v>0</v>
      </c>
      <c r="H4149" s="140">
        <f t="shared" si="385"/>
        <v>0</v>
      </c>
      <c r="I4149" s="122">
        <f t="shared" si="389"/>
        <v>0</v>
      </c>
      <c r="K4149" s="120"/>
      <c r="L4149" s="141" t="e">
        <f t="shared" si="386"/>
        <v>#N/A</v>
      </c>
      <c r="M4149" s="142">
        <f>IF(C4149="ZZ Group",(SUM(IFERROR(SUM(VLOOKUP(C4149,SpeciesLookup,37,FALSE)*E4149/L4149*20*0.001),0)*(1-G4149))),SUM(IFERROR(SUM(VLOOKUP(C4149,SpeciesLookup,37,FALSE)/L4149*'6. Look Up Tables'!$M$9*0.001),0)*(1-G4149)))</f>
        <v>0</v>
      </c>
      <c r="N4149" s="120" t="s">
        <v>114</v>
      </c>
      <c r="O4149" s="122">
        <f t="shared" si="387"/>
        <v>0</v>
      </c>
      <c r="P4149" s="123"/>
    </row>
    <row r="4150" spans="2:16" x14ac:dyDescent="0.2">
      <c r="B4150" s="124"/>
      <c r="C4150" s="137"/>
      <c r="D4150" s="138">
        <f t="shared" si="384"/>
        <v>0</v>
      </c>
      <c r="E4150" s="231"/>
      <c r="F4150" s="119"/>
      <c r="G4150" s="139">
        <f t="shared" si="388"/>
        <v>0</v>
      </c>
      <c r="H4150" s="140">
        <f t="shared" si="385"/>
        <v>0</v>
      </c>
      <c r="I4150" s="122">
        <f t="shared" si="389"/>
        <v>0</v>
      </c>
      <c r="K4150" s="120"/>
      <c r="L4150" s="141" t="e">
        <f t="shared" si="386"/>
        <v>#N/A</v>
      </c>
      <c r="M4150" s="142">
        <f>IF(C4150="ZZ Group",(SUM(IFERROR(SUM(VLOOKUP(C4150,SpeciesLookup,37,FALSE)*E4150/L4150*20*0.001),0)*(1-G4150))),SUM(IFERROR(SUM(VLOOKUP(C4150,SpeciesLookup,37,FALSE)/L4150*'6. Look Up Tables'!$M$9*0.001),0)*(1-G4150)))</f>
        <v>0</v>
      </c>
      <c r="N4150" s="120" t="s">
        <v>114</v>
      </c>
      <c r="O4150" s="122">
        <f t="shared" si="387"/>
        <v>0</v>
      </c>
      <c r="P4150" s="123"/>
    </row>
    <row r="4151" spans="2:16" x14ac:dyDescent="0.2">
      <c r="B4151" s="124"/>
      <c r="C4151" s="137"/>
      <c r="D4151" s="138">
        <f t="shared" si="384"/>
        <v>0</v>
      </c>
      <c r="E4151" s="231"/>
      <c r="F4151" s="119"/>
      <c r="G4151" s="139">
        <f t="shared" si="388"/>
        <v>0</v>
      </c>
      <c r="H4151" s="140">
        <f t="shared" si="385"/>
        <v>0</v>
      </c>
      <c r="I4151" s="122">
        <f t="shared" si="389"/>
        <v>0</v>
      </c>
      <c r="K4151" s="120"/>
      <c r="L4151" s="141" t="e">
        <f t="shared" si="386"/>
        <v>#N/A</v>
      </c>
      <c r="M4151" s="142">
        <f>IF(C4151="ZZ Group",(SUM(IFERROR(SUM(VLOOKUP(C4151,SpeciesLookup,37,FALSE)*E4151/L4151*20*0.001),0)*(1-G4151))),SUM(IFERROR(SUM(VLOOKUP(C4151,SpeciesLookup,37,FALSE)/L4151*'6. Look Up Tables'!$M$9*0.001),0)*(1-G4151)))</f>
        <v>0</v>
      </c>
      <c r="N4151" s="120" t="s">
        <v>114</v>
      </c>
      <c r="O4151" s="122">
        <f t="shared" si="387"/>
        <v>0</v>
      </c>
      <c r="P4151" s="123"/>
    </row>
    <row r="4152" spans="2:16" x14ac:dyDescent="0.2">
      <c r="B4152" s="124"/>
      <c r="C4152" s="137"/>
      <c r="D4152" s="138">
        <f t="shared" si="384"/>
        <v>0</v>
      </c>
      <c r="E4152" s="231"/>
      <c r="F4152" s="119"/>
      <c r="G4152" s="139">
        <f t="shared" si="388"/>
        <v>0</v>
      </c>
      <c r="H4152" s="140">
        <f t="shared" si="385"/>
        <v>0</v>
      </c>
      <c r="I4152" s="122">
        <f t="shared" si="389"/>
        <v>0</v>
      </c>
      <c r="K4152" s="120"/>
      <c r="L4152" s="141" t="e">
        <f t="shared" si="386"/>
        <v>#N/A</v>
      </c>
      <c r="M4152" s="142">
        <f>IF(C4152="ZZ Group",(SUM(IFERROR(SUM(VLOOKUP(C4152,SpeciesLookup,37,FALSE)*E4152/L4152*20*0.001),0)*(1-G4152))),SUM(IFERROR(SUM(VLOOKUP(C4152,SpeciesLookup,37,FALSE)/L4152*'6. Look Up Tables'!$M$9*0.001),0)*(1-G4152)))</f>
        <v>0</v>
      </c>
      <c r="N4152" s="120" t="s">
        <v>114</v>
      </c>
      <c r="O4152" s="122">
        <f t="shared" si="387"/>
        <v>0</v>
      </c>
      <c r="P4152" s="123"/>
    </row>
    <row r="4153" spans="2:16" x14ac:dyDescent="0.2">
      <c r="B4153" s="124"/>
      <c r="C4153" s="137"/>
      <c r="D4153" s="138">
        <f t="shared" si="384"/>
        <v>0</v>
      </c>
      <c r="E4153" s="231"/>
      <c r="F4153" s="119"/>
      <c r="G4153" s="139">
        <f t="shared" si="388"/>
        <v>0</v>
      </c>
      <c r="H4153" s="140">
        <f t="shared" si="385"/>
        <v>0</v>
      </c>
      <c r="I4153" s="122">
        <f t="shared" si="389"/>
        <v>0</v>
      </c>
      <c r="K4153" s="120"/>
      <c r="L4153" s="141" t="e">
        <f t="shared" si="386"/>
        <v>#N/A</v>
      </c>
      <c r="M4153" s="142">
        <f>IF(C4153="ZZ Group",(SUM(IFERROR(SUM(VLOOKUP(C4153,SpeciesLookup,37,FALSE)*E4153/L4153*20*0.001),0)*(1-G4153))),SUM(IFERROR(SUM(VLOOKUP(C4153,SpeciesLookup,37,FALSE)/L4153*'6. Look Up Tables'!$M$9*0.001),0)*(1-G4153)))</f>
        <v>0</v>
      </c>
      <c r="N4153" s="120" t="s">
        <v>114</v>
      </c>
      <c r="O4153" s="122">
        <f t="shared" si="387"/>
        <v>0</v>
      </c>
      <c r="P4153" s="123"/>
    </row>
    <row r="4154" spans="2:16" x14ac:dyDescent="0.2">
      <c r="B4154" s="124"/>
      <c r="C4154" s="137"/>
      <c r="D4154" s="138">
        <f t="shared" si="384"/>
        <v>0</v>
      </c>
      <c r="E4154" s="231"/>
      <c r="F4154" s="119"/>
      <c r="G4154" s="139">
        <f t="shared" si="388"/>
        <v>0</v>
      </c>
      <c r="H4154" s="140">
        <f t="shared" si="385"/>
        <v>0</v>
      </c>
      <c r="I4154" s="122">
        <f t="shared" si="389"/>
        <v>0</v>
      </c>
      <c r="K4154" s="120"/>
      <c r="L4154" s="141" t="e">
        <f t="shared" si="386"/>
        <v>#N/A</v>
      </c>
      <c r="M4154" s="142">
        <f>IF(C4154="ZZ Group",(SUM(IFERROR(SUM(VLOOKUP(C4154,SpeciesLookup,37,FALSE)*E4154/L4154*20*0.001),0)*(1-G4154))),SUM(IFERROR(SUM(VLOOKUP(C4154,SpeciesLookup,37,FALSE)/L4154*'6. Look Up Tables'!$M$9*0.001),0)*(1-G4154)))</f>
        <v>0</v>
      </c>
      <c r="N4154" s="120" t="s">
        <v>114</v>
      </c>
      <c r="O4154" s="122">
        <f t="shared" si="387"/>
        <v>0</v>
      </c>
      <c r="P4154" s="123"/>
    </row>
    <row r="4155" spans="2:16" x14ac:dyDescent="0.2">
      <c r="B4155" s="124"/>
      <c r="C4155" s="137"/>
      <c r="D4155" s="138">
        <f t="shared" si="384"/>
        <v>0</v>
      </c>
      <c r="E4155" s="231"/>
      <c r="F4155" s="119"/>
      <c r="G4155" s="139">
        <f t="shared" si="388"/>
        <v>0</v>
      </c>
      <c r="H4155" s="140">
        <f t="shared" si="385"/>
        <v>0</v>
      </c>
      <c r="I4155" s="122">
        <f t="shared" si="389"/>
        <v>0</v>
      </c>
      <c r="K4155" s="120"/>
      <c r="L4155" s="141" t="e">
        <f t="shared" si="386"/>
        <v>#N/A</v>
      </c>
      <c r="M4155" s="142">
        <f>IF(C4155="ZZ Group",(SUM(IFERROR(SUM(VLOOKUP(C4155,SpeciesLookup,37,FALSE)*E4155/L4155*20*0.001),0)*(1-G4155))),SUM(IFERROR(SUM(VLOOKUP(C4155,SpeciesLookup,37,FALSE)/L4155*'6. Look Up Tables'!$M$9*0.001),0)*(1-G4155)))</f>
        <v>0</v>
      </c>
      <c r="N4155" s="120" t="s">
        <v>114</v>
      </c>
      <c r="O4155" s="122">
        <f t="shared" si="387"/>
        <v>0</v>
      </c>
      <c r="P4155" s="123"/>
    </row>
    <row r="4156" spans="2:16" x14ac:dyDescent="0.2">
      <c r="B4156" s="124"/>
      <c r="C4156" s="137"/>
      <c r="D4156" s="138">
        <f t="shared" si="384"/>
        <v>0</v>
      </c>
      <c r="E4156" s="231"/>
      <c r="F4156" s="119"/>
      <c r="G4156" s="139">
        <f t="shared" si="388"/>
        <v>0</v>
      </c>
      <c r="H4156" s="140">
        <f t="shared" si="385"/>
        <v>0</v>
      </c>
      <c r="I4156" s="122">
        <f t="shared" si="389"/>
        <v>0</v>
      </c>
      <c r="K4156" s="120"/>
      <c r="L4156" s="141" t="e">
        <f t="shared" si="386"/>
        <v>#N/A</v>
      </c>
      <c r="M4156" s="142">
        <f>IF(C4156="ZZ Group",(SUM(IFERROR(SUM(VLOOKUP(C4156,SpeciesLookup,37,FALSE)*E4156/L4156*20*0.001),0)*(1-G4156))),SUM(IFERROR(SUM(VLOOKUP(C4156,SpeciesLookup,37,FALSE)/L4156*'6. Look Up Tables'!$M$9*0.001),0)*(1-G4156)))</f>
        <v>0</v>
      </c>
      <c r="N4156" s="120" t="s">
        <v>114</v>
      </c>
      <c r="O4156" s="122">
        <f t="shared" si="387"/>
        <v>0</v>
      </c>
      <c r="P4156" s="123"/>
    </row>
    <row r="4157" spans="2:16" x14ac:dyDescent="0.2">
      <c r="B4157" s="124"/>
      <c r="C4157" s="137"/>
      <c r="D4157" s="138">
        <f t="shared" si="384"/>
        <v>0</v>
      </c>
      <c r="E4157" s="231"/>
      <c r="F4157" s="119"/>
      <c r="G4157" s="139">
        <f t="shared" si="388"/>
        <v>0</v>
      </c>
      <c r="H4157" s="140">
        <f t="shared" si="385"/>
        <v>0</v>
      </c>
      <c r="I4157" s="122">
        <f t="shared" si="389"/>
        <v>0</v>
      </c>
      <c r="K4157" s="120"/>
      <c r="L4157" s="141" t="e">
        <f t="shared" si="386"/>
        <v>#N/A</v>
      </c>
      <c r="M4157" s="142">
        <f>IF(C4157="ZZ Group",(SUM(IFERROR(SUM(VLOOKUP(C4157,SpeciesLookup,37,FALSE)*E4157/L4157*20*0.001),0)*(1-G4157))),SUM(IFERROR(SUM(VLOOKUP(C4157,SpeciesLookup,37,FALSE)/L4157*'6. Look Up Tables'!$M$9*0.001),0)*(1-G4157)))</f>
        <v>0</v>
      </c>
      <c r="N4157" s="120" t="s">
        <v>114</v>
      </c>
      <c r="O4157" s="122">
        <f t="shared" si="387"/>
        <v>0</v>
      </c>
      <c r="P4157" s="123"/>
    </row>
    <row r="4158" spans="2:16" x14ac:dyDescent="0.2">
      <c r="B4158" s="124"/>
      <c r="C4158" s="137"/>
      <c r="D4158" s="138">
        <f t="shared" si="384"/>
        <v>0</v>
      </c>
      <c r="E4158" s="231"/>
      <c r="F4158" s="119"/>
      <c r="G4158" s="139">
        <f t="shared" si="388"/>
        <v>0</v>
      </c>
      <c r="H4158" s="140">
        <f t="shared" si="385"/>
        <v>0</v>
      </c>
      <c r="I4158" s="122">
        <f t="shared" si="389"/>
        <v>0</v>
      </c>
      <c r="K4158" s="120"/>
      <c r="L4158" s="141" t="e">
        <f t="shared" si="386"/>
        <v>#N/A</v>
      </c>
      <c r="M4158" s="142">
        <f>IF(C4158="ZZ Group",(SUM(IFERROR(SUM(VLOOKUP(C4158,SpeciesLookup,37,FALSE)*E4158/L4158*20*0.001),0)*(1-G4158))),SUM(IFERROR(SUM(VLOOKUP(C4158,SpeciesLookup,37,FALSE)/L4158*'6. Look Up Tables'!$M$9*0.001),0)*(1-G4158)))</f>
        <v>0</v>
      </c>
      <c r="N4158" s="120" t="s">
        <v>114</v>
      </c>
      <c r="O4158" s="122">
        <f t="shared" si="387"/>
        <v>0</v>
      </c>
      <c r="P4158" s="123"/>
    </row>
    <row r="4159" spans="2:16" x14ac:dyDescent="0.2">
      <c r="B4159" s="124"/>
      <c r="C4159" s="137"/>
      <c r="D4159" s="138">
        <f t="shared" si="384"/>
        <v>0</v>
      </c>
      <c r="E4159" s="231"/>
      <c r="F4159" s="119"/>
      <c r="G4159" s="139">
        <f t="shared" si="388"/>
        <v>0</v>
      </c>
      <c r="H4159" s="140">
        <f t="shared" si="385"/>
        <v>0</v>
      </c>
      <c r="I4159" s="122">
        <f t="shared" si="389"/>
        <v>0</v>
      </c>
      <c r="K4159" s="120"/>
      <c r="L4159" s="141" t="e">
        <f t="shared" si="386"/>
        <v>#N/A</v>
      </c>
      <c r="M4159" s="142">
        <f>IF(C4159="ZZ Group",(SUM(IFERROR(SUM(VLOOKUP(C4159,SpeciesLookup,37,FALSE)*E4159/L4159*20*0.001),0)*(1-G4159))),SUM(IFERROR(SUM(VLOOKUP(C4159,SpeciesLookup,37,FALSE)/L4159*'6. Look Up Tables'!$M$9*0.001),0)*(1-G4159)))</f>
        <v>0</v>
      </c>
      <c r="N4159" s="120" t="s">
        <v>114</v>
      </c>
      <c r="O4159" s="122">
        <f t="shared" si="387"/>
        <v>0</v>
      </c>
      <c r="P4159" s="123"/>
    </row>
    <row r="4160" spans="2:16" x14ac:dyDescent="0.2">
      <c r="B4160" s="124"/>
      <c r="C4160" s="137"/>
      <c r="D4160" s="138">
        <f t="shared" si="384"/>
        <v>0</v>
      </c>
      <c r="E4160" s="231"/>
      <c r="F4160" s="119"/>
      <c r="G4160" s="139">
        <f t="shared" si="388"/>
        <v>0</v>
      </c>
      <c r="H4160" s="140">
        <f t="shared" si="385"/>
        <v>0</v>
      </c>
      <c r="I4160" s="122">
        <f t="shared" si="389"/>
        <v>0</v>
      </c>
      <c r="K4160" s="120"/>
      <c r="L4160" s="141" t="e">
        <f t="shared" si="386"/>
        <v>#N/A</v>
      </c>
      <c r="M4160" s="142">
        <f>IF(C4160="ZZ Group",(SUM(IFERROR(SUM(VLOOKUP(C4160,SpeciesLookup,37,FALSE)*E4160/L4160*20*0.001),0)*(1-G4160))),SUM(IFERROR(SUM(VLOOKUP(C4160,SpeciesLookup,37,FALSE)/L4160*'6. Look Up Tables'!$M$9*0.001),0)*(1-G4160)))</f>
        <v>0</v>
      </c>
      <c r="N4160" s="120" t="s">
        <v>114</v>
      </c>
      <c r="O4160" s="122">
        <f t="shared" si="387"/>
        <v>0</v>
      </c>
      <c r="P4160" s="123"/>
    </row>
    <row r="4161" spans="2:16" x14ac:dyDescent="0.2">
      <c r="B4161" s="124"/>
      <c r="C4161" s="137"/>
      <c r="D4161" s="138">
        <f t="shared" ref="D4161:D4224" si="390">IFERROR(VLOOKUP(C4161,SpeciesLookup,25,FALSE),0)</f>
        <v>0</v>
      </c>
      <c r="E4161" s="231"/>
      <c r="F4161" s="119"/>
      <c r="G4161" s="139">
        <f t="shared" si="388"/>
        <v>0</v>
      </c>
      <c r="H4161" s="140">
        <f t="shared" ref="H4161:H4224" si="391">IFERROR(VLOOKUP(C4161,SpeciesLookup,26,FALSE),0)</f>
        <v>0</v>
      </c>
      <c r="I4161" s="122">
        <f t="shared" si="389"/>
        <v>0</v>
      </c>
      <c r="K4161" s="120"/>
      <c r="L4161" s="141" t="e">
        <f t="shared" ref="L4161:L4224" si="392">VLOOKUP(K4161,AWHC,2,FALSE)</f>
        <v>#N/A</v>
      </c>
      <c r="M4161" s="142">
        <f>IF(C4161="ZZ Group",(SUM(IFERROR(SUM(VLOOKUP(C4161,SpeciesLookup,37,FALSE)*E4161/L4161*20*0.001),0)*(1-G4161))),SUM(IFERROR(SUM(VLOOKUP(C4161,SpeciesLookup,37,FALSE)/L4161*'6. Look Up Tables'!$M$9*0.001),0)*(1-G4161)))</f>
        <v>0</v>
      </c>
      <c r="N4161" s="120" t="s">
        <v>114</v>
      </c>
      <c r="O4161" s="122">
        <f t="shared" ref="O4161:O4224" si="393">IF(N4161="Yes",M4161*0.8,M4161)</f>
        <v>0</v>
      </c>
      <c r="P4161" s="123"/>
    </row>
    <row r="4162" spans="2:16" x14ac:dyDescent="0.2">
      <c r="B4162" s="124"/>
      <c r="C4162" s="137"/>
      <c r="D4162" s="138">
        <f t="shared" si="390"/>
        <v>0</v>
      </c>
      <c r="E4162" s="231"/>
      <c r="F4162" s="119"/>
      <c r="G4162" s="139">
        <f t="shared" si="388"/>
        <v>0</v>
      </c>
      <c r="H4162" s="140">
        <f t="shared" si="391"/>
        <v>0</v>
      </c>
      <c r="I4162" s="122">
        <f t="shared" si="389"/>
        <v>0</v>
      </c>
      <c r="K4162" s="120"/>
      <c r="L4162" s="141" t="e">
        <f t="shared" si="392"/>
        <v>#N/A</v>
      </c>
      <c r="M4162" s="142">
        <f>IF(C4162="ZZ Group",(SUM(IFERROR(SUM(VLOOKUP(C4162,SpeciesLookup,37,FALSE)*E4162/L4162*20*0.001),0)*(1-G4162))),SUM(IFERROR(SUM(VLOOKUP(C4162,SpeciesLookup,37,FALSE)/L4162*'6. Look Up Tables'!$M$9*0.001),0)*(1-G4162)))</f>
        <v>0</v>
      </c>
      <c r="N4162" s="120" t="s">
        <v>114</v>
      </c>
      <c r="O4162" s="122">
        <f t="shared" si="393"/>
        <v>0</v>
      </c>
      <c r="P4162" s="123"/>
    </row>
    <row r="4163" spans="2:16" x14ac:dyDescent="0.2">
      <c r="B4163" s="124"/>
      <c r="C4163" s="137"/>
      <c r="D4163" s="138">
        <f t="shared" si="390"/>
        <v>0</v>
      </c>
      <c r="E4163" s="231"/>
      <c r="F4163" s="119"/>
      <c r="G4163" s="139">
        <f t="shared" si="388"/>
        <v>0</v>
      </c>
      <c r="H4163" s="140">
        <f t="shared" si="391"/>
        <v>0</v>
      </c>
      <c r="I4163" s="122">
        <f t="shared" si="389"/>
        <v>0</v>
      </c>
      <c r="K4163" s="120"/>
      <c r="L4163" s="141" t="e">
        <f t="shared" si="392"/>
        <v>#N/A</v>
      </c>
      <c r="M4163" s="142">
        <f>IF(C4163="ZZ Group",(SUM(IFERROR(SUM(VLOOKUP(C4163,SpeciesLookup,37,FALSE)*E4163/L4163*20*0.001),0)*(1-G4163))),SUM(IFERROR(SUM(VLOOKUP(C4163,SpeciesLookup,37,FALSE)/L4163*'6. Look Up Tables'!$M$9*0.001),0)*(1-G4163)))</f>
        <v>0</v>
      </c>
      <c r="N4163" s="120" t="s">
        <v>114</v>
      </c>
      <c r="O4163" s="122">
        <f t="shared" si="393"/>
        <v>0</v>
      </c>
      <c r="P4163" s="123"/>
    </row>
    <row r="4164" spans="2:16" x14ac:dyDescent="0.2">
      <c r="B4164" s="124"/>
      <c r="C4164" s="137"/>
      <c r="D4164" s="138">
        <f t="shared" si="390"/>
        <v>0</v>
      </c>
      <c r="E4164" s="231"/>
      <c r="F4164" s="119"/>
      <c r="G4164" s="139">
        <f t="shared" si="388"/>
        <v>0</v>
      </c>
      <c r="H4164" s="140">
        <f t="shared" si="391"/>
        <v>0</v>
      </c>
      <c r="I4164" s="122">
        <f t="shared" si="389"/>
        <v>0</v>
      </c>
      <c r="K4164" s="120"/>
      <c r="L4164" s="141" t="e">
        <f t="shared" si="392"/>
        <v>#N/A</v>
      </c>
      <c r="M4164" s="142">
        <f>IF(C4164="ZZ Group",(SUM(IFERROR(SUM(VLOOKUP(C4164,SpeciesLookup,37,FALSE)*E4164/L4164*20*0.001),0)*(1-G4164))),SUM(IFERROR(SUM(VLOOKUP(C4164,SpeciesLookup,37,FALSE)/L4164*'6. Look Up Tables'!$M$9*0.001),0)*(1-G4164)))</f>
        <v>0</v>
      </c>
      <c r="N4164" s="120" t="s">
        <v>114</v>
      </c>
      <c r="O4164" s="122">
        <f t="shared" si="393"/>
        <v>0</v>
      </c>
      <c r="P4164" s="123"/>
    </row>
    <row r="4165" spans="2:16" x14ac:dyDescent="0.2">
      <c r="B4165" s="124"/>
      <c r="C4165" s="137"/>
      <c r="D4165" s="138">
        <f t="shared" si="390"/>
        <v>0</v>
      </c>
      <c r="E4165" s="231"/>
      <c r="F4165" s="119"/>
      <c r="G4165" s="139">
        <f t="shared" si="388"/>
        <v>0</v>
      </c>
      <c r="H4165" s="140">
        <f t="shared" si="391"/>
        <v>0</v>
      </c>
      <c r="I4165" s="122">
        <f t="shared" si="389"/>
        <v>0</v>
      </c>
      <c r="K4165" s="120"/>
      <c r="L4165" s="141" t="e">
        <f t="shared" si="392"/>
        <v>#N/A</v>
      </c>
      <c r="M4165" s="142">
        <f>IF(C4165="ZZ Group",(SUM(IFERROR(SUM(VLOOKUP(C4165,SpeciesLookup,37,FALSE)*E4165/L4165*20*0.001),0)*(1-G4165))),SUM(IFERROR(SUM(VLOOKUP(C4165,SpeciesLookup,37,FALSE)/L4165*'6. Look Up Tables'!$M$9*0.001),0)*(1-G4165)))</f>
        <v>0</v>
      </c>
      <c r="N4165" s="120" t="s">
        <v>114</v>
      </c>
      <c r="O4165" s="122">
        <f t="shared" si="393"/>
        <v>0</v>
      </c>
      <c r="P4165" s="123"/>
    </row>
    <row r="4166" spans="2:16" x14ac:dyDescent="0.2">
      <c r="B4166" s="124"/>
      <c r="C4166" s="137"/>
      <c r="D4166" s="138">
        <f t="shared" si="390"/>
        <v>0</v>
      </c>
      <c r="E4166" s="231"/>
      <c r="F4166" s="119"/>
      <c r="G4166" s="139">
        <f t="shared" si="388"/>
        <v>0</v>
      </c>
      <c r="H4166" s="140">
        <f t="shared" si="391"/>
        <v>0</v>
      </c>
      <c r="I4166" s="122">
        <f t="shared" si="389"/>
        <v>0</v>
      </c>
      <c r="K4166" s="120"/>
      <c r="L4166" s="141" t="e">
        <f t="shared" si="392"/>
        <v>#N/A</v>
      </c>
      <c r="M4166" s="142">
        <f>IF(C4166="ZZ Group",(SUM(IFERROR(SUM(VLOOKUP(C4166,SpeciesLookup,37,FALSE)*E4166/L4166*20*0.001),0)*(1-G4166))),SUM(IFERROR(SUM(VLOOKUP(C4166,SpeciesLookup,37,FALSE)/L4166*'6. Look Up Tables'!$M$9*0.001),0)*(1-G4166)))</f>
        <v>0</v>
      </c>
      <c r="N4166" s="120" t="s">
        <v>114</v>
      </c>
      <c r="O4166" s="122">
        <f t="shared" si="393"/>
        <v>0</v>
      </c>
      <c r="P4166" s="123"/>
    </row>
    <row r="4167" spans="2:16" x14ac:dyDescent="0.2">
      <c r="B4167" s="124"/>
      <c r="C4167" s="137"/>
      <c r="D4167" s="138">
        <f t="shared" si="390"/>
        <v>0</v>
      </c>
      <c r="E4167" s="231"/>
      <c r="F4167" s="119"/>
      <c r="G4167" s="139">
        <f t="shared" si="388"/>
        <v>0</v>
      </c>
      <c r="H4167" s="140">
        <f t="shared" si="391"/>
        <v>0</v>
      </c>
      <c r="I4167" s="122">
        <f t="shared" si="389"/>
        <v>0</v>
      </c>
      <c r="K4167" s="120"/>
      <c r="L4167" s="141" t="e">
        <f t="shared" si="392"/>
        <v>#N/A</v>
      </c>
      <c r="M4167" s="142">
        <f>IF(C4167="ZZ Group",(SUM(IFERROR(SUM(VLOOKUP(C4167,SpeciesLookup,37,FALSE)*E4167/L4167*20*0.001),0)*(1-G4167))),SUM(IFERROR(SUM(VLOOKUP(C4167,SpeciesLookup,37,FALSE)/L4167*'6. Look Up Tables'!$M$9*0.001),0)*(1-G4167)))</f>
        <v>0</v>
      </c>
      <c r="N4167" s="120" t="s">
        <v>114</v>
      </c>
      <c r="O4167" s="122">
        <f t="shared" si="393"/>
        <v>0</v>
      </c>
      <c r="P4167" s="123"/>
    </row>
    <row r="4168" spans="2:16" x14ac:dyDescent="0.2">
      <c r="B4168" s="124"/>
      <c r="C4168" s="137"/>
      <c r="D4168" s="138">
        <f t="shared" si="390"/>
        <v>0</v>
      </c>
      <c r="E4168" s="231"/>
      <c r="F4168" s="119"/>
      <c r="G4168" s="139">
        <f t="shared" si="388"/>
        <v>0</v>
      </c>
      <c r="H4168" s="140">
        <f t="shared" si="391"/>
        <v>0</v>
      </c>
      <c r="I4168" s="122">
        <f t="shared" si="389"/>
        <v>0</v>
      </c>
      <c r="K4168" s="120"/>
      <c r="L4168" s="141" t="e">
        <f t="shared" si="392"/>
        <v>#N/A</v>
      </c>
      <c r="M4168" s="142">
        <f>IF(C4168="ZZ Group",(SUM(IFERROR(SUM(VLOOKUP(C4168,SpeciesLookup,37,FALSE)*E4168/L4168*20*0.001),0)*(1-G4168))),SUM(IFERROR(SUM(VLOOKUP(C4168,SpeciesLookup,37,FALSE)/L4168*'6. Look Up Tables'!$M$9*0.001),0)*(1-G4168)))</f>
        <v>0</v>
      </c>
      <c r="N4168" s="120" t="s">
        <v>114</v>
      </c>
      <c r="O4168" s="122">
        <f t="shared" si="393"/>
        <v>0</v>
      </c>
      <c r="P4168" s="123"/>
    </row>
    <row r="4169" spans="2:16" x14ac:dyDescent="0.2">
      <c r="B4169" s="124"/>
      <c r="C4169" s="137"/>
      <c r="D4169" s="138">
        <f t="shared" si="390"/>
        <v>0</v>
      </c>
      <c r="E4169" s="231"/>
      <c r="F4169" s="119"/>
      <c r="G4169" s="139">
        <f t="shared" si="388"/>
        <v>0</v>
      </c>
      <c r="H4169" s="140">
        <f t="shared" si="391"/>
        <v>0</v>
      </c>
      <c r="I4169" s="122">
        <f t="shared" si="389"/>
        <v>0</v>
      </c>
      <c r="K4169" s="120"/>
      <c r="L4169" s="141" t="e">
        <f t="shared" si="392"/>
        <v>#N/A</v>
      </c>
      <c r="M4169" s="142">
        <f>IF(C4169="ZZ Group",(SUM(IFERROR(SUM(VLOOKUP(C4169,SpeciesLookup,37,FALSE)*E4169/L4169*20*0.001),0)*(1-G4169))),SUM(IFERROR(SUM(VLOOKUP(C4169,SpeciesLookup,37,FALSE)/L4169*'6. Look Up Tables'!$M$9*0.001),0)*(1-G4169)))</f>
        <v>0</v>
      </c>
      <c r="N4169" s="120" t="s">
        <v>114</v>
      </c>
      <c r="O4169" s="122">
        <f t="shared" si="393"/>
        <v>0</v>
      </c>
      <c r="P4169" s="123"/>
    </row>
    <row r="4170" spans="2:16" x14ac:dyDescent="0.2">
      <c r="B4170" s="124"/>
      <c r="C4170" s="137"/>
      <c r="D4170" s="138">
        <f t="shared" si="390"/>
        <v>0</v>
      </c>
      <c r="E4170" s="231"/>
      <c r="F4170" s="119"/>
      <c r="G4170" s="139">
        <f t="shared" si="388"/>
        <v>0</v>
      </c>
      <c r="H4170" s="140">
        <f t="shared" si="391"/>
        <v>0</v>
      </c>
      <c r="I4170" s="122">
        <f t="shared" si="389"/>
        <v>0</v>
      </c>
      <c r="K4170" s="120"/>
      <c r="L4170" s="141" t="e">
        <f t="shared" si="392"/>
        <v>#N/A</v>
      </c>
      <c r="M4170" s="142">
        <f>IF(C4170="ZZ Group",(SUM(IFERROR(SUM(VLOOKUP(C4170,SpeciesLookup,37,FALSE)*E4170/L4170*20*0.001),0)*(1-G4170))),SUM(IFERROR(SUM(VLOOKUP(C4170,SpeciesLookup,37,FALSE)/L4170*'6. Look Up Tables'!$M$9*0.001),0)*(1-G4170)))</f>
        <v>0</v>
      </c>
      <c r="N4170" s="120" t="s">
        <v>114</v>
      </c>
      <c r="O4170" s="122">
        <f t="shared" si="393"/>
        <v>0</v>
      </c>
      <c r="P4170" s="123"/>
    </row>
    <row r="4171" spans="2:16" x14ac:dyDescent="0.2">
      <c r="B4171" s="124"/>
      <c r="C4171" s="137"/>
      <c r="D4171" s="138">
        <f t="shared" si="390"/>
        <v>0</v>
      </c>
      <c r="E4171" s="231"/>
      <c r="F4171" s="119"/>
      <c r="G4171" s="139">
        <f t="shared" si="388"/>
        <v>0</v>
      </c>
      <c r="H4171" s="140">
        <f t="shared" si="391"/>
        <v>0</v>
      </c>
      <c r="I4171" s="122">
        <f t="shared" si="389"/>
        <v>0</v>
      </c>
      <c r="K4171" s="120"/>
      <c r="L4171" s="141" t="e">
        <f t="shared" si="392"/>
        <v>#N/A</v>
      </c>
      <c r="M4171" s="142">
        <f>IF(C4171="ZZ Group",(SUM(IFERROR(SUM(VLOOKUP(C4171,SpeciesLookup,37,FALSE)*E4171/L4171*20*0.001),0)*(1-G4171))),SUM(IFERROR(SUM(VLOOKUP(C4171,SpeciesLookup,37,FALSE)/L4171*'6. Look Up Tables'!$M$9*0.001),0)*(1-G4171)))</f>
        <v>0</v>
      </c>
      <c r="N4171" s="120" t="s">
        <v>114</v>
      </c>
      <c r="O4171" s="122">
        <f t="shared" si="393"/>
        <v>0</v>
      </c>
      <c r="P4171" s="123"/>
    </row>
    <row r="4172" spans="2:16" x14ac:dyDescent="0.2">
      <c r="B4172" s="124"/>
      <c r="C4172" s="137"/>
      <c r="D4172" s="138">
        <f t="shared" si="390"/>
        <v>0</v>
      </c>
      <c r="E4172" s="231"/>
      <c r="F4172" s="119"/>
      <c r="G4172" s="139">
        <f t="shared" si="388"/>
        <v>0</v>
      </c>
      <c r="H4172" s="140">
        <f t="shared" si="391"/>
        <v>0</v>
      </c>
      <c r="I4172" s="122">
        <f t="shared" si="389"/>
        <v>0</v>
      </c>
      <c r="K4172" s="120"/>
      <c r="L4172" s="141" t="e">
        <f t="shared" si="392"/>
        <v>#N/A</v>
      </c>
      <c r="M4172" s="142">
        <f>IF(C4172="ZZ Group",(SUM(IFERROR(SUM(VLOOKUP(C4172,SpeciesLookup,37,FALSE)*E4172/L4172*20*0.001),0)*(1-G4172))),SUM(IFERROR(SUM(VLOOKUP(C4172,SpeciesLookup,37,FALSE)/L4172*'6. Look Up Tables'!$M$9*0.001),0)*(1-G4172)))</f>
        <v>0</v>
      </c>
      <c r="N4172" s="120" t="s">
        <v>114</v>
      </c>
      <c r="O4172" s="122">
        <f t="shared" si="393"/>
        <v>0</v>
      </c>
      <c r="P4172" s="123"/>
    </row>
    <row r="4173" spans="2:16" x14ac:dyDescent="0.2">
      <c r="B4173" s="124"/>
      <c r="C4173" s="137"/>
      <c r="D4173" s="138">
        <f t="shared" si="390"/>
        <v>0</v>
      </c>
      <c r="E4173" s="231"/>
      <c r="F4173" s="119"/>
      <c r="G4173" s="139">
        <f t="shared" ref="G4173:G4236" si="394">IF(C4173="ZZ Group",SUM(F4173/E4173),(IFERROR(SUM(F4173/(PI()*(D4173)^2)),0)))</f>
        <v>0</v>
      </c>
      <c r="H4173" s="140">
        <f t="shared" si="391"/>
        <v>0</v>
      </c>
      <c r="I4173" s="122">
        <f t="shared" ref="I4173:I4236" si="395">IFERROR(SUM(H4173*(1-G4173)),(E4173*(1-G4173)))</f>
        <v>0</v>
      </c>
      <c r="K4173" s="120"/>
      <c r="L4173" s="141" t="e">
        <f t="shared" si="392"/>
        <v>#N/A</v>
      </c>
      <c r="M4173" s="142">
        <f>IF(C4173="ZZ Group",(SUM(IFERROR(SUM(VLOOKUP(C4173,SpeciesLookup,37,FALSE)*E4173/L4173*20*0.001),0)*(1-G4173))),SUM(IFERROR(SUM(VLOOKUP(C4173,SpeciesLookup,37,FALSE)/L4173*'6. Look Up Tables'!$M$9*0.001),0)*(1-G4173)))</f>
        <v>0</v>
      </c>
      <c r="N4173" s="120" t="s">
        <v>114</v>
      </c>
      <c r="O4173" s="122">
        <f t="shared" si="393"/>
        <v>0</v>
      </c>
      <c r="P4173" s="123"/>
    </row>
    <row r="4174" spans="2:16" x14ac:dyDescent="0.2">
      <c r="B4174" s="124"/>
      <c r="C4174" s="137"/>
      <c r="D4174" s="138">
        <f t="shared" si="390"/>
        <v>0</v>
      </c>
      <c r="E4174" s="231"/>
      <c r="F4174" s="119"/>
      <c r="G4174" s="139">
        <f t="shared" si="394"/>
        <v>0</v>
      </c>
      <c r="H4174" s="140">
        <f t="shared" si="391"/>
        <v>0</v>
      </c>
      <c r="I4174" s="122">
        <f t="shared" si="395"/>
        <v>0</v>
      </c>
      <c r="K4174" s="120"/>
      <c r="L4174" s="141" t="e">
        <f t="shared" si="392"/>
        <v>#N/A</v>
      </c>
      <c r="M4174" s="142">
        <f>IF(C4174="ZZ Group",(SUM(IFERROR(SUM(VLOOKUP(C4174,SpeciesLookup,37,FALSE)*E4174/L4174*20*0.001),0)*(1-G4174))),SUM(IFERROR(SUM(VLOOKUP(C4174,SpeciesLookup,37,FALSE)/L4174*'6. Look Up Tables'!$M$9*0.001),0)*(1-G4174)))</f>
        <v>0</v>
      </c>
      <c r="N4174" s="120" t="s">
        <v>114</v>
      </c>
      <c r="O4174" s="122">
        <f t="shared" si="393"/>
        <v>0</v>
      </c>
      <c r="P4174" s="123"/>
    </row>
    <row r="4175" spans="2:16" x14ac:dyDescent="0.2">
      <c r="B4175" s="124"/>
      <c r="C4175" s="137"/>
      <c r="D4175" s="138">
        <f t="shared" si="390"/>
        <v>0</v>
      </c>
      <c r="E4175" s="231"/>
      <c r="F4175" s="119"/>
      <c r="G4175" s="139">
        <f t="shared" si="394"/>
        <v>0</v>
      </c>
      <c r="H4175" s="140">
        <f t="shared" si="391"/>
        <v>0</v>
      </c>
      <c r="I4175" s="122">
        <f t="shared" si="395"/>
        <v>0</v>
      </c>
      <c r="K4175" s="120"/>
      <c r="L4175" s="141" t="e">
        <f t="shared" si="392"/>
        <v>#N/A</v>
      </c>
      <c r="M4175" s="142">
        <f>IF(C4175="ZZ Group",(SUM(IFERROR(SUM(VLOOKUP(C4175,SpeciesLookup,37,FALSE)*E4175/L4175*20*0.001),0)*(1-G4175))),SUM(IFERROR(SUM(VLOOKUP(C4175,SpeciesLookup,37,FALSE)/L4175*'6. Look Up Tables'!$M$9*0.001),0)*(1-G4175)))</f>
        <v>0</v>
      </c>
      <c r="N4175" s="120" t="s">
        <v>114</v>
      </c>
      <c r="O4175" s="122">
        <f t="shared" si="393"/>
        <v>0</v>
      </c>
      <c r="P4175" s="123"/>
    </row>
    <row r="4176" spans="2:16" x14ac:dyDescent="0.2">
      <c r="B4176" s="124"/>
      <c r="C4176" s="137"/>
      <c r="D4176" s="138">
        <f t="shared" si="390"/>
        <v>0</v>
      </c>
      <c r="E4176" s="231"/>
      <c r="F4176" s="119"/>
      <c r="G4176" s="139">
        <f t="shared" si="394"/>
        <v>0</v>
      </c>
      <c r="H4176" s="140">
        <f t="shared" si="391"/>
        <v>0</v>
      </c>
      <c r="I4176" s="122">
        <f t="shared" si="395"/>
        <v>0</v>
      </c>
      <c r="K4176" s="120"/>
      <c r="L4176" s="141" t="e">
        <f t="shared" si="392"/>
        <v>#N/A</v>
      </c>
      <c r="M4176" s="142">
        <f>IF(C4176="ZZ Group",(SUM(IFERROR(SUM(VLOOKUP(C4176,SpeciesLookup,37,FALSE)*E4176/L4176*20*0.001),0)*(1-G4176))),SUM(IFERROR(SUM(VLOOKUP(C4176,SpeciesLookup,37,FALSE)/L4176*'6. Look Up Tables'!$M$9*0.001),0)*(1-G4176)))</f>
        <v>0</v>
      </c>
      <c r="N4176" s="120" t="s">
        <v>114</v>
      </c>
      <c r="O4176" s="122">
        <f t="shared" si="393"/>
        <v>0</v>
      </c>
      <c r="P4176" s="123"/>
    </row>
    <row r="4177" spans="2:16" x14ac:dyDescent="0.2">
      <c r="B4177" s="124"/>
      <c r="C4177" s="137"/>
      <c r="D4177" s="138">
        <f t="shared" si="390"/>
        <v>0</v>
      </c>
      <c r="E4177" s="231"/>
      <c r="F4177" s="119"/>
      <c r="G4177" s="139">
        <f t="shared" si="394"/>
        <v>0</v>
      </c>
      <c r="H4177" s="140">
        <f t="shared" si="391"/>
        <v>0</v>
      </c>
      <c r="I4177" s="122">
        <f t="shared" si="395"/>
        <v>0</v>
      </c>
      <c r="K4177" s="120"/>
      <c r="L4177" s="141" t="e">
        <f t="shared" si="392"/>
        <v>#N/A</v>
      </c>
      <c r="M4177" s="142">
        <f>IF(C4177="ZZ Group",(SUM(IFERROR(SUM(VLOOKUP(C4177,SpeciesLookup,37,FALSE)*E4177/L4177*20*0.001),0)*(1-G4177))),SUM(IFERROR(SUM(VLOOKUP(C4177,SpeciesLookup,37,FALSE)/L4177*'6. Look Up Tables'!$M$9*0.001),0)*(1-G4177)))</f>
        <v>0</v>
      </c>
      <c r="N4177" s="120" t="s">
        <v>114</v>
      </c>
      <c r="O4177" s="122">
        <f t="shared" si="393"/>
        <v>0</v>
      </c>
      <c r="P4177" s="123"/>
    </row>
    <row r="4178" spans="2:16" x14ac:dyDescent="0.2">
      <c r="B4178" s="124"/>
      <c r="C4178" s="137"/>
      <c r="D4178" s="138">
        <f t="shared" si="390"/>
        <v>0</v>
      </c>
      <c r="E4178" s="231"/>
      <c r="F4178" s="119"/>
      <c r="G4178" s="139">
        <f t="shared" si="394"/>
        <v>0</v>
      </c>
      <c r="H4178" s="140">
        <f t="shared" si="391"/>
        <v>0</v>
      </c>
      <c r="I4178" s="122">
        <f t="shared" si="395"/>
        <v>0</v>
      </c>
      <c r="K4178" s="120"/>
      <c r="L4178" s="141" t="e">
        <f t="shared" si="392"/>
        <v>#N/A</v>
      </c>
      <c r="M4178" s="142">
        <f>IF(C4178="ZZ Group",(SUM(IFERROR(SUM(VLOOKUP(C4178,SpeciesLookup,37,FALSE)*E4178/L4178*20*0.001),0)*(1-G4178))),SUM(IFERROR(SUM(VLOOKUP(C4178,SpeciesLookup,37,FALSE)/L4178*'6. Look Up Tables'!$M$9*0.001),0)*(1-G4178)))</f>
        <v>0</v>
      </c>
      <c r="N4178" s="120" t="s">
        <v>114</v>
      </c>
      <c r="O4178" s="122">
        <f t="shared" si="393"/>
        <v>0</v>
      </c>
      <c r="P4178" s="123"/>
    </row>
    <row r="4179" spans="2:16" x14ac:dyDescent="0.2">
      <c r="B4179" s="124"/>
      <c r="C4179" s="137"/>
      <c r="D4179" s="138">
        <f t="shared" si="390"/>
        <v>0</v>
      </c>
      <c r="E4179" s="231"/>
      <c r="F4179" s="119"/>
      <c r="G4179" s="139">
        <f t="shared" si="394"/>
        <v>0</v>
      </c>
      <c r="H4179" s="140">
        <f t="shared" si="391"/>
        <v>0</v>
      </c>
      <c r="I4179" s="122">
        <f t="shared" si="395"/>
        <v>0</v>
      </c>
      <c r="K4179" s="120"/>
      <c r="L4179" s="141" t="e">
        <f t="shared" si="392"/>
        <v>#N/A</v>
      </c>
      <c r="M4179" s="142">
        <f>IF(C4179="ZZ Group",(SUM(IFERROR(SUM(VLOOKUP(C4179,SpeciesLookup,37,FALSE)*E4179/L4179*20*0.001),0)*(1-G4179))),SUM(IFERROR(SUM(VLOOKUP(C4179,SpeciesLookup,37,FALSE)/L4179*'6. Look Up Tables'!$M$9*0.001),0)*(1-G4179)))</f>
        <v>0</v>
      </c>
      <c r="N4179" s="120" t="s">
        <v>114</v>
      </c>
      <c r="O4179" s="122">
        <f t="shared" si="393"/>
        <v>0</v>
      </c>
      <c r="P4179" s="123"/>
    </row>
    <row r="4180" spans="2:16" x14ac:dyDescent="0.2">
      <c r="B4180" s="124"/>
      <c r="C4180" s="137"/>
      <c r="D4180" s="138">
        <f t="shared" si="390"/>
        <v>0</v>
      </c>
      <c r="E4180" s="231"/>
      <c r="F4180" s="119"/>
      <c r="G4180" s="139">
        <f t="shared" si="394"/>
        <v>0</v>
      </c>
      <c r="H4180" s="140">
        <f t="shared" si="391"/>
        <v>0</v>
      </c>
      <c r="I4180" s="122">
        <f t="shared" si="395"/>
        <v>0</v>
      </c>
      <c r="K4180" s="120"/>
      <c r="L4180" s="141" t="e">
        <f t="shared" si="392"/>
        <v>#N/A</v>
      </c>
      <c r="M4180" s="142">
        <f>IF(C4180="ZZ Group",(SUM(IFERROR(SUM(VLOOKUP(C4180,SpeciesLookup,37,FALSE)*E4180/L4180*20*0.001),0)*(1-G4180))),SUM(IFERROR(SUM(VLOOKUP(C4180,SpeciesLookup,37,FALSE)/L4180*'6. Look Up Tables'!$M$9*0.001),0)*(1-G4180)))</f>
        <v>0</v>
      </c>
      <c r="N4180" s="120" t="s">
        <v>114</v>
      </c>
      <c r="O4180" s="122">
        <f t="shared" si="393"/>
        <v>0</v>
      </c>
      <c r="P4180" s="123"/>
    </row>
    <row r="4181" spans="2:16" x14ac:dyDescent="0.2">
      <c r="B4181" s="124"/>
      <c r="C4181" s="137"/>
      <c r="D4181" s="138">
        <f t="shared" si="390"/>
        <v>0</v>
      </c>
      <c r="E4181" s="231"/>
      <c r="F4181" s="119"/>
      <c r="G4181" s="139">
        <f t="shared" si="394"/>
        <v>0</v>
      </c>
      <c r="H4181" s="140">
        <f t="shared" si="391"/>
        <v>0</v>
      </c>
      <c r="I4181" s="122">
        <f t="shared" si="395"/>
        <v>0</v>
      </c>
      <c r="K4181" s="120"/>
      <c r="L4181" s="141" t="e">
        <f t="shared" si="392"/>
        <v>#N/A</v>
      </c>
      <c r="M4181" s="142">
        <f>IF(C4181="ZZ Group",(SUM(IFERROR(SUM(VLOOKUP(C4181,SpeciesLookup,37,FALSE)*E4181/L4181*20*0.001),0)*(1-G4181))),SUM(IFERROR(SUM(VLOOKUP(C4181,SpeciesLookup,37,FALSE)/L4181*'6. Look Up Tables'!$M$9*0.001),0)*(1-G4181)))</f>
        <v>0</v>
      </c>
      <c r="N4181" s="120" t="s">
        <v>114</v>
      </c>
      <c r="O4181" s="122">
        <f t="shared" si="393"/>
        <v>0</v>
      </c>
      <c r="P4181" s="123"/>
    </row>
    <row r="4182" spans="2:16" x14ac:dyDescent="0.2">
      <c r="B4182" s="124"/>
      <c r="C4182" s="137"/>
      <c r="D4182" s="138">
        <f t="shared" si="390"/>
        <v>0</v>
      </c>
      <c r="E4182" s="231"/>
      <c r="F4182" s="119"/>
      <c r="G4182" s="139">
        <f t="shared" si="394"/>
        <v>0</v>
      </c>
      <c r="H4182" s="140">
        <f t="shared" si="391"/>
        <v>0</v>
      </c>
      <c r="I4182" s="122">
        <f t="shared" si="395"/>
        <v>0</v>
      </c>
      <c r="K4182" s="120"/>
      <c r="L4182" s="141" t="e">
        <f t="shared" si="392"/>
        <v>#N/A</v>
      </c>
      <c r="M4182" s="142">
        <f>IF(C4182="ZZ Group",(SUM(IFERROR(SUM(VLOOKUP(C4182,SpeciesLookup,37,FALSE)*E4182/L4182*20*0.001),0)*(1-G4182))),SUM(IFERROR(SUM(VLOOKUP(C4182,SpeciesLookup,37,FALSE)/L4182*'6. Look Up Tables'!$M$9*0.001),0)*(1-G4182)))</f>
        <v>0</v>
      </c>
      <c r="N4182" s="120" t="s">
        <v>114</v>
      </c>
      <c r="O4182" s="122">
        <f t="shared" si="393"/>
        <v>0</v>
      </c>
      <c r="P4182" s="123"/>
    </row>
    <row r="4183" spans="2:16" x14ac:dyDescent="0.2">
      <c r="B4183" s="124"/>
      <c r="C4183" s="137"/>
      <c r="D4183" s="138">
        <f t="shared" si="390"/>
        <v>0</v>
      </c>
      <c r="E4183" s="231"/>
      <c r="F4183" s="119"/>
      <c r="G4183" s="139">
        <f t="shared" si="394"/>
        <v>0</v>
      </c>
      <c r="H4183" s="140">
        <f t="shared" si="391"/>
        <v>0</v>
      </c>
      <c r="I4183" s="122">
        <f t="shared" si="395"/>
        <v>0</v>
      </c>
      <c r="K4183" s="120"/>
      <c r="L4183" s="141" t="e">
        <f t="shared" si="392"/>
        <v>#N/A</v>
      </c>
      <c r="M4183" s="142">
        <f>IF(C4183="ZZ Group",(SUM(IFERROR(SUM(VLOOKUP(C4183,SpeciesLookup,37,FALSE)*E4183/L4183*20*0.001),0)*(1-G4183))),SUM(IFERROR(SUM(VLOOKUP(C4183,SpeciesLookup,37,FALSE)/L4183*'6. Look Up Tables'!$M$9*0.001),0)*(1-G4183)))</f>
        <v>0</v>
      </c>
      <c r="N4183" s="120" t="s">
        <v>114</v>
      </c>
      <c r="O4183" s="122">
        <f t="shared" si="393"/>
        <v>0</v>
      </c>
      <c r="P4183" s="123"/>
    </row>
    <row r="4184" spans="2:16" x14ac:dyDescent="0.2">
      <c r="B4184" s="124"/>
      <c r="C4184" s="137"/>
      <c r="D4184" s="138">
        <f t="shared" si="390"/>
        <v>0</v>
      </c>
      <c r="E4184" s="231"/>
      <c r="F4184" s="119"/>
      <c r="G4184" s="139">
        <f t="shared" si="394"/>
        <v>0</v>
      </c>
      <c r="H4184" s="140">
        <f t="shared" si="391"/>
        <v>0</v>
      </c>
      <c r="I4184" s="122">
        <f t="shared" si="395"/>
        <v>0</v>
      </c>
      <c r="K4184" s="120"/>
      <c r="L4184" s="141" t="e">
        <f t="shared" si="392"/>
        <v>#N/A</v>
      </c>
      <c r="M4184" s="142">
        <f>IF(C4184="ZZ Group",(SUM(IFERROR(SUM(VLOOKUP(C4184,SpeciesLookup,37,FALSE)*E4184/L4184*20*0.001),0)*(1-G4184))),SUM(IFERROR(SUM(VLOOKUP(C4184,SpeciesLookup,37,FALSE)/L4184*'6. Look Up Tables'!$M$9*0.001),0)*(1-G4184)))</f>
        <v>0</v>
      </c>
      <c r="N4184" s="120" t="s">
        <v>114</v>
      </c>
      <c r="O4184" s="122">
        <f t="shared" si="393"/>
        <v>0</v>
      </c>
      <c r="P4184" s="123"/>
    </row>
    <row r="4185" spans="2:16" x14ac:dyDescent="0.2">
      <c r="B4185" s="124"/>
      <c r="C4185" s="137"/>
      <c r="D4185" s="138">
        <f t="shared" si="390"/>
        <v>0</v>
      </c>
      <c r="E4185" s="231"/>
      <c r="F4185" s="119"/>
      <c r="G4185" s="139">
        <f t="shared" si="394"/>
        <v>0</v>
      </c>
      <c r="H4185" s="140">
        <f t="shared" si="391"/>
        <v>0</v>
      </c>
      <c r="I4185" s="122">
        <f t="shared" si="395"/>
        <v>0</v>
      </c>
      <c r="K4185" s="120"/>
      <c r="L4185" s="141" t="e">
        <f t="shared" si="392"/>
        <v>#N/A</v>
      </c>
      <c r="M4185" s="142">
        <f>IF(C4185="ZZ Group",(SUM(IFERROR(SUM(VLOOKUP(C4185,SpeciesLookup,37,FALSE)*E4185/L4185*20*0.001),0)*(1-G4185))),SUM(IFERROR(SUM(VLOOKUP(C4185,SpeciesLookup,37,FALSE)/L4185*'6. Look Up Tables'!$M$9*0.001),0)*(1-G4185)))</f>
        <v>0</v>
      </c>
      <c r="N4185" s="120" t="s">
        <v>114</v>
      </c>
      <c r="O4185" s="122">
        <f t="shared" si="393"/>
        <v>0</v>
      </c>
      <c r="P4185" s="123"/>
    </row>
    <row r="4186" spans="2:16" x14ac:dyDescent="0.2">
      <c r="B4186" s="124"/>
      <c r="C4186" s="137"/>
      <c r="D4186" s="138">
        <f t="shared" si="390"/>
        <v>0</v>
      </c>
      <c r="E4186" s="231"/>
      <c r="F4186" s="119"/>
      <c r="G4186" s="139">
        <f t="shared" si="394"/>
        <v>0</v>
      </c>
      <c r="H4186" s="140">
        <f t="shared" si="391"/>
        <v>0</v>
      </c>
      <c r="I4186" s="122">
        <f t="shared" si="395"/>
        <v>0</v>
      </c>
      <c r="K4186" s="120"/>
      <c r="L4186" s="141" t="e">
        <f t="shared" si="392"/>
        <v>#N/A</v>
      </c>
      <c r="M4186" s="142">
        <f>IF(C4186="ZZ Group",(SUM(IFERROR(SUM(VLOOKUP(C4186,SpeciesLookup,37,FALSE)*E4186/L4186*20*0.001),0)*(1-G4186))),SUM(IFERROR(SUM(VLOOKUP(C4186,SpeciesLookup,37,FALSE)/L4186*'6. Look Up Tables'!$M$9*0.001),0)*(1-G4186)))</f>
        <v>0</v>
      </c>
      <c r="N4186" s="120" t="s">
        <v>114</v>
      </c>
      <c r="O4186" s="122">
        <f t="shared" si="393"/>
        <v>0</v>
      </c>
      <c r="P4186" s="123"/>
    </row>
    <row r="4187" spans="2:16" x14ac:dyDescent="0.2">
      <c r="B4187" s="124"/>
      <c r="C4187" s="137"/>
      <c r="D4187" s="138">
        <f t="shared" si="390"/>
        <v>0</v>
      </c>
      <c r="E4187" s="231"/>
      <c r="F4187" s="119"/>
      <c r="G4187" s="139">
        <f t="shared" si="394"/>
        <v>0</v>
      </c>
      <c r="H4187" s="140">
        <f t="shared" si="391"/>
        <v>0</v>
      </c>
      <c r="I4187" s="122">
        <f t="shared" si="395"/>
        <v>0</v>
      </c>
      <c r="K4187" s="120"/>
      <c r="L4187" s="141" t="e">
        <f t="shared" si="392"/>
        <v>#N/A</v>
      </c>
      <c r="M4187" s="142">
        <f>IF(C4187="ZZ Group",(SUM(IFERROR(SUM(VLOOKUP(C4187,SpeciesLookup,37,FALSE)*E4187/L4187*20*0.001),0)*(1-G4187))),SUM(IFERROR(SUM(VLOOKUP(C4187,SpeciesLookup,37,FALSE)/L4187*'6. Look Up Tables'!$M$9*0.001),0)*(1-G4187)))</f>
        <v>0</v>
      </c>
      <c r="N4187" s="120" t="s">
        <v>114</v>
      </c>
      <c r="O4187" s="122">
        <f t="shared" si="393"/>
        <v>0</v>
      </c>
      <c r="P4187" s="123"/>
    </row>
    <row r="4188" spans="2:16" x14ac:dyDescent="0.2">
      <c r="B4188" s="124"/>
      <c r="C4188" s="137"/>
      <c r="D4188" s="138">
        <f t="shared" si="390"/>
        <v>0</v>
      </c>
      <c r="E4188" s="231"/>
      <c r="F4188" s="119"/>
      <c r="G4188" s="139">
        <f t="shared" si="394"/>
        <v>0</v>
      </c>
      <c r="H4188" s="140">
        <f t="shared" si="391"/>
        <v>0</v>
      </c>
      <c r="I4188" s="122">
        <f t="shared" si="395"/>
        <v>0</v>
      </c>
      <c r="K4188" s="120"/>
      <c r="L4188" s="141" t="e">
        <f t="shared" si="392"/>
        <v>#N/A</v>
      </c>
      <c r="M4188" s="142">
        <f>IF(C4188="ZZ Group",(SUM(IFERROR(SUM(VLOOKUP(C4188,SpeciesLookup,37,FALSE)*E4188/L4188*20*0.001),0)*(1-G4188))),SUM(IFERROR(SUM(VLOOKUP(C4188,SpeciesLookup,37,FALSE)/L4188*'6. Look Up Tables'!$M$9*0.001),0)*(1-G4188)))</f>
        <v>0</v>
      </c>
      <c r="N4188" s="120" t="s">
        <v>114</v>
      </c>
      <c r="O4188" s="122">
        <f t="shared" si="393"/>
        <v>0</v>
      </c>
      <c r="P4188" s="123"/>
    </row>
    <row r="4189" spans="2:16" x14ac:dyDescent="0.2">
      <c r="B4189" s="124"/>
      <c r="C4189" s="137"/>
      <c r="D4189" s="138">
        <f t="shared" si="390"/>
        <v>0</v>
      </c>
      <c r="E4189" s="231"/>
      <c r="F4189" s="119"/>
      <c r="G4189" s="139">
        <f t="shared" si="394"/>
        <v>0</v>
      </c>
      <c r="H4189" s="140">
        <f t="shared" si="391"/>
        <v>0</v>
      </c>
      <c r="I4189" s="122">
        <f t="shared" si="395"/>
        <v>0</v>
      </c>
      <c r="K4189" s="120"/>
      <c r="L4189" s="141" t="e">
        <f t="shared" si="392"/>
        <v>#N/A</v>
      </c>
      <c r="M4189" s="142">
        <f>IF(C4189="ZZ Group",(SUM(IFERROR(SUM(VLOOKUP(C4189,SpeciesLookup,37,FALSE)*E4189/L4189*20*0.001),0)*(1-G4189))),SUM(IFERROR(SUM(VLOOKUP(C4189,SpeciesLookup,37,FALSE)/L4189*'6. Look Up Tables'!$M$9*0.001),0)*(1-G4189)))</f>
        <v>0</v>
      </c>
      <c r="N4189" s="120" t="s">
        <v>114</v>
      </c>
      <c r="O4189" s="122">
        <f t="shared" si="393"/>
        <v>0</v>
      </c>
      <c r="P4189" s="123"/>
    </row>
    <row r="4190" spans="2:16" x14ac:dyDescent="0.2">
      <c r="B4190" s="124"/>
      <c r="C4190" s="137"/>
      <c r="D4190" s="138">
        <f t="shared" si="390"/>
        <v>0</v>
      </c>
      <c r="E4190" s="231"/>
      <c r="F4190" s="119"/>
      <c r="G4190" s="139">
        <f t="shared" si="394"/>
        <v>0</v>
      </c>
      <c r="H4190" s="140">
        <f t="shared" si="391"/>
        <v>0</v>
      </c>
      <c r="I4190" s="122">
        <f t="shared" si="395"/>
        <v>0</v>
      </c>
      <c r="K4190" s="120"/>
      <c r="L4190" s="141" t="e">
        <f t="shared" si="392"/>
        <v>#N/A</v>
      </c>
      <c r="M4190" s="142">
        <f>IF(C4190="ZZ Group",(SUM(IFERROR(SUM(VLOOKUP(C4190,SpeciesLookup,37,FALSE)*E4190/L4190*20*0.001),0)*(1-G4190))),SUM(IFERROR(SUM(VLOOKUP(C4190,SpeciesLookup,37,FALSE)/L4190*'6. Look Up Tables'!$M$9*0.001),0)*(1-G4190)))</f>
        <v>0</v>
      </c>
      <c r="N4190" s="120" t="s">
        <v>114</v>
      </c>
      <c r="O4190" s="122">
        <f t="shared" si="393"/>
        <v>0</v>
      </c>
      <c r="P4190" s="123"/>
    </row>
    <row r="4191" spans="2:16" x14ac:dyDescent="0.2">
      <c r="B4191" s="124"/>
      <c r="C4191" s="137"/>
      <c r="D4191" s="138">
        <f t="shared" si="390"/>
        <v>0</v>
      </c>
      <c r="E4191" s="231"/>
      <c r="F4191" s="119"/>
      <c r="G4191" s="139">
        <f t="shared" si="394"/>
        <v>0</v>
      </c>
      <c r="H4191" s="140">
        <f t="shared" si="391"/>
        <v>0</v>
      </c>
      <c r="I4191" s="122">
        <f t="shared" si="395"/>
        <v>0</v>
      </c>
      <c r="K4191" s="120"/>
      <c r="L4191" s="141" t="e">
        <f t="shared" si="392"/>
        <v>#N/A</v>
      </c>
      <c r="M4191" s="142">
        <f>IF(C4191="ZZ Group",(SUM(IFERROR(SUM(VLOOKUP(C4191,SpeciesLookup,37,FALSE)*E4191/L4191*20*0.001),0)*(1-G4191))),SUM(IFERROR(SUM(VLOOKUP(C4191,SpeciesLookup,37,FALSE)/L4191*'6. Look Up Tables'!$M$9*0.001),0)*(1-G4191)))</f>
        <v>0</v>
      </c>
      <c r="N4191" s="120" t="s">
        <v>114</v>
      </c>
      <c r="O4191" s="122">
        <f t="shared" si="393"/>
        <v>0</v>
      </c>
      <c r="P4191" s="123"/>
    </row>
    <row r="4192" spans="2:16" x14ac:dyDescent="0.2">
      <c r="B4192" s="124"/>
      <c r="C4192" s="137"/>
      <c r="D4192" s="138">
        <f t="shared" si="390"/>
        <v>0</v>
      </c>
      <c r="E4192" s="231"/>
      <c r="F4192" s="119"/>
      <c r="G4192" s="139">
        <f t="shared" si="394"/>
        <v>0</v>
      </c>
      <c r="H4192" s="140">
        <f t="shared" si="391"/>
        <v>0</v>
      </c>
      <c r="I4192" s="122">
        <f t="shared" si="395"/>
        <v>0</v>
      </c>
      <c r="K4192" s="120"/>
      <c r="L4192" s="141" t="e">
        <f t="shared" si="392"/>
        <v>#N/A</v>
      </c>
      <c r="M4192" s="142">
        <f>IF(C4192="ZZ Group",(SUM(IFERROR(SUM(VLOOKUP(C4192,SpeciesLookup,37,FALSE)*E4192/L4192*20*0.001),0)*(1-G4192))),SUM(IFERROR(SUM(VLOOKUP(C4192,SpeciesLookup,37,FALSE)/L4192*'6. Look Up Tables'!$M$9*0.001),0)*(1-G4192)))</f>
        <v>0</v>
      </c>
      <c r="N4192" s="120" t="s">
        <v>114</v>
      </c>
      <c r="O4192" s="122">
        <f t="shared" si="393"/>
        <v>0</v>
      </c>
      <c r="P4192" s="123"/>
    </row>
    <row r="4193" spans="2:16" x14ac:dyDescent="0.2">
      <c r="B4193" s="124"/>
      <c r="C4193" s="137"/>
      <c r="D4193" s="138">
        <f t="shared" si="390"/>
        <v>0</v>
      </c>
      <c r="E4193" s="231"/>
      <c r="F4193" s="119"/>
      <c r="G4193" s="139">
        <f t="shared" si="394"/>
        <v>0</v>
      </c>
      <c r="H4193" s="140">
        <f t="shared" si="391"/>
        <v>0</v>
      </c>
      <c r="I4193" s="122">
        <f t="shared" si="395"/>
        <v>0</v>
      </c>
      <c r="K4193" s="120"/>
      <c r="L4193" s="141" t="e">
        <f t="shared" si="392"/>
        <v>#N/A</v>
      </c>
      <c r="M4193" s="142">
        <f>IF(C4193="ZZ Group",(SUM(IFERROR(SUM(VLOOKUP(C4193,SpeciesLookup,37,FALSE)*E4193/L4193*20*0.001),0)*(1-G4193))),SUM(IFERROR(SUM(VLOOKUP(C4193,SpeciesLookup,37,FALSE)/L4193*'6. Look Up Tables'!$M$9*0.001),0)*(1-G4193)))</f>
        <v>0</v>
      </c>
      <c r="N4193" s="120" t="s">
        <v>114</v>
      </c>
      <c r="O4193" s="122">
        <f t="shared" si="393"/>
        <v>0</v>
      </c>
      <c r="P4193" s="123"/>
    </row>
    <row r="4194" spans="2:16" x14ac:dyDescent="0.2">
      <c r="B4194" s="124"/>
      <c r="C4194" s="137"/>
      <c r="D4194" s="138">
        <f t="shared" si="390"/>
        <v>0</v>
      </c>
      <c r="E4194" s="231"/>
      <c r="F4194" s="119"/>
      <c r="G4194" s="139">
        <f t="shared" si="394"/>
        <v>0</v>
      </c>
      <c r="H4194" s="140">
        <f t="shared" si="391"/>
        <v>0</v>
      </c>
      <c r="I4194" s="122">
        <f t="shared" si="395"/>
        <v>0</v>
      </c>
      <c r="K4194" s="120"/>
      <c r="L4194" s="141" t="e">
        <f t="shared" si="392"/>
        <v>#N/A</v>
      </c>
      <c r="M4194" s="142">
        <f>IF(C4194="ZZ Group",(SUM(IFERROR(SUM(VLOOKUP(C4194,SpeciesLookup,37,FALSE)*E4194/L4194*20*0.001),0)*(1-G4194))),SUM(IFERROR(SUM(VLOOKUP(C4194,SpeciesLookup,37,FALSE)/L4194*'6. Look Up Tables'!$M$9*0.001),0)*(1-G4194)))</f>
        <v>0</v>
      </c>
      <c r="N4194" s="120" t="s">
        <v>114</v>
      </c>
      <c r="O4194" s="122">
        <f t="shared" si="393"/>
        <v>0</v>
      </c>
      <c r="P4194" s="123"/>
    </row>
    <row r="4195" spans="2:16" x14ac:dyDescent="0.2">
      <c r="B4195" s="124"/>
      <c r="C4195" s="137"/>
      <c r="D4195" s="138">
        <f t="shared" si="390"/>
        <v>0</v>
      </c>
      <c r="E4195" s="231"/>
      <c r="F4195" s="119"/>
      <c r="G4195" s="139">
        <f t="shared" si="394"/>
        <v>0</v>
      </c>
      <c r="H4195" s="140">
        <f t="shared" si="391"/>
        <v>0</v>
      </c>
      <c r="I4195" s="122">
        <f t="shared" si="395"/>
        <v>0</v>
      </c>
      <c r="K4195" s="120"/>
      <c r="L4195" s="141" t="e">
        <f t="shared" si="392"/>
        <v>#N/A</v>
      </c>
      <c r="M4195" s="142">
        <f>IF(C4195="ZZ Group",(SUM(IFERROR(SUM(VLOOKUP(C4195,SpeciesLookup,37,FALSE)*E4195/L4195*20*0.001),0)*(1-G4195))),SUM(IFERROR(SUM(VLOOKUP(C4195,SpeciesLookup,37,FALSE)/L4195*'6. Look Up Tables'!$M$9*0.001),0)*(1-G4195)))</f>
        <v>0</v>
      </c>
      <c r="N4195" s="120" t="s">
        <v>114</v>
      </c>
      <c r="O4195" s="122">
        <f t="shared" si="393"/>
        <v>0</v>
      </c>
      <c r="P4195" s="123"/>
    </row>
    <row r="4196" spans="2:16" x14ac:dyDescent="0.2">
      <c r="B4196" s="124"/>
      <c r="C4196" s="137"/>
      <c r="D4196" s="138">
        <f t="shared" si="390"/>
        <v>0</v>
      </c>
      <c r="E4196" s="231"/>
      <c r="F4196" s="119"/>
      <c r="G4196" s="139">
        <f t="shared" si="394"/>
        <v>0</v>
      </c>
      <c r="H4196" s="140">
        <f t="shared" si="391"/>
        <v>0</v>
      </c>
      <c r="I4196" s="122">
        <f t="shared" si="395"/>
        <v>0</v>
      </c>
      <c r="K4196" s="120"/>
      <c r="L4196" s="141" t="e">
        <f t="shared" si="392"/>
        <v>#N/A</v>
      </c>
      <c r="M4196" s="142">
        <f>IF(C4196="ZZ Group",(SUM(IFERROR(SUM(VLOOKUP(C4196,SpeciesLookup,37,FALSE)*E4196/L4196*20*0.001),0)*(1-G4196))),SUM(IFERROR(SUM(VLOOKUP(C4196,SpeciesLookup,37,FALSE)/L4196*'6. Look Up Tables'!$M$9*0.001),0)*(1-G4196)))</f>
        <v>0</v>
      </c>
      <c r="N4196" s="120" t="s">
        <v>114</v>
      </c>
      <c r="O4196" s="122">
        <f t="shared" si="393"/>
        <v>0</v>
      </c>
      <c r="P4196" s="123"/>
    </row>
    <row r="4197" spans="2:16" x14ac:dyDescent="0.2">
      <c r="B4197" s="124"/>
      <c r="C4197" s="137"/>
      <c r="D4197" s="138">
        <f t="shared" si="390"/>
        <v>0</v>
      </c>
      <c r="E4197" s="231"/>
      <c r="F4197" s="119"/>
      <c r="G4197" s="139">
        <f t="shared" si="394"/>
        <v>0</v>
      </c>
      <c r="H4197" s="140">
        <f t="shared" si="391"/>
        <v>0</v>
      </c>
      <c r="I4197" s="122">
        <f t="shared" si="395"/>
        <v>0</v>
      </c>
      <c r="K4197" s="120"/>
      <c r="L4197" s="141" t="e">
        <f t="shared" si="392"/>
        <v>#N/A</v>
      </c>
      <c r="M4197" s="142">
        <f>IF(C4197="ZZ Group",(SUM(IFERROR(SUM(VLOOKUP(C4197,SpeciesLookup,37,FALSE)*E4197/L4197*20*0.001),0)*(1-G4197))),SUM(IFERROR(SUM(VLOOKUP(C4197,SpeciesLookup,37,FALSE)/L4197*'6. Look Up Tables'!$M$9*0.001),0)*(1-G4197)))</f>
        <v>0</v>
      </c>
      <c r="N4197" s="120" t="s">
        <v>114</v>
      </c>
      <c r="O4197" s="122">
        <f t="shared" si="393"/>
        <v>0</v>
      </c>
      <c r="P4197" s="123"/>
    </row>
    <row r="4198" spans="2:16" x14ac:dyDescent="0.2">
      <c r="B4198" s="124"/>
      <c r="C4198" s="137"/>
      <c r="D4198" s="138">
        <f t="shared" si="390"/>
        <v>0</v>
      </c>
      <c r="E4198" s="231"/>
      <c r="F4198" s="119"/>
      <c r="G4198" s="139">
        <f t="shared" si="394"/>
        <v>0</v>
      </c>
      <c r="H4198" s="140">
        <f t="shared" si="391"/>
        <v>0</v>
      </c>
      <c r="I4198" s="122">
        <f t="shared" si="395"/>
        <v>0</v>
      </c>
      <c r="K4198" s="120"/>
      <c r="L4198" s="141" t="e">
        <f t="shared" si="392"/>
        <v>#N/A</v>
      </c>
      <c r="M4198" s="142">
        <f>IF(C4198="ZZ Group",(SUM(IFERROR(SUM(VLOOKUP(C4198,SpeciesLookup,37,FALSE)*E4198/L4198*20*0.001),0)*(1-G4198))),SUM(IFERROR(SUM(VLOOKUP(C4198,SpeciesLookup,37,FALSE)/L4198*'6. Look Up Tables'!$M$9*0.001),0)*(1-G4198)))</f>
        <v>0</v>
      </c>
      <c r="N4198" s="120" t="s">
        <v>114</v>
      </c>
      <c r="O4198" s="122">
        <f t="shared" si="393"/>
        <v>0</v>
      </c>
      <c r="P4198" s="123"/>
    </row>
    <row r="4199" spans="2:16" x14ac:dyDescent="0.2">
      <c r="B4199" s="124"/>
      <c r="C4199" s="137"/>
      <c r="D4199" s="138">
        <f t="shared" si="390"/>
        <v>0</v>
      </c>
      <c r="E4199" s="231"/>
      <c r="F4199" s="119"/>
      <c r="G4199" s="139">
        <f t="shared" si="394"/>
        <v>0</v>
      </c>
      <c r="H4199" s="140">
        <f t="shared" si="391"/>
        <v>0</v>
      </c>
      <c r="I4199" s="122">
        <f t="shared" si="395"/>
        <v>0</v>
      </c>
      <c r="K4199" s="120"/>
      <c r="L4199" s="141" t="e">
        <f t="shared" si="392"/>
        <v>#N/A</v>
      </c>
      <c r="M4199" s="142">
        <f>IF(C4199="ZZ Group",(SUM(IFERROR(SUM(VLOOKUP(C4199,SpeciesLookup,37,FALSE)*E4199/L4199*20*0.001),0)*(1-G4199))),SUM(IFERROR(SUM(VLOOKUP(C4199,SpeciesLookup,37,FALSE)/L4199*'6. Look Up Tables'!$M$9*0.001),0)*(1-G4199)))</f>
        <v>0</v>
      </c>
      <c r="N4199" s="120" t="s">
        <v>114</v>
      </c>
      <c r="O4199" s="122">
        <f t="shared" si="393"/>
        <v>0</v>
      </c>
      <c r="P4199" s="123"/>
    </row>
    <row r="4200" spans="2:16" x14ac:dyDescent="0.2">
      <c r="B4200" s="124"/>
      <c r="C4200" s="137"/>
      <c r="D4200" s="138">
        <f t="shared" si="390"/>
        <v>0</v>
      </c>
      <c r="E4200" s="231"/>
      <c r="F4200" s="119"/>
      <c r="G4200" s="139">
        <f t="shared" si="394"/>
        <v>0</v>
      </c>
      <c r="H4200" s="140">
        <f t="shared" si="391"/>
        <v>0</v>
      </c>
      <c r="I4200" s="122">
        <f t="shared" si="395"/>
        <v>0</v>
      </c>
      <c r="K4200" s="120"/>
      <c r="L4200" s="141" t="e">
        <f t="shared" si="392"/>
        <v>#N/A</v>
      </c>
      <c r="M4200" s="142">
        <f>IF(C4200="ZZ Group",(SUM(IFERROR(SUM(VLOOKUP(C4200,SpeciesLookup,37,FALSE)*E4200/L4200*20*0.001),0)*(1-G4200))),SUM(IFERROR(SUM(VLOOKUP(C4200,SpeciesLookup,37,FALSE)/L4200*'6. Look Up Tables'!$M$9*0.001),0)*(1-G4200)))</f>
        <v>0</v>
      </c>
      <c r="N4200" s="120" t="s">
        <v>114</v>
      </c>
      <c r="O4200" s="122">
        <f t="shared" si="393"/>
        <v>0</v>
      </c>
      <c r="P4200" s="123"/>
    </row>
    <row r="4201" spans="2:16" x14ac:dyDescent="0.2">
      <c r="B4201" s="124"/>
      <c r="C4201" s="137"/>
      <c r="D4201" s="138">
        <f t="shared" si="390"/>
        <v>0</v>
      </c>
      <c r="E4201" s="231"/>
      <c r="F4201" s="119"/>
      <c r="G4201" s="139">
        <f t="shared" si="394"/>
        <v>0</v>
      </c>
      <c r="H4201" s="140">
        <f t="shared" si="391"/>
        <v>0</v>
      </c>
      <c r="I4201" s="122">
        <f t="shared" si="395"/>
        <v>0</v>
      </c>
      <c r="K4201" s="120"/>
      <c r="L4201" s="141" t="e">
        <f t="shared" si="392"/>
        <v>#N/A</v>
      </c>
      <c r="M4201" s="142">
        <f>IF(C4201="ZZ Group",(SUM(IFERROR(SUM(VLOOKUP(C4201,SpeciesLookup,37,FALSE)*E4201/L4201*20*0.001),0)*(1-G4201))),SUM(IFERROR(SUM(VLOOKUP(C4201,SpeciesLookup,37,FALSE)/L4201*'6. Look Up Tables'!$M$9*0.001),0)*(1-G4201)))</f>
        <v>0</v>
      </c>
      <c r="N4201" s="120" t="s">
        <v>114</v>
      </c>
      <c r="O4201" s="122">
        <f t="shared" si="393"/>
        <v>0</v>
      </c>
      <c r="P4201" s="123"/>
    </row>
    <row r="4202" spans="2:16" x14ac:dyDescent="0.2">
      <c r="B4202" s="124"/>
      <c r="C4202" s="137"/>
      <c r="D4202" s="138">
        <f t="shared" si="390"/>
        <v>0</v>
      </c>
      <c r="E4202" s="231"/>
      <c r="F4202" s="119"/>
      <c r="G4202" s="139">
        <f t="shared" si="394"/>
        <v>0</v>
      </c>
      <c r="H4202" s="140">
        <f t="shared" si="391"/>
        <v>0</v>
      </c>
      <c r="I4202" s="122">
        <f t="shared" si="395"/>
        <v>0</v>
      </c>
      <c r="K4202" s="120"/>
      <c r="L4202" s="141" t="e">
        <f t="shared" si="392"/>
        <v>#N/A</v>
      </c>
      <c r="M4202" s="142">
        <f>IF(C4202="ZZ Group",(SUM(IFERROR(SUM(VLOOKUP(C4202,SpeciesLookup,37,FALSE)*E4202/L4202*20*0.001),0)*(1-G4202))),SUM(IFERROR(SUM(VLOOKUP(C4202,SpeciesLookup,37,FALSE)/L4202*'6. Look Up Tables'!$M$9*0.001),0)*(1-G4202)))</f>
        <v>0</v>
      </c>
      <c r="N4202" s="120" t="s">
        <v>114</v>
      </c>
      <c r="O4202" s="122">
        <f t="shared" si="393"/>
        <v>0</v>
      </c>
      <c r="P4202" s="123"/>
    </row>
    <row r="4203" spans="2:16" x14ac:dyDescent="0.2">
      <c r="B4203" s="124"/>
      <c r="C4203" s="137"/>
      <c r="D4203" s="138">
        <f t="shared" si="390"/>
        <v>0</v>
      </c>
      <c r="E4203" s="231"/>
      <c r="F4203" s="119"/>
      <c r="G4203" s="139">
        <f t="shared" si="394"/>
        <v>0</v>
      </c>
      <c r="H4203" s="140">
        <f t="shared" si="391"/>
        <v>0</v>
      </c>
      <c r="I4203" s="122">
        <f t="shared" si="395"/>
        <v>0</v>
      </c>
      <c r="K4203" s="120"/>
      <c r="L4203" s="141" t="e">
        <f t="shared" si="392"/>
        <v>#N/A</v>
      </c>
      <c r="M4203" s="142">
        <f>IF(C4203="ZZ Group",(SUM(IFERROR(SUM(VLOOKUP(C4203,SpeciesLookup,37,FALSE)*E4203/L4203*20*0.001),0)*(1-G4203))),SUM(IFERROR(SUM(VLOOKUP(C4203,SpeciesLookup,37,FALSE)/L4203*'6. Look Up Tables'!$M$9*0.001),0)*(1-G4203)))</f>
        <v>0</v>
      </c>
      <c r="N4203" s="120" t="s">
        <v>114</v>
      </c>
      <c r="O4203" s="122">
        <f t="shared" si="393"/>
        <v>0</v>
      </c>
      <c r="P4203" s="123"/>
    </row>
    <row r="4204" spans="2:16" x14ac:dyDescent="0.2">
      <c r="B4204" s="124"/>
      <c r="C4204" s="137"/>
      <c r="D4204" s="138">
        <f t="shared" si="390"/>
        <v>0</v>
      </c>
      <c r="E4204" s="231"/>
      <c r="F4204" s="119"/>
      <c r="G4204" s="139">
        <f t="shared" si="394"/>
        <v>0</v>
      </c>
      <c r="H4204" s="140">
        <f t="shared" si="391"/>
        <v>0</v>
      </c>
      <c r="I4204" s="122">
        <f t="shared" si="395"/>
        <v>0</v>
      </c>
      <c r="K4204" s="120"/>
      <c r="L4204" s="141" t="e">
        <f t="shared" si="392"/>
        <v>#N/A</v>
      </c>
      <c r="M4204" s="142">
        <f>IF(C4204="ZZ Group",(SUM(IFERROR(SUM(VLOOKUP(C4204,SpeciesLookup,37,FALSE)*E4204/L4204*20*0.001),0)*(1-G4204))),SUM(IFERROR(SUM(VLOOKUP(C4204,SpeciesLookup,37,FALSE)/L4204*'6. Look Up Tables'!$M$9*0.001),0)*(1-G4204)))</f>
        <v>0</v>
      </c>
      <c r="N4204" s="120" t="s">
        <v>114</v>
      </c>
      <c r="O4204" s="122">
        <f t="shared" si="393"/>
        <v>0</v>
      </c>
      <c r="P4204" s="123"/>
    </row>
    <row r="4205" spans="2:16" x14ac:dyDescent="0.2">
      <c r="B4205" s="124"/>
      <c r="C4205" s="137"/>
      <c r="D4205" s="138">
        <f t="shared" si="390"/>
        <v>0</v>
      </c>
      <c r="E4205" s="231"/>
      <c r="F4205" s="119"/>
      <c r="G4205" s="139">
        <f t="shared" si="394"/>
        <v>0</v>
      </c>
      <c r="H4205" s="140">
        <f t="shared" si="391"/>
        <v>0</v>
      </c>
      <c r="I4205" s="122">
        <f t="shared" si="395"/>
        <v>0</v>
      </c>
      <c r="K4205" s="120"/>
      <c r="L4205" s="141" t="e">
        <f t="shared" si="392"/>
        <v>#N/A</v>
      </c>
      <c r="M4205" s="142">
        <f>IF(C4205="ZZ Group",(SUM(IFERROR(SUM(VLOOKUP(C4205,SpeciesLookup,37,FALSE)*E4205/L4205*20*0.001),0)*(1-G4205))),SUM(IFERROR(SUM(VLOOKUP(C4205,SpeciesLookup,37,FALSE)/L4205*'6. Look Up Tables'!$M$9*0.001),0)*(1-G4205)))</f>
        <v>0</v>
      </c>
      <c r="N4205" s="120" t="s">
        <v>114</v>
      </c>
      <c r="O4205" s="122">
        <f t="shared" si="393"/>
        <v>0</v>
      </c>
      <c r="P4205" s="123"/>
    </row>
    <row r="4206" spans="2:16" x14ac:dyDescent="0.2">
      <c r="B4206" s="124"/>
      <c r="C4206" s="137"/>
      <c r="D4206" s="138">
        <f t="shared" si="390"/>
        <v>0</v>
      </c>
      <c r="E4206" s="231"/>
      <c r="F4206" s="119"/>
      <c r="G4206" s="139">
        <f t="shared" si="394"/>
        <v>0</v>
      </c>
      <c r="H4206" s="140">
        <f t="shared" si="391"/>
        <v>0</v>
      </c>
      <c r="I4206" s="122">
        <f t="shared" si="395"/>
        <v>0</v>
      </c>
      <c r="K4206" s="120"/>
      <c r="L4206" s="141" t="e">
        <f t="shared" si="392"/>
        <v>#N/A</v>
      </c>
      <c r="M4206" s="142">
        <f>IF(C4206="ZZ Group",(SUM(IFERROR(SUM(VLOOKUP(C4206,SpeciesLookup,37,FALSE)*E4206/L4206*20*0.001),0)*(1-G4206))),SUM(IFERROR(SUM(VLOOKUP(C4206,SpeciesLookup,37,FALSE)/L4206*'6. Look Up Tables'!$M$9*0.001),0)*(1-G4206)))</f>
        <v>0</v>
      </c>
      <c r="N4206" s="120" t="s">
        <v>114</v>
      </c>
      <c r="O4206" s="122">
        <f t="shared" si="393"/>
        <v>0</v>
      </c>
      <c r="P4206" s="123"/>
    </row>
    <row r="4207" spans="2:16" x14ac:dyDescent="0.2">
      <c r="B4207" s="124"/>
      <c r="C4207" s="137"/>
      <c r="D4207" s="138">
        <f t="shared" si="390"/>
        <v>0</v>
      </c>
      <c r="E4207" s="231"/>
      <c r="F4207" s="119"/>
      <c r="G4207" s="139">
        <f t="shared" si="394"/>
        <v>0</v>
      </c>
      <c r="H4207" s="140">
        <f t="shared" si="391"/>
        <v>0</v>
      </c>
      <c r="I4207" s="122">
        <f t="shared" si="395"/>
        <v>0</v>
      </c>
      <c r="K4207" s="120"/>
      <c r="L4207" s="141" t="e">
        <f t="shared" si="392"/>
        <v>#N/A</v>
      </c>
      <c r="M4207" s="142">
        <f>IF(C4207="ZZ Group",(SUM(IFERROR(SUM(VLOOKUP(C4207,SpeciesLookup,37,FALSE)*E4207/L4207*20*0.001),0)*(1-G4207))),SUM(IFERROR(SUM(VLOOKUP(C4207,SpeciesLookup,37,FALSE)/L4207*'6. Look Up Tables'!$M$9*0.001),0)*(1-G4207)))</f>
        <v>0</v>
      </c>
      <c r="N4207" s="120" t="s">
        <v>114</v>
      </c>
      <c r="O4207" s="122">
        <f t="shared" si="393"/>
        <v>0</v>
      </c>
      <c r="P4207" s="123"/>
    </row>
    <row r="4208" spans="2:16" x14ac:dyDescent="0.2">
      <c r="B4208" s="124"/>
      <c r="C4208" s="137"/>
      <c r="D4208" s="138">
        <f t="shared" si="390"/>
        <v>0</v>
      </c>
      <c r="E4208" s="231"/>
      <c r="F4208" s="119"/>
      <c r="G4208" s="139">
        <f t="shared" si="394"/>
        <v>0</v>
      </c>
      <c r="H4208" s="140">
        <f t="shared" si="391"/>
        <v>0</v>
      </c>
      <c r="I4208" s="122">
        <f t="shared" si="395"/>
        <v>0</v>
      </c>
      <c r="K4208" s="120"/>
      <c r="L4208" s="141" t="e">
        <f t="shared" si="392"/>
        <v>#N/A</v>
      </c>
      <c r="M4208" s="142">
        <f>IF(C4208="ZZ Group",(SUM(IFERROR(SUM(VLOOKUP(C4208,SpeciesLookup,37,FALSE)*E4208/L4208*20*0.001),0)*(1-G4208))),SUM(IFERROR(SUM(VLOOKUP(C4208,SpeciesLookup,37,FALSE)/L4208*'6. Look Up Tables'!$M$9*0.001),0)*(1-G4208)))</f>
        <v>0</v>
      </c>
      <c r="N4208" s="120" t="s">
        <v>114</v>
      </c>
      <c r="O4208" s="122">
        <f t="shared" si="393"/>
        <v>0</v>
      </c>
      <c r="P4208" s="123"/>
    </row>
    <row r="4209" spans="2:16" x14ac:dyDescent="0.2">
      <c r="B4209" s="124"/>
      <c r="C4209" s="137"/>
      <c r="D4209" s="138">
        <f t="shared" si="390"/>
        <v>0</v>
      </c>
      <c r="E4209" s="231"/>
      <c r="F4209" s="119"/>
      <c r="G4209" s="139">
        <f t="shared" si="394"/>
        <v>0</v>
      </c>
      <c r="H4209" s="140">
        <f t="shared" si="391"/>
        <v>0</v>
      </c>
      <c r="I4209" s="122">
        <f t="shared" si="395"/>
        <v>0</v>
      </c>
      <c r="K4209" s="120"/>
      <c r="L4209" s="141" t="e">
        <f t="shared" si="392"/>
        <v>#N/A</v>
      </c>
      <c r="M4209" s="142">
        <f>IF(C4209="ZZ Group",(SUM(IFERROR(SUM(VLOOKUP(C4209,SpeciesLookup,37,FALSE)*E4209/L4209*20*0.001),0)*(1-G4209))),SUM(IFERROR(SUM(VLOOKUP(C4209,SpeciesLookup,37,FALSE)/L4209*'6. Look Up Tables'!$M$9*0.001),0)*(1-G4209)))</f>
        <v>0</v>
      </c>
      <c r="N4209" s="120" t="s">
        <v>114</v>
      </c>
      <c r="O4209" s="122">
        <f t="shared" si="393"/>
        <v>0</v>
      </c>
      <c r="P4209" s="123"/>
    </row>
    <row r="4210" spans="2:16" x14ac:dyDescent="0.2">
      <c r="B4210" s="124"/>
      <c r="C4210" s="137"/>
      <c r="D4210" s="138">
        <f t="shared" si="390"/>
        <v>0</v>
      </c>
      <c r="E4210" s="231"/>
      <c r="F4210" s="119"/>
      <c r="G4210" s="139">
        <f t="shared" si="394"/>
        <v>0</v>
      </c>
      <c r="H4210" s="140">
        <f t="shared" si="391"/>
        <v>0</v>
      </c>
      <c r="I4210" s="122">
        <f t="shared" si="395"/>
        <v>0</v>
      </c>
      <c r="K4210" s="120"/>
      <c r="L4210" s="141" t="e">
        <f t="shared" si="392"/>
        <v>#N/A</v>
      </c>
      <c r="M4210" s="142">
        <f>IF(C4210="ZZ Group",(SUM(IFERROR(SUM(VLOOKUP(C4210,SpeciesLookup,37,FALSE)*E4210/L4210*20*0.001),0)*(1-G4210))),SUM(IFERROR(SUM(VLOOKUP(C4210,SpeciesLookup,37,FALSE)/L4210*'6. Look Up Tables'!$M$9*0.001),0)*(1-G4210)))</f>
        <v>0</v>
      </c>
      <c r="N4210" s="120" t="s">
        <v>114</v>
      </c>
      <c r="O4210" s="122">
        <f t="shared" si="393"/>
        <v>0</v>
      </c>
      <c r="P4210" s="123"/>
    </row>
    <row r="4211" spans="2:16" x14ac:dyDescent="0.2">
      <c r="B4211" s="124"/>
      <c r="C4211" s="137"/>
      <c r="D4211" s="138">
        <f t="shared" si="390"/>
        <v>0</v>
      </c>
      <c r="E4211" s="231"/>
      <c r="F4211" s="119"/>
      <c r="G4211" s="139">
        <f t="shared" si="394"/>
        <v>0</v>
      </c>
      <c r="H4211" s="140">
        <f t="shared" si="391"/>
        <v>0</v>
      </c>
      <c r="I4211" s="122">
        <f t="shared" si="395"/>
        <v>0</v>
      </c>
      <c r="K4211" s="120"/>
      <c r="L4211" s="141" t="e">
        <f t="shared" si="392"/>
        <v>#N/A</v>
      </c>
      <c r="M4211" s="142">
        <f>IF(C4211="ZZ Group",(SUM(IFERROR(SUM(VLOOKUP(C4211,SpeciesLookup,37,FALSE)*E4211/L4211*20*0.001),0)*(1-G4211))),SUM(IFERROR(SUM(VLOOKUP(C4211,SpeciesLookup,37,FALSE)/L4211*'6. Look Up Tables'!$M$9*0.001),0)*(1-G4211)))</f>
        <v>0</v>
      </c>
      <c r="N4211" s="120" t="s">
        <v>114</v>
      </c>
      <c r="O4211" s="122">
        <f t="shared" si="393"/>
        <v>0</v>
      </c>
      <c r="P4211" s="123"/>
    </row>
    <row r="4212" spans="2:16" x14ac:dyDescent="0.2">
      <c r="B4212" s="124"/>
      <c r="C4212" s="137"/>
      <c r="D4212" s="138">
        <f t="shared" si="390"/>
        <v>0</v>
      </c>
      <c r="E4212" s="231"/>
      <c r="F4212" s="119"/>
      <c r="G4212" s="139">
        <f t="shared" si="394"/>
        <v>0</v>
      </c>
      <c r="H4212" s="140">
        <f t="shared" si="391"/>
        <v>0</v>
      </c>
      <c r="I4212" s="122">
        <f t="shared" si="395"/>
        <v>0</v>
      </c>
      <c r="K4212" s="120"/>
      <c r="L4212" s="141" t="e">
        <f t="shared" si="392"/>
        <v>#N/A</v>
      </c>
      <c r="M4212" s="142">
        <f>IF(C4212="ZZ Group",(SUM(IFERROR(SUM(VLOOKUP(C4212,SpeciesLookup,37,FALSE)*E4212/L4212*20*0.001),0)*(1-G4212))),SUM(IFERROR(SUM(VLOOKUP(C4212,SpeciesLookup,37,FALSE)/L4212*'6. Look Up Tables'!$M$9*0.001),0)*(1-G4212)))</f>
        <v>0</v>
      </c>
      <c r="N4212" s="120" t="s">
        <v>114</v>
      </c>
      <c r="O4212" s="122">
        <f t="shared" si="393"/>
        <v>0</v>
      </c>
      <c r="P4212" s="123"/>
    </row>
    <row r="4213" spans="2:16" x14ac:dyDescent="0.2">
      <c r="B4213" s="124"/>
      <c r="C4213" s="137"/>
      <c r="D4213" s="138">
        <f t="shared" si="390"/>
        <v>0</v>
      </c>
      <c r="E4213" s="231"/>
      <c r="F4213" s="119"/>
      <c r="G4213" s="139">
        <f t="shared" si="394"/>
        <v>0</v>
      </c>
      <c r="H4213" s="140">
        <f t="shared" si="391"/>
        <v>0</v>
      </c>
      <c r="I4213" s="122">
        <f t="shared" si="395"/>
        <v>0</v>
      </c>
      <c r="K4213" s="120"/>
      <c r="L4213" s="141" t="e">
        <f t="shared" si="392"/>
        <v>#N/A</v>
      </c>
      <c r="M4213" s="142">
        <f>IF(C4213="ZZ Group",(SUM(IFERROR(SUM(VLOOKUP(C4213,SpeciesLookup,37,FALSE)*E4213/L4213*20*0.001),0)*(1-G4213))),SUM(IFERROR(SUM(VLOOKUP(C4213,SpeciesLookup,37,FALSE)/L4213*'6. Look Up Tables'!$M$9*0.001),0)*(1-G4213)))</f>
        <v>0</v>
      </c>
      <c r="N4213" s="120" t="s">
        <v>114</v>
      </c>
      <c r="O4213" s="122">
        <f t="shared" si="393"/>
        <v>0</v>
      </c>
      <c r="P4213" s="123"/>
    </row>
    <row r="4214" spans="2:16" x14ac:dyDescent="0.2">
      <c r="B4214" s="124"/>
      <c r="C4214" s="137"/>
      <c r="D4214" s="138">
        <f t="shared" si="390"/>
        <v>0</v>
      </c>
      <c r="E4214" s="231"/>
      <c r="F4214" s="119"/>
      <c r="G4214" s="139">
        <f t="shared" si="394"/>
        <v>0</v>
      </c>
      <c r="H4214" s="140">
        <f t="shared" si="391"/>
        <v>0</v>
      </c>
      <c r="I4214" s="122">
        <f t="shared" si="395"/>
        <v>0</v>
      </c>
      <c r="K4214" s="120"/>
      <c r="L4214" s="141" t="e">
        <f t="shared" si="392"/>
        <v>#N/A</v>
      </c>
      <c r="M4214" s="142">
        <f>IF(C4214="ZZ Group",(SUM(IFERROR(SUM(VLOOKUP(C4214,SpeciesLookup,37,FALSE)*E4214/L4214*20*0.001),0)*(1-G4214))),SUM(IFERROR(SUM(VLOOKUP(C4214,SpeciesLookup,37,FALSE)/L4214*'6. Look Up Tables'!$M$9*0.001),0)*(1-G4214)))</f>
        <v>0</v>
      </c>
      <c r="N4214" s="120" t="s">
        <v>114</v>
      </c>
      <c r="O4214" s="122">
        <f t="shared" si="393"/>
        <v>0</v>
      </c>
      <c r="P4214" s="123"/>
    </row>
    <row r="4215" spans="2:16" x14ac:dyDescent="0.2">
      <c r="B4215" s="124"/>
      <c r="C4215" s="137"/>
      <c r="D4215" s="138">
        <f t="shared" si="390"/>
        <v>0</v>
      </c>
      <c r="E4215" s="231"/>
      <c r="F4215" s="119"/>
      <c r="G4215" s="139">
        <f t="shared" si="394"/>
        <v>0</v>
      </c>
      <c r="H4215" s="140">
        <f t="shared" si="391"/>
        <v>0</v>
      </c>
      <c r="I4215" s="122">
        <f t="shared" si="395"/>
        <v>0</v>
      </c>
      <c r="K4215" s="120"/>
      <c r="L4215" s="141" t="e">
        <f t="shared" si="392"/>
        <v>#N/A</v>
      </c>
      <c r="M4215" s="142">
        <f>IF(C4215="ZZ Group",(SUM(IFERROR(SUM(VLOOKUP(C4215,SpeciesLookup,37,FALSE)*E4215/L4215*20*0.001),0)*(1-G4215))),SUM(IFERROR(SUM(VLOOKUP(C4215,SpeciesLookup,37,FALSE)/L4215*'6. Look Up Tables'!$M$9*0.001),0)*(1-G4215)))</f>
        <v>0</v>
      </c>
      <c r="N4215" s="120" t="s">
        <v>114</v>
      </c>
      <c r="O4215" s="122">
        <f t="shared" si="393"/>
        <v>0</v>
      </c>
      <c r="P4215" s="123"/>
    </row>
    <row r="4216" spans="2:16" x14ac:dyDescent="0.2">
      <c r="B4216" s="124"/>
      <c r="C4216" s="137"/>
      <c r="D4216" s="138">
        <f t="shared" si="390"/>
        <v>0</v>
      </c>
      <c r="E4216" s="231"/>
      <c r="F4216" s="119"/>
      <c r="G4216" s="139">
        <f t="shared" si="394"/>
        <v>0</v>
      </c>
      <c r="H4216" s="140">
        <f t="shared" si="391"/>
        <v>0</v>
      </c>
      <c r="I4216" s="122">
        <f t="shared" si="395"/>
        <v>0</v>
      </c>
      <c r="K4216" s="120"/>
      <c r="L4216" s="141" t="e">
        <f t="shared" si="392"/>
        <v>#N/A</v>
      </c>
      <c r="M4216" s="142">
        <f>IF(C4216="ZZ Group",(SUM(IFERROR(SUM(VLOOKUP(C4216,SpeciesLookup,37,FALSE)*E4216/L4216*20*0.001),0)*(1-G4216))),SUM(IFERROR(SUM(VLOOKUP(C4216,SpeciesLookup,37,FALSE)/L4216*'6. Look Up Tables'!$M$9*0.001),0)*(1-G4216)))</f>
        <v>0</v>
      </c>
      <c r="N4216" s="120" t="s">
        <v>114</v>
      </c>
      <c r="O4216" s="122">
        <f t="shared" si="393"/>
        <v>0</v>
      </c>
      <c r="P4216" s="123"/>
    </row>
    <row r="4217" spans="2:16" x14ac:dyDescent="0.2">
      <c r="B4217" s="124"/>
      <c r="C4217" s="137"/>
      <c r="D4217" s="138">
        <f t="shared" si="390"/>
        <v>0</v>
      </c>
      <c r="E4217" s="231"/>
      <c r="F4217" s="119"/>
      <c r="G4217" s="139">
        <f t="shared" si="394"/>
        <v>0</v>
      </c>
      <c r="H4217" s="140">
        <f t="shared" si="391"/>
        <v>0</v>
      </c>
      <c r="I4217" s="122">
        <f t="shared" si="395"/>
        <v>0</v>
      </c>
      <c r="K4217" s="120"/>
      <c r="L4217" s="141" t="e">
        <f t="shared" si="392"/>
        <v>#N/A</v>
      </c>
      <c r="M4217" s="142">
        <f>IF(C4217="ZZ Group",(SUM(IFERROR(SUM(VLOOKUP(C4217,SpeciesLookup,37,FALSE)*E4217/L4217*20*0.001),0)*(1-G4217))),SUM(IFERROR(SUM(VLOOKUP(C4217,SpeciesLookup,37,FALSE)/L4217*'6. Look Up Tables'!$M$9*0.001),0)*(1-G4217)))</f>
        <v>0</v>
      </c>
      <c r="N4217" s="120" t="s">
        <v>114</v>
      </c>
      <c r="O4217" s="122">
        <f t="shared" si="393"/>
        <v>0</v>
      </c>
      <c r="P4217" s="123"/>
    </row>
    <row r="4218" spans="2:16" x14ac:dyDescent="0.2">
      <c r="B4218" s="124"/>
      <c r="C4218" s="137"/>
      <c r="D4218" s="138">
        <f t="shared" si="390"/>
        <v>0</v>
      </c>
      <c r="E4218" s="231"/>
      <c r="F4218" s="119"/>
      <c r="G4218" s="139">
        <f t="shared" si="394"/>
        <v>0</v>
      </c>
      <c r="H4218" s="140">
        <f t="shared" si="391"/>
        <v>0</v>
      </c>
      <c r="I4218" s="122">
        <f t="shared" si="395"/>
        <v>0</v>
      </c>
      <c r="K4218" s="120"/>
      <c r="L4218" s="141" t="e">
        <f t="shared" si="392"/>
        <v>#N/A</v>
      </c>
      <c r="M4218" s="142">
        <f>IF(C4218="ZZ Group",(SUM(IFERROR(SUM(VLOOKUP(C4218,SpeciesLookup,37,FALSE)*E4218/L4218*20*0.001),0)*(1-G4218))),SUM(IFERROR(SUM(VLOOKUP(C4218,SpeciesLookup,37,FALSE)/L4218*'6. Look Up Tables'!$M$9*0.001),0)*(1-G4218)))</f>
        <v>0</v>
      </c>
      <c r="N4218" s="120" t="s">
        <v>114</v>
      </c>
      <c r="O4218" s="122">
        <f t="shared" si="393"/>
        <v>0</v>
      </c>
      <c r="P4218" s="123"/>
    </row>
    <row r="4219" spans="2:16" x14ac:dyDescent="0.2">
      <c r="B4219" s="124"/>
      <c r="C4219" s="137"/>
      <c r="D4219" s="138">
        <f t="shared" si="390"/>
        <v>0</v>
      </c>
      <c r="E4219" s="231"/>
      <c r="F4219" s="119"/>
      <c r="G4219" s="139">
        <f t="shared" si="394"/>
        <v>0</v>
      </c>
      <c r="H4219" s="140">
        <f t="shared" si="391"/>
        <v>0</v>
      </c>
      <c r="I4219" s="122">
        <f t="shared" si="395"/>
        <v>0</v>
      </c>
      <c r="K4219" s="120"/>
      <c r="L4219" s="141" t="e">
        <f t="shared" si="392"/>
        <v>#N/A</v>
      </c>
      <c r="M4219" s="142">
        <f>IF(C4219="ZZ Group",(SUM(IFERROR(SUM(VLOOKUP(C4219,SpeciesLookup,37,FALSE)*E4219/L4219*20*0.001),0)*(1-G4219))),SUM(IFERROR(SUM(VLOOKUP(C4219,SpeciesLookup,37,FALSE)/L4219*'6. Look Up Tables'!$M$9*0.001),0)*(1-G4219)))</f>
        <v>0</v>
      </c>
      <c r="N4219" s="120" t="s">
        <v>114</v>
      </c>
      <c r="O4219" s="122">
        <f t="shared" si="393"/>
        <v>0</v>
      </c>
      <c r="P4219" s="123"/>
    </row>
    <row r="4220" spans="2:16" x14ac:dyDescent="0.2">
      <c r="B4220" s="124"/>
      <c r="C4220" s="137"/>
      <c r="D4220" s="138">
        <f t="shared" si="390"/>
        <v>0</v>
      </c>
      <c r="E4220" s="231"/>
      <c r="F4220" s="119"/>
      <c r="G4220" s="139">
        <f t="shared" si="394"/>
        <v>0</v>
      </c>
      <c r="H4220" s="140">
        <f t="shared" si="391"/>
        <v>0</v>
      </c>
      <c r="I4220" s="122">
        <f t="shared" si="395"/>
        <v>0</v>
      </c>
      <c r="K4220" s="120"/>
      <c r="L4220" s="141" t="e">
        <f t="shared" si="392"/>
        <v>#N/A</v>
      </c>
      <c r="M4220" s="142">
        <f>IF(C4220="ZZ Group",(SUM(IFERROR(SUM(VLOOKUP(C4220,SpeciesLookup,37,FALSE)*E4220/L4220*20*0.001),0)*(1-G4220))),SUM(IFERROR(SUM(VLOOKUP(C4220,SpeciesLookup,37,FALSE)/L4220*'6. Look Up Tables'!$M$9*0.001),0)*(1-G4220)))</f>
        <v>0</v>
      </c>
      <c r="N4220" s="120" t="s">
        <v>114</v>
      </c>
      <c r="O4220" s="122">
        <f t="shared" si="393"/>
        <v>0</v>
      </c>
      <c r="P4220" s="123"/>
    </row>
    <row r="4221" spans="2:16" x14ac:dyDescent="0.2">
      <c r="B4221" s="124"/>
      <c r="C4221" s="137"/>
      <c r="D4221" s="138">
        <f t="shared" si="390"/>
        <v>0</v>
      </c>
      <c r="E4221" s="231"/>
      <c r="F4221" s="119"/>
      <c r="G4221" s="139">
        <f t="shared" si="394"/>
        <v>0</v>
      </c>
      <c r="H4221" s="140">
        <f t="shared" si="391"/>
        <v>0</v>
      </c>
      <c r="I4221" s="122">
        <f t="shared" si="395"/>
        <v>0</v>
      </c>
      <c r="K4221" s="120"/>
      <c r="L4221" s="141" t="e">
        <f t="shared" si="392"/>
        <v>#N/A</v>
      </c>
      <c r="M4221" s="142">
        <f>IF(C4221="ZZ Group",(SUM(IFERROR(SUM(VLOOKUP(C4221,SpeciesLookup,37,FALSE)*E4221/L4221*20*0.001),0)*(1-G4221))),SUM(IFERROR(SUM(VLOOKUP(C4221,SpeciesLookup,37,FALSE)/L4221*'6. Look Up Tables'!$M$9*0.001),0)*(1-G4221)))</f>
        <v>0</v>
      </c>
      <c r="N4221" s="120" t="s">
        <v>114</v>
      </c>
      <c r="O4221" s="122">
        <f t="shared" si="393"/>
        <v>0</v>
      </c>
      <c r="P4221" s="123"/>
    </row>
    <row r="4222" spans="2:16" x14ac:dyDescent="0.2">
      <c r="B4222" s="124"/>
      <c r="C4222" s="137"/>
      <c r="D4222" s="138">
        <f t="shared" si="390"/>
        <v>0</v>
      </c>
      <c r="E4222" s="231"/>
      <c r="F4222" s="119"/>
      <c r="G4222" s="139">
        <f t="shared" si="394"/>
        <v>0</v>
      </c>
      <c r="H4222" s="140">
        <f t="shared" si="391"/>
        <v>0</v>
      </c>
      <c r="I4222" s="122">
        <f t="shared" si="395"/>
        <v>0</v>
      </c>
      <c r="K4222" s="120"/>
      <c r="L4222" s="141" t="e">
        <f t="shared" si="392"/>
        <v>#N/A</v>
      </c>
      <c r="M4222" s="142">
        <f>IF(C4222="ZZ Group",(SUM(IFERROR(SUM(VLOOKUP(C4222,SpeciesLookup,37,FALSE)*E4222/L4222*20*0.001),0)*(1-G4222))),SUM(IFERROR(SUM(VLOOKUP(C4222,SpeciesLookup,37,FALSE)/L4222*'6. Look Up Tables'!$M$9*0.001),0)*(1-G4222)))</f>
        <v>0</v>
      </c>
      <c r="N4222" s="120" t="s">
        <v>114</v>
      </c>
      <c r="O4222" s="122">
        <f t="shared" si="393"/>
        <v>0</v>
      </c>
      <c r="P4222" s="123"/>
    </row>
    <row r="4223" spans="2:16" x14ac:dyDescent="0.2">
      <c r="B4223" s="124"/>
      <c r="C4223" s="137"/>
      <c r="D4223" s="138">
        <f t="shared" si="390"/>
        <v>0</v>
      </c>
      <c r="E4223" s="231"/>
      <c r="F4223" s="119"/>
      <c r="G4223" s="139">
        <f t="shared" si="394"/>
        <v>0</v>
      </c>
      <c r="H4223" s="140">
        <f t="shared" si="391"/>
        <v>0</v>
      </c>
      <c r="I4223" s="122">
        <f t="shared" si="395"/>
        <v>0</v>
      </c>
      <c r="K4223" s="120"/>
      <c r="L4223" s="141" t="e">
        <f t="shared" si="392"/>
        <v>#N/A</v>
      </c>
      <c r="M4223" s="142">
        <f>IF(C4223="ZZ Group",(SUM(IFERROR(SUM(VLOOKUP(C4223,SpeciesLookup,37,FALSE)*E4223/L4223*20*0.001),0)*(1-G4223))),SUM(IFERROR(SUM(VLOOKUP(C4223,SpeciesLookup,37,FALSE)/L4223*'6. Look Up Tables'!$M$9*0.001),0)*(1-G4223)))</f>
        <v>0</v>
      </c>
      <c r="N4223" s="120" t="s">
        <v>114</v>
      </c>
      <c r="O4223" s="122">
        <f t="shared" si="393"/>
        <v>0</v>
      </c>
      <c r="P4223" s="123"/>
    </row>
    <row r="4224" spans="2:16" x14ac:dyDescent="0.2">
      <c r="B4224" s="124"/>
      <c r="C4224" s="137"/>
      <c r="D4224" s="138">
        <f t="shared" si="390"/>
        <v>0</v>
      </c>
      <c r="E4224" s="231"/>
      <c r="F4224" s="119"/>
      <c r="G4224" s="139">
        <f t="shared" si="394"/>
        <v>0</v>
      </c>
      <c r="H4224" s="140">
        <f t="shared" si="391"/>
        <v>0</v>
      </c>
      <c r="I4224" s="122">
        <f t="shared" si="395"/>
        <v>0</v>
      </c>
      <c r="K4224" s="120"/>
      <c r="L4224" s="141" t="e">
        <f t="shared" si="392"/>
        <v>#N/A</v>
      </c>
      <c r="M4224" s="142">
        <f>IF(C4224="ZZ Group",(SUM(IFERROR(SUM(VLOOKUP(C4224,SpeciesLookup,37,FALSE)*E4224/L4224*20*0.001),0)*(1-G4224))),SUM(IFERROR(SUM(VLOOKUP(C4224,SpeciesLookup,37,FALSE)/L4224*'6. Look Up Tables'!$M$9*0.001),0)*(1-G4224)))</f>
        <v>0</v>
      </c>
      <c r="N4224" s="120" t="s">
        <v>114</v>
      </c>
      <c r="O4224" s="122">
        <f t="shared" si="393"/>
        <v>0</v>
      </c>
      <c r="P4224" s="123"/>
    </row>
    <row r="4225" spans="2:16" x14ac:dyDescent="0.2">
      <c r="B4225" s="124"/>
      <c r="C4225" s="137"/>
      <c r="D4225" s="138">
        <f t="shared" ref="D4225:D4288" si="396">IFERROR(VLOOKUP(C4225,SpeciesLookup,25,FALSE),0)</f>
        <v>0</v>
      </c>
      <c r="E4225" s="231"/>
      <c r="F4225" s="119"/>
      <c r="G4225" s="139">
        <f t="shared" si="394"/>
        <v>0</v>
      </c>
      <c r="H4225" s="140">
        <f t="shared" ref="H4225:H4288" si="397">IFERROR(VLOOKUP(C4225,SpeciesLookup,26,FALSE),0)</f>
        <v>0</v>
      </c>
      <c r="I4225" s="122">
        <f t="shared" si="395"/>
        <v>0</v>
      </c>
      <c r="K4225" s="120"/>
      <c r="L4225" s="141" t="e">
        <f t="shared" ref="L4225:L4288" si="398">VLOOKUP(K4225,AWHC,2,FALSE)</f>
        <v>#N/A</v>
      </c>
      <c r="M4225" s="142">
        <f>IF(C4225="ZZ Group",(SUM(IFERROR(SUM(VLOOKUP(C4225,SpeciesLookup,37,FALSE)*E4225/L4225*20*0.001),0)*(1-G4225))),SUM(IFERROR(SUM(VLOOKUP(C4225,SpeciesLookup,37,FALSE)/L4225*'6. Look Up Tables'!$M$9*0.001),0)*(1-G4225)))</f>
        <v>0</v>
      </c>
      <c r="N4225" s="120" t="s">
        <v>114</v>
      </c>
      <c r="O4225" s="122">
        <f t="shared" ref="O4225:O4288" si="399">IF(N4225="Yes",M4225*0.8,M4225)</f>
        <v>0</v>
      </c>
      <c r="P4225" s="123"/>
    </row>
    <row r="4226" spans="2:16" x14ac:dyDescent="0.2">
      <c r="B4226" s="124"/>
      <c r="C4226" s="137"/>
      <c r="D4226" s="138">
        <f t="shared" si="396"/>
        <v>0</v>
      </c>
      <c r="E4226" s="231"/>
      <c r="F4226" s="119"/>
      <c r="G4226" s="139">
        <f t="shared" si="394"/>
        <v>0</v>
      </c>
      <c r="H4226" s="140">
        <f t="shared" si="397"/>
        <v>0</v>
      </c>
      <c r="I4226" s="122">
        <f t="shared" si="395"/>
        <v>0</v>
      </c>
      <c r="K4226" s="120"/>
      <c r="L4226" s="141" t="e">
        <f t="shared" si="398"/>
        <v>#N/A</v>
      </c>
      <c r="M4226" s="142">
        <f>IF(C4226="ZZ Group",(SUM(IFERROR(SUM(VLOOKUP(C4226,SpeciesLookup,37,FALSE)*E4226/L4226*20*0.001),0)*(1-G4226))),SUM(IFERROR(SUM(VLOOKUP(C4226,SpeciesLookup,37,FALSE)/L4226*'6. Look Up Tables'!$M$9*0.001),0)*(1-G4226)))</f>
        <v>0</v>
      </c>
      <c r="N4226" s="120" t="s">
        <v>114</v>
      </c>
      <c r="O4226" s="122">
        <f t="shared" si="399"/>
        <v>0</v>
      </c>
      <c r="P4226" s="123"/>
    </row>
    <row r="4227" spans="2:16" x14ac:dyDescent="0.2">
      <c r="B4227" s="124"/>
      <c r="C4227" s="137"/>
      <c r="D4227" s="138">
        <f t="shared" si="396"/>
        <v>0</v>
      </c>
      <c r="E4227" s="231"/>
      <c r="F4227" s="119"/>
      <c r="G4227" s="139">
        <f t="shared" si="394"/>
        <v>0</v>
      </c>
      <c r="H4227" s="140">
        <f t="shared" si="397"/>
        <v>0</v>
      </c>
      <c r="I4227" s="122">
        <f t="shared" si="395"/>
        <v>0</v>
      </c>
      <c r="K4227" s="120"/>
      <c r="L4227" s="141" t="e">
        <f t="shared" si="398"/>
        <v>#N/A</v>
      </c>
      <c r="M4227" s="142">
        <f>IF(C4227="ZZ Group",(SUM(IFERROR(SUM(VLOOKUP(C4227,SpeciesLookup,37,FALSE)*E4227/L4227*20*0.001),0)*(1-G4227))),SUM(IFERROR(SUM(VLOOKUP(C4227,SpeciesLookup,37,FALSE)/L4227*'6. Look Up Tables'!$M$9*0.001),0)*(1-G4227)))</f>
        <v>0</v>
      </c>
      <c r="N4227" s="120" t="s">
        <v>114</v>
      </c>
      <c r="O4227" s="122">
        <f t="shared" si="399"/>
        <v>0</v>
      </c>
      <c r="P4227" s="123"/>
    </row>
    <row r="4228" spans="2:16" x14ac:dyDescent="0.2">
      <c r="B4228" s="124"/>
      <c r="C4228" s="137"/>
      <c r="D4228" s="138">
        <f t="shared" si="396"/>
        <v>0</v>
      </c>
      <c r="E4228" s="231"/>
      <c r="F4228" s="119"/>
      <c r="G4228" s="139">
        <f t="shared" si="394"/>
        <v>0</v>
      </c>
      <c r="H4228" s="140">
        <f t="shared" si="397"/>
        <v>0</v>
      </c>
      <c r="I4228" s="122">
        <f t="shared" si="395"/>
        <v>0</v>
      </c>
      <c r="K4228" s="120"/>
      <c r="L4228" s="141" t="e">
        <f t="shared" si="398"/>
        <v>#N/A</v>
      </c>
      <c r="M4228" s="142">
        <f>IF(C4228="ZZ Group",(SUM(IFERROR(SUM(VLOOKUP(C4228,SpeciesLookup,37,FALSE)*E4228/L4228*20*0.001),0)*(1-G4228))),SUM(IFERROR(SUM(VLOOKUP(C4228,SpeciesLookup,37,FALSE)/L4228*'6. Look Up Tables'!$M$9*0.001),0)*(1-G4228)))</f>
        <v>0</v>
      </c>
      <c r="N4228" s="120" t="s">
        <v>114</v>
      </c>
      <c r="O4228" s="122">
        <f t="shared" si="399"/>
        <v>0</v>
      </c>
      <c r="P4228" s="123"/>
    </row>
    <row r="4229" spans="2:16" x14ac:dyDescent="0.2">
      <c r="B4229" s="124"/>
      <c r="C4229" s="137"/>
      <c r="D4229" s="138">
        <f t="shared" si="396"/>
        <v>0</v>
      </c>
      <c r="E4229" s="231"/>
      <c r="F4229" s="119"/>
      <c r="G4229" s="139">
        <f t="shared" si="394"/>
        <v>0</v>
      </c>
      <c r="H4229" s="140">
        <f t="shared" si="397"/>
        <v>0</v>
      </c>
      <c r="I4229" s="122">
        <f t="shared" si="395"/>
        <v>0</v>
      </c>
      <c r="K4229" s="120"/>
      <c r="L4229" s="141" t="e">
        <f t="shared" si="398"/>
        <v>#N/A</v>
      </c>
      <c r="M4229" s="142">
        <f>IF(C4229="ZZ Group",(SUM(IFERROR(SUM(VLOOKUP(C4229,SpeciesLookup,37,FALSE)*E4229/L4229*20*0.001),0)*(1-G4229))),SUM(IFERROR(SUM(VLOOKUP(C4229,SpeciesLookup,37,FALSE)/L4229*'6. Look Up Tables'!$M$9*0.001),0)*(1-G4229)))</f>
        <v>0</v>
      </c>
      <c r="N4229" s="120" t="s">
        <v>114</v>
      </c>
      <c r="O4229" s="122">
        <f t="shared" si="399"/>
        <v>0</v>
      </c>
      <c r="P4229" s="123"/>
    </row>
    <row r="4230" spans="2:16" x14ac:dyDescent="0.2">
      <c r="B4230" s="124"/>
      <c r="C4230" s="137"/>
      <c r="D4230" s="138">
        <f t="shared" si="396"/>
        <v>0</v>
      </c>
      <c r="E4230" s="231"/>
      <c r="F4230" s="119"/>
      <c r="G4230" s="139">
        <f t="shared" si="394"/>
        <v>0</v>
      </c>
      <c r="H4230" s="140">
        <f t="shared" si="397"/>
        <v>0</v>
      </c>
      <c r="I4230" s="122">
        <f t="shared" si="395"/>
        <v>0</v>
      </c>
      <c r="K4230" s="120"/>
      <c r="L4230" s="141" t="e">
        <f t="shared" si="398"/>
        <v>#N/A</v>
      </c>
      <c r="M4230" s="142">
        <f>IF(C4230="ZZ Group",(SUM(IFERROR(SUM(VLOOKUP(C4230,SpeciesLookup,37,FALSE)*E4230/L4230*20*0.001),0)*(1-G4230))),SUM(IFERROR(SUM(VLOOKUP(C4230,SpeciesLookup,37,FALSE)/L4230*'6. Look Up Tables'!$M$9*0.001),0)*(1-G4230)))</f>
        <v>0</v>
      </c>
      <c r="N4230" s="120" t="s">
        <v>114</v>
      </c>
      <c r="O4230" s="122">
        <f t="shared" si="399"/>
        <v>0</v>
      </c>
      <c r="P4230" s="123"/>
    </row>
    <row r="4231" spans="2:16" x14ac:dyDescent="0.2">
      <c r="B4231" s="124"/>
      <c r="C4231" s="137"/>
      <c r="D4231" s="138">
        <f t="shared" si="396"/>
        <v>0</v>
      </c>
      <c r="E4231" s="231"/>
      <c r="F4231" s="119"/>
      <c r="G4231" s="139">
        <f t="shared" si="394"/>
        <v>0</v>
      </c>
      <c r="H4231" s="140">
        <f t="shared" si="397"/>
        <v>0</v>
      </c>
      <c r="I4231" s="122">
        <f t="shared" si="395"/>
        <v>0</v>
      </c>
      <c r="K4231" s="120"/>
      <c r="L4231" s="141" t="e">
        <f t="shared" si="398"/>
        <v>#N/A</v>
      </c>
      <c r="M4231" s="142">
        <f>IF(C4231="ZZ Group",(SUM(IFERROR(SUM(VLOOKUP(C4231,SpeciesLookup,37,FALSE)*E4231/L4231*20*0.001),0)*(1-G4231))),SUM(IFERROR(SUM(VLOOKUP(C4231,SpeciesLookup,37,FALSE)/L4231*'6. Look Up Tables'!$M$9*0.001),0)*(1-G4231)))</f>
        <v>0</v>
      </c>
      <c r="N4231" s="120" t="s">
        <v>114</v>
      </c>
      <c r="O4231" s="122">
        <f t="shared" si="399"/>
        <v>0</v>
      </c>
      <c r="P4231" s="123"/>
    </row>
    <row r="4232" spans="2:16" x14ac:dyDescent="0.2">
      <c r="B4232" s="124"/>
      <c r="C4232" s="137"/>
      <c r="D4232" s="138">
        <f t="shared" si="396"/>
        <v>0</v>
      </c>
      <c r="E4232" s="231"/>
      <c r="F4232" s="119"/>
      <c r="G4232" s="139">
        <f t="shared" si="394"/>
        <v>0</v>
      </c>
      <c r="H4232" s="140">
        <f t="shared" si="397"/>
        <v>0</v>
      </c>
      <c r="I4232" s="122">
        <f t="shared" si="395"/>
        <v>0</v>
      </c>
      <c r="K4232" s="120"/>
      <c r="L4232" s="141" t="e">
        <f t="shared" si="398"/>
        <v>#N/A</v>
      </c>
      <c r="M4232" s="142">
        <f>IF(C4232="ZZ Group",(SUM(IFERROR(SUM(VLOOKUP(C4232,SpeciesLookup,37,FALSE)*E4232/L4232*20*0.001),0)*(1-G4232))),SUM(IFERROR(SUM(VLOOKUP(C4232,SpeciesLookup,37,FALSE)/L4232*'6. Look Up Tables'!$M$9*0.001),0)*(1-G4232)))</f>
        <v>0</v>
      </c>
      <c r="N4232" s="120" t="s">
        <v>114</v>
      </c>
      <c r="O4232" s="122">
        <f t="shared" si="399"/>
        <v>0</v>
      </c>
      <c r="P4232" s="123"/>
    </row>
    <row r="4233" spans="2:16" x14ac:dyDescent="0.2">
      <c r="B4233" s="124"/>
      <c r="C4233" s="137"/>
      <c r="D4233" s="138">
        <f t="shared" si="396"/>
        <v>0</v>
      </c>
      <c r="E4233" s="231"/>
      <c r="F4233" s="119"/>
      <c r="G4233" s="139">
        <f t="shared" si="394"/>
        <v>0</v>
      </c>
      <c r="H4233" s="140">
        <f t="shared" si="397"/>
        <v>0</v>
      </c>
      <c r="I4233" s="122">
        <f t="shared" si="395"/>
        <v>0</v>
      </c>
      <c r="K4233" s="120"/>
      <c r="L4233" s="141" t="e">
        <f t="shared" si="398"/>
        <v>#N/A</v>
      </c>
      <c r="M4233" s="142">
        <f>IF(C4233="ZZ Group",(SUM(IFERROR(SUM(VLOOKUP(C4233,SpeciesLookup,37,FALSE)*E4233/L4233*20*0.001),0)*(1-G4233))),SUM(IFERROR(SUM(VLOOKUP(C4233,SpeciesLookup,37,FALSE)/L4233*'6. Look Up Tables'!$M$9*0.001),0)*(1-G4233)))</f>
        <v>0</v>
      </c>
      <c r="N4233" s="120" t="s">
        <v>114</v>
      </c>
      <c r="O4233" s="122">
        <f t="shared" si="399"/>
        <v>0</v>
      </c>
      <c r="P4233" s="123"/>
    </row>
    <row r="4234" spans="2:16" x14ac:dyDescent="0.2">
      <c r="B4234" s="124"/>
      <c r="C4234" s="137"/>
      <c r="D4234" s="138">
        <f t="shared" si="396"/>
        <v>0</v>
      </c>
      <c r="E4234" s="231"/>
      <c r="F4234" s="119"/>
      <c r="G4234" s="139">
        <f t="shared" si="394"/>
        <v>0</v>
      </c>
      <c r="H4234" s="140">
        <f t="shared" si="397"/>
        <v>0</v>
      </c>
      <c r="I4234" s="122">
        <f t="shared" si="395"/>
        <v>0</v>
      </c>
      <c r="K4234" s="120"/>
      <c r="L4234" s="141" t="e">
        <f t="shared" si="398"/>
        <v>#N/A</v>
      </c>
      <c r="M4234" s="142">
        <f>IF(C4234="ZZ Group",(SUM(IFERROR(SUM(VLOOKUP(C4234,SpeciesLookup,37,FALSE)*E4234/L4234*20*0.001),0)*(1-G4234))),SUM(IFERROR(SUM(VLOOKUP(C4234,SpeciesLookup,37,FALSE)/L4234*'6. Look Up Tables'!$M$9*0.001),0)*(1-G4234)))</f>
        <v>0</v>
      </c>
      <c r="N4234" s="120" t="s">
        <v>114</v>
      </c>
      <c r="O4234" s="122">
        <f t="shared" si="399"/>
        <v>0</v>
      </c>
      <c r="P4234" s="123"/>
    </row>
    <row r="4235" spans="2:16" x14ac:dyDescent="0.2">
      <c r="B4235" s="124"/>
      <c r="C4235" s="137"/>
      <c r="D4235" s="138">
        <f t="shared" si="396"/>
        <v>0</v>
      </c>
      <c r="E4235" s="231"/>
      <c r="F4235" s="119"/>
      <c r="G4235" s="139">
        <f t="shared" si="394"/>
        <v>0</v>
      </c>
      <c r="H4235" s="140">
        <f t="shared" si="397"/>
        <v>0</v>
      </c>
      <c r="I4235" s="122">
        <f t="shared" si="395"/>
        <v>0</v>
      </c>
      <c r="K4235" s="120"/>
      <c r="L4235" s="141" t="e">
        <f t="shared" si="398"/>
        <v>#N/A</v>
      </c>
      <c r="M4235" s="142">
        <f>IF(C4235="ZZ Group",(SUM(IFERROR(SUM(VLOOKUP(C4235,SpeciesLookup,37,FALSE)*E4235/L4235*20*0.001),0)*(1-G4235))),SUM(IFERROR(SUM(VLOOKUP(C4235,SpeciesLookup,37,FALSE)/L4235*'6. Look Up Tables'!$M$9*0.001),0)*(1-G4235)))</f>
        <v>0</v>
      </c>
      <c r="N4235" s="120" t="s">
        <v>114</v>
      </c>
      <c r="O4235" s="122">
        <f t="shared" si="399"/>
        <v>0</v>
      </c>
      <c r="P4235" s="123"/>
    </row>
    <row r="4236" spans="2:16" x14ac:dyDescent="0.2">
      <c r="B4236" s="124"/>
      <c r="C4236" s="137"/>
      <c r="D4236" s="138">
        <f t="shared" si="396"/>
        <v>0</v>
      </c>
      <c r="E4236" s="231"/>
      <c r="F4236" s="119"/>
      <c r="G4236" s="139">
        <f t="shared" si="394"/>
        <v>0</v>
      </c>
      <c r="H4236" s="140">
        <f t="shared" si="397"/>
        <v>0</v>
      </c>
      <c r="I4236" s="122">
        <f t="shared" si="395"/>
        <v>0</v>
      </c>
      <c r="K4236" s="120"/>
      <c r="L4236" s="141" t="e">
        <f t="shared" si="398"/>
        <v>#N/A</v>
      </c>
      <c r="M4236" s="142">
        <f>IF(C4236="ZZ Group",(SUM(IFERROR(SUM(VLOOKUP(C4236,SpeciesLookup,37,FALSE)*E4236/L4236*20*0.001),0)*(1-G4236))),SUM(IFERROR(SUM(VLOOKUP(C4236,SpeciesLookup,37,FALSE)/L4236*'6. Look Up Tables'!$M$9*0.001),0)*(1-G4236)))</f>
        <v>0</v>
      </c>
      <c r="N4236" s="120" t="s">
        <v>114</v>
      </c>
      <c r="O4236" s="122">
        <f t="shared" si="399"/>
        <v>0</v>
      </c>
      <c r="P4236" s="123"/>
    </row>
    <row r="4237" spans="2:16" x14ac:dyDescent="0.2">
      <c r="B4237" s="124"/>
      <c r="C4237" s="137"/>
      <c r="D4237" s="138">
        <f t="shared" si="396"/>
        <v>0</v>
      </c>
      <c r="E4237" s="231"/>
      <c r="F4237" s="119"/>
      <c r="G4237" s="139">
        <f t="shared" ref="G4237:G4300" si="400">IF(C4237="ZZ Group",SUM(F4237/E4237),(IFERROR(SUM(F4237/(PI()*(D4237)^2)),0)))</f>
        <v>0</v>
      </c>
      <c r="H4237" s="140">
        <f t="shared" si="397"/>
        <v>0</v>
      </c>
      <c r="I4237" s="122">
        <f t="shared" ref="I4237:I4300" si="401">IFERROR(SUM(H4237*(1-G4237)),(E4237*(1-G4237)))</f>
        <v>0</v>
      </c>
      <c r="K4237" s="120"/>
      <c r="L4237" s="141" t="e">
        <f t="shared" si="398"/>
        <v>#N/A</v>
      </c>
      <c r="M4237" s="142">
        <f>IF(C4237="ZZ Group",(SUM(IFERROR(SUM(VLOOKUP(C4237,SpeciesLookup,37,FALSE)*E4237/L4237*20*0.001),0)*(1-G4237))),SUM(IFERROR(SUM(VLOOKUP(C4237,SpeciesLookup,37,FALSE)/L4237*'6. Look Up Tables'!$M$9*0.001),0)*(1-G4237)))</f>
        <v>0</v>
      </c>
      <c r="N4237" s="120" t="s">
        <v>114</v>
      </c>
      <c r="O4237" s="122">
        <f t="shared" si="399"/>
        <v>0</v>
      </c>
      <c r="P4237" s="123"/>
    </row>
    <row r="4238" spans="2:16" x14ac:dyDescent="0.2">
      <c r="B4238" s="124"/>
      <c r="C4238" s="137"/>
      <c r="D4238" s="138">
        <f t="shared" si="396"/>
        <v>0</v>
      </c>
      <c r="E4238" s="231"/>
      <c r="F4238" s="119"/>
      <c r="G4238" s="139">
        <f t="shared" si="400"/>
        <v>0</v>
      </c>
      <c r="H4238" s="140">
        <f t="shared" si="397"/>
        <v>0</v>
      </c>
      <c r="I4238" s="122">
        <f t="shared" si="401"/>
        <v>0</v>
      </c>
      <c r="K4238" s="120"/>
      <c r="L4238" s="141" t="e">
        <f t="shared" si="398"/>
        <v>#N/A</v>
      </c>
      <c r="M4238" s="142">
        <f>IF(C4238="ZZ Group",(SUM(IFERROR(SUM(VLOOKUP(C4238,SpeciesLookup,37,FALSE)*E4238/L4238*20*0.001),0)*(1-G4238))),SUM(IFERROR(SUM(VLOOKUP(C4238,SpeciesLookup,37,FALSE)/L4238*'6. Look Up Tables'!$M$9*0.001),0)*(1-G4238)))</f>
        <v>0</v>
      </c>
      <c r="N4238" s="120" t="s">
        <v>114</v>
      </c>
      <c r="O4238" s="122">
        <f t="shared" si="399"/>
        <v>0</v>
      </c>
      <c r="P4238" s="123"/>
    </row>
    <row r="4239" spans="2:16" x14ac:dyDescent="0.2">
      <c r="B4239" s="124"/>
      <c r="C4239" s="137"/>
      <c r="D4239" s="138">
        <f t="shared" si="396"/>
        <v>0</v>
      </c>
      <c r="E4239" s="231"/>
      <c r="F4239" s="119"/>
      <c r="G4239" s="139">
        <f t="shared" si="400"/>
        <v>0</v>
      </c>
      <c r="H4239" s="140">
        <f t="shared" si="397"/>
        <v>0</v>
      </c>
      <c r="I4239" s="122">
        <f t="shared" si="401"/>
        <v>0</v>
      </c>
      <c r="K4239" s="120"/>
      <c r="L4239" s="141" t="e">
        <f t="shared" si="398"/>
        <v>#N/A</v>
      </c>
      <c r="M4239" s="142">
        <f>IF(C4239="ZZ Group",(SUM(IFERROR(SUM(VLOOKUP(C4239,SpeciesLookup,37,FALSE)*E4239/L4239*20*0.001),0)*(1-G4239))),SUM(IFERROR(SUM(VLOOKUP(C4239,SpeciesLookup,37,FALSE)/L4239*'6. Look Up Tables'!$M$9*0.001),0)*(1-G4239)))</f>
        <v>0</v>
      </c>
      <c r="N4239" s="120" t="s">
        <v>114</v>
      </c>
      <c r="O4239" s="122">
        <f t="shared" si="399"/>
        <v>0</v>
      </c>
      <c r="P4239" s="123"/>
    </row>
    <row r="4240" spans="2:16" x14ac:dyDescent="0.2">
      <c r="B4240" s="124"/>
      <c r="C4240" s="137"/>
      <c r="D4240" s="138">
        <f t="shared" si="396"/>
        <v>0</v>
      </c>
      <c r="E4240" s="231"/>
      <c r="F4240" s="119"/>
      <c r="G4240" s="139">
        <f t="shared" si="400"/>
        <v>0</v>
      </c>
      <c r="H4240" s="140">
        <f t="shared" si="397"/>
        <v>0</v>
      </c>
      <c r="I4240" s="122">
        <f t="shared" si="401"/>
        <v>0</v>
      </c>
      <c r="K4240" s="120"/>
      <c r="L4240" s="141" t="e">
        <f t="shared" si="398"/>
        <v>#N/A</v>
      </c>
      <c r="M4240" s="142">
        <f>IF(C4240="ZZ Group",(SUM(IFERROR(SUM(VLOOKUP(C4240,SpeciesLookup,37,FALSE)*E4240/L4240*20*0.001),0)*(1-G4240))),SUM(IFERROR(SUM(VLOOKUP(C4240,SpeciesLookup,37,FALSE)/L4240*'6. Look Up Tables'!$M$9*0.001),0)*(1-G4240)))</f>
        <v>0</v>
      </c>
      <c r="N4240" s="120" t="s">
        <v>114</v>
      </c>
      <c r="O4240" s="122">
        <f t="shared" si="399"/>
        <v>0</v>
      </c>
      <c r="P4240" s="123"/>
    </row>
    <row r="4241" spans="2:16" x14ac:dyDescent="0.2">
      <c r="B4241" s="124"/>
      <c r="C4241" s="137"/>
      <c r="D4241" s="138">
        <f t="shared" si="396"/>
        <v>0</v>
      </c>
      <c r="E4241" s="231"/>
      <c r="F4241" s="119"/>
      <c r="G4241" s="139">
        <f t="shared" si="400"/>
        <v>0</v>
      </c>
      <c r="H4241" s="140">
        <f t="shared" si="397"/>
        <v>0</v>
      </c>
      <c r="I4241" s="122">
        <f t="shared" si="401"/>
        <v>0</v>
      </c>
      <c r="K4241" s="120"/>
      <c r="L4241" s="141" t="e">
        <f t="shared" si="398"/>
        <v>#N/A</v>
      </c>
      <c r="M4241" s="142">
        <f>IF(C4241="ZZ Group",(SUM(IFERROR(SUM(VLOOKUP(C4241,SpeciesLookup,37,FALSE)*E4241/L4241*20*0.001),0)*(1-G4241))),SUM(IFERROR(SUM(VLOOKUP(C4241,SpeciesLookup,37,FALSE)/L4241*'6. Look Up Tables'!$M$9*0.001),0)*(1-G4241)))</f>
        <v>0</v>
      </c>
      <c r="N4241" s="120" t="s">
        <v>114</v>
      </c>
      <c r="O4241" s="122">
        <f t="shared" si="399"/>
        <v>0</v>
      </c>
      <c r="P4241" s="123"/>
    </row>
    <row r="4242" spans="2:16" x14ac:dyDescent="0.2">
      <c r="B4242" s="124"/>
      <c r="C4242" s="137"/>
      <c r="D4242" s="138">
        <f t="shared" si="396"/>
        <v>0</v>
      </c>
      <c r="E4242" s="231"/>
      <c r="F4242" s="119"/>
      <c r="G4242" s="139">
        <f t="shared" si="400"/>
        <v>0</v>
      </c>
      <c r="H4242" s="140">
        <f t="shared" si="397"/>
        <v>0</v>
      </c>
      <c r="I4242" s="122">
        <f t="shared" si="401"/>
        <v>0</v>
      </c>
      <c r="K4242" s="120"/>
      <c r="L4242" s="141" t="e">
        <f t="shared" si="398"/>
        <v>#N/A</v>
      </c>
      <c r="M4242" s="142">
        <f>IF(C4242="ZZ Group",(SUM(IFERROR(SUM(VLOOKUP(C4242,SpeciesLookup,37,FALSE)*E4242/L4242*20*0.001),0)*(1-G4242))),SUM(IFERROR(SUM(VLOOKUP(C4242,SpeciesLookup,37,FALSE)/L4242*'6. Look Up Tables'!$M$9*0.001),0)*(1-G4242)))</f>
        <v>0</v>
      </c>
      <c r="N4242" s="120" t="s">
        <v>114</v>
      </c>
      <c r="O4242" s="122">
        <f t="shared" si="399"/>
        <v>0</v>
      </c>
      <c r="P4242" s="123"/>
    </row>
    <row r="4243" spans="2:16" x14ac:dyDescent="0.2">
      <c r="B4243" s="124"/>
      <c r="C4243" s="137"/>
      <c r="D4243" s="138">
        <f t="shared" si="396"/>
        <v>0</v>
      </c>
      <c r="E4243" s="231"/>
      <c r="F4243" s="119"/>
      <c r="G4243" s="139">
        <f t="shared" si="400"/>
        <v>0</v>
      </c>
      <c r="H4243" s="140">
        <f t="shared" si="397"/>
        <v>0</v>
      </c>
      <c r="I4243" s="122">
        <f t="shared" si="401"/>
        <v>0</v>
      </c>
      <c r="K4243" s="120"/>
      <c r="L4243" s="141" t="e">
        <f t="shared" si="398"/>
        <v>#N/A</v>
      </c>
      <c r="M4243" s="142">
        <f>IF(C4243="ZZ Group",(SUM(IFERROR(SUM(VLOOKUP(C4243,SpeciesLookup,37,FALSE)*E4243/L4243*20*0.001),0)*(1-G4243))),SUM(IFERROR(SUM(VLOOKUP(C4243,SpeciesLookup,37,FALSE)/L4243*'6. Look Up Tables'!$M$9*0.001),0)*(1-G4243)))</f>
        <v>0</v>
      </c>
      <c r="N4243" s="120" t="s">
        <v>114</v>
      </c>
      <c r="O4243" s="122">
        <f t="shared" si="399"/>
        <v>0</v>
      </c>
      <c r="P4243" s="123"/>
    </row>
    <row r="4244" spans="2:16" x14ac:dyDescent="0.2">
      <c r="B4244" s="124"/>
      <c r="C4244" s="137"/>
      <c r="D4244" s="138">
        <f t="shared" si="396"/>
        <v>0</v>
      </c>
      <c r="E4244" s="231"/>
      <c r="F4244" s="119"/>
      <c r="G4244" s="139">
        <f t="shared" si="400"/>
        <v>0</v>
      </c>
      <c r="H4244" s="140">
        <f t="shared" si="397"/>
        <v>0</v>
      </c>
      <c r="I4244" s="122">
        <f t="shared" si="401"/>
        <v>0</v>
      </c>
      <c r="K4244" s="120"/>
      <c r="L4244" s="141" t="e">
        <f t="shared" si="398"/>
        <v>#N/A</v>
      </c>
      <c r="M4244" s="142">
        <f>IF(C4244="ZZ Group",(SUM(IFERROR(SUM(VLOOKUP(C4244,SpeciesLookup,37,FALSE)*E4244/L4244*20*0.001),0)*(1-G4244))),SUM(IFERROR(SUM(VLOOKUP(C4244,SpeciesLookup,37,FALSE)/L4244*'6. Look Up Tables'!$M$9*0.001),0)*(1-G4244)))</f>
        <v>0</v>
      </c>
      <c r="N4244" s="120" t="s">
        <v>114</v>
      </c>
      <c r="O4244" s="122">
        <f t="shared" si="399"/>
        <v>0</v>
      </c>
      <c r="P4244" s="123"/>
    </row>
    <row r="4245" spans="2:16" x14ac:dyDescent="0.2">
      <c r="B4245" s="124"/>
      <c r="C4245" s="137"/>
      <c r="D4245" s="138">
        <f t="shared" si="396"/>
        <v>0</v>
      </c>
      <c r="E4245" s="231"/>
      <c r="F4245" s="119"/>
      <c r="G4245" s="139">
        <f t="shared" si="400"/>
        <v>0</v>
      </c>
      <c r="H4245" s="140">
        <f t="shared" si="397"/>
        <v>0</v>
      </c>
      <c r="I4245" s="122">
        <f t="shared" si="401"/>
        <v>0</v>
      </c>
      <c r="K4245" s="120"/>
      <c r="L4245" s="141" t="e">
        <f t="shared" si="398"/>
        <v>#N/A</v>
      </c>
      <c r="M4245" s="142">
        <f>IF(C4245="ZZ Group",(SUM(IFERROR(SUM(VLOOKUP(C4245,SpeciesLookup,37,FALSE)*E4245/L4245*20*0.001),0)*(1-G4245))),SUM(IFERROR(SUM(VLOOKUP(C4245,SpeciesLookup,37,FALSE)/L4245*'6. Look Up Tables'!$M$9*0.001),0)*(1-G4245)))</f>
        <v>0</v>
      </c>
      <c r="N4245" s="120" t="s">
        <v>114</v>
      </c>
      <c r="O4245" s="122">
        <f t="shared" si="399"/>
        <v>0</v>
      </c>
      <c r="P4245" s="123"/>
    </row>
    <row r="4246" spans="2:16" x14ac:dyDescent="0.2">
      <c r="B4246" s="124"/>
      <c r="C4246" s="137"/>
      <c r="D4246" s="138">
        <f t="shared" si="396"/>
        <v>0</v>
      </c>
      <c r="E4246" s="231"/>
      <c r="F4246" s="119"/>
      <c r="G4246" s="139">
        <f t="shared" si="400"/>
        <v>0</v>
      </c>
      <c r="H4246" s="140">
        <f t="shared" si="397"/>
        <v>0</v>
      </c>
      <c r="I4246" s="122">
        <f t="shared" si="401"/>
        <v>0</v>
      </c>
      <c r="K4246" s="120"/>
      <c r="L4246" s="141" t="e">
        <f t="shared" si="398"/>
        <v>#N/A</v>
      </c>
      <c r="M4246" s="142">
        <f>IF(C4246="ZZ Group",(SUM(IFERROR(SUM(VLOOKUP(C4246,SpeciesLookup,37,FALSE)*E4246/L4246*20*0.001),0)*(1-G4246))),SUM(IFERROR(SUM(VLOOKUP(C4246,SpeciesLookup,37,FALSE)/L4246*'6. Look Up Tables'!$M$9*0.001),0)*(1-G4246)))</f>
        <v>0</v>
      </c>
      <c r="N4246" s="120" t="s">
        <v>114</v>
      </c>
      <c r="O4246" s="122">
        <f t="shared" si="399"/>
        <v>0</v>
      </c>
      <c r="P4246" s="123"/>
    </row>
    <row r="4247" spans="2:16" x14ac:dyDescent="0.2">
      <c r="B4247" s="124"/>
      <c r="C4247" s="137"/>
      <c r="D4247" s="138">
        <f t="shared" si="396"/>
        <v>0</v>
      </c>
      <c r="E4247" s="231"/>
      <c r="F4247" s="119"/>
      <c r="G4247" s="139">
        <f t="shared" si="400"/>
        <v>0</v>
      </c>
      <c r="H4247" s="140">
        <f t="shared" si="397"/>
        <v>0</v>
      </c>
      <c r="I4247" s="122">
        <f t="shared" si="401"/>
        <v>0</v>
      </c>
      <c r="K4247" s="120"/>
      <c r="L4247" s="141" t="e">
        <f t="shared" si="398"/>
        <v>#N/A</v>
      </c>
      <c r="M4247" s="142">
        <f>IF(C4247="ZZ Group",(SUM(IFERROR(SUM(VLOOKUP(C4247,SpeciesLookup,37,FALSE)*E4247/L4247*20*0.001),0)*(1-G4247))),SUM(IFERROR(SUM(VLOOKUP(C4247,SpeciesLookup,37,FALSE)/L4247*'6. Look Up Tables'!$M$9*0.001),0)*(1-G4247)))</f>
        <v>0</v>
      </c>
      <c r="N4247" s="120" t="s">
        <v>114</v>
      </c>
      <c r="O4247" s="122">
        <f t="shared" si="399"/>
        <v>0</v>
      </c>
      <c r="P4247" s="123"/>
    </row>
    <row r="4248" spans="2:16" x14ac:dyDescent="0.2">
      <c r="B4248" s="124"/>
      <c r="C4248" s="137"/>
      <c r="D4248" s="138">
        <f t="shared" si="396"/>
        <v>0</v>
      </c>
      <c r="E4248" s="231"/>
      <c r="F4248" s="119"/>
      <c r="G4248" s="139">
        <f t="shared" si="400"/>
        <v>0</v>
      </c>
      <c r="H4248" s="140">
        <f t="shared" si="397"/>
        <v>0</v>
      </c>
      <c r="I4248" s="122">
        <f t="shared" si="401"/>
        <v>0</v>
      </c>
      <c r="K4248" s="120"/>
      <c r="L4248" s="141" t="e">
        <f t="shared" si="398"/>
        <v>#N/A</v>
      </c>
      <c r="M4248" s="142">
        <f>IF(C4248="ZZ Group",(SUM(IFERROR(SUM(VLOOKUP(C4248,SpeciesLookup,37,FALSE)*E4248/L4248*20*0.001),0)*(1-G4248))),SUM(IFERROR(SUM(VLOOKUP(C4248,SpeciesLookup,37,FALSE)/L4248*'6. Look Up Tables'!$M$9*0.001),0)*(1-G4248)))</f>
        <v>0</v>
      </c>
      <c r="N4248" s="120" t="s">
        <v>114</v>
      </c>
      <c r="O4248" s="122">
        <f t="shared" si="399"/>
        <v>0</v>
      </c>
      <c r="P4248" s="123"/>
    </row>
    <row r="4249" spans="2:16" x14ac:dyDescent="0.2">
      <c r="B4249" s="124"/>
      <c r="C4249" s="137"/>
      <c r="D4249" s="138">
        <f t="shared" si="396"/>
        <v>0</v>
      </c>
      <c r="E4249" s="231"/>
      <c r="F4249" s="119"/>
      <c r="G4249" s="139">
        <f t="shared" si="400"/>
        <v>0</v>
      </c>
      <c r="H4249" s="140">
        <f t="shared" si="397"/>
        <v>0</v>
      </c>
      <c r="I4249" s="122">
        <f t="shared" si="401"/>
        <v>0</v>
      </c>
      <c r="K4249" s="120"/>
      <c r="L4249" s="141" t="e">
        <f t="shared" si="398"/>
        <v>#N/A</v>
      </c>
      <c r="M4249" s="142">
        <f>IF(C4249="ZZ Group",(SUM(IFERROR(SUM(VLOOKUP(C4249,SpeciesLookup,37,FALSE)*E4249/L4249*20*0.001),0)*(1-G4249))),SUM(IFERROR(SUM(VLOOKUP(C4249,SpeciesLookup,37,FALSE)/L4249*'6. Look Up Tables'!$M$9*0.001),0)*(1-G4249)))</f>
        <v>0</v>
      </c>
      <c r="N4249" s="120" t="s">
        <v>114</v>
      </c>
      <c r="O4249" s="122">
        <f t="shared" si="399"/>
        <v>0</v>
      </c>
      <c r="P4249" s="123"/>
    </row>
    <row r="4250" spans="2:16" x14ac:dyDescent="0.2">
      <c r="B4250" s="124"/>
      <c r="C4250" s="137"/>
      <c r="D4250" s="138">
        <f t="shared" si="396"/>
        <v>0</v>
      </c>
      <c r="E4250" s="231"/>
      <c r="F4250" s="119"/>
      <c r="G4250" s="139">
        <f t="shared" si="400"/>
        <v>0</v>
      </c>
      <c r="H4250" s="140">
        <f t="shared" si="397"/>
        <v>0</v>
      </c>
      <c r="I4250" s="122">
        <f t="shared" si="401"/>
        <v>0</v>
      </c>
      <c r="K4250" s="120"/>
      <c r="L4250" s="141" t="e">
        <f t="shared" si="398"/>
        <v>#N/A</v>
      </c>
      <c r="M4250" s="142">
        <f>IF(C4250="ZZ Group",(SUM(IFERROR(SUM(VLOOKUP(C4250,SpeciesLookup,37,FALSE)*E4250/L4250*20*0.001),0)*(1-G4250))),SUM(IFERROR(SUM(VLOOKUP(C4250,SpeciesLookup,37,FALSE)/L4250*'6. Look Up Tables'!$M$9*0.001),0)*(1-G4250)))</f>
        <v>0</v>
      </c>
      <c r="N4250" s="120" t="s">
        <v>114</v>
      </c>
      <c r="O4250" s="122">
        <f t="shared" si="399"/>
        <v>0</v>
      </c>
      <c r="P4250" s="123"/>
    </row>
    <row r="4251" spans="2:16" x14ac:dyDescent="0.2">
      <c r="B4251" s="124"/>
      <c r="C4251" s="137"/>
      <c r="D4251" s="138">
        <f t="shared" si="396"/>
        <v>0</v>
      </c>
      <c r="E4251" s="231"/>
      <c r="F4251" s="119"/>
      <c r="G4251" s="139">
        <f t="shared" si="400"/>
        <v>0</v>
      </c>
      <c r="H4251" s="140">
        <f t="shared" si="397"/>
        <v>0</v>
      </c>
      <c r="I4251" s="122">
        <f t="shared" si="401"/>
        <v>0</v>
      </c>
      <c r="K4251" s="120"/>
      <c r="L4251" s="141" t="e">
        <f t="shared" si="398"/>
        <v>#N/A</v>
      </c>
      <c r="M4251" s="142">
        <f>IF(C4251="ZZ Group",(SUM(IFERROR(SUM(VLOOKUP(C4251,SpeciesLookup,37,FALSE)*E4251/L4251*20*0.001),0)*(1-G4251))),SUM(IFERROR(SUM(VLOOKUP(C4251,SpeciesLookup,37,FALSE)/L4251*'6. Look Up Tables'!$M$9*0.001),0)*(1-G4251)))</f>
        <v>0</v>
      </c>
      <c r="N4251" s="120" t="s">
        <v>114</v>
      </c>
      <c r="O4251" s="122">
        <f t="shared" si="399"/>
        <v>0</v>
      </c>
      <c r="P4251" s="123"/>
    </row>
    <row r="4252" spans="2:16" x14ac:dyDescent="0.2">
      <c r="B4252" s="124"/>
      <c r="C4252" s="137"/>
      <c r="D4252" s="138">
        <f t="shared" si="396"/>
        <v>0</v>
      </c>
      <c r="E4252" s="231"/>
      <c r="F4252" s="119"/>
      <c r="G4252" s="139">
        <f t="shared" si="400"/>
        <v>0</v>
      </c>
      <c r="H4252" s="140">
        <f t="shared" si="397"/>
        <v>0</v>
      </c>
      <c r="I4252" s="122">
        <f t="shared" si="401"/>
        <v>0</v>
      </c>
      <c r="K4252" s="120"/>
      <c r="L4252" s="141" t="e">
        <f t="shared" si="398"/>
        <v>#N/A</v>
      </c>
      <c r="M4252" s="142">
        <f>IF(C4252="ZZ Group",(SUM(IFERROR(SUM(VLOOKUP(C4252,SpeciesLookup,37,FALSE)*E4252/L4252*20*0.001),0)*(1-G4252))),SUM(IFERROR(SUM(VLOOKUP(C4252,SpeciesLookup,37,FALSE)/L4252*'6. Look Up Tables'!$M$9*0.001),0)*(1-G4252)))</f>
        <v>0</v>
      </c>
      <c r="N4252" s="120" t="s">
        <v>114</v>
      </c>
      <c r="O4252" s="122">
        <f t="shared" si="399"/>
        <v>0</v>
      </c>
      <c r="P4252" s="123"/>
    </row>
    <row r="4253" spans="2:16" x14ac:dyDescent="0.2">
      <c r="B4253" s="124"/>
      <c r="C4253" s="137"/>
      <c r="D4253" s="138">
        <f t="shared" si="396"/>
        <v>0</v>
      </c>
      <c r="E4253" s="231"/>
      <c r="F4253" s="119"/>
      <c r="G4253" s="139">
        <f t="shared" si="400"/>
        <v>0</v>
      </c>
      <c r="H4253" s="140">
        <f t="shared" si="397"/>
        <v>0</v>
      </c>
      <c r="I4253" s="122">
        <f t="shared" si="401"/>
        <v>0</v>
      </c>
      <c r="K4253" s="120"/>
      <c r="L4253" s="141" t="e">
        <f t="shared" si="398"/>
        <v>#N/A</v>
      </c>
      <c r="M4253" s="142">
        <f>IF(C4253="ZZ Group",(SUM(IFERROR(SUM(VLOOKUP(C4253,SpeciesLookup,37,FALSE)*E4253/L4253*20*0.001),0)*(1-G4253))),SUM(IFERROR(SUM(VLOOKUP(C4253,SpeciesLookup,37,FALSE)/L4253*'6. Look Up Tables'!$M$9*0.001),0)*(1-G4253)))</f>
        <v>0</v>
      </c>
      <c r="N4253" s="120" t="s">
        <v>114</v>
      </c>
      <c r="O4253" s="122">
        <f t="shared" si="399"/>
        <v>0</v>
      </c>
      <c r="P4253" s="123"/>
    </row>
    <row r="4254" spans="2:16" x14ac:dyDescent="0.2">
      <c r="B4254" s="124"/>
      <c r="C4254" s="137"/>
      <c r="D4254" s="138">
        <f t="shared" si="396"/>
        <v>0</v>
      </c>
      <c r="E4254" s="231"/>
      <c r="F4254" s="119"/>
      <c r="G4254" s="139">
        <f t="shared" si="400"/>
        <v>0</v>
      </c>
      <c r="H4254" s="140">
        <f t="shared" si="397"/>
        <v>0</v>
      </c>
      <c r="I4254" s="122">
        <f t="shared" si="401"/>
        <v>0</v>
      </c>
      <c r="K4254" s="120"/>
      <c r="L4254" s="141" t="e">
        <f t="shared" si="398"/>
        <v>#N/A</v>
      </c>
      <c r="M4254" s="142">
        <f>IF(C4254="ZZ Group",(SUM(IFERROR(SUM(VLOOKUP(C4254,SpeciesLookup,37,FALSE)*E4254/L4254*20*0.001),0)*(1-G4254))),SUM(IFERROR(SUM(VLOOKUP(C4254,SpeciesLookup,37,FALSE)/L4254*'6. Look Up Tables'!$M$9*0.001),0)*(1-G4254)))</f>
        <v>0</v>
      </c>
      <c r="N4254" s="120" t="s">
        <v>114</v>
      </c>
      <c r="O4254" s="122">
        <f t="shared" si="399"/>
        <v>0</v>
      </c>
      <c r="P4254" s="123"/>
    </row>
    <row r="4255" spans="2:16" x14ac:dyDescent="0.2">
      <c r="B4255" s="124"/>
      <c r="C4255" s="137"/>
      <c r="D4255" s="138">
        <f t="shared" si="396"/>
        <v>0</v>
      </c>
      <c r="E4255" s="231"/>
      <c r="F4255" s="119"/>
      <c r="G4255" s="139">
        <f t="shared" si="400"/>
        <v>0</v>
      </c>
      <c r="H4255" s="140">
        <f t="shared" si="397"/>
        <v>0</v>
      </c>
      <c r="I4255" s="122">
        <f t="shared" si="401"/>
        <v>0</v>
      </c>
      <c r="K4255" s="120"/>
      <c r="L4255" s="141" t="e">
        <f t="shared" si="398"/>
        <v>#N/A</v>
      </c>
      <c r="M4255" s="142">
        <f>IF(C4255="ZZ Group",(SUM(IFERROR(SUM(VLOOKUP(C4255,SpeciesLookup,37,FALSE)*E4255/L4255*20*0.001),0)*(1-G4255))),SUM(IFERROR(SUM(VLOOKUP(C4255,SpeciesLookup,37,FALSE)/L4255*'6. Look Up Tables'!$M$9*0.001),0)*(1-G4255)))</f>
        <v>0</v>
      </c>
      <c r="N4255" s="120" t="s">
        <v>114</v>
      </c>
      <c r="O4255" s="122">
        <f t="shared" si="399"/>
        <v>0</v>
      </c>
      <c r="P4255" s="123"/>
    </row>
    <row r="4256" spans="2:16" x14ac:dyDescent="0.2">
      <c r="B4256" s="124"/>
      <c r="C4256" s="137"/>
      <c r="D4256" s="138">
        <f t="shared" si="396"/>
        <v>0</v>
      </c>
      <c r="E4256" s="231"/>
      <c r="F4256" s="119"/>
      <c r="G4256" s="139">
        <f t="shared" si="400"/>
        <v>0</v>
      </c>
      <c r="H4256" s="140">
        <f t="shared" si="397"/>
        <v>0</v>
      </c>
      <c r="I4256" s="122">
        <f t="shared" si="401"/>
        <v>0</v>
      </c>
      <c r="K4256" s="120"/>
      <c r="L4256" s="141" t="e">
        <f t="shared" si="398"/>
        <v>#N/A</v>
      </c>
      <c r="M4256" s="142">
        <f>IF(C4256="ZZ Group",(SUM(IFERROR(SUM(VLOOKUP(C4256,SpeciesLookup,37,FALSE)*E4256/L4256*20*0.001),0)*(1-G4256))),SUM(IFERROR(SUM(VLOOKUP(C4256,SpeciesLookup,37,FALSE)/L4256*'6. Look Up Tables'!$M$9*0.001),0)*(1-G4256)))</f>
        <v>0</v>
      </c>
      <c r="N4256" s="120" t="s">
        <v>114</v>
      </c>
      <c r="O4256" s="122">
        <f t="shared" si="399"/>
        <v>0</v>
      </c>
      <c r="P4256" s="123"/>
    </row>
    <row r="4257" spans="2:16" x14ac:dyDescent="0.2">
      <c r="B4257" s="124"/>
      <c r="C4257" s="137"/>
      <c r="D4257" s="138">
        <f t="shared" si="396"/>
        <v>0</v>
      </c>
      <c r="E4257" s="231"/>
      <c r="F4257" s="119"/>
      <c r="G4257" s="139">
        <f t="shared" si="400"/>
        <v>0</v>
      </c>
      <c r="H4257" s="140">
        <f t="shared" si="397"/>
        <v>0</v>
      </c>
      <c r="I4257" s="122">
        <f t="shared" si="401"/>
        <v>0</v>
      </c>
      <c r="K4257" s="120"/>
      <c r="L4257" s="141" t="e">
        <f t="shared" si="398"/>
        <v>#N/A</v>
      </c>
      <c r="M4257" s="142">
        <f>IF(C4257="ZZ Group",(SUM(IFERROR(SUM(VLOOKUP(C4257,SpeciesLookup,37,FALSE)*E4257/L4257*20*0.001),0)*(1-G4257))),SUM(IFERROR(SUM(VLOOKUP(C4257,SpeciesLookup,37,FALSE)/L4257*'6. Look Up Tables'!$M$9*0.001),0)*(1-G4257)))</f>
        <v>0</v>
      </c>
      <c r="N4257" s="120" t="s">
        <v>114</v>
      </c>
      <c r="O4257" s="122">
        <f t="shared" si="399"/>
        <v>0</v>
      </c>
      <c r="P4257" s="123"/>
    </row>
    <row r="4258" spans="2:16" x14ac:dyDescent="0.2">
      <c r="B4258" s="124"/>
      <c r="C4258" s="137"/>
      <c r="D4258" s="138">
        <f t="shared" si="396"/>
        <v>0</v>
      </c>
      <c r="E4258" s="231"/>
      <c r="F4258" s="119"/>
      <c r="G4258" s="139">
        <f t="shared" si="400"/>
        <v>0</v>
      </c>
      <c r="H4258" s="140">
        <f t="shared" si="397"/>
        <v>0</v>
      </c>
      <c r="I4258" s="122">
        <f t="shared" si="401"/>
        <v>0</v>
      </c>
      <c r="K4258" s="120"/>
      <c r="L4258" s="141" t="e">
        <f t="shared" si="398"/>
        <v>#N/A</v>
      </c>
      <c r="M4258" s="142">
        <f>IF(C4258="ZZ Group",(SUM(IFERROR(SUM(VLOOKUP(C4258,SpeciesLookup,37,FALSE)*E4258/L4258*20*0.001),0)*(1-G4258))),SUM(IFERROR(SUM(VLOOKUP(C4258,SpeciesLookup,37,FALSE)/L4258*'6. Look Up Tables'!$M$9*0.001),0)*(1-G4258)))</f>
        <v>0</v>
      </c>
      <c r="N4258" s="120" t="s">
        <v>114</v>
      </c>
      <c r="O4258" s="122">
        <f t="shared" si="399"/>
        <v>0</v>
      </c>
      <c r="P4258" s="123"/>
    </row>
    <row r="4259" spans="2:16" x14ac:dyDescent="0.2">
      <c r="B4259" s="124"/>
      <c r="C4259" s="137"/>
      <c r="D4259" s="138">
        <f t="shared" si="396"/>
        <v>0</v>
      </c>
      <c r="E4259" s="231"/>
      <c r="F4259" s="119"/>
      <c r="G4259" s="139">
        <f t="shared" si="400"/>
        <v>0</v>
      </c>
      <c r="H4259" s="140">
        <f t="shared" si="397"/>
        <v>0</v>
      </c>
      <c r="I4259" s="122">
        <f t="shared" si="401"/>
        <v>0</v>
      </c>
      <c r="K4259" s="120"/>
      <c r="L4259" s="141" t="e">
        <f t="shared" si="398"/>
        <v>#N/A</v>
      </c>
      <c r="M4259" s="142">
        <f>IF(C4259="ZZ Group",(SUM(IFERROR(SUM(VLOOKUP(C4259,SpeciesLookup,37,FALSE)*E4259/L4259*20*0.001),0)*(1-G4259))),SUM(IFERROR(SUM(VLOOKUP(C4259,SpeciesLookup,37,FALSE)/L4259*'6. Look Up Tables'!$M$9*0.001),0)*(1-G4259)))</f>
        <v>0</v>
      </c>
      <c r="N4259" s="120" t="s">
        <v>114</v>
      </c>
      <c r="O4259" s="122">
        <f t="shared" si="399"/>
        <v>0</v>
      </c>
      <c r="P4259" s="123"/>
    </row>
    <row r="4260" spans="2:16" x14ac:dyDescent="0.2">
      <c r="B4260" s="124"/>
      <c r="C4260" s="137"/>
      <c r="D4260" s="138">
        <f t="shared" si="396"/>
        <v>0</v>
      </c>
      <c r="E4260" s="231"/>
      <c r="F4260" s="119"/>
      <c r="G4260" s="139">
        <f t="shared" si="400"/>
        <v>0</v>
      </c>
      <c r="H4260" s="140">
        <f t="shared" si="397"/>
        <v>0</v>
      </c>
      <c r="I4260" s="122">
        <f t="shared" si="401"/>
        <v>0</v>
      </c>
      <c r="K4260" s="120"/>
      <c r="L4260" s="141" t="e">
        <f t="shared" si="398"/>
        <v>#N/A</v>
      </c>
      <c r="M4260" s="142">
        <f>IF(C4260="ZZ Group",(SUM(IFERROR(SUM(VLOOKUP(C4260,SpeciesLookup,37,FALSE)*E4260/L4260*20*0.001),0)*(1-G4260))),SUM(IFERROR(SUM(VLOOKUP(C4260,SpeciesLookup,37,FALSE)/L4260*'6. Look Up Tables'!$M$9*0.001),0)*(1-G4260)))</f>
        <v>0</v>
      </c>
      <c r="N4260" s="120" t="s">
        <v>114</v>
      </c>
      <c r="O4260" s="122">
        <f t="shared" si="399"/>
        <v>0</v>
      </c>
      <c r="P4260" s="123"/>
    </row>
    <row r="4261" spans="2:16" x14ac:dyDescent="0.2">
      <c r="B4261" s="124"/>
      <c r="C4261" s="137"/>
      <c r="D4261" s="138">
        <f t="shared" si="396"/>
        <v>0</v>
      </c>
      <c r="E4261" s="231"/>
      <c r="F4261" s="119"/>
      <c r="G4261" s="139">
        <f t="shared" si="400"/>
        <v>0</v>
      </c>
      <c r="H4261" s="140">
        <f t="shared" si="397"/>
        <v>0</v>
      </c>
      <c r="I4261" s="122">
        <f t="shared" si="401"/>
        <v>0</v>
      </c>
      <c r="K4261" s="120"/>
      <c r="L4261" s="141" t="e">
        <f t="shared" si="398"/>
        <v>#N/A</v>
      </c>
      <c r="M4261" s="142">
        <f>IF(C4261="ZZ Group",(SUM(IFERROR(SUM(VLOOKUP(C4261,SpeciesLookup,37,FALSE)*E4261/L4261*20*0.001),0)*(1-G4261))),SUM(IFERROR(SUM(VLOOKUP(C4261,SpeciesLookup,37,FALSE)/L4261*'6. Look Up Tables'!$M$9*0.001),0)*(1-G4261)))</f>
        <v>0</v>
      </c>
      <c r="N4261" s="120" t="s">
        <v>114</v>
      </c>
      <c r="O4261" s="122">
        <f t="shared" si="399"/>
        <v>0</v>
      </c>
      <c r="P4261" s="123"/>
    </row>
    <row r="4262" spans="2:16" x14ac:dyDescent="0.2">
      <c r="B4262" s="124"/>
      <c r="C4262" s="137"/>
      <c r="D4262" s="138">
        <f t="shared" si="396"/>
        <v>0</v>
      </c>
      <c r="E4262" s="231"/>
      <c r="F4262" s="119"/>
      <c r="G4262" s="139">
        <f t="shared" si="400"/>
        <v>0</v>
      </c>
      <c r="H4262" s="140">
        <f t="shared" si="397"/>
        <v>0</v>
      </c>
      <c r="I4262" s="122">
        <f t="shared" si="401"/>
        <v>0</v>
      </c>
      <c r="K4262" s="120"/>
      <c r="L4262" s="141" t="e">
        <f t="shared" si="398"/>
        <v>#N/A</v>
      </c>
      <c r="M4262" s="142">
        <f>IF(C4262="ZZ Group",(SUM(IFERROR(SUM(VLOOKUP(C4262,SpeciesLookup,37,FALSE)*E4262/L4262*20*0.001),0)*(1-G4262))),SUM(IFERROR(SUM(VLOOKUP(C4262,SpeciesLookup,37,FALSE)/L4262*'6. Look Up Tables'!$M$9*0.001),0)*(1-G4262)))</f>
        <v>0</v>
      </c>
      <c r="N4262" s="120" t="s">
        <v>114</v>
      </c>
      <c r="O4262" s="122">
        <f t="shared" si="399"/>
        <v>0</v>
      </c>
      <c r="P4262" s="123"/>
    </row>
    <row r="4263" spans="2:16" x14ac:dyDescent="0.2">
      <c r="B4263" s="124"/>
      <c r="C4263" s="137"/>
      <c r="D4263" s="138">
        <f t="shared" si="396"/>
        <v>0</v>
      </c>
      <c r="E4263" s="231"/>
      <c r="F4263" s="119"/>
      <c r="G4263" s="139">
        <f t="shared" si="400"/>
        <v>0</v>
      </c>
      <c r="H4263" s="140">
        <f t="shared" si="397"/>
        <v>0</v>
      </c>
      <c r="I4263" s="122">
        <f t="shared" si="401"/>
        <v>0</v>
      </c>
      <c r="K4263" s="120"/>
      <c r="L4263" s="141" t="e">
        <f t="shared" si="398"/>
        <v>#N/A</v>
      </c>
      <c r="M4263" s="142">
        <f>IF(C4263="ZZ Group",(SUM(IFERROR(SUM(VLOOKUP(C4263,SpeciesLookup,37,FALSE)*E4263/L4263*20*0.001),0)*(1-G4263))),SUM(IFERROR(SUM(VLOOKUP(C4263,SpeciesLookup,37,FALSE)/L4263*'6. Look Up Tables'!$M$9*0.001),0)*(1-G4263)))</f>
        <v>0</v>
      </c>
      <c r="N4263" s="120" t="s">
        <v>114</v>
      </c>
      <c r="O4263" s="122">
        <f t="shared" si="399"/>
        <v>0</v>
      </c>
      <c r="P4263" s="123"/>
    </row>
    <row r="4264" spans="2:16" x14ac:dyDescent="0.2">
      <c r="B4264" s="124"/>
      <c r="C4264" s="137"/>
      <c r="D4264" s="138">
        <f t="shared" si="396"/>
        <v>0</v>
      </c>
      <c r="E4264" s="231"/>
      <c r="F4264" s="119"/>
      <c r="G4264" s="139">
        <f t="shared" si="400"/>
        <v>0</v>
      </c>
      <c r="H4264" s="140">
        <f t="shared" si="397"/>
        <v>0</v>
      </c>
      <c r="I4264" s="122">
        <f t="shared" si="401"/>
        <v>0</v>
      </c>
      <c r="K4264" s="120"/>
      <c r="L4264" s="141" t="e">
        <f t="shared" si="398"/>
        <v>#N/A</v>
      </c>
      <c r="M4264" s="142">
        <f>IF(C4264="ZZ Group",(SUM(IFERROR(SUM(VLOOKUP(C4264,SpeciesLookup,37,FALSE)*E4264/L4264*20*0.001),0)*(1-G4264))),SUM(IFERROR(SUM(VLOOKUP(C4264,SpeciesLookup,37,FALSE)/L4264*'6. Look Up Tables'!$M$9*0.001),0)*(1-G4264)))</f>
        <v>0</v>
      </c>
      <c r="N4264" s="120" t="s">
        <v>114</v>
      </c>
      <c r="O4264" s="122">
        <f t="shared" si="399"/>
        <v>0</v>
      </c>
      <c r="P4264" s="123"/>
    </row>
    <row r="4265" spans="2:16" x14ac:dyDescent="0.2">
      <c r="B4265" s="124"/>
      <c r="C4265" s="137"/>
      <c r="D4265" s="138">
        <f t="shared" si="396"/>
        <v>0</v>
      </c>
      <c r="E4265" s="231"/>
      <c r="F4265" s="119"/>
      <c r="G4265" s="139">
        <f t="shared" si="400"/>
        <v>0</v>
      </c>
      <c r="H4265" s="140">
        <f t="shared" si="397"/>
        <v>0</v>
      </c>
      <c r="I4265" s="122">
        <f t="shared" si="401"/>
        <v>0</v>
      </c>
      <c r="K4265" s="120"/>
      <c r="L4265" s="141" t="e">
        <f t="shared" si="398"/>
        <v>#N/A</v>
      </c>
      <c r="M4265" s="142">
        <f>IF(C4265="ZZ Group",(SUM(IFERROR(SUM(VLOOKUP(C4265,SpeciesLookup,37,FALSE)*E4265/L4265*20*0.001),0)*(1-G4265))),SUM(IFERROR(SUM(VLOOKUP(C4265,SpeciesLookup,37,FALSE)/L4265*'6. Look Up Tables'!$M$9*0.001),0)*(1-G4265)))</f>
        <v>0</v>
      </c>
      <c r="N4265" s="120" t="s">
        <v>114</v>
      </c>
      <c r="O4265" s="122">
        <f t="shared" si="399"/>
        <v>0</v>
      </c>
      <c r="P4265" s="123"/>
    </row>
    <row r="4266" spans="2:16" x14ac:dyDescent="0.2">
      <c r="B4266" s="124"/>
      <c r="C4266" s="137"/>
      <c r="D4266" s="138">
        <f t="shared" si="396"/>
        <v>0</v>
      </c>
      <c r="E4266" s="231"/>
      <c r="F4266" s="119"/>
      <c r="G4266" s="139">
        <f t="shared" si="400"/>
        <v>0</v>
      </c>
      <c r="H4266" s="140">
        <f t="shared" si="397"/>
        <v>0</v>
      </c>
      <c r="I4266" s="122">
        <f t="shared" si="401"/>
        <v>0</v>
      </c>
      <c r="K4266" s="120"/>
      <c r="L4266" s="141" t="e">
        <f t="shared" si="398"/>
        <v>#N/A</v>
      </c>
      <c r="M4266" s="142">
        <f>IF(C4266="ZZ Group",(SUM(IFERROR(SUM(VLOOKUP(C4266,SpeciesLookup,37,FALSE)*E4266/L4266*20*0.001),0)*(1-G4266))),SUM(IFERROR(SUM(VLOOKUP(C4266,SpeciesLookup,37,FALSE)/L4266*'6. Look Up Tables'!$M$9*0.001),0)*(1-G4266)))</f>
        <v>0</v>
      </c>
      <c r="N4266" s="120" t="s">
        <v>114</v>
      </c>
      <c r="O4266" s="122">
        <f t="shared" si="399"/>
        <v>0</v>
      </c>
      <c r="P4266" s="123"/>
    </row>
    <row r="4267" spans="2:16" x14ac:dyDescent="0.2">
      <c r="B4267" s="124"/>
      <c r="C4267" s="137"/>
      <c r="D4267" s="138">
        <f t="shared" si="396"/>
        <v>0</v>
      </c>
      <c r="E4267" s="231"/>
      <c r="F4267" s="119"/>
      <c r="G4267" s="139">
        <f t="shared" si="400"/>
        <v>0</v>
      </c>
      <c r="H4267" s="140">
        <f t="shared" si="397"/>
        <v>0</v>
      </c>
      <c r="I4267" s="122">
        <f t="shared" si="401"/>
        <v>0</v>
      </c>
      <c r="K4267" s="120"/>
      <c r="L4267" s="141" t="e">
        <f t="shared" si="398"/>
        <v>#N/A</v>
      </c>
      <c r="M4267" s="142">
        <f>IF(C4267="ZZ Group",(SUM(IFERROR(SUM(VLOOKUP(C4267,SpeciesLookup,37,FALSE)*E4267/L4267*20*0.001),0)*(1-G4267))),SUM(IFERROR(SUM(VLOOKUP(C4267,SpeciesLookup,37,FALSE)/L4267*'6. Look Up Tables'!$M$9*0.001),0)*(1-G4267)))</f>
        <v>0</v>
      </c>
      <c r="N4267" s="120" t="s">
        <v>114</v>
      </c>
      <c r="O4267" s="122">
        <f t="shared" si="399"/>
        <v>0</v>
      </c>
      <c r="P4267" s="123"/>
    </row>
    <row r="4268" spans="2:16" x14ac:dyDescent="0.2">
      <c r="B4268" s="124"/>
      <c r="C4268" s="137"/>
      <c r="D4268" s="138">
        <f t="shared" si="396"/>
        <v>0</v>
      </c>
      <c r="E4268" s="231"/>
      <c r="F4268" s="119"/>
      <c r="G4268" s="139">
        <f t="shared" si="400"/>
        <v>0</v>
      </c>
      <c r="H4268" s="140">
        <f t="shared" si="397"/>
        <v>0</v>
      </c>
      <c r="I4268" s="122">
        <f t="shared" si="401"/>
        <v>0</v>
      </c>
      <c r="K4268" s="120"/>
      <c r="L4268" s="141" t="e">
        <f t="shared" si="398"/>
        <v>#N/A</v>
      </c>
      <c r="M4268" s="142">
        <f>IF(C4268="ZZ Group",(SUM(IFERROR(SUM(VLOOKUP(C4268,SpeciesLookup,37,FALSE)*E4268/L4268*20*0.001),0)*(1-G4268))),SUM(IFERROR(SUM(VLOOKUP(C4268,SpeciesLookup,37,FALSE)/L4268*'6. Look Up Tables'!$M$9*0.001),0)*(1-G4268)))</f>
        <v>0</v>
      </c>
      <c r="N4268" s="120" t="s">
        <v>114</v>
      </c>
      <c r="O4268" s="122">
        <f t="shared" si="399"/>
        <v>0</v>
      </c>
      <c r="P4268" s="123"/>
    </row>
    <row r="4269" spans="2:16" x14ac:dyDescent="0.2">
      <c r="B4269" s="124"/>
      <c r="C4269" s="137"/>
      <c r="D4269" s="138">
        <f t="shared" si="396"/>
        <v>0</v>
      </c>
      <c r="E4269" s="231"/>
      <c r="F4269" s="119"/>
      <c r="G4269" s="139">
        <f t="shared" si="400"/>
        <v>0</v>
      </c>
      <c r="H4269" s="140">
        <f t="shared" si="397"/>
        <v>0</v>
      </c>
      <c r="I4269" s="122">
        <f t="shared" si="401"/>
        <v>0</v>
      </c>
      <c r="K4269" s="120"/>
      <c r="L4269" s="141" t="e">
        <f t="shared" si="398"/>
        <v>#N/A</v>
      </c>
      <c r="M4269" s="142">
        <f>IF(C4269="ZZ Group",(SUM(IFERROR(SUM(VLOOKUP(C4269,SpeciesLookup,37,FALSE)*E4269/L4269*20*0.001),0)*(1-G4269))),SUM(IFERROR(SUM(VLOOKUP(C4269,SpeciesLookup,37,FALSE)/L4269*'6. Look Up Tables'!$M$9*0.001),0)*(1-G4269)))</f>
        <v>0</v>
      </c>
      <c r="N4269" s="120" t="s">
        <v>114</v>
      </c>
      <c r="O4269" s="122">
        <f t="shared" si="399"/>
        <v>0</v>
      </c>
      <c r="P4269" s="123"/>
    </row>
    <row r="4270" spans="2:16" x14ac:dyDescent="0.2">
      <c r="B4270" s="124"/>
      <c r="C4270" s="137"/>
      <c r="D4270" s="138">
        <f t="shared" si="396"/>
        <v>0</v>
      </c>
      <c r="E4270" s="231"/>
      <c r="F4270" s="119"/>
      <c r="G4270" s="139">
        <f t="shared" si="400"/>
        <v>0</v>
      </c>
      <c r="H4270" s="140">
        <f t="shared" si="397"/>
        <v>0</v>
      </c>
      <c r="I4270" s="122">
        <f t="shared" si="401"/>
        <v>0</v>
      </c>
      <c r="K4270" s="120"/>
      <c r="L4270" s="141" t="e">
        <f t="shared" si="398"/>
        <v>#N/A</v>
      </c>
      <c r="M4270" s="142">
        <f>IF(C4270="ZZ Group",(SUM(IFERROR(SUM(VLOOKUP(C4270,SpeciesLookup,37,FALSE)*E4270/L4270*20*0.001),0)*(1-G4270))),SUM(IFERROR(SUM(VLOOKUP(C4270,SpeciesLookup,37,FALSE)/L4270*'6. Look Up Tables'!$M$9*0.001),0)*(1-G4270)))</f>
        <v>0</v>
      </c>
      <c r="N4270" s="120" t="s">
        <v>114</v>
      </c>
      <c r="O4270" s="122">
        <f t="shared" si="399"/>
        <v>0</v>
      </c>
      <c r="P4270" s="123"/>
    </row>
    <row r="4271" spans="2:16" x14ac:dyDescent="0.2">
      <c r="B4271" s="124"/>
      <c r="C4271" s="137"/>
      <c r="D4271" s="138">
        <f t="shared" si="396"/>
        <v>0</v>
      </c>
      <c r="E4271" s="231"/>
      <c r="F4271" s="119"/>
      <c r="G4271" s="139">
        <f t="shared" si="400"/>
        <v>0</v>
      </c>
      <c r="H4271" s="140">
        <f t="shared" si="397"/>
        <v>0</v>
      </c>
      <c r="I4271" s="122">
        <f t="shared" si="401"/>
        <v>0</v>
      </c>
      <c r="K4271" s="120"/>
      <c r="L4271" s="141" t="e">
        <f t="shared" si="398"/>
        <v>#N/A</v>
      </c>
      <c r="M4271" s="142">
        <f>IF(C4271="ZZ Group",(SUM(IFERROR(SUM(VLOOKUP(C4271,SpeciesLookup,37,FALSE)*E4271/L4271*20*0.001),0)*(1-G4271))),SUM(IFERROR(SUM(VLOOKUP(C4271,SpeciesLookup,37,FALSE)/L4271*'6. Look Up Tables'!$M$9*0.001),0)*(1-G4271)))</f>
        <v>0</v>
      </c>
      <c r="N4271" s="120" t="s">
        <v>114</v>
      </c>
      <c r="O4271" s="122">
        <f t="shared" si="399"/>
        <v>0</v>
      </c>
      <c r="P4271" s="123"/>
    </row>
    <row r="4272" spans="2:16" x14ac:dyDescent="0.2">
      <c r="B4272" s="124"/>
      <c r="C4272" s="137"/>
      <c r="D4272" s="138">
        <f t="shared" si="396"/>
        <v>0</v>
      </c>
      <c r="E4272" s="231"/>
      <c r="F4272" s="119"/>
      <c r="G4272" s="139">
        <f t="shared" si="400"/>
        <v>0</v>
      </c>
      <c r="H4272" s="140">
        <f t="shared" si="397"/>
        <v>0</v>
      </c>
      <c r="I4272" s="122">
        <f t="shared" si="401"/>
        <v>0</v>
      </c>
      <c r="K4272" s="120"/>
      <c r="L4272" s="141" t="e">
        <f t="shared" si="398"/>
        <v>#N/A</v>
      </c>
      <c r="M4272" s="142">
        <f>IF(C4272="ZZ Group",(SUM(IFERROR(SUM(VLOOKUP(C4272,SpeciesLookup,37,FALSE)*E4272/L4272*20*0.001),0)*(1-G4272))),SUM(IFERROR(SUM(VLOOKUP(C4272,SpeciesLookup,37,FALSE)/L4272*'6. Look Up Tables'!$M$9*0.001),0)*(1-G4272)))</f>
        <v>0</v>
      </c>
      <c r="N4272" s="120" t="s">
        <v>114</v>
      </c>
      <c r="O4272" s="122">
        <f t="shared" si="399"/>
        <v>0</v>
      </c>
      <c r="P4272" s="123"/>
    </row>
    <row r="4273" spans="2:16" x14ac:dyDescent="0.2">
      <c r="B4273" s="124"/>
      <c r="C4273" s="137"/>
      <c r="D4273" s="138">
        <f t="shared" si="396"/>
        <v>0</v>
      </c>
      <c r="E4273" s="231"/>
      <c r="F4273" s="119"/>
      <c r="G4273" s="139">
        <f t="shared" si="400"/>
        <v>0</v>
      </c>
      <c r="H4273" s="140">
        <f t="shared" si="397"/>
        <v>0</v>
      </c>
      <c r="I4273" s="122">
        <f t="shared" si="401"/>
        <v>0</v>
      </c>
      <c r="K4273" s="120"/>
      <c r="L4273" s="141" t="e">
        <f t="shared" si="398"/>
        <v>#N/A</v>
      </c>
      <c r="M4273" s="142">
        <f>IF(C4273="ZZ Group",(SUM(IFERROR(SUM(VLOOKUP(C4273,SpeciesLookup,37,FALSE)*E4273/L4273*20*0.001),0)*(1-G4273))),SUM(IFERROR(SUM(VLOOKUP(C4273,SpeciesLookup,37,FALSE)/L4273*'6. Look Up Tables'!$M$9*0.001),0)*(1-G4273)))</f>
        <v>0</v>
      </c>
      <c r="N4273" s="120" t="s">
        <v>114</v>
      </c>
      <c r="O4273" s="122">
        <f t="shared" si="399"/>
        <v>0</v>
      </c>
      <c r="P4273" s="123"/>
    </row>
    <row r="4274" spans="2:16" x14ac:dyDescent="0.2">
      <c r="B4274" s="124"/>
      <c r="C4274" s="137"/>
      <c r="D4274" s="138">
        <f t="shared" si="396"/>
        <v>0</v>
      </c>
      <c r="E4274" s="231"/>
      <c r="F4274" s="119"/>
      <c r="G4274" s="139">
        <f t="shared" si="400"/>
        <v>0</v>
      </c>
      <c r="H4274" s="140">
        <f t="shared" si="397"/>
        <v>0</v>
      </c>
      <c r="I4274" s="122">
        <f t="shared" si="401"/>
        <v>0</v>
      </c>
      <c r="K4274" s="120"/>
      <c r="L4274" s="141" t="e">
        <f t="shared" si="398"/>
        <v>#N/A</v>
      </c>
      <c r="M4274" s="142">
        <f>IF(C4274="ZZ Group",(SUM(IFERROR(SUM(VLOOKUP(C4274,SpeciesLookup,37,FALSE)*E4274/L4274*20*0.001),0)*(1-G4274))),SUM(IFERROR(SUM(VLOOKUP(C4274,SpeciesLookup,37,FALSE)/L4274*'6. Look Up Tables'!$M$9*0.001),0)*(1-G4274)))</f>
        <v>0</v>
      </c>
      <c r="N4274" s="120" t="s">
        <v>114</v>
      </c>
      <c r="O4274" s="122">
        <f t="shared" si="399"/>
        <v>0</v>
      </c>
      <c r="P4274" s="123"/>
    </row>
    <row r="4275" spans="2:16" x14ac:dyDescent="0.2">
      <c r="B4275" s="124"/>
      <c r="C4275" s="137"/>
      <c r="D4275" s="138">
        <f t="shared" si="396"/>
        <v>0</v>
      </c>
      <c r="E4275" s="231"/>
      <c r="F4275" s="119"/>
      <c r="G4275" s="139">
        <f t="shared" si="400"/>
        <v>0</v>
      </c>
      <c r="H4275" s="140">
        <f t="shared" si="397"/>
        <v>0</v>
      </c>
      <c r="I4275" s="122">
        <f t="shared" si="401"/>
        <v>0</v>
      </c>
      <c r="K4275" s="120"/>
      <c r="L4275" s="141" t="e">
        <f t="shared" si="398"/>
        <v>#N/A</v>
      </c>
      <c r="M4275" s="142">
        <f>IF(C4275="ZZ Group",(SUM(IFERROR(SUM(VLOOKUP(C4275,SpeciesLookup,37,FALSE)*E4275/L4275*20*0.001),0)*(1-G4275))),SUM(IFERROR(SUM(VLOOKUP(C4275,SpeciesLookup,37,FALSE)/L4275*'6. Look Up Tables'!$M$9*0.001),0)*(1-G4275)))</f>
        <v>0</v>
      </c>
      <c r="N4275" s="120" t="s">
        <v>114</v>
      </c>
      <c r="O4275" s="122">
        <f t="shared" si="399"/>
        <v>0</v>
      </c>
      <c r="P4275" s="123"/>
    </row>
    <row r="4276" spans="2:16" x14ac:dyDescent="0.2">
      <c r="B4276" s="124"/>
      <c r="C4276" s="137"/>
      <c r="D4276" s="138">
        <f t="shared" si="396"/>
        <v>0</v>
      </c>
      <c r="E4276" s="231"/>
      <c r="F4276" s="119"/>
      <c r="G4276" s="139">
        <f t="shared" si="400"/>
        <v>0</v>
      </c>
      <c r="H4276" s="140">
        <f t="shared" si="397"/>
        <v>0</v>
      </c>
      <c r="I4276" s="122">
        <f t="shared" si="401"/>
        <v>0</v>
      </c>
      <c r="K4276" s="120"/>
      <c r="L4276" s="141" t="e">
        <f t="shared" si="398"/>
        <v>#N/A</v>
      </c>
      <c r="M4276" s="142">
        <f>IF(C4276="ZZ Group",(SUM(IFERROR(SUM(VLOOKUP(C4276,SpeciesLookup,37,FALSE)*E4276/L4276*20*0.001),0)*(1-G4276))),SUM(IFERROR(SUM(VLOOKUP(C4276,SpeciesLookup,37,FALSE)/L4276*'6. Look Up Tables'!$M$9*0.001),0)*(1-G4276)))</f>
        <v>0</v>
      </c>
      <c r="N4276" s="120" t="s">
        <v>114</v>
      </c>
      <c r="O4276" s="122">
        <f t="shared" si="399"/>
        <v>0</v>
      </c>
      <c r="P4276" s="123"/>
    </row>
    <row r="4277" spans="2:16" x14ac:dyDescent="0.2">
      <c r="B4277" s="124"/>
      <c r="C4277" s="137"/>
      <c r="D4277" s="138">
        <f t="shared" si="396"/>
        <v>0</v>
      </c>
      <c r="E4277" s="231"/>
      <c r="F4277" s="119"/>
      <c r="G4277" s="139">
        <f t="shared" si="400"/>
        <v>0</v>
      </c>
      <c r="H4277" s="140">
        <f t="shared" si="397"/>
        <v>0</v>
      </c>
      <c r="I4277" s="122">
        <f t="shared" si="401"/>
        <v>0</v>
      </c>
      <c r="K4277" s="120"/>
      <c r="L4277" s="141" t="e">
        <f t="shared" si="398"/>
        <v>#N/A</v>
      </c>
      <c r="M4277" s="142">
        <f>IF(C4277="ZZ Group",(SUM(IFERROR(SUM(VLOOKUP(C4277,SpeciesLookup,37,FALSE)*E4277/L4277*20*0.001),0)*(1-G4277))),SUM(IFERROR(SUM(VLOOKUP(C4277,SpeciesLookup,37,FALSE)/L4277*'6. Look Up Tables'!$M$9*0.001),0)*(1-G4277)))</f>
        <v>0</v>
      </c>
      <c r="N4277" s="120" t="s">
        <v>114</v>
      </c>
      <c r="O4277" s="122">
        <f t="shared" si="399"/>
        <v>0</v>
      </c>
      <c r="P4277" s="123"/>
    </row>
    <row r="4278" spans="2:16" x14ac:dyDescent="0.2">
      <c r="B4278" s="124"/>
      <c r="C4278" s="137"/>
      <c r="D4278" s="138">
        <f t="shared" si="396"/>
        <v>0</v>
      </c>
      <c r="E4278" s="231"/>
      <c r="F4278" s="119"/>
      <c r="G4278" s="139">
        <f t="shared" si="400"/>
        <v>0</v>
      </c>
      <c r="H4278" s="140">
        <f t="shared" si="397"/>
        <v>0</v>
      </c>
      <c r="I4278" s="122">
        <f t="shared" si="401"/>
        <v>0</v>
      </c>
      <c r="K4278" s="120"/>
      <c r="L4278" s="141" t="e">
        <f t="shared" si="398"/>
        <v>#N/A</v>
      </c>
      <c r="M4278" s="142">
        <f>IF(C4278="ZZ Group",(SUM(IFERROR(SUM(VLOOKUP(C4278,SpeciesLookup,37,FALSE)*E4278/L4278*20*0.001),0)*(1-G4278))),SUM(IFERROR(SUM(VLOOKUP(C4278,SpeciesLookup,37,FALSE)/L4278*'6. Look Up Tables'!$M$9*0.001),0)*(1-G4278)))</f>
        <v>0</v>
      </c>
      <c r="N4278" s="120" t="s">
        <v>114</v>
      </c>
      <c r="O4278" s="122">
        <f t="shared" si="399"/>
        <v>0</v>
      </c>
      <c r="P4278" s="123"/>
    </row>
    <row r="4279" spans="2:16" x14ac:dyDescent="0.2">
      <c r="B4279" s="124"/>
      <c r="C4279" s="137"/>
      <c r="D4279" s="138">
        <f t="shared" si="396"/>
        <v>0</v>
      </c>
      <c r="E4279" s="231"/>
      <c r="F4279" s="119"/>
      <c r="G4279" s="139">
        <f t="shared" si="400"/>
        <v>0</v>
      </c>
      <c r="H4279" s="140">
        <f t="shared" si="397"/>
        <v>0</v>
      </c>
      <c r="I4279" s="122">
        <f t="shared" si="401"/>
        <v>0</v>
      </c>
      <c r="K4279" s="120"/>
      <c r="L4279" s="141" t="e">
        <f t="shared" si="398"/>
        <v>#N/A</v>
      </c>
      <c r="M4279" s="142">
        <f>IF(C4279="ZZ Group",(SUM(IFERROR(SUM(VLOOKUP(C4279,SpeciesLookup,37,FALSE)*E4279/L4279*20*0.001),0)*(1-G4279))),SUM(IFERROR(SUM(VLOOKUP(C4279,SpeciesLookup,37,FALSE)/L4279*'6. Look Up Tables'!$M$9*0.001),0)*(1-G4279)))</f>
        <v>0</v>
      </c>
      <c r="N4279" s="120" t="s">
        <v>114</v>
      </c>
      <c r="O4279" s="122">
        <f t="shared" si="399"/>
        <v>0</v>
      </c>
      <c r="P4279" s="123"/>
    </row>
    <row r="4280" spans="2:16" x14ac:dyDescent="0.2">
      <c r="B4280" s="124"/>
      <c r="C4280" s="137"/>
      <c r="D4280" s="138">
        <f t="shared" si="396"/>
        <v>0</v>
      </c>
      <c r="E4280" s="231"/>
      <c r="F4280" s="119"/>
      <c r="G4280" s="139">
        <f t="shared" si="400"/>
        <v>0</v>
      </c>
      <c r="H4280" s="140">
        <f t="shared" si="397"/>
        <v>0</v>
      </c>
      <c r="I4280" s="122">
        <f t="shared" si="401"/>
        <v>0</v>
      </c>
      <c r="K4280" s="120"/>
      <c r="L4280" s="141" t="e">
        <f t="shared" si="398"/>
        <v>#N/A</v>
      </c>
      <c r="M4280" s="142">
        <f>IF(C4280="ZZ Group",(SUM(IFERROR(SUM(VLOOKUP(C4280,SpeciesLookup,37,FALSE)*E4280/L4280*20*0.001),0)*(1-G4280))),SUM(IFERROR(SUM(VLOOKUP(C4280,SpeciesLookup,37,FALSE)/L4280*'6. Look Up Tables'!$M$9*0.001),0)*(1-G4280)))</f>
        <v>0</v>
      </c>
      <c r="N4280" s="120" t="s">
        <v>114</v>
      </c>
      <c r="O4280" s="122">
        <f t="shared" si="399"/>
        <v>0</v>
      </c>
      <c r="P4280" s="123"/>
    </row>
    <row r="4281" spans="2:16" x14ac:dyDescent="0.2">
      <c r="B4281" s="124"/>
      <c r="C4281" s="137"/>
      <c r="D4281" s="138">
        <f t="shared" si="396"/>
        <v>0</v>
      </c>
      <c r="E4281" s="231"/>
      <c r="F4281" s="119"/>
      <c r="G4281" s="139">
        <f t="shared" si="400"/>
        <v>0</v>
      </c>
      <c r="H4281" s="140">
        <f t="shared" si="397"/>
        <v>0</v>
      </c>
      <c r="I4281" s="122">
        <f t="shared" si="401"/>
        <v>0</v>
      </c>
      <c r="K4281" s="120"/>
      <c r="L4281" s="141" t="e">
        <f t="shared" si="398"/>
        <v>#N/A</v>
      </c>
      <c r="M4281" s="142">
        <f>IF(C4281="ZZ Group",(SUM(IFERROR(SUM(VLOOKUP(C4281,SpeciesLookup,37,FALSE)*E4281/L4281*20*0.001),0)*(1-G4281))),SUM(IFERROR(SUM(VLOOKUP(C4281,SpeciesLookup,37,FALSE)/L4281*'6. Look Up Tables'!$M$9*0.001),0)*(1-G4281)))</f>
        <v>0</v>
      </c>
      <c r="N4281" s="120" t="s">
        <v>114</v>
      </c>
      <c r="O4281" s="122">
        <f t="shared" si="399"/>
        <v>0</v>
      </c>
      <c r="P4281" s="123"/>
    </row>
    <row r="4282" spans="2:16" x14ac:dyDescent="0.2">
      <c r="B4282" s="124"/>
      <c r="C4282" s="137"/>
      <c r="D4282" s="138">
        <f t="shared" si="396"/>
        <v>0</v>
      </c>
      <c r="E4282" s="231"/>
      <c r="F4282" s="119"/>
      <c r="G4282" s="139">
        <f t="shared" si="400"/>
        <v>0</v>
      </c>
      <c r="H4282" s="140">
        <f t="shared" si="397"/>
        <v>0</v>
      </c>
      <c r="I4282" s="122">
        <f t="shared" si="401"/>
        <v>0</v>
      </c>
      <c r="K4282" s="120"/>
      <c r="L4282" s="141" t="e">
        <f t="shared" si="398"/>
        <v>#N/A</v>
      </c>
      <c r="M4282" s="142">
        <f>IF(C4282="ZZ Group",(SUM(IFERROR(SUM(VLOOKUP(C4282,SpeciesLookup,37,FALSE)*E4282/L4282*20*0.001),0)*(1-G4282))),SUM(IFERROR(SUM(VLOOKUP(C4282,SpeciesLookup,37,FALSE)/L4282*'6. Look Up Tables'!$M$9*0.001),0)*(1-G4282)))</f>
        <v>0</v>
      </c>
      <c r="N4282" s="120" t="s">
        <v>114</v>
      </c>
      <c r="O4282" s="122">
        <f t="shared" si="399"/>
        <v>0</v>
      </c>
      <c r="P4282" s="123"/>
    </row>
    <row r="4283" spans="2:16" x14ac:dyDescent="0.2">
      <c r="B4283" s="124"/>
      <c r="C4283" s="137"/>
      <c r="D4283" s="138">
        <f t="shared" si="396"/>
        <v>0</v>
      </c>
      <c r="E4283" s="231"/>
      <c r="F4283" s="119"/>
      <c r="G4283" s="139">
        <f t="shared" si="400"/>
        <v>0</v>
      </c>
      <c r="H4283" s="140">
        <f t="shared" si="397"/>
        <v>0</v>
      </c>
      <c r="I4283" s="122">
        <f t="shared" si="401"/>
        <v>0</v>
      </c>
      <c r="K4283" s="120"/>
      <c r="L4283" s="141" t="e">
        <f t="shared" si="398"/>
        <v>#N/A</v>
      </c>
      <c r="M4283" s="142">
        <f>IF(C4283="ZZ Group",(SUM(IFERROR(SUM(VLOOKUP(C4283,SpeciesLookup,37,FALSE)*E4283/L4283*20*0.001),0)*(1-G4283))),SUM(IFERROR(SUM(VLOOKUP(C4283,SpeciesLookup,37,FALSE)/L4283*'6. Look Up Tables'!$M$9*0.001),0)*(1-G4283)))</f>
        <v>0</v>
      </c>
      <c r="N4283" s="120" t="s">
        <v>114</v>
      </c>
      <c r="O4283" s="122">
        <f t="shared" si="399"/>
        <v>0</v>
      </c>
      <c r="P4283" s="123"/>
    </row>
    <row r="4284" spans="2:16" x14ac:dyDescent="0.2">
      <c r="B4284" s="124"/>
      <c r="C4284" s="137"/>
      <c r="D4284" s="138">
        <f t="shared" si="396"/>
        <v>0</v>
      </c>
      <c r="E4284" s="231"/>
      <c r="F4284" s="119"/>
      <c r="G4284" s="139">
        <f t="shared" si="400"/>
        <v>0</v>
      </c>
      <c r="H4284" s="140">
        <f t="shared" si="397"/>
        <v>0</v>
      </c>
      <c r="I4284" s="122">
        <f t="shared" si="401"/>
        <v>0</v>
      </c>
      <c r="K4284" s="120"/>
      <c r="L4284" s="141" t="e">
        <f t="shared" si="398"/>
        <v>#N/A</v>
      </c>
      <c r="M4284" s="142">
        <f>IF(C4284="ZZ Group",(SUM(IFERROR(SUM(VLOOKUP(C4284,SpeciesLookup,37,FALSE)*E4284/L4284*20*0.001),0)*(1-G4284))),SUM(IFERROR(SUM(VLOOKUP(C4284,SpeciesLookup,37,FALSE)/L4284*'6. Look Up Tables'!$M$9*0.001),0)*(1-G4284)))</f>
        <v>0</v>
      </c>
      <c r="N4284" s="120" t="s">
        <v>114</v>
      </c>
      <c r="O4284" s="122">
        <f t="shared" si="399"/>
        <v>0</v>
      </c>
      <c r="P4284" s="123"/>
    </row>
    <row r="4285" spans="2:16" x14ac:dyDescent="0.2">
      <c r="B4285" s="124"/>
      <c r="C4285" s="137"/>
      <c r="D4285" s="138">
        <f t="shared" si="396"/>
        <v>0</v>
      </c>
      <c r="E4285" s="231"/>
      <c r="F4285" s="119"/>
      <c r="G4285" s="139">
        <f t="shared" si="400"/>
        <v>0</v>
      </c>
      <c r="H4285" s="140">
        <f t="shared" si="397"/>
        <v>0</v>
      </c>
      <c r="I4285" s="122">
        <f t="shared" si="401"/>
        <v>0</v>
      </c>
      <c r="K4285" s="120"/>
      <c r="L4285" s="141" t="e">
        <f t="shared" si="398"/>
        <v>#N/A</v>
      </c>
      <c r="M4285" s="142">
        <f>IF(C4285="ZZ Group",(SUM(IFERROR(SUM(VLOOKUP(C4285,SpeciesLookup,37,FALSE)*E4285/L4285*20*0.001),0)*(1-G4285))),SUM(IFERROR(SUM(VLOOKUP(C4285,SpeciesLookup,37,FALSE)/L4285*'6. Look Up Tables'!$M$9*0.001),0)*(1-G4285)))</f>
        <v>0</v>
      </c>
      <c r="N4285" s="120" t="s">
        <v>114</v>
      </c>
      <c r="O4285" s="122">
        <f t="shared" si="399"/>
        <v>0</v>
      </c>
      <c r="P4285" s="123"/>
    </row>
    <row r="4286" spans="2:16" x14ac:dyDescent="0.2">
      <c r="B4286" s="124"/>
      <c r="C4286" s="137"/>
      <c r="D4286" s="138">
        <f t="shared" si="396"/>
        <v>0</v>
      </c>
      <c r="E4286" s="231"/>
      <c r="F4286" s="119"/>
      <c r="G4286" s="139">
        <f t="shared" si="400"/>
        <v>0</v>
      </c>
      <c r="H4286" s="140">
        <f t="shared" si="397"/>
        <v>0</v>
      </c>
      <c r="I4286" s="122">
        <f t="shared" si="401"/>
        <v>0</v>
      </c>
      <c r="K4286" s="120"/>
      <c r="L4286" s="141" t="e">
        <f t="shared" si="398"/>
        <v>#N/A</v>
      </c>
      <c r="M4286" s="142">
        <f>IF(C4286="ZZ Group",(SUM(IFERROR(SUM(VLOOKUP(C4286,SpeciesLookup,37,FALSE)*E4286/L4286*20*0.001),0)*(1-G4286))),SUM(IFERROR(SUM(VLOOKUP(C4286,SpeciesLookup,37,FALSE)/L4286*'6. Look Up Tables'!$M$9*0.001),0)*(1-G4286)))</f>
        <v>0</v>
      </c>
      <c r="N4286" s="120" t="s">
        <v>114</v>
      </c>
      <c r="O4286" s="122">
        <f t="shared" si="399"/>
        <v>0</v>
      </c>
      <c r="P4286" s="123"/>
    </row>
    <row r="4287" spans="2:16" x14ac:dyDescent="0.2">
      <c r="B4287" s="124"/>
      <c r="C4287" s="137"/>
      <c r="D4287" s="138">
        <f t="shared" si="396"/>
        <v>0</v>
      </c>
      <c r="E4287" s="231"/>
      <c r="F4287" s="119"/>
      <c r="G4287" s="139">
        <f t="shared" si="400"/>
        <v>0</v>
      </c>
      <c r="H4287" s="140">
        <f t="shared" si="397"/>
        <v>0</v>
      </c>
      <c r="I4287" s="122">
        <f t="shared" si="401"/>
        <v>0</v>
      </c>
      <c r="K4287" s="120"/>
      <c r="L4287" s="141" t="e">
        <f t="shared" si="398"/>
        <v>#N/A</v>
      </c>
      <c r="M4287" s="142">
        <f>IF(C4287="ZZ Group",(SUM(IFERROR(SUM(VLOOKUP(C4287,SpeciesLookup,37,FALSE)*E4287/L4287*20*0.001),0)*(1-G4287))),SUM(IFERROR(SUM(VLOOKUP(C4287,SpeciesLookup,37,FALSE)/L4287*'6. Look Up Tables'!$M$9*0.001),0)*(1-G4287)))</f>
        <v>0</v>
      </c>
      <c r="N4287" s="120" t="s">
        <v>114</v>
      </c>
      <c r="O4287" s="122">
        <f t="shared" si="399"/>
        <v>0</v>
      </c>
      <c r="P4287" s="123"/>
    </row>
    <row r="4288" spans="2:16" x14ac:dyDescent="0.2">
      <c r="B4288" s="124"/>
      <c r="C4288" s="137"/>
      <c r="D4288" s="138">
        <f t="shared" si="396"/>
        <v>0</v>
      </c>
      <c r="E4288" s="231"/>
      <c r="F4288" s="119"/>
      <c r="G4288" s="139">
        <f t="shared" si="400"/>
        <v>0</v>
      </c>
      <c r="H4288" s="140">
        <f t="shared" si="397"/>
        <v>0</v>
      </c>
      <c r="I4288" s="122">
        <f t="shared" si="401"/>
        <v>0</v>
      </c>
      <c r="K4288" s="120"/>
      <c r="L4288" s="141" t="e">
        <f t="shared" si="398"/>
        <v>#N/A</v>
      </c>
      <c r="M4288" s="142">
        <f>IF(C4288="ZZ Group",(SUM(IFERROR(SUM(VLOOKUP(C4288,SpeciesLookup,37,FALSE)*E4288/L4288*20*0.001),0)*(1-G4288))),SUM(IFERROR(SUM(VLOOKUP(C4288,SpeciesLookup,37,FALSE)/L4288*'6. Look Up Tables'!$M$9*0.001),0)*(1-G4288)))</f>
        <v>0</v>
      </c>
      <c r="N4288" s="120" t="s">
        <v>114</v>
      </c>
      <c r="O4288" s="122">
        <f t="shared" si="399"/>
        <v>0</v>
      </c>
      <c r="P4288" s="123"/>
    </row>
    <row r="4289" spans="2:16" x14ac:dyDescent="0.2">
      <c r="B4289" s="124"/>
      <c r="C4289" s="137"/>
      <c r="D4289" s="138">
        <f t="shared" ref="D4289:D4352" si="402">IFERROR(VLOOKUP(C4289,SpeciesLookup,25,FALSE),0)</f>
        <v>0</v>
      </c>
      <c r="E4289" s="231"/>
      <c r="F4289" s="119"/>
      <c r="G4289" s="139">
        <f t="shared" si="400"/>
        <v>0</v>
      </c>
      <c r="H4289" s="140">
        <f t="shared" ref="H4289:H4352" si="403">IFERROR(VLOOKUP(C4289,SpeciesLookup,26,FALSE),0)</f>
        <v>0</v>
      </c>
      <c r="I4289" s="122">
        <f t="shared" si="401"/>
        <v>0</v>
      </c>
      <c r="K4289" s="120"/>
      <c r="L4289" s="141" t="e">
        <f t="shared" ref="L4289:L4352" si="404">VLOOKUP(K4289,AWHC,2,FALSE)</f>
        <v>#N/A</v>
      </c>
      <c r="M4289" s="142">
        <f>IF(C4289="ZZ Group",(SUM(IFERROR(SUM(VLOOKUP(C4289,SpeciesLookup,37,FALSE)*E4289/L4289*20*0.001),0)*(1-G4289))),SUM(IFERROR(SUM(VLOOKUP(C4289,SpeciesLookup,37,FALSE)/L4289*'6. Look Up Tables'!$M$9*0.001),0)*(1-G4289)))</f>
        <v>0</v>
      </c>
      <c r="N4289" s="120" t="s">
        <v>114</v>
      </c>
      <c r="O4289" s="122">
        <f t="shared" ref="O4289:O4352" si="405">IF(N4289="Yes",M4289*0.8,M4289)</f>
        <v>0</v>
      </c>
      <c r="P4289" s="123"/>
    </row>
    <row r="4290" spans="2:16" x14ac:dyDescent="0.2">
      <c r="B4290" s="124"/>
      <c r="C4290" s="137"/>
      <c r="D4290" s="138">
        <f t="shared" si="402"/>
        <v>0</v>
      </c>
      <c r="E4290" s="231"/>
      <c r="F4290" s="119"/>
      <c r="G4290" s="139">
        <f t="shared" si="400"/>
        <v>0</v>
      </c>
      <c r="H4290" s="140">
        <f t="shared" si="403"/>
        <v>0</v>
      </c>
      <c r="I4290" s="122">
        <f t="shared" si="401"/>
        <v>0</v>
      </c>
      <c r="K4290" s="120"/>
      <c r="L4290" s="141" t="e">
        <f t="shared" si="404"/>
        <v>#N/A</v>
      </c>
      <c r="M4290" s="142">
        <f>IF(C4290="ZZ Group",(SUM(IFERROR(SUM(VLOOKUP(C4290,SpeciesLookup,37,FALSE)*E4290/L4290*20*0.001),0)*(1-G4290))),SUM(IFERROR(SUM(VLOOKUP(C4290,SpeciesLookup,37,FALSE)/L4290*'6. Look Up Tables'!$M$9*0.001),0)*(1-G4290)))</f>
        <v>0</v>
      </c>
      <c r="N4290" s="120" t="s">
        <v>114</v>
      </c>
      <c r="O4290" s="122">
        <f t="shared" si="405"/>
        <v>0</v>
      </c>
      <c r="P4290" s="123"/>
    </row>
    <row r="4291" spans="2:16" x14ac:dyDescent="0.2">
      <c r="B4291" s="124"/>
      <c r="C4291" s="137"/>
      <c r="D4291" s="138">
        <f t="shared" si="402"/>
        <v>0</v>
      </c>
      <c r="E4291" s="231"/>
      <c r="F4291" s="119"/>
      <c r="G4291" s="139">
        <f t="shared" si="400"/>
        <v>0</v>
      </c>
      <c r="H4291" s="140">
        <f t="shared" si="403"/>
        <v>0</v>
      </c>
      <c r="I4291" s="122">
        <f t="shared" si="401"/>
        <v>0</v>
      </c>
      <c r="K4291" s="120"/>
      <c r="L4291" s="141" t="e">
        <f t="shared" si="404"/>
        <v>#N/A</v>
      </c>
      <c r="M4291" s="142">
        <f>IF(C4291="ZZ Group",(SUM(IFERROR(SUM(VLOOKUP(C4291,SpeciesLookup,37,FALSE)*E4291/L4291*20*0.001),0)*(1-G4291))),SUM(IFERROR(SUM(VLOOKUP(C4291,SpeciesLookup,37,FALSE)/L4291*'6. Look Up Tables'!$M$9*0.001),0)*(1-G4291)))</f>
        <v>0</v>
      </c>
      <c r="N4291" s="120" t="s">
        <v>114</v>
      </c>
      <c r="O4291" s="122">
        <f t="shared" si="405"/>
        <v>0</v>
      </c>
      <c r="P4291" s="123"/>
    </row>
    <row r="4292" spans="2:16" x14ac:dyDescent="0.2">
      <c r="B4292" s="124"/>
      <c r="C4292" s="137"/>
      <c r="D4292" s="138">
        <f t="shared" si="402"/>
        <v>0</v>
      </c>
      <c r="E4292" s="231"/>
      <c r="F4292" s="119"/>
      <c r="G4292" s="139">
        <f t="shared" si="400"/>
        <v>0</v>
      </c>
      <c r="H4292" s="140">
        <f t="shared" si="403"/>
        <v>0</v>
      </c>
      <c r="I4292" s="122">
        <f t="shared" si="401"/>
        <v>0</v>
      </c>
      <c r="K4292" s="120"/>
      <c r="L4292" s="141" t="e">
        <f t="shared" si="404"/>
        <v>#N/A</v>
      </c>
      <c r="M4292" s="142">
        <f>IF(C4292="ZZ Group",(SUM(IFERROR(SUM(VLOOKUP(C4292,SpeciesLookup,37,FALSE)*E4292/L4292*20*0.001),0)*(1-G4292))),SUM(IFERROR(SUM(VLOOKUP(C4292,SpeciesLookup,37,FALSE)/L4292*'6. Look Up Tables'!$M$9*0.001),0)*(1-G4292)))</f>
        <v>0</v>
      </c>
      <c r="N4292" s="120" t="s">
        <v>114</v>
      </c>
      <c r="O4292" s="122">
        <f t="shared" si="405"/>
        <v>0</v>
      </c>
      <c r="P4292" s="123"/>
    </row>
    <row r="4293" spans="2:16" x14ac:dyDescent="0.2">
      <c r="B4293" s="124"/>
      <c r="C4293" s="137"/>
      <c r="D4293" s="138">
        <f t="shared" si="402"/>
        <v>0</v>
      </c>
      <c r="E4293" s="231"/>
      <c r="F4293" s="119"/>
      <c r="G4293" s="139">
        <f t="shared" si="400"/>
        <v>0</v>
      </c>
      <c r="H4293" s="140">
        <f t="shared" si="403"/>
        <v>0</v>
      </c>
      <c r="I4293" s="122">
        <f t="shared" si="401"/>
        <v>0</v>
      </c>
      <c r="K4293" s="120"/>
      <c r="L4293" s="141" t="e">
        <f t="shared" si="404"/>
        <v>#N/A</v>
      </c>
      <c r="M4293" s="142">
        <f>IF(C4293="ZZ Group",(SUM(IFERROR(SUM(VLOOKUP(C4293,SpeciesLookup,37,FALSE)*E4293/L4293*20*0.001),0)*(1-G4293))),SUM(IFERROR(SUM(VLOOKUP(C4293,SpeciesLookup,37,FALSE)/L4293*'6. Look Up Tables'!$M$9*0.001),0)*(1-G4293)))</f>
        <v>0</v>
      </c>
      <c r="N4293" s="120" t="s">
        <v>114</v>
      </c>
      <c r="O4293" s="122">
        <f t="shared" si="405"/>
        <v>0</v>
      </c>
      <c r="P4293" s="123"/>
    </row>
    <row r="4294" spans="2:16" x14ac:dyDescent="0.2">
      <c r="B4294" s="124"/>
      <c r="C4294" s="137"/>
      <c r="D4294" s="138">
        <f t="shared" si="402"/>
        <v>0</v>
      </c>
      <c r="E4294" s="231"/>
      <c r="F4294" s="119"/>
      <c r="G4294" s="139">
        <f t="shared" si="400"/>
        <v>0</v>
      </c>
      <c r="H4294" s="140">
        <f t="shared" si="403"/>
        <v>0</v>
      </c>
      <c r="I4294" s="122">
        <f t="shared" si="401"/>
        <v>0</v>
      </c>
      <c r="K4294" s="120"/>
      <c r="L4294" s="141" t="e">
        <f t="shared" si="404"/>
        <v>#N/A</v>
      </c>
      <c r="M4294" s="142">
        <f>IF(C4294="ZZ Group",(SUM(IFERROR(SUM(VLOOKUP(C4294,SpeciesLookup,37,FALSE)*E4294/L4294*20*0.001),0)*(1-G4294))),SUM(IFERROR(SUM(VLOOKUP(C4294,SpeciesLookup,37,FALSE)/L4294*'6. Look Up Tables'!$M$9*0.001),0)*(1-G4294)))</f>
        <v>0</v>
      </c>
      <c r="N4294" s="120" t="s">
        <v>114</v>
      </c>
      <c r="O4294" s="122">
        <f t="shared" si="405"/>
        <v>0</v>
      </c>
      <c r="P4294" s="123"/>
    </row>
    <row r="4295" spans="2:16" x14ac:dyDescent="0.2">
      <c r="B4295" s="124"/>
      <c r="C4295" s="137"/>
      <c r="D4295" s="138">
        <f t="shared" si="402"/>
        <v>0</v>
      </c>
      <c r="E4295" s="231"/>
      <c r="F4295" s="119"/>
      <c r="G4295" s="139">
        <f t="shared" si="400"/>
        <v>0</v>
      </c>
      <c r="H4295" s="140">
        <f t="shared" si="403"/>
        <v>0</v>
      </c>
      <c r="I4295" s="122">
        <f t="shared" si="401"/>
        <v>0</v>
      </c>
      <c r="K4295" s="120"/>
      <c r="L4295" s="141" t="e">
        <f t="shared" si="404"/>
        <v>#N/A</v>
      </c>
      <c r="M4295" s="142">
        <f>IF(C4295="ZZ Group",(SUM(IFERROR(SUM(VLOOKUP(C4295,SpeciesLookup,37,FALSE)*E4295/L4295*20*0.001),0)*(1-G4295))),SUM(IFERROR(SUM(VLOOKUP(C4295,SpeciesLookup,37,FALSE)/L4295*'6. Look Up Tables'!$M$9*0.001),0)*(1-G4295)))</f>
        <v>0</v>
      </c>
      <c r="N4295" s="120" t="s">
        <v>114</v>
      </c>
      <c r="O4295" s="122">
        <f t="shared" si="405"/>
        <v>0</v>
      </c>
      <c r="P4295" s="123"/>
    </row>
    <row r="4296" spans="2:16" x14ac:dyDescent="0.2">
      <c r="B4296" s="124"/>
      <c r="C4296" s="137"/>
      <c r="D4296" s="138">
        <f t="shared" si="402"/>
        <v>0</v>
      </c>
      <c r="E4296" s="231"/>
      <c r="F4296" s="119"/>
      <c r="G4296" s="139">
        <f t="shared" si="400"/>
        <v>0</v>
      </c>
      <c r="H4296" s="140">
        <f t="shared" si="403"/>
        <v>0</v>
      </c>
      <c r="I4296" s="122">
        <f t="shared" si="401"/>
        <v>0</v>
      </c>
      <c r="K4296" s="120"/>
      <c r="L4296" s="141" t="e">
        <f t="shared" si="404"/>
        <v>#N/A</v>
      </c>
      <c r="M4296" s="142">
        <f>IF(C4296="ZZ Group",(SUM(IFERROR(SUM(VLOOKUP(C4296,SpeciesLookup,37,FALSE)*E4296/L4296*20*0.001),0)*(1-G4296))),SUM(IFERROR(SUM(VLOOKUP(C4296,SpeciesLookup,37,FALSE)/L4296*'6. Look Up Tables'!$M$9*0.001),0)*(1-G4296)))</f>
        <v>0</v>
      </c>
      <c r="N4296" s="120" t="s">
        <v>114</v>
      </c>
      <c r="O4296" s="122">
        <f t="shared" si="405"/>
        <v>0</v>
      </c>
      <c r="P4296" s="123"/>
    </row>
    <row r="4297" spans="2:16" x14ac:dyDescent="0.2">
      <c r="B4297" s="124"/>
      <c r="C4297" s="137"/>
      <c r="D4297" s="138">
        <f t="shared" si="402"/>
        <v>0</v>
      </c>
      <c r="E4297" s="231"/>
      <c r="F4297" s="119"/>
      <c r="G4297" s="139">
        <f t="shared" si="400"/>
        <v>0</v>
      </c>
      <c r="H4297" s="140">
        <f t="shared" si="403"/>
        <v>0</v>
      </c>
      <c r="I4297" s="122">
        <f t="shared" si="401"/>
        <v>0</v>
      </c>
      <c r="K4297" s="120"/>
      <c r="L4297" s="141" t="e">
        <f t="shared" si="404"/>
        <v>#N/A</v>
      </c>
      <c r="M4297" s="142">
        <f>IF(C4297="ZZ Group",(SUM(IFERROR(SUM(VLOOKUP(C4297,SpeciesLookup,37,FALSE)*E4297/L4297*20*0.001),0)*(1-G4297))),SUM(IFERROR(SUM(VLOOKUP(C4297,SpeciesLookup,37,FALSE)/L4297*'6. Look Up Tables'!$M$9*0.001),0)*(1-G4297)))</f>
        <v>0</v>
      </c>
      <c r="N4297" s="120" t="s">
        <v>114</v>
      </c>
      <c r="O4297" s="122">
        <f t="shared" si="405"/>
        <v>0</v>
      </c>
      <c r="P4297" s="123"/>
    </row>
    <row r="4298" spans="2:16" x14ac:dyDescent="0.2">
      <c r="B4298" s="124"/>
      <c r="C4298" s="137"/>
      <c r="D4298" s="138">
        <f t="shared" si="402"/>
        <v>0</v>
      </c>
      <c r="E4298" s="231"/>
      <c r="F4298" s="119"/>
      <c r="G4298" s="139">
        <f t="shared" si="400"/>
        <v>0</v>
      </c>
      <c r="H4298" s="140">
        <f t="shared" si="403"/>
        <v>0</v>
      </c>
      <c r="I4298" s="122">
        <f t="shared" si="401"/>
        <v>0</v>
      </c>
      <c r="K4298" s="120"/>
      <c r="L4298" s="141" t="e">
        <f t="shared" si="404"/>
        <v>#N/A</v>
      </c>
      <c r="M4298" s="142">
        <f>IF(C4298="ZZ Group",(SUM(IFERROR(SUM(VLOOKUP(C4298,SpeciesLookup,37,FALSE)*E4298/L4298*20*0.001),0)*(1-G4298))),SUM(IFERROR(SUM(VLOOKUP(C4298,SpeciesLookup,37,FALSE)/L4298*'6. Look Up Tables'!$M$9*0.001),0)*(1-G4298)))</f>
        <v>0</v>
      </c>
      <c r="N4298" s="120" t="s">
        <v>114</v>
      </c>
      <c r="O4298" s="122">
        <f t="shared" si="405"/>
        <v>0</v>
      </c>
      <c r="P4298" s="123"/>
    </row>
    <row r="4299" spans="2:16" x14ac:dyDescent="0.2">
      <c r="B4299" s="124"/>
      <c r="C4299" s="137"/>
      <c r="D4299" s="138">
        <f t="shared" si="402"/>
        <v>0</v>
      </c>
      <c r="E4299" s="231"/>
      <c r="F4299" s="119"/>
      <c r="G4299" s="139">
        <f t="shared" si="400"/>
        <v>0</v>
      </c>
      <c r="H4299" s="140">
        <f t="shared" si="403"/>
        <v>0</v>
      </c>
      <c r="I4299" s="122">
        <f t="shared" si="401"/>
        <v>0</v>
      </c>
      <c r="K4299" s="120"/>
      <c r="L4299" s="141" t="e">
        <f t="shared" si="404"/>
        <v>#N/A</v>
      </c>
      <c r="M4299" s="142">
        <f>IF(C4299="ZZ Group",(SUM(IFERROR(SUM(VLOOKUP(C4299,SpeciesLookup,37,FALSE)*E4299/L4299*20*0.001),0)*(1-G4299))),SUM(IFERROR(SUM(VLOOKUP(C4299,SpeciesLookup,37,FALSE)/L4299*'6. Look Up Tables'!$M$9*0.001),0)*(1-G4299)))</f>
        <v>0</v>
      </c>
      <c r="N4299" s="120" t="s">
        <v>114</v>
      </c>
      <c r="O4299" s="122">
        <f t="shared" si="405"/>
        <v>0</v>
      </c>
      <c r="P4299" s="123"/>
    </row>
    <row r="4300" spans="2:16" x14ac:dyDescent="0.2">
      <c r="B4300" s="124"/>
      <c r="C4300" s="137"/>
      <c r="D4300" s="138">
        <f t="shared" si="402"/>
        <v>0</v>
      </c>
      <c r="E4300" s="231"/>
      <c r="F4300" s="119"/>
      <c r="G4300" s="139">
        <f t="shared" si="400"/>
        <v>0</v>
      </c>
      <c r="H4300" s="140">
        <f t="shared" si="403"/>
        <v>0</v>
      </c>
      <c r="I4300" s="122">
        <f t="shared" si="401"/>
        <v>0</v>
      </c>
      <c r="K4300" s="120"/>
      <c r="L4300" s="141" t="e">
        <f t="shared" si="404"/>
        <v>#N/A</v>
      </c>
      <c r="M4300" s="142">
        <f>IF(C4300="ZZ Group",(SUM(IFERROR(SUM(VLOOKUP(C4300,SpeciesLookup,37,FALSE)*E4300/L4300*20*0.001),0)*(1-G4300))),SUM(IFERROR(SUM(VLOOKUP(C4300,SpeciesLookup,37,FALSE)/L4300*'6. Look Up Tables'!$M$9*0.001),0)*(1-G4300)))</f>
        <v>0</v>
      </c>
      <c r="N4300" s="120" t="s">
        <v>114</v>
      </c>
      <c r="O4300" s="122">
        <f t="shared" si="405"/>
        <v>0</v>
      </c>
      <c r="P4300" s="123"/>
    </row>
    <row r="4301" spans="2:16" x14ac:dyDescent="0.2">
      <c r="B4301" s="124"/>
      <c r="C4301" s="137"/>
      <c r="D4301" s="138">
        <f t="shared" si="402"/>
        <v>0</v>
      </c>
      <c r="E4301" s="231"/>
      <c r="F4301" s="119"/>
      <c r="G4301" s="139">
        <f t="shared" ref="G4301:G4364" si="406">IF(C4301="ZZ Group",SUM(F4301/E4301),(IFERROR(SUM(F4301/(PI()*(D4301)^2)),0)))</f>
        <v>0</v>
      </c>
      <c r="H4301" s="140">
        <f t="shared" si="403"/>
        <v>0</v>
      </c>
      <c r="I4301" s="122">
        <f t="shared" ref="I4301:I4364" si="407">IFERROR(SUM(H4301*(1-G4301)),(E4301*(1-G4301)))</f>
        <v>0</v>
      </c>
      <c r="K4301" s="120"/>
      <c r="L4301" s="141" t="e">
        <f t="shared" si="404"/>
        <v>#N/A</v>
      </c>
      <c r="M4301" s="142">
        <f>IF(C4301="ZZ Group",(SUM(IFERROR(SUM(VLOOKUP(C4301,SpeciesLookup,37,FALSE)*E4301/L4301*20*0.001),0)*(1-G4301))),SUM(IFERROR(SUM(VLOOKUP(C4301,SpeciesLookup,37,FALSE)/L4301*'6. Look Up Tables'!$M$9*0.001),0)*(1-G4301)))</f>
        <v>0</v>
      </c>
      <c r="N4301" s="120" t="s">
        <v>114</v>
      </c>
      <c r="O4301" s="122">
        <f t="shared" si="405"/>
        <v>0</v>
      </c>
      <c r="P4301" s="123"/>
    </row>
    <row r="4302" spans="2:16" x14ac:dyDescent="0.2">
      <c r="B4302" s="124"/>
      <c r="C4302" s="137"/>
      <c r="D4302" s="138">
        <f t="shared" si="402"/>
        <v>0</v>
      </c>
      <c r="E4302" s="231"/>
      <c r="F4302" s="119"/>
      <c r="G4302" s="139">
        <f t="shared" si="406"/>
        <v>0</v>
      </c>
      <c r="H4302" s="140">
        <f t="shared" si="403"/>
        <v>0</v>
      </c>
      <c r="I4302" s="122">
        <f t="shared" si="407"/>
        <v>0</v>
      </c>
      <c r="K4302" s="120"/>
      <c r="L4302" s="141" t="e">
        <f t="shared" si="404"/>
        <v>#N/A</v>
      </c>
      <c r="M4302" s="142">
        <f>IF(C4302="ZZ Group",(SUM(IFERROR(SUM(VLOOKUP(C4302,SpeciesLookup,37,FALSE)*E4302/L4302*20*0.001),0)*(1-G4302))),SUM(IFERROR(SUM(VLOOKUP(C4302,SpeciesLookup,37,FALSE)/L4302*'6. Look Up Tables'!$M$9*0.001),0)*(1-G4302)))</f>
        <v>0</v>
      </c>
      <c r="N4302" s="120" t="s">
        <v>114</v>
      </c>
      <c r="O4302" s="122">
        <f t="shared" si="405"/>
        <v>0</v>
      </c>
      <c r="P4302" s="123"/>
    </row>
    <row r="4303" spans="2:16" x14ac:dyDescent="0.2">
      <c r="B4303" s="124"/>
      <c r="C4303" s="137"/>
      <c r="D4303" s="138">
        <f t="shared" si="402"/>
        <v>0</v>
      </c>
      <c r="E4303" s="231"/>
      <c r="F4303" s="119"/>
      <c r="G4303" s="139">
        <f t="shared" si="406"/>
        <v>0</v>
      </c>
      <c r="H4303" s="140">
        <f t="shared" si="403"/>
        <v>0</v>
      </c>
      <c r="I4303" s="122">
        <f t="shared" si="407"/>
        <v>0</v>
      </c>
      <c r="K4303" s="120"/>
      <c r="L4303" s="141" t="e">
        <f t="shared" si="404"/>
        <v>#N/A</v>
      </c>
      <c r="M4303" s="142">
        <f>IF(C4303="ZZ Group",(SUM(IFERROR(SUM(VLOOKUP(C4303,SpeciesLookup,37,FALSE)*E4303/L4303*20*0.001),0)*(1-G4303))),SUM(IFERROR(SUM(VLOOKUP(C4303,SpeciesLookup,37,FALSE)/L4303*'6. Look Up Tables'!$M$9*0.001),0)*(1-G4303)))</f>
        <v>0</v>
      </c>
      <c r="N4303" s="120" t="s">
        <v>114</v>
      </c>
      <c r="O4303" s="122">
        <f t="shared" si="405"/>
        <v>0</v>
      </c>
      <c r="P4303" s="123"/>
    </row>
    <row r="4304" spans="2:16" x14ac:dyDescent="0.2">
      <c r="B4304" s="124"/>
      <c r="C4304" s="137"/>
      <c r="D4304" s="138">
        <f t="shared" si="402"/>
        <v>0</v>
      </c>
      <c r="E4304" s="231"/>
      <c r="F4304" s="119"/>
      <c r="G4304" s="139">
        <f t="shared" si="406"/>
        <v>0</v>
      </c>
      <c r="H4304" s="140">
        <f t="shared" si="403"/>
        <v>0</v>
      </c>
      <c r="I4304" s="122">
        <f t="shared" si="407"/>
        <v>0</v>
      </c>
      <c r="K4304" s="120"/>
      <c r="L4304" s="141" t="e">
        <f t="shared" si="404"/>
        <v>#N/A</v>
      </c>
      <c r="M4304" s="142">
        <f>IF(C4304="ZZ Group",(SUM(IFERROR(SUM(VLOOKUP(C4304,SpeciesLookup,37,FALSE)*E4304/L4304*20*0.001),0)*(1-G4304))),SUM(IFERROR(SUM(VLOOKUP(C4304,SpeciesLookup,37,FALSE)/L4304*'6. Look Up Tables'!$M$9*0.001),0)*(1-G4304)))</f>
        <v>0</v>
      </c>
      <c r="N4304" s="120" t="s">
        <v>114</v>
      </c>
      <c r="O4304" s="122">
        <f t="shared" si="405"/>
        <v>0</v>
      </c>
      <c r="P4304" s="123"/>
    </row>
    <row r="4305" spans="2:16" x14ac:dyDescent="0.2">
      <c r="B4305" s="124"/>
      <c r="C4305" s="137"/>
      <c r="D4305" s="138">
        <f t="shared" si="402"/>
        <v>0</v>
      </c>
      <c r="E4305" s="231"/>
      <c r="F4305" s="119"/>
      <c r="G4305" s="139">
        <f t="shared" si="406"/>
        <v>0</v>
      </c>
      <c r="H4305" s="140">
        <f t="shared" si="403"/>
        <v>0</v>
      </c>
      <c r="I4305" s="122">
        <f t="shared" si="407"/>
        <v>0</v>
      </c>
      <c r="K4305" s="120"/>
      <c r="L4305" s="141" t="e">
        <f t="shared" si="404"/>
        <v>#N/A</v>
      </c>
      <c r="M4305" s="142">
        <f>IF(C4305="ZZ Group",(SUM(IFERROR(SUM(VLOOKUP(C4305,SpeciesLookup,37,FALSE)*E4305/L4305*20*0.001),0)*(1-G4305))),SUM(IFERROR(SUM(VLOOKUP(C4305,SpeciesLookup,37,FALSE)/L4305*'6. Look Up Tables'!$M$9*0.001),0)*(1-G4305)))</f>
        <v>0</v>
      </c>
      <c r="N4305" s="120" t="s">
        <v>114</v>
      </c>
      <c r="O4305" s="122">
        <f t="shared" si="405"/>
        <v>0</v>
      </c>
      <c r="P4305" s="123"/>
    </row>
    <row r="4306" spans="2:16" x14ac:dyDescent="0.2">
      <c r="B4306" s="124"/>
      <c r="C4306" s="137"/>
      <c r="D4306" s="138">
        <f t="shared" si="402"/>
        <v>0</v>
      </c>
      <c r="E4306" s="231"/>
      <c r="F4306" s="119"/>
      <c r="G4306" s="139">
        <f t="shared" si="406"/>
        <v>0</v>
      </c>
      <c r="H4306" s="140">
        <f t="shared" si="403"/>
        <v>0</v>
      </c>
      <c r="I4306" s="122">
        <f t="shared" si="407"/>
        <v>0</v>
      </c>
      <c r="K4306" s="120"/>
      <c r="L4306" s="141" t="e">
        <f t="shared" si="404"/>
        <v>#N/A</v>
      </c>
      <c r="M4306" s="142">
        <f>IF(C4306="ZZ Group",(SUM(IFERROR(SUM(VLOOKUP(C4306,SpeciesLookup,37,FALSE)*E4306/L4306*20*0.001),0)*(1-G4306))),SUM(IFERROR(SUM(VLOOKUP(C4306,SpeciesLookup,37,FALSE)/L4306*'6. Look Up Tables'!$M$9*0.001),0)*(1-G4306)))</f>
        <v>0</v>
      </c>
      <c r="N4306" s="120" t="s">
        <v>114</v>
      </c>
      <c r="O4306" s="122">
        <f t="shared" si="405"/>
        <v>0</v>
      </c>
      <c r="P4306" s="123"/>
    </row>
    <row r="4307" spans="2:16" x14ac:dyDescent="0.2">
      <c r="B4307" s="124"/>
      <c r="C4307" s="137"/>
      <c r="D4307" s="138">
        <f t="shared" si="402"/>
        <v>0</v>
      </c>
      <c r="E4307" s="231"/>
      <c r="F4307" s="119"/>
      <c r="G4307" s="139">
        <f t="shared" si="406"/>
        <v>0</v>
      </c>
      <c r="H4307" s="140">
        <f t="shared" si="403"/>
        <v>0</v>
      </c>
      <c r="I4307" s="122">
        <f t="shared" si="407"/>
        <v>0</v>
      </c>
      <c r="K4307" s="120"/>
      <c r="L4307" s="141" t="e">
        <f t="shared" si="404"/>
        <v>#N/A</v>
      </c>
      <c r="M4307" s="142">
        <f>IF(C4307="ZZ Group",(SUM(IFERROR(SUM(VLOOKUP(C4307,SpeciesLookup,37,FALSE)*E4307/L4307*20*0.001),0)*(1-G4307))),SUM(IFERROR(SUM(VLOOKUP(C4307,SpeciesLookup,37,FALSE)/L4307*'6. Look Up Tables'!$M$9*0.001),0)*(1-G4307)))</f>
        <v>0</v>
      </c>
      <c r="N4307" s="120" t="s">
        <v>114</v>
      </c>
      <c r="O4307" s="122">
        <f t="shared" si="405"/>
        <v>0</v>
      </c>
      <c r="P4307" s="123"/>
    </row>
    <row r="4308" spans="2:16" x14ac:dyDescent="0.2">
      <c r="B4308" s="124"/>
      <c r="C4308" s="137"/>
      <c r="D4308" s="138">
        <f t="shared" si="402"/>
        <v>0</v>
      </c>
      <c r="E4308" s="231"/>
      <c r="F4308" s="119"/>
      <c r="G4308" s="139">
        <f t="shared" si="406"/>
        <v>0</v>
      </c>
      <c r="H4308" s="140">
        <f t="shared" si="403"/>
        <v>0</v>
      </c>
      <c r="I4308" s="122">
        <f t="shared" si="407"/>
        <v>0</v>
      </c>
      <c r="K4308" s="120"/>
      <c r="L4308" s="141" t="e">
        <f t="shared" si="404"/>
        <v>#N/A</v>
      </c>
      <c r="M4308" s="142">
        <f>IF(C4308="ZZ Group",(SUM(IFERROR(SUM(VLOOKUP(C4308,SpeciesLookup,37,FALSE)*E4308/L4308*20*0.001),0)*(1-G4308))),SUM(IFERROR(SUM(VLOOKUP(C4308,SpeciesLookup,37,FALSE)/L4308*'6. Look Up Tables'!$M$9*0.001),0)*(1-G4308)))</f>
        <v>0</v>
      </c>
      <c r="N4308" s="120" t="s">
        <v>114</v>
      </c>
      <c r="O4308" s="122">
        <f t="shared" si="405"/>
        <v>0</v>
      </c>
      <c r="P4308" s="123"/>
    </row>
    <row r="4309" spans="2:16" x14ac:dyDescent="0.2">
      <c r="B4309" s="124"/>
      <c r="C4309" s="137"/>
      <c r="D4309" s="138">
        <f t="shared" si="402"/>
        <v>0</v>
      </c>
      <c r="E4309" s="231"/>
      <c r="F4309" s="119"/>
      <c r="G4309" s="139">
        <f t="shared" si="406"/>
        <v>0</v>
      </c>
      <c r="H4309" s="140">
        <f t="shared" si="403"/>
        <v>0</v>
      </c>
      <c r="I4309" s="122">
        <f t="shared" si="407"/>
        <v>0</v>
      </c>
      <c r="K4309" s="120"/>
      <c r="L4309" s="141" t="e">
        <f t="shared" si="404"/>
        <v>#N/A</v>
      </c>
      <c r="M4309" s="142">
        <f>IF(C4309="ZZ Group",(SUM(IFERROR(SUM(VLOOKUP(C4309,SpeciesLookup,37,FALSE)*E4309/L4309*20*0.001),0)*(1-G4309))),SUM(IFERROR(SUM(VLOOKUP(C4309,SpeciesLookup,37,FALSE)/L4309*'6. Look Up Tables'!$M$9*0.001),0)*(1-G4309)))</f>
        <v>0</v>
      </c>
      <c r="N4309" s="120" t="s">
        <v>114</v>
      </c>
      <c r="O4309" s="122">
        <f t="shared" si="405"/>
        <v>0</v>
      </c>
      <c r="P4309" s="123"/>
    </row>
    <row r="4310" spans="2:16" x14ac:dyDescent="0.2">
      <c r="B4310" s="124"/>
      <c r="C4310" s="137"/>
      <c r="D4310" s="138">
        <f t="shared" si="402"/>
        <v>0</v>
      </c>
      <c r="E4310" s="231"/>
      <c r="F4310" s="119"/>
      <c r="G4310" s="139">
        <f t="shared" si="406"/>
        <v>0</v>
      </c>
      <c r="H4310" s="140">
        <f t="shared" si="403"/>
        <v>0</v>
      </c>
      <c r="I4310" s="122">
        <f t="shared" si="407"/>
        <v>0</v>
      </c>
      <c r="K4310" s="120"/>
      <c r="L4310" s="141" t="e">
        <f t="shared" si="404"/>
        <v>#N/A</v>
      </c>
      <c r="M4310" s="142">
        <f>IF(C4310="ZZ Group",(SUM(IFERROR(SUM(VLOOKUP(C4310,SpeciesLookup,37,FALSE)*E4310/L4310*20*0.001),0)*(1-G4310))),SUM(IFERROR(SUM(VLOOKUP(C4310,SpeciesLookup,37,FALSE)/L4310*'6. Look Up Tables'!$M$9*0.001),0)*(1-G4310)))</f>
        <v>0</v>
      </c>
      <c r="N4310" s="120" t="s">
        <v>114</v>
      </c>
      <c r="O4310" s="122">
        <f t="shared" si="405"/>
        <v>0</v>
      </c>
      <c r="P4310" s="123"/>
    </row>
    <row r="4311" spans="2:16" x14ac:dyDescent="0.2">
      <c r="B4311" s="124"/>
      <c r="C4311" s="137"/>
      <c r="D4311" s="138">
        <f t="shared" si="402"/>
        <v>0</v>
      </c>
      <c r="E4311" s="231"/>
      <c r="F4311" s="119"/>
      <c r="G4311" s="139">
        <f t="shared" si="406"/>
        <v>0</v>
      </c>
      <c r="H4311" s="140">
        <f t="shared" si="403"/>
        <v>0</v>
      </c>
      <c r="I4311" s="122">
        <f t="shared" si="407"/>
        <v>0</v>
      </c>
      <c r="K4311" s="120"/>
      <c r="L4311" s="141" t="e">
        <f t="shared" si="404"/>
        <v>#N/A</v>
      </c>
      <c r="M4311" s="142">
        <f>IF(C4311="ZZ Group",(SUM(IFERROR(SUM(VLOOKUP(C4311,SpeciesLookup,37,FALSE)*E4311/L4311*20*0.001),0)*(1-G4311))),SUM(IFERROR(SUM(VLOOKUP(C4311,SpeciesLookup,37,FALSE)/L4311*'6. Look Up Tables'!$M$9*0.001),0)*(1-G4311)))</f>
        <v>0</v>
      </c>
      <c r="N4311" s="120" t="s">
        <v>114</v>
      </c>
      <c r="O4311" s="122">
        <f t="shared" si="405"/>
        <v>0</v>
      </c>
      <c r="P4311" s="123"/>
    </row>
    <row r="4312" spans="2:16" x14ac:dyDescent="0.2">
      <c r="B4312" s="124"/>
      <c r="C4312" s="137"/>
      <c r="D4312" s="138">
        <f t="shared" si="402"/>
        <v>0</v>
      </c>
      <c r="E4312" s="231"/>
      <c r="F4312" s="119"/>
      <c r="G4312" s="139">
        <f t="shared" si="406"/>
        <v>0</v>
      </c>
      <c r="H4312" s="140">
        <f t="shared" si="403"/>
        <v>0</v>
      </c>
      <c r="I4312" s="122">
        <f t="shared" si="407"/>
        <v>0</v>
      </c>
      <c r="K4312" s="120"/>
      <c r="L4312" s="141" t="e">
        <f t="shared" si="404"/>
        <v>#N/A</v>
      </c>
      <c r="M4312" s="142">
        <f>IF(C4312="ZZ Group",(SUM(IFERROR(SUM(VLOOKUP(C4312,SpeciesLookup,37,FALSE)*E4312/L4312*20*0.001),0)*(1-G4312))),SUM(IFERROR(SUM(VLOOKUP(C4312,SpeciesLookup,37,FALSE)/L4312*'6. Look Up Tables'!$M$9*0.001),0)*(1-G4312)))</f>
        <v>0</v>
      </c>
      <c r="N4312" s="120" t="s">
        <v>114</v>
      </c>
      <c r="O4312" s="122">
        <f t="shared" si="405"/>
        <v>0</v>
      </c>
      <c r="P4312" s="123"/>
    </row>
    <row r="4313" spans="2:16" x14ac:dyDescent="0.2">
      <c r="B4313" s="124"/>
      <c r="C4313" s="137"/>
      <c r="D4313" s="138">
        <f t="shared" si="402"/>
        <v>0</v>
      </c>
      <c r="E4313" s="231"/>
      <c r="F4313" s="119"/>
      <c r="G4313" s="139">
        <f t="shared" si="406"/>
        <v>0</v>
      </c>
      <c r="H4313" s="140">
        <f t="shared" si="403"/>
        <v>0</v>
      </c>
      <c r="I4313" s="122">
        <f t="shared" si="407"/>
        <v>0</v>
      </c>
      <c r="K4313" s="120"/>
      <c r="L4313" s="141" t="e">
        <f t="shared" si="404"/>
        <v>#N/A</v>
      </c>
      <c r="M4313" s="142">
        <f>IF(C4313="ZZ Group",(SUM(IFERROR(SUM(VLOOKUP(C4313,SpeciesLookup,37,FALSE)*E4313/L4313*20*0.001),0)*(1-G4313))),SUM(IFERROR(SUM(VLOOKUP(C4313,SpeciesLookup,37,FALSE)/L4313*'6. Look Up Tables'!$M$9*0.001),0)*(1-G4313)))</f>
        <v>0</v>
      </c>
      <c r="N4313" s="120" t="s">
        <v>114</v>
      </c>
      <c r="O4313" s="122">
        <f t="shared" si="405"/>
        <v>0</v>
      </c>
      <c r="P4313" s="123"/>
    </row>
    <row r="4314" spans="2:16" x14ac:dyDescent="0.2">
      <c r="B4314" s="124"/>
      <c r="C4314" s="137"/>
      <c r="D4314" s="138">
        <f t="shared" si="402"/>
        <v>0</v>
      </c>
      <c r="E4314" s="231"/>
      <c r="F4314" s="119"/>
      <c r="G4314" s="139">
        <f t="shared" si="406"/>
        <v>0</v>
      </c>
      <c r="H4314" s="140">
        <f t="shared" si="403"/>
        <v>0</v>
      </c>
      <c r="I4314" s="122">
        <f t="shared" si="407"/>
        <v>0</v>
      </c>
      <c r="K4314" s="120"/>
      <c r="L4314" s="141" t="e">
        <f t="shared" si="404"/>
        <v>#N/A</v>
      </c>
      <c r="M4314" s="142">
        <f>IF(C4314="ZZ Group",(SUM(IFERROR(SUM(VLOOKUP(C4314,SpeciesLookup,37,FALSE)*E4314/L4314*20*0.001),0)*(1-G4314))),SUM(IFERROR(SUM(VLOOKUP(C4314,SpeciesLookup,37,FALSE)/L4314*'6. Look Up Tables'!$M$9*0.001),0)*(1-G4314)))</f>
        <v>0</v>
      </c>
      <c r="N4314" s="120" t="s">
        <v>114</v>
      </c>
      <c r="O4314" s="122">
        <f t="shared" si="405"/>
        <v>0</v>
      </c>
      <c r="P4314" s="123"/>
    </row>
    <row r="4315" spans="2:16" x14ac:dyDescent="0.2">
      <c r="B4315" s="124"/>
      <c r="C4315" s="137"/>
      <c r="D4315" s="138">
        <f t="shared" si="402"/>
        <v>0</v>
      </c>
      <c r="E4315" s="231"/>
      <c r="F4315" s="119"/>
      <c r="G4315" s="139">
        <f t="shared" si="406"/>
        <v>0</v>
      </c>
      <c r="H4315" s="140">
        <f t="shared" si="403"/>
        <v>0</v>
      </c>
      <c r="I4315" s="122">
        <f t="shared" si="407"/>
        <v>0</v>
      </c>
      <c r="K4315" s="120"/>
      <c r="L4315" s="141" t="e">
        <f t="shared" si="404"/>
        <v>#N/A</v>
      </c>
      <c r="M4315" s="142">
        <f>IF(C4315="ZZ Group",(SUM(IFERROR(SUM(VLOOKUP(C4315,SpeciesLookup,37,FALSE)*E4315/L4315*20*0.001),0)*(1-G4315))),SUM(IFERROR(SUM(VLOOKUP(C4315,SpeciesLookup,37,FALSE)/L4315*'6. Look Up Tables'!$M$9*0.001),0)*(1-G4315)))</f>
        <v>0</v>
      </c>
      <c r="N4315" s="120" t="s">
        <v>114</v>
      </c>
      <c r="O4315" s="122">
        <f t="shared" si="405"/>
        <v>0</v>
      </c>
      <c r="P4315" s="123"/>
    </row>
    <row r="4316" spans="2:16" x14ac:dyDescent="0.2">
      <c r="B4316" s="124"/>
      <c r="C4316" s="137"/>
      <c r="D4316" s="138">
        <f t="shared" si="402"/>
        <v>0</v>
      </c>
      <c r="E4316" s="231"/>
      <c r="F4316" s="119"/>
      <c r="G4316" s="139">
        <f t="shared" si="406"/>
        <v>0</v>
      </c>
      <c r="H4316" s="140">
        <f t="shared" si="403"/>
        <v>0</v>
      </c>
      <c r="I4316" s="122">
        <f t="shared" si="407"/>
        <v>0</v>
      </c>
      <c r="K4316" s="120"/>
      <c r="L4316" s="141" t="e">
        <f t="shared" si="404"/>
        <v>#N/A</v>
      </c>
      <c r="M4316" s="142">
        <f>IF(C4316="ZZ Group",(SUM(IFERROR(SUM(VLOOKUP(C4316,SpeciesLookup,37,FALSE)*E4316/L4316*20*0.001),0)*(1-G4316))),SUM(IFERROR(SUM(VLOOKUP(C4316,SpeciesLookup,37,FALSE)/L4316*'6. Look Up Tables'!$M$9*0.001),0)*(1-G4316)))</f>
        <v>0</v>
      </c>
      <c r="N4316" s="120" t="s">
        <v>114</v>
      </c>
      <c r="O4316" s="122">
        <f t="shared" si="405"/>
        <v>0</v>
      </c>
      <c r="P4316" s="123"/>
    </row>
    <row r="4317" spans="2:16" x14ac:dyDescent="0.2">
      <c r="B4317" s="124"/>
      <c r="C4317" s="137"/>
      <c r="D4317" s="138">
        <f t="shared" si="402"/>
        <v>0</v>
      </c>
      <c r="E4317" s="231"/>
      <c r="F4317" s="119"/>
      <c r="G4317" s="139">
        <f t="shared" si="406"/>
        <v>0</v>
      </c>
      <c r="H4317" s="140">
        <f t="shared" si="403"/>
        <v>0</v>
      </c>
      <c r="I4317" s="122">
        <f t="shared" si="407"/>
        <v>0</v>
      </c>
      <c r="K4317" s="120"/>
      <c r="L4317" s="141" t="e">
        <f t="shared" si="404"/>
        <v>#N/A</v>
      </c>
      <c r="M4317" s="142">
        <f>IF(C4317="ZZ Group",(SUM(IFERROR(SUM(VLOOKUP(C4317,SpeciesLookup,37,FALSE)*E4317/L4317*20*0.001),0)*(1-G4317))),SUM(IFERROR(SUM(VLOOKUP(C4317,SpeciesLookup,37,FALSE)/L4317*'6. Look Up Tables'!$M$9*0.001),0)*(1-G4317)))</f>
        <v>0</v>
      </c>
      <c r="N4317" s="120" t="s">
        <v>114</v>
      </c>
      <c r="O4317" s="122">
        <f t="shared" si="405"/>
        <v>0</v>
      </c>
      <c r="P4317" s="123"/>
    </row>
    <row r="4318" spans="2:16" x14ac:dyDescent="0.2">
      <c r="B4318" s="124"/>
      <c r="C4318" s="137"/>
      <c r="D4318" s="138">
        <f t="shared" si="402"/>
        <v>0</v>
      </c>
      <c r="E4318" s="231"/>
      <c r="F4318" s="119"/>
      <c r="G4318" s="139">
        <f t="shared" si="406"/>
        <v>0</v>
      </c>
      <c r="H4318" s="140">
        <f t="shared" si="403"/>
        <v>0</v>
      </c>
      <c r="I4318" s="122">
        <f t="shared" si="407"/>
        <v>0</v>
      </c>
      <c r="K4318" s="120"/>
      <c r="L4318" s="141" t="e">
        <f t="shared" si="404"/>
        <v>#N/A</v>
      </c>
      <c r="M4318" s="142">
        <f>IF(C4318="ZZ Group",(SUM(IFERROR(SUM(VLOOKUP(C4318,SpeciesLookup,37,FALSE)*E4318/L4318*20*0.001),0)*(1-G4318))),SUM(IFERROR(SUM(VLOOKUP(C4318,SpeciesLookup,37,FALSE)/L4318*'6. Look Up Tables'!$M$9*0.001),0)*(1-G4318)))</f>
        <v>0</v>
      </c>
      <c r="N4318" s="120" t="s">
        <v>114</v>
      </c>
      <c r="O4318" s="122">
        <f t="shared" si="405"/>
        <v>0</v>
      </c>
      <c r="P4318" s="123"/>
    </row>
    <row r="4319" spans="2:16" x14ac:dyDescent="0.2">
      <c r="B4319" s="124"/>
      <c r="C4319" s="137"/>
      <c r="D4319" s="138">
        <f t="shared" si="402"/>
        <v>0</v>
      </c>
      <c r="E4319" s="231"/>
      <c r="F4319" s="119"/>
      <c r="G4319" s="139">
        <f t="shared" si="406"/>
        <v>0</v>
      </c>
      <c r="H4319" s="140">
        <f t="shared" si="403"/>
        <v>0</v>
      </c>
      <c r="I4319" s="122">
        <f t="shared" si="407"/>
        <v>0</v>
      </c>
      <c r="K4319" s="120"/>
      <c r="L4319" s="141" t="e">
        <f t="shared" si="404"/>
        <v>#N/A</v>
      </c>
      <c r="M4319" s="142">
        <f>IF(C4319="ZZ Group",(SUM(IFERROR(SUM(VLOOKUP(C4319,SpeciesLookup,37,FALSE)*E4319/L4319*20*0.001),0)*(1-G4319))),SUM(IFERROR(SUM(VLOOKUP(C4319,SpeciesLookup,37,FALSE)/L4319*'6. Look Up Tables'!$M$9*0.001),0)*(1-G4319)))</f>
        <v>0</v>
      </c>
      <c r="N4319" s="120" t="s">
        <v>114</v>
      </c>
      <c r="O4319" s="122">
        <f t="shared" si="405"/>
        <v>0</v>
      </c>
      <c r="P4319" s="123"/>
    </row>
    <row r="4320" spans="2:16" x14ac:dyDescent="0.2">
      <c r="B4320" s="124"/>
      <c r="C4320" s="137"/>
      <c r="D4320" s="138">
        <f t="shared" si="402"/>
        <v>0</v>
      </c>
      <c r="E4320" s="231"/>
      <c r="F4320" s="119"/>
      <c r="G4320" s="139">
        <f t="shared" si="406"/>
        <v>0</v>
      </c>
      <c r="H4320" s="140">
        <f t="shared" si="403"/>
        <v>0</v>
      </c>
      <c r="I4320" s="122">
        <f t="shared" si="407"/>
        <v>0</v>
      </c>
      <c r="K4320" s="120"/>
      <c r="L4320" s="141" t="e">
        <f t="shared" si="404"/>
        <v>#N/A</v>
      </c>
      <c r="M4320" s="142">
        <f>IF(C4320="ZZ Group",(SUM(IFERROR(SUM(VLOOKUP(C4320,SpeciesLookup,37,FALSE)*E4320/L4320*20*0.001),0)*(1-G4320))),SUM(IFERROR(SUM(VLOOKUP(C4320,SpeciesLookup,37,FALSE)/L4320*'6. Look Up Tables'!$M$9*0.001),0)*(1-G4320)))</f>
        <v>0</v>
      </c>
      <c r="N4320" s="120" t="s">
        <v>114</v>
      </c>
      <c r="O4320" s="122">
        <f t="shared" si="405"/>
        <v>0</v>
      </c>
      <c r="P4320" s="123"/>
    </row>
    <row r="4321" spans="2:16" x14ac:dyDescent="0.2">
      <c r="B4321" s="124"/>
      <c r="C4321" s="137"/>
      <c r="D4321" s="138">
        <f t="shared" si="402"/>
        <v>0</v>
      </c>
      <c r="E4321" s="231"/>
      <c r="F4321" s="119"/>
      <c r="G4321" s="139">
        <f t="shared" si="406"/>
        <v>0</v>
      </c>
      <c r="H4321" s="140">
        <f t="shared" si="403"/>
        <v>0</v>
      </c>
      <c r="I4321" s="122">
        <f t="shared" si="407"/>
        <v>0</v>
      </c>
      <c r="K4321" s="120"/>
      <c r="L4321" s="141" t="e">
        <f t="shared" si="404"/>
        <v>#N/A</v>
      </c>
      <c r="M4321" s="142">
        <f>IF(C4321="ZZ Group",(SUM(IFERROR(SUM(VLOOKUP(C4321,SpeciesLookup,37,FALSE)*E4321/L4321*20*0.001),0)*(1-G4321))),SUM(IFERROR(SUM(VLOOKUP(C4321,SpeciesLookup,37,FALSE)/L4321*'6. Look Up Tables'!$M$9*0.001),0)*(1-G4321)))</f>
        <v>0</v>
      </c>
      <c r="N4321" s="120" t="s">
        <v>114</v>
      </c>
      <c r="O4321" s="122">
        <f t="shared" si="405"/>
        <v>0</v>
      </c>
      <c r="P4321" s="123"/>
    </row>
    <row r="4322" spans="2:16" x14ac:dyDescent="0.2">
      <c r="B4322" s="124"/>
      <c r="C4322" s="137"/>
      <c r="D4322" s="138">
        <f t="shared" si="402"/>
        <v>0</v>
      </c>
      <c r="E4322" s="231"/>
      <c r="F4322" s="119"/>
      <c r="G4322" s="139">
        <f t="shared" si="406"/>
        <v>0</v>
      </c>
      <c r="H4322" s="140">
        <f t="shared" si="403"/>
        <v>0</v>
      </c>
      <c r="I4322" s="122">
        <f t="shared" si="407"/>
        <v>0</v>
      </c>
      <c r="K4322" s="120"/>
      <c r="L4322" s="141" t="e">
        <f t="shared" si="404"/>
        <v>#N/A</v>
      </c>
      <c r="M4322" s="142">
        <f>IF(C4322="ZZ Group",(SUM(IFERROR(SUM(VLOOKUP(C4322,SpeciesLookup,37,FALSE)*E4322/L4322*20*0.001),0)*(1-G4322))),SUM(IFERROR(SUM(VLOOKUP(C4322,SpeciesLookup,37,FALSE)/L4322*'6. Look Up Tables'!$M$9*0.001),0)*(1-G4322)))</f>
        <v>0</v>
      </c>
      <c r="N4322" s="120" t="s">
        <v>114</v>
      </c>
      <c r="O4322" s="122">
        <f t="shared" si="405"/>
        <v>0</v>
      </c>
      <c r="P4322" s="123"/>
    </row>
    <row r="4323" spans="2:16" x14ac:dyDescent="0.2">
      <c r="B4323" s="124"/>
      <c r="C4323" s="137"/>
      <c r="D4323" s="138">
        <f t="shared" si="402"/>
        <v>0</v>
      </c>
      <c r="E4323" s="231"/>
      <c r="F4323" s="119"/>
      <c r="G4323" s="139">
        <f t="shared" si="406"/>
        <v>0</v>
      </c>
      <c r="H4323" s="140">
        <f t="shared" si="403"/>
        <v>0</v>
      </c>
      <c r="I4323" s="122">
        <f t="shared" si="407"/>
        <v>0</v>
      </c>
      <c r="K4323" s="120"/>
      <c r="L4323" s="141" t="e">
        <f t="shared" si="404"/>
        <v>#N/A</v>
      </c>
      <c r="M4323" s="142">
        <f>IF(C4323="ZZ Group",(SUM(IFERROR(SUM(VLOOKUP(C4323,SpeciesLookup,37,FALSE)*E4323/L4323*20*0.001),0)*(1-G4323))),SUM(IFERROR(SUM(VLOOKUP(C4323,SpeciesLookup,37,FALSE)/L4323*'6. Look Up Tables'!$M$9*0.001),0)*(1-G4323)))</f>
        <v>0</v>
      </c>
      <c r="N4323" s="120" t="s">
        <v>114</v>
      </c>
      <c r="O4323" s="122">
        <f t="shared" si="405"/>
        <v>0</v>
      </c>
      <c r="P4323" s="123"/>
    </row>
    <row r="4324" spans="2:16" x14ac:dyDescent="0.2">
      <c r="B4324" s="124"/>
      <c r="C4324" s="137"/>
      <c r="D4324" s="138">
        <f t="shared" si="402"/>
        <v>0</v>
      </c>
      <c r="E4324" s="231"/>
      <c r="F4324" s="119"/>
      <c r="G4324" s="139">
        <f t="shared" si="406"/>
        <v>0</v>
      </c>
      <c r="H4324" s="140">
        <f t="shared" si="403"/>
        <v>0</v>
      </c>
      <c r="I4324" s="122">
        <f t="shared" si="407"/>
        <v>0</v>
      </c>
      <c r="K4324" s="120"/>
      <c r="L4324" s="141" t="e">
        <f t="shared" si="404"/>
        <v>#N/A</v>
      </c>
      <c r="M4324" s="142">
        <f>IF(C4324="ZZ Group",(SUM(IFERROR(SUM(VLOOKUP(C4324,SpeciesLookup,37,FALSE)*E4324/L4324*20*0.001),0)*(1-G4324))),SUM(IFERROR(SUM(VLOOKUP(C4324,SpeciesLookup,37,FALSE)/L4324*'6. Look Up Tables'!$M$9*0.001),0)*(1-G4324)))</f>
        <v>0</v>
      </c>
      <c r="N4324" s="120" t="s">
        <v>114</v>
      </c>
      <c r="O4324" s="122">
        <f t="shared" si="405"/>
        <v>0</v>
      </c>
      <c r="P4324" s="123"/>
    </row>
    <row r="4325" spans="2:16" x14ac:dyDescent="0.2">
      <c r="B4325" s="124"/>
      <c r="C4325" s="137"/>
      <c r="D4325" s="138">
        <f t="shared" si="402"/>
        <v>0</v>
      </c>
      <c r="E4325" s="231"/>
      <c r="F4325" s="119"/>
      <c r="G4325" s="139">
        <f t="shared" si="406"/>
        <v>0</v>
      </c>
      <c r="H4325" s="140">
        <f t="shared" si="403"/>
        <v>0</v>
      </c>
      <c r="I4325" s="122">
        <f t="shared" si="407"/>
        <v>0</v>
      </c>
      <c r="K4325" s="120"/>
      <c r="L4325" s="141" t="e">
        <f t="shared" si="404"/>
        <v>#N/A</v>
      </c>
      <c r="M4325" s="142">
        <f>IF(C4325="ZZ Group",(SUM(IFERROR(SUM(VLOOKUP(C4325,SpeciesLookup,37,FALSE)*E4325/L4325*20*0.001),0)*(1-G4325))),SUM(IFERROR(SUM(VLOOKUP(C4325,SpeciesLookup,37,FALSE)/L4325*'6. Look Up Tables'!$M$9*0.001),0)*(1-G4325)))</f>
        <v>0</v>
      </c>
      <c r="N4325" s="120" t="s">
        <v>114</v>
      </c>
      <c r="O4325" s="122">
        <f t="shared" si="405"/>
        <v>0</v>
      </c>
      <c r="P4325" s="123"/>
    </row>
    <row r="4326" spans="2:16" x14ac:dyDescent="0.2">
      <c r="B4326" s="124"/>
      <c r="C4326" s="137"/>
      <c r="D4326" s="138">
        <f t="shared" si="402"/>
        <v>0</v>
      </c>
      <c r="E4326" s="231"/>
      <c r="F4326" s="119"/>
      <c r="G4326" s="139">
        <f t="shared" si="406"/>
        <v>0</v>
      </c>
      <c r="H4326" s="140">
        <f t="shared" si="403"/>
        <v>0</v>
      </c>
      <c r="I4326" s="122">
        <f t="shared" si="407"/>
        <v>0</v>
      </c>
      <c r="K4326" s="120"/>
      <c r="L4326" s="141" t="e">
        <f t="shared" si="404"/>
        <v>#N/A</v>
      </c>
      <c r="M4326" s="142">
        <f>IF(C4326="ZZ Group",(SUM(IFERROR(SUM(VLOOKUP(C4326,SpeciesLookup,37,FALSE)*E4326/L4326*20*0.001),0)*(1-G4326))),SUM(IFERROR(SUM(VLOOKUP(C4326,SpeciesLookup,37,FALSE)/L4326*'6. Look Up Tables'!$M$9*0.001),0)*(1-G4326)))</f>
        <v>0</v>
      </c>
      <c r="N4326" s="120" t="s">
        <v>114</v>
      </c>
      <c r="O4326" s="122">
        <f t="shared" si="405"/>
        <v>0</v>
      </c>
      <c r="P4326" s="123"/>
    </row>
    <row r="4327" spans="2:16" x14ac:dyDescent="0.2">
      <c r="B4327" s="124"/>
      <c r="C4327" s="137"/>
      <c r="D4327" s="138">
        <f t="shared" si="402"/>
        <v>0</v>
      </c>
      <c r="E4327" s="231"/>
      <c r="F4327" s="119"/>
      <c r="G4327" s="139">
        <f t="shared" si="406"/>
        <v>0</v>
      </c>
      <c r="H4327" s="140">
        <f t="shared" si="403"/>
        <v>0</v>
      </c>
      <c r="I4327" s="122">
        <f t="shared" si="407"/>
        <v>0</v>
      </c>
      <c r="K4327" s="120"/>
      <c r="L4327" s="141" t="e">
        <f t="shared" si="404"/>
        <v>#N/A</v>
      </c>
      <c r="M4327" s="142">
        <f>IF(C4327="ZZ Group",(SUM(IFERROR(SUM(VLOOKUP(C4327,SpeciesLookup,37,FALSE)*E4327/L4327*20*0.001),0)*(1-G4327))),SUM(IFERROR(SUM(VLOOKUP(C4327,SpeciesLookup,37,FALSE)/L4327*'6. Look Up Tables'!$M$9*0.001),0)*(1-G4327)))</f>
        <v>0</v>
      </c>
      <c r="N4327" s="120" t="s">
        <v>114</v>
      </c>
      <c r="O4327" s="122">
        <f t="shared" si="405"/>
        <v>0</v>
      </c>
      <c r="P4327" s="123"/>
    </row>
    <row r="4328" spans="2:16" x14ac:dyDescent="0.2">
      <c r="B4328" s="124"/>
      <c r="C4328" s="137"/>
      <c r="D4328" s="138">
        <f t="shared" si="402"/>
        <v>0</v>
      </c>
      <c r="E4328" s="231"/>
      <c r="F4328" s="119"/>
      <c r="G4328" s="139">
        <f t="shared" si="406"/>
        <v>0</v>
      </c>
      <c r="H4328" s="140">
        <f t="shared" si="403"/>
        <v>0</v>
      </c>
      <c r="I4328" s="122">
        <f t="shared" si="407"/>
        <v>0</v>
      </c>
      <c r="K4328" s="120"/>
      <c r="L4328" s="141" t="e">
        <f t="shared" si="404"/>
        <v>#N/A</v>
      </c>
      <c r="M4328" s="142">
        <f>IF(C4328="ZZ Group",(SUM(IFERROR(SUM(VLOOKUP(C4328,SpeciesLookup,37,FALSE)*E4328/L4328*20*0.001),0)*(1-G4328))),SUM(IFERROR(SUM(VLOOKUP(C4328,SpeciesLookup,37,FALSE)/L4328*'6. Look Up Tables'!$M$9*0.001),0)*(1-G4328)))</f>
        <v>0</v>
      </c>
      <c r="N4328" s="120" t="s">
        <v>114</v>
      </c>
      <c r="O4328" s="122">
        <f t="shared" si="405"/>
        <v>0</v>
      </c>
      <c r="P4328" s="123"/>
    </row>
    <row r="4329" spans="2:16" x14ac:dyDescent="0.2">
      <c r="B4329" s="124"/>
      <c r="C4329" s="137"/>
      <c r="D4329" s="138">
        <f t="shared" si="402"/>
        <v>0</v>
      </c>
      <c r="E4329" s="231"/>
      <c r="F4329" s="119"/>
      <c r="G4329" s="139">
        <f t="shared" si="406"/>
        <v>0</v>
      </c>
      <c r="H4329" s="140">
        <f t="shared" si="403"/>
        <v>0</v>
      </c>
      <c r="I4329" s="122">
        <f t="shared" si="407"/>
        <v>0</v>
      </c>
      <c r="K4329" s="120"/>
      <c r="L4329" s="141" t="e">
        <f t="shared" si="404"/>
        <v>#N/A</v>
      </c>
      <c r="M4329" s="142">
        <f>IF(C4329="ZZ Group",(SUM(IFERROR(SUM(VLOOKUP(C4329,SpeciesLookup,37,FALSE)*E4329/L4329*20*0.001),0)*(1-G4329))),SUM(IFERROR(SUM(VLOOKUP(C4329,SpeciesLookup,37,FALSE)/L4329*'6. Look Up Tables'!$M$9*0.001),0)*(1-G4329)))</f>
        <v>0</v>
      </c>
      <c r="N4329" s="120" t="s">
        <v>114</v>
      </c>
      <c r="O4329" s="122">
        <f t="shared" si="405"/>
        <v>0</v>
      </c>
      <c r="P4329" s="123"/>
    </row>
    <row r="4330" spans="2:16" x14ac:dyDescent="0.2">
      <c r="B4330" s="124"/>
      <c r="C4330" s="137"/>
      <c r="D4330" s="138">
        <f t="shared" si="402"/>
        <v>0</v>
      </c>
      <c r="E4330" s="231"/>
      <c r="F4330" s="119"/>
      <c r="G4330" s="139">
        <f t="shared" si="406"/>
        <v>0</v>
      </c>
      <c r="H4330" s="140">
        <f t="shared" si="403"/>
        <v>0</v>
      </c>
      <c r="I4330" s="122">
        <f t="shared" si="407"/>
        <v>0</v>
      </c>
      <c r="K4330" s="120"/>
      <c r="L4330" s="141" t="e">
        <f t="shared" si="404"/>
        <v>#N/A</v>
      </c>
      <c r="M4330" s="142">
        <f>IF(C4330="ZZ Group",(SUM(IFERROR(SUM(VLOOKUP(C4330,SpeciesLookup,37,FALSE)*E4330/L4330*20*0.001),0)*(1-G4330))),SUM(IFERROR(SUM(VLOOKUP(C4330,SpeciesLookup,37,FALSE)/L4330*'6. Look Up Tables'!$M$9*0.001),0)*(1-G4330)))</f>
        <v>0</v>
      </c>
      <c r="N4330" s="120" t="s">
        <v>114</v>
      </c>
      <c r="O4330" s="122">
        <f t="shared" si="405"/>
        <v>0</v>
      </c>
      <c r="P4330" s="123"/>
    </row>
    <row r="4331" spans="2:16" x14ac:dyDescent="0.2">
      <c r="B4331" s="124"/>
      <c r="C4331" s="137"/>
      <c r="D4331" s="138">
        <f t="shared" si="402"/>
        <v>0</v>
      </c>
      <c r="E4331" s="231"/>
      <c r="F4331" s="119"/>
      <c r="G4331" s="139">
        <f t="shared" si="406"/>
        <v>0</v>
      </c>
      <c r="H4331" s="140">
        <f t="shared" si="403"/>
        <v>0</v>
      </c>
      <c r="I4331" s="122">
        <f t="shared" si="407"/>
        <v>0</v>
      </c>
      <c r="K4331" s="120"/>
      <c r="L4331" s="141" t="e">
        <f t="shared" si="404"/>
        <v>#N/A</v>
      </c>
      <c r="M4331" s="142">
        <f>IF(C4331="ZZ Group",(SUM(IFERROR(SUM(VLOOKUP(C4331,SpeciesLookup,37,FALSE)*E4331/L4331*20*0.001),0)*(1-G4331))),SUM(IFERROR(SUM(VLOOKUP(C4331,SpeciesLookup,37,FALSE)/L4331*'6. Look Up Tables'!$M$9*0.001),0)*(1-G4331)))</f>
        <v>0</v>
      </c>
      <c r="N4331" s="120" t="s">
        <v>114</v>
      </c>
      <c r="O4331" s="122">
        <f t="shared" si="405"/>
        <v>0</v>
      </c>
      <c r="P4331" s="123"/>
    </row>
    <row r="4332" spans="2:16" x14ac:dyDescent="0.2">
      <c r="B4332" s="124"/>
      <c r="C4332" s="137"/>
      <c r="D4332" s="138">
        <f t="shared" si="402"/>
        <v>0</v>
      </c>
      <c r="E4332" s="231"/>
      <c r="F4332" s="119"/>
      <c r="G4332" s="139">
        <f t="shared" si="406"/>
        <v>0</v>
      </c>
      <c r="H4332" s="140">
        <f t="shared" si="403"/>
        <v>0</v>
      </c>
      <c r="I4332" s="122">
        <f t="shared" si="407"/>
        <v>0</v>
      </c>
      <c r="K4332" s="120"/>
      <c r="L4332" s="141" t="e">
        <f t="shared" si="404"/>
        <v>#N/A</v>
      </c>
      <c r="M4332" s="142">
        <f>IF(C4332="ZZ Group",(SUM(IFERROR(SUM(VLOOKUP(C4332,SpeciesLookup,37,FALSE)*E4332/L4332*20*0.001),0)*(1-G4332))),SUM(IFERROR(SUM(VLOOKUP(C4332,SpeciesLookup,37,FALSE)/L4332*'6. Look Up Tables'!$M$9*0.001),0)*(1-G4332)))</f>
        <v>0</v>
      </c>
      <c r="N4332" s="120" t="s">
        <v>114</v>
      </c>
      <c r="O4332" s="122">
        <f t="shared" si="405"/>
        <v>0</v>
      </c>
      <c r="P4332" s="123"/>
    </row>
    <row r="4333" spans="2:16" x14ac:dyDescent="0.2">
      <c r="B4333" s="124"/>
      <c r="C4333" s="137"/>
      <c r="D4333" s="138">
        <f t="shared" si="402"/>
        <v>0</v>
      </c>
      <c r="E4333" s="231"/>
      <c r="F4333" s="119"/>
      <c r="G4333" s="139">
        <f t="shared" si="406"/>
        <v>0</v>
      </c>
      <c r="H4333" s="140">
        <f t="shared" si="403"/>
        <v>0</v>
      </c>
      <c r="I4333" s="122">
        <f t="shared" si="407"/>
        <v>0</v>
      </c>
      <c r="K4333" s="120"/>
      <c r="L4333" s="141" t="e">
        <f t="shared" si="404"/>
        <v>#N/A</v>
      </c>
      <c r="M4333" s="142">
        <f>IF(C4333="ZZ Group",(SUM(IFERROR(SUM(VLOOKUP(C4333,SpeciesLookup,37,FALSE)*E4333/L4333*20*0.001),0)*(1-G4333))),SUM(IFERROR(SUM(VLOOKUP(C4333,SpeciesLookup,37,FALSE)/L4333*'6. Look Up Tables'!$M$9*0.001),0)*(1-G4333)))</f>
        <v>0</v>
      </c>
      <c r="N4333" s="120" t="s">
        <v>114</v>
      </c>
      <c r="O4333" s="122">
        <f t="shared" si="405"/>
        <v>0</v>
      </c>
      <c r="P4333" s="123"/>
    </row>
    <row r="4334" spans="2:16" x14ac:dyDescent="0.2">
      <c r="B4334" s="124"/>
      <c r="C4334" s="137"/>
      <c r="D4334" s="138">
        <f t="shared" si="402"/>
        <v>0</v>
      </c>
      <c r="E4334" s="231"/>
      <c r="F4334" s="119"/>
      <c r="G4334" s="139">
        <f t="shared" si="406"/>
        <v>0</v>
      </c>
      <c r="H4334" s="140">
        <f t="shared" si="403"/>
        <v>0</v>
      </c>
      <c r="I4334" s="122">
        <f t="shared" si="407"/>
        <v>0</v>
      </c>
      <c r="K4334" s="120"/>
      <c r="L4334" s="141" t="e">
        <f t="shared" si="404"/>
        <v>#N/A</v>
      </c>
      <c r="M4334" s="142">
        <f>IF(C4334="ZZ Group",(SUM(IFERROR(SUM(VLOOKUP(C4334,SpeciesLookup,37,FALSE)*E4334/L4334*20*0.001),0)*(1-G4334))),SUM(IFERROR(SUM(VLOOKUP(C4334,SpeciesLookup,37,FALSE)/L4334*'6. Look Up Tables'!$M$9*0.001),0)*(1-G4334)))</f>
        <v>0</v>
      </c>
      <c r="N4334" s="120" t="s">
        <v>114</v>
      </c>
      <c r="O4334" s="122">
        <f t="shared" si="405"/>
        <v>0</v>
      </c>
      <c r="P4334" s="123"/>
    </row>
    <row r="4335" spans="2:16" x14ac:dyDescent="0.2">
      <c r="B4335" s="124"/>
      <c r="C4335" s="137"/>
      <c r="D4335" s="138">
        <f t="shared" si="402"/>
        <v>0</v>
      </c>
      <c r="E4335" s="231"/>
      <c r="F4335" s="119"/>
      <c r="G4335" s="139">
        <f t="shared" si="406"/>
        <v>0</v>
      </c>
      <c r="H4335" s="140">
        <f t="shared" si="403"/>
        <v>0</v>
      </c>
      <c r="I4335" s="122">
        <f t="shared" si="407"/>
        <v>0</v>
      </c>
      <c r="K4335" s="120"/>
      <c r="L4335" s="141" t="e">
        <f t="shared" si="404"/>
        <v>#N/A</v>
      </c>
      <c r="M4335" s="142">
        <f>IF(C4335="ZZ Group",(SUM(IFERROR(SUM(VLOOKUP(C4335,SpeciesLookup,37,FALSE)*E4335/L4335*20*0.001),0)*(1-G4335))),SUM(IFERROR(SUM(VLOOKUP(C4335,SpeciesLookup,37,FALSE)/L4335*'6. Look Up Tables'!$M$9*0.001),0)*(1-G4335)))</f>
        <v>0</v>
      </c>
      <c r="N4335" s="120" t="s">
        <v>114</v>
      </c>
      <c r="O4335" s="122">
        <f t="shared" si="405"/>
        <v>0</v>
      </c>
      <c r="P4335" s="123"/>
    </row>
    <row r="4336" spans="2:16" x14ac:dyDescent="0.2">
      <c r="B4336" s="124"/>
      <c r="C4336" s="137"/>
      <c r="D4336" s="138">
        <f t="shared" si="402"/>
        <v>0</v>
      </c>
      <c r="E4336" s="231"/>
      <c r="F4336" s="119"/>
      <c r="G4336" s="139">
        <f t="shared" si="406"/>
        <v>0</v>
      </c>
      <c r="H4336" s="140">
        <f t="shared" si="403"/>
        <v>0</v>
      </c>
      <c r="I4336" s="122">
        <f t="shared" si="407"/>
        <v>0</v>
      </c>
      <c r="K4336" s="120"/>
      <c r="L4336" s="141" t="e">
        <f t="shared" si="404"/>
        <v>#N/A</v>
      </c>
      <c r="M4336" s="142">
        <f>IF(C4336="ZZ Group",(SUM(IFERROR(SUM(VLOOKUP(C4336,SpeciesLookup,37,FALSE)*E4336/L4336*20*0.001),0)*(1-G4336))),SUM(IFERROR(SUM(VLOOKUP(C4336,SpeciesLookup,37,FALSE)/L4336*'6. Look Up Tables'!$M$9*0.001),0)*(1-G4336)))</f>
        <v>0</v>
      </c>
      <c r="N4336" s="120" t="s">
        <v>114</v>
      </c>
      <c r="O4336" s="122">
        <f t="shared" si="405"/>
        <v>0</v>
      </c>
      <c r="P4336" s="123"/>
    </row>
    <row r="4337" spans="2:16" x14ac:dyDescent="0.2">
      <c r="B4337" s="124"/>
      <c r="C4337" s="137"/>
      <c r="D4337" s="138">
        <f t="shared" si="402"/>
        <v>0</v>
      </c>
      <c r="E4337" s="231"/>
      <c r="F4337" s="119"/>
      <c r="G4337" s="139">
        <f t="shared" si="406"/>
        <v>0</v>
      </c>
      <c r="H4337" s="140">
        <f t="shared" si="403"/>
        <v>0</v>
      </c>
      <c r="I4337" s="122">
        <f t="shared" si="407"/>
        <v>0</v>
      </c>
      <c r="K4337" s="120"/>
      <c r="L4337" s="141" t="e">
        <f t="shared" si="404"/>
        <v>#N/A</v>
      </c>
      <c r="M4337" s="142">
        <f>IF(C4337="ZZ Group",(SUM(IFERROR(SUM(VLOOKUP(C4337,SpeciesLookup,37,FALSE)*E4337/L4337*20*0.001),0)*(1-G4337))),SUM(IFERROR(SUM(VLOOKUP(C4337,SpeciesLookup,37,FALSE)/L4337*'6. Look Up Tables'!$M$9*0.001),0)*(1-G4337)))</f>
        <v>0</v>
      </c>
      <c r="N4337" s="120" t="s">
        <v>114</v>
      </c>
      <c r="O4337" s="122">
        <f t="shared" si="405"/>
        <v>0</v>
      </c>
      <c r="P4337" s="123"/>
    </row>
    <row r="4338" spans="2:16" x14ac:dyDescent="0.2">
      <c r="B4338" s="124"/>
      <c r="C4338" s="137"/>
      <c r="D4338" s="138">
        <f t="shared" si="402"/>
        <v>0</v>
      </c>
      <c r="E4338" s="231"/>
      <c r="F4338" s="119"/>
      <c r="G4338" s="139">
        <f t="shared" si="406"/>
        <v>0</v>
      </c>
      <c r="H4338" s="140">
        <f t="shared" si="403"/>
        <v>0</v>
      </c>
      <c r="I4338" s="122">
        <f t="shared" si="407"/>
        <v>0</v>
      </c>
      <c r="K4338" s="120"/>
      <c r="L4338" s="141" t="e">
        <f t="shared" si="404"/>
        <v>#N/A</v>
      </c>
      <c r="M4338" s="142">
        <f>IF(C4338="ZZ Group",(SUM(IFERROR(SUM(VLOOKUP(C4338,SpeciesLookup,37,FALSE)*E4338/L4338*20*0.001),0)*(1-G4338))),SUM(IFERROR(SUM(VLOOKUP(C4338,SpeciesLookup,37,FALSE)/L4338*'6. Look Up Tables'!$M$9*0.001),0)*(1-G4338)))</f>
        <v>0</v>
      </c>
      <c r="N4338" s="120" t="s">
        <v>114</v>
      </c>
      <c r="O4338" s="122">
        <f t="shared" si="405"/>
        <v>0</v>
      </c>
      <c r="P4338" s="123"/>
    </row>
    <row r="4339" spans="2:16" x14ac:dyDescent="0.2">
      <c r="B4339" s="124"/>
      <c r="C4339" s="137"/>
      <c r="D4339" s="138">
        <f t="shared" si="402"/>
        <v>0</v>
      </c>
      <c r="E4339" s="231"/>
      <c r="F4339" s="119"/>
      <c r="G4339" s="139">
        <f t="shared" si="406"/>
        <v>0</v>
      </c>
      <c r="H4339" s="140">
        <f t="shared" si="403"/>
        <v>0</v>
      </c>
      <c r="I4339" s="122">
        <f t="shared" si="407"/>
        <v>0</v>
      </c>
      <c r="K4339" s="120"/>
      <c r="L4339" s="141" t="e">
        <f t="shared" si="404"/>
        <v>#N/A</v>
      </c>
      <c r="M4339" s="142">
        <f>IF(C4339="ZZ Group",(SUM(IFERROR(SUM(VLOOKUP(C4339,SpeciesLookup,37,FALSE)*E4339/L4339*20*0.001),0)*(1-G4339))),SUM(IFERROR(SUM(VLOOKUP(C4339,SpeciesLookup,37,FALSE)/L4339*'6. Look Up Tables'!$M$9*0.001),0)*(1-G4339)))</f>
        <v>0</v>
      </c>
      <c r="N4339" s="120" t="s">
        <v>114</v>
      </c>
      <c r="O4339" s="122">
        <f t="shared" si="405"/>
        <v>0</v>
      </c>
      <c r="P4339" s="123"/>
    </row>
    <row r="4340" spans="2:16" x14ac:dyDescent="0.2">
      <c r="B4340" s="124"/>
      <c r="C4340" s="137"/>
      <c r="D4340" s="138">
        <f t="shared" si="402"/>
        <v>0</v>
      </c>
      <c r="E4340" s="231"/>
      <c r="F4340" s="119"/>
      <c r="G4340" s="139">
        <f t="shared" si="406"/>
        <v>0</v>
      </c>
      <c r="H4340" s="140">
        <f t="shared" si="403"/>
        <v>0</v>
      </c>
      <c r="I4340" s="122">
        <f t="shared" si="407"/>
        <v>0</v>
      </c>
      <c r="K4340" s="120"/>
      <c r="L4340" s="141" t="e">
        <f t="shared" si="404"/>
        <v>#N/A</v>
      </c>
      <c r="M4340" s="142">
        <f>IF(C4340="ZZ Group",(SUM(IFERROR(SUM(VLOOKUP(C4340,SpeciesLookup,37,FALSE)*E4340/L4340*20*0.001),0)*(1-G4340))),SUM(IFERROR(SUM(VLOOKUP(C4340,SpeciesLookup,37,FALSE)/L4340*'6. Look Up Tables'!$M$9*0.001),0)*(1-G4340)))</f>
        <v>0</v>
      </c>
      <c r="N4340" s="120" t="s">
        <v>114</v>
      </c>
      <c r="O4340" s="122">
        <f t="shared" si="405"/>
        <v>0</v>
      </c>
      <c r="P4340" s="123"/>
    </row>
    <row r="4341" spans="2:16" x14ac:dyDescent="0.2">
      <c r="B4341" s="124"/>
      <c r="C4341" s="137"/>
      <c r="D4341" s="138">
        <f t="shared" si="402"/>
        <v>0</v>
      </c>
      <c r="E4341" s="231"/>
      <c r="F4341" s="119"/>
      <c r="G4341" s="139">
        <f t="shared" si="406"/>
        <v>0</v>
      </c>
      <c r="H4341" s="140">
        <f t="shared" si="403"/>
        <v>0</v>
      </c>
      <c r="I4341" s="122">
        <f t="shared" si="407"/>
        <v>0</v>
      </c>
      <c r="K4341" s="120"/>
      <c r="L4341" s="141" t="e">
        <f t="shared" si="404"/>
        <v>#N/A</v>
      </c>
      <c r="M4341" s="142">
        <f>IF(C4341="ZZ Group",(SUM(IFERROR(SUM(VLOOKUP(C4341,SpeciesLookup,37,FALSE)*E4341/L4341*20*0.001),0)*(1-G4341))),SUM(IFERROR(SUM(VLOOKUP(C4341,SpeciesLookup,37,FALSE)/L4341*'6. Look Up Tables'!$M$9*0.001),0)*(1-G4341)))</f>
        <v>0</v>
      </c>
      <c r="N4341" s="120" t="s">
        <v>114</v>
      </c>
      <c r="O4341" s="122">
        <f t="shared" si="405"/>
        <v>0</v>
      </c>
      <c r="P4341" s="123"/>
    </row>
    <row r="4342" spans="2:16" x14ac:dyDescent="0.2">
      <c r="B4342" s="124"/>
      <c r="C4342" s="137"/>
      <c r="D4342" s="138">
        <f t="shared" si="402"/>
        <v>0</v>
      </c>
      <c r="E4342" s="231"/>
      <c r="F4342" s="119"/>
      <c r="G4342" s="139">
        <f t="shared" si="406"/>
        <v>0</v>
      </c>
      <c r="H4342" s="140">
        <f t="shared" si="403"/>
        <v>0</v>
      </c>
      <c r="I4342" s="122">
        <f t="shared" si="407"/>
        <v>0</v>
      </c>
      <c r="K4342" s="120"/>
      <c r="L4342" s="141" t="e">
        <f t="shared" si="404"/>
        <v>#N/A</v>
      </c>
      <c r="M4342" s="142">
        <f>IF(C4342="ZZ Group",(SUM(IFERROR(SUM(VLOOKUP(C4342,SpeciesLookup,37,FALSE)*E4342/L4342*20*0.001),0)*(1-G4342))),SUM(IFERROR(SUM(VLOOKUP(C4342,SpeciesLookup,37,FALSE)/L4342*'6. Look Up Tables'!$M$9*0.001),0)*(1-G4342)))</f>
        <v>0</v>
      </c>
      <c r="N4342" s="120" t="s">
        <v>114</v>
      </c>
      <c r="O4342" s="122">
        <f t="shared" si="405"/>
        <v>0</v>
      </c>
      <c r="P4342" s="123"/>
    </row>
    <row r="4343" spans="2:16" x14ac:dyDescent="0.2">
      <c r="B4343" s="124"/>
      <c r="C4343" s="137"/>
      <c r="D4343" s="138">
        <f t="shared" si="402"/>
        <v>0</v>
      </c>
      <c r="E4343" s="231"/>
      <c r="F4343" s="119"/>
      <c r="G4343" s="139">
        <f t="shared" si="406"/>
        <v>0</v>
      </c>
      <c r="H4343" s="140">
        <f t="shared" si="403"/>
        <v>0</v>
      </c>
      <c r="I4343" s="122">
        <f t="shared" si="407"/>
        <v>0</v>
      </c>
      <c r="K4343" s="120"/>
      <c r="L4343" s="141" t="e">
        <f t="shared" si="404"/>
        <v>#N/A</v>
      </c>
      <c r="M4343" s="142">
        <f>IF(C4343="ZZ Group",(SUM(IFERROR(SUM(VLOOKUP(C4343,SpeciesLookup,37,FALSE)*E4343/L4343*20*0.001),0)*(1-G4343))),SUM(IFERROR(SUM(VLOOKUP(C4343,SpeciesLookup,37,FALSE)/L4343*'6. Look Up Tables'!$M$9*0.001),0)*(1-G4343)))</f>
        <v>0</v>
      </c>
      <c r="N4343" s="120" t="s">
        <v>114</v>
      </c>
      <c r="O4343" s="122">
        <f t="shared" si="405"/>
        <v>0</v>
      </c>
      <c r="P4343" s="123"/>
    </row>
    <row r="4344" spans="2:16" x14ac:dyDescent="0.2">
      <c r="B4344" s="124"/>
      <c r="C4344" s="137"/>
      <c r="D4344" s="138">
        <f t="shared" si="402"/>
        <v>0</v>
      </c>
      <c r="E4344" s="231"/>
      <c r="F4344" s="119"/>
      <c r="G4344" s="139">
        <f t="shared" si="406"/>
        <v>0</v>
      </c>
      <c r="H4344" s="140">
        <f t="shared" si="403"/>
        <v>0</v>
      </c>
      <c r="I4344" s="122">
        <f t="shared" si="407"/>
        <v>0</v>
      </c>
      <c r="K4344" s="120"/>
      <c r="L4344" s="141" t="e">
        <f t="shared" si="404"/>
        <v>#N/A</v>
      </c>
      <c r="M4344" s="142">
        <f>IF(C4344="ZZ Group",(SUM(IFERROR(SUM(VLOOKUP(C4344,SpeciesLookup,37,FALSE)*E4344/L4344*20*0.001),0)*(1-G4344))),SUM(IFERROR(SUM(VLOOKUP(C4344,SpeciesLookup,37,FALSE)/L4344*'6. Look Up Tables'!$M$9*0.001),0)*(1-G4344)))</f>
        <v>0</v>
      </c>
      <c r="N4344" s="120" t="s">
        <v>114</v>
      </c>
      <c r="O4344" s="122">
        <f t="shared" si="405"/>
        <v>0</v>
      </c>
      <c r="P4344" s="123"/>
    </row>
    <row r="4345" spans="2:16" x14ac:dyDescent="0.2">
      <c r="B4345" s="124"/>
      <c r="C4345" s="137"/>
      <c r="D4345" s="138">
        <f t="shared" si="402"/>
        <v>0</v>
      </c>
      <c r="E4345" s="231"/>
      <c r="F4345" s="119"/>
      <c r="G4345" s="139">
        <f t="shared" si="406"/>
        <v>0</v>
      </c>
      <c r="H4345" s="140">
        <f t="shared" si="403"/>
        <v>0</v>
      </c>
      <c r="I4345" s="122">
        <f t="shared" si="407"/>
        <v>0</v>
      </c>
      <c r="K4345" s="120"/>
      <c r="L4345" s="141" t="e">
        <f t="shared" si="404"/>
        <v>#N/A</v>
      </c>
      <c r="M4345" s="142">
        <f>IF(C4345="ZZ Group",(SUM(IFERROR(SUM(VLOOKUP(C4345,SpeciesLookup,37,FALSE)*E4345/L4345*20*0.001),0)*(1-G4345))),SUM(IFERROR(SUM(VLOOKUP(C4345,SpeciesLookup,37,FALSE)/L4345*'6. Look Up Tables'!$M$9*0.001),0)*(1-G4345)))</f>
        <v>0</v>
      </c>
      <c r="N4345" s="120" t="s">
        <v>114</v>
      </c>
      <c r="O4345" s="122">
        <f t="shared" si="405"/>
        <v>0</v>
      </c>
      <c r="P4345" s="123"/>
    </row>
    <row r="4346" spans="2:16" x14ac:dyDescent="0.2">
      <c r="B4346" s="124"/>
      <c r="C4346" s="137"/>
      <c r="D4346" s="138">
        <f t="shared" si="402"/>
        <v>0</v>
      </c>
      <c r="E4346" s="231"/>
      <c r="F4346" s="119"/>
      <c r="G4346" s="139">
        <f t="shared" si="406"/>
        <v>0</v>
      </c>
      <c r="H4346" s="140">
        <f t="shared" si="403"/>
        <v>0</v>
      </c>
      <c r="I4346" s="122">
        <f t="shared" si="407"/>
        <v>0</v>
      </c>
      <c r="K4346" s="120"/>
      <c r="L4346" s="141" t="e">
        <f t="shared" si="404"/>
        <v>#N/A</v>
      </c>
      <c r="M4346" s="142">
        <f>IF(C4346="ZZ Group",(SUM(IFERROR(SUM(VLOOKUP(C4346,SpeciesLookup,37,FALSE)*E4346/L4346*20*0.001),0)*(1-G4346))),SUM(IFERROR(SUM(VLOOKUP(C4346,SpeciesLookup,37,FALSE)/L4346*'6. Look Up Tables'!$M$9*0.001),0)*(1-G4346)))</f>
        <v>0</v>
      </c>
      <c r="N4346" s="120" t="s">
        <v>114</v>
      </c>
      <c r="O4346" s="122">
        <f t="shared" si="405"/>
        <v>0</v>
      </c>
      <c r="P4346" s="123"/>
    </row>
    <row r="4347" spans="2:16" x14ac:dyDescent="0.2">
      <c r="B4347" s="124"/>
      <c r="C4347" s="137"/>
      <c r="D4347" s="138">
        <f t="shared" si="402"/>
        <v>0</v>
      </c>
      <c r="E4347" s="231"/>
      <c r="F4347" s="119"/>
      <c r="G4347" s="139">
        <f t="shared" si="406"/>
        <v>0</v>
      </c>
      <c r="H4347" s="140">
        <f t="shared" si="403"/>
        <v>0</v>
      </c>
      <c r="I4347" s="122">
        <f t="shared" si="407"/>
        <v>0</v>
      </c>
      <c r="K4347" s="120"/>
      <c r="L4347" s="141" t="e">
        <f t="shared" si="404"/>
        <v>#N/A</v>
      </c>
      <c r="M4347" s="142">
        <f>IF(C4347="ZZ Group",(SUM(IFERROR(SUM(VLOOKUP(C4347,SpeciesLookup,37,FALSE)*E4347/L4347*20*0.001),0)*(1-G4347))),SUM(IFERROR(SUM(VLOOKUP(C4347,SpeciesLookup,37,FALSE)/L4347*'6. Look Up Tables'!$M$9*0.001),0)*(1-G4347)))</f>
        <v>0</v>
      </c>
      <c r="N4347" s="120" t="s">
        <v>114</v>
      </c>
      <c r="O4347" s="122">
        <f t="shared" si="405"/>
        <v>0</v>
      </c>
      <c r="P4347" s="123"/>
    </row>
    <row r="4348" spans="2:16" x14ac:dyDescent="0.2">
      <c r="B4348" s="124"/>
      <c r="C4348" s="137"/>
      <c r="D4348" s="138">
        <f t="shared" si="402"/>
        <v>0</v>
      </c>
      <c r="E4348" s="231"/>
      <c r="F4348" s="119"/>
      <c r="G4348" s="139">
        <f t="shared" si="406"/>
        <v>0</v>
      </c>
      <c r="H4348" s="140">
        <f t="shared" si="403"/>
        <v>0</v>
      </c>
      <c r="I4348" s="122">
        <f t="shared" si="407"/>
        <v>0</v>
      </c>
      <c r="K4348" s="120"/>
      <c r="L4348" s="141" t="e">
        <f t="shared" si="404"/>
        <v>#N/A</v>
      </c>
      <c r="M4348" s="142">
        <f>IF(C4348="ZZ Group",(SUM(IFERROR(SUM(VLOOKUP(C4348,SpeciesLookup,37,FALSE)*E4348/L4348*20*0.001),0)*(1-G4348))),SUM(IFERROR(SUM(VLOOKUP(C4348,SpeciesLookup,37,FALSE)/L4348*'6. Look Up Tables'!$M$9*0.001),0)*(1-G4348)))</f>
        <v>0</v>
      </c>
      <c r="N4348" s="120" t="s">
        <v>114</v>
      </c>
      <c r="O4348" s="122">
        <f t="shared" si="405"/>
        <v>0</v>
      </c>
      <c r="P4348" s="123"/>
    </row>
    <row r="4349" spans="2:16" x14ac:dyDescent="0.2">
      <c r="B4349" s="124"/>
      <c r="C4349" s="137"/>
      <c r="D4349" s="138">
        <f t="shared" si="402"/>
        <v>0</v>
      </c>
      <c r="E4349" s="231"/>
      <c r="F4349" s="119"/>
      <c r="G4349" s="139">
        <f t="shared" si="406"/>
        <v>0</v>
      </c>
      <c r="H4349" s="140">
        <f t="shared" si="403"/>
        <v>0</v>
      </c>
      <c r="I4349" s="122">
        <f t="shared" si="407"/>
        <v>0</v>
      </c>
      <c r="K4349" s="120"/>
      <c r="L4349" s="141" t="e">
        <f t="shared" si="404"/>
        <v>#N/A</v>
      </c>
      <c r="M4349" s="142">
        <f>IF(C4349="ZZ Group",(SUM(IFERROR(SUM(VLOOKUP(C4349,SpeciesLookup,37,FALSE)*E4349/L4349*20*0.001),0)*(1-G4349))),SUM(IFERROR(SUM(VLOOKUP(C4349,SpeciesLookup,37,FALSE)/L4349*'6. Look Up Tables'!$M$9*0.001),0)*(1-G4349)))</f>
        <v>0</v>
      </c>
      <c r="N4349" s="120" t="s">
        <v>114</v>
      </c>
      <c r="O4349" s="122">
        <f t="shared" si="405"/>
        <v>0</v>
      </c>
      <c r="P4349" s="123"/>
    </row>
    <row r="4350" spans="2:16" x14ac:dyDescent="0.2">
      <c r="B4350" s="124"/>
      <c r="C4350" s="137"/>
      <c r="D4350" s="138">
        <f t="shared" si="402"/>
        <v>0</v>
      </c>
      <c r="E4350" s="231"/>
      <c r="F4350" s="119"/>
      <c r="G4350" s="139">
        <f t="shared" si="406"/>
        <v>0</v>
      </c>
      <c r="H4350" s="140">
        <f t="shared" si="403"/>
        <v>0</v>
      </c>
      <c r="I4350" s="122">
        <f t="shared" si="407"/>
        <v>0</v>
      </c>
      <c r="K4350" s="120"/>
      <c r="L4350" s="141" t="e">
        <f t="shared" si="404"/>
        <v>#N/A</v>
      </c>
      <c r="M4350" s="142">
        <f>IF(C4350="ZZ Group",(SUM(IFERROR(SUM(VLOOKUP(C4350,SpeciesLookup,37,FALSE)*E4350/L4350*20*0.001),0)*(1-G4350))),SUM(IFERROR(SUM(VLOOKUP(C4350,SpeciesLookup,37,FALSE)/L4350*'6. Look Up Tables'!$M$9*0.001),0)*(1-G4350)))</f>
        <v>0</v>
      </c>
      <c r="N4350" s="120" t="s">
        <v>114</v>
      </c>
      <c r="O4350" s="122">
        <f t="shared" si="405"/>
        <v>0</v>
      </c>
      <c r="P4350" s="123"/>
    </row>
    <row r="4351" spans="2:16" x14ac:dyDescent="0.2">
      <c r="B4351" s="124"/>
      <c r="C4351" s="137"/>
      <c r="D4351" s="138">
        <f t="shared" si="402"/>
        <v>0</v>
      </c>
      <c r="E4351" s="231"/>
      <c r="F4351" s="119"/>
      <c r="G4351" s="139">
        <f t="shared" si="406"/>
        <v>0</v>
      </c>
      <c r="H4351" s="140">
        <f t="shared" si="403"/>
        <v>0</v>
      </c>
      <c r="I4351" s="122">
        <f t="shared" si="407"/>
        <v>0</v>
      </c>
      <c r="K4351" s="120"/>
      <c r="L4351" s="141" t="e">
        <f t="shared" si="404"/>
        <v>#N/A</v>
      </c>
      <c r="M4351" s="142">
        <f>IF(C4351="ZZ Group",(SUM(IFERROR(SUM(VLOOKUP(C4351,SpeciesLookup,37,FALSE)*E4351/L4351*20*0.001),0)*(1-G4351))),SUM(IFERROR(SUM(VLOOKUP(C4351,SpeciesLookup,37,FALSE)/L4351*'6. Look Up Tables'!$M$9*0.001),0)*(1-G4351)))</f>
        <v>0</v>
      </c>
      <c r="N4351" s="120" t="s">
        <v>114</v>
      </c>
      <c r="O4351" s="122">
        <f t="shared" si="405"/>
        <v>0</v>
      </c>
      <c r="P4351" s="123"/>
    </row>
    <row r="4352" spans="2:16" x14ac:dyDescent="0.2">
      <c r="B4352" s="124"/>
      <c r="C4352" s="137"/>
      <c r="D4352" s="138">
        <f t="shared" si="402"/>
        <v>0</v>
      </c>
      <c r="E4352" s="231"/>
      <c r="F4352" s="119"/>
      <c r="G4352" s="139">
        <f t="shared" si="406"/>
        <v>0</v>
      </c>
      <c r="H4352" s="140">
        <f t="shared" si="403"/>
        <v>0</v>
      </c>
      <c r="I4352" s="122">
        <f t="shared" si="407"/>
        <v>0</v>
      </c>
      <c r="K4352" s="120"/>
      <c r="L4352" s="141" t="e">
        <f t="shared" si="404"/>
        <v>#N/A</v>
      </c>
      <c r="M4352" s="142">
        <f>IF(C4352="ZZ Group",(SUM(IFERROR(SUM(VLOOKUP(C4352,SpeciesLookup,37,FALSE)*E4352/L4352*20*0.001),0)*(1-G4352))),SUM(IFERROR(SUM(VLOOKUP(C4352,SpeciesLookup,37,FALSE)/L4352*'6. Look Up Tables'!$M$9*0.001),0)*(1-G4352)))</f>
        <v>0</v>
      </c>
      <c r="N4352" s="120" t="s">
        <v>114</v>
      </c>
      <c r="O4352" s="122">
        <f t="shared" si="405"/>
        <v>0</v>
      </c>
      <c r="P4352" s="123"/>
    </row>
    <row r="4353" spans="2:16" x14ac:dyDescent="0.2">
      <c r="B4353" s="124"/>
      <c r="C4353" s="137"/>
      <c r="D4353" s="138">
        <f t="shared" ref="D4353:D4416" si="408">IFERROR(VLOOKUP(C4353,SpeciesLookup,25,FALSE),0)</f>
        <v>0</v>
      </c>
      <c r="E4353" s="231"/>
      <c r="F4353" s="119"/>
      <c r="G4353" s="139">
        <f t="shared" si="406"/>
        <v>0</v>
      </c>
      <c r="H4353" s="140">
        <f t="shared" ref="H4353:H4416" si="409">IFERROR(VLOOKUP(C4353,SpeciesLookup,26,FALSE),0)</f>
        <v>0</v>
      </c>
      <c r="I4353" s="122">
        <f t="shared" si="407"/>
        <v>0</v>
      </c>
      <c r="K4353" s="120"/>
      <c r="L4353" s="141" t="e">
        <f t="shared" ref="L4353:L4416" si="410">VLOOKUP(K4353,AWHC,2,FALSE)</f>
        <v>#N/A</v>
      </c>
      <c r="M4353" s="142">
        <f>IF(C4353="ZZ Group",(SUM(IFERROR(SUM(VLOOKUP(C4353,SpeciesLookup,37,FALSE)*E4353/L4353*20*0.001),0)*(1-G4353))),SUM(IFERROR(SUM(VLOOKUP(C4353,SpeciesLookup,37,FALSE)/L4353*'6. Look Up Tables'!$M$9*0.001),0)*(1-G4353)))</f>
        <v>0</v>
      </c>
      <c r="N4353" s="120" t="s">
        <v>114</v>
      </c>
      <c r="O4353" s="122">
        <f t="shared" ref="O4353:O4416" si="411">IF(N4353="Yes",M4353*0.8,M4353)</f>
        <v>0</v>
      </c>
      <c r="P4353" s="123"/>
    </row>
    <row r="4354" spans="2:16" x14ac:dyDescent="0.2">
      <c r="B4354" s="124"/>
      <c r="C4354" s="137"/>
      <c r="D4354" s="138">
        <f t="shared" si="408"/>
        <v>0</v>
      </c>
      <c r="E4354" s="231"/>
      <c r="F4354" s="119"/>
      <c r="G4354" s="139">
        <f t="shared" si="406"/>
        <v>0</v>
      </c>
      <c r="H4354" s="140">
        <f t="shared" si="409"/>
        <v>0</v>
      </c>
      <c r="I4354" s="122">
        <f t="shared" si="407"/>
        <v>0</v>
      </c>
      <c r="K4354" s="120"/>
      <c r="L4354" s="141" t="e">
        <f t="shared" si="410"/>
        <v>#N/A</v>
      </c>
      <c r="M4354" s="142">
        <f>IF(C4354="ZZ Group",(SUM(IFERROR(SUM(VLOOKUP(C4354,SpeciesLookup,37,FALSE)*E4354/L4354*20*0.001),0)*(1-G4354))),SUM(IFERROR(SUM(VLOOKUP(C4354,SpeciesLookup,37,FALSE)/L4354*'6. Look Up Tables'!$M$9*0.001),0)*(1-G4354)))</f>
        <v>0</v>
      </c>
      <c r="N4354" s="120" t="s">
        <v>114</v>
      </c>
      <c r="O4354" s="122">
        <f t="shared" si="411"/>
        <v>0</v>
      </c>
      <c r="P4354" s="123"/>
    </row>
    <row r="4355" spans="2:16" x14ac:dyDescent="0.2">
      <c r="B4355" s="124"/>
      <c r="C4355" s="137"/>
      <c r="D4355" s="138">
        <f t="shared" si="408"/>
        <v>0</v>
      </c>
      <c r="E4355" s="231"/>
      <c r="F4355" s="119"/>
      <c r="G4355" s="139">
        <f t="shared" si="406"/>
        <v>0</v>
      </c>
      <c r="H4355" s="140">
        <f t="shared" si="409"/>
        <v>0</v>
      </c>
      <c r="I4355" s="122">
        <f t="shared" si="407"/>
        <v>0</v>
      </c>
      <c r="K4355" s="120"/>
      <c r="L4355" s="141" t="e">
        <f t="shared" si="410"/>
        <v>#N/A</v>
      </c>
      <c r="M4355" s="142">
        <f>IF(C4355="ZZ Group",(SUM(IFERROR(SUM(VLOOKUP(C4355,SpeciesLookup,37,FALSE)*E4355/L4355*20*0.001),0)*(1-G4355))),SUM(IFERROR(SUM(VLOOKUP(C4355,SpeciesLookup,37,FALSE)/L4355*'6. Look Up Tables'!$M$9*0.001),0)*(1-G4355)))</f>
        <v>0</v>
      </c>
      <c r="N4355" s="120" t="s">
        <v>114</v>
      </c>
      <c r="O4355" s="122">
        <f t="shared" si="411"/>
        <v>0</v>
      </c>
      <c r="P4355" s="123"/>
    </row>
    <row r="4356" spans="2:16" x14ac:dyDescent="0.2">
      <c r="B4356" s="124"/>
      <c r="C4356" s="137"/>
      <c r="D4356" s="138">
        <f t="shared" si="408"/>
        <v>0</v>
      </c>
      <c r="E4356" s="231"/>
      <c r="F4356" s="119"/>
      <c r="G4356" s="139">
        <f t="shared" si="406"/>
        <v>0</v>
      </c>
      <c r="H4356" s="140">
        <f t="shared" si="409"/>
        <v>0</v>
      </c>
      <c r="I4356" s="122">
        <f t="shared" si="407"/>
        <v>0</v>
      </c>
      <c r="K4356" s="120"/>
      <c r="L4356" s="141" t="e">
        <f t="shared" si="410"/>
        <v>#N/A</v>
      </c>
      <c r="M4356" s="142">
        <f>IF(C4356="ZZ Group",(SUM(IFERROR(SUM(VLOOKUP(C4356,SpeciesLookup,37,FALSE)*E4356/L4356*20*0.001),0)*(1-G4356))),SUM(IFERROR(SUM(VLOOKUP(C4356,SpeciesLookup,37,FALSE)/L4356*'6. Look Up Tables'!$M$9*0.001),0)*(1-G4356)))</f>
        <v>0</v>
      </c>
      <c r="N4356" s="120" t="s">
        <v>114</v>
      </c>
      <c r="O4356" s="122">
        <f t="shared" si="411"/>
        <v>0</v>
      </c>
      <c r="P4356" s="123"/>
    </row>
    <row r="4357" spans="2:16" x14ac:dyDescent="0.2">
      <c r="B4357" s="124"/>
      <c r="C4357" s="137"/>
      <c r="D4357" s="138">
        <f t="shared" si="408"/>
        <v>0</v>
      </c>
      <c r="E4357" s="231"/>
      <c r="F4357" s="119"/>
      <c r="G4357" s="139">
        <f t="shared" si="406"/>
        <v>0</v>
      </c>
      <c r="H4357" s="140">
        <f t="shared" si="409"/>
        <v>0</v>
      </c>
      <c r="I4357" s="122">
        <f t="shared" si="407"/>
        <v>0</v>
      </c>
      <c r="K4357" s="120"/>
      <c r="L4357" s="141" t="e">
        <f t="shared" si="410"/>
        <v>#N/A</v>
      </c>
      <c r="M4357" s="142">
        <f>IF(C4357="ZZ Group",(SUM(IFERROR(SUM(VLOOKUP(C4357,SpeciesLookup,37,FALSE)*E4357/L4357*20*0.001),0)*(1-G4357))),SUM(IFERROR(SUM(VLOOKUP(C4357,SpeciesLookup,37,FALSE)/L4357*'6. Look Up Tables'!$M$9*0.001),0)*(1-G4357)))</f>
        <v>0</v>
      </c>
      <c r="N4357" s="120" t="s">
        <v>114</v>
      </c>
      <c r="O4357" s="122">
        <f t="shared" si="411"/>
        <v>0</v>
      </c>
      <c r="P4357" s="123"/>
    </row>
    <row r="4358" spans="2:16" x14ac:dyDescent="0.2">
      <c r="B4358" s="124"/>
      <c r="C4358" s="137"/>
      <c r="D4358" s="138">
        <f t="shared" si="408"/>
        <v>0</v>
      </c>
      <c r="E4358" s="231"/>
      <c r="F4358" s="119"/>
      <c r="G4358" s="139">
        <f t="shared" si="406"/>
        <v>0</v>
      </c>
      <c r="H4358" s="140">
        <f t="shared" si="409"/>
        <v>0</v>
      </c>
      <c r="I4358" s="122">
        <f t="shared" si="407"/>
        <v>0</v>
      </c>
      <c r="K4358" s="120"/>
      <c r="L4358" s="141" t="e">
        <f t="shared" si="410"/>
        <v>#N/A</v>
      </c>
      <c r="M4358" s="142">
        <f>IF(C4358="ZZ Group",(SUM(IFERROR(SUM(VLOOKUP(C4358,SpeciesLookup,37,FALSE)*E4358/L4358*20*0.001),0)*(1-G4358))),SUM(IFERROR(SUM(VLOOKUP(C4358,SpeciesLookup,37,FALSE)/L4358*'6. Look Up Tables'!$M$9*0.001),0)*(1-G4358)))</f>
        <v>0</v>
      </c>
      <c r="N4358" s="120" t="s">
        <v>114</v>
      </c>
      <c r="O4358" s="122">
        <f t="shared" si="411"/>
        <v>0</v>
      </c>
      <c r="P4358" s="123"/>
    </row>
    <row r="4359" spans="2:16" x14ac:dyDescent="0.2">
      <c r="B4359" s="124"/>
      <c r="C4359" s="137"/>
      <c r="D4359" s="138">
        <f t="shared" si="408"/>
        <v>0</v>
      </c>
      <c r="E4359" s="231"/>
      <c r="F4359" s="119"/>
      <c r="G4359" s="139">
        <f t="shared" si="406"/>
        <v>0</v>
      </c>
      <c r="H4359" s="140">
        <f t="shared" si="409"/>
        <v>0</v>
      </c>
      <c r="I4359" s="122">
        <f t="shared" si="407"/>
        <v>0</v>
      </c>
      <c r="K4359" s="120"/>
      <c r="L4359" s="141" t="e">
        <f t="shared" si="410"/>
        <v>#N/A</v>
      </c>
      <c r="M4359" s="142">
        <f>IF(C4359="ZZ Group",(SUM(IFERROR(SUM(VLOOKUP(C4359,SpeciesLookup,37,FALSE)*E4359/L4359*20*0.001),0)*(1-G4359))),SUM(IFERROR(SUM(VLOOKUP(C4359,SpeciesLookup,37,FALSE)/L4359*'6. Look Up Tables'!$M$9*0.001),0)*(1-G4359)))</f>
        <v>0</v>
      </c>
      <c r="N4359" s="120" t="s">
        <v>114</v>
      </c>
      <c r="O4359" s="122">
        <f t="shared" si="411"/>
        <v>0</v>
      </c>
      <c r="P4359" s="123"/>
    </row>
    <row r="4360" spans="2:16" x14ac:dyDescent="0.2">
      <c r="B4360" s="124"/>
      <c r="C4360" s="137"/>
      <c r="D4360" s="138">
        <f t="shared" si="408"/>
        <v>0</v>
      </c>
      <c r="E4360" s="231"/>
      <c r="F4360" s="119"/>
      <c r="G4360" s="139">
        <f t="shared" si="406"/>
        <v>0</v>
      </c>
      <c r="H4360" s="140">
        <f t="shared" si="409"/>
        <v>0</v>
      </c>
      <c r="I4360" s="122">
        <f t="shared" si="407"/>
        <v>0</v>
      </c>
      <c r="K4360" s="120"/>
      <c r="L4360" s="141" t="e">
        <f t="shared" si="410"/>
        <v>#N/A</v>
      </c>
      <c r="M4360" s="142">
        <f>IF(C4360="ZZ Group",(SUM(IFERROR(SUM(VLOOKUP(C4360,SpeciesLookup,37,FALSE)*E4360/L4360*20*0.001),0)*(1-G4360))),SUM(IFERROR(SUM(VLOOKUP(C4360,SpeciesLookup,37,FALSE)/L4360*'6. Look Up Tables'!$M$9*0.001),0)*(1-G4360)))</f>
        <v>0</v>
      </c>
      <c r="N4360" s="120" t="s">
        <v>114</v>
      </c>
      <c r="O4360" s="122">
        <f t="shared" si="411"/>
        <v>0</v>
      </c>
      <c r="P4360" s="123"/>
    </row>
    <row r="4361" spans="2:16" x14ac:dyDescent="0.2">
      <c r="B4361" s="124"/>
      <c r="C4361" s="137"/>
      <c r="D4361" s="138">
        <f t="shared" si="408"/>
        <v>0</v>
      </c>
      <c r="E4361" s="231"/>
      <c r="F4361" s="119"/>
      <c r="G4361" s="139">
        <f t="shared" si="406"/>
        <v>0</v>
      </c>
      <c r="H4361" s="140">
        <f t="shared" si="409"/>
        <v>0</v>
      </c>
      <c r="I4361" s="122">
        <f t="shared" si="407"/>
        <v>0</v>
      </c>
      <c r="K4361" s="120"/>
      <c r="L4361" s="141" t="e">
        <f t="shared" si="410"/>
        <v>#N/A</v>
      </c>
      <c r="M4361" s="142">
        <f>IF(C4361="ZZ Group",(SUM(IFERROR(SUM(VLOOKUP(C4361,SpeciesLookup,37,FALSE)*E4361/L4361*20*0.001),0)*(1-G4361))),SUM(IFERROR(SUM(VLOOKUP(C4361,SpeciesLookup,37,FALSE)/L4361*'6. Look Up Tables'!$M$9*0.001),0)*(1-G4361)))</f>
        <v>0</v>
      </c>
      <c r="N4361" s="120" t="s">
        <v>114</v>
      </c>
      <c r="O4361" s="122">
        <f t="shared" si="411"/>
        <v>0</v>
      </c>
      <c r="P4361" s="123"/>
    </row>
    <row r="4362" spans="2:16" x14ac:dyDescent="0.2">
      <c r="B4362" s="124"/>
      <c r="C4362" s="137"/>
      <c r="D4362" s="138">
        <f t="shared" si="408"/>
        <v>0</v>
      </c>
      <c r="E4362" s="231"/>
      <c r="F4362" s="119"/>
      <c r="G4362" s="139">
        <f t="shared" si="406"/>
        <v>0</v>
      </c>
      <c r="H4362" s="140">
        <f t="shared" si="409"/>
        <v>0</v>
      </c>
      <c r="I4362" s="122">
        <f t="shared" si="407"/>
        <v>0</v>
      </c>
      <c r="K4362" s="120"/>
      <c r="L4362" s="141" t="e">
        <f t="shared" si="410"/>
        <v>#N/A</v>
      </c>
      <c r="M4362" s="142">
        <f>IF(C4362="ZZ Group",(SUM(IFERROR(SUM(VLOOKUP(C4362,SpeciesLookup,37,FALSE)*E4362/L4362*20*0.001),0)*(1-G4362))),SUM(IFERROR(SUM(VLOOKUP(C4362,SpeciesLookup,37,FALSE)/L4362*'6. Look Up Tables'!$M$9*0.001),0)*(1-G4362)))</f>
        <v>0</v>
      </c>
      <c r="N4362" s="120" t="s">
        <v>114</v>
      </c>
      <c r="O4362" s="122">
        <f t="shared" si="411"/>
        <v>0</v>
      </c>
      <c r="P4362" s="123"/>
    </row>
    <row r="4363" spans="2:16" x14ac:dyDescent="0.2">
      <c r="B4363" s="124"/>
      <c r="C4363" s="137"/>
      <c r="D4363" s="138">
        <f t="shared" si="408"/>
        <v>0</v>
      </c>
      <c r="E4363" s="231"/>
      <c r="F4363" s="119"/>
      <c r="G4363" s="139">
        <f t="shared" si="406"/>
        <v>0</v>
      </c>
      <c r="H4363" s="140">
        <f t="shared" si="409"/>
        <v>0</v>
      </c>
      <c r="I4363" s="122">
        <f t="shared" si="407"/>
        <v>0</v>
      </c>
      <c r="K4363" s="120"/>
      <c r="L4363" s="141" t="e">
        <f t="shared" si="410"/>
        <v>#N/A</v>
      </c>
      <c r="M4363" s="142">
        <f>IF(C4363="ZZ Group",(SUM(IFERROR(SUM(VLOOKUP(C4363,SpeciesLookup,37,FALSE)*E4363/L4363*20*0.001),0)*(1-G4363))),SUM(IFERROR(SUM(VLOOKUP(C4363,SpeciesLookup,37,FALSE)/L4363*'6. Look Up Tables'!$M$9*0.001),0)*(1-G4363)))</f>
        <v>0</v>
      </c>
      <c r="N4363" s="120" t="s">
        <v>114</v>
      </c>
      <c r="O4363" s="122">
        <f t="shared" si="411"/>
        <v>0</v>
      </c>
      <c r="P4363" s="123"/>
    </row>
    <row r="4364" spans="2:16" x14ac:dyDescent="0.2">
      <c r="B4364" s="124"/>
      <c r="C4364" s="137"/>
      <c r="D4364" s="138">
        <f t="shared" si="408"/>
        <v>0</v>
      </c>
      <c r="E4364" s="231"/>
      <c r="F4364" s="119"/>
      <c r="G4364" s="139">
        <f t="shared" si="406"/>
        <v>0</v>
      </c>
      <c r="H4364" s="140">
        <f t="shared" si="409"/>
        <v>0</v>
      </c>
      <c r="I4364" s="122">
        <f t="shared" si="407"/>
        <v>0</v>
      </c>
      <c r="K4364" s="120"/>
      <c r="L4364" s="141" t="e">
        <f t="shared" si="410"/>
        <v>#N/A</v>
      </c>
      <c r="M4364" s="142">
        <f>IF(C4364="ZZ Group",(SUM(IFERROR(SUM(VLOOKUP(C4364,SpeciesLookup,37,FALSE)*E4364/L4364*20*0.001),0)*(1-G4364))),SUM(IFERROR(SUM(VLOOKUP(C4364,SpeciesLookup,37,FALSE)/L4364*'6. Look Up Tables'!$M$9*0.001),0)*(1-G4364)))</f>
        <v>0</v>
      </c>
      <c r="N4364" s="120" t="s">
        <v>114</v>
      </c>
      <c r="O4364" s="122">
        <f t="shared" si="411"/>
        <v>0</v>
      </c>
      <c r="P4364" s="123"/>
    </row>
    <row r="4365" spans="2:16" x14ac:dyDescent="0.2">
      <c r="B4365" s="124"/>
      <c r="C4365" s="137"/>
      <c r="D4365" s="138">
        <f t="shared" si="408"/>
        <v>0</v>
      </c>
      <c r="E4365" s="231"/>
      <c r="F4365" s="119"/>
      <c r="G4365" s="139">
        <f t="shared" ref="G4365:G4428" si="412">IF(C4365="ZZ Group",SUM(F4365/E4365),(IFERROR(SUM(F4365/(PI()*(D4365)^2)),0)))</f>
        <v>0</v>
      </c>
      <c r="H4365" s="140">
        <f t="shared" si="409"/>
        <v>0</v>
      </c>
      <c r="I4365" s="122">
        <f t="shared" ref="I4365:I4428" si="413">IFERROR(SUM(H4365*(1-G4365)),(E4365*(1-G4365)))</f>
        <v>0</v>
      </c>
      <c r="K4365" s="120"/>
      <c r="L4365" s="141" t="e">
        <f t="shared" si="410"/>
        <v>#N/A</v>
      </c>
      <c r="M4365" s="142">
        <f>IF(C4365="ZZ Group",(SUM(IFERROR(SUM(VLOOKUP(C4365,SpeciesLookup,37,FALSE)*E4365/L4365*20*0.001),0)*(1-G4365))),SUM(IFERROR(SUM(VLOOKUP(C4365,SpeciesLookup,37,FALSE)/L4365*'6. Look Up Tables'!$M$9*0.001),0)*(1-G4365)))</f>
        <v>0</v>
      </c>
      <c r="N4365" s="120" t="s">
        <v>114</v>
      </c>
      <c r="O4365" s="122">
        <f t="shared" si="411"/>
        <v>0</v>
      </c>
      <c r="P4365" s="123"/>
    </row>
    <row r="4366" spans="2:16" x14ac:dyDescent="0.2">
      <c r="B4366" s="124"/>
      <c r="C4366" s="137"/>
      <c r="D4366" s="138">
        <f t="shared" si="408"/>
        <v>0</v>
      </c>
      <c r="E4366" s="231"/>
      <c r="F4366" s="119"/>
      <c r="G4366" s="139">
        <f t="shared" si="412"/>
        <v>0</v>
      </c>
      <c r="H4366" s="140">
        <f t="shared" si="409"/>
        <v>0</v>
      </c>
      <c r="I4366" s="122">
        <f t="shared" si="413"/>
        <v>0</v>
      </c>
      <c r="K4366" s="120"/>
      <c r="L4366" s="141" t="e">
        <f t="shared" si="410"/>
        <v>#N/A</v>
      </c>
      <c r="M4366" s="142">
        <f>IF(C4366="ZZ Group",(SUM(IFERROR(SUM(VLOOKUP(C4366,SpeciesLookup,37,FALSE)*E4366/L4366*20*0.001),0)*(1-G4366))),SUM(IFERROR(SUM(VLOOKUP(C4366,SpeciesLookup,37,FALSE)/L4366*'6. Look Up Tables'!$M$9*0.001),0)*(1-G4366)))</f>
        <v>0</v>
      </c>
      <c r="N4366" s="120" t="s">
        <v>114</v>
      </c>
      <c r="O4366" s="122">
        <f t="shared" si="411"/>
        <v>0</v>
      </c>
      <c r="P4366" s="123"/>
    </row>
    <row r="4367" spans="2:16" x14ac:dyDescent="0.2">
      <c r="B4367" s="124"/>
      <c r="C4367" s="137"/>
      <c r="D4367" s="138">
        <f t="shared" si="408"/>
        <v>0</v>
      </c>
      <c r="E4367" s="231"/>
      <c r="F4367" s="119"/>
      <c r="G4367" s="139">
        <f t="shared" si="412"/>
        <v>0</v>
      </c>
      <c r="H4367" s="140">
        <f t="shared" si="409"/>
        <v>0</v>
      </c>
      <c r="I4367" s="122">
        <f t="shared" si="413"/>
        <v>0</v>
      </c>
      <c r="K4367" s="120"/>
      <c r="L4367" s="141" t="e">
        <f t="shared" si="410"/>
        <v>#N/A</v>
      </c>
      <c r="M4367" s="142">
        <f>IF(C4367="ZZ Group",(SUM(IFERROR(SUM(VLOOKUP(C4367,SpeciesLookup,37,FALSE)*E4367/L4367*20*0.001),0)*(1-G4367))),SUM(IFERROR(SUM(VLOOKUP(C4367,SpeciesLookup,37,FALSE)/L4367*'6. Look Up Tables'!$M$9*0.001),0)*(1-G4367)))</f>
        <v>0</v>
      </c>
      <c r="N4367" s="120" t="s">
        <v>114</v>
      </c>
      <c r="O4367" s="122">
        <f t="shared" si="411"/>
        <v>0</v>
      </c>
      <c r="P4367" s="123"/>
    </row>
    <row r="4368" spans="2:16" x14ac:dyDescent="0.2">
      <c r="B4368" s="124"/>
      <c r="C4368" s="137"/>
      <c r="D4368" s="138">
        <f t="shared" si="408"/>
        <v>0</v>
      </c>
      <c r="E4368" s="231"/>
      <c r="F4368" s="119"/>
      <c r="G4368" s="139">
        <f t="shared" si="412"/>
        <v>0</v>
      </c>
      <c r="H4368" s="140">
        <f t="shared" si="409"/>
        <v>0</v>
      </c>
      <c r="I4368" s="122">
        <f t="shared" si="413"/>
        <v>0</v>
      </c>
      <c r="K4368" s="120"/>
      <c r="L4368" s="141" t="e">
        <f t="shared" si="410"/>
        <v>#N/A</v>
      </c>
      <c r="M4368" s="142">
        <f>IF(C4368="ZZ Group",(SUM(IFERROR(SUM(VLOOKUP(C4368,SpeciesLookup,37,FALSE)*E4368/L4368*20*0.001),0)*(1-G4368))),SUM(IFERROR(SUM(VLOOKUP(C4368,SpeciesLookup,37,FALSE)/L4368*'6. Look Up Tables'!$M$9*0.001),0)*(1-G4368)))</f>
        <v>0</v>
      </c>
      <c r="N4368" s="120" t="s">
        <v>114</v>
      </c>
      <c r="O4368" s="122">
        <f t="shared" si="411"/>
        <v>0</v>
      </c>
      <c r="P4368" s="123"/>
    </row>
    <row r="4369" spans="2:16" x14ac:dyDescent="0.2">
      <c r="B4369" s="124"/>
      <c r="C4369" s="137"/>
      <c r="D4369" s="138">
        <f t="shared" si="408"/>
        <v>0</v>
      </c>
      <c r="E4369" s="231"/>
      <c r="F4369" s="119"/>
      <c r="G4369" s="139">
        <f t="shared" si="412"/>
        <v>0</v>
      </c>
      <c r="H4369" s="140">
        <f t="shared" si="409"/>
        <v>0</v>
      </c>
      <c r="I4369" s="122">
        <f t="shared" si="413"/>
        <v>0</v>
      </c>
      <c r="K4369" s="120"/>
      <c r="L4369" s="141" t="e">
        <f t="shared" si="410"/>
        <v>#N/A</v>
      </c>
      <c r="M4369" s="142">
        <f>IF(C4369="ZZ Group",(SUM(IFERROR(SUM(VLOOKUP(C4369,SpeciesLookup,37,FALSE)*E4369/L4369*20*0.001),0)*(1-G4369))),SUM(IFERROR(SUM(VLOOKUP(C4369,SpeciesLookup,37,FALSE)/L4369*'6. Look Up Tables'!$M$9*0.001),0)*(1-G4369)))</f>
        <v>0</v>
      </c>
      <c r="N4369" s="120" t="s">
        <v>114</v>
      </c>
      <c r="O4369" s="122">
        <f t="shared" si="411"/>
        <v>0</v>
      </c>
      <c r="P4369" s="123"/>
    </row>
    <row r="4370" spans="2:16" x14ac:dyDescent="0.2">
      <c r="B4370" s="124"/>
      <c r="C4370" s="137"/>
      <c r="D4370" s="138">
        <f t="shared" si="408"/>
        <v>0</v>
      </c>
      <c r="E4370" s="231"/>
      <c r="F4370" s="119"/>
      <c r="G4370" s="139">
        <f t="shared" si="412"/>
        <v>0</v>
      </c>
      <c r="H4370" s="140">
        <f t="shared" si="409"/>
        <v>0</v>
      </c>
      <c r="I4370" s="122">
        <f t="shared" si="413"/>
        <v>0</v>
      </c>
      <c r="K4370" s="120"/>
      <c r="L4370" s="141" t="e">
        <f t="shared" si="410"/>
        <v>#N/A</v>
      </c>
      <c r="M4370" s="142">
        <f>IF(C4370="ZZ Group",(SUM(IFERROR(SUM(VLOOKUP(C4370,SpeciesLookup,37,FALSE)*E4370/L4370*20*0.001),0)*(1-G4370))),SUM(IFERROR(SUM(VLOOKUP(C4370,SpeciesLookup,37,FALSE)/L4370*'6. Look Up Tables'!$M$9*0.001),0)*(1-G4370)))</f>
        <v>0</v>
      </c>
      <c r="N4370" s="120" t="s">
        <v>114</v>
      </c>
      <c r="O4370" s="122">
        <f t="shared" si="411"/>
        <v>0</v>
      </c>
      <c r="P4370" s="123"/>
    </row>
    <row r="4371" spans="2:16" x14ac:dyDescent="0.2">
      <c r="B4371" s="124"/>
      <c r="C4371" s="137"/>
      <c r="D4371" s="138">
        <f t="shared" si="408"/>
        <v>0</v>
      </c>
      <c r="E4371" s="231"/>
      <c r="F4371" s="119"/>
      <c r="G4371" s="139">
        <f t="shared" si="412"/>
        <v>0</v>
      </c>
      <c r="H4371" s="140">
        <f t="shared" si="409"/>
        <v>0</v>
      </c>
      <c r="I4371" s="122">
        <f t="shared" si="413"/>
        <v>0</v>
      </c>
      <c r="K4371" s="120"/>
      <c r="L4371" s="141" t="e">
        <f t="shared" si="410"/>
        <v>#N/A</v>
      </c>
      <c r="M4371" s="142">
        <f>IF(C4371="ZZ Group",(SUM(IFERROR(SUM(VLOOKUP(C4371,SpeciesLookup,37,FALSE)*E4371/L4371*20*0.001),0)*(1-G4371))),SUM(IFERROR(SUM(VLOOKUP(C4371,SpeciesLookup,37,FALSE)/L4371*'6. Look Up Tables'!$M$9*0.001),0)*(1-G4371)))</f>
        <v>0</v>
      </c>
      <c r="N4371" s="120" t="s">
        <v>114</v>
      </c>
      <c r="O4371" s="122">
        <f t="shared" si="411"/>
        <v>0</v>
      </c>
      <c r="P4371" s="123"/>
    </row>
    <row r="4372" spans="2:16" x14ac:dyDescent="0.2">
      <c r="B4372" s="124"/>
      <c r="C4372" s="137"/>
      <c r="D4372" s="138">
        <f t="shared" si="408"/>
        <v>0</v>
      </c>
      <c r="E4372" s="231"/>
      <c r="F4372" s="119"/>
      <c r="G4372" s="139">
        <f t="shared" si="412"/>
        <v>0</v>
      </c>
      <c r="H4372" s="140">
        <f t="shared" si="409"/>
        <v>0</v>
      </c>
      <c r="I4372" s="122">
        <f t="shared" si="413"/>
        <v>0</v>
      </c>
      <c r="K4372" s="120"/>
      <c r="L4372" s="141" t="e">
        <f t="shared" si="410"/>
        <v>#N/A</v>
      </c>
      <c r="M4372" s="142">
        <f>IF(C4372="ZZ Group",(SUM(IFERROR(SUM(VLOOKUP(C4372,SpeciesLookup,37,FALSE)*E4372/L4372*20*0.001),0)*(1-G4372))),SUM(IFERROR(SUM(VLOOKUP(C4372,SpeciesLookup,37,FALSE)/L4372*'6. Look Up Tables'!$M$9*0.001),0)*(1-G4372)))</f>
        <v>0</v>
      </c>
      <c r="N4372" s="120" t="s">
        <v>114</v>
      </c>
      <c r="O4372" s="122">
        <f t="shared" si="411"/>
        <v>0</v>
      </c>
      <c r="P4372" s="123"/>
    </row>
    <row r="4373" spans="2:16" x14ac:dyDescent="0.2">
      <c r="B4373" s="124"/>
      <c r="C4373" s="137"/>
      <c r="D4373" s="138">
        <f t="shared" si="408"/>
        <v>0</v>
      </c>
      <c r="E4373" s="231"/>
      <c r="F4373" s="119"/>
      <c r="G4373" s="139">
        <f t="shared" si="412"/>
        <v>0</v>
      </c>
      <c r="H4373" s="140">
        <f t="shared" si="409"/>
        <v>0</v>
      </c>
      <c r="I4373" s="122">
        <f t="shared" si="413"/>
        <v>0</v>
      </c>
      <c r="K4373" s="120"/>
      <c r="L4373" s="141" t="e">
        <f t="shared" si="410"/>
        <v>#N/A</v>
      </c>
      <c r="M4373" s="142">
        <f>IF(C4373="ZZ Group",(SUM(IFERROR(SUM(VLOOKUP(C4373,SpeciesLookup,37,FALSE)*E4373/L4373*20*0.001),0)*(1-G4373))),SUM(IFERROR(SUM(VLOOKUP(C4373,SpeciesLookup,37,FALSE)/L4373*'6. Look Up Tables'!$M$9*0.001),0)*(1-G4373)))</f>
        <v>0</v>
      </c>
      <c r="N4373" s="120" t="s">
        <v>114</v>
      </c>
      <c r="O4373" s="122">
        <f t="shared" si="411"/>
        <v>0</v>
      </c>
      <c r="P4373" s="123"/>
    </row>
    <row r="4374" spans="2:16" x14ac:dyDescent="0.2">
      <c r="B4374" s="124"/>
      <c r="C4374" s="137"/>
      <c r="D4374" s="138">
        <f t="shared" si="408"/>
        <v>0</v>
      </c>
      <c r="E4374" s="231"/>
      <c r="F4374" s="119"/>
      <c r="G4374" s="139">
        <f t="shared" si="412"/>
        <v>0</v>
      </c>
      <c r="H4374" s="140">
        <f t="shared" si="409"/>
        <v>0</v>
      </c>
      <c r="I4374" s="122">
        <f t="shared" si="413"/>
        <v>0</v>
      </c>
      <c r="K4374" s="120"/>
      <c r="L4374" s="141" t="e">
        <f t="shared" si="410"/>
        <v>#N/A</v>
      </c>
      <c r="M4374" s="142">
        <f>IF(C4374="ZZ Group",(SUM(IFERROR(SUM(VLOOKUP(C4374,SpeciesLookup,37,FALSE)*E4374/L4374*20*0.001),0)*(1-G4374))),SUM(IFERROR(SUM(VLOOKUP(C4374,SpeciesLookup,37,FALSE)/L4374*'6. Look Up Tables'!$M$9*0.001),0)*(1-G4374)))</f>
        <v>0</v>
      </c>
      <c r="N4374" s="120" t="s">
        <v>114</v>
      </c>
      <c r="O4374" s="122">
        <f t="shared" si="411"/>
        <v>0</v>
      </c>
      <c r="P4374" s="123"/>
    </row>
    <row r="4375" spans="2:16" x14ac:dyDescent="0.2">
      <c r="B4375" s="124"/>
      <c r="C4375" s="137"/>
      <c r="D4375" s="138">
        <f t="shared" si="408"/>
        <v>0</v>
      </c>
      <c r="E4375" s="231"/>
      <c r="F4375" s="119"/>
      <c r="G4375" s="139">
        <f t="shared" si="412"/>
        <v>0</v>
      </c>
      <c r="H4375" s="140">
        <f t="shared" si="409"/>
        <v>0</v>
      </c>
      <c r="I4375" s="122">
        <f t="shared" si="413"/>
        <v>0</v>
      </c>
      <c r="K4375" s="120"/>
      <c r="L4375" s="141" t="e">
        <f t="shared" si="410"/>
        <v>#N/A</v>
      </c>
      <c r="M4375" s="142">
        <f>IF(C4375="ZZ Group",(SUM(IFERROR(SUM(VLOOKUP(C4375,SpeciesLookup,37,FALSE)*E4375/L4375*20*0.001),0)*(1-G4375))),SUM(IFERROR(SUM(VLOOKUP(C4375,SpeciesLookup,37,FALSE)/L4375*'6. Look Up Tables'!$M$9*0.001),0)*(1-G4375)))</f>
        <v>0</v>
      </c>
      <c r="N4375" s="120" t="s">
        <v>114</v>
      </c>
      <c r="O4375" s="122">
        <f t="shared" si="411"/>
        <v>0</v>
      </c>
      <c r="P4375" s="123"/>
    </row>
    <row r="4376" spans="2:16" x14ac:dyDescent="0.2">
      <c r="B4376" s="124"/>
      <c r="C4376" s="137"/>
      <c r="D4376" s="138">
        <f t="shared" si="408"/>
        <v>0</v>
      </c>
      <c r="E4376" s="231"/>
      <c r="F4376" s="119"/>
      <c r="G4376" s="139">
        <f t="shared" si="412"/>
        <v>0</v>
      </c>
      <c r="H4376" s="140">
        <f t="shared" si="409"/>
        <v>0</v>
      </c>
      <c r="I4376" s="122">
        <f t="shared" si="413"/>
        <v>0</v>
      </c>
      <c r="K4376" s="120"/>
      <c r="L4376" s="141" t="e">
        <f t="shared" si="410"/>
        <v>#N/A</v>
      </c>
      <c r="M4376" s="142">
        <f>IF(C4376="ZZ Group",(SUM(IFERROR(SUM(VLOOKUP(C4376,SpeciesLookup,37,FALSE)*E4376/L4376*20*0.001),0)*(1-G4376))),SUM(IFERROR(SUM(VLOOKUP(C4376,SpeciesLookup,37,FALSE)/L4376*'6. Look Up Tables'!$M$9*0.001),0)*(1-G4376)))</f>
        <v>0</v>
      </c>
      <c r="N4376" s="120" t="s">
        <v>114</v>
      </c>
      <c r="O4376" s="122">
        <f t="shared" si="411"/>
        <v>0</v>
      </c>
      <c r="P4376" s="123"/>
    </row>
    <row r="4377" spans="2:16" x14ac:dyDescent="0.2">
      <c r="B4377" s="124"/>
      <c r="C4377" s="137"/>
      <c r="D4377" s="138">
        <f t="shared" si="408"/>
        <v>0</v>
      </c>
      <c r="E4377" s="231"/>
      <c r="F4377" s="119"/>
      <c r="G4377" s="139">
        <f t="shared" si="412"/>
        <v>0</v>
      </c>
      <c r="H4377" s="140">
        <f t="shared" si="409"/>
        <v>0</v>
      </c>
      <c r="I4377" s="122">
        <f t="shared" si="413"/>
        <v>0</v>
      </c>
      <c r="K4377" s="120"/>
      <c r="L4377" s="141" t="e">
        <f t="shared" si="410"/>
        <v>#N/A</v>
      </c>
      <c r="M4377" s="142">
        <f>IF(C4377="ZZ Group",(SUM(IFERROR(SUM(VLOOKUP(C4377,SpeciesLookup,37,FALSE)*E4377/L4377*20*0.001),0)*(1-G4377))),SUM(IFERROR(SUM(VLOOKUP(C4377,SpeciesLookup,37,FALSE)/L4377*'6. Look Up Tables'!$M$9*0.001),0)*(1-G4377)))</f>
        <v>0</v>
      </c>
      <c r="N4377" s="120" t="s">
        <v>114</v>
      </c>
      <c r="O4377" s="122">
        <f t="shared" si="411"/>
        <v>0</v>
      </c>
      <c r="P4377" s="123"/>
    </row>
    <row r="4378" spans="2:16" x14ac:dyDescent="0.2">
      <c r="B4378" s="124"/>
      <c r="C4378" s="137"/>
      <c r="D4378" s="138">
        <f t="shared" si="408"/>
        <v>0</v>
      </c>
      <c r="E4378" s="231"/>
      <c r="F4378" s="119"/>
      <c r="G4378" s="139">
        <f t="shared" si="412"/>
        <v>0</v>
      </c>
      <c r="H4378" s="140">
        <f t="shared" si="409"/>
        <v>0</v>
      </c>
      <c r="I4378" s="122">
        <f t="shared" si="413"/>
        <v>0</v>
      </c>
      <c r="K4378" s="120"/>
      <c r="L4378" s="141" t="e">
        <f t="shared" si="410"/>
        <v>#N/A</v>
      </c>
      <c r="M4378" s="142">
        <f>IF(C4378="ZZ Group",(SUM(IFERROR(SUM(VLOOKUP(C4378,SpeciesLookup,37,FALSE)*E4378/L4378*20*0.001),0)*(1-G4378))),SUM(IFERROR(SUM(VLOOKUP(C4378,SpeciesLookup,37,FALSE)/L4378*'6. Look Up Tables'!$M$9*0.001),0)*(1-G4378)))</f>
        <v>0</v>
      </c>
      <c r="N4378" s="120" t="s">
        <v>114</v>
      </c>
      <c r="O4378" s="122">
        <f t="shared" si="411"/>
        <v>0</v>
      </c>
      <c r="P4378" s="123"/>
    </row>
    <row r="4379" spans="2:16" x14ac:dyDescent="0.2">
      <c r="B4379" s="124"/>
      <c r="C4379" s="137"/>
      <c r="D4379" s="138">
        <f t="shared" si="408"/>
        <v>0</v>
      </c>
      <c r="E4379" s="231"/>
      <c r="F4379" s="119"/>
      <c r="G4379" s="139">
        <f t="shared" si="412"/>
        <v>0</v>
      </c>
      <c r="H4379" s="140">
        <f t="shared" si="409"/>
        <v>0</v>
      </c>
      <c r="I4379" s="122">
        <f t="shared" si="413"/>
        <v>0</v>
      </c>
      <c r="K4379" s="120"/>
      <c r="L4379" s="141" t="e">
        <f t="shared" si="410"/>
        <v>#N/A</v>
      </c>
      <c r="M4379" s="142">
        <f>IF(C4379="ZZ Group",(SUM(IFERROR(SUM(VLOOKUP(C4379,SpeciesLookup,37,FALSE)*E4379/L4379*20*0.001),0)*(1-G4379))),SUM(IFERROR(SUM(VLOOKUP(C4379,SpeciesLookup,37,FALSE)/L4379*'6. Look Up Tables'!$M$9*0.001),0)*(1-G4379)))</f>
        <v>0</v>
      </c>
      <c r="N4379" s="120" t="s">
        <v>114</v>
      </c>
      <c r="O4379" s="122">
        <f t="shared" si="411"/>
        <v>0</v>
      </c>
      <c r="P4379" s="123"/>
    </row>
    <row r="4380" spans="2:16" x14ac:dyDescent="0.2">
      <c r="B4380" s="124"/>
      <c r="C4380" s="137"/>
      <c r="D4380" s="138">
        <f t="shared" si="408"/>
        <v>0</v>
      </c>
      <c r="E4380" s="231"/>
      <c r="F4380" s="119"/>
      <c r="G4380" s="139">
        <f t="shared" si="412"/>
        <v>0</v>
      </c>
      <c r="H4380" s="140">
        <f t="shared" si="409"/>
        <v>0</v>
      </c>
      <c r="I4380" s="122">
        <f t="shared" si="413"/>
        <v>0</v>
      </c>
      <c r="K4380" s="120"/>
      <c r="L4380" s="141" t="e">
        <f t="shared" si="410"/>
        <v>#N/A</v>
      </c>
      <c r="M4380" s="142">
        <f>IF(C4380="ZZ Group",(SUM(IFERROR(SUM(VLOOKUP(C4380,SpeciesLookup,37,FALSE)*E4380/L4380*20*0.001),0)*(1-G4380))),SUM(IFERROR(SUM(VLOOKUP(C4380,SpeciesLookup,37,FALSE)/L4380*'6. Look Up Tables'!$M$9*0.001),0)*(1-G4380)))</f>
        <v>0</v>
      </c>
      <c r="N4380" s="120" t="s">
        <v>114</v>
      </c>
      <c r="O4380" s="122">
        <f t="shared" si="411"/>
        <v>0</v>
      </c>
      <c r="P4380" s="123"/>
    </row>
    <row r="4381" spans="2:16" x14ac:dyDescent="0.2">
      <c r="B4381" s="124"/>
      <c r="C4381" s="137"/>
      <c r="D4381" s="138">
        <f t="shared" si="408"/>
        <v>0</v>
      </c>
      <c r="E4381" s="231"/>
      <c r="F4381" s="119"/>
      <c r="G4381" s="139">
        <f t="shared" si="412"/>
        <v>0</v>
      </c>
      <c r="H4381" s="140">
        <f t="shared" si="409"/>
        <v>0</v>
      </c>
      <c r="I4381" s="122">
        <f t="shared" si="413"/>
        <v>0</v>
      </c>
      <c r="K4381" s="120"/>
      <c r="L4381" s="141" t="e">
        <f t="shared" si="410"/>
        <v>#N/A</v>
      </c>
      <c r="M4381" s="142">
        <f>IF(C4381="ZZ Group",(SUM(IFERROR(SUM(VLOOKUP(C4381,SpeciesLookup,37,FALSE)*E4381/L4381*20*0.001),0)*(1-G4381))),SUM(IFERROR(SUM(VLOOKUP(C4381,SpeciesLookup,37,FALSE)/L4381*'6. Look Up Tables'!$M$9*0.001),0)*(1-G4381)))</f>
        <v>0</v>
      </c>
      <c r="N4381" s="120" t="s">
        <v>114</v>
      </c>
      <c r="O4381" s="122">
        <f t="shared" si="411"/>
        <v>0</v>
      </c>
      <c r="P4381" s="123"/>
    </row>
    <row r="4382" spans="2:16" x14ac:dyDescent="0.2">
      <c r="B4382" s="124"/>
      <c r="C4382" s="137"/>
      <c r="D4382" s="138">
        <f t="shared" si="408"/>
        <v>0</v>
      </c>
      <c r="E4382" s="231"/>
      <c r="F4382" s="119"/>
      <c r="G4382" s="139">
        <f t="shared" si="412"/>
        <v>0</v>
      </c>
      <c r="H4382" s="140">
        <f t="shared" si="409"/>
        <v>0</v>
      </c>
      <c r="I4382" s="122">
        <f t="shared" si="413"/>
        <v>0</v>
      </c>
      <c r="K4382" s="120"/>
      <c r="L4382" s="141" t="e">
        <f t="shared" si="410"/>
        <v>#N/A</v>
      </c>
      <c r="M4382" s="142">
        <f>IF(C4382="ZZ Group",(SUM(IFERROR(SUM(VLOOKUP(C4382,SpeciesLookup,37,FALSE)*E4382/L4382*20*0.001),0)*(1-G4382))),SUM(IFERROR(SUM(VLOOKUP(C4382,SpeciesLookup,37,FALSE)/L4382*'6. Look Up Tables'!$M$9*0.001),0)*(1-G4382)))</f>
        <v>0</v>
      </c>
      <c r="N4382" s="120" t="s">
        <v>114</v>
      </c>
      <c r="O4382" s="122">
        <f t="shared" si="411"/>
        <v>0</v>
      </c>
      <c r="P4382" s="123"/>
    </row>
    <row r="4383" spans="2:16" x14ac:dyDescent="0.2">
      <c r="B4383" s="124"/>
      <c r="C4383" s="137"/>
      <c r="D4383" s="138">
        <f t="shared" si="408"/>
        <v>0</v>
      </c>
      <c r="E4383" s="231"/>
      <c r="F4383" s="119"/>
      <c r="G4383" s="139">
        <f t="shared" si="412"/>
        <v>0</v>
      </c>
      <c r="H4383" s="140">
        <f t="shared" si="409"/>
        <v>0</v>
      </c>
      <c r="I4383" s="122">
        <f t="shared" si="413"/>
        <v>0</v>
      </c>
      <c r="K4383" s="120"/>
      <c r="L4383" s="141" t="e">
        <f t="shared" si="410"/>
        <v>#N/A</v>
      </c>
      <c r="M4383" s="142">
        <f>IF(C4383="ZZ Group",(SUM(IFERROR(SUM(VLOOKUP(C4383,SpeciesLookup,37,FALSE)*E4383/L4383*20*0.001),0)*(1-G4383))),SUM(IFERROR(SUM(VLOOKUP(C4383,SpeciesLookup,37,FALSE)/L4383*'6. Look Up Tables'!$M$9*0.001),0)*(1-G4383)))</f>
        <v>0</v>
      </c>
      <c r="N4383" s="120" t="s">
        <v>114</v>
      </c>
      <c r="O4383" s="122">
        <f t="shared" si="411"/>
        <v>0</v>
      </c>
      <c r="P4383" s="123"/>
    </row>
    <row r="4384" spans="2:16" x14ac:dyDescent="0.2">
      <c r="B4384" s="124"/>
      <c r="C4384" s="137"/>
      <c r="D4384" s="138">
        <f t="shared" si="408"/>
        <v>0</v>
      </c>
      <c r="E4384" s="231"/>
      <c r="F4384" s="119"/>
      <c r="G4384" s="139">
        <f t="shared" si="412"/>
        <v>0</v>
      </c>
      <c r="H4384" s="140">
        <f t="shared" si="409"/>
        <v>0</v>
      </c>
      <c r="I4384" s="122">
        <f t="shared" si="413"/>
        <v>0</v>
      </c>
      <c r="K4384" s="120"/>
      <c r="L4384" s="141" t="e">
        <f t="shared" si="410"/>
        <v>#N/A</v>
      </c>
      <c r="M4384" s="142">
        <f>IF(C4384="ZZ Group",(SUM(IFERROR(SUM(VLOOKUP(C4384,SpeciesLookup,37,FALSE)*E4384/L4384*20*0.001),0)*(1-G4384))),SUM(IFERROR(SUM(VLOOKUP(C4384,SpeciesLookup,37,FALSE)/L4384*'6. Look Up Tables'!$M$9*0.001),0)*(1-G4384)))</f>
        <v>0</v>
      </c>
      <c r="N4384" s="120" t="s">
        <v>114</v>
      </c>
      <c r="O4384" s="122">
        <f t="shared" si="411"/>
        <v>0</v>
      </c>
      <c r="P4384" s="123"/>
    </row>
    <row r="4385" spans="2:16" x14ac:dyDescent="0.2">
      <c r="B4385" s="124"/>
      <c r="C4385" s="137"/>
      <c r="D4385" s="138">
        <f t="shared" si="408"/>
        <v>0</v>
      </c>
      <c r="E4385" s="231"/>
      <c r="F4385" s="119"/>
      <c r="G4385" s="139">
        <f t="shared" si="412"/>
        <v>0</v>
      </c>
      <c r="H4385" s="140">
        <f t="shared" si="409"/>
        <v>0</v>
      </c>
      <c r="I4385" s="122">
        <f t="shared" si="413"/>
        <v>0</v>
      </c>
      <c r="K4385" s="120"/>
      <c r="L4385" s="141" t="e">
        <f t="shared" si="410"/>
        <v>#N/A</v>
      </c>
      <c r="M4385" s="142">
        <f>IF(C4385="ZZ Group",(SUM(IFERROR(SUM(VLOOKUP(C4385,SpeciesLookup,37,FALSE)*E4385/L4385*20*0.001),0)*(1-G4385))),SUM(IFERROR(SUM(VLOOKUP(C4385,SpeciesLookup,37,FALSE)/L4385*'6. Look Up Tables'!$M$9*0.001),0)*(1-G4385)))</f>
        <v>0</v>
      </c>
      <c r="N4385" s="120" t="s">
        <v>114</v>
      </c>
      <c r="O4385" s="122">
        <f t="shared" si="411"/>
        <v>0</v>
      </c>
      <c r="P4385" s="123"/>
    </row>
    <row r="4386" spans="2:16" x14ac:dyDescent="0.2">
      <c r="B4386" s="124"/>
      <c r="C4386" s="137"/>
      <c r="D4386" s="138">
        <f t="shared" si="408"/>
        <v>0</v>
      </c>
      <c r="E4386" s="231"/>
      <c r="F4386" s="119"/>
      <c r="G4386" s="139">
        <f t="shared" si="412"/>
        <v>0</v>
      </c>
      <c r="H4386" s="140">
        <f t="shared" si="409"/>
        <v>0</v>
      </c>
      <c r="I4386" s="122">
        <f t="shared" si="413"/>
        <v>0</v>
      </c>
      <c r="K4386" s="120"/>
      <c r="L4386" s="141" t="e">
        <f t="shared" si="410"/>
        <v>#N/A</v>
      </c>
      <c r="M4386" s="142">
        <f>IF(C4386="ZZ Group",(SUM(IFERROR(SUM(VLOOKUP(C4386,SpeciesLookup,37,FALSE)*E4386/L4386*20*0.001),0)*(1-G4386))),SUM(IFERROR(SUM(VLOOKUP(C4386,SpeciesLookup,37,FALSE)/L4386*'6. Look Up Tables'!$M$9*0.001),0)*(1-G4386)))</f>
        <v>0</v>
      </c>
      <c r="N4386" s="120" t="s">
        <v>114</v>
      </c>
      <c r="O4386" s="122">
        <f t="shared" si="411"/>
        <v>0</v>
      </c>
      <c r="P4386" s="123"/>
    </row>
    <row r="4387" spans="2:16" x14ac:dyDescent="0.2">
      <c r="B4387" s="124"/>
      <c r="C4387" s="137"/>
      <c r="D4387" s="138">
        <f t="shared" si="408"/>
        <v>0</v>
      </c>
      <c r="E4387" s="231"/>
      <c r="F4387" s="119"/>
      <c r="G4387" s="139">
        <f t="shared" si="412"/>
        <v>0</v>
      </c>
      <c r="H4387" s="140">
        <f t="shared" si="409"/>
        <v>0</v>
      </c>
      <c r="I4387" s="122">
        <f t="shared" si="413"/>
        <v>0</v>
      </c>
      <c r="K4387" s="120"/>
      <c r="L4387" s="141" t="e">
        <f t="shared" si="410"/>
        <v>#N/A</v>
      </c>
      <c r="M4387" s="142">
        <f>IF(C4387="ZZ Group",(SUM(IFERROR(SUM(VLOOKUP(C4387,SpeciesLookup,37,FALSE)*E4387/L4387*20*0.001),0)*(1-G4387))),SUM(IFERROR(SUM(VLOOKUP(C4387,SpeciesLookup,37,FALSE)/L4387*'6. Look Up Tables'!$M$9*0.001),0)*(1-G4387)))</f>
        <v>0</v>
      </c>
      <c r="N4387" s="120" t="s">
        <v>114</v>
      </c>
      <c r="O4387" s="122">
        <f t="shared" si="411"/>
        <v>0</v>
      </c>
      <c r="P4387" s="123"/>
    </row>
    <row r="4388" spans="2:16" x14ac:dyDescent="0.2">
      <c r="B4388" s="124"/>
      <c r="C4388" s="137"/>
      <c r="D4388" s="138">
        <f t="shared" si="408"/>
        <v>0</v>
      </c>
      <c r="E4388" s="231"/>
      <c r="F4388" s="119"/>
      <c r="G4388" s="139">
        <f t="shared" si="412"/>
        <v>0</v>
      </c>
      <c r="H4388" s="140">
        <f t="shared" si="409"/>
        <v>0</v>
      </c>
      <c r="I4388" s="122">
        <f t="shared" si="413"/>
        <v>0</v>
      </c>
      <c r="K4388" s="120"/>
      <c r="L4388" s="141" t="e">
        <f t="shared" si="410"/>
        <v>#N/A</v>
      </c>
      <c r="M4388" s="142">
        <f>IF(C4388="ZZ Group",(SUM(IFERROR(SUM(VLOOKUP(C4388,SpeciesLookup,37,FALSE)*E4388/L4388*20*0.001),0)*(1-G4388))),SUM(IFERROR(SUM(VLOOKUP(C4388,SpeciesLookup,37,FALSE)/L4388*'6. Look Up Tables'!$M$9*0.001),0)*(1-G4388)))</f>
        <v>0</v>
      </c>
      <c r="N4388" s="120" t="s">
        <v>114</v>
      </c>
      <c r="O4388" s="122">
        <f t="shared" si="411"/>
        <v>0</v>
      </c>
      <c r="P4388" s="123"/>
    </row>
    <row r="4389" spans="2:16" x14ac:dyDescent="0.2">
      <c r="B4389" s="124"/>
      <c r="C4389" s="137"/>
      <c r="D4389" s="138">
        <f t="shared" si="408"/>
        <v>0</v>
      </c>
      <c r="E4389" s="231"/>
      <c r="F4389" s="119"/>
      <c r="G4389" s="139">
        <f t="shared" si="412"/>
        <v>0</v>
      </c>
      <c r="H4389" s="140">
        <f t="shared" si="409"/>
        <v>0</v>
      </c>
      <c r="I4389" s="122">
        <f t="shared" si="413"/>
        <v>0</v>
      </c>
      <c r="K4389" s="120"/>
      <c r="L4389" s="141" t="e">
        <f t="shared" si="410"/>
        <v>#N/A</v>
      </c>
      <c r="M4389" s="142">
        <f>IF(C4389="ZZ Group",(SUM(IFERROR(SUM(VLOOKUP(C4389,SpeciesLookup,37,FALSE)*E4389/L4389*20*0.001),0)*(1-G4389))),SUM(IFERROR(SUM(VLOOKUP(C4389,SpeciesLookup,37,FALSE)/L4389*'6. Look Up Tables'!$M$9*0.001),0)*(1-G4389)))</f>
        <v>0</v>
      </c>
      <c r="N4389" s="120" t="s">
        <v>114</v>
      </c>
      <c r="O4389" s="122">
        <f t="shared" si="411"/>
        <v>0</v>
      </c>
      <c r="P4389" s="123"/>
    </row>
    <row r="4390" spans="2:16" x14ac:dyDescent="0.2">
      <c r="B4390" s="124"/>
      <c r="C4390" s="137"/>
      <c r="D4390" s="138">
        <f t="shared" si="408"/>
        <v>0</v>
      </c>
      <c r="E4390" s="231"/>
      <c r="F4390" s="119"/>
      <c r="G4390" s="139">
        <f t="shared" si="412"/>
        <v>0</v>
      </c>
      <c r="H4390" s="140">
        <f t="shared" si="409"/>
        <v>0</v>
      </c>
      <c r="I4390" s="122">
        <f t="shared" si="413"/>
        <v>0</v>
      </c>
      <c r="K4390" s="120"/>
      <c r="L4390" s="141" t="e">
        <f t="shared" si="410"/>
        <v>#N/A</v>
      </c>
      <c r="M4390" s="142">
        <f>IF(C4390="ZZ Group",(SUM(IFERROR(SUM(VLOOKUP(C4390,SpeciesLookup,37,FALSE)*E4390/L4390*20*0.001),0)*(1-G4390))),SUM(IFERROR(SUM(VLOOKUP(C4390,SpeciesLookup,37,FALSE)/L4390*'6. Look Up Tables'!$M$9*0.001),0)*(1-G4390)))</f>
        <v>0</v>
      </c>
      <c r="N4390" s="120" t="s">
        <v>114</v>
      </c>
      <c r="O4390" s="122">
        <f t="shared" si="411"/>
        <v>0</v>
      </c>
      <c r="P4390" s="123"/>
    </row>
    <row r="4391" spans="2:16" x14ac:dyDescent="0.2">
      <c r="B4391" s="124"/>
      <c r="C4391" s="137"/>
      <c r="D4391" s="138">
        <f t="shared" si="408"/>
        <v>0</v>
      </c>
      <c r="E4391" s="231"/>
      <c r="F4391" s="119"/>
      <c r="G4391" s="139">
        <f t="shared" si="412"/>
        <v>0</v>
      </c>
      <c r="H4391" s="140">
        <f t="shared" si="409"/>
        <v>0</v>
      </c>
      <c r="I4391" s="122">
        <f t="shared" si="413"/>
        <v>0</v>
      </c>
      <c r="K4391" s="120"/>
      <c r="L4391" s="141" t="e">
        <f t="shared" si="410"/>
        <v>#N/A</v>
      </c>
      <c r="M4391" s="142">
        <f>IF(C4391="ZZ Group",(SUM(IFERROR(SUM(VLOOKUP(C4391,SpeciesLookup,37,FALSE)*E4391/L4391*20*0.001),0)*(1-G4391))),SUM(IFERROR(SUM(VLOOKUP(C4391,SpeciesLookup,37,FALSE)/L4391*'6. Look Up Tables'!$M$9*0.001),0)*(1-G4391)))</f>
        <v>0</v>
      </c>
      <c r="N4391" s="120" t="s">
        <v>114</v>
      </c>
      <c r="O4391" s="122">
        <f t="shared" si="411"/>
        <v>0</v>
      </c>
      <c r="P4391" s="123"/>
    </row>
    <row r="4392" spans="2:16" x14ac:dyDescent="0.2">
      <c r="B4392" s="124"/>
      <c r="C4392" s="137"/>
      <c r="D4392" s="138">
        <f t="shared" si="408"/>
        <v>0</v>
      </c>
      <c r="E4392" s="231"/>
      <c r="F4392" s="119"/>
      <c r="G4392" s="139">
        <f t="shared" si="412"/>
        <v>0</v>
      </c>
      <c r="H4392" s="140">
        <f t="shared" si="409"/>
        <v>0</v>
      </c>
      <c r="I4392" s="122">
        <f t="shared" si="413"/>
        <v>0</v>
      </c>
      <c r="K4392" s="120"/>
      <c r="L4392" s="141" t="e">
        <f t="shared" si="410"/>
        <v>#N/A</v>
      </c>
      <c r="M4392" s="142">
        <f>IF(C4392="ZZ Group",(SUM(IFERROR(SUM(VLOOKUP(C4392,SpeciesLookup,37,FALSE)*E4392/L4392*20*0.001),0)*(1-G4392))),SUM(IFERROR(SUM(VLOOKUP(C4392,SpeciesLookup,37,FALSE)/L4392*'6. Look Up Tables'!$M$9*0.001),0)*(1-G4392)))</f>
        <v>0</v>
      </c>
      <c r="N4392" s="120" t="s">
        <v>114</v>
      </c>
      <c r="O4392" s="122">
        <f t="shared" si="411"/>
        <v>0</v>
      </c>
      <c r="P4392" s="123"/>
    </row>
    <row r="4393" spans="2:16" x14ac:dyDescent="0.2">
      <c r="B4393" s="124"/>
      <c r="C4393" s="137"/>
      <c r="D4393" s="138">
        <f t="shared" si="408"/>
        <v>0</v>
      </c>
      <c r="E4393" s="231"/>
      <c r="F4393" s="119"/>
      <c r="G4393" s="139">
        <f t="shared" si="412"/>
        <v>0</v>
      </c>
      <c r="H4393" s="140">
        <f t="shared" si="409"/>
        <v>0</v>
      </c>
      <c r="I4393" s="122">
        <f t="shared" si="413"/>
        <v>0</v>
      </c>
      <c r="K4393" s="120"/>
      <c r="L4393" s="141" t="e">
        <f t="shared" si="410"/>
        <v>#N/A</v>
      </c>
      <c r="M4393" s="142">
        <f>IF(C4393="ZZ Group",(SUM(IFERROR(SUM(VLOOKUP(C4393,SpeciesLookup,37,FALSE)*E4393/L4393*20*0.001),0)*(1-G4393))),SUM(IFERROR(SUM(VLOOKUP(C4393,SpeciesLookup,37,FALSE)/L4393*'6. Look Up Tables'!$M$9*0.001),0)*(1-G4393)))</f>
        <v>0</v>
      </c>
      <c r="N4393" s="120" t="s">
        <v>114</v>
      </c>
      <c r="O4393" s="122">
        <f t="shared" si="411"/>
        <v>0</v>
      </c>
      <c r="P4393" s="123"/>
    </row>
    <row r="4394" spans="2:16" x14ac:dyDescent="0.2">
      <c r="B4394" s="124"/>
      <c r="C4394" s="137"/>
      <c r="D4394" s="138">
        <f t="shared" si="408"/>
        <v>0</v>
      </c>
      <c r="E4394" s="231"/>
      <c r="F4394" s="119"/>
      <c r="G4394" s="139">
        <f t="shared" si="412"/>
        <v>0</v>
      </c>
      <c r="H4394" s="140">
        <f t="shared" si="409"/>
        <v>0</v>
      </c>
      <c r="I4394" s="122">
        <f t="shared" si="413"/>
        <v>0</v>
      </c>
      <c r="K4394" s="120"/>
      <c r="L4394" s="141" t="e">
        <f t="shared" si="410"/>
        <v>#N/A</v>
      </c>
      <c r="M4394" s="142">
        <f>IF(C4394="ZZ Group",(SUM(IFERROR(SUM(VLOOKUP(C4394,SpeciesLookup,37,FALSE)*E4394/L4394*20*0.001),0)*(1-G4394))),SUM(IFERROR(SUM(VLOOKUP(C4394,SpeciesLookup,37,FALSE)/L4394*'6. Look Up Tables'!$M$9*0.001),0)*(1-G4394)))</f>
        <v>0</v>
      </c>
      <c r="N4394" s="120" t="s">
        <v>114</v>
      </c>
      <c r="O4394" s="122">
        <f t="shared" si="411"/>
        <v>0</v>
      </c>
      <c r="P4394" s="123"/>
    </row>
    <row r="4395" spans="2:16" x14ac:dyDescent="0.2">
      <c r="B4395" s="124"/>
      <c r="C4395" s="137"/>
      <c r="D4395" s="138">
        <f t="shared" si="408"/>
        <v>0</v>
      </c>
      <c r="E4395" s="231"/>
      <c r="F4395" s="119"/>
      <c r="G4395" s="139">
        <f t="shared" si="412"/>
        <v>0</v>
      </c>
      <c r="H4395" s="140">
        <f t="shared" si="409"/>
        <v>0</v>
      </c>
      <c r="I4395" s="122">
        <f t="shared" si="413"/>
        <v>0</v>
      </c>
      <c r="K4395" s="120"/>
      <c r="L4395" s="141" t="e">
        <f t="shared" si="410"/>
        <v>#N/A</v>
      </c>
      <c r="M4395" s="142">
        <f>IF(C4395="ZZ Group",(SUM(IFERROR(SUM(VLOOKUP(C4395,SpeciesLookup,37,FALSE)*E4395/L4395*20*0.001),0)*(1-G4395))),SUM(IFERROR(SUM(VLOOKUP(C4395,SpeciesLookup,37,FALSE)/L4395*'6. Look Up Tables'!$M$9*0.001),0)*(1-G4395)))</f>
        <v>0</v>
      </c>
      <c r="N4395" s="120" t="s">
        <v>114</v>
      </c>
      <c r="O4395" s="122">
        <f t="shared" si="411"/>
        <v>0</v>
      </c>
      <c r="P4395" s="123"/>
    </row>
    <row r="4396" spans="2:16" x14ac:dyDescent="0.2">
      <c r="B4396" s="124"/>
      <c r="C4396" s="137"/>
      <c r="D4396" s="138">
        <f t="shared" si="408"/>
        <v>0</v>
      </c>
      <c r="E4396" s="231"/>
      <c r="F4396" s="119"/>
      <c r="G4396" s="139">
        <f t="shared" si="412"/>
        <v>0</v>
      </c>
      <c r="H4396" s="140">
        <f t="shared" si="409"/>
        <v>0</v>
      </c>
      <c r="I4396" s="122">
        <f t="shared" si="413"/>
        <v>0</v>
      </c>
      <c r="K4396" s="120"/>
      <c r="L4396" s="141" t="e">
        <f t="shared" si="410"/>
        <v>#N/A</v>
      </c>
      <c r="M4396" s="142">
        <f>IF(C4396="ZZ Group",(SUM(IFERROR(SUM(VLOOKUP(C4396,SpeciesLookup,37,FALSE)*E4396/L4396*20*0.001),0)*(1-G4396))),SUM(IFERROR(SUM(VLOOKUP(C4396,SpeciesLookup,37,FALSE)/L4396*'6. Look Up Tables'!$M$9*0.001),0)*(1-G4396)))</f>
        <v>0</v>
      </c>
      <c r="N4396" s="120" t="s">
        <v>114</v>
      </c>
      <c r="O4396" s="122">
        <f t="shared" si="411"/>
        <v>0</v>
      </c>
      <c r="P4396" s="123"/>
    </row>
    <row r="4397" spans="2:16" x14ac:dyDescent="0.2">
      <c r="B4397" s="124"/>
      <c r="C4397" s="137"/>
      <c r="D4397" s="138">
        <f t="shared" si="408"/>
        <v>0</v>
      </c>
      <c r="E4397" s="231"/>
      <c r="F4397" s="119"/>
      <c r="G4397" s="139">
        <f t="shared" si="412"/>
        <v>0</v>
      </c>
      <c r="H4397" s="140">
        <f t="shared" si="409"/>
        <v>0</v>
      </c>
      <c r="I4397" s="122">
        <f t="shared" si="413"/>
        <v>0</v>
      </c>
      <c r="K4397" s="120"/>
      <c r="L4397" s="141" t="e">
        <f t="shared" si="410"/>
        <v>#N/A</v>
      </c>
      <c r="M4397" s="142">
        <f>IF(C4397="ZZ Group",(SUM(IFERROR(SUM(VLOOKUP(C4397,SpeciesLookup,37,FALSE)*E4397/L4397*20*0.001),0)*(1-G4397))),SUM(IFERROR(SUM(VLOOKUP(C4397,SpeciesLookup,37,FALSE)/L4397*'6. Look Up Tables'!$M$9*0.001),0)*(1-G4397)))</f>
        <v>0</v>
      </c>
      <c r="N4397" s="120" t="s">
        <v>114</v>
      </c>
      <c r="O4397" s="122">
        <f t="shared" si="411"/>
        <v>0</v>
      </c>
      <c r="P4397" s="123"/>
    </row>
    <row r="4398" spans="2:16" x14ac:dyDescent="0.2">
      <c r="B4398" s="124"/>
      <c r="C4398" s="137"/>
      <c r="D4398" s="138">
        <f t="shared" si="408"/>
        <v>0</v>
      </c>
      <c r="E4398" s="231"/>
      <c r="F4398" s="119"/>
      <c r="G4398" s="139">
        <f t="shared" si="412"/>
        <v>0</v>
      </c>
      <c r="H4398" s="140">
        <f t="shared" si="409"/>
        <v>0</v>
      </c>
      <c r="I4398" s="122">
        <f t="shared" si="413"/>
        <v>0</v>
      </c>
      <c r="K4398" s="120"/>
      <c r="L4398" s="141" t="e">
        <f t="shared" si="410"/>
        <v>#N/A</v>
      </c>
      <c r="M4398" s="142">
        <f>IF(C4398="ZZ Group",(SUM(IFERROR(SUM(VLOOKUP(C4398,SpeciesLookup,37,FALSE)*E4398/L4398*20*0.001),0)*(1-G4398))),SUM(IFERROR(SUM(VLOOKUP(C4398,SpeciesLookup,37,FALSE)/L4398*'6. Look Up Tables'!$M$9*0.001),0)*(1-G4398)))</f>
        <v>0</v>
      </c>
      <c r="N4398" s="120" t="s">
        <v>114</v>
      </c>
      <c r="O4398" s="122">
        <f t="shared" si="411"/>
        <v>0</v>
      </c>
      <c r="P4398" s="123"/>
    </row>
    <row r="4399" spans="2:16" x14ac:dyDescent="0.2">
      <c r="B4399" s="124"/>
      <c r="C4399" s="137"/>
      <c r="D4399" s="138">
        <f t="shared" si="408"/>
        <v>0</v>
      </c>
      <c r="E4399" s="231"/>
      <c r="F4399" s="119"/>
      <c r="G4399" s="139">
        <f t="shared" si="412"/>
        <v>0</v>
      </c>
      <c r="H4399" s="140">
        <f t="shared" si="409"/>
        <v>0</v>
      </c>
      <c r="I4399" s="122">
        <f t="shared" si="413"/>
        <v>0</v>
      </c>
      <c r="K4399" s="120"/>
      <c r="L4399" s="141" t="e">
        <f t="shared" si="410"/>
        <v>#N/A</v>
      </c>
      <c r="M4399" s="142">
        <f>IF(C4399="ZZ Group",(SUM(IFERROR(SUM(VLOOKUP(C4399,SpeciesLookup,37,FALSE)*E4399/L4399*20*0.001),0)*(1-G4399))),SUM(IFERROR(SUM(VLOOKUP(C4399,SpeciesLookup,37,FALSE)/L4399*'6. Look Up Tables'!$M$9*0.001),0)*(1-G4399)))</f>
        <v>0</v>
      </c>
      <c r="N4399" s="120" t="s">
        <v>114</v>
      </c>
      <c r="O4399" s="122">
        <f t="shared" si="411"/>
        <v>0</v>
      </c>
      <c r="P4399" s="123"/>
    </row>
    <row r="4400" spans="2:16" x14ac:dyDescent="0.2">
      <c r="B4400" s="124"/>
      <c r="C4400" s="137"/>
      <c r="D4400" s="138">
        <f t="shared" si="408"/>
        <v>0</v>
      </c>
      <c r="E4400" s="231"/>
      <c r="F4400" s="119"/>
      <c r="G4400" s="139">
        <f t="shared" si="412"/>
        <v>0</v>
      </c>
      <c r="H4400" s="140">
        <f t="shared" si="409"/>
        <v>0</v>
      </c>
      <c r="I4400" s="122">
        <f t="shared" si="413"/>
        <v>0</v>
      </c>
      <c r="K4400" s="120"/>
      <c r="L4400" s="141" t="e">
        <f t="shared" si="410"/>
        <v>#N/A</v>
      </c>
      <c r="M4400" s="142">
        <f>IF(C4400="ZZ Group",(SUM(IFERROR(SUM(VLOOKUP(C4400,SpeciesLookup,37,FALSE)*E4400/L4400*20*0.001),0)*(1-G4400))),SUM(IFERROR(SUM(VLOOKUP(C4400,SpeciesLookup,37,FALSE)/L4400*'6. Look Up Tables'!$M$9*0.001),0)*(1-G4400)))</f>
        <v>0</v>
      </c>
      <c r="N4400" s="120" t="s">
        <v>114</v>
      </c>
      <c r="O4400" s="122">
        <f t="shared" si="411"/>
        <v>0</v>
      </c>
      <c r="P4400" s="123"/>
    </row>
    <row r="4401" spans="2:16" x14ac:dyDescent="0.2">
      <c r="B4401" s="124"/>
      <c r="C4401" s="137"/>
      <c r="D4401" s="138">
        <f t="shared" si="408"/>
        <v>0</v>
      </c>
      <c r="E4401" s="231"/>
      <c r="F4401" s="119"/>
      <c r="G4401" s="139">
        <f t="shared" si="412"/>
        <v>0</v>
      </c>
      <c r="H4401" s="140">
        <f t="shared" si="409"/>
        <v>0</v>
      </c>
      <c r="I4401" s="122">
        <f t="shared" si="413"/>
        <v>0</v>
      </c>
      <c r="K4401" s="120"/>
      <c r="L4401" s="141" t="e">
        <f t="shared" si="410"/>
        <v>#N/A</v>
      </c>
      <c r="M4401" s="142">
        <f>IF(C4401="ZZ Group",(SUM(IFERROR(SUM(VLOOKUP(C4401,SpeciesLookup,37,FALSE)*E4401/L4401*20*0.001),0)*(1-G4401))),SUM(IFERROR(SUM(VLOOKUP(C4401,SpeciesLookup,37,FALSE)/L4401*'6. Look Up Tables'!$M$9*0.001),0)*(1-G4401)))</f>
        <v>0</v>
      </c>
      <c r="N4401" s="120" t="s">
        <v>114</v>
      </c>
      <c r="O4401" s="122">
        <f t="shared" si="411"/>
        <v>0</v>
      </c>
      <c r="P4401" s="123"/>
    </row>
    <row r="4402" spans="2:16" x14ac:dyDescent="0.2">
      <c r="B4402" s="124"/>
      <c r="C4402" s="137"/>
      <c r="D4402" s="138">
        <f t="shared" si="408"/>
        <v>0</v>
      </c>
      <c r="E4402" s="231"/>
      <c r="F4402" s="119"/>
      <c r="G4402" s="139">
        <f t="shared" si="412"/>
        <v>0</v>
      </c>
      <c r="H4402" s="140">
        <f t="shared" si="409"/>
        <v>0</v>
      </c>
      <c r="I4402" s="122">
        <f t="shared" si="413"/>
        <v>0</v>
      </c>
      <c r="K4402" s="120"/>
      <c r="L4402" s="141" t="e">
        <f t="shared" si="410"/>
        <v>#N/A</v>
      </c>
      <c r="M4402" s="142">
        <f>IF(C4402="ZZ Group",(SUM(IFERROR(SUM(VLOOKUP(C4402,SpeciesLookup,37,FALSE)*E4402/L4402*20*0.001),0)*(1-G4402))),SUM(IFERROR(SUM(VLOOKUP(C4402,SpeciesLookup,37,FALSE)/L4402*'6. Look Up Tables'!$M$9*0.001),0)*(1-G4402)))</f>
        <v>0</v>
      </c>
      <c r="N4402" s="120" t="s">
        <v>114</v>
      </c>
      <c r="O4402" s="122">
        <f t="shared" si="411"/>
        <v>0</v>
      </c>
      <c r="P4402" s="123"/>
    </row>
    <row r="4403" spans="2:16" x14ac:dyDescent="0.2">
      <c r="B4403" s="124"/>
      <c r="C4403" s="137"/>
      <c r="D4403" s="138">
        <f t="shared" si="408"/>
        <v>0</v>
      </c>
      <c r="E4403" s="231"/>
      <c r="F4403" s="119"/>
      <c r="G4403" s="139">
        <f t="shared" si="412"/>
        <v>0</v>
      </c>
      <c r="H4403" s="140">
        <f t="shared" si="409"/>
        <v>0</v>
      </c>
      <c r="I4403" s="122">
        <f t="shared" si="413"/>
        <v>0</v>
      </c>
      <c r="K4403" s="120"/>
      <c r="L4403" s="141" t="e">
        <f t="shared" si="410"/>
        <v>#N/A</v>
      </c>
      <c r="M4403" s="142">
        <f>IF(C4403="ZZ Group",(SUM(IFERROR(SUM(VLOOKUP(C4403,SpeciesLookup,37,FALSE)*E4403/L4403*20*0.001),0)*(1-G4403))),SUM(IFERROR(SUM(VLOOKUP(C4403,SpeciesLookup,37,FALSE)/L4403*'6. Look Up Tables'!$M$9*0.001),0)*(1-G4403)))</f>
        <v>0</v>
      </c>
      <c r="N4403" s="120" t="s">
        <v>114</v>
      </c>
      <c r="O4403" s="122">
        <f t="shared" si="411"/>
        <v>0</v>
      </c>
      <c r="P4403" s="123"/>
    </row>
    <row r="4404" spans="2:16" x14ac:dyDescent="0.2">
      <c r="B4404" s="124"/>
      <c r="C4404" s="137"/>
      <c r="D4404" s="138">
        <f t="shared" si="408"/>
        <v>0</v>
      </c>
      <c r="E4404" s="231"/>
      <c r="F4404" s="119"/>
      <c r="G4404" s="139">
        <f t="shared" si="412"/>
        <v>0</v>
      </c>
      <c r="H4404" s="140">
        <f t="shared" si="409"/>
        <v>0</v>
      </c>
      <c r="I4404" s="122">
        <f t="shared" si="413"/>
        <v>0</v>
      </c>
      <c r="K4404" s="120"/>
      <c r="L4404" s="141" t="e">
        <f t="shared" si="410"/>
        <v>#N/A</v>
      </c>
      <c r="M4404" s="142">
        <f>IF(C4404="ZZ Group",(SUM(IFERROR(SUM(VLOOKUP(C4404,SpeciesLookup,37,FALSE)*E4404/L4404*20*0.001),0)*(1-G4404))),SUM(IFERROR(SUM(VLOOKUP(C4404,SpeciesLookup,37,FALSE)/L4404*'6. Look Up Tables'!$M$9*0.001),0)*(1-G4404)))</f>
        <v>0</v>
      </c>
      <c r="N4404" s="120" t="s">
        <v>114</v>
      </c>
      <c r="O4404" s="122">
        <f t="shared" si="411"/>
        <v>0</v>
      </c>
      <c r="P4404" s="123"/>
    </row>
    <row r="4405" spans="2:16" x14ac:dyDescent="0.2">
      <c r="B4405" s="124"/>
      <c r="C4405" s="137"/>
      <c r="D4405" s="138">
        <f t="shared" si="408"/>
        <v>0</v>
      </c>
      <c r="E4405" s="231"/>
      <c r="F4405" s="119"/>
      <c r="G4405" s="139">
        <f t="shared" si="412"/>
        <v>0</v>
      </c>
      <c r="H4405" s="140">
        <f t="shared" si="409"/>
        <v>0</v>
      </c>
      <c r="I4405" s="122">
        <f t="shared" si="413"/>
        <v>0</v>
      </c>
      <c r="K4405" s="120"/>
      <c r="L4405" s="141" t="e">
        <f t="shared" si="410"/>
        <v>#N/A</v>
      </c>
      <c r="M4405" s="142">
        <f>IF(C4405="ZZ Group",(SUM(IFERROR(SUM(VLOOKUP(C4405,SpeciesLookup,37,FALSE)*E4405/L4405*20*0.001),0)*(1-G4405))),SUM(IFERROR(SUM(VLOOKUP(C4405,SpeciesLookup,37,FALSE)/L4405*'6. Look Up Tables'!$M$9*0.001),0)*(1-G4405)))</f>
        <v>0</v>
      </c>
      <c r="N4405" s="120" t="s">
        <v>114</v>
      </c>
      <c r="O4405" s="122">
        <f t="shared" si="411"/>
        <v>0</v>
      </c>
      <c r="P4405" s="123"/>
    </row>
    <row r="4406" spans="2:16" x14ac:dyDescent="0.2">
      <c r="B4406" s="124"/>
      <c r="C4406" s="137"/>
      <c r="D4406" s="138">
        <f t="shared" si="408"/>
        <v>0</v>
      </c>
      <c r="E4406" s="231"/>
      <c r="F4406" s="119"/>
      <c r="G4406" s="139">
        <f t="shared" si="412"/>
        <v>0</v>
      </c>
      <c r="H4406" s="140">
        <f t="shared" si="409"/>
        <v>0</v>
      </c>
      <c r="I4406" s="122">
        <f t="shared" si="413"/>
        <v>0</v>
      </c>
      <c r="K4406" s="120"/>
      <c r="L4406" s="141" t="e">
        <f t="shared" si="410"/>
        <v>#N/A</v>
      </c>
      <c r="M4406" s="142">
        <f>IF(C4406="ZZ Group",(SUM(IFERROR(SUM(VLOOKUP(C4406,SpeciesLookup,37,FALSE)*E4406/L4406*20*0.001),0)*(1-G4406))),SUM(IFERROR(SUM(VLOOKUP(C4406,SpeciesLookup,37,FALSE)/L4406*'6. Look Up Tables'!$M$9*0.001),0)*(1-G4406)))</f>
        <v>0</v>
      </c>
      <c r="N4406" s="120" t="s">
        <v>114</v>
      </c>
      <c r="O4406" s="122">
        <f t="shared" si="411"/>
        <v>0</v>
      </c>
      <c r="P4406" s="123"/>
    </row>
    <row r="4407" spans="2:16" x14ac:dyDescent="0.2">
      <c r="B4407" s="124"/>
      <c r="C4407" s="137"/>
      <c r="D4407" s="138">
        <f t="shared" si="408"/>
        <v>0</v>
      </c>
      <c r="E4407" s="231"/>
      <c r="F4407" s="119"/>
      <c r="G4407" s="139">
        <f t="shared" si="412"/>
        <v>0</v>
      </c>
      <c r="H4407" s="140">
        <f t="shared" si="409"/>
        <v>0</v>
      </c>
      <c r="I4407" s="122">
        <f t="shared" si="413"/>
        <v>0</v>
      </c>
      <c r="K4407" s="120"/>
      <c r="L4407" s="141" t="e">
        <f t="shared" si="410"/>
        <v>#N/A</v>
      </c>
      <c r="M4407" s="142">
        <f>IF(C4407="ZZ Group",(SUM(IFERROR(SUM(VLOOKUP(C4407,SpeciesLookup,37,FALSE)*E4407/L4407*20*0.001),0)*(1-G4407))),SUM(IFERROR(SUM(VLOOKUP(C4407,SpeciesLookup,37,FALSE)/L4407*'6. Look Up Tables'!$M$9*0.001),0)*(1-G4407)))</f>
        <v>0</v>
      </c>
      <c r="N4407" s="120" t="s">
        <v>114</v>
      </c>
      <c r="O4407" s="122">
        <f t="shared" si="411"/>
        <v>0</v>
      </c>
      <c r="P4407" s="123"/>
    </row>
    <row r="4408" spans="2:16" x14ac:dyDescent="0.2">
      <c r="B4408" s="124"/>
      <c r="C4408" s="137"/>
      <c r="D4408" s="138">
        <f t="shared" si="408"/>
        <v>0</v>
      </c>
      <c r="E4408" s="231"/>
      <c r="F4408" s="119"/>
      <c r="G4408" s="139">
        <f t="shared" si="412"/>
        <v>0</v>
      </c>
      <c r="H4408" s="140">
        <f t="shared" si="409"/>
        <v>0</v>
      </c>
      <c r="I4408" s="122">
        <f t="shared" si="413"/>
        <v>0</v>
      </c>
      <c r="K4408" s="120"/>
      <c r="L4408" s="141" t="e">
        <f t="shared" si="410"/>
        <v>#N/A</v>
      </c>
      <c r="M4408" s="142">
        <f>IF(C4408="ZZ Group",(SUM(IFERROR(SUM(VLOOKUP(C4408,SpeciesLookup,37,FALSE)*E4408/L4408*20*0.001),0)*(1-G4408))),SUM(IFERROR(SUM(VLOOKUP(C4408,SpeciesLookup,37,FALSE)/L4408*'6. Look Up Tables'!$M$9*0.001),0)*(1-G4408)))</f>
        <v>0</v>
      </c>
      <c r="N4408" s="120" t="s">
        <v>114</v>
      </c>
      <c r="O4408" s="122">
        <f t="shared" si="411"/>
        <v>0</v>
      </c>
      <c r="P4408" s="123"/>
    </row>
    <row r="4409" spans="2:16" x14ac:dyDescent="0.2">
      <c r="B4409" s="124"/>
      <c r="C4409" s="137"/>
      <c r="D4409" s="138">
        <f t="shared" si="408"/>
        <v>0</v>
      </c>
      <c r="E4409" s="231"/>
      <c r="F4409" s="119"/>
      <c r="G4409" s="139">
        <f t="shared" si="412"/>
        <v>0</v>
      </c>
      <c r="H4409" s="140">
        <f t="shared" si="409"/>
        <v>0</v>
      </c>
      <c r="I4409" s="122">
        <f t="shared" si="413"/>
        <v>0</v>
      </c>
      <c r="K4409" s="120"/>
      <c r="L4409" s="141" t="e">
        <f t="shared" si="410"/>
        <v>#N/A</v>
      </c>
      <c r="M4409" s="142">
        <f>IF(C4409="ZZ Group",(SUM(IFERROR(SUM(VLOOKUP(C4409,SpeciesLookup,37,FALSE)*E4409/L4409*20*0.001),0)*(1-G4409))),SUM(IFERROR(SUM(VLOOKUP(C4409,SpeciesLookup,37,FALSE)/L4409*'6. Look Up Tables'!$M$9*0.001),0)*(1-G4409)))</f>
        <v>0</v>
      </c>
      <c r="N4409" s="120" t="s">
        <v>114</v>
      </c>
      <c r="O4409" s="122">
        <f t="shared" si="411"/>
        <v>0</v>
      </c>
      <c r="P4409" s="123"/>
    </row>
    <row r="4410" spans="2:16" x14ac:dyDescent="0.2">
      <c r="B4410" s="124"/>
      <c r="C4410" s="137"/>
      <c r="D4410" s="138">
        <f t="shared" si="408"/>
        <v>0</v>
      </c>
      <c r="E4410" s="231"/>
      <c r="F4410" s="119"/>
      <c r="G4410" s="139">
        <f t="shared" si="412"/>
        <v>0</v>
      </c>
      <c r="H4410" s="140">
        <f t="shared" si="409"/>
        <v>0</v>
      </c>
      <c r="I4410" s="122">
        <f t="shared" si="413"/>
        <v>0</v>
      </c>
      <c r="K4410" s="120"/>
      <c r="L4410" s="141" t="e">
        <f t="shared" si="410"/>
        <v>#N/A</v>
      </c>
      <c r="M4410" s="142">
        <f>IF(C4410="ZZ Group",(SUM(IFERROR(SUM(VLOOKUP(C4410,SpeciesLookup,37,FALSE)*E4410/L4410*20*0.001),0)*(1-G4410))),SUM(IFERROR(SUM(VLOOKUP(C4410,SpeciesLookup,37,FALSE)/L4410*'6. Look Up Tables'!$M$9*0.001),0)*(1-G4410)))</f>
        <v>0</v>
      </c>
      <c r="N4410" s="120" t="s">
        <v>114</v>
      </c>
      <c r="O4410" s="122">
        <f t="shared" si="411"/>
        <v>0</v>
      </c>
      <c r="P4410" s="123"/>
    </row>
    <row r="4411" spans="2:16" x14ac:dyDescent="0.2">
      <c r="B4411" s="124"/>
      <c r="C4411" s="137"/>
      <c r="D4411" s="138">
        <f t="shared" si="408"/>
        <v>0</v>
      </c>
      <c r="E4411" s="231"/>
      <c r="F4411" s="119"/>
      <c r="G4411" s="139">
        <f t="shared" si="412"/>
        <v>0</v>
      </c>
      <c r="H4411" s="140">
        <f t="shared" si="409"/>
        <v>0</v>
      </c>
      <c r="I4411" s="122">
        <f t="shared" si="413"/>
        <v>0</v>
      </c>
      <c r="K4411" s="120"/>
      <c r="L4411" s="141" t="e">
        <f t="shared" si="410"/>
        <v>#N/A</v>
      </c>
      <c r="M4411" s="142">
        <f>IF(C4411="ZZ Group",(SUM(IFERROR(SUM(VLOOKUP(C4411,SpeciesLookup,37,FALSE)*E4411/L4411*20*0.001),0)*(1-G4411))),SUM(IFERROR(SUM(VLOOKUP(C4411,SpeciesLookup,37,FALSE)/L4411*'6. Look Up Tables'!$M$9*0.001),0)*(1-G4411)))</f>
        <v>0</v>
      </c>
      <c r="N4411" s="120" t="s">
        <v>114</v>
      </c>
      <c r="O4411" s="122">
        <f t="shared" si="411"/>
        <v>0</v>
      </c>
      <c r="P4411" s="123"/>
    </row>
    <row r="4412" spans="2:16" x14ac:dyDescent="0.2">
      <c r="B4412" s="124"/>
      <c r="C4412" s="137"/>
      <c r="D4412" s="138">
        <f t="shared" si="408"/>
        <v>0</v>
      </c>
      <c r="E4412" s="231"/>
      <c r="F4412" s="119"/>
      <c r="G4412" s="139">
        <f t="shared" si="412"/>
        <v>0</v>
      </c>
      <c r="H4412" s="140">
        <f t="shared" si="409"/>
        <v>0</v>
      </c>
      <c r="I4412" s="122">
        <f t="shared" si="413"/>
        <v>0</v>
      </c>
      <c r="K4412" s="120"/>
      <c r="L4412" s="141" t="e">
        <f t="shared" si="410"/>
        <v>#N/A</v>
      </c>
      <c r="M4412" s="142">
        <f>IF(C4412="ZZ Group",(SUM(IFERROR(SUM(VLOOKUP(C4412,SpeciesLookup,37,FALSE)*E4412/L4412*20*0.001),0)*(1-G4412))),SUM(IFERROR(SUM(VLOOKUP(C4412,SpeciesLookup,37,FALSE)/L4412*'6. Look Up Tables'!$M$9*0.001),0)*(1-G4412)))</f>
        <v>0</v>
      </c>
      <c r="N4412" s="120" t="s">
        <v>114</v>
      </c>
      <c r="O4412" s="122">
        <f t="shared" si="411"/>
        <v>0</v>
      </c>
      <c r="P4412" s="123"/>
    </row>
    <row r="4413" spans="2:16" x14ac:dyDescent="0.2">
      <c r="B4413" s="124"/>
      <c r="C4413" s="137"/>
      <c r="D4413" s="138">
        <f t="shared" si="408"/>
        <v>0</v>
      </c>
      <c r="E4413" s="231"/>
      <c r="F4413" s="119"/>
      <c r="G4413" s="139">
        <f t="shared" si="412"/>
        <v>0</v>
      </c>
      <c r="H4413" s="140">
        <f t="shared" si="409"/>
        <v>0</v>
      </c>
      <c r="I4413" s="122">
        <f t="shared" si="413"/>
        <v>0</v>
      </c>
      <c r="K4413" s="120"/>
      <c r="L4413" s="141" t="e">
        <f t="shared" si="410"/>
        <v>#N/A</v>
      </c>
      <c r="M4413" s="142">
        <f>IF(C4413="ZZ Group",(SUM(IFERROR(SUM(VLOOKUP(C4413,SpeciesLookup,37,FALSE)*E4413/L4413*20*0.001),0)*(1-G4413))),SUM(IFERROR(SUM(VLOOKUP(C4413,SpeciesLookup,37,FALSE)/L4413*'6. Look Up Tables'!$M$9*0.001),0)*(1-G4413)))</f>
        <v>0</v>
      </c>
      <c r="N4413" s="120" t="s">
        <v>114</v>
      </c>
      <c r="O4413" s="122">
        <f t="shared" si="411"/>
        <v>0</v>
      </c>
      <c r="P4413" s="123"/>
    </row>
    <row r="4414" spans="2:16" x14ac:dyDescent="0.2">
      <c r="B4414" s="124"/>
      <c r="C4414" s="137"/>
      <c r="D4414" s="138">
        <f t="shared" si="408"/>
        <v>0</v>
      </c>
      <c r="E4414" s="231"/>
      <c r="F4414" s="119"/>
      <c r="G4414" s="139">
        <f t="shared" si="412"/>
        <v>0</v>
      </c>
      <c r="H4414" s="140">
        <f t="shared" si="409"/>
        <v>0</v>
      </c>
      <c r="I4414" s="122">
        <f t="shared" si="413"/>
        <v>0</v>
      </c>
      <c r="K4414" s="120"/>
      <c r="L4414" s="141" t="e">
        <f t="shared" si="410"/>
        <v>#N/A</v>
      </c>
      <c r="M4414" s="142">
        <f>IF(C4414="ZZ Group",(SUM(IFERROR(SUM(VLOOKUP(C4414,SpeciesLookup,37,FALSE)*E4414/L4414*20*0.001),0)*(1-G4414))),SUM(IFERROR(SUM(VLOOKUP(C4414,SpeciesLookup,37,FALSE)/L4414*'6. Look Up Tables'!$M$9*0.001),0)*(1-G4414)))</f>
        <v>0</v>
      </c>
      <c r="N4414" s="120" t="s">
        <v>114</v>
      </c>
      <c r="O4414" s="122">
        <f t="shared" si="411"/>
        <v>0</v>
      </c>
      <c r="P4414" s="123"/>
    </row>
    <row r="4415" spans="2:16" x14ac:dyDescent="0.2">
      <c r="B4415" s="124"/>
      <c r="C4415" s="137"/>
      <c r="D4415" s="138">
        <f t="shared" si="408"/>
        <v>0</v>
      </c>
      <c r="E4415" s="231"/>
      <c r="F4415" s="119"/>
      <c r="G4415" s="139">
        <f t="shared" si="412"/>
        <v>0</v>
      </c>
      <c r="H4415" s="140">
        <f t="shared" si="409"/>
        <v>0</v>
      </c>
      <c r="I4415" s="122">
        <f t="shared" si="413"/>
        <v>0</v>
      </c>
      <c r="K4415" s="120"/>
      <c r="L4415" s="141" t="e">
        <f t="shared" si="410"/>
        <v>#N/A</v>
      </c>
      <c r="M4415" s="142">
        <f>IF(C4415="ZZ Group",(SUM(IFERROR(SUM(VLOOKUP(C4415,SpeciesLookup,37,FALSE)*E4415/L4415*20*0.001),0)*(1-G4415))),SUM(IFERROR(SUM(VLOOKUP(C4415,SpeciesLookup,37,FALSE)/L4415*'6. Look Up Tables'!$M$9*0.001),0)*(1-G4415)))</f>
        <v>0</v>
      </c>
      <c r="N4415" s="120" t="s">
        <v>114</v>
      </c>
      <c r="O4415" s="122">
        <f t="shared" si="411"/>
        <v>0</v>
      </c>
      <c r="P4415" s="123"/>
    </row>
    <row r="4416" spans="2:16" x14ac:dyDescent="0.2">
      <c r="B4416" s="124"/>
      <c r="C4416" s="137"/>
      <c r="D4416" s="138">
        <f t="shared" si="408"/>
        <v>0</v>
      </c>
      <c r="E4416" s="231"/>
      <c r="F4416" s="119"/>
      <c r="G4416" s="139">
        <f t="shared" si="412"/>
        <v>0</v>
      </c>
      <c r="H4416" s="140">
        <f t="shared" si="409"/>
        <v>0</v>
      </c>
      <c r="I4416" s="122">
        <f t="shared" si="413"/>
        <v>0</v>
      </c>
      <c r="K4416" s="120"/>
      <c r="L4416" s="141" t="e">
        <f t="shared" si="410"/>
        <v>#N/A</v>
      </c>
      <c r="M4416" s="142">
        <f>IF(C4416="ZZ Group",(SUM(IFERROR(SUM(VLOOKUP(C4416,SpeciesLookup,37,FALSE)*E4416/L4416*20*0.001),0)*(1-G4416))),SUM(IFERROR(SUM(VLOOKUP(C4416,SpeciesLookup,37,FALSE)/L4416*'6. Look Up Tables'!$M$9*0.001),0)*(1-G4416)))</f>
        <v>0</v>
      </c>
      <c r="N4416" s="120" t="s">
        <v>114</v>
      </c>
      <c r="O4416" s="122">
        <f t="shared" si="411"/>
        <v>0</v>
      </c>
      <c r="P4416" s="123"/>
    </row>
    <row r="4417" spans="2:16" x14ac:dyDescent="0.2">
      <c r="B4417" s="124"/>
      <c r="C4417" s="137"/>
      <c r="D4417" s="138">
        <f t="shared" ref="D4417:D4480" si="414">IFERROR(VLOOKUP(C4417,SpeciesLookup,25,FALSE),0)</f>
        <v>0</v>
      </c>
      <c r="E4417" s="231"/>
      <c r="F4417" s="119"/>
      <c r="G4417" s="139">
        <f t="shared" si="412"/>
        <v>0</v>
      </c>
      <c r="H4417" s="140">
        <f t="shared" ref="H4417:H4480" si="415">IFERROR(VLOOKUP(C4417,SpeciesLookup,26,FALSE),0)</f>
        <v>0</v>
      </c>
      <c r="I4417" s="122">
        <f t="shared" si="413"/>
        <v>0</v>
      </c>
      <c r="K4417" s="120"/>
      <c r="L4417" s="141" t="e">
        <f t="shared" ref="L4417:L4480" si="416">VLOOKUP(K4417,AWHC,2,FALSE)</f>
        <v>#N/A</v>
      </c>
      <c r="M4417" s="142">
        <f>IF(C4417="ZZ Group",(SUM(IFERROR(SUM(VLOOKUP(C4417,SpeciesLookup,37,FALSE)*E4417/L4417*20*0.001),0)*(1-G4417))),SUM(IFERROR(SUM(VLOOKUP(C4417,SpeciesLookup,37,FALSE)/L4417*'6. Look Up Tables'!$M$9*0.001),0)*(1-G4417)))</f>
        <v>0</v>
      </c>
      <c r="N4417" s="120" t="s">
        <v>114</v>
      </c>
      <c r="O4417" s="122">
        <f t="shared" ref="O4417:O4480" si="417">IF(N4417="Yes",M4417*0.8,M4417)</f>
        <v>0</v>
      </c>
      <c r="P4417" s="123"/>
    </row>
    <row r="4418" spans="2:16" x14ac:dyDescent="0.2">
      <c r="B4418" s="124"/>
      <c r="C4418" s="137"/>
      <c r="D4418" s="138">
        <f t="shared" si="414"/>
        <v>0</v>
      </c>
      <c r="E4418" s="231"/>
      <c r="F4418" s="119"/>
      <c r="G4418" s="139">
        <f t="shared" si="412"/>
        <v>0</v>
      </c>
      <c r="H4418" s="140">
        <f t="shared" si="415"/>
        <v>0</v>
      </c>
      <c r="I4418" s="122">
        <f t="shared" si="413"/>
        <v>0</v>
      </c>
      <c r="K4418" s="120"/>
      <c r="L4418" s="141" t="e">
        <f t="shared" si="416"/>
        <v>#N/A</v>
      </c>
      <c r="M4418" s="142">
        <f>IF(C4418="ZZ Group",(SUM(IFERROR(SUM(VLOOKUP(C4418,SpeciesLookup,37,FALSE)*E4418/L4418*20*0.001),0)*(1-G4418))),SUM(IFERROR(SUM(VLOOKUP(C4418,SpeciesLookup,37,FALSE)/L4418*'6. Look Up Tables'!$M$9*0.001),0)*(1-G4418)))</f>
        <v>0</v>
      </c>
      <c r="N4418" s="120" t="s">
        <v>114</v>
      </c>
      <c r="O4418" s="122">
        <f t="shared" si="417"/>
        <v>0</v>
      </c>
      <c r="P4418" s="123"/>
    </row>
    <row r="4419" spans="2:16" x14ac:dyDescent="0.2">
      <c r="B4419" s="124"/>
      <c r="C4419" s="137"/>
      <c r="D4419" s="138">
        <f t="shared" si="414"/>
        <v>0</v>
      </c>
      <c r="E4419" s="231"/>
      <c r="F4419" s="119"/>
      <c r="G4419" s="139">
        <f t="shared" si="412"/>
        <v>0</v>
      </c>
      <c r="H4419" s="140">
        <f t="shared" si="415"/>
        <v>0</v>
      </c>
      <c r="I4419" s="122">
        <f t="shared" si="413"/>
        <v>0</v>
      </c>
      <c r="K4419" s="120"/>
      <c r="L4419" s="141" t="e">
        <f t="shared" si="416"/>
        <v>#N/A</v>
      </c>
      <c r="M4419" s="142">
        <f>IF(C4419="ZZ Group",(SUM(IFERROR(SUM(VLOOKUP(C4419,SpeciesLookup,37,FALSE)*E4419/L4419*20*0.001),0)*(1-G4419))),SUM(IFERROR(SUM(VLOOKUP(C4419,SpeciesLookup,37,FALSE)/L4419*'6. Look Up Tables'!$M$9*0.001),0)*(1-G4419)))</f>
        <v>0</v>
      </c>
      <c r="N4419" s="120" t="s">
        <v>114</v>
      </c>
      <c r="O4419" s="122">
        <f t="shared" si="417"/>
        <v>0</v>
      </c>
      <c r="P4419" s="123"/>
    </row>
    <row r="4420" spans="2:16" x14ac:dyDescent="0.2">
      <c r="B4420" s="124"/>
      <c r="C4420" s="137"/>
      <c r="D4420" s="138">
        <f t="shared" si="414"/>
        <v>0</v>
      </c>
      <c r="E4420" s="231"/>
      <c r="F4420" s="119"/>
      <c r="G4420" s="139">
        <f t="shared" si="412"/>
        <v>0</v>
      </c>
      <c r="H4420" s="140">
        <f t="shared" si="415"/>
        <v>0</v>
      </c>
      <c r="I4420" s="122">
        <f t="shared" si="413"/>
        <v>0</v>
      </c>
      <c r="K4420" s="120"/>
      <c r="L4420" s="141" t="e">
        <f t="shared" si="416"/>
        <v>#N/A</v>
      </c>
      <c r="M4420" s="142">
        <f>IF(C4420="ZZ Group",(SUM(IFERROR(SUM(VLOOKUP(C4420,SpeciesLookup,37,FALSE)*E4420/L4420*20*0.001),0)*(1-G4420))),SUM(IFERROR(SUM(VLOOKUP(C4420,SpeciesLookup,37,FALSE)/L4420*'6. Look Up Tables'!$M$9*0.001),0)*(1-G4420)))</f>
        <v>0</v>
      </c>
      <c r="N4420" s="120" t="s">
        <v>114</v>
      </c>
      <c r="O4420" s="122">
        <f t="shared" si="417"/>
        <v>0</v>
      </c>
      <c r="P4420" s="123"/>
    </row>
    <row r="4421" spans="2:16" x14ac:dyDescent="0.2">
      <c r="B4421" s="124"/>
      <c r="C4421" s="137"/>
      <c r="D4421" s="138">
        <f t="shared" si="414"/>
        <v>0</v>
      </c>
      <c r="E4421" s="231"/>
      <c r="F4421" s="119"/>
      <c r="G4421" s="139">
        <f t="shared" si="412"/>
        <v>0</v>
      </c>
      <c r="H4421" s="140">
        <f t="shared" si="415"/>
        <v>0</v>
      </c>
      <c r="I4421" s="122">
        <f t="shared" si="413"/>
        <v>0</v>
      </c>
      <c r="K4421" s="120"/>
      <c r="L4421" s="141" t="e">
        <f t="shared" si="416"/>
        <v>#N/A</v>
      </c>
      <c r="M4421" s="142">
        <f>IF(C4421="ZZ Group",(SUM(IFERROR(SUM(VLOOKUP(C4421,SpeciesLookup,37,FALSE)*E4421/L4421*20*0.001),0)*(1-G4421))),SUM(IFERROR(SUM(VLOOKUP(C4421,SpeciesLookup,37,FALSE)/L4421*'6. Look Up Tables'!$M$9*0.001),0)*(1-G4421)))</f>
        <v>0</v>
      </c>
      <c r="N4421" s="120" t="s">
        <v>114</v>
      </c>
      <c r="O4421" s="122">
        <f t="shared" si="417"/>
        <v>0</v>
      </c>
      <c r="P4421" s="123"/>
    </row>
    <row r="4422" spans="2:16" x14ac:dyDescent="0.2">
      <c r="B4422" s="124"/>
      <c r="C4422" s="137"/>
      <c r="D4422" s="138">
        <f t="shared" si="414"/>
        <v>0</v>
      </c>
      <c r="E4422" s="231"/>
      <c r="F4422" s="119"/>
      <c r="G4422" s="139">
        <f t="shared" si="412"/>
        <v>0</v>
      </c>
      <c r="H4422" s="140">
        <f t="shared" si="415"/>
        <v>0</v>
      </c>
      <c r="I4422" s="122">
        <f t="shared" si="413"/>
        <v>0</v>
      </c>
      <c r="K4422" s="120"/>
      <c r="L4422" s="141" t="e">
        <f t="shared" si="416"/>
        <v>#N/A</v>
      </c>
      <c r="M4422" s="142">
        <f>IF(C4422="ZZ Group",(SUM(IFERROR(SUM(VLOOKUP(C4422,SpeciesLookup,37,FALSE)*E4422/L4422*20*0.001),0)*(1-G4422))),SUM(IFERROR(SUM(VLOOKUP(C4422,SpeciesLookup,37,FALSE)/L4422*'6. Look Up Tables'!$M$9*0.001),0)*(1-G4422)))</f>
        <v>0</v>
      </c>
      <c r="N4422" s="120" t="s">
        <v>114</v>
      </c>
      <c r="O4422" s="122">
        <f t="shared" si="417"/>
        <v>0</v>
      </c>
      <c r="P4422" s="123"/>
    </row>
    <row r="4423" spans="2:16" x14ac:dyDescent="0.2">
      <c r="B4423" s="124"/>
      <c r="C4423" s="137"/>
      <c r="D4423" s="138">
        <f t="shared" si="414"/>
        <v>0</v>
      </c>
      <c r="E4423" s="231"/>
      <c r="F4423" s="119"/>
      <c r="G4423" s="139">
        <f t="shared" si="412"/>
        <v>0</v>
      </c>
      <c r="H4423" s="140">
        <f t="shared" si="415"/>
        <v>0</v>
      </c>
      <c r="I4423" s="122">
        <f t="shared" si="413"/>
        <v>0</v>
      </c>
      <c r="K4423" s="120"/>
      <c r="L4423" s="141" t="e">
        <f t="shared" si="416"/>
        <v>#N/A</v>
      </c>
      <c r="M4423" s="142">
        <f>IF(C4423="ZZ Group",(SUM(IFERROR(SUM(VLOOKUP(C4423,SpeciesLookup,37,FALSE)*E4423/L4423*20*0.001),0)*(1-G4423))),SUM(IFERROR(SUM(VLOOKUP(C4423,SpeciesLookup,37,FALSE)/L4423*'6. Look Up Tables'!$M$9*0.001),0)*(1-G4423)))</f>
        <v>0</v>
      </c>
      <c r="N4423" s="120" t="s">
        <v>114</v>
      </c>
      <c r="O4423" s="122">
        <f t="shared" si="417"/>
        <v>0</v>
      </c>
      <c r="P4423" s="123"/>
    </row>
    <row r="4424" spans="2:16" x14ac:dyDescent="0.2">
      <c r="B4424" s="124"/>
      <c r="C4424" s="137"/>
      <c r="D4424" s="138">
        <f t="shared" si="414"/>
        <v>0</v>
      </c>
      <c r="E4424" s="231"/>
      <c r="F4424" s="119"/>
      <c r="G4424" s="139">
        <f t="shared" si="412"/>
        <v>0</v>
      </c>
      <c r="H4424" s="140">
        <f t="shared" si="415"/>
        <v>0</v>
      </c>
      <c r="I4424" s="122">
        <f t="shared" si="413"/>
        <v>0</v>
      </c>
      <c r="K4424" s="120"/>
      <c r="L4424" s="141" t="e">
        <f t="shared" si="416"/>
        <v>#N/A</v>
      </c>
      <c r="M4424" s="142">
        <f>IF(C4424="ZZ Group",(SUM(IFERROR(SUM(VLOOKUP(C4424,SpeciesLookup,37,FALSE)*E4424/L4424*20*0.001),0)*(1-G4424))),SUM(IFERROR(SUM(VLOOKUP(C4424,SpeciesLookup,37,FALSE)/L4424*'6. Look Up Tables'!$M$9*0.001),0)*(1-G4424)))</f>
        <v>0</v>
      </c>
      <c r="N4424" s="120" t="s">
        <v>114</v>
      </c>
      <c r="O4424" s="122">
        <f t="shared" si="417"/>
        <v>0</v>
      </c>
      <c r="P4424" s="123"/>
    </row>
    <row r="4425" spans="2:16" x14ac:dyDescent="0.2">
      <c r="B4425" s="124"/>
      <c r="C4425" s="137"/>
      <c r="D4425" s="138">
        <f t="shared" si="414"/>
        <v>0</v>
      </c>
      <c r="E4425" s="231"/>
      <c r="F4425" s="119"/>
      <c r="G4425" s="139">
        <f t="shared" si="412"/>
        <v>0</v>
      </c>
      <c r="H4425" s="140">
        <f t="shared" si="415"/>
        <v>0</v>
      </c>
      <c r="I4425" s="122">
        <f t="shared" si="413"/>
        <v>0</v>
      </c>
      <c r="K4425" s="120"/>
      <c r="L4425" s="141" t="e">
        <f t="shared" si="416"/>
        <v>#N/A</v>
      </c>
      <c r="M4425" s="142">
        <f>IF(C4425="ZZ Group",(SUM(IFERROR(SUM(VLOOKUP(C4425,SpeciesLookup,37,FALSE)*E4425/L4425*20*0.001),0)*(1-G4425))),SUM(IFERROR(SUM(VLOOKUP(C4425,SpeciesLookup,37,FALSE)/L4425*'6. Look Up Tables'!$M$9*0.001),0)*(1-G4425)))</f>
        <v>0</v>
      </c>
      <c r="N4425" s="120" t="s">
        <v>114</v>
      </c>
      <c r="O4425" s="122">
        <f t="shared" si="417"/>
        <v>0</v>
      </c>
      <c r="P4425" s="123"/>
    </row>
    <row r="4426" spans="2:16" x14ac:dyDescent="0.2">
      <c r="B4426" s="124"/>
      <c r="C4426" s="137"/>
      <c r="D4426" s="138">
        <f t="shared" si="414"/>
        <v>0</v>
      </c>
      <c r="E4426" s="231"/>
      <c r="F4426" s="119"/>
      <c r="G4426" s="139">
        <f t="shared" si="412"/>
        <v>0</v>
      </c>
      <c r="H4426" s="140">
        <f t="shared" si="415"/>
        <v>0</v>
      </c>
      <c r="I4426" s="122">
        <f t="shared" si="413"/>
        <v>0</v>
      </c>
      <c r="K4426" s="120"/>
      <c r="L4426" s="141" t="e">
        <f t="shared" si="416"/>
        <v>#N/A</v>
      </c>
      <c r="M4426" s="142">
        <f>IF(C4426="ZZ Group",(SUM(IFERROR(SUM(VLOOKUP(C4426,SpeciesLookup,37,FALSE)*E4426/L4426*20*0.001),0)*(1-G4426))),SUM(IFERROR(SUM(VLOOKUP(C4426,SpeciesLookup,37,FALSE)/L4426*'6. Look Up Tables'!$M$9*0.001),0)*(1-G4426)))</f>
        <v>0</v>
      </c>
      <c r="N4426" s="120" t="s">
        <v>114</v>
      </c>
      <c r="O4426" s="122">
        <f t="shared" si="417"/>
        <v>0</v>
      </c>
      <c r="P4426" s="123"/>
    </row>
    <row r="4427" spans="2:16" x14ac:dyDescent="0.2">
      <c r="B4427" s="124"/>
      <c r="C4427" s="137"/>
      <c r="D4427" s="138">
        <f t="shared" si="414"/>
        <v>0</v>
      </c>
      <c r="E4427" s="231"/>
      <c r="F4427" s="119"/>
      <c r="G4427" s="139">
        <f t="shared" si="412"/>
        <v>0</v>
      </c>
      <c r="H4427" s="140">
        <f t="shared" si="415"/>
        <v>0</v>
      </c>
      <c r="I4427" s="122">
        <f t="shared" si="413"/>
        <v>0</v>
      </c>
      <c r="K4427" s="120"/>
      <c r="L4427" s="141" t="e">
        <f t="shared" si="416"/>
        <v>#N/A</v>
      </c>
      <c r="M4427" s="142">
        <f>IF(C4427="ZZ Group",(SUM(IFERROR(SUM(VLOOKUP(C4427,SpeciesLookup,37,FALSE)*E4427/L4427*20*0.001),0)*(1-G4427))),SUM(IFERROR(SUM(VLOOKUP(C4427,SpeciesLookup,37,FALSE)/L4427*'6. Look Up Tables'!$M$9*0.001),0)*(1-G4427)))</f>
        <v>0</v>
      </c>
      <c r="N4427" s="120" t="s">
        <v>114</v>
      </c>
      <c r="O4427" s="122">
        <f t="shared" si="417"/>
        <v>0</v>
      </c>
      <c r="P4427" s="123"/>
    </row>
    <row r="4428" spans="2:16" x14ac:dyDescent="0.2">
      <c r="B4428" s="124"/>
      <c r="C4428" s="137"/>
      <c r="D4428" s="138">
        <f t="shared" si="414"/>
        <v>0</v>
      </c>
      <c r="E4428" s="231"/>
      <c r="F4428" s="119"/>
      <c r="G4428" s="139">
        <f t="shared" si="412"/>
        <v>0</v>
      </c>
      <c r="H4428" s="140">
        <f t="shared" si="415"/>
        <v>0</v>
      </c>
      <c r="I4428" s="122">
        <f t="shared" si="413"/>
        <v>0</v>
      </c>
      <c r="K4428" s="120"/>
      <c r="L4428" s="141" t="e">
        <f t="shared" si="416"/>
        <v>#N/A</v>
      </c>
      <c r="M4428" s="142">
        <f>IF(C4428="ZZ Group",(SUM(IFERROR(SUM(VLOOKUP(C4428,SpeciesLookup,37,FALSE)*E4428/L4428*20*0.001),0)*(1-G4428))),SUM(IFERROR(SUM(VLOOKUP(C4428,SpeciesLookup,37,FALSE)/L4428*'6. Look Up Tables'!$M$9*0.001),0)*(1-G4428)))</f>
        <v>0</v>
      </c>
      <c r="N4428" s="120" t="s">
        <v>114</v>
      </c>
      <c r="O4428" s="122">
        <f t="shared" si="417"/>
        <v>0</v>
      </c>
      <c r="P4428" s="123"/>
    </row>
    <row r="4429" spans="2:16" x14ac:dyDescent="0.2">
      <c r="B4429" s="124"/>
      <c r="C4429" s="137"/>
      <c r="D4429" s="138">
        <f t="shared" si="414"/>
        <v>0</v>
      </c>
      <c r="E4429" s="231"/>
      <c r="F4429" s="119"/>
      <c r="G4429" s="139">
        <f t="shared" ref="G4429:G4492" si="418">IF(C4429="ZZ Group",SUM(F4429/E4429),(IFERROR(SUM(F4429/(PI()*(D4429)^2)),0)))</f>
        <v>0</v>
      </c>
      <c r="H4429" s="140">
        <f t="shared" si="415"/>
        <v>0</v>
      </c>
      <c r="I4429" s="122">
        <f t="shared" ref="I4429:I4492" si="419">IFERROR(SUM(H4429*(1-G4429)),(E4429*(1-G4429)))</f>
        <v>0</v>
      </c>
      <c r="K4429" s="120"/>
      <c r="L4429" s="141" t="e">
        <f t="shared" si="416"/>
        <v>#N/A</v>
      </c>
      <c r="M4429" s="142">
        <f>IF(C4429="ZZ Group",(SUM(IFERROR(SUM(VLOOKUP(C4429,SpeciesLookup,37,FALSE)*E4429/L4429*20*0.001),0)*(1-G4429))),SUM(IFERROR(SUM(VLOOKUP(C4429,SpeciesLookup,37,FALSE)/L4429*'6. Look Up Tables'!$M$9*0.001),0)*(1-G4429)))</f>
        <v>0</v>
      </c>
      <c r="N4429" s="120" t="s">
        <v>114</v>
      </c>
      <c r="O4429" s="122">
        <f t="shared" si="417"/>
        <v>0</v>
      </c>
      <c r="P4429" s="123"/>
    </row>
    <row r="4430" spans="2:16" x14ac:dyDescent="0.2">
      <c r="B4430" s="124"/>
      <c r="C4430" s="137"/>
      <c r="D4430" s="138">
        <f t="shared" si="414"/>
        <v>0</v>
      </c>
      <c r="E4430" s="231"/>
      <c r="F4430" s="119"/>
      <c r="G4430" s="139">
        <f t="shared" si="418"/>
        <v>0</v>
      </c>
      <c r="H4430" s="140">
        <f t="shared" si="415"/>
        <v>0</v>
      </c>
      <c r="I4430" s="122">
        <f t="shared" si="419"/>
        <v>0</v>
      </c>
      <c r="K4430" s="120"/>
      <c r="L4430" s="141" t="e">
        <f t="shared" si="416"/>
        <v>#N/A</v>
      </c>
      <c r="M4430" s="142">
        <f>IF(C4430="ZZ Group",(SUM(IFERROR(SUM(VLOOKUP(C4430,SpeciesLookup,37,FALSE)*E4430/L4430*20*0.001),0)*(1-G4430))),SUM(IFERROR(SUM(VLOOKUP(C4430,SpeciesLookup,37,FALSE)/L4430*'6. Look Up Tables'!$M$9*0.001),0)*(1-G4430)))</f>
        <v>0</v>
      </c>
      <c r="N4430" s="120" t="s">
        <v>114</v>
      </c>
      <c r="O4430" s="122">
        <f t="shared" si="417"/>
        <v>0</v>
      </c>
      <c r="P4430" s="123"/>
    </row>
    <row r="4431" spans="2:16" x14ac:dyDescent="0.2">
      <c r="B4431" s="124"/>
      <c r="C4431" s="137"/>
      <c r="D4431" s="138">
        <f t="shared" si="414"/>
        <v>0</v>
      </c>
      <c r="E4431" s="231"/>
      <c r="F4431" s="119"/>
      <c r="G4431" s="139">
        <f t="shared" si="418"/>
        <v>0</v>
      </c>
      <c r="H4431" s="140">
        <f t="shared" si="415"/>
        <v>0</v>
      </c>
      <c r="I4431" s="122">
        <f t="shared" si="419"/>
        <v>0</v>
      </c>
      <c r="K4431" s="120"/>
      <c r="L4431" s="141" t="e">
        <f t="shared" si="416"/>
        <v>#N/A</v>
      </c>
      <c r="M4431" s="142">
        <f>IF(C4431="ZZ Group",(SUM(IFERROR(SUM(VLOOKUP(C4431,SpeciesLookup,37,FALSE)*E4431/L4431*20*0.001),0)*(1-G4431))),SUM(IFERROR(SUM(VLOOKUP(C4431,SpeciesLookup,37,FALSE)/L4431*'6. Look Up Tables'!$M$9*0.001),0)*(1-G4431)))</f>
        <v>0</v>
      </c>
      <c r="N4431" s="120" t="s">
        <v>114</v>
      </c>
      <c r="O4431" s="122">
        <f t="shared" si="417"/>
        <v>0</v>
      </c>
      <c r="P4431" s="123"/>
    </row>
    <row r="4432" spans="2:16" x14ac:dyDescent="0.2">
      <c r="B4432" s="124"/>
      <c r="C4432" s="137"/>
      <c r="D4432" s="138">
        <f t="shared" si="414"/>
        <v>0</v>
      </c>
      <c r="E4432" s="231"/>
      <c r="F4432" s="119"/>
      <c r="G4432" s="139">
        <f t="shared" si="418"/>
        <v>0</v>
      </c>
      <c r="H4432" s="140">
        <f t="shared" si="415"/>
        <v>0</v>
      </c>
      <c r="I4432" s="122">
        <f t="shared" si="419"/>
        <v>0</v>
      </c>
      <c r="K4432" s="120"/>
      <c r="L4432" s="141" t="e">
        <f t="shared" si="416"/>
        <v>#N/A</v>
      </c>
      <c r="M4432" s="142">
        <f>IF(C4432="ZZ Group",(SUM(IFERROR(SUM(VLOOKUP(C4432,SpeciesLookup,37,FALSE)*E4432/L4432*20*0.001),0)*(1-G4432))),SUM(IFERROR(SUM(VLOOKUP(C4432,SpeciesLookup,37,FALSE)/L4432*'6. Look Up Tables'!$M$9*0.001),0)*(1-G4432)))</f>
        <v>0</v>
      </c>
      <c r="N4432" s="120" t="s">
        <v>114</v>
      </c>
      <c r="O4432" s="122">
        <f t="shared" si="417"/>
        <v>0</v>
      </c>
      <c r="P4432" s="123"/>
    </row>
    <row r="4433" spans="2:16" x14ac:dyDescent="0.2">
      <c r="B4433" s="124"/>
      <c r="C4433" s="137"/>
      <c r="D4433" s="138">
        <f t="shared" si="414"/>
        <v>0</v>
      </c>
      <c r="E4433" s="231"/>
      <c r="F4433" s="119"/>
      <c r="G4433" s="139">
        <f t="shared" si="418"/>
        <v>0</v>
      </c>
      <c r="H4433" s="140">
        <f t="shared" si="415"/>
        <v>0</v>
      </c>
      <c r="I4433" s="122">
        <f t="shared" si="419"/>
        <v>0</v>
      </c>
      <c r="K4433" s="120"/>
      <c r="L4433" s="141" t="e">
        <f t="shared" si="416"/>
        <v>#N/A</v>
      </c>
      <c r="M4433" s="142">
        <f>IF(C4433="ZZ Group",(SUM(IFERROR(SUM(VLOOKUP(C4433,SpeciesLookup,37,FALSE)*E4433/L4433*20*0.001),0)*(1-G4433))),SUM(IFERROR(SUM(VLOOKUP(C4433,SpeciesLookup,37,FALSE)/L4433*'6. Look Up Tables'!$M$9*0.001),0)*(1-G4433)))</f>
        <v>0</v>
      </c>
      <c r="N4433" s="120" t="s">
        <v>114</v>
      </c>
      <c r="O4433" s="122">
        <f t="shared" si="417"/>
        <v>0</v>
      </c>
      <c r="P4433" s="123"/>
    </row>
    <row r="4434" spans="2:16" x14ac:dyDescent="0.2">
      <c r="B4434" s="124"/>
      <c r="C4434" s="137"/>
      <c r="D4434" s="138">
        <f t="shared" si="414"/>
        <v>0</v>
      </c>
      <c r="E4434" s="231"/>
      <c r="F4434" s="119"/>
      <c r="G4434" s="139">
        <f t="shared" si="418"/>
        <v>0</v>
      </c>
      <c r="H4434" s="140">
        <f t="shared" si="415"/>
        <v>0</v>
      </c>
      <c r="I4434" s="122">
        <f t="shared" si="419"/>
        <v>0</v>
      </c>
      <c r="K4434" s="120"/>
      <c r="L4434" s="141" t="e">
        <f t="shared" si="416"/>
        <v>#N/A</v>
      </c>
      <c r="M4434" s="142">
        <f>IF(C4434="ZZ Group",(SUM(IFERROR(SUM(VLOOKUP(C4434,SpeciesLookup,37,FALSE)*E4434/L4434*20*0.001),0)*(1-G4434))),SUM(IFERROR(SUM(VLOOKUP(C4434,SpeciesLookup,37,FALSE)/L4434*'6. Look Up Tables'!$M$9*0.001),0)*(1-G4434)))</f>
        <v>0</v>
      </c>
      <c r="N4434" s="120" t="s">
        <v>114</v>
      </c>
      <c r="O4434" s="122">
        <f t="shared" si="417"/>
        <v>0</v>
      </c>
      <c r="P4434" s="123"/>
    </row>
    <row r="4435" spans="2:16" x14ac:dyDescent="0.2">
      <c r="B4435" s="124"/>
      <c r="C4435" s="137"/>
      <c r="D4435" s="138">
        <f t="shared" si="414"/>
        <v>0</v>
      </c>
      <c r="E4435" s="231"/>
      <c r="F4435" s="119"/>
      <c r="G4435" s="139">
        <f t="shared" si="418"/>
        <v>0</v>
      </c>
      <c r="H4435" s="140">
        <f t="shared" si="415"/>
        <v>0</v>
      </c>
      <c r="I4435" s="122">
        <f t="shared" si="419"/>
        <v>0</v>
      </c>
      <c r="K4435" s="120"/>
      <c r="L4435" s="141" t="e">
        <f t="shared" si="416"/>
        <v>#N/A</v>
      </c>
      <c r="M4435" s="142">
        <f>IF(C4435="ZZ Group",(SUM(IFERROR(SUM(VLOOKUP(C4435,SpeciesLookup,37,FALSE)*E4435/L4435*20*0.001),0)*(1-G4435))),SUM(IFERROR(SUM(VLOOKUP(C4435,SpeciesLookup,37,FALSE)/L4435*'6. Look Up Tables'!$M$9*0.001),0)*(1-G4435)))</f>
        <v>0</v>
      </c>
      <c r="N4435" s="120" t="s">
        <v>114</v>
      </c>
      <c r="O4435" s="122">
        <f t="shared" si="417"/>
        <v>0</v>
      </c>
      <c r="P4435" s="123"/>
    </row>
    <row r="4436" spans="2:16" x14ac:dyDescent="0.2">
      <c r="B4436" s="124"/>
      <c r="C4436" s="137"/>
      <c r="D4436" s="138">
        <f t="shared" si="414"/>
        <v>0</v>
      </c>
      <c r="E4436" s="231"/>
      <c r="F4436" s="119"/>
      <c r="G4436" s="139">
        <f t="shared" si="418"/>
        <v>0</v>
      </c>
      <c r="H4436" s="140">
        <f t="shared" si="415"/>
        <v>0</v>
      </c>
      <c r="I4436" s="122">
        <f t="shared" si="419"/>
        <v>0</v>
      </c>
      <c r="K4436" s="120"/>
      <c r="L4436" s="141" t="e">
        <f t="shared" si="416"/>
        <v>#N/A</v>
      </c>
      <c r="M4436" s="142">
        <f>IF(C4436="ZZ Group",(SUM(IFERROR(SUM(VLOOKUP(C4436,SpeciesLookup,37,FALSE)*E4436/L4436*20*0.001),0)*(1-G4436))),SUM(IFERROR(SUM(VLOOKUP(C4436,SpeciesLookup,37,FALSE)/L4436*'6. Look Up Tables'!$M$9*0.001),0)*(1-G4436)))</f>
        <v>0</v>
      </c>
      <c r="N4436" s="120" t="s">
        <v>114</v>
      </c>
      <c r="O4436" s="122">
        <f t="shared" si="417"/>
        <v>0</v>
      </c>
      <c r="P4436" s="123"/>
    </row>
    <row r="4437" spans="2:16" x14ac:dyDescent="0.2">
      <c r="B4437" s="124"/>
      <c r="C4437" s="137"/>
      <c r="D4437" s="138">
        <f t="shared" si="414"/>
        <v>0</v>
      </c>
      <c r="E4437" s="231"/>
      <c r="F4437" s="119"/>
      <c r="G4437" s="139">
        <f t="shared" si="418"/>
        <v>0</v>
      </c>
      <c r="H4437" s="140">
        <f t="shared" si="415"/>
        <v>0</v>
      </c>
      <c r="I4437" s="122">
        <f t="shared" si="419"/>
        <v>0</v>
      </c>
      <c r="K4437" s="120"/>
      <c r="L4437" s="141" t="e">
        <f t="shared" si="416"/>
        <v>#N/A</v>
      </c>
      <c r="M4437" s="142">
        <f>IF(C4437="ZZ Group",(SUM(IFERROR(SUM(VLOOKUP(C4437,SpeciesLookup,37,FALSE)*E4437/L4437*20*0.001),0)*(1-G4437))),SUM(IFERROR(SUM(VLOOKUP(C4437,SpeciesLookup,37,FALSE)/L4437*'6. Look Up Tables'!$M$9*0.001),0)*(1-G4437)))</f>
        <v>0</v>
      </c>
      <c r="N4437" s="120" t="s">
        <v>114</v>
      </c>
      <c r="O4437" s="122">
        <f t="shared" si="417"/>
        <v>0</v>
      </c>
      <c r="P4437" s="123"/>
    </row>
    <row r="4438" spans="2:16" x14ac:dyDescent="0.2">
      <c r="B4438" s="124"/>
      <c r="C4438" s="137"/>
      <c r="D4438" s="138">
        <f t="shared" si="414"/>
        <v>0</v>
      </c>
      <c r="E4438" s="231"/>
      <c r="F4438" s="119"/>
      <c r="G4438" s="139">
        <f t="shared" si="418"/>
        <v>0</v>
      </c>
      <c r="H4438" s="140">
        <f t="shared" si="415"/>
        <v>0</v>
      </c>
      <c r="I4438" s="122">
        <f t="shared" si="419"/>
        <v>0</v>
      </c>
      <c r="K4438" s="120"/>
      <c r="L4438" s="141" t="e">
        <f t="shared" si="416"/>
        <v>#N/A</v>
      </c>
      <c r="M4438" s="142">
        <f>IF(C4438="ZZ Group",(SUM(IFERROR(SUM(VLOOKUP(C4438,SpeciesLookup,37,FALSE)*E4438/L4438*20*0.001),0)*(1-G4438))),SUM(IFERROR(SUM(VLOOKUP(C4438,SpeciesLookup,37,FALSE)/L4438*'6. Look Up Tables'!$M$9*0.001),0)*(1-G4438)))</f>
        <v>0</v>
      </c>
      <c r="N4438" s="120" t="s">
        <v>114</v>
      </c>
      <c r="O4438" s="122">
        <f t="shared" si="417"/>
        <v>0</v>
      </c>
      <c r="P4438" s="123"/>
    </row>
    <row r="4439" spans="2:16" x14ac:dyDescent="0.2">
      <c r="B4439" s="124"/>
      <c r="C4439" s="137"/>
      <c r="D4439" s="138">
        <f t="shared" si="414"/>
        <v>0</v>
      </c>
      <c r="E4439" s="231"/>
      <c r="F4439" s="119"/>
      <c r="G4439" s="139">
        <f t="shared" si="418"/>
        <v>0</v>
      </c>
      <c r="H4439" s="140">
        <f t="shared" si="415"/>
        <v>0</v>
      </c>
      <c r="I4439" s="122">
        <f t="shared" si="419"/>
        <v>0</v>
      </c>
      <c r="K4439" s="120"/>
      <c r="L4439" s="141" t="e">
        <f t="shared" si="416"/>
        <v>#N/A</v>
      </c>
      <c r="M4439" s="142">
        <f>IF(C4439="ZZ Group",(SUM(IFERROR(SUM(VLOOKUP(C4439,SpeciesLookup,37,FALSE)*E4439/L4439*20*0.001),0)*(1-G4439))),SUM(IFERROR(SUM(VLOOKUP(C4439,SpeciesLookup,37,FALSE)/L4439*'6. Look Up Tables'!$M$9*0.001),0)*(1-G4439)))</f>
        <v>0</v>
      </c>
      <c r="N4439" s="120" t="s">
        <v>114</v>
      </c>
      <c r="O4439" s="122">
        <f t="shared" si="417"/>
        <v>0</v>
      </c>
      <c r="P4439" s="123"/>
    </row>
    <row r="4440" spans="2:16" x14ac:dyDescent="0.2">
      <c r="B4440" s="124"/>
      <c r="C4440" s="137"/>
      <c r="D4440" s="138">
        <f t="shared" si="414"/>
        <v>0</v>
      </c>
      <c r="E4440" s="231"/>
      <c r="F4440" s="119"/>
      <c r="G4440" s="139">
        <f t="shared" si="418"/>
        <v>0</v>
      </c>
      <c r="H4440" s="140">
        <f t="shared" si="415"/>
        <v>0</v>
      </c>
      <c r="I4440" s="122">
        <f t="shared" si="419"/>
        <v>0</v>
      </c>
      <c r="K4440" s="120"/>
      <c r="L4440" s="141" t="e">
        <f t="shared" si="416"/>
        <v>#N/A</v>
      </c>
      <c r="M4440" s="142">
        <f>IF(C4440="ZZ Group",(SUM(IFERROR(SUM(VLOOKUP(C4440,SpeciesLookup,37,FALSE)*E4440/L4440*20*0.001),0)*(1-G4440))),SUM(IFERROR(SUM(VLOOKUP(C4440,SpeciesLookup,37,FALSE)/L4440*'6. Look Up Tables'!$M$9*0.001),0)*(1-G4440)))</f>
        <v>0</v>
      </c>
      <c r="N4440" s="120" t="s">
        <v>114</v>
      </c>
      <c r="O4440" s="122">
        <f t="shared" si="417"/>
        <v>0</v>
      </c>
      <c r="P4440" s="123"/>
    </row>
    <row r="4441" spans="2:16" x14ac:dyDescent="0.2">
      <c r="B4441" s="124"/>
      <c r="C4441" s="137"/>
      <c r="D4441" s="138">
        <f t="shared" si="414"/>
        <v>0</v>
      </c>
      <c r="E4441" s="231"/>
      <c r="F4441" s="119"/>
      <c r="G4441" s="139">
        <f t="shared" si="418"/>
        <v>0</v>
      </c>
      <c r="H4441" s="140">
        <f t="shared" si="415"/>
        <v>0</v>
      </c>
      <c r="I4441" s="122">
        <f t="shared" si="419"/>
        <v>0</v>
      </c>
      <c r="K4441" s="120"/>
      <c r="L4441" s="141" t="e">
        <f t="shared" si="416"/>
        <v>#N/A</v>
      </c>
      <c r="M4441" s="142">
        <f>IF(C4441="ZZ Group",(SUM(IFERROR(SUM(VLOOKUP(C4441,SpeciesLookup,37,FALSE)*E4441/L4441*20*0.001),0)*(1-G4441))),SUM(IFERROR(SUM(VLOOKUP(C4441,SpeciesLookup,37,FALSE)/L4441*'6. Look Up Tables'!$M$9*0.001),0)*(1-G4441)))</f>
        <v>0</v>
      </c>
      <c r="N4441" s="120" t="s">
        <v>114</v>
      </c>
      <c r="O4441" s="122">
        <f t="shared" si="417"/>
        <v>0</v>
      </c>
      <c r="P4441" s="123"/>
    </row>
    <row r="4442" spans="2:16" x14ac:dyDescent="0.2">
      <c r="B4442" s="124"/>
      <c r="C4442" s="137"/>
      <c r="D4442" s="138">
        <f t="shared" si="414"/>
        <v>0</v>
      </c>
      <c r="E4442" s="231"/>
      <c r="F4442" s="119"/>
      <c r="G4442" s="139">
        <f t="shared" si="418"/>
        <v>0</v>
      </c>
      <c r="H4442" s="140">
        <f t="shared" si="415"/>
        <v>0</v>
      </c>
      <c r="I4442" s="122">
        <f t="shared" si="419"/>
        <v>0</v>
      </c>
      <c r="K4442" s="120"/>
      <c r="L4442" s="141" t="e">
        <f t="shared" si="416"/>
        <v>#N/A</v>
      </c>
      <c r="M4442" s="142">
        <f>IF(C4442="ZZ Group",(SUM(IFERROR(SUM(VLOOKUP(C4442,SpeciesLookup,37,FALSE)*E4442/L4442*20*0.001),0)*(1-G4442))),SUM(IFERROR(SUM(VLOOKUP(C4442,SpeciesLookup,37,FALSE)/L4442*'6. Look Up Tables'!$M$9*0.001),0)*(1-G4442)))</f>
        <v>0</v>
      </c>
      <c r="N4442" s="120" t="s">
        <v>114</v>
      </c>
      <c r="O4442" s="122">
        <f t="shared" si="417"/>
        <v>0</v>
      </c>
      <c r="P4442" s="123"/>
    </row>
    <row r="4443" spans="2:16" x14ac:dyDescent="0.2">
      <c r="B4443" s="124"/>
      <c r="C4443" s="137"/>
      <c r="D4443" s="138">
        <f t="shared" si="414"/>
        <v>0</v>
      </c>
      <c r="E4443" s="231"/>
      <c r="F4443" s="119"/>
      <c r="G4443" s="139">
        <f t="shared" si="418"/>
        <v>0</v>
      </c>
      <c r="H4443" s="140">
        <f t="shared" si="415"/>
        <v>0</v>
      </c>
      <c r="I4443" s="122">
        <f t="shared" si="419"/>
        <v>0</v>
      </c>
      <c r="K4443" s="120"/>
      <c r="L4443" s="141" t="e">
        <f t="shared" si="416"/>
        <v>#N/A</v>
      </c>
      <c r="M4443" s="142">
        <f>IF(C4443="ZZ Group",(SUM(IFERROR(SUM(VLOOKUP(C4443,SpeciesLookup,37,FALSE)*E4443/L4443*20*0.001),0)*(1-G4443))),SUM(IFERROR(SUM(VLOOKUP(C4443,SpeciesLookup,37,FALSE)/L4443*'6. Look Up Tables'!$M$9*0.001),0)*(1-G4443)))</f>
        <v>0</v>
      </c>
      <c r="N4443" s="120" t="s">
        <v>114</v>
      </c>
      <c r="O4443" s="122">
        <f t="shared" si="417"/>
        <v>0</v>
      </c>
      <c r="P4443" s="123"/>
    </row>
    <row r="4444" spans="2:16" x14ac:dyDescent="0.2">
      <c r="B4444" s="124"/>
      <c r="C4444" s="137"/>
      <c r="D4444" s="138">
        <f t="shared" si="414"/>
        <v>0</v>
      </c>
      <c r="E4444" s="231"/>
      <c r="F4444" s="119"/>
      <c r="G4444" s="139">
        <f t="shared" si="418"/>
        <v>0</v>
      </c>
      <c r="H4444" s="140">
        <f t="shared" si="415"/>
        <v>0</v>
      </c>
      <c r="I4444" s="122">
        <f t="shared" si="419"/>
        <v>0</v>
      </c>
      <c r="K4444" s="120"/>
      <c r="L4444" s="141" t="e">
        <f t="shared" si="416"/>
        <v>#N/A</v>
      </c>
      <c r="M4444" s="142">
        <f>IF(C4444="ZZ Group",(SUM(IFERROR(SUM(VLOOKUP(C4444,SpeciesLookup,37,FALSE)*E4444/L4444*20*0.001),0)*(1-G4444))),SUM(IFERROR(SUM(VLOOKUP(C4444,SpeciesLookup,37,FALSE)/L4444*'6. Look Up Tables'!$M$9*0.001),0)*(1-G4444)))</f>
        <v>0</v>
      </c>
      <c r="N4444" s="120" t="s">
        <v>114</v>
      </c>
      <c r="O4444" s="122">
        <f t="shared" si="417"/>
        <v>0</v>
      </c>
      <c r="P4444" s="123"/>
    </row>
    <row r="4445" spans="2:16" x14ac:dyDescent="0.2">
      <c r="B4445" s="124"/>
      <c r="C4445" s="137"/>
      <c r="D4445" s="138">
        <f t="shared" si="414"/>
        <v>0</v>
      </c>
      <c r="E4445" s="231"/>
      <c r="F4445" s="119"/>
      <c r="G4445" s="139">
        <f t="shared" si="418"/>
        <v>0</v>
      </c>
      <c r="H4445" s="140">
        <f t="shared" si="415"/>
        <v>0</v>
      </c>
      <c r="I4445" s="122">
        <f t="shared" si="419"/>
        <v>0</v>
      </c>
      <c r="K4445" s="120"/>
      <c r="L4445" s="141" t="e">
        <f t="shared" si="416"/>
        <v>#N/A</v>
      </c>
      <c r="M4445" s="142">
        <f>IF(C4445="ZZ Group",(SUM(IFERROR(SUM(VLOOKUP(C4445,SpeciesLookup,37,FALSE)*E4445/L4445*20*0.001),0)*(1-G4445))),SUM(IFERROR(SUM(VLOOKUP(C4445,SpeciesLookup,37,FALSE)/L4445*'6. Look Up Tables'!$M$9*0.001),0)*(1-G4445)))</f>
        <v>0</v>
      </c>
      <c r="N4445" s="120" t="s">
        <v>114</v>
      </c>
      <c r="O4445" s="122">
        <f t="shared" si="417"/>
        <v>0</v>
      </c>
      <c r="P4445" s="123"/>
    </row>
    <row r="4446" spans="2:16" x14ac:dyDescent="0.2">
      <c r="B4446" s="124"/>
      <c r="C4446" s="137"/>
      <c r="D4446" s="138">
        <f t="shared" si="414"/>
        <v>0</v>
      </c>
      <c r="E4446" s="231"/>
      <c r="F4446" s="119"/>
      <c r="G4446" s="139">
        <f t="shared" si="418"/>
        <v>0</v>
      </c>
      <c r="H4446" s="140">
        <f t="shared" si="415"/>
        <v>0</v>
      </c>
      <c r="I4446" s="122">
        <f t="shared" si="419"/>
        <v>0</v>
      </c>
      <c r="K4446" s="120"/>
      <c r="L4446" s="141" t="e">
        <f t="shared" si="416"/>
        <v>#N/A</v>
      </c>
      <c r="M4446" s="142">
        <f>IF(C4446="ZZ Group",(SUM(IFERROR(SUM(VLOOKUP(C4446,SpeciesLookup,37,FALSE)*E4446/L4446*20*0.001),0)*(1-G4446))),SUM(IFERROR(SUM(VLOOKUP(C4446,SpeciesLookup,37,FALSE)/L4446*'6. Look Up Tables'!$M$9*0.001),0)*(1-G4446)))</f>
        <v>0</v>
      </c>
      <c r="N4446" s="120" t="s">
        <v>114</v>
      </c>
      <c r="O4446" s="122">
        <f t="shared" si="417"/>
        <v>0</v>
      </c>
      <c r="P4446" s="123"/>
    </row>
    <row r="4447" spans="2:16" x14ac:dyDescent="0.2">
      <c r="B4447" s="124"/>
      <c r="C4447" s="137"/>
      <c r="D4447" s="138">
        <f t="shared" si="414"/>
        <v>0</v>
      </c>
      <c r="E4447" s="231"/>
      <c r="F4447" s="119"/>
      <c r="G4447" s="139">
        <f t="shared" si="418"/>
        <v>0</v>
      </c>
      <c r="H4447" s="140">
        <f t="shared" si="415"/>
        <v>0</v>
      </c>
      <c r="I4447" s="122">
        <f t="shared" si="419"/>
        <v>0</v>
      </c>
      <c r="K4447" s="120"/>
      <c r="L4447" s="141" t="e">
        <f t="shared" si="416"/>
        <v>#N/A</v>
      </c>
      <c r="M4447" s="142">
        <f>IF(C4447="ZZ Group",(SUM(IFERROR(SUM(VLOOKUP(C4447,SpeciesLookup,37,FALSE)*E4447/L4447*20*0.001),0)*(1-G4447))),SUM(IFERROR(SUM(VLOOKUP(C4447,SpeciesLookup,37,FALSE)/L4447*'6. Look Up Tables'!$M$9*0.001),0)*(1-G4447)))</f>
        <v>0</v>
      </c>
      <c r="N4447" s="120" t="s">
        <v>114</v>
      </c>
      <c r="O4447" s="122">
        <f t="shared" si="417"/>
        <v>0</v>
      </c>
      <c r="P4447" s="123"/>
    </row>
    <row r="4448" spans="2:16" x14ac:dyDescent="0.2">
      <c r="B4448" s="124"/>
      <c r="C4448" s="137"/>
      <c r="D4448" s="138">
        <f t="shared" si="414"/>
        <v>0</v>
      </c>
      <c r="E4448" s="231"/>
      <c r="F4448" s="119"/>
      <c r="G4448" s="139">
        <f t="shared" si="418"/>
        <v>0</v>
      </c>
      <c r="H4448" s="140">
        <f t="shared" si="415"/>
        <v>0</v>
      </c>
      <c r="I4448" s="122">
        <f t="shared" si="419"/>
        <v>0</v>
      </c>
      <c r="K4448" s="120"/>
      <c r="L4448" s="141" t="e">
        <f t="shared" si="416"/>
        <v>#N/A</v>
      </c>
      <c r="M4448" s="142">
        <f>IF(C4448="ZZ Group",(SUM(IFERROR(SUM(VLOOKUP(C4448,SpeciesLookup,37,FALSE)*E4448/L4448*20*0.001),0)*(1-G4448))),SUM(IFERROR(SUM(VLOOKUP(C4448,SpeciesLookup,37,FALSE)/L4448*'6. Look Up Tables'!$M$9*0.001),0)*(1-G4448)))</f>
        <v>0</v>
      </c>
      <c r="N4448" s="120" t="s">
        <v>114</v>
      </c>
      <c r="O4448" s="122">
        <f t="shared" si="417"/>
        <v>0</v>
      </c>
      <c r="P4448" s="123"/>
    </row>
    <row r="4449" spans="2:16" x14ac:dyDescent="0.2">
      <c r="B4449" s="124"/>
      <c r="C4449" s="137"/>
      <c r="D4449" s="138">
        <f t="shared" si="414"/>
        <v>0</v>
      </c>
      <c r="E4449" s="231"/>
      <c r="F4449" s="119"/>
      <c r="G4449" s="139">
        <f t="shared" si="418"/>
        <v>0</v>
      </c>
      <c r="H4449" s="140">
        <f t="shared" si="415"/>
        <v>0</v>
      </c>
      <c r="I4449" s="122">
        <f t="shared" si="419"/>
        <v>0</v>
      </c>
      <c r="K4449" s="120"/>
      <c r="L4449" s="141" t="e">
        <f t="shared" si="416"/>
        <v>#N/A</v>
      </c>
      <c r="M4449" s="142">
        <f>IF(C4449="ZZ Group",(SUM(IFERROR(SUM(VLOOKUP(C4449,SpeciesLookup,37,FALSE)*E4449/L4449*20*0.001),0)*(1-G4449))),SUM(IFERROR(SUM(VLOOKUP(C4449,SpeciesLookup,37,FALSE)/L4449*'6. Look Up Tables'!$M$9*0.001),0)*(1-G4449)))</f>
        <v>0</v>
      </c>
      <c r="N4449" s="120" t="s">
        <v>114</v>
      </c>
      <c r="O4449" s="122">
        <f t="shared" si="417"/>
        <v>0</v>
      </c>
      <c r="P4449" s="123"/>
    </row>
    <row r="4450" spans="2:16" x14ac:dyDescent="0.2">
      <c r="B4450" s="124"/>
      <c r="C4450" s="137"/>
      <c r="D4450" s="138">
        <f t="shared" si="414"/>
        <v>0</v>
      </c>
      <c r="E4450" s="231"/>
      <c r="F4450" s="119"/>
      <c r="G4450" s="139">
        <f t="shared" si="418"/>
        <v>0</v>
      </c>
      <c r="H4450" s="140">
        <f t="shared" si="415"/>
        <v>0</v>
      </c>
      <c r="I4450" s="122">
        <f t="shared" si="419"/>
        <v>0</v>
      </c>
      <c r="K4450" s="120"/>
      <c r="L4450" s="141" t="e">
        <f t="shared" si="416"/>
        <v>#N/A</v>
      </c>
      <c r="M4450" s="142">
        <f>IF(C4450="ZZ Group",(SUM(IFERROR(SUM(VLOOKUP(C4450,SpeciesLookup,37,FALSE)*E4450/L4450*20*0.001),0)*(1-G4450))),SUM(IFERROR(SUM(VLOOKUP(C4450,SpeciesLookup,37,FALSE)/L4450*'6. Look Up Tables'!$M$9*0.001),0)*(1-G4450)))</f>
        <v>0</v>
      </c>
      <c r="N4450" s="120" t="s">
        <v>114</v>
      </c>
      <c r="O4450" s="122">
        <f t="shared" si="417"/>
        <v>0</v>
      </c>
      <c r="P4450" s="123"/>
    </row>
    <row r="4451" spans="2:16" x14ac:dyDescent="0.2">
      <c r="B4451" s="124"/>
      <c r="C4451" s="137"/>
      <c r="D4451" s="138">
        <f t="shared" si="414"/>
        <v>0</v>
      </c>
      <c r="E4451" s="231"/>
      <c r="F4451" s="119"/>
      <c r="G4451" s="139">
        <f t="shared" si="418"/>
        <v>0</v>
      </c>
      <c r="H4451" s="140">
        <f t="shared" si="415"/>
        <v>0</v>
      </c>
      <c r="I4451" s="122">
        <f t="shared" si="419"/>
        <v>0</v>
      </c>
      <c r="K4451" s="120"/>
      <c r="L4451" s="141" t="e">
        <f t="shared" si="416"/>
        <v>#N/A</v>
      </c>
      <c r="M4451" s="142">
        <f>IF(C4451="ZZ Group",(SUM(IFERROR(SUM(VLOOKUP(C4451,SpeciesLookup,37,FALSE)*E4451/L4451*20*0.001),0)*(1-G4451))),SUM(IFERROR(SUM(VLOOKUP(C4451,SpeciesLookup,37,FALSE)/L4451*'6. Look Up Tables'!$M$9*0.001),0)*(1-G4451)))</f>
        <v>0</v>
      </c>
      <c r="N4451" s="120" t="s">
        <v>114</v>
      </c>
      <c r="O4451" s="122">
        <f t="shared" si="417"/>
        <v>0</v>
      </c>
      <c r="P4451" s="123"/>
    </row>
    <row r="4452" spans="2:16" x14ac:dyDescent="0.2">
      <c r="B4452" s="124"/>
      <c r="C4452" s="137"/>
      <c r="D4452" s="138">
        <f t="shared" si="414"/>
        <v>0</v>
      </c>
      <c r="E4452" s="231"/>
      <c r="F4452" s="119"/>
      <c r="G4452" s="139">
        <f t="shared" si="418"/>
        <v>0</v>
      </c>
      <c r="H4452" s="140">
        <f t="shared" si="415"/>
        <v>0</v>
      </c>
      <c r="I4452" s="122">
        <f t="shared" si="419"/>
        <v>0</v>
      </c>
      <c r="K4452" s="120"/>
      <c r="L4452" s="141" t="e">
        <f t="shared" si="416"/>
        <v>#N/A</v>
      </c>
      <c r="M4452" s="142">
        <f>IF(C4452="ZZ Group",(SUM(IFERROR(SUM(VLOOKUP(C4452,SpeciesLookup,37,FALSE)*E4452/L4452*20*0.001),0)*(1-G4452))),SUM(IFERROR(SUM(VLOOKUP(C4452,SpeciesLookup,37,FALSE)/L4452*'6. Look Up Tables'!$M$9*0.001),0)*(1-G4452)))</f>
        <v>0</v>
      </c>
      <c r="N4452" s="120" t="s">
        <v>114</v>
      </c>
      <c r="O4452" s="122">
        <f t="shared" si="417"/>
        <v>0</v>
      </c>
      <c r="P4452" s="123"/>
    </row>
    <row r="4453" spans="2:16" x14ac:dyDescent="0.2">
      <c r="B4453" s="124"/>
      <c r="C4453" s="137"/>
      <c r="D4453" s="138">
        <f t="shared" si="414"/>
        <v>0</v>
      </c>
      <c r="E4453" s="231"/>
      <c r="F4453" s="119"/>
      <c r="G4453" s="139">
        <f t="shared" si="418"/>
        <v>0</v>
      </c>
      <c r="H4453" s="140">
        <f t="shared" si="415"/>
        <v>0</v>
      </c>
      <c r="I4453" s="122">
        <f t="shared" si="419"/>
        <v>0</v>
      </c>
      <c r="K4453" s="120"/>
      <c r="L4453" s="141" t="e">
        <f t="shared" si="416"/>
        <v>#N/A</v>
      </c>
      <c r="M4453" s="142">
        <f>IF(C4453="ZZ Group",(SUM(IFERROR(SUM(VLOOKUP(C4453,SpeciesLookup,37,FALSE)*E4453/L4453*20*0.001),0)*(1-G4453))),SUM(IFERROR(SUM(VLOOKUP(C4453,SpeciesLookup,37,FALSE)/L4453*'6. Look Up Tables'!$M$9*0.001),0)*(1-G4453)))</f>
        <v>0</v>
      </c>
      <c r="N4453" s="120" t="s">
        <v>114</v>
      </c>
      <c r="O4453" s="122">
        <f t="shared" si="417"/>
        <v>0</v>
      </c>
      <c r="P4453" s="123"/>
    </row>
    <row r="4454" spans="2:16" x14ac:dyDescent="0.2">
      <c r="B4454" s="124"/>
      <c r="C4454" s="137"/>
      <c r="D4454" s="138">
        <f t="shared" si="414"/>
        <v>0</v>
      </c>
      <c r="E4454" s="231"/>
      <c r="F4454" s="119"/>
      <c r="G4454" s="139">
        <f t="shared" si="418"/>
        <v>0</v>
      </c>
      <c r="H4454" s="140">
        <f t="shared" si="415"/>
        <v>0</v>
      </c>
      <c r="I4454" s="122">
        <f t="shared" si="419"/>
        <v>0</v>
      </c>
      <c r="K4454" s="120"/>
      <c r="L4454" s="141" t="e">
        <f t="shared" si="416"/>
        <v>#N/A</v>
      </c>
      <c r="M4454" s="142">
        <f>IF(C4454="ZZ Group",(SUM(IFERROR(SUM(VLOOKUP(C4454,SpeciesLookup,37,FALSE)*E4454/L4454*20*0.001),0)*(1-G4454))),SUM(IFERROR(SUM(VLOOKUP(C4454,SpeciesLookup,37,FALSE)/L4454*'6. Look Up Tables'!$M$9*0.001),0)*(1-G4454)))</f>
        <v>0</v>
      </c>
      <c r="N4454" s="120" t="s">
        <v>114</v>
      </c>
      <c r="O4454" s="122">
        <f t="shared" si="417"/>
        <v>0</v>
      </c>
      <c r="P4454" s="123"/>
    </row>
    <row r="4455" spans="2:16" x14ac:dyDescent="0.2">
      <c r="B4455" s="124"/>
      <c r="C4455" s="137"/>
      <c r="D4455" s="138">
        <f t="shared" si="414"/>
        <v>0</v>
      </c>
      <c r="E4455" s="231"/>
      <c r="F4455" s="119"/>
      <c r="G4455" s="139">
        <f t="shared" si="418"/>
        <v>0</v>
      </c>
      <c r="H4455" s="140">
        <f t="shared" si="415"/>
        <v>0</v>
      </c>
      <c r="I4455" s="122">
        <f t="shared" si="419"/>
        <v>0</v>
      </c>
      <c r="K4455" s="120"/>
      <c r="L4455" s="141" t="e">
        <f t="shared" si="416"/>
        <v>#N/A</v>
      </c>
      <c r="M4455" s="142">
        <f>IF(C4455="ZZ Group",(SUM(IFERROR(SUM(VLOOKUP(C4455,SpeciesLookup,37,FALSE)*E4455/L4455*20*0.001),0)*(1-G4455))),SUM(IFERROR(SUM(VLOOKUP(C4455,SpeciesLookup,37,FALSE)/L4455*'6. Look Up Tables'!$M$9*0.001),0)*(1-G4455)))</f>
        <v>0</v>
      </c>
      <c r="N4455" s="120" t="s">
        <v>114</v>
      </c>
      <c r="O4455" s="122">
        <f t="shared" si="417"/>
        <v>0</v>
      </c>
      <c r="P4455" s="123"/>
    </row>
    <row r="4456" spans="2:16" x14ac:dyDescent="0.2">
      <c r="B4456" s="124"/>
      <c r="C4456" s="137"/>
      <c r="D4456" s="138">
        <f t="shared" si="414"/>
        <v>0</v>
      </c>
      <c r="E4456" s="231"/>
      <c r="F4456" s="119"/>
      <c r="G4456" s="139">
        <f t="shared" si="418"/>
        <v>0</v>
      </c>
      <c r="H4456" s="140">
        <f t="shared" si="415"/>
        <v>0</v>
      </c>
      <c r="I4456" s="122">
        <f t="shared" si="419"/>
        <v>0</v>
      </c>
      <c r="K4456" s="120"/>
      <c r="L4456" s="141" t="e">
        <f t="shared" si="416"/>
        <v>#N/A</v>
      </c>
      <c r="M4456" s="142">
        <f>IF(C4456="ZZ Group",(SUM(IFERROR(SUM(VLOOKUP(C4456,SpeciesLookup,37,FALSE)*E4456/L4456*20*0.001),0)*(1-G4456))),SUM(IFERROR(SUM(VLOOKUP(C4456,SpeciesLookup,37,FALSE)/L4456*'6. Look Up Tables'!$M$9*0.001),0)*(1-G4456)))</f>
        <v>0</v>
      </c>
      <c r="N4456" s="120" t="s">
        <v>114</v>
      </c>
      <c r="O4456" s="122">
        <f t="shared" si="417"/>
        <v>0</v>
      </c>
      <c r="P4456" s="123"/>
    </row>
    <row r="4457" spans="2:16" x14ac:dyDescent="0.2">
      <c r="B4457" s="124"/>
      <c r="C4457" s="137"/>
      <c r="D4457" s="138">
        <f t="shared" si="414"/>
        <v>0</v>
      </c>
      <c r="E4457" s="231"/>
      <c r="F4457" s="119"/>
      <c r="G4457" s="139">
        <f t="shared" si="418"/>
        <v>0</v>
      </c>
      <c r="H4457" s="140">
        <f t="shared" si="415"/>
        <v>0</v>
      </c>
      <c r="I4457" s="122">
        <f t="shared" si="419"/>
        <v>0</v>
      </c>
      <c r="K4457" s="120"/>
      <c r="L4457" s="141" t="e">
        <f t="shared" si="416"/>
        <v>#N/A</v>
      </c>
      <c r="M4457" s="142">
        <f>IF(C4457="ZZ Group",(SUM(IFERROR(SUM(VLOOKUP(C4457,SpeciesLookup,37,FALSE)*E4457/L4457*20*0.001),0)*(1-G4457))),SUM(IFERROR(SUM(VLOOKUP(C4457,SpeciesLookup,37,FALSE)/L4457*'6. Look Up Tables'!$M$9*0.001),0)*(1-G4457)))</f>
        <v>0</v>
      </c>
      <c r="N4457" s="120" t="s">
        <v>114</v>
      </c>
      <c r="O4457" s="122">
        <f t="shared" si="417"/>
        <v>0</v>
      </c>
      <c r="P4457" s="123"/>
    </row>
    <row r="4458" spans="2:16" x14ac:dyDescent="0.2">
      <c r="B4458" s="124"/>
      <c r="C4458" s="137"/>
      <c r="D4458" s="138">
        <f t="shared" si="414"/>
        <v>0</v>
      </c>
      <c r="E4458" s="231"/>
      <c r="F4458" s="119"/>
      <c r="G4458" s="139">
        <f t="shared" si="418"/>
        <v>0</v>
      </c>
      <c r="H4458" s="140">
        <f t="shared" si="415"/>
        <v>0</v>
      </c>
      <c r="I4458" s="122">
        <f t="shared" si="419"/>
        <v>0</v>
      </c>
      <c r="K4458" s="120"/>
      <c r="L4458" s="141" t="e">
        <f t="shared" si="416"/>
        <v>#N/A</v>
      </c>
      <c r="M4458" s="142">
        <f>IF(C4458="ZZ Group",(SUM(IFERROR(SUM(VLOOKUP(C4458,SpeciesLookup,37,FALSE)*E4458/L4458*20*0.001),0)*(1-G4458))),SUM(IFERROR(SUM(VLOOKUP(C4458,SpeciesLookup,37,FALSE)/L4458*'6. Look Up Tables'!$M$9*0.001),0)*(1-G4458)))</f>
        <v>0</v>
      </c>
      <c r="N4458" s="120" t="s">
        <v>114</v>
      </c>
      <c r="O4458" s="122">
        <f t="shared" si="417"/>
        <v>0</v>
      </c>
      <c r="P4458" s="123"/>
    </row>
    <row r="4459" spans="2:16" x14ac:dyDescent="0.2">
      <c r="B4459" s="124"/>
      <c r="C4459" s="137"/>
      <c r="D4459" s="138">
        <f t="shared" si="414"/>
        <v>0</v>
      </c>
      <c r="E4459" s="231"/>
      <c r="F4459" s="119"/>
      <c r="G4459" s="139">
        <f t="shared" si="418"/>
        <v>0</v>
      </c>
      <c r="H4459" s="140">
        <f t="shared" si="415"/>
        <v>0</v>
      </c>
      <c r="I4459" s="122">
        <f t="shared" si="419"/>
        <v>0</v>
      </c>
      <c r="K4459" s="120"/>
      <c r="L4459" s="141" t="e">
        <f t="shared" si="416"/>
        <v>#N/A</v>
      </c>
      <c r="M4459" s="142">
        <f>IF(C4459="ZZ Group",(SUM(IFERROR(SUM(VLOOKUP(C4459,SpeciesLookup,37,FALSE)*E4459/L4459*20*0.001),0)*(1-G4459))),SUM(IFERROR(SUM(VLOOKUP(C4459,SpeciesLookup,37,FALSE)/L4459*'6. Look Up Tables'!$M$9*0.001),0)*(1-G4459)))</f>
        <v>0</v>
      </c>
      <c r="N4459" s="120" t="s">
        <v>114</v>
      </c>
      <c r="O4459" s="122">
        <f t="shared" si="417"/>
        <v>0</v>
      </c>
      <c r="P4459" s="123"/>
    </row>
    <row r="4460" spans="2:16" x14ac:dyDescent="0.2">
      <c r="B4460" s="124"/>
      <c r="C4460" s="137"/>
      <c r="D4460" s="138">
        <f t="shared" si="414"/>
        <v>0</v>
      </c>
      <c r="E4460" s="231"/>
      <c r="F4460" s="119"/>
      <c r="G4460" s="139">
        <f t="shared" si="418"/>
        <v>0</v>
      </c>
      <c r="H4460" s="140">
        <f t="shared" si="415"/>
        <v>0</v>
      </c>
      <c r="I4460" s="122">
        <f t="shared" si="419"/>
        <v>0</v>
      </c>
      <c r="K4460" s="120"/>
      <c r="L4460" s="141" t="e">
        <f t="shared" si="416"/>
        <v>#N/A</v>
      </c>
      <c r="M4460" s="142">
        <f>IF(C4460="ZZ Group",(SUM(IFERROR(SUM(VLOOKUP(C4460,SpeciesLookup,37,FALSE)*E4460/L4460*20*0.001),0)*(1-G4460))),SUM(IFERROR(SUM(VLOOKUP(C4460,SpeciesLookup,37,FALSE)/L4460*'6. Look Up Tables'!$M$9*0.001),0)*(1-G4460)))</f>
        <v>0</v>
      </c>
      <c r="N4460" s="120" t="s">
        <v>114</v>
      </c>
      <c r="O4460" s="122">
        <f t="shared" si="417"/>
        <v>0</v>
      </c>
      <c r="P4460" s="123"/>
    </row>
    <row r="4461" spans="2:16" x14ac:dyDescent="0.2">
      <c r="B4461" s="124"/>
      <c r="C4461" s="137"/>
      <c r="D4461" s="138">
        <f t="shared" si="414"/>
        <v>0</v>
      </c>
      <c r="E4461" s="231"/>
      <c r="F4461" s="119"/>
      <c r="G4461" s="139">
        <f t="shared" si="418"/>
        <v>0</v>
      </c>
      <c r="H4461" s="140">
        <f t="shared" si="415"/>
        <v>0</v>
      </c>
      <c r="I4461" s="122">
        <f t="shared" si="419"/>
        <v>0</v>
      </c>
      <c r="K4461" s="120"/>
      <c r="L4461" s="141" t="e">
        <f t="shared" si="416"/>
        <v>#N/A</v>
      </c>
      <c r="M4461" s="142">
        <f>IF(C4461="ZZ Group",(SUM(IFERROR(SUM(VLOOKUP(C4461,SpeciesLookup,37,FALSE)*E4461/L4461*20*0.001),0)*(1-G4461))),SUM(IFERROR(SUM(VLOOKUP(C4461,SpeciesLookup,37,FALSE)/L4461*'6. Look Up Tables'!$M$9*0.001),0)*(1-G4461)))</f>
        <v>0</v>
      </c>
      <c r="N4461" s="120" t="s">
        <v>114</v>
      </c>
      <c r="O4461" s="122">
        <f t="shared" si="417"/>
        <v>0</v>
      </c>
      <c r="P4461" s="123"/>
    </row>
    <row r="4462" spans="2:16" x14ac:dyDescent="0.2">
      <c r="B4462" s="124"/>
      <c r="C4462" s="137"/>
      <c r="D4462" s="138">
        <f t="shared" si="414"/>
        <v>0</v>
      </c>
      <c r="E4462" s="231"/>
      <c r="F4462" s="119"/>
      <c r="G4462" s="139">
        <f t="shared" si="418"/>
        <v>0</v>
      </c>
      <c r="H4462" s="140">
        <f t="shared" si="415"/>
        <v>0</v>
      </c>
      <c r="I4462" s="122">
        <f t="shared" si="419"/>
        <v>0</v>
      </c>
      <c r="K4462" s="120"/>
      <c r="L4462" s="141" t="e">
        <f t="shared" si="416"/>
        <v>#N/A</v>
      </c>
      <c r="M4462" s="142">
        <f>IF(C4462="ZZ Group",(SUM(IFERROR(SUM(VLOOKUP(C4462,SpeciesLookup,37,FALSE)*E4462/L4462*20*0.001),0)*(1-G4462))),SUM(IFERROR(SUM(VLOOKUP(C4462,SpeciesLookup,37,FALSE)/L4462*'6. Look Up Tables'!$M$9*0.001),0)*(1-G4462)))</f>
        <v>0</v>
      </c>
      <c r="N4462" s="120" t="s">
        <v>114</v>
      </c>
      <c r="O4462" s="122">
        <f t="shared" si="417"/>
        <v>0</v>
      </c>
      <c r="P4462" s="123"/>
    </row>
    <row r="4463" spans="2:16" x14ac:dyDescent="0.2">
      <c r="B4463" s="124"/>
      <c r="C4463" s="137"/>
      <c r="D4463" s="138">
        <f t="shared" si="414"/>
        <v>0</v>
      </c>
      <c r="E4463" s="231"/>
      <c r="F4463" s="119"/>
      <c r="G4463" s="139">
        <f t="shared" si="418"/>
        <v>0</v>
      </c>
      <c r="H4463" s="140">
        <f t="shared" si="415"/>
        <v>0</v>
      </c>
      <c r="I4463" s="122">
        <f t="shared" si="419"/>
        <v>0</v>
      </c>
      <c r="K4463" s="120"/>
      <c r="L4463" s="141" t="e">
        <f t="shared" si="416"/>
        <v>#N/A</v>
      </c>
      <c r="M4463" s="142">
        <f>IF(C4463="ZZ Group",(SUM(IFERROR(SUM(VLOOKUP(C4463,SpeciesLookup,37,FALSE)*E4463/L4463*20*0.001),0)*(1-G4463))),SUM(IFERROR(SUM(VLOOKUP(C4463,SpeciesLookup,37,FALSE)/L4463*'6. Look Up Tables'!$M$9*0.001),0)*(1-G4463)))</f>
        <v>0</v>
      </c>
      <c r="N4463" s="120" t="s">
        <v>114</v>
      </c>
      <c r="O4463" s="122">
        <f t="shared" si="417"/>
        <v>0</v>
      </c>
      <c r="P4463" s="123"/>
    </row>
    <row r="4464" spans="2:16" x14ac:dyDescent="0.2">
      <c r="B4464" s="124"/>
      <c r="C4464" s="137"/>
      <c r="D4464" s="138">
        <f t="shared" si="414"/>
        <v>0</v>
      </c>
      <c r="E4464" s="231"/>
      <c r="F4464" s="119"/>
      <c r="G4464" s="139">
        <f t="shared" si="418"/>
        <v>0</v>
      </c>
      <c r="H4464" s="140">
        <f t="shared" si="415"/>
        <v>0</v>
      </c>
      <c r="I4464" s="122">
        <f t="shared" si="419"/>
        <v>0</v>
      </c>
      <c r="K4464" s="120"/>
      <c r="L4464" s="141" t="e">
        <f t="shared" si="416"/>
        <v>#N/A</v>
      </c>
      <c r="M4464" s="142">
        <f>IF(C4464="ZZ Group",(SUM(IFERROR(SUM(VLOOKUP(C4464,SpeciesLookup,37,FALSE)*E4464/L4464*20*0.001),0)*(1-G4464))),SUM(IFERROR(SUM(VLOOKUP(C4464,SpeciesLookup,37,FALSE)/L4464*'6. Look Up Tables'!$M$9*0.001),0)*(1-G4464)))</f>
        <v>0</v>
      </c>
      <c r="N4464" s="120" t="s">
        <v>114</v>
      </c>
      <c r="O4464" s="122">
        <f t="shared" si="417"/>
        <v>0</v>
      </c>
      <c r="P4464" s="123"/>
    </row>
    <row r="4465" spans="2:16" x14ac:dyDescent="0.2">
      <c r="B4465" s="124"/>
      <c r="C4465" s="137"/>
      <c r="D4465" s="138">
        <f t="shared" si="414"/>
        <v>0</v>
      </c>
      <c r="E4465" s="231"/>
      <c r="F4465" s="119"/>
      <c r="G4465" s="139">
        <f t="shared" si="418"/>
        <v>0</v>
      </c>
      <c r="H4465" s="140">
        <f t="shared" si="415"/>
        <v>0</v>
      </c>
      <c r="I4465" s="122">
        <f t="shared" si="419"/>
        <v>0</v>
      </c>
      <c r="K4465" s="120"/>
      <c r="L4465" s="141" t="e">
        <f t="shared" si="416"/>
        <v>#N/A</v>
      </c>
      <c r="M4465" s="142">
        <f>IF(C4465="ZZ Group",(SUM(IFERROR(SUM(VLOOKUP(C4465,SpeciesLookup,37,FALSE)*E4465/L4465*20*0.001),0)*(1-G4465))),SUM(IFERROR(SUM(VLOOKUP(C4465,SpeciesLookup,37,FALSE)/L4465*'6. Look Up Tables'!$M$9*0.001),0)*(1-G4465)))</f>
        <v>0</v>
      </c>
      <c r="N4465" s="120" t="s">
        <v>114</v>
      </c>
      <c r="O4465" s="122">
        <f t="shared" si="417"/>
        <v>0</v>
      </c>
      <c r="P4465" s="123"/>
    </row>
    <row r="4466" spans="2:16" x14ac:dyDescent="0.2">
      <c r="B4466" s="124"/>
      <c r="C4466" s="137"/>
      <c r="D4466" s="138">
        <f t="shared" si="414"/>
        <v>0</v>
      </c>
      <c r="E4466" s="231"/>
      <c r="F4466" s="119"/>
      <c r="G4466" s="139">
        <f t="shared" si="418"/>
        <v>0</v>
      </c>
      <c r="H4466" s="140">
        <f t="shared" si="415"/>
        <v>0</v>
      </c>
      <c r="I4466" s="122">
        <f t="shared" si="419"/>
        <v>0</v>
      </c>
      <c r="K4466" s="120"/>
      <c r="L4466" s="141" t="e">
        <f t="shared" si="416"/>
        <v>#N/A</v>
      </c>
      <c r="M4466" s="142">
        <f>IF(C4466="ZZ Group",(SUM(IFERROR(SUM(VLOOKUP(C4466,SpeciesLookup,37,FALSE)*E4466/L4466*20*0.001),0)*(1-G4466))),SUM(IFERROR(SUM(VLOOKUP(C4466,SpeciesLookup,37,FALSE)/L4466*'6. Look Up Tables'!$M$9*0.001),0)*(1-G4466)))</f>
        <v>0</v>
      </c>
      <c r="N4466" s="120" t="s">
        <v>114</v>
      </c>
      <c r="O4466" s="122">
        <f t="shared" si="417"/>
        <v>0</v>
      </c>
      <c r="P4466" s="123"/>
    </row>
    <row r="4467" spans="2:16" x14ac:dyDescent="0.2">
      <c r="B4467" s="124"/>
      <c r="C4467" s="137"/>
      <c r="D4467" s="138">
        <f t="shared" si="414"/>
        <v>0</v>
      </c>
      <c r="E4467" s="231"/>
      <c r="F4467" s="119"/>
      <c r="G4467" s="139">
        <f t="shared" si="418"/>
        <v>0</v>
      </c>
      <c r="H4467" s="140">
        <f t="shared" si="415"/>
        <v>0</v>
      </c>
      <c r="I4467" s="122">
        <f t="shared" si="419"/>
        <v>0</v>
      </c>
      <c r="K4467" s="120"/>
      <c r="L4467" s="141" t="e">
        <f t="shared" si="416"/>
        <v>#N/A</v>
      </c>
      <c r="M4467" s="142">
        <f>IF(C4467="ZZ Group",(SUM(IFERROR(SUM(VLOOKUP(C4467,SpeciesLookup,37,FALSE)*E4467/L4467*20*0.001),0)*(1-G4467))),SUM(IFERROR(SUM(VLOOKUP(C4467,SpeciesLookup,37,FALSE)/L4467*'6. Look Up Tables'!$M$9*0.001),0)*(1-G4467)))</f>
        <v>0</v>
      </c>
      <c r="N4467" s="120" t="s">
        <v>114</v>
      </c>
      <c r="O4467" s="122">
        <f t="shared" si="417"/>
        <v>0</v>
      </c>
      <c r="P4467" s="123"/>
    </row>
    <row r="4468" spans="2:16" x14ac:dyDescent="0.2">
      <c r="B4468" s="124"/>
      <c r="C4468" s="137"/>
      <c r="D4468" s="138">
        <f t="shared" si="414"/>
        <v>0</v>
      </c>
      <c r="E4468" s="231"/>
      <c r="F4468" s="119"/>
      <c r="G4468" s="139">
        <f t="shared" si="418"/>
        <v>0</v>
      </c>
      <c r="H4468" s="140">
        <f t="shared" si="415"/>
        <v>0</v>
      </c>
      <c r="I4468" s="122">
        <f t="shared" si="419"/>
        <v>0</v>
      </c>
      <c r="K4468" s="120"/>
      <c r="L4468" s="141" t="e">
        <f t="shared" si="416"/>
        <v>#N/A</v>
      </c>
      <c r="M4468" s="142">
        <f>IF(C4468="ZZ Group",(SUM(IFERROR(SUM(VLOOKUP(C4468,SpeciesLookup,37,FALSE)*E4468/L4468*20*0.001),0)*(1-G4468))),SUM(IFERROR(SUM(VLOOKUP(C4468,SpeciesLookup,37,FALSE)/L4468*'6. Look Up Tables'!$M$9*0.001),0)*(1-G4468)))</f>
        <v>0</v>
      </c>
      <c r="N4468" s="120" t="s">
        <v>114</v>
      </c>
      <c r="O4468" s="122">
        <f t="shared" si="417"/>
        <v>0</v>
      </c>
      <c r="P4468" s="123"/>
    </row>
    <row r="4469" spans="2:16" x14ac:dyDescent="0.2">
      <c r="B4469" s="124"/>
      <c r="C4469" s="137"/>
      <c r="D4469" s="138">
        <f t="shared" si="414"/>
        <v>0</v>
      </c>
      <c r="E4469" s="231"/>
      <c r="F4469" s="119"/>
      <c r="G4469" s="139">
        <f t="shared" si="418"/>
        <v>0</v>
      </c>
      <c r="H4469" s="140">
        <f t="shared" si="415"/>
        <v>0</v>
      </c>
      <c r="I4469" s="122">
        <f t="shared" si="419"/>
        <v>0</v>
      </c>
      <c r="K4469" s="120"/>
      <c r="L4469" s="141" t="e">
        <f t="shared" si="416"/>
        <v>#N/A</v>
      </c>
      <c r="M4469" s="142">
        <f>IF(C4469="ZZ Group",(SUM(IFERROR(SUM(VLOOKUP(C4469,SpeciesLookup,37,FALSE)*E4469/L4469*20*0.001),0)*(1-G4469))),SUM(IFERROR(SUM(VLOOKUP(C4469,SpeciesLookup,37,FALSE)/L4469*'6. Look Up Tables'!$M$9*0.001),0)*(1-G4469)))</f>
        <v>0</v>
      </c>
      <c r="N4469" s="120" t="s">
        <v>114</v>
      </c>
      <c r="O4469" s="122">
        <f t="shared" si="417"/>
        <v>0</v>
      </c>
      <c r="P4469" s="123"/>
    </row>
    <row r="4470" spans="2:16" x14ac:dyDescent="0.2">
      <c r="B4470" s="124"/>
      <c r="C4470" s="137"/>
      <c r="D4470" s="138">
        <f t="shared" si="414"/>
        <v>0</v>
      </c>
      <c r="E4470" s="231"/>
      <c r="F4470" s="119"/>
      <c r="G4470" s="139">
        <f t="shared" si="418"/>
        <v>0</v>
      </c>
      <c r="H4470" s="140">
        <f t="shared" si="415"/>
        <v>0</v>
      </c>
      <c r="I4470" s="122">
        <f t="shared" si="419"/>
        <v>0</v>
      </c>
      <c r="K4470" s="120"/>
      <c r="L4470" s="141" t="e">
        <f t="shared" si="416"/>
        <v>#N/A</v>
      </c>
      <c r="M4470" s="142">
        <f>IF(C4470="ZZ Group",(SUM(IFERROR(SUM(VLOOKUP(C4470,SpeciesLookup,37,FALSE)*E4470/L4470*20*0.001),0)*(1-G4470))),SUM(IFERROR(SUM(VLOOKUP(C4470,SpeciesLookup,37,FALSE)/L4470*'6. Look Up Tables'!$M$9*0.001),0)*(1-G4470)))</f>
        <v>0</v>
      </c>
      <c r="N4470" s="120" t="s">
        <v>114</v>
      </c>
      <c r="O4470" s="122">
        <f t="shared" si="417"/>
        <v>0</v>
      </c>
      <c r="P4470" s="123"/>
    </row>
    <row r="4471" spans="2:16" x14ac:dyDescent="0.2">
      <c r="B4471" s="124"/>
      <c r="C4471" s="137"/>
      <c r="D4471" s="138">
        <f t="shared" si="414"/>
        <v>0</v>
      </c>
      <c r="E4471" s="231"/>
      <c r="F4471" s="119"/>
      <c r="G4471" s="139">
        <f t="shared" si="418"/>
        <v>0</v>
      </c>
      <c r="H4471" s="140">
        <f t="shared" si="415"/>
        <v>0</v>
      </c>
      <c r="I4471" s="122">
        <f t="shared" si="419"/>
        <v>0</v>
      </c>
      <c r="K4471" s="120"/>
      <c r="L4471" s="141" t="e">
        <f t="shared" si="416"/>
        <v>#N/A</v>
      </c>
      <c r="M4471" s="142">
        <f>IF(C4471="ZZ Group",(SUM(IFERROR(SUM(VLOOKUP(C4471,SpeciesLookup,37,FALSE)*E4471/L4471*20*0.001),0)*(1-G4471))),SUM(IFERROR(SUM(VLOOKUP(C4471,SpeciesLookup,37,FALSE)/L4471*'6. Look Up Tables'!$M$9*0.001),0)*(1-G4471)))</f>
        <v>0</v>
      </c>
      <c r="N4471" s="120" t="s">
        <v>114</v>
      </c>
      <c r="O4471" s="122">
        <f t="shared" si="417"/>
        <v>0</v>
      </c>
      <c r="P4471" s="123"/>
    </row>
    <row r="4472" spans="2:16" x14ac:dyDescent="0.2">
      <c r="B4472" s="124"/>
      <c r="C4472" s="137"/>
      <c r="D4472" s="138">
        <f t="shared" si="414"/>
        <v>0</v>
      </c>
      <c r="E4472" s="231"/>
      <c r="F4472" s="119"/>
      <c r="G4472" s="139">
        <f t="shared" si="418"/>
        <v>0</v>
      </c>
      <c r="H4472" s="140">
        <f t="shared" si="415"/>
        <v>0</v>
      </c>
      <c r="I4472" s="122">
        <f t="shared" si="419"/>
        <v>0</v>
      </c>
      <c r="K4472" s="120"/>
      <c r="L4472" s="141" t="e">
        <f t="shared" si="416"/>
        <v>#N/A</v>
      </c>
      <c r="M4472" s="142">
        <f>IF(C4472="ZZ Group",(SUM(IFERROR(SUM(VLOOKUP(C4472,SpeciesLookup,37,FALSE)*E4472/L4472*20*0.001),0)*(1-G4472))),SUM(IFERROR(SUM(VLOOKUP(C4472,SpeciesLookup,37,FALSE)/L4472*'6. Look Up Tables'!$M$9*0.001),0)*(1-G4472)))</f>
        <v>0</v>
      </c>
      <c r="N4472" s="120" t="s">
        <v>114</v>
      </c>
      <c r="O4472" s="122">
        <f t="shared" si="417"/>
        <v>0</v>
      </c>
      <c r="P4472" s="123"/>
    </row>
    <row r="4473" spans="2:16" x14ac:dyDescent="0.2">
      <c r="B4473" s="124"/>
      <c r="C4473" s="137"/>
      <c r="D4473" s="138">
        <f t="shared" si="414"/>
        <v>0</v>
      </c>
      <c r="E4473" s="231"/>
      <c r="F4473" s="119"/>
      <c r="G4473" s="139">
        <f t="shared" si="418"/>
        <v>0</v>
      </c>
      <c r="H4473" s="140">
        <f t="shared" si="415"/>
        <v>0</v>
      </c>
      <c r="I4473" s="122">
        <f t="shared" si="419"/>
        <v>0</v>
      </c>
      <c r="K4473" s="120"/>
      <c r="L4473" s="141" t="e">
        <f t="shared" si="416"/>
        <v>#N/A</v>
      </c>
      <c r="M4473" s="142">
        <f>IF(C4473="ZZ Group",(SUM(IFERROR(SUM(VLOOKUP(C4473,SpeciesLookup,37,FALSE)*E4473/L4473*20*0.001),0)*(1-G4473))),SUM(IFERROR(SUM(VLOOKUP(C4473,SpeciesLookup,37,FALSE)/L4473*'6. Look Up Tables'!$M$9*0.001),0)*(1-G4473)))</f>
        <v>0</v>
      </c>
      <c r="N4473" s="120" t="s">
        <v>114</v>
      </c>
      <c r="O4473" s="122">
        <f t="shared" si="417"/>
        <v>0</v>
      </c>
      <c r="P4473" s="123"/>
    </row>
    <row r="4474" spans="2:16" x14ac:dyDescent="0.2">
      <c r="B4474" s="124"/>
      <c r="C4474" s="137"/>
      <c r="D4474" s="138">
        <f t="shared" si="414"/>
        <v>0</v>
      </c>
      <c r="E4474" s="231"/>
      <c r="F4474" s="119"/>
      <c r="G4474" s="139">
        <f t="shared" si="418"/>
        <v>0</v>
      </c>
      <c r="H4474" s="140">
        <f t="shared" si="415"/>
        <v>0</v>
      </c>
      <c r="I4474" s="122">
        <f t="shared" si="419"/>
        <v>0</v>
      </c>
      <c r="K4474" s="120"/>
      <c r="L4474" s="141" t="e">
        <f t="shared" si="416"/>
        <v>#N/A</v>
      </c>
      <c r="M4474" s="142">
        <f>IF(C4474="ZZ Group",(SUM(IFERROR(SUM(VLOOKUP(C4474,SpeciesLookup,37,FALSE)*E4474/L4474*20*0.001),0)*(1-G4474))),SUM(IFERROR(SUM(VLOOKUP(C4474,SpeciesLookup,37,FALSE)/L4474*'6. Look Up Tables'!$M$9*0.001),0)*(1-G4474)))</f>
        <v>0</v>
      </c>
      <c r="N4474" s="120" t="s">
        <v>114</v>
      </c>
      <c r="O4474" s="122">
        <f t="shared" si="417"/>
        <v>0</v>
      </c>
      <c r="P4474" s="123"/>
    </row>
    <row r="4475" spans="2:16" x14ac:dyDescent="0.2">
      <c r="B4475" s="124"/>
      <c r="C4475" s="137"/>
      <c r="D4475" s="138">
        <f t="shared" si="414"/>
        <v>0</v>
      </c>
      <c r="E4475" s="231"/>
      <c r="F4475" s="119"/>
      <c r="G4475" s="139">
        <f t="shared" si="418"/>
        <v>0</v>
      </c>
      <c r="H4475" s="140">
        <f t="shared" si="415"/>
        <v>0</v>
      </c>
      <c r="I4475" s="122">
        <f t="shared" si="419"/>
        <v>0</v>
      </c>
      <c r="K4475" s="120"/>
      <c r="L4475" s="141" t="e">
        <f t="shared" si="416"/>
        <v>#N/A</v>
      </c>
      <c r="M4475" s="142">
        <f>IF(C4475="ZZ Group",(SUM(IFERROR(SUM(VLOOKUP(C4475,SpeciesLookup,37,FALSE)*E4475/L4475*20*0.001),0)*(1-G4475))),SUM(IFERROR(SUM(VLOOKUP(C4475,SpeciesLookup,37,FALSE)/L4475*'6. Look Up Tables'!$M$9*0.001),0)*(1-G4475)))</f>
        <v>0</v>
      </c>
      <c r="N4475" s="120" t="s">
        <v>114</v>
      </c>
      <c r="O4475" s="122">
        <f t="shared" si="417"/>
        <v>0</v>
      </c>
      <c r="P4475" s="123"/>
    </row>
    <row r="4476" spans="2:16" x14ac:dyDescent="0.2">
      <c r="B4476" s="124"/>
      <c r="C4476" s="137"/>
      <c r="D4476" s="138">
        <f t="shared" si="414"/>
        <v>0</v>
      </c>
      <c r="E4476" s="231"/>
      <c r="F4476" s="119"/>
      <c r="G4476" s="139">
        <f t="shared" si="418"/>
        <v>0</v>
      </c>
      <c r="H4476" s="140">
        <f t="shared" si="415"/>
        <v>0</v>
      </c>
      <c r="I4476" s="122">
        <f t="shared" si="419"/>
        <v>0</v>
      </c>
      <c r="K4476" s="120"/>
      <c r="L4476" s="141" t="e">
        <f t="shared" si="416"/>
        <v>#N/A</v>
      </c>
      <c r="M4476" s="142">
        <f>IF(C4476="ZZ Group",(SUM(IFERROR(SUM(VLOOKUP(C4476,SpeciesLookup,37,FALSE)*E4476/L4476*20*0.001),0)*(1-G4476))),SUM(IFERROR(SUM(VLOOKUP(C4476,SpeciesLookup,37,FALSE)/L4476*'6. Look Up Tables'!$M$9*0.001),0)*(1-G4476)))</f>
        <v>0</v>
      </c>
      <c r="N4476" s="120" t="s">
        <v>114</v>
      </c>
      <c r="O4476" s="122">
        <f t="shared" si="417"/>
        <v>0</v>
      </c>
      <c r="P4476" s="123"/>
    </row>
    <row r="4477" spans="2:16" x14ac:dyDescent="0.2">
      <c r="B4477" s="124"/>
      <c r="C4477" s="137"/>
      <c r="D4477" s="138">
        <f t="shared" si="414"/>
        <v>0</v>
      </c>
      <c r="E4477" s="231"/>
      <c r="F4477" s="119"/>
      <c r="G4477" s="139">
        <f t="shared" si="418"/>
        <v>0</v>
      </c>
      <c r="H4477" s="140">
        <f t="shared" si="415"/>
        <v>0</v>
      </c>
      <c r="I4477" s="122">
        <f t="shared" si="419"/>
        <v>0</v>
      </c>
      <c r="K4477" s="120"/>
      <c r="L4477" s="141" t="e">
        <f t="shared" si="416"/>
        <v>#N/A</v>
      </c>
      <c r="M4477" s="142">
        <f>IF(C4477="ZZ Group",(SUM(IFERROR(SUM(VLOOKUP(C4477,SpeciesLookup,37,FALSE)*E4477/L4477*20*0.001),0)*(1-G4477))),SUM(IFERROR(SUM(VLOOKUP(C4477,SpeciesLookup,37,FALSE)/L4477*'6. Look Up Tables'!$M$9*0.001),0)*(1-G4477)))</f>
        <v>0</v>
      </c>
      <c r="N4477" s="120" t="s">
        <v>114</v>
      </c>
      <c r="O4477" s="122">
        <f t="shared" si="417"/>
        <v>0</v>
      </c>
      <c r="P4477" s="123"/>
    </row>
    <row r="4478" spans="2:16" x14ac:dyDescent="0.2">
      <c r="B4478" s="124"/>
      <c r="C4478" s="137"/>
      <c r="D4478" s="138">
        <f t="shared" si="414"/>
        <v>0</v>
      </c>
      <c r="E4478" s="231"/>
      <c r="F4478" s="119"/>
      <c r="G4478" s="139">
        <f t="shared" si="418"/>
        <v>0</v>
      </c>
      <c r="H4478" s="140">
        <f t="shared" si="415"/>
        <v>0</v>
      </c>
      <c r="I4478" s="122">
        <f t="shared" si="419"/>
        <v>0</v>
      </c>
      <c r="K4478" s="120"/>
      <c r="L4478" s="141" t="e">
        <f t="shared" si="416"/>
        <v>#N/A</v>
      </c>
      <c r="M4478" s="142">
        <f>IF(C4478="ZZ Group",(SUM(IFERROR(SUM(VLOOKUP(C4478,SpeciesLookup,37,FALSE)*E4478/L4478*20*0.001),0)*(1-G4478))),SUM(IFERROR(SUM(VLOOKUP(C4478,SpeciesLookup,37,FALSE)/L4478*'6. Look Up Tables'!$M$9*0.001),0)*(1-G4478)))</f>
        <v>0</v>
      </c>
      <c r="N4478" s="120" t="s">
        <v>114</v>
      </c>
      <c r="O4478" s="122">
        <f t="shared" si="417"/>
        <v>0</v>
      </c>
      <c r="P4478" s="123"/>
    </row>
    <row r="4479" spans="2:16" x14ac:dyDescent="0.2">
      <c r="B4479" s="124"/>
      <c r="C4479" s="137"/>
      <c r="D4479" s="138">
        <f t="shared" si="414"/>
        <v>0</v>
      </c>
      <c r="E4479" s="231"/>
      <c r="F4479" s="119"/>
      <c r="G4479" s="139">
        <f t="shared" si="418"/>
        <v>0</v>
      </c>
      <c r="H4479" s="140">
        <f t="shared" si="415"/>
        <v>0</v>
      </c>
      <c r="I4479" s="122">
        <f t="shared" si="419"/>
        <v>0</v>
      </c>
      <c r="K4479" s="120"/>
      <c r="L4479" s="141" t="e">
        <f t="shared" si="416"/>
        <v>#N/A</v>
      </c>
      <c r="M4479" s="142">
        <f>IF(C4479="ZZ Group",(SUM(IFERROR(SUM(VLOOKUP(C4479,SpeciesLookup,37,FALSE)*E4479/L4479*20*0.001),0)*(1-G4479))),SUM(IFERROR(SUM(VLOOKUP(C4479,SpeciesLookup,37,FALSE)/L4479*'6. Look Up Tables'!$M$9*0.001),0)*(1-G4479)))</f>
        <v>0</v>
      </c>
      <c r="N4479" s="120" t="s">
        <v>114</v>
      </c>
      <c r="O4479" s="122">
        <f t="shared" si="417"/>
        <v>0</v>
      </c>
      <c r="P4479" s="123"/>
    </row>
    <row r="4480" spans="2:16" x14ac:dyDescent="0.2">
      <c r="B4480" s="124"/>
      <c r="C4480" s="137"/>
      <c r="D4480" s="138">
        <f t="shared" si="414"/>
        <v>0</v>
      </c>
      <c r="E4480" s="231"/>
      <c r="F4480" s="119"/>
      <c r="G4480" s="139">
        <f t="shared" si="418"/>
        <v>0</v>
      </c>
      <c r="H4480" s="140">
        <f t="shared" si="415"/>
        <v>0</v>
      </c>
      <c r="I4480" s="122">
        <f t="shared" si="419"/>
        <v>0</v>
      </c>
      <c r="K4480" s="120"/>
      <c r="L4480" s="141" t="e">
        <f t="shared" si="416"/>
        <v>#N/A</v>
      </c>
      <c r="M4480" s="142">
        <f>IF(C4480="ZZ Group",(SUM(IFERROR(SUM(VLOOKUP(C4480,SpeciesLookup,37,FALSE)*E4480/L4480*20*0.001),0)*(1-G4480))),SUM(IFERROR(SUM(VLOOKUP(C4480,SpeciesLookup,37,FALSE)/L4480*'6. Look Up Tables'!$M$9*0.001),0)*(1-G4480)))</f>
        <v>0</v>
      </c>
      <c r="N4480" s="120" t="s">
        <v>114</v>
      </c>
      <c r="O4480" s="122">
        <f t="shared" si="417"/>
        <v>0</v>
      </c>
      <c r="P4480" s="123"/>
    </row>
    <row r="4481" spans="2:16" x14ac:dyDescent="0.2">
      <c r="B4481" s="124"/>
      <c r="C4481" s="137"/>
      <c r="D4481" s="138">
        <f t="shared" ref="D4481:D4544" si="420">IFERROR(VLOOKUP(C4481,SpeciesLookup,25,FALSE),0)</f>
        <v>0</v>
      </c>
      <c r="E4481" s="231"/>
      <c r="F4481" s="119"/>
      <c r="G4481" s="139">
        <f t="shared" si="418"/>
        <v>0</v>
      </c>
      <c r="H4481" s="140">
        <f t="shared" ref="H4481:H4544" si="421">IFERROR(VLOOKUP(C4481,SpeciesLookup,26,FALSE),0)</f>
        <v>0</v>
      </c>
      <c r="I4481" s="122">
        <f t="shared" si="419"/>
        <v>0</v>
      </c>
      <c r="K4481" s="120"/>
      <c r="L4481" s="141" t="e">
        <f t="shared" ref="L4481:L4544" si="422">VLOOKUP(K4481,AWHC,2,FALSE)</f>
        <v>#N/A</v>
      </c>
      <c r="M4481" s="142">
        <f>IF(C4481="ZZ Group",(SUM(IFERROR(SUM(VLOOKUP(C4481,SpeciesLookup,37,FALSE)*E4481/L4481*20*0.001),0)*(1-G4481))),SUM(IFERROR(SUM(VLOOKUP(C4481,SpeciesLookup,37,FALSE)/L4481*'6. Look Up Tables'!$M$9*0.001),0)*(1-G4481)))</f>
        <v>0</v>
      </c>
      <c r="N4481" s="120" t="s">
        <v>114</v>
      </c>
      <c r="O4481" s="122">
        <f t="shared" ref="O4481:O4544" si="423">IF(N4481="Yes",M4481*0.8,M4481)</f>
        <v>0</v>
      </c>
      <c r="P4481" s="123"/>
    </row>
    <row r="4482" spans="2:16" x14ac:dyDescent="0.2">
      <c r="B4482" s="124"/>
      <c r="C4482" s="137"/>
      <c r="D4482" s="138">
        <f t="shared" si="420"/>
        <v>0</v>
      </c>
      <c r="E4482" s="231"/>
      <c r="F4482" s="119"/>
      <c r="G4482" s="139">
        <f t="shared" si="418"/>
        <v>0</v>
      </c>
      <c r="H4482" s="140">
        <f t="shared" si="421"/>
        <v>0</v>
      </c>
      <c r="I4482" s="122">
        <f t="shared" si="419"/>
        <v>0</v>
      </c>
      <c r="K4482" s="120"/>
      <c r="L4482" s="141" t="e">
        <f t="shared" si="422"/>
        <v>#N/A</v>
      </c>
      <c r="M4482" s="142">
        <f>IF(C4482="ZZ Group",(SUM(IFERROR(SUM(VLOOKUP(C4482,SpeciesLookup,37,FALSE)*E4482/L4482*20*0.001),0)*(1-G4482))),SUM(IFERROR(SUM(VLOOKUP(C4482,SpeciesLookup,37,FALSE)/L4482*'6. Look Up Tables'!$M$9*0.001),0)*(1-G4482)))</f>
        <v>0</v>
      </c>
      <c r="N4482" s="120" t="s">
        <v>114</v>
      </c>
      <c r="O4482" s="122">
        <f t="shared" si="423"/>
        <v>0</v>
      </c>
      <c r="P4482" s="123"/>
    </row>
    <row r="4483" spans="2:16" x14ac:dyDescent="0.2">
      <c r="B4483" s="124"/>
      <c r="C4483" s="137"/>
      <c r="D4483" s="138">
        <f t="shared" si="420"/>
        <v>0</v>
      </c>
      <c r="E4483" s="231"/>
      <c r="F4483" s="119"/>
      <c r="G4483" s="139">
        <f t="shared" si="418"/>
        <v>0</v>
      </c>
      <c r="H4483" s="140">
        <f t="shared" si="421"/>
        <v>0</v>
      </c>
      <c r="I4483" s="122">
        <f t="shared" si="419"/>
        <v>0</v>
      </c>
      <c r="K4483" s="120"/>
      <c r="L4483" s="141" t="e">
        <f t="shared" si="422"/>
        <v>#N/A</v>
      </c>
      <c r="M4483" s="142">
        <f>IF(C4483="ZZ Group",(SUM(IFERROR(SUM(VLOOKUP(C4483,SpeciesLookup,37,FALSE)*E4483/L4483*20*0.001),0)*(1-G4483))),SUM(IFERROR(SUM(VLOOKUP(C4483,SpeciesLookup,37,FALSE)/L4483*'6. Look Up Tables'!$M$9*0.001),0)*(1-G4483)))</f>
        <v>0</v>
      </c>
      <c r="N4483" s="120" t="s">
        <v>114</v>
      </c>
      <c r="O4483" s="122">
        <f t="shared" si="423"/>
        <v>0</v>
      </c>
      <c r="P4483" s="123"/>
    </row>
    <row r="4484" spans="2:16" x14ac:dyDescent="0.2">
      <c r="B4484" s="124"/>
      <c r="C4484" s="137"/>
      <c r="D4484" s="138">
        <f t="shared" si="420"/>
        <v>0</v>
      </c>
      <c r="E4484" s="231"/>
      <c r="F4484" s="119"/>
      <c r="G4484" s="139">
        <f t="shared" si="418"/>
        <v>0</v>
      </c>
      <c r="H4484" s="140">
        <f t="shared" si="421"/>
        <v>0</v>
      </c>
      <c r="I4484" s="122">
        <f t="shared" si="419"/>
        <v>0</v>
      </c>
      <c r="K4484" s="120"/>
      <c r="L4484" s="141" t="e">
        <f t="shared" si="422"/>
        <v>#N/A</v>
      </c>
      <c r="M4484" s="142">
        <f>IF(C4484="ZZ Group",(SUM(IFERROR(SUM(VLOOKUP(C4484,SpeciesLookup,37,FALSE)*E4484/L4484*20*0.001),0)*(1-G4484))),SUM(IFERROR(SUM(VLOOKUP(C4484,SpeciesLookup,37,FALSE)/L4484*'6. Look Up Tables'!$M$9*0.001),0)*(1-G4484)))</f>
        <v>0</v>
      </c>
      <c r="N4484" s="120" t="s">
        <v>114</v>
      </c>
      <c r="O4484" s="122">
        <f t="shared" si="423"/>
        <v>0</v>
      </c>
      <c r="P4484" s="123"/>
    </row>
    <row r="4485" spans="2:16" x14ac:dyDescent="0.2">
      <c r="B4485" s="124"/>
      <c r="C4485" s="137"/>
      <c r="D4485" s="138">
        <f t="shared" si="420"/>
        <v>0</v>
      </c>
      <c r="E4485" s="231"/>
      <c r="F4485" s="119"/>
      <c r="G4485" s="139">
        <f t="shared" si="418"/>
        <v>0</v>
      </c>
      <c r="H4485" s="140">
        <f t="shared" si="421"/>
        <v>0</v>
      </c>
      <c r="I4485" s="122">
        <f t="shared" si="419"/>
        <v>0</v>
      </c>
      <c r="K4485" s="120"/>
      <c r="L4485" s="141" t="e">
        <f t="shared" si="422"/>
        <v>#N/A</v>
      </c>
      <c r="M4485" s="142">
        <f>IF(C4485="ZZ Group",(SUM(IFERROR(SUM(VLOOKUP(C4485,SpeciesLookup,37,FALSE)*E4485/L4485*20*0.001),0)*(1-G4485))),SUM(IFERROR(SUM(VLOOKUP(C4485,SpeciesLookup,37,FALSE)/L4485*'6. Look Up Tables'!$M$9*0.001),0)*(1-G4485)))</f>
        <v>0</v>
      </c>
      <c r="N4485" s="120" t="s">
        <v>114</v>
      </c>
      <c r="O4485" s="122">
        <f t="shared" si="423"/>
        <v>0</v>
      </c>
      <c r="P4485" s="123"/>
    </row>
    <row r="4486" spans="2:16" x14ac:dyDescent="0.2">
      <c r="B4486" s="124"/>
      <c r="C4486" s="137"/>
      <c r="D4486" s="138">
        <f t="shared" si="420"/>
        <v>0</v>
      </c>
      <c r="E4486" s="231"/>
      <c r="F4486" s="119"/>
      <c r="G4486" s="139">
        <f t="shared" si="418"/>
        <v>0</v>
      </c>
      <c r="H4486" s="140">
        <f t="shared" si="421"/>
        <v>0</v>
      </c>
      <c r="I4486" s="122">
        <f t="shared" si="419"/>
        <v>0</v>
      </c>
      <c r="K4486" s="120"/>
      <c r="L4486" s="141" t="e">
        <f t="shared" si="422"/>
        <v>#N/A</v>
      </c>
      <c r="M4486" s="142">
        <f>IF(C4486="ZZ Group",(SUM(IFERROR(SUM(VLOOKUP(C4486,SpeciesLookup,37,FALSE)*E4486/L4486*20*0.001),0)*(1-G4486))),SUM(IFERROR(SUM(VLOOKUP(C4486,SpeciesLookup,37,FALSE)/L4486*'6. Look Up Tables'!$M$9*0.001),0)*(1-G4486)))</f>
        <v>0</v>
      </c>
      <c r="N4486" s="120" t="s">
        <v>114</v>
      </c>
      <c r="O4486" s="122">
        <f t="shared" si="423"/>
        <v>0</v>
      </c>
      <c r="P4486" s="123"/>
    </row>
    <row r="4487" spans="2:16" x14ac:dyDescent="0.2">
      <c r="B4487" s="124"/>
      <c r="C4487" s="137"/>
      <c r="D4487" s="138">
        <f t="shared" si="420"/>
        <v>0</v>
      </c>
      <c r="E4487" s="231"/>
      <c r="F4487" s="119"/>
      <c r="G4487" s="139">
        <f t="shared" si="418"/>
        <v>0</v>
      </c>
      <c r="H4487" s="140">
        <f t="shared" si="421"/>
        <v>0</v>
      </c>
      <c r="I4487" s="122">
        <f t="shared" si="419"/>
        <v>0</v>
      </c>
      <c r="K4487" s="120"/>
      <c r="L4487" s="141" t="e">
        <f t="shared" si="422"/>
        <v>#N/A</v>
      </c>
      <c r="M4487" s="142">
        <f>IF(C4487="ZZ Group",(SUM(IFERROR(SUM(VLOOKUP(C4487,SpeciesLookup,37,FALSE)*E4487/L4487*20*0.001),0)*(1-G4487))),SUM(IFERROR(SUM(VLOOKUP(C4487,SpeciesLookup,37,FALSE)/L4487*'6. Look Up Tables'!$M$9*0.001),0)*(1-G4487)))</f>
        <v>0</v>
      </c>
      <c r="N4487" s="120" t="s">
        <v>114</v>
      </c>
      <c r="O4487" s="122">
        <f t="shared" si="423"/>
        <v>0</v>
      </c>
      <c r="P4487" s="123"/>
    </row>
    <row r="4488" spans="2:16" x14ac:dyDescent="0.2">
      <c r="B4488" s="124"/>
      <c r="C4488" s="137"/>
      <c r="D4488" s="138">
        <f t="shared" si="420"/>
        <v>0</v>
      </c>
      <c r="E4488" s="231"/>
      <c r="F4488" s="119"/>
      <c r="G4488" s="139">
        <f t="shared" si="418"/>
        <v>0</v>
      </c>
      <c r="H4488" s="140">
        <f t="shared" si="421"/>
        <v>0</v>
      </c>
      <c r="I4488" s="122">
        <f t="shared" si="419"/>
        <v>0</v>
      </c>
      <c r="K4488" s="120"/>
      <c r="L4488" s="141" t="e">
        <f t="shared" si="422"/>
        <v>#N/A</v>
      </c>
      <c r="M4488" s="142">
        <f>IF(C4488="ZZ Group",(SUM(IFERROR(SUM(VLOOKUP(C4488,SpeciesLookup,37,FALSE)*E4488/L4488*20*0.001),0)*(1-G4488))),SUM(IFERROR(SUM(VLOOKUP(C4488,SpeciesLookup,37,FALSE)/L4488*'6. Look Up Tables'!$M$9*0.001),0)*(1-G4488)))</f>
        <v>0</v>
      </c>
      <c r="N4488" s="120" t="s">
        <v>114</v>
      </c>
      <c r="O4488" s="122">
        <f t="shared" si="423"/>
        <v>0</v>
      </c>
      <c r="P4488" s="123"/>
    </row>
    <row r="4489" spans="2:16" x14ac:dyDescent="0.2">
      <c r="B4489" s="124"/>
      <c r="C4489" s="137"/>
      <c r="D4489" s="138">
        <f t="shared" si="420"/>
        <v>0</v>
      </c>
      <c r="E4489" s="231"/>
      <c r="F4489" s="119"/>
      <c r="G4489" s="139">
        <f t="shared" si="418"/>
        <v>0</v>
      </c>
      <c r="H4489" s="140">
        <f t="shared" si="421"/>
        <v>0</v>
      </c>
      <c r="I4489" s="122">
        <f t="shared" si="419"/>
        <v>0</v>
      </c>
      <c r="K4489" s="120"/>
      <c r="L4489" s="141" t="e">
        <f t="shared" si="422"/>
        <v>#N/A</v>
      </c>
      <c r="M4489" s="142">
        <f>IF(C4489="ZZ Group",(SUM(IFERROR(SUM(VLOOKUP(C4489,SpeciesLookup,37,FALSE)*E4489/L4489*20*0.001),0)*(1-G4489))),SUM(IFERROR(SUM(VLOOKUP(C4489,SpeciesLookup,37,FALSE)/L4489*'6. Look Up Tables'!$M$9*0.001),0)*(1-G4489)))</f>
        <v>0</v>
      </c>
      <c r="N4489" s="120" t="s">
        <v>114</v>
      </c>
      <c r="O4489" s="122">
        <f t="shared" si="423"/>
        <v>0</v>
      </c>
      <c r="P4489" s="123"/>
    </row>
    <row r="4490" spans="2:16" x14ac:dyDescent="0.2">
      <c r="B4490" s="124"/>
      <c r="C4490" s="137"/>
      <c r="D4490" s="138">
        <f t="shared" si="420"/>
        <v>0</v>
      </c>
      <c r="E4490" s="231"/>
      <c r="F4490" s="119"/>
      <c r="G4490" s="139">
        <f t="shared" si="418"/>
        <v>0</v>
      </c>
      <c r="H4490" s="140">
        <f t="shared" si="421"/>
        <v>0</v>
      </c>
      <c r="I4490" s="122">
        <f t="shared" si="419"/>
        <v>0</v>
      </c>
      <c r="K4490" s="120"/>
      <c r="L4490" s="141" t="e">
        <f t="shared" si="422"/>
        <v>#N/A</v>
      </c>
      <c r="M4490" s="142">
        <f>IF(C4490="ZZ Group",(SUM(IFERROR(SUM(VLOOKUP(C4490,SpeciesLookup,37,FALSE)*E4490/L4490*20*0.001),0)*(1-G4490))),SUM(IFERROR(SUM(VLOOKUP(C4490,SpeciesLookup,37,FALSE)/L4490*'6. Look Up Tables'!$M$9*0.001),0)*(1-G4490)))</f>
        <v>0</v>
      </c>
      <c r="N4490" s="120" t="s">
        <v>114</v>
      </c>
      <c r="O4490" s="122">
        <f t="shared" si="423"/>
        <v>0</v>
      </c>
      <c r="P4490" s="123"/>
    </row>
    <row r="4491" spans="2:16" x14ac:dyDescent="0.2">
      <c r="B4491" s="124"/>
      <c r="C4491" s="137"/>
      <c r="D4491" s="138">
        <f t="shared" si="420"/>
        <v>0</v>
      </c>
      <c r="E4491" s="231"/>
      <c r="F4491" s="119"/>
      <c r="G4491" s="139">
        <f t="shared" si="418"/>
        <v>0</v>
      </c>
      <c r="H4491" s="140">
        <f t="shared" si="421"/>
        <v>0</v>
      </c>
      <c r="I4491" s="122">
        <f t="shared" si="419"/>
        <v>0</v>
      </c>
      <c r="K4491" s="120"/>
      <c r="L4491" s="141" t="e">
        <f t="shared" si="422"/>
        <v>#N/A</v>
      </c>
      <c r="M4491" s="142">
        <f>IF(C4491="ZZ Group",(SUM(IFERROR(SUM(VLOOKUP(C4491,SpeciesLookup,37,FALSE)*E4491/L4491*20*0.001),0)*(1-G4491))),SUM(IFERROR(SUM(VLOOKUP(C4491,SpeciesLookup,37,FALSE)/L4491*'6. Look Up Tables'!$M$9*0.001),0)*(1-G4491)))</f>
        <v>0</v>
      </c>
      <c r="N4491" s="120" t="s">
        <v>114</v>
      </c>
      <c r="O4491" s="122">
        <f t="shared" si="423"/>
        <v>0</v>
      </c>
      <c r="P4491" s="123"/>
    </row>
    <row r="4492" spans="2:16" x14ac:dyDescent="0.2">
      <c r="B4492" s="124"/>
      <c r="C4492" s="137"/>
      <c r="D4492" s="138">
        <f t="shared" si="420"/>
        <v>0</v>
      </c>
      <c r="E4492" s="231"/>
      <c r="F4492" s="119"/>
      <c r="G4492" s="139">
        <f t="shared" si="418"/>
        <v>0</v>
      </c>
      <c r="H4492" s="140">
        <f t="shared" si="421"/>
        <v>0</v>
      </c>
      <c r="I4492" s="122">
        <f t="shared" si="419"/>
        <v>0</v>
      </c>
      <c r="K4492" s="120"/>
      <c r="L4492" s="141" t="e">
        <f t="shared" si="422"/>
        <v>#N/A</v>
      </c>
      <c r="M4492" s="142">
        <f>IF(C4492="ZZ Group",(SUM(IFERROR(SUM(VLOOKUP(C4492,SpeciesLookup,37,FALSE)*E4492/L4492*20*0.001),0)*(1-G4492))),SUM(IFERROR(SUM(VLOOKUP(C4492,SpeciesLookup,37,FALSE)/L4492*'6. Look Up Tables'!$M$9*0.001),0)*(1-G4492)))</f>
        <v>0</v>
      </c>
      <c r="N4492" s="120" t="s">
        <v>114</v>
      </c>
      <c r="O4492" s="122">
        <f t="shared" si="423"/>
        <v>0</v>
      </c>
      <c r="P4492" s="123"/>
    </row>
    <row r="4493" spans="2:16" x14ac:dyDescent="0.2">
      <c r="B4493" s="124"/>
      <c r="C4493" s="137"/>
      <c r="D4493" s="138">
        <f t="shared" si="420"/>
        <v>0</v>
      </c>
      <c r="E4493" s="231"/>
      <c r="F4493" s="119"/>
      <c r="G4493" s="139">
        <f t="shared" ref="G4493:G4556" si="424">IF(C4493="ZZ Group",SUM(F4493/E4493),(IFERROR(SUM(F4493/(PI()*(D4493)^2)),0)))</f>
        <v>0</v>
      </c>
      <c r="H4493" s="140">
        <f t="shared" si="421"/>
        <v>0</v>
      </c>
      <c r="I4493" s="122">
        <f t="shared" ref="I4493:I4556" si="425">IFERROR(SUM(H4493*(1-G4493)),(E4493*(1-G4493)))</f>
        <v>0</v>
      </c>
      <c r="K4493" s="120"/>
      <c r="L4493" s="141" t="e">
        <f t="shared" si="422"/>
        <v>#N/A</v>
      </c>
      <c r="M4493" s="142">
        <f>IF(C4493="ZZ Group",(SUM(IFERROR(SUM(VLOOKUP(C4493,SpeciesLookup,37,FALSE)*E4493/L4493*20*0.001),0)*(1-G4493))),SUM(IFERROR(SUM(VLOOKUP(C4493,SpeciesLookup,37,FALSE)/L4493*'6. Look Up Tables'!$M$9*0.001),0)*(1-G4493)))</f>
        <v>0</v>
      </c>
      <c r="N4493" s="120" t="s">
        <v>114</v>
      </c>
      <c r="O4493" s="122">
        <f t="shared" si="423"/>
        <v>0</v>
      </c>
      <c r="P4493" s="123"/>
    </row>
    <row r="4494" spans="2:16" x14ac:dyDescent="0.2">
      <c r="B4494" s="124"/>
      <c r="C4494" s="137"/>
      <c r="D4494" s="138">
        <f t="shared" si="420"/>
        <v>0</v>
      </c>
      <c r="E4494" s="231"/>
      <c r="F4494" s="119"/>
      <c r="G4494" s="139">
        <f t="shared" si="424"/>
        <v>0</v>
      </c>
      <c r="H4494" s="140">
        <f t="shared" si="421"/>
        <v>0</v>
      </c>
      <c r="I4494" s="122">
        <f t="shared" si="425"/>
        <v>0</v>
      </c>
      <c r="K4494" s="120"/>
      <c r="L4494" s="141" t="e">
        <f t="shared" si="422"/>
        <v>#N/A</v>
      </c>
      <c r="M4494" s="142">
        <f>IF(C4494="ZZ Group",(SUM(IFERROR(SUM(VLOOKUP(C4494,SpeciesLookup,37,FALSE)*E4494/L4494*20*0.001),0)*(1-G4494))),SUM(IFERROR(SUM(VLOOKUP(C4494,SpeciesLookup,37,FALSE)/L4494*'6. Look Up Tables'!$M$9*0.001),0)*(1-G4494)))</f>
        <v>0</v>
      </c>
      <c r="N4494" s="120" t="s">
        <v>114</v>
      </c>
      <c r="O4494" s="122">
        <f t="shared" si="423"/>
        <v>0</v>
      </c>
      <c r="P4494" s="123"/>
    </row>
    <row r="4495" spans="2:16" x14ac:dyDescent="0.2">
      <c r="B4495" s="124"/>
      <c r="C4495" s="137"/>
      <c r="D4495" s="138">
        <f t="shared" si="420"/>
        <v>0</v>
      </c>
      <c r="E4495" s="231"/>
      <c r="F4495" s="119"/>
      <c r="G4495" s="139">
        <f t="shared" si="424"/>
        <v>0</v>
      </c>
      <c r="H4495" s="140">
        <f t="shared" si="421"/>
        <v>0</v>
      </c>
      <c r="I4495" s="122">
        <f t="shared" si="425"/>
        <v>0</v>
      </c>
      <c r="K4495" s="120"/>
      <c r="L4495" s="141" t="e">
        <f t="shared" si="422"/>
        <v>#N/A</v>
      </c>
      <c r="M4495" s="142">
        <f>IF(C4495="ZZ Group",(SUM(IFERROR(SUM(VLOOKUP(C4495,SpeciesLookup,37,FALSE)*E4495/L4495*20*0.001),0)*(1-G4495))),SUM(IFERROR(SUM(VLOOKUP(C4495,SpeciesLookup,37,FALSE)/L4495*'6. Look Up Tables'!$M$9*0.001),0)*(1-G4495)))</f>
        <v>0</v>
      </c>
      <c r="N4495" s="120" t="s">
        <v>114</v>
      </c>
      <c r="O4495" s="122">
        <f t="shared" si="423"/>
        <v>0</v>
      </c>
      <c r="P4495" s="123"/>
    </row>
    <row r="4496" spans="2:16" x14ac:dyDescent="0.2">
      <c r="B4496" s="124"/>
      <c r="C4496" s="137"/>
      <c r="D4496" s="138">
        <f t="shared" si="420"/>
        <v>0</v>
      </c>
      <c r="E4496" s="231"/>
      <c r="F4496" s="119"/>
      <c r="G4496" s="139">
        <f t="shared" si="424"/>
        <v>0</v>
      </c>
      <c r="H4496" s="140">
        <f t="shared" si="421"/>
        <v>0</v>
      </c>
      <c r="I4496" s="122">
        <f t="shared" si="425"/>
        <v>0</v>
      </c>
      <c r="K4496" s="120"/>
      <c r="L4496" s="141" t="e">
        <f t="shared" si="422"/>
        <v>#N/A</v>
      </c>
      <c r="M4496" s="142">
        <f>IF(C4496="ZZ Group",(SUM(IFERROR(SUM(VLOOKUP(C4496,SpeciesLookup,37,FALSE)*E4496/L4496*20*0.001),0)*(1-G4496))),SUM(IFERROR(SUM(VLOOKUP(C4496,SpeciesLookup,37,FALSE)/L4496*'6. Look Up Tables'!$M$9*0.001),0)*(1-G4496)))</f>
        <v>0</v>
      </c>
      <c r="N4496" s="120" t="s">
        <v>114</v>
      </c>
      <c r="O4496" s="122">
        <f t="shared" si="423"/>
        <v>0</v>
      </c>
      <c r="P4496" s="123"/>
    </row>
    <row r="4497" spans="2:16" x14ac:dyDescent="0.2">
      <c r="B4497" s="124"/>
      <c r="C4497" s="137"/>
      <c r="D4497" s="138">
        <f t="shared" si="420"/>
        <v>0</v>
      </c>
      <c r="E4497" s="231"/>
      <c r="F4497" s="119"/>
      <c r="G4497" s="139">
        <f t="shared" si="424"/>
        <v>0</v>
      </c>
      <c r="H4497" s="140">
        <f t="shared" si="421"/>
        <v>0</v>
      </c>
      <c r="I4497" s="122">
        <f t="shared" si="425"/>
        <v>0</v>
      </c>
      <c r="K4497" s="120"/>
      <c r="L4497" s="141" t="e">
        <f t="shared" si="422"/>
        <v>#N/A</v>
      </c>
      <c r="M4497" s="142">
        <f>IF(C4497="ZZ Group",(SUM(IFERROR(SUM(VLOOKUP(C4497,SpeciesLookup,37,FALSE)*E4497/L4497*20*0.001),0)*(1-G4497))),SUM(IFERROR(SUM(VLOOKUP(C4497,SpeciesLookup,37,FALSE)/L4497*'6. Look Up Tables'!$M$9*0.001),0)*(1-G4497)))</f>
        <v>0</v>
      </c>
      <c r="N4497" s="120" t="s">
        <v>114</v>
      </c>
      <c r="O4497" s="122">
        <f t="shared" si="423"/>
        <v>0</v>
      </c>
      <c r="P4497" s="123"/>
    </row>
    <row r="4498" spans="2:16" x14ac:dyDescent="0.2">
      <c r="B4498" s="124"/>
      <c r="C4498" s="137"/>
      <c r="D4498" s="138">
        <f t="shared" si="420"/>
        <v>0</v>
      </c>
      <c r="E4498" s="231"/>
      <c r="F4498" s="119"/>
      <c r="G4498" s="139">
        <f t="shared" si="424"/>
        <v>0</v>
      </c>
      <c r="H4498" s="140">
        <f t="shared" si="421"/>
        <v>0</v>
      </c>
      <c r="I4498" s="122">
        <f t="shared" si="425"/>
        <v>0</v>
      </c>
      <c r="K4498" s="120"/>
      <c r="L4498" s="141" t="e">
        <f t="shared" si="422"/>
        <v>#N/A</v>
      </c>
      <c r="M4498" s="142">
        <f>IF(C4498="ZZ Group",(SUM(IFERROR(SUM(VLOOKUP(C4498,SpeciesLookup,37,FALSE)*E4498/L4498*20*0.001),0)*(1-G4498))),SUM(IFERROR(SUM(VLOOKUP(C4498,SpeciesLookup,37,FALSE)/L4498*'6. Look Up Tables'!$M$9*0.001),0)*(1-G4498)))</f>
        <v>0</v>
      </c>
      <c r="N4498" s="120" t="s">
        <v>114</v>
      </c>
      <c r="O4498" s="122">
        <f t="shared" si="423"/>
        <v>0</v>
      </c>
      <c r="P4498" s="123"/>
    </row>
    <row r="4499" spans="2:16" x14ac:dyDescent="0.2">
      <c r="B4499" s="124"/>
      <c r="C4499" s="137"/>
      <c r="D4499" s="138">
        <f t="shared" si="420"/>
        <v>0</v>
      </c>
      <c r="E4499" s="231"/>
      <c r="F4499" s="119"/>
      <c r="G4499" s="139">
        <f t="shared" si="424"/>
        <v>0</v>
      </c>
      <c r="H4499" s="140">
        <f t="shared" si="421"/>
        <v>0</v>
      </c>
      <c r="I4499" s="122">
        <f t="shared" si="425"/>
        <v>0</v>
      </c>
      <c r="K4499" s="120"/>
      <c r="L4499" s="141" t="e">
        <f t="shared" si="422"/>
        <v>#N/A</v>
      </c>
      <c r="M4499" s="142">
        <f>IF(C4499="ZZ Group",(SUM(IFERROR(SUM(VLOOKUP(C4499,SpeciesLookup,37,FALSE)*E4499/L4499*20*0.001),0)*(1-G4499))),SUM(IFERROR(SUM(VLOOKUP(C4499,SpeciesLookup,37,FALSE)/L4499*'6. Look Up Tables'!$M$9*0.001),0)*(1-G4499)))</f>
        <v>0</v>
      </c>
      <c r="N4499" s="120" t="s">
        <v>114</v>
      </c>
      <c r="O4499" s="122">
        <f t="shared" si="423"/>
        <v>0</v>
      </c>
      <c r="P4499" s="123"/>
    </row>
    <row r="4500" spans="2:16" x14ac:dyDescent="0.2">
      <c r="B4500" s="124"/>
      <c r="C4500" s="137"/>
      <c r="D4500" s="138">
        <f t="shared" si="420"/>
        <v>0</v>
      </c>
      <c r="E4500" s="231"/>
      <c r="F4500" s="119"/>
      <c r="G4500" s="139">
        <f t="shared" si="424"/>
        <v>0</v>
      </c>
      <c r="H4500" s="140">
        <f t="shared" si="421"/>
        <v>0</v>
      </c>
      <c r="I4500" s="122">
        <f t="shared" si="425"/>
        <v>0</v>
      </c>
      <c r="K4500" s="120"/>
      <c r="L4500" s="141" t="e">
        <f t="shared" si="422"/>
        <v>#N/A</v>
      </c>
      <c r="M4500" s="142">
        <f>IF(C4500="ZZ Group",(SUM(IFERROR(SUM(VLOOKUP(C4500,SpeciesLookup,37,FALSE)*E4500/L4500*20*0.001),0)*(1-G4500))),SUM(IFERROR(SUM(VLOOKUP(C4500,SpeciesLookup,37,FALSE)/L4500*'6. Look Up Tables'!$M$9*0.001),0)*(1-G4500)))</f>
        <v>0</v>
      </c>
      <c r="N4500" s="120" t="s">
        <v>114</v>
      </c>
      <c r="O4500" s="122">
        <f t="shared" si="423"/>
        <v>0</v>
      </c>
      <c r="P4500" s="123"/>
    </row>
    <row r="4501" spans="2:16" x14ac:dyDescent="0.2">
      <c r="B4501" s="124"/>
      <c r="C4501" s="137"/>
      <c r="D4501" s="138">
        <f t="shared" si="420"/>
        <v>0</v>
      </c>
      <c r="E4501" s="231"/>
      <c r="F4501" s="119"/>
      <c r="G4501" s="139">
        <f t="shared" si="424"/>
        <v>0</v>
      </c>
      <c r="H4501" s="140">
        <f t="shared" si="421"/>
        <v>0</v>
      </c>
      <c r="I4501" s="122">
        <f t="shared" si="425"/>
        <v>0</v>
      </c>
      <c r="K4501" s="120"/>
      <c r="L4501" s="141" t="e">
        <f t="shared" si="422"/>
        <v>#N/A</v>
      </c>
      <c r="M4501" s="142">
        <f>IF(C4501="ZZ Group",(SUM(IFERROR(SUM(VLOOKUP(C4501,SpeciesLookup,37,FALSE)*E4501/L4501*20*0.001),0)*(1-G4501))),SUM(IFERROR(SUM(VLOOKUP(C4501,SpeciesLookup,37,FALSE)/L4501*'6. Look Up Tables'!$M$9*0.001),0)*(1-G4501)))</f>
        <v>0</v>
      </c>
      <c r="N4501" s="120" t="s">
        <v>114</v>
      </c>
      <c r="O4501" s="122">
        <f t="shared" si="423"/>
        <v>0</v>
      </c>
      <c r="P4501" s="123"/>
    </row>
    <row r="4502" spans="2:16" x14ac:dyDescent="0.2">
      <c r="B4502" s="124"/>
      <c r="C4502" s="137"/>
      <c r="D4502" s="138">
        <f t="shared" si="420"/>
        <v>0</v>
      </c>
      <c r="E4502" s="231"/>
      <c r="F4502" s="119"/>
      <c r="G4502" s="139">
        <f t="shared" si="424"/>
        <v>0</v>
      </c>
      <c r="H4502" s="140">
        <f t="shared" si="421"/>
        <v>0</v>
      </c>
      <c r="I4502" s="122">
        <f t="shared" si="425"/>
        <v>0</v>
      </c>
      <c r="K4502" s="120"/>
      <c r="L4502" s="141" t="e">
        <f t="shared" si="422"/>
        <v>#N/A</v>
      </c>
      <c r="M4502" s="142">
        <f>IF(C4502="ZZ Group",(SUM(IFERROR(SUM(VLOOKUP(C4502,SpeciesLookup,37,FALSE)*E4502/L4502*20*0.001),0)*(1-G4502))),SUM(IFERROR(SUM(VLOOKUP(C4502,SpeciesLookup,37,FALSE)/L4502*'6. Look Up Tables'!$M$9*0.001),0)*(1-G4502)))</f>
        <v>0</v>
      </c>
      <c r="N4502" s="120" t="s">
        <v>114</v>
      </c>
      <c r="O4502" s="122">
        <f t="shared" si="423"/>
        <v>0</v>
      </c>
      <c r="P4502" s="123"/>
    </row>
    <row r="4503" spans="2:16" x14ac:dyDescent="0.2">
      <c r="B4503" s="124"/>
      <c r="C4503" s="137"/>
      <c r="D4503" s="138">
        <f t="shared" si="420"/>
        <v>0</v>
      </c>
      <c r="E4503" s="231"/>
      <c r="F4503" s="119"/>
      <c r="G4503" s="139">
        <f t="shared" si="424"/>
        <v>0</v>
      </c>
      <c r="H4503" s="140">
        <f t="shared" si="421"/>
        <v>0</v>
      </c>
      <c r="I4503" s="122">
        <f t="shared" si="425"/>
        <v>0</v>
      </c>
      <c r="K4503" s="120"/>
      <c r="L4503" s="141" t="e">
        <f t="shared" si="422"/>
        <v>#N/A</v>
      </c>
      <c r="M4503" s="142">
        <f>IF(C4503="ZZ Group",(SUM(IFERROR(SUM(VLOOKUP(C4503,SpeciesLookup,37,FALSE)*E4503/L4503*20*0.001),0)*(1-G4503))),SUM(IFERROR(SUM(VLOOKUP(C4503,SpeciesLookup,37,FALSE)/L4503*'6. Look Up Tables'!$M$9*0.001),0)*(1-G4503)))</f>
        <v>0</v>
      </c>
      <c r="N4503" s="120" t="s">
        <v>114</v>
      </c>
      <c r="O4503" s="122">
        <f t="shared" si="423"/>
        <v>0</v>
      </c>
      <c r="P4503" s="123"/>
    </row>
    <row r="4504" spans="2:16" x14ac:dyDescent="0.2">
      <c r="B4504" s="124"/>
      <c r="C4504" s="137"/>
      <c r="D4504" s="138">
        <f t="shared" si="420"/>
        <v>0</v>
      </c>
      <c r="E4504" s="231"/>
      <c r="F4504" s="119"/>
      <c r="G4504" s="139">
        <f t="shared" si="424"/>
        <v>0</v>
      </c>
      <c r="H4504" s="140">
        <f t="shared" si="421"/>
        <v>0</v>
      </c>
      <c r="I4504" s="122">
        <f t="shared" si="425"/>
        <v>0</v>
      </c>
      <c r="K4504" s="120"/>
      <c r="L4504" s="141" t="e">
        <f t="shared" si="422"/>
        <v>#N/A</v>
      </c>
      <c r="M4504" s="142">
        <f>IF(C4504="ZZ Group",(SUM(IFERROR(SUM(VLOOKUP(C4504,SpeciesLookup,37,FALSE)*E4504/L4504*20*0.001),0)*(1-G4504))),SUM(IFERROR(SUM(VLOOKUP(C4504,SpeciesLookup,37,FALSE)/L4504*'6. Look Up Tables'!$M$9*0.001),0)*(1-G4504)))</f>
        <v>0</v>
      </c>
      <c r="N4504" s="120" t="s">
        <v>114</v>
      </c>
      <c r="O4504" s="122">
        <f t="shared" si="423"/>
        <v>0</v>
      </c>
      <c r="P4504" s="123"/>
    </row>
    <row r="4505" spans="2:16" x14ac:dyDescent="0.2">
      <c r="B4505" s="124"/>
      <c r="C4505" s="137"/>
      <c r="D4505" s="138">
        <f t="shared" si="420"/>
        <v>0</v>
      </c>
      <c r="E4505" s="231"/>
      <c r="F4505" s="119"/>
      <c r="G4505" s="139">
        <f t="shared" si="424"/>
        <v>0</v>
      </c>
      <c r="H4505" s="140">
        <f t="shared" si="421"/>
        <v>0</v>
      </c>
      <c r="I4505" s="122">
        <f t="shared" si="425"/>
        <v>0</v>
      </c>
      <c r="K4505" s="120"/>
      <c r="L4505" s="141" t="e">
        <f t="shared" si="422"/>
        <v>#N/A</v>
      </c>
      <c r="M4505" s="142">
        <f>IF(C4505="ZZ Group",(SUM(IFERROR(SUM(VLOOKUP(C4505,SpeciesLookup,37,FALSE)*E4505/L4505*20*0.001),0)*(1-G4505))),SUM(IFERROR(SUM(VLOOKUP(C4505,SpeciesLookup,37,FALSE)/L4505*'6. Look Up Tables'!$M$9*0.001),0)*(1-G4505)))</f>
        <v>0</v>
      </c>
      <c r="N4505" s="120" t="s">
        <v>114</v>
      </c>
      <c r="O4505" s="122">
        <f t="shared" si="423"/>
        <v>0</v>
      </c>
      <c r="P4505" s="123"/>
    </row>
    <row r="4506" spans="2:16" x14ac:dyDescent="0.2">
      <c r="B4506" s="124"/>
      <c r="C4506" s="137"/>
      <c r="D4506" s="138">
        <f t="shared" si="420"/>
        <v>0</v>
      </c>
      <c r="E4506" s="231"/>
      <c r="F4506" s="119"/>
      <c r="G4506" s="139">
        <f t="shared" si="424"/>
        <v>0</v>
      </c>
      <c r="H4506" s="140">
        <f t="shared" si="421"/>
        <v>0</v>
      </c>
      <c r="I4506" s="122">
        <f t="shared" si="425"/>
        <v>0</v>
      </c>
      <c r="K4506" s="120"/>
      <c r="L4506" s="141" t="e">
        <f t="shared" si="422"/>
        <v>#N/A</v>
      </c>
      <c r="M4506" s="142">
        <f>IF(C4506="ZZ Group",(SUM(IFERROR(SUM(VLOOKUP(C4506,SpeciesLookup,37,FALSE)*E4506/L4506*20*0.001),0)*(1-G4506))),SUM(IFERROR(SUM(VLOOKUP(C4506,SpeciesLookup,37,FALSE)/L4506*'6. Look Up Tables'!$M$9*0.001),0)*(1-G4506)))</f>
        <v>0</v>
      </c>
      <c r="N4506" s="120" t="s">
        <v>114</v>
      </c>
      <c r="O4506" s="122">
        <f t="shared" si="423"/>
        <v>0</v>
      </c>
      <c r="P4506" s="123"/>
    </row>
    <row r="4507" spans="2:16" x14ac:dyDescent="0.2">
      <c r="B4507" s="124"/>
      <c r="C4507" s="137"/>
      <c r="D4507" s="138">
        <f t="shared" si="420"/>
        <v>0</v>
      </c>
      <c r="E4507" s="231"/>
      <c r="F4507" s="119"/>
      <c r="G4507" s="139">
        <f t="shared" si="424"/>
        <v>0</v>
      </c>
      <c r="H4507" s="140">
        <f t="shared" si="421"/>
        <v>0</v>
      </c>
      <c r="I4507" s="122">
        <f t="shared" si="425"/>
        <v>0</v>
      </c>
      <c r="K4507" s="120"/>
      <c r="L4507" s="141" t="e">
        <f t="shared" si="422"/>
        <v>#N/A</v>
      </c>
      <c r="M4507" s="142">
        <f>IF(C4507="ZZ Group",(SUM(IFERROR(SUM(VLOOKUP(C4507,SpeciesLookup,37,FALSE)*E4507/L4507*20*0.001),0)*(1-G4507))),SUM(IFERROR(SUM(VLOOKUP(C4507,SpeciesLookup,37,FALSE)/L4507*'6. Look Up Tables'!$M$9*0.001),0)*(1-G4507)))</f>
        <v>0</v>
      </c>
      <c r="N4507" s="120" t="s">
        <v>114</v>
      </c>
      <c r="O4507" s="122">
        <f t="shared" si="423"/>
        <v>0</v>
      </c>
      <c r="P4507" s="123"/>
    </row>
    <row r="4508" spans="2:16" x14ac:dyDescent="0.2">
      <c r="B4508" s="124"/>
      <c r="C4508" s="137"/>
      <c r="D4508" s="138">
        <f t="shared" si="420"/>
        <v>0</v>
      </c>
      <c r="E4508" s="231"/>
      <c r="F4508" s="119"/>
      <c r="G4508" s="139">
        <f t="shared" si="424"/>
        <v>0</v>
      </c>
      <c r="H4508" s="140">
        <f t="shared" si="421"/>
        <v>0</v>
      </c>
      <c r="I4508" s="122">
        <f t="shared" si="425"/>
        <v>0</v>
      </c>
      <c r="K4508" s="120"/>
      <c r="L4508" s="141" t="e">
        <f t="shared" si="422"/>
        <v>#N/A</v>
      </c>
      <c r="M4508" s="142">
        <f>IF(C4508="ZZ Group",(SUM(IFERROR(SUM(VLOOKUP(C4508,SpeciesLookup,37,FALSE)*E4508/L4508*20*0.001),0)*(1-G4508))),SUM(IFERROR(SUM(VLOOKUP(C4508,SpeciesLookup,37,FALSE)/L4508*'6. Look Up Tables'!$M$9*0.001),0)*(1-G4508)))</f>
        <v>0</v>
      </c>
      <c r="N4508" s="120" t="s">
        <v>114</v>
      </c>
      <c r="O4508" s="122">
        <f t="shared" si="423"/>
        <v>0</v>
      </c>
      <c r="P4508" s="123"/>
    </row>
    <row r="4509" spans="2:16" x14ac:dyDescent="0.2">
      <c r="B4509" s="124"/>
      <c r="C4509" s="137"/>
      <c r="D4509" s="138">
        <f t="shared" si="420"/>
        <v>0</v>
      </c>
      <c r="E4509" s="231"/>
      <c r="F4509" s="119"/>
      <c r="G4509" s="139">
        <f t="shared" si="424"/>
        <v>0</v>
      </c>
      <c r="H4509" s="140">
        <f t="shared" si="421"/>
        <v>0</v>
      </c>
      <c r="I4509" s="122">
        <f t="shared" si="425"/>
        <v>0</v>
      </c>
      <c r="K4509" s="120"/>
      <c r="L4509" s="141" t="e">
        <f t="shared" si="422"/>
        <v>#N/A</v>
      </c>
      <c r="M4509" s="142">
        <f>IF(C4509="ZZ Group",(SUM(IFERROR(SUM(VLOOKUP(C4509,SpeciesLookup,37,FALSE)*E4509/L4509*20*0.001),0)*(1-G4509))),SUM(IFERROR(SUM(VLOOKUP(C4509,SpeciesLookup,37,FALSE)/L4509*'6. Look Up Tables'!$M$9*0.001),0)*(1-G4509)))</f>
        <v>0</v>
      </c>
      <c r="N4509" s="120" t="s">
        <v>114</v>
      </c>
      <c r="O4509" s="122">
        <f t="shared" si="423"/>
        <v>0</v>
      </c>
      <c r="P4509" s="123"/>
    </row>
    <row r="4510" spans="2:16" x14ac:dyDescent="0.2">
      <c r="B4510" s="124"/>
      <c r="C4510" s="137"/>
      <c r="D4510" s="138">
        <f t="shared" si="420"/>
        <v>0</v>
      </c>
      <c r="E4510" s="231"/>
      <c r="F4510" s="119"/>
      <c r="G4510" s="139">
        <f t="shared" si="424"/>
        <v>0</v>
      </c>
      <c r="H4510" s="140">
        <f t="shared" si="421"/>
        <v>0</v>
      </c>
      <c r="I4510" s="122">
        <f t="shared" si="425"/>
        <v>0</v>
      </c>
      <c r="K4510" s="120"/>
      <c r="L4510" s="141" t="e">
        <f t="shared" si="422"/>
        <v>#N/A</v>
      </c>
      <c r="M4510" s="142">
        <f>IF(C4510="ZZ Group",(SUM(IFERROR(SUM(VLOOKUP(C4510,SpeciesLookup,37,FALSE)*E4510/L4510*20*0.001),0)*(1-G4510))),SUM(IFERROR(SUM(VLOOKUP(C4510,SpeciesLookup,37,FALSE)/L4510*'6. Look Up Tables'!$M$9*0.001),0)*(1-G4510)))</f>
        <v>0</v>
      </c>
      <c r="N4510" s="120" t="s">
        <v>114</v>
      </c>
      <c r="O4510" s="122">
        <f t="shared" si="423"/>
        <v>0</v>
      </c>
      <c r="P4510" s="123"/>
    </row>
    <row r="4511" spans="2:16" x14ac:dyDescent="0.2">
      <c r="B4511" s="124"/>
      <c r="C4511" s="137"/>
      <c r="D4511" s="138">
        <f t="shared" si="420"/>
        <v>0</v>
      </c>
      <c r="E4511" s="231"/>
      <c r="F4511" s="119"/>
      <c r="G4511" s="139">
        <f t="shared" si="424"/>
        <v>0</v>
      </c>
      <c r="H4511" s="140">
        <f t="shared" si="421"/>
        <v>0</v>
      </c>
      <c r="I4511" s="122">
        <f t="shared" si="425"/>
        <v>0</v>
      </c>
      <c r="K4511" s="120"/>
      <c r="L4511" s="141" t="e">
        <f t="shared" si="422"/>
        <v>#N/A</v>
      </c>
      <c r="M4511" s="142">
        <f>IF(C4511="ZZ Group",(SUM(IFERROR(SUM(VLOOKUP(C4511,SpeciesLookup,37,FALSE)*E4511/L4511*20*0.001),0)*(1-G4511))),SUM(IFERROR(SUM(VLOOKUP(C4511,SpeciesLookup,37,FALSE)/L4511*'6. Look Up Tables'!$M$9*0.001),0)*(1-G4511)))</f>
        <v>0</v>
      </c>
      <c r="N4511" s="120" t="s">
        <v>114</v>
      </c>
      <c r="O4511" s="122">
        <f t="shared" si="423"/>
        <v>0</v>
      </c>
      <c r="P4511" s="123"/>
    </row>
    <row r="4512" spans="2:16" x14ac:dyDescent="0.2">
      <c r="B4512" s="124"/>
      <c r="C4512" s="137"/>
      <c r="D4512" s="138">
        <f t="shared" si="420"/>
        <v>0</v>
      </c>
      <c r="E4512" s="231"/>
      <c r="F4512" s="119"/>
      <c r="G4512" s="139">
        <f t="shared" si="424"/>
        <v>0</v>
      </c>
      <c r="H4512" s="140">
        <f t="shared" si="421"/>
        <v>0</v>
      </c>
      <c r="I4512" s="122">
        <f t="shared" si="425"/>
        <v>0</v>
      </c>
      <c r="K4512" s="120"/>
      <c r="L4512" s="141" t="e">
        <f t="shared" si="422"/>
        <v>#N/A</v>
      </c>
      <c r="M4512" s="142">
        <f>IF(C4512="ZZ Group",(SUM(IFERROR(SUM(VLOOKUP(C4512,SpeciesLookup,37,FALSE)*E4512/L4512*20*0.001),0)*(1-G4512))),SUM(IFERROR(SUM(VLOOKUP(C4512,SpeciesLookup,37,FALSE)/L4512*'6. Look Up Tables'!$M$9*0.001),0)*(1-G4512)))</f>
        <v>0</v>
      </c>
      <c r="N4512" s="120" t="s">
        <v>114</v>
      </c>
      <c r="O4512" s="122">
        <f t="shared" si="423"/>
        <v>0</v>
      </c>
      <c r="P4512" s="123"/>
    </row>
    <row r="4513" spans="2:16" x14ac:dyDescent="0.2">
      <c r="B4513" s="124"/>
      <c r="C4513" s="137"/>
      <c r="D4513" s="138">
        <f t="shared" si="420"/>
        <v>0</v>
      </c>
      <c r="E4513" s="231"/>
      <c r="F4513" s="119"/>
      <c r="G4513" s="139">
        <f t="shared" si="424"/>
        <v>0</v>
      </c>
      <c r="H4513" s="140">
        <f t="shared" si="421"/>
        <v>0</v>
      </c>
      <c r="I4513" s="122">
        <f t="shared" si="425"/>
        <v>0</v>
      </c>
      <c r="K4513" s="120"/>
      <c r="L4513" s="141" t="e">
        <f t="shared" si="422"/>
        <v>#N/A</v>
      </c>
      <c r="M4513" s="142">
        <f>IF(C4513="ZZ Group",(SUM(IFERROR(SUM(VLOOKUP(C4513,SpeciesLookup,37,FALSE)*E4513/L4513*20*0.001),0)*(1-G4513))),SUM(IFERROR(SUM(VLOOKUP(C4513,SpeciesLookup,37,FALSE)/L4513*'6. Look Up Tables'!$M$9*0.001),0)*(1-G4513)))</f>
        <v>0</v>
      </c>
      <c r="N4513" s="120" t="s">
        <v>114</v>
      </c>
      <c r="O4513" s="122">
        <f t="shared" si="423"/>
        <v>0</v>
      </c>
      <c r="P4513" s="123"/>
    </row>
    <row r="4514" spans="2:16" x14ac:dyDescent="0.2">
      <c r="B4514" s="124"/>
      <c r="C4514" s="137"/>
      <c r="D4514" s="138">
        <f t="shared" si="420"/>
        <v>0</v>
      </c>
      <c r="E4514" s="231"/>
      <c r="F4514" s="119"/>
      <c r="G4514" s="139">
        <f t="shared" si="424"/>
        <v>0</v>
      </c>
      <c r="H4514" s="140">
        <f t="shared" si="421"/>
        <v>0</v>
      </c>
      <c r="I4514" s="122">
        <f t="shared" si="425"/>
        <v>0</v>
      </c>
      <c r="K4514" s="120"/>
      <c r="L4514" s="141" t="e">
        <f t="shared" si="422"/>
        <v>#N/A</v>
      </c>
      <c r="M4514" s="142">
        <f>IF(C4514="ZZ Group",(SUM(IFERROR(SUM(VLOOKUP(C4514,SpeciesLookup,37,FALSE)*E4514/L4514*20*0.001),0)*(1-G4514))),SUM(IFERROR(SUM(VLOOKUP(C4514,SpeciesLookup,37,FALSE)/L4514*'6. Look Up Tables'!$M$9*0.001),0)*(1-G4514)))</f>
        <v>0</v>
      </c>
      <c r="N4514" s="120" t="s">
        <v>114</v>
      </c>
      <c r="O4514" s="122">
        <f t="shared" si="423"/>
        <v>0</v>
      </c>
      <c r="P4514" s="123"/>
    </row>
    <row r="4515" spans="2:16" x14ac:dyDescent="0.2">
      <c r="B4515" s="124"/>
      <c r="C4515" s="137"/>
      <c r="D4515" s="138">
        <f t="shared" si="420"/>
        <v>0</v>
      </c>
      <c r="E4515" s="231"/>
      <c r="F4515" s="119"/>
      <c r="G4515" s="139">
        <f t="shared" si="424"/>
        <v>0</v>
      </c>
      <c r="H4515" s="140">
        <f t="shared" si="421"/>
        <v>0</v>
      </c>
      <c r="I4515" s="122">
        <f t="shared" si="425"/>
        <v>0</v>
      </c>
      <c r="K4515" s="120"/>
      <c r="L4515" s="141" t="e">
        <f t="shared" si="422"/>
        <v>#N/A</v>
      </c>
      <c r="M4515" s="142">
        <f>IF(C4515="ZZ Group",(SUM(IFERROR(SUM(VLOOKUP(C4515,SpeciesLookup,37,FALSE)*E4515/L4515*20*0.001),0)*(1-G4515))),SUM(IFERROR(SUM(VLOOKUP(C4515,SpeciesLookup,37,FALSE)/L4515*'6. Look Up Tables'!$M$9*0.001),0)*(1-G4515)))</f>
        <v>0</v>
      </c>
      <c r="N4515" s="120" t="s">
        <v>114</v>
      </c>
      <c r="O4515" s="122">
        <f t="shared" si="423"/>
        <v>0</v>
      </c>
      <c r="P4515" s="123"/>
    </row>
    <row r="4516" spans="2:16" x14ac:dyDescent="0.2">
      <c r="B4516" s="124"/>
      <c r="C4516" s="137"/>
      <c r="D4516" s="138">
        <f t="shared" si="420"/>
        <v>0</v>
      </c>
      <c r="E4516" s="231"/>
      <c r="F4516" s="119"/>
      <c r="G4516" s="139">
        <f t="shared" si="424"/>
        <v>0</v>
      </c>
      <c r="H4516" s="140">
        <f t="shared" si="421"/>
        <v>0</v>
      </c>
      <c r="I4516" s="122">
        <f t="shared" si="425"/>
        <v>0</v>
      </c>
      <c r="K4516" s="120"/>
      <c r="L4516" s="141" t="e">
        <f t="shared" si="422"/>
        <v>#N/A</v>
      </c>
      <c r="M4516" s="142">
        <f>IF(C4516="ZZ Group",(SUM(IFERROR(SUM(VLOOKUP(C4516,SpeciesLookup,37,FALSE)*E4516/L4516*20*0.001),0)*(1-G4516))),SUM(IFERROR(SUM(VLOOKUP(C4516,SpeciesLookup,37,FALSE)/L4516*'6. Look Up Tables'!$M$9*0.001),0)*(1-G4516)))</f>
        <v>0</v>
      </c>
      <c r="N4516" s="120" t="s">
        <v>114</v>
      </c>
      <c r="O4516" s="122">
        <f t="shared" si="423"/>
        <v>0</v>
      </c>
      <c r="P4516" s="123"/>
    </row>
    <row r="4517" spans="2:16" x14ac:dyDescent="0.2">
      <c r="B4517" s="124"/>
      <c r="C4517" s="137"/>
      <c r="D4517" s="138">
        <f t="shared" si="420"/>
        <v>0</v>
      </c>
      <c r="E4517" s="231"/>
      <c r="F4517" s="119"/>
      <c r="G4517" s="139">
        <f t="shared" si="424"/>
        <v>0</v>
      </c>
      <c r="H4517" s="140">
        <f t="shared" si="421"/>
        <v>0</v>
      </c>
      <c r="I4517" s="122">
        <f t="shared" si="425"/>
        <v>0</v>
      </c>
      <c r="K4517" s="120"/>
      <c r="L4517" s="141" t="e">
        <f t="shared" si="422"/>
        <v>#N/A</v>
      </c>
      <c r="M4517" s="142">
        <f>IF(C4517="ZZ Group",(SUM(IFERROR(SUM(VLOOKUP(C4517,SpeciesLookup,37,FALSE)*E4517/L4517*20*0.001),0)*(1-G4517))),SUM(IFERROR(SUM(VLOOKUP(C4517,SpeciesLookup,37,FALSE)/L4517*'6. Look Up Tables'!$M$9*0.001),0)*(1-G4517)))</f>
        <v>0</v>
      </c>
      <c r="N4517" s="120" t="s">
        <v>114</v>
      </c>
      <c r="O4517" s="122">
        <f t="shared" si="423"/>
        <v>0</v>
      </c>
      <c r="P4517" s="123"/>
    </row>
    <row r="4518" spans="2:16" x14ac:dyDescent="0.2">
      <c r="B4518" s="124"/>
      <c r="C4518" s="137"/>
      <c r="D4518" s="138">
        <f t="shared" si="420"/>
        <v>0</v>
      </c>
      <c r="E4518" s="231"/>
      <c r="F4518" s="119"/>
      <c r="G4518" s="139">
        <f t="shared" si="424"/>
        <v>0</v>
      </c>
      <c r="H4518" s="140">
        <f t="shared" si="421"/>
        <v>0</v>
      </c>
      <c r="I4518" s="122">
        <f t="shared" si="425"/>
        <v>0</v>
      </c>
      <c r="K4518" s="120"/>
      <c r="L4518" s="141" t="e">
        <f t="shared" si="422"/>
        <v>#N/A</v>
      </c>
      <c r="M4518" s="142">
        <f>IF(C4518="ZZ Group",(SUM(IFERROR(SUM(VLOOKUP(C4518,SpeciesLookup,37,FALSE)*E4518/L4518*20*0.001),0)*(1-G4518))),SUM(IFERROR(SUM(VLOOKUP(C4518,SpeciesLookup,37,FALSE)/L4518*'6. Look Up Tables'!$M$9*0.001),0)*(1-G4518)))</f>
        <v>0</v>
      </c>
      <c r="N4518" s="120" t="s">
        <v>114</v>
      </c>
      <c r="O4518" s="122">
        <f t="shared" si="423"/>
        <v>0</v>
      </c>
      <c r="P4518" s="123"/>
    </row>
    <row r="4519" spans="2:16" x14ac:dyDescent="0.2">
      <c r="B4519" s="124"/>
      <c r="C4519" s="137"/>
      <c r="D4519" s="138">
        <f t="shared" si="420"/>
        <v>0</v>
      </c>
      <c r="E4519" s="231"/>
      <c r="F4519" s="119"/>
      <c r="G4519" s="139">
        <f t="shared" si="424"/>
        <v>0</v>
      </c>
      <c r="H4519" s="140">
        <f t="shared" si="421"/>
        <v>0</v>
      </c>
      <c r="I4519" s="122">
        <f t="shared" si="425"/>
        <v>0</v>
      </c>
      <c r="K4519" s="120"/>
      <c r="L4519" s="141" t="e">
        <f t="shared" si="422"/>
        <v>#N/A</v>
      </c>
      <c r="M4519" s="142">
        <f>IF(C4519="ZZ Group",(SUM(IFERROR(SUM(VLOOKUP(C4519,SpeciesLookup,37,FALSE)*E4519/L4519*20*0.001),0)*(1-G4519))),SUM(IFERROR(SUM(VLOOKUP(C4519,SpeciesLookup,37,FALSE)/L4519*'6. Look Up Tables'!$M$9*0.001),0)*(1-G4519)))</f>
        <v>0</v>
      </c>
      <c r="N4519" s="120" t="s">
        <v>114</v>
      </c>
      <c r="O4519" s="122">
        <f t="shared" si="423"/>
        <v>0</v>
      </c>
      <c r="P4519" s="123"/>
    </row>
    <row r="4520" spans="2:16" x14ac:dyDescent="0.2">
      <c r="B4520" s="124"/>
      <c r="C4520" s="137"/>
      <c r="D4520" s="138">
        <f t="shared" si="420"/>
        <v>0</v>
      </c>
      <c r="E4520" s="231"/>
      <c r="F4520" s="119"/>
      <c r="G4520" s="139">
        <f t="shared" si="424"/>
        <v>0</v>
      </c>
      <c r="H4520" s="140">
        <f t="shared" si="421"/>
        <v>0</v>
      </c>
      <c r="I4520" s="122">
        <f t="shared" si="425"/>
        <v>0</v>
      </c>
      <c r="K4520" s="120"/>
      <c r="L4520" s="141" t="e">
        <f t="shared" si="422"/>
        <v>#N/A</v>
      </c>
      <c r="M4520" s="142">
        <f>IF(C4520="ZZ Group",(SUM(IFERROR(SUM(VLOOKUP(C4520,SpeciesLookup,37,FALSE)*E4520/L4520*20*0.001),0)*(1-G4520))),SUM(IFERROR(SUM(VLOOKUP(C4520,SpeciesLookup,37,FALSE)/L4520*'6. Look Up Tables'!$M$9*0.001),0)*(1-G4520)))</f>
        <v>0</v>
      </c>
      <c r="N4520" s="120" t="s">
        <v>114</v>
      </c>
      <c r="O4520" s="122">
        <f t="shared" si="423"/>
        <v>0</v>
      </c>
      <c r="P4520" s="123"/>
    </row>
    <row r="4521" spans="2:16" x14ac:dyDescent="0.2">
      <c r="B4521" s="124"/>
      <c r="C4521" s="137"/>
      <c r="D4521" s="138">
        <f t="shared" si="420"/>
        <v>0</v>
      </c>
      <c r="E4521" s="231"/>
      <c r="F4521" s="119"/>
      <c r="G4521" s="139">
        <f t="shared" si="424"/>
        <v>0</v>
      </c>
      <c r="H4521" s="140">
        <f t="shared" si="421"/>
        <v>0</v>
      </c>
      <c r="I4521" s="122">
        <f t="shared" si="425"/>
        <v>0</v>
      </c>
      <c r="K4521" s="120"/>
      <c r="L4521" s="141" t="e">
        <f t="shared" si="422"/>
        <v>#N/A</v>
      </c>
      <c r="M4521" s="142">
        <f>IF(C4521="ZZ Group",(SUM(IFERROR(SUM(VLOOKUP(C4521,SpeciesLookup,37,FALSE)*E4521/L4521*20*0.001),0)*(1-G4521))),SUM(IFERROR(SUM(VLOOKUP(C4521,SpeciesLookup,37,FALSE)/L4521*'6. Look Up Tables'!$M$9*0.001),0)*(1-G4521)))</f>
        <v>0</v>
      </c>
      <c r="N4521" s="120" t="s">
        <v>114</v>
      </c>
      <c r="O4521" s="122">
        <f t="shared" si="423"/>
        <v>0</v>
      </c>
      <c r="P4521" s="123"/>
    </row>
    <row r="4522" spans="2:16" x14ac:dyDescent="0.2">
      <c r="B4522" s="124"/>
      <c r="C4522" s="137"/>
      <c r="D4522" s="138">
        <f t="shared" si="420"/>
        <v>0</v>
      </c>
      <c r="E4522" s="231"/>
      <c r="F4522" s="119"/>
      <c r="G4522" s="139">
        <f t="shared" si="424"/>
        <v>0</v>
      </c>
      <c r="H4522" s="140">
        <f t="shared" si="421"/>
        <v>0</v>
      </c>
      <c r="I4522" s="122">
        <f t="shared" si="425"/>
        <v>0</v>
      </c>
      <c r="K4522" s="120"/>
      <c r="L4522" s="141" t="e">
        <f t="shared" si="422"/>
        <v>#N/A</v>
      </c>
      <c r="M4522" s="142">
        <f>IF(C4522="ZZ Group",(SUM(IFERROR(SUM(VLOOKUP(C4522,SpeciesLookup,37,FALSE)*E4522/L4522*20*0.001),0)*(1-G4522))),SUM(IFERROR(SUM(VLOOKUP(C4522,SpeciesLookup,37,FALSE)/L4522*'6. Look Up Tables'!$M$9*0.001),0)*(1-G4522)))</f>
        <v>0</v>
      </c>
      <c r="N4522" s="120" t="s">
        <v>114</v>
      </c>
      <c r="O4522" s="122">
        <f t="shared" si="423"/>
        <v>0</v>
      </c>
      <c r="P4522" s="123"/>
    </row>
    <row r="4523" spans="2:16" x14ac:dyDescent="0.2">
      <c r="B4523" s="124"/>
      <c r="C4523" s="137"/>
      <c r="D4523" s="138">
        <f t="shared" si="420"/>
        <v>0</v>
      </c>
      <c r="E4523" s="231"/>
      <c r="F4523" s="119"/>
      <c r="G4523" s="139">
        <f t="shared" si="424"/>
        <v>0</v>
      </c>
      <c r="H4523" s="140">
        <f t="shared" si="421"/>
        <v>0</v>
      </c>
      <c r="I4523" s="122">
        <f t="shared" si="425"/>
        <v>0</v>
      </c>
      <c r="K4523" s="120"/>
      <c r="L4523" s="141" t="e">
        <f t="shared" si="422"/>
        <v>#N/A</v>
      </c>
      <c r="M4523" s="142">
        <f>IF(C4523="ZZ Group",(SUM(IFERROR(SUM(VLOOKUP(C4523,SpeciesLookup,37,FALSE)*E4523/L4523*20*0.001),0)*(1-G4523))),SUM(IFERROR(SUM(VLOOKUP(C4523,SpeciesLookup,37,FALSE)/L4523*'6. Look Up Tables'!$M$9*0.001),0)*(1-G4523)))</f>
        <v>0</v>
      </c>
      <c r="N4523" s="120" t="s">
        <v>114</v>
      </c>
      <c r="O4523" s="122">
        <f t="shared" si="423"/>
        <v>0</v>
      </c>
      <c r="P4523" s="123"/>
    </row>
    <row r="4524" spans="2:16" x14ac:dyDescent="0.2">
      <c r="B4524" s="124"/>
      <c r="C4524" s="137"/>
      <c r="D4524" s="138">
        <f t="shared" si="420"/>
        <v>0</v>
      </c>
      <c r="E4524" s="231"/>
      <c r="F4524" s="119"/>
      <c r="G4524" s="139">
        <f t="shared" si="424"/>
        <v>0</v>
      </c>
      <c r="H4524" s="140">
        <f t="shared" si="421"/>
        <v>0</v>
      </c>
      <c r="I4524" s="122">
        <f t="shared" si="425"/>
        <v>0</v>
      </c>
      <c r="K4524" s="120"/>
      <c r="L4524" s="141" t="e">
        <f t="shared" si="422"/>
        <v>#N/A</v>
      </c>
      <c r="M4524" s="142">
        <f>IF(C4524="ZZ Group",(SUM(IFERROR(SUM(VLOOKUP(C4524,SpeciesLookup,37,FALSE)*E4524/L4524*20*0.001),0)*(1-G4524))),SUM(IFERROR(SUM(VLOOKUP(C4524,SpeciesLookup,37,FALSE)/L4524*'6. Look Up Tables'!$M$9*0.001),0)*(1-G4524)))</f>
        <v>0</v>
      </c>
      <c r="N4524" s="120" t="s">
        <v>114</v>
      </c>
      <c r="O4524" s="122">
        <f t="shared" si="423"/>
        <v>0</v>
      </c>
      <c r="P4524" s="123"/>
    </row>
    <row r="4525" spans="2:16" x14ac:dyDescent="0.2">
      <c r="B4525" s="124"/>
      <c r="C4525" s="137"/>
      <c r="D4525" s="138">
        <f t="shared" si="420"/>
        <v>0</v>
      </c>
      <c r="E4525" s="231"/>
      <c r="F4525" s="119"/>
      <c r="G4525" s="139">
        <f t="shared" si="424"/>
        <v>0</v>
      </c>
      <c r="H4525" s="140">
        <f t="shared" si="421"/>
        <v>0</v>
      </c>
      <c r="I4525" s="122">
        <f t="shared" si="425"/>
        <v>0</v>
      </c>
      <c r="K4525" s="120"/>
      <c r="L4525" s="141" t="e">
        <f t="shared" si="422"/>
        <v>#N/A</v>
      </c>
      <c r="M4525" s="142">
        <f>IF(C4525="ZZ Group",(SUM(IFERROR(SUM(VLOOKUP(C4525,SpeciesLookup,37,FALSE)*E4525/L4525*20*0.001),0)*(1-G4525))),SUM(IFERROR(SUM(VLOOKUP(C4525,SpeciesLookup,37,FALSE)/L4525*'6. Look Up Tables'!$M$9*0.001),0)*(1-G4525)))</f>
        <v>0</v>
      </c>
      <c r="N4525" s="120" t="s">
        <v>114</v>
      </c>
      <c r="O4525" s="122">
        <f t="shared" si="423"/>
        <v>0</v>
      </c>
      <c r="P4525" s="123"/>
    </row>
    <row r="4526" spans="2:16" x14ac:dyDescent="0.2">
      <c r="B4526" s="124"/>
      <c r="C4526" s="137"/>
      <c r="D4526" s="138">
        <f t="shared" si="420"/>
        <v>0</v>
      </c>
      <c r="E4526" s="231"/>
      <c r="F4526" s="119"/>
      <c r="G4526" s="139">
        <f t="shared" si="424"/>
        <v>0</v>
      </c>
      <c r="H4526" s="140">
        <f t="shared" si="421"/>
        <v>0</v>
      </c>
      <c r="I4526" s="122">
        <f t="shared" si="425"/>
        <v>0</v>
      </c>
      <c r="K4526" s="120"/>
      <c r="L4526" s="141" t="e">
        <f t="shared" si="422"/>
        <v>#N/A</v>
      </c>
      <c r="M4526" s="142">
        <f>IF(C4526="ZZ Group",(SUM(IFERROR(SUM(VLOOKUP(C4526,SpeciesLookup,37,FALSE)*E4526/L4526*20*0.001),0)*(1-G4526))),SUM(IFERROR(SUM(VLOOKUP(C4526,SpeciesLookup,37,FALSE)/L4526*'6. Look Up Tables'!$M$9*0.001),0)*(1-G4526)))</f>
        <v>0</v>
      </c>
      <c r="N4526" s="120" t="s">
        <v>114</v>
      </c>
      <c r="O4526" s="122">
        <f t="shared" si="423"/>
        <v>0</v>
      </c>
      <c r="P4526" s="123"/>
    </row>
    <row r="4527" spans="2:16" x14ac:dyDescent="0.2">
      <c r="B4527" s="124"/>
      <c r="C4527" s="137"/>
      <c r="D4527" s="138">
        <f t="shared" si="420"/>
        <v>0</v>
      </c>
      <c r="E4527" s="231"/>
      <c r="F4527" s="119"/>
      <c r="G4527" s="139">
        <f t="shared" si="424"/>
        <v>0</v>
      </c>
      <c r="H4527" s="140">
        <f t="shared" si="421"/>
        <v>0</v>
      </c>
      <c r="I4527" s="122">
        <f t="shared" si="425"/>
        <v>0</v>
      </c>
      <c r="K4527" s="120"/>
      <c r="L4527" s="141" t="e">
        <f t="shared" si="422"/>
        <v>#N/A</v>
      </c>
      <c r="M4527" s="142">
        <f>IF(C4527="ZZ Group",(SUM(IFERROR(SUM(VLOOKUP(C4527,SpeciesLookup,37,FALSE)*E4527/L4527*20*0.001),0)*(1-G4527))),SUM(IFERROR(SUM(VLOOKUP(C4527,SpeciesLookup,37,FALSE)/L4527*'6. Look Up Tables'!$M$9*0.001),0)*(1-G4527)))</f>
        <v>0</v>
      </c>
      <c r="N4527" s="120" t="s">
        <v>114</v>
      </c>
      <c r="O4527" s="122">
        <f t="shared" si="423"/>
        <v>0</v>
      </c>
      <c r="P4527" s="123"/>
    </row>
    <row r="4528" spans="2:16" x14ac:dyDescent="0.2">
      <c r="B4528" s="124"/>
      <c r="C4528" s="137"/>
      <c r="D4528" s="138">
        <f t="shared" si="420"/>
        <v>0</v>
      </c>
      <c r="E4528" s="231"/>
      <c r="F4528" s="119"/>
      <c r="G4528" s="139">
        <f t="shared" si="424"/>
        <v>0</v>
      </c>
      <c r="H4528" s="140">
        <f t="shared" si="421"/>
        <v>0</v>
      </c>
      <c r="I4528" s="122">
        <f t="shared" si="425"/>
        <v>0</v>
      </c>
      <c r="K4528" s="120"/>
      <c r="L4528" s="141" t="e">
        <f t="shared" si="422"/>
        <v>#N/A</v>
      </c>
      <c r="M4528" s="142">
        <f>IF(C4528="ZZ Group",(SUM(IFERROR(SUM(VLOOKUP(C4528,SpeciesLookup,37,FALSE)*E4528/L4528*20*0.001),0)*(1-G4528))),SUM(IFERROR(SUM(VLOOKUP(C4528,SpeciesLookup,37,FALSE)/L4528*'6. Look Up Tables'!$M$9*0.001),0)*(1-G4528)))</f>
        <v>0</v>
      </c>
      <c r="N4528" s="120" t="s">
        <v>114</v>
      </c>
      <c r="O4528" s="122">
        <f t="shared" si="423"/>
        <v>0</v>
      </c>
      <c r="P4528" s="123"/>
    </row>
    <row r="4529" spans="2:16" x14ac:dyDescent="0.2">
      <c r="B4529" s="124"/>
      <c r="C4529" s="137"/>
      <c r="D4529" s="138">
        <f t="shared" si="420"/>
        <v>0</v>
      </c>
      <c r="E4529" s="231"/>
      <c r="F4529" s="119"/>
      <c r="G4529" s="139">
        <f t="shared" si="424"/>
        <v>0</v>
      </c>
      <c r="H4529" s="140">
        <f t="shared" si="421"/>
        <v>0</v>
      </c>
      <c r="I4529" s="122">
        <f t="shared" si="425"/>
        <v>0</v>
      </c>
      <c r="K4529" s="120"/>
      <c r="L4529" s="141" t="e">
        <f t="shared" si="422"/>
        <v>#N/A</v>
      </c>
      <c r="M4529" s="142">
        <f>IF(C4529="ZZ Group",(SUM(IFERROR(SUM(VLOOKUP(C4529,SpeciesLookup,37,FALSE)*E4529/L4529*20*0.001),0)*(1-G4529))),SUM(IFERROR(SUM(VLOOKUP(C4529,SpeciesLookup,37,FALSE)/L4529*'6. Look Up Tables'!$M$9*0.001),0)*(1-G4529)))</f>
        <v>0</v>
      </c>
      <c r="N4529" s="120" t="s">
        <v>114</v>
      </c>
      <c r="O4529" s="122">
        <f t="shared" si="423"/>
        <v>0</v>
      </c>
      <c r="P4529" s="123"/>
    </row>
    <row r="4530" spans="2:16" x14ac:dyDescent="0.2">
      <c r="B4530" s="124"/>
      <c r="C4530" s="137"/>
      <c r="D4530" s="138">
        <f t="shared" si="420"/>
        <v>0</v>
      </c>
      <c r="E4530" s="231"/>
      <c r="F4530" s="119"/>
      <c r="G4530" s="139">
        <f t="shared" si="424"/>
        <v>0</v>
      </c>
      <c r="H4530" s="140">
        <f t="shared" si="421"/>
        <v>0</v>
      </c>
      <c r="I4530" s="122">
        <f t="shared" si="425"/>
        <v>0</v>
      </c>
      <c r="K4530" s="120"/>
      <c r="L4530" s="141" t="e">
        <f t="shared" si="422"/>
        <v>#N/A</v>
      </c>
      <c r="M4530" s="142">
        <f>IF(C4530="ZZ Group",(SUM(IFERROR(SUM(VLOOKUP(C4530,SpeciesLookup,37,FALSE)*E4530/L4530*20*0.001),0)*(1-G4530))),SUM(IFERROR(SUM(VLOOKUP(C4530,SpeciesLookup,37,FALSE)/L4530*'6. Look Up Tables'!$M$9*0.001),0)*(1-G4530)))</f>
        <v>0</v>
      </c>
      <c r="N4530" s="120" t="s">
        <v>114</v>
      </c>
      <c r="O4530" s="122">
        <f t="shared" si="423"/>
        <v>0</v>
      </c>
      <c r="P4530" s="123"/>
    </row>
    <row r="4531" spans="2:16" x14ac:dyDescent="0.2">
      <c r="B4531" s="124"/>
      <c r="C4531" s="137"/>
      <c r="D4531" s="138">
        <f t="shared" si="420"/>
        <v>0</v>
      </c>
      <c r="E4531" s="231"/>
      <c r="F4531" s="119"/>
      <c r="G4531" s="139">
        <f t="shared" si="424"/>
        <v>0</v>
      </c>
      <c r="H4531" s="140">
        <f t="shared" si="421"/>
        <v>0</v>
      </c>
      <c r="I4531" s="122">
        <f t="shared" si="425"/>
        <v>0</v>
      </c>
      <c r="K4531" s="120"/>
      <c r="L4531" s="141" t="e">
        <f t="shared" si="422"/>
        <v>#N/A</v>
      </c>
      <c r="M4531" s="142">
        <f>IF(C4531="ZZ Group",(SUM(IFERROR(SUM(VLOOKUP(C4531,SpeciesLookup,37,FALSE)*E4531/L4531*20*0.001),0)*(1-G4531))),SUM(IFERROR(SUM(VLOOKUP(C4531,SpeciesLookup,37,FALSE)/L4531*'6. Look Up Tables'!$M$9*0.001),0)*(1-G4531)))</f>
        <v>0</v>
      </c>
      <c r="N4531" s="120" t="s">
        <v>114</v>
      </c>
      <c r="O4531" s="122">
        <f t="shared" si="423"/>
        <v>0</v>
      </c>
      <c r="P4531" s="123"/>
    </row>
    <row r="4532" spans="2:16" x14ac:dyDescent="0.2">
      <c r="B4532" s="124"/>
      <c r="C4532" s="137"/>
      <c r="D4532" s="138">
        <f t="shared" si="420"/>
        <v>0</v>
      </c>
      <c r="E4532" s="231"/>
      <c r="F4532" s="119"/>
      <c r="G4532" s="139">
        <f t="shared" si="424"/>
        <v>0</v>
      </c>
      <c r="H4532" s="140">
        <f t="shared" si="421"/>
        <v>0</v>
      </c>
      <c r="I4532" s="122">
        <f t="shared" si="425"/>
        <v>0</v>
      </c>
      <c r="K4532" s="120"/>
      <c r="L4532" s="141" t="e">
        <f t="shared" si="422"/>
        <v>#N/A</v>
      </c>
      <c r="M4532" s="142">
        <f>IF(C4532="ZZ Group",(SUM(IFERROR(SUM(VLOOKUP(C4532,SpeciesLookup,37,FALSE)*E4532/L4532*20*0.001),0)*(1-G4532))),SUM(IFERROR(SUM(VLOOKUP(C4532,SpeciesLookup,37,FALSE)/L4532*'6. Look Up Tables'!$M$9*0.001),0)*(1-G4532)))</f>
        <v>0</v>
      </c>
      <c r="N4532" s="120" t="s">
        <v>114</v>
      </c>
      <c r="O4532" s="122">
        <f t="shared" si="423"/>
        <v>0</v>
      </c>
      <c r="P4532" s="123"/>
    </row>
    <row r="4533" spans="2:16" x14ac:dyDescent="0.2">
      <c r="B4533" s="124"/>
      <c r="C4533" s="137"/>
      <c r="D4533" s="138">
        <f t="shared" si="420"/>
        <v>0</v>
      </c>
      <c r="E4533" s="231"/>
      <c r="F4533" s="119"/>
      <c r="G4533" s="139">
        <f t="shared" si="424"/>
        <v>0</v>
      </c>
      <c r="H4533" s="140">
        <f t="shared" si="421"/>
        <v>0</v>
      </c>
      <c r="I4533" s="122">
        <f t="shared" si="425"/>
        <v>0</v>
      </c>
      <c r="K4533" s="120"/>
      <c r="L4533" s="141" t="e">
        <f t="shared" si="422"/>
        <v>#N/A</v>
      </c>
      <c r="M4533" s="142">
        <f>IF(C4533="ZZ Group",(SUM(IFERROR(SUM(VLOOKUP(C4533,SpeciesLookup,37,FALSE)*E4533/L4533*20*0.001),0)*(1-G4533))),SUM(IFERROR(SUM(VLOOKUP(C4533,SpeciesLookup,37,FALSE)/L4533*'6. Look Up Tables'!$M$9*0.001),0)*(1-G4533)))</f>
        <v>0</v>
      </c>
      <c r="N4533" s="120" t="s">
        <v>114</v>
      </c>
      <c r="O4533" s="122">
        <f t="shared" si="423"/>
        <v>0</v>
      </c>
      <c r="P4533" s="123"/>
    </row>
    <row r="4534" spans="2:16" x14ac:dyDescent="0.2">
      <c r="B4534" s="124"/>
      <c r="C4534" s="137"/>
      <c r="D4534" s="138">
        <f t="shared" si="420"/>
        <v>0</v>
      </c>
      <c r="E4534" s="231"/>
      <c r="F4534" s="119"/>
      <c r="G4534" s="139">
        <f t="shared" si="424"/>
        <v>0</v>
      </c>
      <c r="H4534" s="140">
        <f t="shared" si="421"/>
        <v>0</v>
      </c>
      <c r="I4534" s="122">
        <f t="shared" si="425"/>
        <v>0</v>
      </c>
      <c r="K4534" s="120"/>
      <c r="L4534" s="141" t="e">
        <f t="shared" si="422"/>
        <v>#N/A</v>
      </c>
      <c r="M4534" s="142">
        <f>IF(C4534="ZZ Group",(SUM(IFERROR(SUM(VLOOKUP(C4534,SpeciesLookup,37,FALSE)*E4534/L4534*20*0.001),0)*(1-G4534))),SUM(IFERROR(SUM(VLOOKUP(C4534,SpeciesLookup,37,FALSE)/L4534*'6. Look Up Tables'!$M$9*0.001),0)*(1-G4534)))</f>
        <v>0</v>
      </c>
      <c r="N4534" s="120" t="s">
        <v>114</v>
      </c>
      <c r="O4534" s="122">
        <f t="shared" si="423"/>
        <v>0</v>
      </c>
      <c r="P4534" s="123"/>
    </row>
    <row r="4535" spans="2:16" x14ac:dyDescent="0.2">
      <c r="B4535" s="124"/>
      <c r="C4535" s="137"/>
      <c r="D4535" s="138">
        <f t="shared" si="420"/>
        <v>0</v>
      </c>
      <c r="E4535" s="231"/>
      <c r="F4535" s="119"/>
      <c r="G4535" s="139">
        <f t="shared" si="424"/>
        <v>0</v>
      </c>
      <c r="H4535" s="140">
        <f t="shared" si="421"/>
        <v>0</v>
      </c>
      <c r="I4535" s="122">
        <f t="shared" si="425"/>
        <v>0</v>
      </c>
      <c r="K4535" s="120"/>
      <c r="L4535" s="141" t="e">
        <f t="shared" si="422"/>
        <v>#N/A</v>
      </c>
      <c r="M4535" s="142">
        <f>IF(C4535="ZZ Group",(SUM(IFERROR(SUM(VLOOKUP(C4535,SpeciesLookup,37,FALSE)*E4535/L4535*20*0.001),0)*(1-G4535))),SUM(IFERROR(SUM(VLOOKUP(C4535,SpeciesLookup,37,FALSE)/L4535*'6. Look Up Tables'!$M$9*0.001),0)*(1-G4535)))</f>
        <v>0</v>
      </c>
      <c r="N4535" s="120" t="s">
        <v>114</v>
      </c>
      <c r="O4535" s="122">
        <f t="shared" si="423"/>
        <v>0</v>
      </c>
      <c r="P4535" s="123"/>
    </row>
    <row r="4536" spans="2:16" x14ac:dyDescent="0.2">
      <c r="B4536" s="124"/>
      <c r="C4536" s="137"/>
      <c r="D4536" s="138">
        <f t="shared" si="420"/>
        <v>0</v>
      </c>
      <c r="E4536" s="231"/>
      <c r="F4536" s="119"/>
      <c r="G4536" s="139">
        <f t="shared" si="424"/>
        <v>0</v>
      </c>
      <c r="H4536" s="140">
        <f t="shared" si="421"/>
        <v>0</v>
      </c>
      <c r="I4536" s="122">
        <f t="shared" si="425"/>
        <v>0</v>
      </c>
      <c r="K4536" s="120"/>
      <c r="L4536" s="141" t="e">
        <f t="shared" si="422"/>
        <v>#N/A</v>
      </c>
      <c r="M4536" s="142">
        <f>IF(C4536="ZZ Group",(SUM(IFERROR(SUM(VLOOKUP(C4536,SpeciesLookup,37,FALSE)*E4536/L4536*20*0.001),0)*(1-G4536))),SUM(IFERROR(SUM(VLOOKUP(C4536,SpeciesLookup,37,FALSE)/L4536*'6. Look Up Tables'!$M$9*0.001),0)*(1-G4536)))</f>
        <v>0</v>
      </c>
      <c r="N4536" s="120" t="s">
        <v>114</v>
      </c>
      <c r="O4536" s="122">
        <f t="shared" si="423"/>
        <v>0</v>
      </c>
      <c r="P4536" s="123"/>
    </row>
    <row r="4537" spans="2:16" x14ac:dyDescent="0.2">
      <c r="B4537" s="124"/>
      <c r="C4537" s="137"/>
      <c r="D4537" s="138">
        <f t="shared" si="420"/>
        <v>0</v>
      </c>
      <c r="E4537" s="231"/>
      <c r="F4537" s="119"/>
      <c r="G4537" s="139">
        <f t="shared" si="424"/>
        <v>0</v>
      </c>
      <c r="H4537" s="140">
        <f t="shared" si="421"/>
        <v>0</v>
      </c>
      <c r="I4537" s="122">
        <f t="shared" si="425"/>
        <v>0</v>
      </c>
      <c r="K4537" s="120"/>
      <c r="L4537" s="141" t="e">
        <f t="shared" si="422"/>
        <v>#N/A</v>
      </c>
      <c r="M4537" s="142">
        <f>IF(C4537="ZZ Group",(SUM(IFERROR(SUM(VLOOKUP(C4537,SpeciesLookup,37,FALSE)*E4537/L4537*20*0.001),0)*(1-G4537))),SUM(IFERROR(SUM(VLOOKUP(C4537,SpeciesLookup,37,FALSE)/L4537*'6. Look Up Tables'!$M$9*0.001),0)*(1-G4537)))</f>
        <v>0</v>
      </c>
      <c r="N4537" s="120" t="s">
        <v>114</v>
      </c>
      <c r="O4537" s="122">
        <f t="shared" si="423"/>
        <v>0</v>
      </c>
      <c r="P4537" s="123"/>
    </row>
    <row r="4538" spans="2:16" x14ac:dyDescent="0.2">
      <c r="B4538" s="124"/>
      <c r="C4538" s="137"/>
      <c r="D4538" s="138">
        <f t="shared" si="420"/>
        <v>0</v>
      </c>
      <c r="E4538" s="231"/>
      <c r="F4538" s="119"/>
      <c r="G4538" s="139">
        <f t="shared" si="424"/>
        <v>0</v>
      </c>
      <c r="H4538" s="140">
        <f t="shared" si="421"/>
        <v>0</v>
      </c>
      <c r="I4538" s="122">
        <f t="shared" si="425"/>
        <v>0</v>
      </c>
      <c r="K4538" s="120"/>
      <c r="L4538" s="141" t="e">
        <f t="shared" si="422"/>
        <v>#N/A</v>
      </c>
      <c r="M4538" s="142">
        <f>IF(C4538="ZZ Group",(SUM(IFERROR(SUM(VLOOKUP(C4538,SpeciesLookup,37,FALSE)*E4538/L4538*20*0.001),0)*(1-G4538))),SUM(IFERROR(SUM(VLOOKUP(C4538,SpeciesLookup,37,FALSE)/L4538*'6. Look Up Tables'!$M$9*0.001),0)*(1-G4538)))</f>
        <v>0</v>
      </c>
      <c r="N4538" s="120" t="s">
        <v>114</v>
      </c>
      <c r="O4538" s="122">
        <f t="shared" si="423"/>
        <v>0</v>
      </c>
      <c r="P4538" s="123"/>
    </row>
    <row r="4539" spans="2:16" x14ac:dyDescent="0.2">
      <c r="B4539" s="124"/>
      <c r="C4539" s="137"/>
      <c r="D4539" s="138">
        <f t="shared" si="420"/>
        <v>0</v>
      </c>
      <c r="E4539" s="231"/>
      <c r="F4539" s="119"/>
      <c r="G4539" s="139">
        <f t="shared" si="424"/>
        <v>0</v>
      </c>
      <c r="H4539" s="140">
        <f t="shared" si="421"/>
        <v>0</v>
      </c>
      <c r="I4539" s="122">
        <f t="shared" si="425"/>
        <v>0</v>
      </c>
      <c r="K4539" s="120"/>
      <c r="L4539" s="141" t="e">
        <f t="shared" si="422"/>
        <v>#N/A</v>
      </c>
      <c r="M4539" s="142">
        <f>IF(C4539="ZZ Group",(SUM(IFERROR(SUM(VLOOKUP(C4539,SpeciesLookup,37,FALSE)*E4539/L4539*20*0.001),0)*(1-G4539))),SUM(IFERROR(SUM(VLOOKUP(C4539,SpeciesLookup,37,FALSE)/L4539*'6. Look Up Tables'!$M$9*0.001),0)*(1-G4539)))</f>
        <v>0</v>
      </c>
      <c r="N4539" s="120" t="s">
        <v>114</v>
      </c>
      <c r="O4539" s="122">
        <f t="shared" si="423"/>
        <v>0</v>
      </c>
      <c r="P4539" s="123"/>
    </row>
    <row r="4540" spans="2:16" x14ac:dyDescent="0.2">
      <c r="B4540" s="124"/>
      <c r="C4540" s="137"/>
      <c r="D4540" s="138">
        <f t="shared" si="420"/>
        <v>0</v>
      </c>
      <c r="E4540" s="231"/>
      <c r="F4540" s="119"/>
      <c r="G4540" s="139">
        <f t="shared" si="424"/>
        <v>0</v>
      </c>
      <c r="H4540" s="140">
        <f t="shared" si="421"/>
        <v>0</v>
      </c>
      <c r="I4540" s="122">
        <f t="shared" si="425"/>
        <v>0</v>
      </c>
      <c r="K4540" s="120"/>
      <c r="L4540" s="141" t="e">
        <f t="shared" si="422"/>
        <v>#N/A</v>
      </c>
      <c r="M4540" s="142">
        <f>IF(C4540="ZZ Group",(SUM(IFERROR(SUM(VLOOKUP(C4540,SpeciesLookup,37,FALSE)*E4540/L4540*20*0.001),0)*(1-G4540))),SUM(IFERROR(SUM(VLOOKUP(C4540,SpeciesLookup,37,FALSE)/L4540*'6. Look Up Tables'!$M$9*0.001),0)*(1-G4540)))</f>
        <v>0</v>
      </c>
      <c r="N4540" s="120" t="s">
        <v>114</v>
      </c>
      <c r="O4540" s="122">
        <f t="shared" si="423"/>
        <v>0</v>
      </c>
      <c r="P4540" s="123"/>
    </row>
    <row r="4541" spans="2:16" x14ac:dyDescent="0.2">
      <c r="B4541" s="124"/>
      <c r="C4541" s="137"/>
      <c r="D4541" s="138">
        <f t="shared" si="420"/>
        <v>0</v>
      </c>
      <c r="E4541" s="231"/>
      <c r="F4541" s="119"/>
      <c r="G4541" s="139">
        <f t="shared" si="424"/>
        <v>0</v>
      </c>
      <c r="H4541" s="140">
        <f t="shared" si="421"/>
        <v>0</v>
      </c>
      <c r="I4541" s="122">
        <f t="shared" si="425"/>
        <v>0</v>
      </c>
      <c r="K4541" s="120"/>
      <c r="L4541" s="141" t="e">
        <f t="shared" si="422"/>
        <v>#N/A</v>
      </c>
      <c r="M4541" s="142">
        <f>IF(C4541="ZZ Group",(SUM(IFERROR(SUM(VLOOKUP(C4541,SpeciesLookup,37,FALSE)*E4541/L4541*20*0.001),0)*(1-G4541))),SUM(IFERROR(SUM(VLOOKUP(C4541,SpeciesLookup,37,FALSE)/L4541*'6. Look Up Tables'!$M$9*0.001),0)*(1-G4541)))</f>
        <v>0</v>
      </c>
      <c r="N4541" s="120" t="s">
        <v>114</v>
      </c>
      <c r="O4541" s="122">
        <f t="shared" si="423"/>
        <v>0</v>
      </c>
      <c r="P4541" s="123"/>
    </row>
    <row r="4542" spans="2:16" x14ac:dyDescent="0.2">
      <c r="B4542" s="124"/>
      <c r="C4542" s="137"/>
      <c r="D4542" s="138">
        <f t="shared" si="420"/>
        <v>0</v>
      </c>
      <c r="E4542" s="231"/>
      <c r="F4542" s="119"/>
      <c r="G4542" s="139">
        <f t="shared" si="424"/>
        <v>0</v>
      </c>
      <c r="H4542" s="140">
        <f t="shared" si="421"/>
        <v>0</v>
      </c>
      <c r="I4542" s="122">
        <f t="shared" si="425"/>
        <v>0</v>
      </c>
      <c r="K4542" s="120"/>
      <c r="L4542" s="141" t="e">
        <f t="shared" si="422"/>
        <v>#N/A</v>
      </c>
      <c r="M4542" s="142">
        <f>IF(C4542="ZZ Group",(SUM(IFERROR(SUM(VLOOKUP(C4542,SpeciesLookup,37,FALSE)*E4542/L4542*20*0.001),0)*(1-G4542))),SUM(IFERROR(SUM(VLOOKUP(C4542,SpeciesLookup,37,FALSE)/L4542*'6. Look Up Tables'!$M$9*0.001),0)*(1-G4542)))</f>
        <v>0</v>
      </c>
      <c r="N4542" s="120" t="s">
        <v>114</v>
      </c>
      <c r="O4542" s="122">
        <f t="shared" si="423"/>
        <v>0</v>
      </c>
      <c r="P4542" s="123"/>
    </row>
    <row r="4543" spans="2:16" x14ac:dyDescent="0.2">
      <c r="B4543" s="124"/>
      <c r="C4543" s="137"/>
      <c r="D4543" s="138">
        <f t="shared" si="420"/>
        <v>0</v>
      </c>
      <c r="E4543" s="231"/>
      <c r="F4543" s="119"/>
      <c r="G4543" s="139">
        <f t="shared" si="424"/>
        <v>0</v>
      </c>
      <c r="H4543" s="140">
        <f t="shared" si="421"/>
        <v>0</v>
      </c>
      <c r="I4543" s="122">
        <f t="shared" si="425"/>
        <v>0</v>
      </c>
      <c r="K4543" s="120"/>
      <c r="L4543" s="141" t="e">
        <f t="shared" si="422"/>
        <v>#N/A</v>
      </c>
      <c r="M4543" s="142">
        <f>IF(C4543="ZZ Group",(SUM(IFERROR(SUM(VLOOKUP(C4543,SpeciesLookup,37,FALSE)*E4543/L4543*20*0.001),0)*(1-G4543))),SUM(IFERROR(SUM(VLOOKUP(C4543,SpeciesLookup,37,FALSE)/L4543*'6. Look Up Tables'!$M$9*0.001),0)*(1-G4543)))</f>
        <v>0</v>
      </c>
      <c r="N4543" s="120" t="s">
        <v>114</v>
      </c>
      <c r="O4543" s="122">
        <f t="shared" si="423"/>
        <v>0</v>
      </c>
      <c r="P4543" s="123"/>
    </row>
    <row r="4544" spans="2:16" x14ac:dyDescent="0.2">
      <c r="B4544" s="124"/>
      <c r="C4544" s="137"/>
      <c r="D4544" s="138">
        <f t="shared" si="420"/>
        <v>0</v>
      </c>
      <c r="E4544" s="231"/>
      <c r="F4544" s="119"/>
      <c r="G4544" s="139">
        <f t="shared" si="424"/>
        <v>0</v>
      </c>
      <c r="H4544" s="140">
        <f t="shared" si="421"/>
        <v>0</v>
      </c>
      <c r="I4544" s="122">
        <f t="shared" si="425"/>
        <v>0</v>
      </c>
      <c r="K4544" s="120"/>
      <c r="L4544" s="141" t="e">
        <f t="shared" si="422"/>
        <v>#N/A</v>
      </c>
      <c r="M4544" s="142">
        <f>IF(C4544="ZZ Group",(SUM(IFERROR(SUM(VLOOKUP(C4544,SpeciesLookup,37,FALSE)*E4544/L4544*20*0.001),0)*(1-G4544))),SUM(IFERROR(SUM(VLOOKUP(C4544,SpeciesLookup,37,FALSE)/L4544*'6. Look Up Tables'!$M$9*0.001),0)*(1-G4544)))</f>
        <v>0</v>
      </c>
      <c r="N4544" s="120" t="s">
        <v>114</v>
      </c>
      <c r="O4544" s="122">
        <f t="shared" si="423"/>
        <v>0</v>
      </c>
      <c r="P4544" s="123"/>
    </row>
    <row r="4545" spans="2:16" x14ac:dyDescent="0.2">
      <c r="B4545" s="124"/>
      <c r="C4545" s="137"/>
      <c r="D4545" s="138">
        <f t="shared" ref="D4545:D4608" si="426">IFERROR(VLOOKUP(C4545,SpeciesLookup,25,FALSE),0)</f>
        <v>0</v>
      </c>
      <c r="E4545" s="231"/>
      <c r="F4545" s="119"/>
      <c r="G4545" s="139">
        <f t="shared" si="424"/>
        <v>0</v>
      </c>
      <c r="H4545" s="140">
        <f t="shared" ref="H4545:H4608" si="427">IFERROR(VLOOKUP(C4545,SpeciesLookup,26,FALSE),0)</f>
        <v>0</v>
      </c>
      <c r="I4545" s="122">
        <f t="shared" si="425"/>
        <v>0</v>
      </c>
      <c r="K4545" s="120"/>
      <c r="L4545" s="141" t="e">
        <f t="shared" ref="L4545:L4608" si="428">VLOOKUP(K4545,AWHC,2,FALSE)</f>
        <v>#N/A</v>
      </c>
      <c r="M4545" s="142">
        <f>IF(C4545="ZZ Group",(SUM(IFERROR(SUM(VLOOKUP(C4545,SpeciesLookup,37,FALSE)*E4545/L4545*20*0.001),0)*(1-G4545))),SUM(IFERROR(SUM(VLOOKUP(C4545,SpeciesLookup,37,FALSE)/L4545*'6. Look Up Tables'!$M$9*0.001),0)*(1-G4545)))</f>
        <v>0</v>
      </c>
      <c r="N4545" s="120" t="s">
        <v>114</v>
      </c>
      <c r="O4545" s="122">
        <f t="shared" ref="O4545:O4608" si="429">IF(N4545="Yes",M4545*0.8,M4545)</f>
        <v>0</v>
      </c>
      <c r="P4545" s="123"/>
    </row>
    <row r="4546" spans="2:16" x14ac:dyDescent="0.2">
      <c r="B4546" s="124"/>
      <c r="C4546" s="137"/>
      <c r="D4546" s="138">
        <f t="shared" si="426"/>
        <v>0</v>
      </c>
      <c r="E4546" s="231"/>
      <c r="F4546" s="119"/>
      <c r="G4546" s="139">
        <f t="shared" si="424"/>
        <v>0</v>
      </c>
      <c r="H4546" s="140">
        <f t="shared" si="427"/>
        <v>0</v>
      </c>
      <c r="I4546" s="122">
        <f t="shared" si="425"/>
        <v>0</v>
      </c>
      <c r="K4546" s="120"/>
      <c r="L4546" s="141" t="e">
        <f t="shared" si="428"/>
        <v>#N/A</v>
      </c>
      <c r="M4546" s="142">
        <f>IF(C4546="ZZ Group",(SUM(IFERROR(SUM(VLOOKUP(C4546,SpeciesLookup,37,FALSE)*E4546/L4546*20*0.001),0)*(1-G4546))),SUM(IFERROR(SUM(VLOOKUP(C4546,SpeciesLookup,37,FALSE)/L4546*'6. Look Up Tables'!$M$9*0.001),0)*(1-G4546)))</f>
        <v>0</v>
      </c>
      <c r="N4546" s="120" t="s">
        <v>114</v>
      </c>
      <c r="O4546" s="122">
        <f t="shared" si="429"/>
        <v>0</v>
      </c>
      <c r="P4546" s="123"/>
    </row>
    <row r="4547" spans="2:16" x14ac:dyDescent="0.2">
      <c r="B4547" s="124"/>
      <c r="C4547" s="137"/>
      <c r="D4547" s="138">
        <f t="shared" si="426"/>
        <v>0</v>
      </c>
      <c r="E4547" s="231"/>
      <c r="F4547" s="119"/>
      <c r="G4547" s="139">
        <f t="shared" si="424"/>
        <v>0</v>
      </c>
      <c r="H4547" s="140">
        <f t="shared" si="427"/>
        <v>0</v>
      </c>
      <c r="I4547" s="122">
        <f t="shared" si="425"/>
        <v>0</v>
      </c>
      <c r="K4547" s="120"/>
      <c r="L4547" s="141" t="e">
        <f t="shared" si="428"/>
        <v>#N/A</v>
      </c>
      <c r="M4547" s="142">
        <f>IF(C4547="ZZ Group",(SUM(IFERROR(SUM(VLOOKUP(C4547,SpeciesLookup,37,FALSE)*E4547/L4547*20*0.001),0)*(1-G4547))),SUM(IFERROR(SUM(VLOOKUP(C4547,SpeciesLookup,37,FALSE)/L4547*'6. Look Up Tables'!$M$9*0.001),0)*(1-G4547)))</f>
        <v>0</v>
      </c>
      <c r="N4547" s="120" t="s">
        <v>114</v>
      </c>
      <c r="O4547" s="122">
        <f t="shared" si="429"/>
        <v>0</v>
      </c>
      <c r="P4547" s="123"/>
    </row>
    <row r="4548" spans="2:16" x14ac:dyDescent="0.2">
      <c r="B4548" s="124"/>
      <c r="C4548" s="137"/>
      <c r="D4548" s="138">
        <f t="shared" si="426"/>
        <v>0</v>
      </c>
      <c r="E4548" s="231"/>
      <c r="F4548" s="119"/>
      <c r="G4548" s="139">
        <f t="shared" si="424"/>
        <v>0</v>
      </c>
      <c r="H4548" s="140">
        <f t="shared" si="427"/>
        <v>0</v>
      </c>
      <c r="I4548" s="122">
        <f t="shared" si="425"/>
        <v>0</v>
      </c>
      <c r="K4548" s="120"/>
      <c r="L4548" s="141" t="e">
        <f t="shared" si="428"/>
        <v>#N/A</v>
      </c>
      <c r="M4548" s="142">
        <f>IF(C4548="ZZ Group",(SUM(IFERROR(SUM(VLOOKUP(C4548,SpeciesLookup,37,FALSE)*E4548/L4548*20*0.001),0)*(1-G4548))),SUM(IFERROR(SUM(VLOOKUP(C4548,SpeciesLookup,37,FALSE)/L4548*'6. Look Up Tables'!$M$9*0.001),0)*(1-G4548)))</f>
        <v>0</v>
      </c>
      <c r="N4548" s="120" t="s">
        <v>114</v>
      </c>
      <c r="O4548" s="122">
        <f t="shared" si="429"/>
        <v>0</v>
      </c>
      <c r="P4548" s="123"/>
    </row>
    <row r="4549" spans="2:16" x14ac:dyDescent="0.2">
      <c r="B4549" s="124"/>
      <c r="C4549" s="137"/>
      <c r="D4549" s="138">
        <f t="shared" si="426"/>
        <v>0</v>
      </c>
      <c r="E4549" s="231"/>
      <c r="F4549" s="119"/>
      <c r="G4549" s="139">
        <f t="shared" si="424"/>
        <v>0</v>
      </c>
      <c r="H4549" s="140">
        <f t="shared" si="427"/>
        <v>0</v>
      </c>
      <c r="I4549" s="122">
        <f t="shared" si="425"/>
        <v>0</v>
      </c>
      <c r="K4549" s="120"/>
      <c r="L4549" s="141" t="e">
        <f t="shared" si="428"/>
        <v>#N/A</v>
      </c>
      <c r="M4549" s="142">
        <f>IF(C4549="ZZ Group",(SUM(IFERROR(SUM(VLOOKUP(C4549,SpeciesLookup,37,FALSE)*E4549/L4549*20*0.001),0)*(1-G4549))),SUM(IFERROR(SUM(VLOOKUP(C4549,SpeciesLookup,37,FALSE)/L4549*'6. Look Up Tables'!$M$9*0.001),0)*(1-G4549)))</f>
        <v>0</v>
      </c>
      <c r="N4549" s="120" t="s">
        <v>114</v>
      </c>
      <c r="O4549" s="122">
        <f t="shared" si="429"/>
        <v>0</v>
      </c>
      <c r="P4549" s="123"/>
    </row>
    <row r="4550" spans="2:16" x14ac:dyDescent="0.2">
      <c r="B4550" s="124"/>
      <c r="C4550" s="137"/>
      <c r="D4550" s="138">
        <f t="shared" si="426"/>
        <v>0</v>
      </c>
      <c r="E4550" s="231"/>
      <c r="F4550" s="119"/>
      <c r="G4550" s="139">
        <f t="shared" si="424"/>
        <v>0</v>
      </c>
      <c r="H4550" s="140">
        <f t="shared" si="427"/>
        <v>0</v>
      </c>
      <c r="I4550" s="122">
        <f t="shared" si="425"/>
        <v>0</v>
      </c>
      <c r="K4550" s="120"/>
      <c r="L4550" s="141" t="e">
        <f t="shared" si="428"/>
        <v>#N/A</v>
      </c>
      <c r="M4550" s="142">
        <f>IF(C4550="ZZ Group",(SUM(IFERROR(SUM(VLOOKUP(C4550,SpeciesLookup,37,FALSE)*E4550/L4550*20*0.001),0)*(1-G4550))),SUM(IFERROR(SUM(VLOOKUP(C4550,SpeciesLookup,37,FALSE)/L4550*'6. Look Up Tables'!$M$9*0.001),0)*(1-G4550)))</f>
        <v>0</v>
      </c>
      <c r="N4550" s="120" t="s">
        <v>114</v>
      </c>
      <c r="O4550" s="122">
        <f t="shared" si="429"/>
        <v>0</v>
      </c>
      <c r="P4550" s="123"/>
    </row>
    <row r="4551" spans="2:16" x14ac:dyDescent="0.2">
      <c r="B4551" s="124"/>
      <c r="C4551" s="137"/>
      <c r="D4551" s="138">
        <f t="shared" si="426"/>
        <v>0</v>
      </c>
      <c r="E4551" s="231"/>
      <c r="F4551" s="119"/>
      <c r="G4551" s="139">
        <f t="shared" si="424"/>
        <v>0</v>
      </c>
      <c r="H4551" s="140">
        <f t="shared" si="427"/>
        <v>0</v>
      </c>
      <c r="I4551" s="122">
        <f t="shared" si="425"/>
        <v>0</v>
      </c>
      <c r="K4551" s="120"/>
      <c r="L4551" s="141" t="e">
        <f t="shared" si="428"/>
        <v>#N/A</v>
      </c>
      <c r="M4551" s="142">
        <f>IF(C4551="ZZ Group",(SUM(IFERROR(SUM(VLOOKUP(C4551,SpeciesLookup,37,FALSE)*E4551/L4551*20*0.001),0)*(1-G4551))),SUM(IFERROR(SUM(VLOOKUP(C4551,SpeciesLookup,37,FALSE)/L4551*'6. Look Up Tables'!$M$9*0.001),0)*(1-G4551)))</f>
        <v>0</v>
      </c>
      <c r="N4551" s="120" t="s">
        <v>114</v>
      </c>
      <c r="O4551" s="122">
        <f t="shared" si="429"/>
        <v>0</v>
      </c>
      <c r="P4551" s="123"/>
    </row>
    <row r="4552" spans="2:16" x14ac:dyDescent="0.2">
      <c r="B4552" s="124"/>
      <c r="C4552" s="137"/>
      <c r="D4552" s="138">
        <f t="shared" si="426"/>
        <v>0</v>
      </c>
      <c r="E4552" s="231"/>
      <c r="F4552" s="119"/>
      <c r="G4552" s="139">
        <f t="shared" si="424"/>
        <v>0</v>
      </c>
      <c r="H4552" s="140">
        <f t="shared" si="427"/>
        <v>0</v>
      </c>
      <c r="I4552" s="122">
        <f t="shared" si="425"/>
        <v>0</v>
      </c>
      <c r="K4552" s="120"/>
      <c r="L4552" s="141" t="e">
        <f t="shared" si="428"/>
        <v>#N/A</v>
      </c>
      <c r="M4552" s="142">
        <f>IF(C4552="ZZ Group",(SUM(IFERROR(SUM(VLOOKUP(C4552,SpeciesLookup,37,FALSE)*E4552/L4552*20*0.001),0)*(1-G4552))),SUM(IFERROR(SUM(VLOOKUP(C4552,SpeciesLookup,37,FALSE)/L4552*'6. Look Up Tables'!$M$9*0.001),0)*(1-G4552)))</f>
        <v>0</v>
      </c>
      <c r="N4552" s="120" t="s">
        <v>114</v>
      </c>
      <c r="O4552" s="122">
        <f t="shared" si="429"/>
        <v>0</v>
      </c>
      <c r="P4552" s="123"/>
    </row>
    <row r="4553" spans="2:16" x14ac:dyDescent="0.2">
      <c r="B4553" s="124"/>
      <c r="C4553" s="137"/>
      <c r="D4553" s="138">
        <f t="shared" si="426"/>
        <v>0</v>
      </c>
      <c r="E4553" s="231"/>
      <c r="F4553" s="119"/>
      <c r="G4553" s="139">
        <f t="shared" si="424"/>
        <v>0</v>
      </c>
      <c r="H4553" s="140">
        <f t="shared" si="427"/>
        <v>0</v>
      </c>
      <c r="I4553" s="122">
        <f t="shared" si="425"/>
        <v>0</v>
      </c>
      <c r="K4553" s="120"/>
      <c r="L4553" s="141" t="e">
        <f t="shared" si="428"/>
        <v>#N/A</v>
      </c>
      <c r="M4553" s="142">
        <f>IF(C4553="ZZ Group",(SUM(IFERROR(SUM(VLOOKUP(C4553,SpeciesLookup,37,FALSE)*E4553/L4553*20*0.001),0)*(1-G4553))),SUM(IFERROR(SUM(VLOOKUP(C4553,SpeciesLookup,37,FALSE)/L4553*'6. Look Up Tables'!$M$9*0.001),0)*(1-G4553)))</f>
        <v>0</v>
      </c>
      <c r="N4553" s="120" t="s">
        <v>114</v>
      </c>
      <c r="O4553" s="122">
        <f t="shared" si="429"/>
        <v>0</v>
      </c>
      <c r="P4553" s="123"/>
    </row>
    <row r="4554" spans="2:16" x14ac:dyDescent="0.2">
      <c r="B4554" s="124"/>
      <c r="C4554" s="137"/>
      <c r="D4554" s="138">
        <f t="shared" si="426"/>
        <v>0</v>
      </c>
      <c r="E4554" s="231"/>
      <c r="F4554" s="119"/>
      <c r="G4554" s="139">
        <f t="shared" si="424"/>
        <v>0</v>
      </c>
      <c r="H4554" s="140">
        <f t="shared" si="427"/>
        <v>0</v>
      </c>
      <c r="I4554" s="122">
        <f t="shared" si="425"/>
        <v>0</v>
      </c>
      <c r="K4554" s="120"/>
      <c r="L4554" s="141" t="e">
        <f t="shared" si="428"/>
        <v>#N/A</v>
      </c>
      <c r="M4554" s="142">
        <f>IF(C4554="ZZ Group",(SUM(IFERROR(SUM(VLOOKUP(C4554,SpeciesLookup,37,FALSE)*E4554/L4554*20*0.001),0)*(1-G4554))),SUM(IFERROR(SUM(VLOOKUP(C4554,SpeciesLookup,37,FALSE)/L4554*'6. Look Up Tables'!$M$9*0.001),0)*(1-G4554)))</f>
        <v>0</v>
      </c>
      <c r="N4554" s="120" t="s">
        <v>114</v>
      </c>
      <c r="O4554" s="122">
        <f t="shared" si="429"/>
        <v>0</v>
      </c>
      <c r="P4554" s="123"/>
    </row>
    <row r="4555" spans="2:16" x14ac:dyDescent="0.2">
      <c r="B4555" s="124"/>
      <c r="C4555" s="137"/>
      <c r="D4555" s="138">
        <f t="shared" si="426"/>
        <v>0</v>
      </c>
      <c r="E4555" s="231"/>
      <c r="F4555" s="119"/>
      <c r="G4555" s="139">
        <f t="shared" si="424"/>
        <v>0</v>
      </c>
      <c r="H4555" s="140">
        <f t="shared" si="427"/>
        <v>0</v>
      </c>
      <c r="I4555" s="122">
        <f t="shared" si="425"/>
        <v>0</v>
      </c>
      <c r="K4555" s="120"/>
      <c r="L4555" s="141" t="e">
        <f t="shared" si="428"/>
        <v>#N/A</v>
      </c>
      <c r="M4555" s="142">
        <f>IF(C4555="ZZ Group",(SUM(IFERROR(SUM(VLOOKUP(C4555,SpeciesLookup,37,FALSE)*E4555/L4555*20*0.001),0)*(1-G4555))),SUM(IFERROR(SUM(VLOOKUP(C4555,SpeciesLookup,37,FALSE)/L4555*'6. Look Up Tables'!$M$9*0.001),0)*(1-G4555)))</f>
        <v>0</v>
      </c>
      <c r="N4555" s="120" t="s">
        <v>114</v>
      </c>
      <c r="O4555" s="122">
        <f t="shared" si="429"/>
        <v>0</v>
      </c>
      <c r="P4555" s="123"/>
    </row>
    <row r="4556" spans="2:16" x14ac:dyDescent="0.2">
      <c r="B4556" s="124"/>
      <c r="C4556" s="137"/>
      <c r="D4556" s="138">
        <f t="shared" si="426"/>
        <v>0</v>
      </c>
      <c r="E4556" s="231"/>
      <c r="F4556" s="119"/>
      <c r="G4556" s="139">
        <f t="shared" si="424"/>
        <v>0</v>
      </c>
      <c r="H4556" s="140">
        <f t="shared" si="427"/>
        <v>0</v>
      </c>
      <c r="I4556" s="122">
        <f t="shared" si="425"/>
        <v>0</v>
      </c>
      <c r="K4556" s="120"/>
      <c r="L4556" s="141" t="e">
        <f t="shared" si="428"/>
        <v>#N/A</v>
      </c>
      <c r="M4556" s="142">
        <f>IF(C4556="ZZ Group",(SUM(IFERROR(SUM(VLOOKUP(C4556,SpeciesLookup,37,FALSE)*E4556/L4556*20*0.001),0)*(1-G4556))),SUM(IFERROR(SUM(VLOOKUP(C4556,SpeciesLookup,37,FALSE)/L4556*'6. Look Up Tables'!$M$9*0.001),0)*(1-G4556)))</f>
        <v>0</v>
      </c>
      <c r="N4556" s="120" t="s">
        <v>114</v>
      </c>
      <c r="O4556" s="122">
        <f t="shared" si="429"/>
        <v>0</v>
      </c>
      <c r="P4556" s="123"/>
    </row>
    <row r="4557" spans="2:16" x14ac:dyDescent="0.2">
      <c r="B4557" s="124"/>
      <c r="C4557" s="137"/>
      <c r="D4557" s="138">
        <f t="shared" si="426"/>
        <v>0</v>
      </c>
      <c r="E4557" s="231"/>
      <c r="F4557" s="119"/>
      <c r="G4557" s="139">
        <f t="shared" ref="G4557:G4620" si="430">IF(C4557="ZZ Group",SUM(F4557/E4557),(IFERROR(SUM(F4557/(PI()*(D4557)^2)),0)))</f>
        <v>0</v>
      </c>
      <c r="H4557" s="140">
        <f t="shared" si="427"/>
        <v>0</v>
      </c>
      <c r="I4557" s="122">
        <f t="shared" ref="I4557:I4620" si="431">IFERROR(SUM(H4557*(1-G4557)),(E4557*(1-G4557)))</f>
        <v>0</v>
      </c>
      <c r="K4557" s="120"/>
      <c r="L4557" s="141" t="e">
        <f t="shared" si="428"/>
        <v>#N/A</v>
      </c>
      <c r="M4557" s="142">
        <f>IF(C4557="ZZ Group",(SUM(IFERROR(SUM(VLOOKUP(C4557,SpeciesLookup,37,FALSE)*E4557/L4557*20*0.001),0)*(1-G4557))),SUM(IFERROR(SUM(VLOOKUP(C4557,SpeciesLookup,37,FALSE)/L4557*'6. Look Up Tables'!$M$9*0.001),0)*(1-G4557)))</f>
        <v>0</v>
      </c>
      <c r="N4557" s="120" t="s">
        <v>114</v>
      </c>
      <c r="O4557" s="122">
        <f t="shared" si="429"/>
        <v>0</v>
      </c>
      <c r="P4557" s="123"/>
    </row>
    <row r="4558" spans="2:16" x14ac:dyDescent="0.2">
      <c r="B4558" s="124"/>
      <c r="C4558" s="137"/>
      <c r="D4558" s="138">
        <f t="shared" si="426"/>
        <v>0</v>
      </c>
      <c r="E4558" s="231"/>
      <c r="F4558" s="119"/>
      <c r="G4558" s="139">
        <f t="shared" si="430"/>
        <v>0</v>
      </c>
      <c r="H4558" s="140">
        <f t="shared" si="427"/>
        <v>0</v>
      </c>
      <c r="I4558" s="122">
        <f t="shared" si="431"/>
        <v>0</v>
      </c>
      <c r="K4558" s="120"/>
      <c r="L4558" s="141" t="e">
        <f t="shared" si="428"/>
        <v>#N/A</v>
      </c>
      <c r="M4558" s="142">
        <f>IF(C4558="ZZ Group",(SUM(IFERROR(SUM(VLOOKUP(C4558,SpeciesLookup,37,FALSE)*E4558/L4558*20*0.001),0)*(1-G4558))),SUM(IFERROR(SUM(VLOOKUP(C4558,SpeciesLookup,37,FALSE)/L4558*'6. Look Up Tables'!$M$9*0.001),0)*(1-G4558)))</f>
        <v>0</v>
      </c>
      <c r="N4558" s="120" t="s">
        <v>114</v>
      </c>
      <c r="O4558" s="122">
        <f t="shared" si="429"/>
        <v>0</v>
      </c>
      <c r="P4558" s="123"/>
    </row>
    <row r="4559" spans="2:16" x14ac:dyDescent="0.2">
      <c r="B4559" s="124"/>
      <c r="C4559" s="137"/>
      <c r="D4559" s="138">
        <f t="shared" si="426"/>
        <v>0</v>
      </c>
      <c r="E4559" s="231"/>
      <c r="F4559" s="119"/>
      <c r="G4559" s="139">
        <f t="shared" si="430"/>
        <v>0</v>
      </c>
      <c r="H4559" s="140">
        <f t="shared" si="427"/>
        <v>0</v>
      </c>
      <c r="I4559" s="122">
        <f t="shared" si="431"/>
        <v>0</v>
      </c>
      <c r="K4559" s="120"/>
      <c r="L4559" s="141" t="e">
        <f t="shared" si="428"/>
        <v>#N/A</v>
      </c>
      <c r="M4559" s="142">
        <f>IF(C4559="ZZ Group",(SUM(IFERROR(SUM(VLOOKUP(C4559,SpeciesLookup,37,FALSE)*E4559/L4559*20*0.001),0)*(1-G4559))),SUM(IFERROR(SUM(VLOOKUP(C4559,SpeciesLookup,37,FALSE)/L4559*'6. Look Up Tables'!$M$9*0.001),0)*(1-G4559)))</f>
        <v>0</v>
      </c>
      <c r="N4559" s="120" t="s">
        <v>114</v>
      </c>
      <c r="O4559" s="122">
        <f t="shared" si="429"/>
        <v>0</v>
      </c>
      <c r="P4559" s="123"/>
    </row>
    <row r="4560" spans="2:16" x14ac:dyDescent="0.2">
      <c r="B4560" s="124"/>
      <c r="C4560" s="137"/>
      <c r="D4560" s="138">
        <f t="shared" si="426"/>
        <v>0</v>
      </c>
      <c r="E4560" s="231"/>
      <c r="F4560" s="119"/>
      <c r="G4560" s="139">
        <f t="shared" si="430"/>
        <v>0</v>
      </c>
      <c r="H4560" s="140">
        <f t="shared" si="427"/>
        <v>0</v>
      </c>
      <c r="I4560" s="122">
        <f t="shared" si="431"/>
        <v>0</v>
      </c>
      <c r="K4560" s="120"/>
      <c r="L4560" s="141" t="e">
        <f t="shared" si="428"/>
        <v>#N/A</v>
      </c>
      <c r="M4560" s="142">
        <f>IF(C4560="ZZ Group",(SUM(IFERROR(SUM(VLOOKUP(C4560,SpeciesLookup,37,FALSE)*E4560/L4560*20*0.001),0)*(1-G4560))),SUM(IFERROR(SUM(VLOOKUP(C4560,SpeciesLookup,37,FALSE)/L4560*'6. Look Up Tables'!$M$9*0.001),0)*(1-G4560)))</f>
        <v>0</v>
      </c>
      <c r="N4560" s="120" t="s">
        <v>114</v>
      </c>
      <c r="O4560" s="122">
        <f t="shared" si="429"/>
        <v>0</v>
      </c>
      <c r="P4560" s="123"/>
    </row>
    <row r="4561" spans="2:16" x14ac:dyDescent="0.2">
      <c r="B4561" s="124"/>
      <c r="C4561" s="137"/>
      <c r="D4561" s="138">
        <f t="shared" si="426"/>
        <v>0</v>
      </c>
      <c r="E4561" s="231"/>
      <c r="F4561" s="119"/>
      <c r="G4561" s="139">
        <f t="shared" si="430"/>
        <v>0</v>
      </c>
      <c r="H4561" s="140">
        <f t="shared" si="427"/>
        <v>0</v>
      </c>
      <c r="I4561" s="122">
        <f t="shared" si="431"/>
        <v>0</v>
      </c>
      <c r="K4561" s="120"/>
      <c r="L4561" s="141" t="e">
        <f t="shared" si="428"/>
        <v>#N/A</v>
      </c>
      <c r="M4561" s="142">
        <f>IF(C4561="ZZ Group",(SUM(IFERROR(SUM(VLOOKUP(C4561,SpeciesLookup,37,FALSE)*E4561/L4561*20*0.001),0)*(1-G4561))),SUM(IFERROR(SUM(VLOOKUP(C4561,SpeciesLookup,37,FALSE)/L4561*'6. Look Up Tables'!$M$9*0.001),0)*(1-G4561)))</f>
        <v>0</v>
      </c>
      <c r="N4561" s="120" t="s">
        <v>114</v>
      </c>
      <c r="O4561" s="122">
        <f t="shared" si="429"/>
        <v>0</v>
      </c>
      <c r="P4561" s="123"/>
    </row>
    <row r="4562" spans="2:16" x14ac:dyDescent="0.2">
      <c r="B4562" s="124"/>
      <c r="C4562" s="137"/>
      <c r="D4562" s="138">
        <f t="shared" si="426"/>
        <v>0</v>
      </c>
      <c r="E4562" s="231"/>
      <c r="F4562" s="119"/>
      <c r="G4562" s="139">
        <f t="shared" si="430"/>
        <v>0</v>
      </c>
      <c r="H4562" s="140">
        <f t="shared" si="427"/>
        <v>0</v>
      </c>
      <c r="I4562" s="122">
        <f t="shared" si="431"/>
        <v>0</v>
      </c>
      <c r="K4562" s="120"/>
      <c r="L4562" s="141" t="e">
        <f t="shared" si="428"/>
        <v>#N/A</v>
      </c>
      <c r="M4562" s="142">
        <f>IF(C4562="ZZ Group",(SUM(IFERROR(SUM(VLOOKUP(C4562,SpeciesLookup,37,FALSE)*E4562/L4562*20*0.001),0)*(1-G4562))),SUM(IFERROR(SUM(VLOOKUP(C4562,SpeciesLookup,37,FALSE)/L4562*'6. Look Up Tables'!$M$9*0.001),0)*(1-G4562)))</f>
        <v>0</v>
      </c>
      <c r="N4562" s="120" t="s">
        <v>114</v>
      </c>
      <c r="O4562" s="122">
        <f t="shared" si="429"/>
        <v>0</v>
      </c>
      <c r="P4562" s="123"/>
    </row>
    <row r="4563" spans="2:16" x14ac:dyDescent="0.2">
      <c r="B4563" s="124"/>
      <c r="C4563" s="137"/>
      <c r="D4563" s="138">
        <f t="shared" si="426"/>
        <v>0</v>
      </c>
      <c r="E4563" s="231"/>
      <c r="F4563" s="119"/>
      <c r="G4563" s="139">
        <f t="shared" si="430"/>
        <v>0</v>
      </c>
      <c r="H4563" s="140">
        <f t="shared" si="427"/>
        <v>0</v>
      </c>
      <c r="I4563" s="122">
        <f t="shared" si="431"/>
        <v>0</v>
      </c>
      <c r="K4563" s="120"/>
      <c r="L4563" s="141" t="e">
        <f t="shared" si="428"/>
        <v>#N/A</v>
      </c>
      <c r="M4563" s="142">
        <f>IF(C4563="ZZ Group",(SUM(IFERROR(SUM(VLOOKUP(C4563,SpeciesLookup,37,FALSE)*E4563/L4563*20*0.001),0)*(1-G4563))),SUM(IFERROR(SUM(VLOOKUP(C4563,SpeciesLookup,37,FALSE)/L4563*'6. Look Up Tables'!$M$9*0.001),0)*(1-G4563)))</f>
        <v>0</v>
      </c>
      <c r="N4563" s="120" t="s">
        <v>114</v>
      </c>
      <c r="O4563" s="122">
        <f t="shared" si="429"/>
        <v>0</v>
      </c>
      <c r="P4563" s="123"/>
    </row>
    <row r="4564" spans="2:16" x14ac:dyDescent="0.2">
      <c r="B4564" s="124"/>
      <c r="C4564" s="137"/>
      <c r="D4564" s="138">
        <f t="shared" si="426"/>
        <v>0</v>
      </c>
      <c r="E4564" s="231"/>
      <c r="F4564" s="119"/>
      <c r="G4564" s="139">
        <f t="shared" si="430"/>
        <v>0</v>
      </c>
      <c r="H4564" s="140">
        <f t="shared" si="427"/>
        <v>0</v>
      </c>
      <c r="I4564" s="122">
        <f t="shared" si="431"/>
        <v>0</v>
      </c>
      <c r="K4564" s="120"/>
      <c r="L4564" s="141" t="e">
        <f t="shared" si="428"/>
        <v>#N/A</v>
      </c>
      <c r="M4564" s="142">
        <f>IF(C4564="ZZ Group",(SUM(IFERROR(SUM(VLOOKUP(C4564,SpeciesLookup,37,FALSE)*E4564/L4564*20*0.001),0)*(1-G4564))),SUM(IFERROR(SUM(VLOOKUP(C4564,SpeciesLookup,37,FALSE)/L4564*'6. Look Up Tables'!$M$9*0.001),0)*(1-G4564)))</f>
        <v>0</v>
      </c>
      <c r="N4564" s="120" t="s">
        <v>114</v>
      </c>
      <c r="O4564" s="122">
        <f t="shared" si="429"/>
        <v>0</v>
      </c>
      <c r="P4564" s="123"/>
    </row>
    <row r="4565" spans="2:16" x14ac:dyDescent="0.2">
      <c r="B4565" s="124"/>
      <c r="C4565" s="137"/>
      <c r="D4565" s="138">
        <f t="shared" si="426"/>
        <v>0</v>
      </c>
      <c r="E4565" s="231"/>
      <c r="F4565" s="119"/>
      <c r="G4565" s="139">
        <f t="shared" si="430"/>
        <v>0</v>
      </c>
      <c r="H4565" s="140">
        <f t="shared" si="427"/>
        <v>0</v>
      </c>
      <c r="I4565" s="122">
        <f t="shared" si="431"/>
        <v>0</v>
      </c>
      <c r="K4565" s="120"/>
      <c r="L4565" s="141" t="e">
        <f t="shared" si="428"/>
        <v>#N/A</v>
      </c>
      <c r="M4565" s="142">
        <f>IF(C4565="ZZ Group",(SUM(IFERROR(SUM(VLOOKUP(C4565,SpeciesLookup,37,FALSE)*E4565/L4565*20*0.001),0)*(1-G4565))),SUM(IFERROR(SUM(VLOOKUP(C4565,SpeciesLookup,37,FALSE)/L4565*'6. Look Up Tables'!$M$9*0.001),0)*(1-G4565)))</f>
        <v>0</v>
      </c>
      <c r="N4565" s="120" t="s">
        <v>114</v>
      </c>
      <c r="O4565" s="122">
        <f t="shared" si="429"/>
        <v>0</v>
      </c>
      <c r="P4565" s="123"/>
    </row>
    <row r="4566" spans="2:16" x14ac:dyDescent="0.2">
      <c r="B4566" s="124"/>
      <c r="C4566" s="137"/>
      <c r="D4566" s="138">
        <f t="shared" si="426"/>
        <v>0</v>
      </c>
      <c r="E4566" s="231"/>
      <c r="F4566" s="119"/>
      <c r="G4566" s="139">
        <f t="shared" si="430"/>
        <v>0</v>
      </c>
      <c r="H4566" s="140">
        <f t="shared" si="427"/>
        <v>0</v>
      </c>
      <c r="I4566" s="122">
        <f t="shared" si="431"/>
        <v>0</v>
      </c>
      <c r="K4566" s="120"/>
      <c r="L4566" s="141" t="e">
        <f t="shared" si="428"/>
        <v>#N/A</v>
      </c>
      <c r="M4566" s="142">
        <f>IF(C4566="ZZ Group",(SUM(IFERROR(SUM(VLOOKUP(C4566,SpeciesLookup,37,FALSE)*E4566/L4566*20*0.001),0)*(1-G4566))),SUM(IFERROR(SUM(VLOOKUP(C4566,SpeciesLookup,37,FALSE)/L4566*'6. Look Up Tables'!$M$9*0.001),0)*(1-G4566)))</f>
        <v>0</v>
      </c>
      <c r="N4566" s="120" t="s">
        <v>114</v>
      </c>
      <c r="O4566" s="122">
        <f t="shared" si="429"/>
        <v>0</v>
      </c>
      <c r="P4566" s="123"/>
    </row>
    <row r="4567" spans="2:16" x14ac:dyDescent="0.2">
      <c r="B4567" s="124"/>
      <c r="C4567" s="137"/>
      <c r="D4567" s="138">
        <f t="shared" si="426"/>
        <v>0</v>
      </c>
      <c r="E4567" s="231"/>
      <c r="F4567" s="119"/>
      <c r="G4567" s="139">
        <f t="shared" si="430"/>
        <v>0</v>
      </c>
      <c r="H4567" s="140">
        <f t="shared" si="427"/>
        <v>0</v>
      </c>
      <c r="I4567" s="122">
        <f t="shared" si="431"/>
        <v>0</v>
      </c>
      <c r="K4567" s="120"/>
      <c r="L4567" s="141" t="e">
        <f t="shared" si="428"/>
        <v>#N/A</v>
      </c>
      <c r="M4567" s="142">
        <f>IF(C4567="ZZ Group",(SUM(IFERROR(SUM(VLOOKUP(C4567,SpeciesLookup,37,FALSE)*E4567/L4567*20*0.001),0)*(1-G4567))),SUM(IFERROR(SUM(VLOOKUP(C4567,SpeciesLookup,37,FALSE)/L4567*'6. Look Up Tables'!$M$9*0.001),0)*(1-G4567)))</f>
        <v>0</v>
      </c>
      <c r="N4567" s="120" t="s">
        <v>114</v>
      </c>
      <c r="O4567" s="122">
        <f t="shared" si="429"/>
        <v>0</v>
      </c>
      <c r="P4567" s="123"/>
    </row>
    <row r="4568" spans="2:16" x14ac:dyDescent="0.2">
      <c r="B4568" s="124"/>
      <c r="C4568" s="137"/>
      <c r="D4568" s="138">
        <f t="shared" si="426"/>
        <v>0</v>
      </c>
      <c r="E4568" s="231"/>
      <c r="F4568" s="119"/>
      <c r="G4568" s="139">
        <f t="shared" si="430"/>
        <v>0</v>
      </c>
      <c r="H4568" s="140">
        <f t="shared" si="427"/>
        <v>0</v>
      </c>
      <c r="I4568" s="122">
        <f t="shared" si="431"/>
        <v>0</v>
      </c>
      <c r="K4568" s="120"/>
      <c r="L4568" s="141" t="e">
        <f t="shared" si="428"/>
        <v>#N/A</v>
      </c>
      <c r="M4568" s="142">
        <f>IF(C4568="ZZ Group",(SUM(IFERROR(SUM(VLOOKUP(C4568,SpeciesLookup,37,FALSE)*E4568/L4568*20*0.001),0)*(1-G4568))),SUM(IFERROR(SUM(VLOOKUP(C4568,SpeciesLookup,37,FALSE)/L4568*'6. Look Up Tables'!$M$9*0.001),0)*(1-G4568)))</f>
        <v>0</v>
      </c>
      <c r="N4568" s="120" t="s">
        <v>114</v>
      </c>
      <c r="O4568" s="122">
        <f t="shared" si="429"/>
        <v>0</v>
      </c>
      <c r="P4568" s="123"/>
    </row>
    <row r="4569" spans="2:16" x14ac:dyDescent="0.2">
      <c r="B4569" s="124"/>
      <c r="C4569" s="137"/>
      <c r="D4569" s="138">
        <f t="shared" si="426"/>
        <v>0</v>
      </c>
      <c r="E4569" s="231"/>
      <c r="F4569" s="119"/>
      <c r="G4569" s="139">
        <f t="shared" si="430"/>
        <v>0</v>
      </c>
      <c r="H4569" s="140">
        <f t="shared" si="427"/>
        <v>0</v>
      </c>
      <c r="I4569" s="122">
        <f t="shared" si="431"/>
        <v>0</v>
      </c>
      <c r="K4569" s="120"/>
      <c r="L4569" s="141" t="e">
        <f t="shared" si="428"/>
        <v>#N/A</v>
      </c>
      <c r="M4569" s="142">
        <f>IF(C4569="ZZ Group",(SUM(IFERROR(SUM(VLOOKUP(C4569,SpeciesLookup,37,FALSE)*E4569/L4569*20*0.001),0)*(1-G4569))),SUM(IFERROR(SUM(VLOOKUP(C4569,SpeciesLookup,37,FALSE)/L4569*'6. Look Up Tables'!$M$9*0.001),0)*(1-G4569)))</f>
        <v>0</v>
      </c>
      <c r="N4569" s="120" t="s">
        <v>114</v>
      </c>
      <c r="O4569" s="122">
        <f t="shared" si="429"/>
        <v>0</v>
      </c>
      <c r="P4569" s="123"/>
    </row>
    <row r="4570" spans="2:16" x14ac:dyDescent="0.2">
      <c r="B4570" s="124"/>
      <c r="C4570" s="137"/>
      <c r="D4570" s="138">
        <f t="shared" si="426"/>
        <v>0</v>
      </c>
      <c r="E4570" s="231"/>
      <c r="F4570" s="119"/>
      <c r="G4570" s="139">
        <f t="shared" si="430"/>
        <v>0</v>
      </c>
      <c r="H4570" s="140">
        <f t="shared" si="427"/>
        <v>0</v>
      </c>
      <c r="I4570" s="122">
        <f t="shared" si="431"/>
        <v>0</v>
      </c>
      <c r="K4570" s="120"/>
      <c r="L4570" s="141" t="e">
        <f t="shared" si="428"/>
        <v>#N/A</v>
      </c>
      <c r="M4570" s="142">
        <f>IF(C4570="ZZ Group",(SUM(IFERROR(SUM(VLOOKUP(C4570,SpeciesLookup,37,FALSE)*E4570/L4570*20*0.001),0)*(1-G4570))),SUM(IFERROR(SUM(VLOOKUP(C4570,SpeciesLookup,37,FALSE)/L4570*'6. Look Up Tables'!$M$9*0.001),0)*(1-G4570)))</f>
        <v>0</v>
      </c>
      <c r="N4570" s="120" t="s">
        <v>114</v>
      </c>
      <c r="O4570" s="122">
        <f t="shared" si="429"/>
        <v>0</v>
      </c>
      <c r="P4570" s="123"/>
    </row>
    <row r="4571" spans="2:16" x14ac:dyDescent="0.2">
      <c r="B4571" s="124"/>
      <c r="C4571" s="137"/>
      <c r="D4571" s="138">
        <f t="shared" si="426"/>
        <v>0</v>
      </c>
      <c r="E4571" s="231"/>
      <c r="F4571" s="119"/>
      <c r="G4571" s="139">
        <f t="shared" si="430"/>
        <v>0</v>
      </c>
      <c r="H4571" s="140">
        <f t="shared" si="427"/>
        <v>0</v>
      </c>
      <c r="I4571" s="122">
        <f t="shared" si="431"/>
        <v>0</v>
      </c>
      <c r="K4571" s="120"/>
      <c r="L4571" s="141" t="e">
        <f t="shared" si="428"/>
        <v>#N/A</v>
      </c>
      <c r="M4571" s="142">
        <f>IF(C4571="ZZ Group",(SUM(IFERROR(SUM(VLOOKUP(C4571,SpeciesLookup,37,FALSE)*E4571/L4571*20*0.001),0)*(1-G4571))),SUM(IFERROR(SUM(VLOOKUP(C4571,SpeciesLookup,37,FALSE)/L4571*'6. Look Up Tables'!$M$9*0.001),0)*(1-G4571)))</f>
        <v>0</v>
      </c>
      <c r="N4571" s="120" t="s">
        <v>114</v>
      </c>
      <c r="O4571" s="122">
        <f t="shared" si="429"/>
        <v>0</v>
      </c>
      <c r="P4571" s="123"/>
    </row>
    <row r="4572" spans="2:16" x14ac:dyDescent="0.2">
      <c r="B4572" s="124"/>
      <c r="C4572" s="137"/>
      <c r="D4572" s="138">
        <f t="shared" si="426"/>
        <v>0</v>
      </c>
      <c r="E4572" s="231"/>
      <c r="F4572" s="119"/>
      <c r="G4572" s="139">
        <f t="shared" si="430"/>
        <v>0</v>
      </c>
      <c r="H4572" s="140">
        <f t="shared" si="427"/>
        <v>0</v>
      </c>
      <c r="I4572" s="122">
        <f t="shared" si="431"/>
        <v>0</v>
      </c>
      <c r="K4572" s="120"/>
      <c r="L4572" s="141" t="e">
        <f t="shared" si="428"/>
        <v>#N/A</v>
      </c>
      <c r="M4572" s="142">
        <f>IF(C4572="ZZ Group",(SUM(IFERROR(SUM(VLOOKUP(C4572,SpeciesLookup,37,FALSE)*E4572/L4572*20*0.001),0)*(1-G4572))),SUM(IFERROR(SUM(VLOOKUP(C4572,SpeciesLookup,37,FALSE)/L4572*'6. Look Up Tables'!$M$9*0.001),0)*(1-G4572)))</f>
        <v>0</v>
      </c>
      <c r="N4572" s="120" t="s">
        <v>114</v>
      </c>
      <c r="O4572" s="122">
        <f t="shared" si="429"/>
        <v>0</v>
      </c>
      <c r="P4572" s="123"/>
    </row>
    <row r="4573" spans="2:16" x14ac:dyDescent="0.2">
      <c r="B4573" s="124"/>
      <c r="C4573" s="137"/>
      <c r="D4573" s="138">
        <f t="shared" si="426"/>
        <v>0</v>
      </c>
      <c r="E4573" s="231"/>
      <c r="F4573" s="119"/>
      <c r="G4573" s="139">
        <f t="shared" si="430"/>
        <v>0</v>
      </c>
      <c r="H4573" s="140">
        <f t="shared" si="427"/>
        <v>0</v>
      </c>
      <c r="I4573" s="122">
        <f t="shared" si="431"/>
        <v>0</v>
      </c>
      <c r="K4573" s="120"/>
      <c r="L4573" s="141" t="e">
        <f t="shared" si="428"/>
        <v>#N/A</v>
      </c>
      <c r="M4573" s="142">
        <f>IF(C4573="ZZ Group",(SUM(IFERROR(SUM(VLOOKUP(C4573,SpeciesLookup,37,FALSE)*E4573/L4573*20*0.001),0)*(1-G4573))),SUM(IFERROR(SUM(VLOOKUP(C4573,SpeciesLookup,37,FALSE)/L4573*'6. Look Up Tables'!$M$9*0.001),0)*(1-G4573)))</f>
        <v>0</v>
      </c>
      <c r="N4573" s="120" t="s">
        <v>114</v>
      </c>
      <c r="O4573" s="122">
        <f t="shared" si="429"/>
        <v>0</v>
      </c>
      <c r="P4573" s="123"/>
    </row>
    <row r="4574" spans="2:16" x14ac:dyDescent="0.2">
      <c r="B4574" s="124"/>
      <c r="C4574" s="137"/>
      <c r="D4574" s="138">
        <f t="shared" si="426"/>
        <v>0</v>
      </c>
      <c r="E4574" s="231"/>
      <c r="F4574" s="119"/>
      <c r="G4574" s="139">
        <f t="shared" si="430"/>
        <v>0</v>
      </c>
      <c r="H4574" s="140">
        <f t="shared" si="427"/>
        <v>0</v>
      </c>
      <c r="I4574" s="122">
        <f t="shared" si="431"/>
        <v>0</v>
      </c>
      <c r="K4574" s="120"/>
      <c r="L4574" s="141" t="e">
        <f t="shared" si="428"/>
        <v>#N/A</v>
      </c>
      <c r="M4574" s="142">
        <f>IF(C4574="ZZ Group",(SUM(IFERROR(SUM(VLOOKUP(C4574,SpeciesLookup,37,FALSE)*E4574/L4574*20*0.001),0)*(1-G4574))),SUM(IFERROR(SUM(VLOOKUP(C4574,SpeciesLookup,37,FALSE)/L4574*'6. Look Up Tables'!$M$9*0.001),0)*(1-G4574)))</f>
        <v>0</v>
      </c>
      <c r="N4574" s="120" t="s">
        <v>114</v>
      </c>
      <c r="O4574" s="122">
        <f t="shared" si="429"/>
        <v>0</v>
      </c>
      <c r="P4574" s="123"/>
    </row>
    <row r="4575" spans="2:16" x14ac:dyDescent="0.2">
      <c r="B4575" s="124"/>
      <c r="C4575" s="137"/>
      <c r="D4575" s="138">
        <f t="shared" si="426"/>
        <v>0</v>
      </c>
      <c r="E4575" s="231"/>
      <c r="F4575" s="119"/>
      <c r="G4575" s="139">
        <f t="shared" si="430"/>
        <v>0</v>
      </c>
      <c r="H4575" s="140">
        <f t="shared" si="427"/>
        <v>0</v>
      </c>
      <c r="I4575" s="122">
        <f t="shared" si="431"/>
        <v>0</v>
      </c>
      <c r="K4575" s="120"/>
      <c r="L4575" s="141" t="e">
        <f t="shared" si="428"/>
        <v>#N/A</v>
      </c>
      <c r="M4575" s="142">
        <f>IF(C4575="ZZ Group",(SUM(IFERROR(SUM(VLOOKUP(C4575,SpeciesLookup,37,FALSE)*E4575/L4575*20*0.001),0)*(1-G4575))),SUM(IFERROR(SUM(VLOOKUP(C4575,SpeciesLookup,37,FALSE)/L4575*'6. Look Up Tables'!$M$9*0.001),0)*(1-G4575)))</f>
        <v>0</v>
      </c>
      <c r="N4575" s="120" t="s">
        <v>114</v>
      </c>
      <c r="O4575" s="122">
        <f t="shared" si="429"/>
        <v>0</v>
      </c>
      <c r="P4575" s="123"/>
    </row>
    <row r="4576" spans="2:16" x14ac:dyDescent="0.2">
      <c r="B4576" s="124"/>
      <c r="C4576" s="137"/>
      <c r="D4576" s="138">
        <f t="shared" si="426"/>
        <v>0</v>
      </c>
      <c r="E4576" s="231"/>
      <c r="F4576" s="119"/>
      <c r="G4576" s="139">
        <f t="shared" si="430"/>
        <v>0</v>
      </c>
      <c r="H4576" s="140">
        <f t="shared" si="427"/>
        <v>0</v>
      </c>
      <c r="I4576" s="122">
        <f t="shared" si="431"/>
        <v>0</v>
      </c>
      <c r="K4576" s="120"/>
      <c r="L4576" s="141" t="e">
        <f t="shared" si="428"/>
        <v>#N/A</v>
      </c>
      <c r="M4576" s="142">
        <f>IF(C4576="ZZ Group",(SUM(IFERROR(SUM(VLOOKUP(C4576,SpeciesLookup,37,FALSE)*E4576/L4576*20*0.001),0)*(1-G4576))),SUM(IFERROR(SUM(VLOOKUP(C4576,SpeciesLookup,37,FALSE)/L4576*'6. Look Up Tables'!$M$9*0.001),0)*(1-G4576)))</f>
        <v>0</v>
      </c>
      <c r="N4576" s="120" t="s">
        <v>114</v>
      </c>
      <c r="O4576" s="122">
        <f t="shared" si="429"/>
        <v>0</v>
      </c>
      <c r="P4576" s="123"/>
    </row>
    <row r="4577" spans="2:16" x14ac:dyDescent="0.2">
      <c r="B4577" s="124"/>
      <c r="C4577" s="137"/>
      <c r="D4577" s="138">
        <f t="shared" si="426"/>
        <v>0</v>
      </c>
      <c r="E4577" s="231"/>
      <c r="F4577" s="119"/>
      <c r="G4577" s="139">
        <f t="shared" si="430"/>
        <v>0</v>
      </c>
      <c r="H4577" s="140">
        <f t="shared" si="427"/>
        <v>0</v>
      </c>
      <c r="I4577" s="122">
        <f t="shared" si="431"/>
        <v>0</v>
      </c>
      <c r="K4577" s="120"/>
      <c r="L4577" s="141" t="e">
        <f t="shared" si="428"/>
        <v>#N/A</v>
      </c>
      <c r="M4577" s="142">
        <f>IF(C4577="ZZ Group",(SUM(IFERROR(SUM(VLOOKUP(C4577,SpeciesLookup,37,FALSE)*E4577/L4577*20*0.001),0)*(1-G4577))),SUM(IFERROR(SUM(VLOOKUP(C4577,SpeciesLookup,37,FALSE)/L4577*'6. Look Up Tables'!$M$9*0.001),0)*(1-G4577)))</f>
        <v>0</v>
      </c>
      <c r="N4577" s="120" t="s">
        <v>114</v>
      </c>
      <c r="O4577" s="122">
        <f t="shared" si="429"/>
        <v>0</v>
      </c>
      <c r="P4577" s="123"/>
    </row>
    <row r="4578" spans="2:16" x14ac:dyDescent="0.2">
      <c r="B4578" s="124"/>
      <c r="C4578" s="137"/>
      <c r="D4578" s="138">
        <f t="shared" si="426"/>
        <v>0</v>
      </c>
      <c r="E4578" s="231"/>
      <c r="F4578" s="119"/>
      <c r="G4578" s="139">
        <f t="shared" si="430"/>
        <v>0</v>
      </c>
      <c r="H4578" s="140">
        <f t="shared" si="427"/>
        <v>0</v>
      </c>
      <c r="I4578" s="122">
        <f t="shared" si="431"/>
        <v>0</v>
      </c>
      <c r="K4578" s="120"/>
      <c r="L4578" s="141" t="e">
        <f t="shared" si="428"/>
        <v>#N/A</v>
      </c>
      <c r="M4578" s="142">
        <f>IF(C4578="ZZ Group",(SUM(IFERROR(SUM(VLOOKUP(C4578,SpeciesLookup,37,FALSE)*E4578/L4578*20*0.001),0)*(1-G4578))),SUM(IFERROR(SUM(VLOOKUP(C4578,SpeciesLookup,37,FALSE)/L4578*'6. Look Up Tables'!$M$9*0.001),0)*(1-G4578)))</f>
        <v>0</v>
      </c>
      <c r="N4578" s="120" t="s">
        <v>114</v>
      </c>
      <c r="O4578" s="122">
        <f t="shared" si="429"/>
        <v>0</v>
      </c>
      <c r="P4578" s="123"/>
    </row>
    <row r="4579" spans="2:16" x14ac:dyDescent="0.2">
      <c r="B4579" s="124"/>
      <c r="C4579" s="137"/>
      <c r="D4579" s="138">
        <f t="shared" si="426"/>
        <v>0</v>
      </c>
      <c r="E4579" s="231"/>
      <c r="F4579" s="119"/>
      <c r="G4579" s="139">
        <f t="shared" si="430"/>
        <v>0</v>
      </c>
      <c r="H4579" s="140">
        <f t="shared" si="427"/>
        <v>0</v>
      </c>
      <c r="I4579" s="122">
        <f t="shared" si="431"/>
        <v>0</v>
      </c>
      <c r="K4579" s="120"/>
      <c r="L4579" s="141" t="e">
        <f t="shared" si="428"/>
        <v>#N/A</v>
      </c>
      <c r="M4579" s="142">
        <f>IF(C4579="ZZ Group",(SUM(IFERROR(SUM(VLOOKUP(C4579,SpeciesLookup,37,FALSE)*E4579/L4579*20*0.001),0)*(1-G4579))),SUM(IFERROR(SUM(VLOOKUP(C4579,SpeciesLookup,37,FALSE)/L4579*'6. Look Up Tables'!$M$9*0.001),0)*(1-G4579)))</f>
        <v>0</v>
      </c>
      <c r="N4579" s="120" t="s">
        <v>114</v>
      </c>
      <c r="O4579" s="122">
        <f t="shared" si="429"/>
        <v>0</v>
      </c>
      <c r="P4579" s="123"/>
    </row>
    <row r="4580" spans="2:16" x14ac:dyDescent="0.2">
      <c r="B4580" s="124"/>
      <c r="C4580" s="137"/>
      <c r="D4580" s="138">
        <f t="shared" si="426"/>
        <v>0</v>
      </c>
      <c r="E4580" s="231"/>
      <c r="F4580" s="119"/>
      <c r="G4580" s="139">
        <f t="shared" si="430"/>
        <v>0</v>
      </c>
      <c r="H4580" s="140">
        <f t="shared" si="427"/>
        <v>0</v>
      </c>
      <c r="I4580" s="122">
        <f t="shared" si="431"/>
        <v>0</v>
      </c>
      <c r="K4580" s="120"/>
      <c r="L4580" s="141" t="e">
        <f t="shared" si="428"/>
        <v>#N/A</v>
      </c>
      <c r="M4580" s="142">
        <f>IF(C4580="ZZ Group",(SUM(IFERROR(SUM(VLOOKUP(C4580,SpeciesLookup,37,FALSE)*E4580/L4580*20*0.001),0)*(1-G4580))),SUM(IFERROR(SUM(VLOOKUP(C4580,SpeciesLookup,37,FALSE)/L4580*'6. Look Up Tables'!$M$9*0.001),0)*(1-G4580)))</f>
        <v>0</v>
      </c>
      <c r="N4580" s="120" t="s">
        <v>114</v>
      </c>
      <c r="O4580" s="122">
        <f t="shared" si="429"/>
        <v>0</v>
      </c>
      <c r="P4580" s="123"/>
    </row>
    <row r="4581" spans="2:16" x14ac:dyDescent="0.2">
      <c r="B4581" s="124"/>
      <c r="C4581" s="137"/>
      <c r="D4581" s="138">
        <f t="shared" si="426"/>
        <v>0</v>
      </c>
      <c r="E4581" s="231"/>
      <c r="F4581" s="119"/>
      <c r="G4581" s="139">
        <f t="shared" si="430"/>
        <v>0</v>
      </c>
      <c r="H4581" s="140">
        <f t="shared" si="427"/>
        <v>0</v>
      </c>
      <c r="I4581" s="122">
        <f t="shared" si="431"/>
        <v>0</v>
      </c>
      <c r="K4581" s="120"/>
      <c r="L4581" s="141" t="e">
        <f t="shared" si="428"/>
        <v>#N/A</v>
      </c>
      <c r="M4581" s="142">
        <f>IF(C4581="ZZ Group",(SUM(IFERROR(SUM(VLOOKUP(C4581,SpeciesLookup,37,FALSE)*E4581/L4581*20*0.001),0)*(1-G4581))),SUM(IFERROR(SUM(VLOOKUP(C4581,SpeciesLookup,37,FALSE)/L4581*'6. Look Up Tables'!$M$9*0.001),0)*(1-G4581)))</f>
        <v>0</v>
      </c>
      <c r="N4581" s="120" t="s">
        <v>114</v>
      </c>
      <c r="O4581" s="122">
        <f t="shared" si="429"/>
        <v>0</v>
      </c>
      <c r="P4581" s="123"/>
    </row>
    <row r="4582" spans="2:16" x14ac:dyDescent="0.2">
      <c r="B4582" s="124"/>
      <c r="C4582" s="137"/>
      <c r="D4582" s="138">
        <f t="shared" si="426"/>
        <v>0</v>
      </c>
      <c r="E4582" s="231"/>
      <c r="F4582" s="119"/>
      <c r="G4582" s="139">
        <f t="shared" si="430"/>
        <v>0</v>
      </c>
      <c r="H4582" s="140">
        <f t="shared" si="427"/>
        <v>0</v>
      </c>
      <c r="I4582" s="122">
        <f t="shared" si="431"/>
        <v>0</v>
      </c>
      <c r="K4582" s="120"/>
      <c r="L4582" s="141" t="e">
        <f t="shared" si="428"/>
        <v>#N/A</v>
      </c>
      <c r="M4582" s="142">
        <f>IF(C4582="ZZ Group",(SUM(IFERROR(SUM(VLOOKUP(C4582,SpeciesLookup,37,FALSE)*E4582/L4582*20*0.001),0)*(1-G4582))),SUM(IFERROR(SUM(VLOOKUP(C4582,SpeciesLookup,37,FALSE)/L4582*'6. Look Up Tables'!$M$9*0.001),0)*(1-G4582)))</f>
        <v>0</v>
      </c>
      <c r="N4582" s="120" t="s">
        <v>114</v>
      </c>
      <c r="O4582" s="122">
        <f t="shared" si="429"/>
        <v>0</v>
      </c>
      <c r="P4582" s="123"/>
    </row>
    <row r="4583" spans="2:16" x14ac:dyDescent="0.2">
      <c r="B4583" s="124"/>
      <c r="C4583" s="137"/>
      <c r="D4583" s="138">
        <f t="shared" si="426"/>
        <v>0</v>
      </c>
      <c r="E4583" s="231"/>
      <c r="F4583" s="119"/>
      <c r="G4583" s="139">
        <f t="shared" si="430"/>
        <v>0</v>
      </c>
      <c r="H4583" s="140">
        <f t="shared" si="427"/>
        <v>0</v>
      </c>
      <c r="I4583" s="122">
        <f t="shared" si="431"/>
        <v>0</v>
      </c>
      <c r="K4583" s="120"/>
      <c r="L4583" s="141" t="e">
        <f t="shared" si="428"/>
        <v>#N/A</v>
      </c>
      <c r="M4583" s="142">
        <f>IF(C4583="ZZ Group",(SUM(IFERROR(SUM(VLOOKUP(C4583,SpeciesLookup,37,FALSE)*E4583/L4583*20*0.001),0)*(1-G4583))),SUM(IFERROR(SUM(VLOOKUP(C4583,SpeciesLookup,37,FALSE)/L4583*'6. Look Up Tables'!$M$9*0.001),0)*(1-G4583)))</f>
        <v>0</v>
      </c>
      <c r="N4583" s="120" t="s">
        <v>114</v>
      </c>
      <c r="O4583" s="122">
        <f t="shared" si="429"/>
        <v>0</v>
      </c>
      <c r="P4583" s="123"/>
    </row>
    <row r="4584" spans="2:16" x14ac:dyDescent="0.2">
      <c r="B4584" s="124"/>
      <c r="C4584" s="137"/>
      <c r="D4584" s="138">
        <f t="shared" si="426"/>
        <v>0</v>
      </c>
      <c r="E4584" s="231"/>
      <c r="F4584" s="119"/>
      <c r="G4584" s="139">
        <f t="shared" si="430"/>
        <v>0</v>
      </c>
      <c r="H4584" s="140">
        <f t="shared" si="427"/>
        <v>0</v>
      </c>
      <c r="I4584" s="122">
        <f t="shared" si="431"/>
        <v>0</v>
      </c>
      <c r="K4584" s="120"/>
      <c r="L4584" s="141" t="e">
        <f t="shared" si="428"/>
        <v>#N/A</v>
      </c>
      <c r="M4584" s="142">
        <f>IF(C4584="ZZ Group",(SUM(IFERROR(SUM(VLOOKUP(C4584,SpeciesLookup,37,FALSE)*E4584/L4584*20*0.001),0)*(1-G4584))),SUM(IFERROR(SUM(VLOOKUP(C4584,SpeciesLookup,37,FALSE)/L4584*'6. Look Up Tables'!$M$9*0.001),0)*(1-G4584)))</f>
        <v>0</v>
      </c>
      <c r="N4584" s="120" t="s">
        <v>114</v>
      </c>
      <c r="O4584" s="122">
        <f t="shared" si="429"/>
        <v>0</v>
      </c>
      <c r="P4584" s="123"/>
    </row>
    <row r="4585" spans="2:16" x14ac:dyDescent="0.2">
      <c r="B4585" s="124"/>
      <c r="C4585" s="137"/>
      <c r="D4585" s="138">
        <f t="shared" si="426"/>
        <v>0</v>
      </c>
      <c r="E4585" s="231"/>
      <c r="F4585" s="119"/>
      <c r="G4585" s="139">
        <f t="shared" si="430"/>
        <v>0</v>
      </c>
      <c r="H4585" s="140">
        <f t="shared" si="427"/>
        <v>0</v>
      </c>
      <c r="I4585" s="122">
        <f t="shared" si="431"/>
        <v>0</v>
      </c>
      <c r="K4585" s="120"/>
      <c r="L4585" s="141" t="e">
        <f t="shared" si="428"/>
        <v>#N/A</v>
      </c>
      <c r="M4585" s="142">
        <f>IF(C4585="ZZ Group",(SUM(IFERROR(SUM(VLOOKUP(C4585,SpeciesLookup,37,FALSE)*E4585/L4585*20*0.001),0)*(1-G4585))),SUM(IFERROR(SUM(VLOOKUP(C4585,SpeciesLookup,37,FALSE)/L4585*'6. Look Up Tables'!$M$9*0.001),0)*(1-G4585)))</f>
        <v>0</v>
      </c>
      <c r="N4585" s="120" t="s">
        <v>114</v>
      </c>
      <c r="O4585" s="122">
        <f t="shared" si="429"/>
        <v>0</v>
      </c>
      <c r="P4585" s="123"/>
    </row>
    <row r="4586" spans="2:16" x14ac:dyDescent="0.2">
      <c r="B4586" s="124"/>
      <c r="C4586" s="137"/>
      <c r="D4586" s="138">
        <f t="shared" si="426"/>
        <v>0</v>
      </c>
      <c r="E4586" s="231"/>
      <c r="F4586" s="119"/>
      <c r="G4586" s="139">
        <f t="shared" si="430"/>
        <v>0</v>
      </c>
      <c r="H4586" s="140">
        <f t="shared" si="427"/>
        <v>0</v>
      </c>
      <c r="I4586" s="122">
        <f t="shared" si="431"/>
        <v>0</v>
      </c>
      <c r="K4586" s="120"/>
      <c r="L4586" s="141" t="e">
        <f t="shared" si="428"/>
        <v>#N/A</v>
      </c>
      <c r="M4586" s="142">
        <f>IF(C4586="ZZ Group",(SUM(IFERROR(SUM(VLOOKUP(C4586,SpeciesLookup,37,FALSE)*E4586/L4586*20*0.001),0)*(1-G4586))),SUM(IFERROR(SUM(VLOOKUP(C4586,SpeciesLookup,37,FALSE)/L4586*'6. Look Up Tables'!$M$9*0.001),0)*(1-G4586)))</f>
        <v>0</v>
      </c>
      <c r="N4586" s="120" t="s">
        <v>114</v>
      </c>
      <c r="O4586" s="122">
        <f t="shared" si="429"/>
        <v>0</v>
      </c>
      <c r="P4586" s="123"/>
    </row>
    <row r="4587" spans="2:16" x14ac:dyDescent="0.2">
      <c r="B4587" s="124"/>
      <c r="C4587" s="137"/>
      <c r="D4587" s="138">
        <f t="shared" si="426"/>
        <v>0</v>
      </c>
      <c r="E4587" s="231"/>
      <c r="F4587" s="119"/>
      <c r="G4587" s="139">
        <f t="shared" si="430"/>
        <v>0</v>
      </c>
      <c r="H4587" s="140">
        <f t="shared" si="427"/>
        <v>0</v>
      </c>
      <c r="I4587" s="122">
        <f t="shared" si="431"/>
        <v>0</v>
      </c>
      <c r="K4587" s="120"/>
      <c r="L4587" s="141" t="e">
        <f t="shared" si="428"/>
        <v>#N/A</v>
      </c>
      <c r="M4587" s="142">
        <f>IF(C4587="ZZ Group",(SUM(IFERROR(SUM(VLOOKUP(C4587,SpeciesLookup,37,FALSE)*E4587/L4587*20*0.001),0)*(1-G4587))),SUM(IFERROR(SUM(VLOOKUP(C4587,SpeciesLookup,37,FALSE)/L4587*'6. Look Up Tables'!$M$9*0.001),0)*(1-G4587)))</f>
        <v>0</v>
      </c>
      <c r="N4587" s="120" t="s">
        <v>114</v>
      </c>
      <c r="O4587" s="122">
        <f t="shared" si="429"/>
        <v>0</v>
      </c>
      <c r="P4587" s="123"/>
    </row>
    <row r="4588" spans="2:16" x14ac:dyDescent="0.2">
      <c r="B4588" s="124"/>
      <c r="C4588" s="137"/>
      <c r="D4588" s="138">
        <f t="shared" si="426"/>
        <v>0</v>
      </c>
      <c r="E4588" s="231"/>
      <c r="F4588" s="119"/>
      <c r="G4588" s="139">
        <f t="shared" si="430"/>
        <v>0</v>
      </c>
      <c r="H4588" s="140">
        <f t="shared" si="427"/>
        <v>0</v>
      </c>
      <c r="I4588" s="122">
        <f t="shared" si="431"/>
        <v>0</v>
      </c>
      <c r="K4588" s="120"/>
      <c r="L4588" s="141" t="e">
        <f t="shared" si="428"/>
        <v>#N/A</v>
      </c>
      <c r="M4588" s="142">
        <f>IF(C4588="ZZ Group",(SUM(IFERROR(SUM(VLOOKUP(C4588,SpeciesLookup,37,FALSE)*E4588/L4588*20*0.001),0)*(1-G4588))),SUM(IFERROR(SUM(VLOOKUP(C4588,SpeciesLookup,37,FALSE)/L4588*'6. Look Up Tables'!$M$9*0.001),0)*(1-G4588)))</f>
        <v>0</v>
      </c>
      <c r="N4588" s="120" t="s">
        <v>114</v>
      </c>
      <c r="O4588" s="122">
        <f t="shared" si="429"/>
        <v>0</v>
      </c>
      <c r="P4588" s="123"/>
    </row>
    <row r="4589" spans="2:16" x14ac:dyDescent="0.2">
      <c r="B4589" s="124"/>
      <c r="C4589" s="137"/>
      <c r="D4589" s="138">
        <f t="shared" si="426"/>
        <v>0</v>
      </c>
      <c r="E4589" s="231"/>
      <c r="F4589" s="119"/>
      <c r="G4589" s="139">
        <f t="shared" si="430"/>
        <v>0</v>
      </c>
      <c r="H4589" s="140">
        <f t="shared" si="427"/>
        <v>0</v>
      </c>
      <c r="I4589" s="122">
        <f t="shared" si="431"/>
        <v>0</v>
      </c>
      <c r="K4589" s="120"/>
      <c r="L4589" s="141" t="e">
        <f t="shared" si="428"/>
        <v>#N/A</v>
      </c>
      <c r="M4589" s="142">
        <f>IF(C4589="ZZ Group",(SUM(IFERROR(SUM(VLOOKUP(C4589,SpeciesLookup,37,FALSE)*E4589/L4589*20*0.001),0)*(1-G4589))),SUM(IFERROR(SUM(VLOOKUP(C4589,SpeciesLookup,37,FALSE)/L4589*'6. Look Up Tables'!$M$9*0.001),0)*(1-G4589)))</f>
        <v>0</v>
      </c>
      <c r="N4589" s="120" t="s">
        <v>114</v>
      </c>
      <c r="O4589" s="122">
        <f t="shared" si="429"/>
        <v>0</v>
      </c>
      <c r="P4589" s="123"/>
    </row>
    <row r="4590" spans="2:16" x14ac:dyDescent="0.2">
      <c r="B4590" s="124"/>
      <c r="C4590" s="137"/>
      <c r="D4590" s="138">
        <f t="shared" si="426"/>
        <v>0</v>
      </c>
      <c r="E4590" s="231"/>
      <c r="F4590" s="119"/>
      <c r="G4590" s="139">
        <f t="shared" si="430"/>
        <v>0</v>
      </c>
      <c r="H4590" s="140">
        <f t="shared" si="427"/>
        <v>0</v>
      </c>
      <c r="I4590" s="122">
        <f t="shared" si="431"/>
        <v>0</v>
      </c>
      <c r="K4590" s="120"/>
      <c r="L4590" s="141" t="e">
        <f t="shared" si="428"/>
        <v>#N/A</v>
      </c>
      <c r="M4590" s="142">
        <f>IF(C4590="ZZ Group",(SUM(IFERROR(SUM(VLOOKUP(C4590,SpeciesLookup,37,FALSE)*E4590/L4590*20*0.001),0)*(1-G4590))),SUM(IFERROR(SUM(VLOOKUP(C4590,SpeciesLookup,37,FALSE)/L4590*'6. Look Up Tables'!$M$9*0.001),0)*(1-G4590)))</f>
        <v>0</v>
      </c>
      <c r="N4590" s="120" t="s">
        <v>114</v>
      </c>
      <c r="O4590" s="122">
        <f t="shared" si="429"/>
        <v>0</v>
      </c>
      <c r="P4590" s="123"/>
    </row>
    <row r="4591" spans="2:16" x14ac:dyDescent="0.2">
      <c r="B4591" s="124"/>
      <c r="C4591" s="137"/>
      <c r="D4591" s="138">
        <f t="shared" si="426"/>
        <v>0</v>
      </c>
      <c r="E4591" s="231"/>
      <c r="F4591" s="119"/>
      <c r="G4591" s="139">
        <f t="shared" si="430"/>
        <v>0</v>
      </c>
      <c r="H4591" s="140">
        <f t="shared" si="427"/>
        <v>0</v>
      </c>
      <c r="I4591" s="122">
        <f t="shared" si="431"/>
        <v>0</v>
      </c>
      <c r="K4591" s="120"/>
      <c r="L4591" s="141" t="e">
        <f t="shared" si="428"/>
        <v>#N/A</v>
      </c>
      <c r="M4591" s="142">
        <f>IF(C4591="ZZ Group",(SUM(IFERROR(SUM(VLOOKUP(C4591,SpeciesLookup,37,FALSE)*E4591/L4591*20*0.001),0)*(1-G4591))),SUM(IFERROR(SUM(VLOOKUP(C4591,SpeciesLookup,37,FALSE)/L4591*'6. Look Up Tables'!$M$9*0.001),0)*(1-G4591)))</f>
        <v>0</v>
      </c>
      <c r="N4591" s="120" t="s">
        <v>114</v>
      </c>
      <c r="O4591" s="122">
        <f t="shared" si="429"/>
        <v>0</v>
      </c>
      <c r="P4591" s="123"/>
    </row>
    <row r="4592" spans="2:16" x14ac:dyDescent="0.2">
      <c r="B4592" s="124"/>
      <c r="C4592" s="137"/>
      <c r="D4592" s="138">
        <f t="shared" si="426"/>
        <v>0</v>
      </c>
      <c r="E4592" s="231"/>
      <c r="F4592" s="119"/>
      <c r="G4592" s="139">
        <f t="shared" si="430"/>
        <v>0</v>
      </c>
      <c r="H4592" s="140">
        <f t="shared" si="427"/>
        <v>0</v>
      </c>
      <c r="I4592" s="122">
        <f t="shared" si="431"/>
        <v>0</v>
      </c>
      <c r="K4592" s="120"/>
      <c r="L4592" s="141" t="e">
        <f t="shared" si="428"/>
        <v>#N/A</v>
      </c>
      <c r="M4592" s="142">
        <f>IF(C4592="ZZ Group",(SUM(IFERROR(SUM(VLOOKUP(C4592,SpeciesLookup,37,FALSE)*E4592/L4592*20*0.001),0)*(1-G4592))),SUM(IFERROR(SUM(VLOOKUP(C4592,SpeciesLookup,37,FALSE)/L4592*'6. Look Up Tables'!$M$9*0.001),0)*(1-G4592)))</f>
        <v>0</v>
      </c>
      <c r="N4592" s="120" t="s">
        <v>114</v>
      </c>
      <c r="O4592" s="122">
        <f t="shared" si="429"/>
        <v>0</v>
      </c>
      <c r="P4592" s="123"/>
    </row>
    <row r="4593" spans="2:16" x14ac:dyDescent="0.2">
      <c r="B4593" s="124"/>
      <c r="C4593" s="137"/>
      <c r="D4593" s="138">
        <f t="shared" si="426"/>
        <v>0</v>
      </c>
      <c r="E4593" s="231"/>
      <c r="F4593" s="119"/>
      <c r="G4593" s="139">
        <f t="shared" si="430"/>
        <v>0</v>
      </c>
      <c r="H4593" s="140">
        <f t="shared" si="427"/>
        <v>0</v>
      </c>
      <c r="I4593" s="122">
        <f t="shared" si="431"/>
        <v>0</v>
      </c>
      <c r="K4593" s="120"/>
      <c r="L4593" s="141" t="e">
        <f t="shared" si="428"/>
        <v>#N/A</v>
      </c>
      <c r="M4593" s="142">
        <f>IF(C4593="ZZ Group",(SUM(IFERROR(SUM(VLOOKUP(C4593,SpeciesLookup,37,FALSE)*E4593/L4593*20*0.001),0)*(1-G4593))),SUM(IFERROR(SUM(VLOOKUP(C4593,SpeciesLookup,37,FALSE)/L4593*'6. Look Up Tables'!$M$9*0.001),0)*(1-G4593)))</f>
        <v>0</v>
      </c>
      <c r="N4593" s="120" t="s">
        <v>114</v>
      </c>
      <c r="O4593" s="122">
        <f t="shared" si="429"/>
        <v>0</v>
      </c>
      <c r="P4593" s="123"/>
    </row>
    <row r="4594" spans="2:16" x14ac:dyDescent="0.2">
      <c r="B4594" s="124"/>
      <c r="C4594" s="137"/>
      <c r="D4594" s="138">
        <f t="shared" si="426"/>
        <v>0</v>
      </c>
      <c r="E4594" s="231"/>
      <c r="F4594" s="119"/>
      <c r="G4594" s="139">
        <f t="shared" si="430"/>
        <v>0</v>
      </c>
      <c r="H4594" s="140">
        <f t="shared" si="427"/>
        <v>0</v>
      </c>
      <c r="I4594" s="122">
        <f t="shared" si="431"/>
        <v>0</v>
      </c>
      <c r="K4594" s="120"/>
      <c r="L4594" s="141" t="e">
        <f t="shared" si="428"/>
        <v>#N/A</v>
      </c>
      <c r="M4594" s="142">
        <f>IF(C4594="ZZ Group",(SUM(IFERROR(SUM(VLOOKUP(C4594,SpeciesLookup,37,FALSE)*E4594/L4594*20*0.001),0)*(1-G4594))),SUM(IFERROR(SUM(VLOOKUP(C4594,SpeciesLookup,37,FALSE)/L4594*'6. Look Up Tables'!$M$9*0.001),0)*(1-G4594)))</f>
        <v>0</v>
      </c>
      <c r="N4594" s="120" t="s">
        <v>114</v>
      </c>
      <c r="O4594" s="122">
        <f t="shared" si="429"/>
        <v>0</v>
      </c>
      <c r="P4594" s="123"/>
    </row>
    <row r="4595" spans="2:16" x14ac:dyDescent="0.2">
      <c r="B4595" s="124"/>
      <c r="C4595" s="137"/>
      <c r="D4595" s="138">
        <f t="shared" si="426"/>
        <v>0</v>
      </c>
      <c r="E4595" s="231"/>
      <c r="F4595" s="119"/>
      <c r="G4595" s="139">
        <f t="shared" si="430"/>
        <v>0</v>
      </c>
      <c r="H4595" s="140">
        <f t="shared" si="427"/>
        <v>0</v>
      </c>
      <c r="I4595" s="122">
        <f t="shared" si="431"/>
        <v>0</v>
      </c>
      <c r="K4595" s="120"/>
      <c r="L4595" s="141" t="e">
        <f t="shared" si="428"/>
        <v>#N/A</v>
      </c>
      <c r="M4595" s="142">
        <f>IF(C4595="ZZ Group",(SUM(IFERROR(SUM(VLOOKUP(C4595,SpeciesLookup,37,FALSE)*E4595/L4595*20*0.001),0)*(1-G4595))),SUM(IFERROR(SUM(VLOOKUP(C4595,SpeciesLookup,37,FALSE)/L4595*'6. Look Up Tables'!$M$9*0.001),0)*(1-G4595)))</f>
        <v>0</v>
      </c>
      <c r="N4595" s="120" t="s">
        <v>114</v>
      </c>
      <c r="O4595" s="122">
        <f t="shared" si="429"/>
        <v>0</v>
      </c>
      <c r="P4595" s="123"/>
    </row>
    <row r="4596" spans="2:16" x14ac:dyDescent="0.2">
      <c r="B4596" s="124"/>
      <c r="C4596" s="137"/>
      <c r="D4596" s="138">
        <f t="shared" si="426"/>
        <v>0</v>
      </c>
      <c r="E4596" s="231"/>
      <c r="F4596" s="119"/>
      <c r="G4596" s="139">
        <f t="shared" si="430"/>
        <v>0</v>
      </c>
      <c r="H4596" s="140">
        <f t="shared" si="427"/>
        <v>0</v>
      </c>
      <c r="I4596" s="122">
        <f t="shared" si="431"/>
        <v>0</v>
      </c>
      <c r="K4596" s="120"/>
      <c r="L4596" s="141" t="e">
        <f t="shared" si="428"/>
        <v>#N/A</v>
      </c>
      <c r="M4596" s="142">
        <f>IF(C4596="ZZ Group",(SUM(IFERROR(SUM(VLOOKUP(C4596,SpeciesLookup,37,FALSE)*E4596/L4596*20*0.001),0)*(1-G4596))),SUM(IFERROR(SUM(VLOOKUP(C4596,SpeciesLookup,37,FALSE)/L4596*'6. Look Up Tables'!$M$9*0.001),0)*(1-G4596)))</f>
        <v>0</v>
      </c>
      <c r="N4596" s="120" t="s">
        <v>114</v>
      </c>
      <c r="O4596" s="122">
        <f t="shared" si="429"/>
        <v>0</v>
      </c>
      <c r="P4596" s="123"/>
    </row>
    <row r="4597" spans="2:16" x14ac:dyDescent="0.2">
      <c r="B4597" s="124"/>
      <c r="C4597" s="137"/>
      <c r="D4597" s="138">
        <f t="shared" si="426"/>
        <v>0</v>
      </c>
      <c r="E4597" s="231"/>
      <c r="F4597" s="119"/>
      <c r="G4597" s="139">
        <f t="shared" si="430"/>
        <v>0</v>
      </c>
      <c r="H4597" s="140">
        <f t="shared" si="427"/>
        <v>0</v>
      </c>
      <c r="I4597" s="122">
        <f t="shared" si="431"/>
        <v>0</v>
      </c>
      <c r="K4597" s="120"/>
      <c r="L4597" s="141" t="e">
        <f t="shared" si="428"/>
        <v>#N/A</v>
      </c>
      <c r="M4597" s="142">
        <f>IF(C4597="ZZ Group",(SUM(IFERROR(SUM(VLOOKUP(C4597,SpeciesLookup,37,FALSE)*E4597/L4597*20*0.001),0)*(1-G4597))),SUM(IFERROR(SUM(VLOOKUP(C4597,SpeciesLookup,37,FALSE)/L4597*'6. Look Up Tables'!$M$9*0.001),0)*(1-G4597)))</f>
        <v>0</v>
      </c>
      <c r="N4597" s="120" t="s">
        <v>114</v>
      </c>
      <c r="O4597" s="122">
        <f t="shared" si="429"/>
        <v>0</v>
      </c>
      <c r="P4597" s="123"/>
    </row>
    <row r="4598" spans="2:16" x14ac:dyDescent="0.2">
      <c r="B4598" s="124"/>
      <c r="C4598" s="137"/>
      <c r="D4598" s="138">
        <f t="shared" si="426"/>
        <v>0</v>
      </c>
      <c r="E4598" s="231"/>
      <c r="F4598" s="119"/>
      <c r="G4598" s="139">
        <f t="shared" si="430"/>
        <v>0</v>
      </c>
      <c r="H4598" s="140">
        <f t="shared" si="427"/>
        <v>0</v>
      </c>
      <c r="I4598" s="122">
        <f t="shared" si="431"/>
        <v>0</v>
      </c>
      <c r="K4598" s="120"/>
      <c r="L4598" s="141" t="e">
        <f t="shared" si="428"/>
        <v>#N/A</v>
      </c>
      <c r="M4598" s="142">
        <f>IF(C4598="ZZ Group",(SUM(IFERROR(SUM(VLOOKUP(C4598,SpeciesLookup,37,FALSE)*E4598/L4598*20*0.001),0)*(1-G4598))),SUM(IFERROR(SUM(VLOOKUP(C4598,SpeciesLookup,37,FALSE)/L4598*'6. Look Up Tables'!$M$9*0.001),0)*(1-G4598)))</f>
        <v>0</v>
      </c>
      <c r="N4598" s="120" t="s">
        <v>114</v>
      </c>
      <c r="O4598" s="122">
        <f t="shared" si="429"/>
        <v>0</v>
      </c>
      <c r="P4598" s="123"/>
    </row>
    <row r="4599" spans="2:16" x14ac:dyDescent="0.2">
      <c r="B4599" s="124"/>
      <c r="C4599" s="137"/>
      <c r="D4599" s="138">
        <f t="shared" si="426"/>
        <v>0</v>
      </c>
      <c r="E4599" s="231"/>
      <c r="F4599" s="119"/>
      <c r="G4599" s="139">
        <f t="shared" si="430"/>
        <v>0</v>
      </c>
      <c r="H4599" s="140">
        <f t="shared" si="427"/>
        <v>0</v>
      </c>
      <c r="I4599" s="122">
        <f t="shared" si="431"/>
        <v>0</v>
      </c>
      <c r="K4599" s="120"/>
      <c r="L4599" s="141" t="e">
        <f t="shared" si="428"/>
        <v>#N/A</v>
      </c>
      <c r="M4599" s="142">
        <f>IF(C4599="ZZ Group",(SUM(IFERROR(SUM(VLOOKUP(C4599,SpeciesLookup,37,FALSE)*E4599/L4599*20*0.001),0)*(1-G4599))),SUM(IFERROR(SUM(VLOOKUP(C4599,SpeciesLookup,37,FALSE)/L4599*'6. Look Up Tables'!$M$9*0.001),0)*(1-G4599)))</f>
        <v>0</v>
      </c>
      <c r="N4599" s="120" t="s">
        <v>114</v>
      </c>
      <c r="O4599" s="122">
        <f t="shared" si="429"/>
        <v>0</v>
      </c>
      <c r="P4599" s="123"/>
    </row>
    <row r="4600" spans="2:16" x14ac:dyDescent="0.2">
      <c r="B4600" s="124"/>
      <c r="C4600" s="137"/>
      <c r="D4600" s="138">
        <f t="shared" si="426"/>
        <v>0</v>
      </c>
      <c r="E4600" s="231"/>
      <c r="F4600" s="119"/>
      <c r="G4600" s="139">
        <f t="shared" si="430"/>
        <v>0</v>
      </c>
      <c r="H4600" s="140">
        <f t="shared" si="427"/>
        <v>0</v>
      </c>
      <c r="I4600" s="122">
        <f t="shared" si="431"/>
        <v>0</v>
      </c>
      <c r="K4600" s="120"/>
      <c r="L4600" s="141" t="e">
        <f t="shared" si="428"/>
        <v>#N/A</v>
      </c>
      <c r="M4600" s="142">
        <f>IF(C4600="ZZ Group",(SUM(IFERROR(SUM(VLOOKUP(C4600,SpeciesLookup,37,FALSE)*E4600/L4600*20*0.001),0)*(1-G4600))),SUM(IFERROR(SUM(VLOOKUP(C4600,SpeciesLookup,37,FALSE)/L4600*'6. Look Up Tables'!$M$9*0.001),0)*(1-G4600)))</f>
        <v>0</v>
      </c>
      <c r="N4600" s="120" t="s">
        <v>114</v>
      </c>
      <c r="O4600" s="122">
        <f t="shared" si="429"/>
        <v>0</v>
      </c>
      <c r="P4600" s="123"/>
    </row>
    <row r="4601" spans="2:16" x14ac:dyDescent="0.2">
      <c r="B4601" s="124"/>
      <c r="C4601" s="137"/>
      <c r="D4601" s="138">
        <f t="shared" si="426"/>
        <v>0</v>
      </c>
      <c r="E4601" s="231"/>
      <c r="F4601" s="119"/>
      <c r="G4601" s="139">
        <f t="shared" si="430"/>
        <v>0</v>
      </c>
      <c r="H4601" s="140">
        <f t="shared" si="427"/>
        <v>0</v>
      </c>
      <c r="I4601" s="122">
        <f t="shared" si="431"/>
        <v>0</v>
      </c>
      <c r="K4601" s="120"/>
      <c r="L4601" s="141" t="e">
        <f t="shared" si="428"/>
        <v>#N/A</v>
      </c>
      <c r="M4601" s="142">
        <f>IF(C4601="ZZ Group",(SUM(IFERROR(SUM(VLOOKUP(C4601,SpeciesLookup,37,FALSE)*E4601/L4601*20*0.001),0)*(1-G4601))),SUM(IFERROR(SUM(VLOOKUP(C4601,SpeciesLookup,37,FALSE)/L4601*'6. Look Up Tables'!$M$9*0.001),0)*(1-G4601)))</f>
        <v>0</v>
      </c>
      <c r="N4601" s="120" t="s">
        <v>114</v>
      </c>
      <c r="O4601" s="122">
        <f t="shared" si="429"/>
        <v>0</v>
      </c>
      <c r="P4601" s="123"/>
    </row>
    <row r="4602" spans="2:16" x14ac:dyDescent="0.2">
      <c r="B4602" s="124"/>
      <c r="C4602" s="137"/>
      <c r="D4602" s="138">
        <f t="shared" si="426"/>
        <v>0</v>
      </c>
      <c r="E4602" s="231"/>
      <c r="F4602" s="119"/>
      <c r="G4602" s="139">
        <f t="shared" si="430"/>
        <v>0</v>
      </c>
      <c r="H4602" s="140">
        <f t="shared" si="427"/>
        <v>0</v>
      </c>
      <c r="I4602" s="122">
        <f t="shared" si="431"/>
        <v>0</v>
      </c>
      <c r="K4602" s="120"/>
      <c r="L4602" s="141" t="e">
        <f t="shared" si="428"/>
        <v>#N/A</v>
      </c>
      <c r="M4602" s="142">
        <f>IF(C4602="ZZ Group",(SUM(IFERROR(SUM(VLOOKUP(C4602,SpeciesLookup,37,FALSE)*E4602/L4602*20*0.001),0)*(1-G4602))),SUM(IFERROR(SUM(VLOOKUP(C4602,SpeciesLookup,37,FALSE)/L4602*'6. Look Up Tables'!$M$9*0.001),0)*(1-G4602)))</f>
        <v>0</v>
      </c>
      <c r="N4602" s="120" t="s">
        <v>114</v>
      </c>
      <c r="O4602" s="122">
        <f t="shared" si="429"/>
        <v>0</v>
      </c>
      <c r="P4602" s="123"/>
    </row>
    <row r="4603" spans="2:16" x14ac:dyDescent="0.2">
      <c r="B4603" s="124"/>
      <c r="C4603" s="137"/>
      <c r="D4603" s="138">
        <f t="shared" si="426"/>
        <v>0</v>
      </c>
      <c r="E4603" s="231"/>
      <c r="F4603" s="119"/>
      <c r="G4603" s="139">
        <f t="shared" si="430"/>
        <v>0</v>
      </c>
      <c r="H4603" s="140">
        <f t="shared" si="427"/>
        <v>0</v>
      </c>
      <c r="I4603" s="122">
        <f t="shared" si="431"/>
        <v>0</v>
      </c>
      <c r="K4603" s="120"/>
      <c r="L4603" s="141" t="e">
        <f t="shared" si="428"/>
        <v>#N/A</v>
      </c>
      <c r="M4603" s="142">
        <f>IF(C4603="ZZ Group",(SUM(IFERROR(SUM(VLOOKUP(C4603,SpeciesLookup,37,FALSE)*E4603/L4603*20*0.001),0)*(1-G4603))),SUM(IFERROR(SUM(VLOOKUP(C4603,SpeciesLookup,37,FALSE)/L4603*'6. Look Up Tables'!$M$9*0.001),0)*(1-G4603)))</f>
        <v>0</v>
      </c>
      <c r="N4603" s="120" t="s">
        <v>114</v>
      </c>
      <c r="O4603" s="122">
        <f t="shared" si="429"/>
        <v>0</v>
      </c>
      <c r="P4603" s="123"/>
    </row>
    <row r="4604" spans="2:16" x14ac:dyDescent="0.2">
      <c r="B4604" s="124"/>
      <c r="C4604" s="137"/>
      <c r="D4604" s="138">
        <f t="shared" si="426"/>
        <v>0</v>
      </c>
      <c r="E4604" s="231"/>
      <c r="F4604" s="119"/>
      <c r="G4604" s="139">
        <f t="shared" si="430"/>
        <v>0</v>
      </c>
      <c r="H4604" s="140">
        <f t="shared" si="427"/>
        <v>0</v>
      </c>
      <c r="I4604" s="122">
        <f t="shared" si="431"/>
        <v>0</v>
      </c>
      <c r="K4604" s="120"/>
      <c r="L4604" s="141" t="e">
        <f t="shared" si="428"/>
        <v>#N/A</v>
      </c>
      <c r="M4604" s="142">
        <f>IF(C4604="ZZ Group",(SUM(IFERROR(SUM(VLOOKUP(C4604,SpeciesLookup,37,FALSE)*E4604/L4604*20*0.001),0)*(1-G4604))),SUM(IFERROR(SUM(VLOOKUP(C4604,SpeciesLookup,37,FALSE)/L4604*'6. Look Up Tables'!$M$9*0.001),0)*(1-G4604)))</f>
        <v>0</v>
      </c>
      <c r="N4604" s="120" t="s">
        <v>114</v>
      </c>
      <c r="O4604" s="122">
        <f t="shared" si="429"/>
        <v>0</v>
      </c>
      <c r="P4604" s="123"/>
    </row>
    <row r="4605" spans="2:16" x14ac:dyDescent="0.2">
      <c r="B4605" s="124"/>
      <c r="C4605" s="137"/>
      <c r="D4605" s="138">
        <f t="shared" si="426"/>
        <v>0</v>
      </c>
      <c r="E4605" s="231"/>
      <c r="F4605" s="119"/>
      <c r="G4605" s="139">
        <f t="shared" si="430"/>
        <v>0</v>
      </c>
      <c r="H4605" s="140">
        <f t="shared" si="427"/>
        <v>0</v>
      </c>
      <c r="I4605" s="122">
        <f t="shared" si="431"/>
        <v>0</v>
      </c>
      <c r="K4605" s="120"/>
      <c r="L4605" s="141" t="e">
        <f t="shared" si="428"/>
        <v>#N/A</v>
      </c>
      <c r="M4605" s="142">
        <f>IF(C4605="ZZ Group",(SUM(IFERROR(SUM(VLOOKUP(C4605,SpeciesLookup,37,FALSE)*E4605/L4605*20*0.001),0)*(1-G4605))),SUM(IFERROR(SUM(VLOOKUP(C4605,SpeciesLookup,37,FALSE)/L4605*'6. Look Up Tables'!$M$9*0.001),0)*(1-G4605)))</f>
        <v>0</v>
      </c>
      <c r="N4605" s="120" t="s">
        <v>114</v>
      </c>
      <c r="O4605" s="122">
        <f t="shared" si="429"/>
        <v>0</v>
      </c>
      <c r="P4605" s="123"/>
    </row>
    <row r="4606" spans="2:16" x14ac:dyDescent="0.2">
      <c r="B4606" s="124"/>
      <c r="C4606" s="137"/>
      <c r="D4606" s="138">
        <f t="shared" si="426"/>
        <v>0</v>
      </c>
      <c r="E4606" s="231"/>
      <c r="F4606" s="119"/>
      <c r="G4606" s="139">
        <f t="shared" si="430"/>
        <v>0</v>
      </c>
      <c r="H4606" s="140">
        <f t="shared" si="427"/>
        <v>0</v>
      </c>
      <c r="I4606" s="122">
        <f t="shared" si="431"/>
        <v>0</v>
      </c>
      <c r="K4606" s="120"/>
      <c r="L4606" s="141" t="e">
        <f t="shared" si="428"/>
        <v>#N/A</v>
      </c>
      <c r="M4606" s="142">
        <f>IF(C4606="ZZ Group",(SUM(IFERROR(SUM(VLOOKUP(C4606,SpeciesLookup,37,FALSE)*E4606/L4606*20*0.001),0)*(1-G4606))),SUM(IFERROR(SUM(VLOOKUP(C4606,SpeciesLookup,37,FALSE)/L4606*'6. Look Up Tables'!$M$9*0.001),0)*(1-G4606)))</f>
        <v>0</v>
      </c>
      <c r="N4606" s="120" t="s">
        <v>114</v>
      </c>
      <c r="O4606" s="122">
        <f t="shared" si="429"/>
        <v>0</v>
      </c>
      <c r="P4606" s="123"/>
    </row>
    <row r="4607" spans="2:16" x14ac:dyDescent="0.2">
      <c r="B4607" s="124"/>
      <c r="C4607" s="137"/>
      <c r="D4607" s="138">
        <f t="shared" si="426"/>
        <v>0</v>
      </c>
      <c r="E4607" s="231"/>
      <c r="F4607" s="119"/>
      <c r="G4607" s="139">
        <f t="shared" si="430"/>
        <v>0</v>
      </c>
      <c r="H4607" s="140">
        <f t="shared" si="427"/>
        <v>0</v>
      </c>
      <c r="I4607" s="122">
        <f t="shared" si="431"/>
        <v>0</v>
      </c>
      <c r="K4607" s="120"/>
      <c r="L4607" s="141" t="e">
        <f t="shared" si="428"/>
        <v>#N/A</v>
      </c>
      <c r="M4607" s="142">
        <f>IF(C4607="ZZ Group",(SUM(IFERROR(SUM(VLOOKUP(C4607,SpeciesLookup,37,FALSE)*E4607/L4607*20*0.001),0)*(1-G4607))),SUM(IFERROR(SUM(VLOOKUP(C4607,SpeciesLookup,37,FALSE)/L4607*'6. Look Up Tables'!$M$9*0.001),0)*(1-G4607)))</f>
        <v>0</v>
      </c>
      <c r="N4607" s="120" t="s">
        <v>114</v>
      </c>
      <c r="O4607" s="122">
        <f t="shared" si="429"/>
        <v>0</v>
      </c>
      <c r="P4607" s="123"/>
    </row>
    <row r="4608" spans="2:16" x14ac:dyDescent="0.2">
      <c r="B4608" s="124"/>
      <c r="C4608" s="137"/>
      <c r="D4608" s="138">
        <f t="shared" si="426"/>
        <v>0</v>
      </c>
      <c r="E4608" s="231"/>
      <c r="F4608" s="119"/>
      <c r="G4608" s="139">
        <f t="shared" si="430"/>
        <v>0</v>
      </c>
      <c r="H4608" s="140">
        <f t="shared" si="427"/>
        <v>0</v>
      </c>
      <c r="I4608" s="122">
        <f t="shared" si="431"/>
        <v>0</v>
      </c>
      <c r="K4608" s="120"/>
      <c r="L4608" s="141" t="e">
        <f t="shared" si="428"/>
        <v>#N/A</v>
      </c>
      <c r="M4608" s="142">
        <f>IF(C4608="ZZ Group",(SUM(IFERROR(SUM(VLOOKUP(C4608,SpeciesLookup,37,FALSE)*E4608/L4608*20*0.001),0)*(1-G4608))),SUM(IFERROR(SUM(VLOOKUP(C4608,SpeciesLookup,37,FALSE)/L4608*'6. Look Up Tables'!$M$9*0.001),0)*(1-G4608)))</f>
        <v>0</v>
      </c>
      <c r="N4608" s="120" t="s">
        <v>114</v>
      </c>
      <c r="O4608" s="122">
        <f t="shared" si="429"/>
        <v>0</v>
      </c>
      <c r="P4608" s="123"/>
    </row>
    <row r="4609" spans="2:16" x14ac:dyDescent="0.2">
      <c r="B4609" s="124"/>
      <c r="C4609" s="137"/>
      <c r="D4609" s="138">
        <f t="shared" ref="D4609:D4672" si="432">IFERROR(VLOOKUP(C4609,SpeciesLookup,25,FALSE),0)</f>
        <v>0</v>
      </c>
      <c r="E4609" s="231"/>
      <c r="F4609" s="119"/>
      <c r="G4609" s="139">
        <f t="shared" si="430"/>
        <v>0</v>
      </c>
      <c r="H4609" s="140">
        <f t="shared" ref="H4609:H4672" si="433">IFERROR(VLOOKUP(C4609,SpeciesLookup,26,FALSE),0)</f>
        <v>0</v>
      </c>
      <c r="I4609" s="122">
        <f t="shared" si="431"/>
        <v>0</v>
      </c>
      <c r="K4609" s="120"/>
      <c r="L4609" s="141" t="e">
        <f t="shared" ref="L4609:L4672" si="434">VLOOKUP(K4609,AWHC,2,FALSE)</f>
        <v>#N/A</v>
      </c>
      <c r="M4609" s="142">
        <f>IF(C4609="ZZ Group",(SUM(IFERROR(SUM(VLOOKUP(C4609,SpeciesLookup,37,FALSE)*E4609/L4609*20*0.001),0)*(1-G4609))),SUM(IFERROR(SUM(VLOOKUP(C4609,SpeciesLookup,37,FALSE)/L4609*'6. Look Up Tables'!$M$9*0.001),0)*(1-G4609)))</f>
        <v>0</v>
      </c>
      <c r="N4609" s="120" t="s">
        <v>114</v>
      </c>
      <c r="O4609" s="122">
        <f t="shared" ref="O4609:O4672" si="435">IF(N4609="Yes",M4609*0.8,M4609)</f>
        <v>0</v>
      </c>
      <c r="P4609" s="123"/>
    </row>
    <row r="4610" spans="2:16" x14ac:dyDescent="0.2">
      <c r="B4610" s="124"/>
      <c r="C4610" s="137"/>
      <c r="D4610" s="138">
        <f t="shared" si="432"/>
        <v>0</v>
      </c>
      <c r="E4610" s="231"/>
      <c r="F4610" s="119"/>
      <c r="G4610" s="139">
        <f t="shared" si="430"/>
        <v>0</v>
      </c>
      <c r="H4610" s="140">
        <f t="shared" si="433"/>
        <v>0</v>
      </c>
      <c r="I4610" s="122">
        <f t="shared" si="431"/>
        <v>0</v>
      </c>
      <c r="K4610" s="120"/>
      <c r="L4610" s="141" t="e">
        <f t="shared" si="434"/>
        <v>#N/A</v>
      </c>
      <c r="M4610" s="142">
        <f>IF(C4610="ZZ Group",(SUM(IFERROR(SUM(VLOOKUP(C4610,SpeciesLookup,37,FALSE)*E4610/L4610*20*0.001),0)*(1-G4610))),SUM(IFERROR(SUM(VLOOKUP(C4610,SpeciesLookup,37,FALSE)/L4610*'6. Look Up Tables'!$M$9*0.001),0)*(1-G4610)))</f>
        <v>0</v>
      </c>
      <c r="N4610" s="120" t="s">
        <v>114</v>
      </c>
      <c r="O4610" s="122">
        <f t="shared" si="435"/>
        <v>0</v>
      </c>
      <c r="P4610" s="123"/>
    </row>
    <row r="4611" spans="2:16" x14ac:dyDescent="0.2">
      <c r="B4611" s="124"/>
      <c r="C4611" s="137"/>
      <c r="D4611" s="138">
        <f t="shared" si="432"/>
        <v>0</v>
      </c>
      <c r="E4611" s="231"/>
      <c r="F4611" s="119"/>
      <c r="G4611" s="139">
        <f t="shared" si="430"/>
        <v>0</v>
      </c>
      <c r="H4611" s="140">
        <f t="shared" si="433"/>
        <v>0</v>
      </c>
      <c r="I4611" s="122">
        <f t="shared" si="431"/>
        <v>0</v>
      </c>
      <c r="K4611" s="120"/>
      <c r="L4611" s="141" t="e">
        <f t="shared" si="434"/>
        <v>#N/A</v>
      </c>
      <c r="M4611" s="142">
        <f>IF(C4611="ZZ Group",(SUM(IFERROR(SUM(VLOOKUP(C4611,SpeciesLookup,37,FALSE)*E4611/L4611*20*0.001),0)*(1-G4611))),SUM(IFERROR(SUM(VLOOKUP(C4611,SpeciesLookup,37,FALSE)/L4611*'6. Look Up Tables'!$M$9*0.001),0)*(1-G4611)))</f>
        <v>0</v>
      </c>
      <c r="N4611" s="120" t="s">
        <v>114</v>
      </c>
      <c r="O4611" s="122">
        <f t="shared" si="435"/>
        <v>0</v>
      </c>
      <c r="P4611" s="123"/>
    </row>
    <row r="4612" spans="2:16" x14ac:dyDescent="0.2">
      <c r="B4612" s="124"/>
      <c r="C4612" s="137"/>
      <c r="D4612" s="138">
        <f t="shared" si="432"/>
        <v>0</v>
      </c>
      <c r="E4612" s="231"/>
      <c r="F4612" s="119"/>
      <c r="G4612" s="139">
        <f t="shared" si="430"/>
        <v>0</v>
      </c>
      <c r="H4612" s="140">
        <f t="shared" si="433"/>
        <v>0</v>
      </c>
      <c r="I4612" s="122">
        <f t="shared" si="431"/>
        <v>0</v>
      </c>
      <c r="K4612" s="120"/>
      <c r="L4612" s="141" t="e">
        <f t="shared" si="434"/>
        <v>#N/A</v>
      </c>
      <c r="M4612" s="142">
        <f>IF(C4612="ZZ Group",(SUM(IFERROR(SUM(VLOOKUP(C4612,SpeciesLookup,37,FALSE)*E4612/L4612*20*0.001),0)*(1-G4612))),SUM(IFERROR(SUM(VLOOKUP(C4612,SpeciesLookup,37,FALSE)/L4612*'6. Look Up Tables'!$M$9*0.001),0)*(1-G4612)))</f>
        <v>0</v>
      </c>
      <c r="N4612" s="120" t="s">
        <v>114</v>
      </c>
      <c r="O4612" s="122">
        <f t="shared" si="435"/>
        <v>0</v>
      </c>
      <c r="P4612" s="123"/>
    </row>
    <row r="4613" spans="2:16" x14ac:dyDescent="0.2">
      <c r="B4613" s="124"/>
      <c r="C4613" s="137"/>
      <c r="D4613" s="138">
        <f t="shared" si="432"/>
        <v>0</v>
      </c>
      <c r="E4613" s="231"/>
      <c r="F4613" s="119"/>
      <c r="G4613" s="139">
        <f t="shared" si="430"/>
        <v>0</v>
      </c>
      <c r="H4613" s="140">
        <f t="shared" si="433"/>
        <v>0</v>
      </c>
      <c r="I4613" s="122">
        <f t="shared" si="431"/>
        <v>0</v>
      </c>
      <c r="K4613" s="120"/>
      <c r="L4613" s="141" t="e">
        <f t="shared" si="434"/>
        <v>#N/A</v>
      </c>
      <c r="M4613" s="142">
        <f>IF(C4613="ZZ Group",(SUM(IFERROR(SUM(VLOOKUP(C4613,SpeciesLookup,37,FALSE)*E4613/L4613*20*0.001),0)*(1-G4613))),SUM(IFERROR(SUM(VLOOKUP(C4613,SpeciesLookup,37,FALSE)/L4613*'6. Look Up Tables'!$M$9*0.001),0)*(1-G4613)))</f>
        <v>0</v>
      </c>
      <c r="N4613" s="120" t="s">
        <v>114</v>
      </c>
      <c r="O4613" s="122">
        <f t="shared" si="435"/>
        <v>0</v>
      </c>
      <c r="P4613" s="123"/>
    </row>
    <row r="4614" spans="2:16" x14ac:dyDescent="0.2">
      <c r="B4614" s="124"/>
      <c r="C4614" s="137"/>
      <c r="D4614" s="138">
        <f t="shared" si="432"/>
        <v>0</v>
      </c>
      <c r="E4614" s="231"/>
      <c r="F4614" s="119"/>
      <c r="G4614" s="139">
        <f t="shared" si="430"/>
        <v>0</v>
      </c>
      <c r="H4614" s="140">
        <f t="shared" si="433"/>
        <v>0</v>
      </c>
      <c r="I4614" s="122">
        <f t="shared" si="431"/>
        <v>0</v>
      </c>
      <c r="K4614" s="120"/>
      <c r="L4614" s="141" t="e">
        <f t="shared" si="434"/>
        <v>#N/A</v>
      </c>
      <c r="M4614" s="142">
        <f>IF(C4614="ZZ Group",(SUM(IFERROR(SUM(VLOOKUP(C4614,SpeciesLookup,37,FALSE)*E4614/L4614*20*0.001),0)*(1-G4614))),SUM(IFERROR(SUM(VLOOKUP(C4614,SpeciesLookup,37,FALSE)/L4614*'6. Look Up Tables'!$M$9*0.001),0)*(1-G4614)))</f>
        <v>0</v>
      </c>
      <c r="N4614" s="120" t="s">
        <v>114</v>
      </c>
      <c r="O4614" s="122">
        <f t="shared" si="435"/>
        <v>0</v>
      </c>
      <c r="P4614" s="123"/>
    </row>
    <row r="4615" spans="2:16" x14ac:dyDescent="0.2">
      <c r="B4615" s="124"/>
      <c r="C4615" s="137"/>
      <c r="D4615" s="138">
        <f t="shared" si="432"/>
        <v>0</v>
      </c>
      <c r="E4615" s="231"/>
      <c r="F4615" s="119"/>
      <c r="G4615" s="139">
        <f t="shared" si="430"/>
        <v>0</v>
      </c>
      <c r="H4615" s="140">
        <f t="shared" si="433"/>
        <v>0</v>
      </c>
      <c r="I4615" s="122">
        <f t="shared" si="431"/>
        <v>0</v>
      </c>
      <c r="K4615" s="120"/>
      <c r="L4615" s="141" t="e">
        <f t="shared" si="434"/>
        <v>#N/A</v>
      </c>
      <c r="M4615" s="142">
        <f>IF(C4615="ZZ Group",(SUM(IFERROR(SUM(VLOOKUP(C4615,SpeciesLookup,37,FALSE)*E4615/L4615*20*0.001),0)*(1-G4615))),SUM(IFERROR(SUM(VLOOKUP(C4615,SpeciesLookup,37,FALSE)/L4615*'6. Look Up Tables'!$M$9*0.001),0)*(1-G4615)))</f>
        <v>0</v>
      </c>
      <c r="N4615" s="120" t="s">
        <v>114</v>
      </c>
      <c r="O4615" s="122">
        <f t="shared" si="435"/>
        <v>0</v>
      </c>
      <c r="P4615" s="123"/>
    </row>
    <row r="4616" spans="2:16" x14ac:dyDescent="0.2">
      <c r="B4616" s="124"/>
      <c r="C4616" s="137"/>
      <c r="D4616" s="138">
        <f t="shared" si="432"/>
        <v>0</v>
      </c>
      <c r="E4616" s="231"/>
      <c r="F4616" s="119"/>
      <c r="G4616" s="139">
        <f t="shared" si="430"/>
        <v>0</v>
      </c>
      <c r="H4616" s="140">
        <f t="shared" si="433"/>
        <v>0</v>
      </c>
      <c r="I4616" s="122">
        <f t="shared" si="431"/>
        <v>0</v>
      </c>
      <c r="K4616" s="120"/>
      <c r="L4616" s="141" t="e">
        <f t="shared" si="434"/>
        <v>#N/A</v>
      </c>
      <c r="M4616" s="142">
        <f>IF(C4616="ZZ Group",(SUM(IFERROR(SUM(VLOOKUP(C4616,SpeciesLookup,37,FALSE)*E4616/L4616*20*0.001),0)*(1-G4616))),SUM(IFERROR(SUM(VLOOKUP(C4616,SpeciesLookup,37,FALSE)/L4616*'6. Look Up Tables'!$M$9*0.001),0)*(1-G4616)))</f>
        <v>0</v>
      </c>
      <c r="N4616" s="120" t="s">
        <v>114</v>
      </c>
      <c r="O4616" s="122">
        <f t="shared" si="435"/>
        <v>0</v>
      </c>
      <c r="P4616" s="123"/>
    </row>
    <row r="4617" spans="2:16" x14ac:dyDescent="0.2">
      <c r="B4617" s="124"/>
      <c r="C4617" s="137"/>
      <c r="D4617" s="138">
        <f t="shared" si="432"/>
        <v>0</v>
      </c>
      <c r="E4617" s="231"/>
      <c r="F4617" s="119"/>
      <c r="G4617" s="139">
        <f t="shared" si="430"/>
        <v>0</v>
      </c>
      <c r="H4617" s="140">
        <f t="shared" si="433"/>
        <v>0</v>
      </c>
      <c r="I4617" s="122">
        <f t="shared" si="431"/>
        <v>0</v>
      </c>
      <c r="K4617" s="120"/>
      <c r="L4617" s="141" t="e">
        <f t="shared" si="434"/>
        <v>#N/A</v>
      </c>
      <c r="M4617" s="142">
        <f>IF(C4617="ZZ Group",(SUM(IFERROR(SUM(VLOOKUP(C4617,SpeciesLookup,37,FALSE)*E4617/L4617*20*0.001),0)*(1-G4617))),SUM(IFERROR(SUM(VLOOKUP(C4617,SpeciesLookup,37,FALSE)/L4617*'6. Look Up Tables'!$M$9*0.001),0)*(1-G4617)))</f>
        <v>0</v>
      </c>
      <c r="N4617" s="120" t="s">
        <v>114</v>
      </c>
      <c r="O4617" s="122">
        <f t="shared" si="435"/>
        <v>0</v>
      </c>
      <c r="P4617" s="123"/>
    </row>
    <row r="4618" spans="2:16" x14ac:dyDescent="0.2">
      <c r="B4618" s="124"/>
      <c r="C4618" s="137"/>
      <c r="D4618" s="138">
        <f t="shared" si="432"/>
        <v>0</v>
      </c>
      <c r="E4618" s="231"/>
      <c r="F4618" s="119"/>
      <c r="G4618" s="139">
        <f t="shared" si="430"/>
        <v>0</v>
      </c>
      <c r="H4618" s="140">
        <f t="shared" si="433"/>
        <v>0</v>
      </c>
      <c r="I4618" s="122">
        <f t="shared" si="431"/>
        <v>0</v>
      </c>
      <c r="K4618" s="120"/>
      <c r="L4618" s="141" t="e">
        <f t="shared" si="434"/>
        <v>#N/A</v>
      </c>
      <c r="M4618" s="142">
        <f>IF(C4618="ZZ Group",(SUM(IFERROR(SUM(VLOOKUP(C4618,SpeciesLookup,37,FALSE)*E4618/L4618*20*0.001),0)*(1-G4618))),SUM(IFERROR(SUM(VLOOKUP(C4618,SpeciesLookup,37,FALSE)/L4618*'6. Look Up Tables'!$M$9*0.001),0)*(1-G4618)))</f>
        <v>0</v>
      </c>
      <c r="N4618" s="120" t="s">
        <v>114</v>
      </c>
      <c r="O4618" s="122">
        <f t="shared" si="435"/>
        <v>0</v>
      </c>
      <c r="P4618" s="123"/>
    </row>
    <row r="4619" spans="2:16" x14ac:dyDescent="0.2">
      <c r="B4619" s="124"/>
      <c r="C4619" s="137"/>
      <c r="D4619" s="138">
        <f t="shared" si="432"/>
        <v>0</v>
      </c>
      <c r="E4619" s="231"/>
      <c r="F4619" s="119"/>
      <c r="G4619" s="139">
        <f t="shared" si="430"/>
        <v>0</v>
      </c>
      <c r="H4619" s="140">
        <f t="shared" si="433"/>
        <v>0</v>
      </c>
      <c r="I4619" s="122">
        <f t="shared" si="431"/>
        <v>0</v>
      </c>
      <c r="K4619" s="120"/>
      <c r="L4619" s="141" t="e">
        <f t="shared" si="434"/>
        <v>#N/A</v>
      </c>
      <c r="M4619" s="142">
        <f>IF(C4619="ZZ Group",(SUM(IFERROR(SUM(VLOOKUP(C4619,SpeciesLookup,37,FALSE)*E4619/L4619*20*0.001),0)*(1-G4619))),SUM(IFERROR(SUM(VLOOKUP(C4619,SpeciesLookup,37,FALSE)/L4619*'6. Look Up Tables'!$M$9*0.001),0)*(1-G4619)))</f>
        <v>0</v>
      </c>
      <c r="N4619" s="120" t="s">
        <v>114</v>
      </c>
      <c r="O4619" s="122">
        <f t="shared" si="435"/>
        <v>0</v>
      </c>
      <c r="P4619" s="123"/>
    </row>
    <row r="4620" spans="2:16" x14ac:dyDescent="0.2">
      <c r="B4620" s="124"/>
      <c r="C4620" s="137"/>
      <c r="D4620" s="138">
        <f t="shared" si="432"/>
        <v>0</v>
      </c>
      <c r="E4620" s="231"/>
      <c r="F4620" s="119"/>
      <c r="G4620" s="139">
        <f t="shared" si="430"/>
        <v>0</v>
      </c>
      <c r="H4620" s="140">
        <f t="shared" si="433"/>
        <v>0</v>
      </c>
      <c r="I4620" s="122">
        <f t="shared" si="431"/>
        <v>0</v>
      </c>
      <c r="K4620" s="120"/>
      <c r="L4620" s="141" t="e">
        <f t="shared" si="434"/>
        <v>#N/A</v>
      </c>
      <c r="M4620" s="142">
        <f>IF(C4620="ZZ Group",(SUM(IFERROR(SUM(VLOOKUP(C4620,SpeciesLookup,37,FALSE)*E4620/L4620*20*0.001),0)*(1-G4620))),SUM(IFERROR(SUM(VLOOKUP(C4620,SpeciesLookup,37,FALSE)/L4620*'6. Look Up Tables'!$M$9*0.001),0)*(1-G4620)))</f>
        <v>0</v>
      </c>
      <c r="N4620" s="120" t="s">
        <v>114</v>
      </c>
      <c r="O4620" s="122">
        <f t="shared" si="435"/>
        <v>0</v>
      </c>
      <c r="P4620" s="123"/>
    </row>
    <row r="4621" spans="2:16" x14ac:dyDescent="0.2">
      <c r="B4621" s="124"/>
      <c r="C4621" s="137"/>
      <c r="D4621" s="138">
        <f t="shared" si="432"/>
        <v>0</v>
      </c>
      <c r="E4621" s="231"/>
      <c r="F4621" s="119"/>
      <c r="G4621" s="139">
        <f t="shared" ref="G4621:G4684" si="436">IF(C4621="ZZ Group",SUM(F4621/E4621),(IFERROR(SUM(F4621/(PI()*(D4621)^2)),0)))</f>
        <v>0</v>
      </c>
      <c r="H4621" s="140">
        <f t="shared" si="433"/>
        <v>0</v>
      </c>
      <c r="I4621" s="122">
        <f t="shared" ref="I4621:I4684" si="437">IFERROR(SUM(H4621*(1-G4621)),(E4621*(1-G4621)))</f>
        <v>0</v>
      </c>
      <c r="K4621" s="120"/>
      <c r="L4621" s="141" t="e">
        <f t="shared" si="434"/>
        <v>#N/A</v>
      </c>
      <c r="M4621" s="142">
        <f>IF(C4621="ZZ Group",(SUM(IFERROR(SUM(VLOOKUP(C4621,SpeciesLookup,37,FALSE)*E4621/L4621*20*0.001),0)*(1-G4621))),SUM(IFERROR(SUM(VLOOKUP(C4621,SpeciesLookup,37,FALSE)/L4621*'6. Look Up Tables'!$M$9*0.001),0)*(1-G4621)))</f>
        <v>0</v>
      </c>
      <c r="N4621" s="120" t="s">
        <v>114</v>
      </c>
      <c r="O4621" s="122">
        <f t="shared" si="435"/>
        <v>0</v>
      </c>
      <c r="P4621" s="123"/>
    </row>
    <row r="4622" spans="2:16" x14ac:dyDescent="0.2">
      <c r="B4622" s="124"/>
      <c r="C4622" s="137"/>
      <c r="D4622" s="138">
        <f t="shared" si="432"/>
        <v>0</v>
      </c>
      <c r="E4622" s="231"/>
      <c r="F4622" s="119"/>
      <c r="G4622" s="139">
        <f t="shared" si="436"/>
        <v>0</v>
      </c>
      <c r="H4622" s="140">
        <f t="shared" si="433"/>
        <v>0</v>
      </c>
      <c r="I4622" s="122">
        <f t="shared" si="437"/>
        <v>0</v>
      </c>
      <c r="K4622" s="120"/>
      <c r="L4622" s="141" t="e">
        <f t="shared" si="434"/>
        <v>#N/A</v>
      </c>
      <c r="M4622" s="142">
        <f>IF(C4622="ZZ Group",(SUM(IFERROR(SUM(VLOOKUP(C4622,SpeciesLookup,37,FALSE)*E4622/L4622*20*0.001),0)*(1-G4622))),SUM(IFERROR(SUM(VLOOKUP(C4622,SpeciesLookup,37,FALSE)/L4622*'6. Look Up Tables'!$M$9*0.001),0)*(1-G4622)))</f>
        <v>0</v>
      </c>
      <c r="N4622" s="120" t="s">
        <v>114</v>
      </c>
      <c r="O4622" s="122">
        <f t="shared" si="435"/>
        <v>0</v>
      </c>
      <c r="P4622" s="123"/>
    </row>
    <row r="4623" spans="2:16" x14ac:dyDescent="0.2">
      <c r="B4623" s="124"/>
      <c r="C4623" s="137"/>
      <c r="D4623" s="138">
        <f t="shared" si="432"/>
        <v>0</v>
      </c>
      <c r="E4623" s="231"/>
      <c r="F4623" s="119"/>
      <c r="G4623" s="139">
        <f t="shared" si="436"/>
        <v>0</v>
      </c>
      <c r="H4623" s="140">
        <f t="shared" si="433"/>
        <v>0</v>
      </c>
      <c r="I4623" s="122">
        <f t="shared" si="437"/>
        <v>0</v>
      </c>
      <c r="K4623" s="120"/>
      <c r="L4623" s="141" t="e">
        <f t="shared" si="434"/>
        <v>#N/A</v>
      </c>
      <c r="M4623" s="142">
        <f>IF(C4623="ZZ Group",(SUM(IFERROR(SUM(VLOOKUP(C4623,SpeciesLookup,37,FALSE)*E4623/L4623*20*0.001),0)*(1-G4623))),SUM(IFERROR(SUM(VLOOKUP(C4623,SpeciesLookup,37,FALSE)/L4623*'6. Look Up Tables'!$M$9*0.001),0)*(1-G4623)))</f>
        <v>0</v>
      </c>
      <c r="N4623" s="120" t="s">
        <v>114</v>
      </c>
      <c r="O4623" s="122">
        <f t="shared" si="435"/>
        <v>0</v>
      </c>
      <c r="P4623" s="123"/>
    </row>
    <row r="4624" spans="2:16" x14ac:dyDescent="0.2">
      <c r="B4624" s="124"/>
      <c r="C4624" s="137"/>
      <c r="D4624" s="138">
        <f t="shared" si="432"/>
        <v>0</v>
      </c>
      <c r="E4624" s="231"/>
      <c r="F4624" s="119"/>
      <c r="G4624" s="139">
        <f t="shared" si="436"/>
        <v>0</v>
      </c>
      <c r="H4624" s="140">
        <f t="shared" si="433"/>
        <v>0</v>
      </c>
      <c r="I4624" s="122">
        <f t="shared" si="437"/>
        <v>0</v>
      </c>
      <c r="K4624" s="120"/>
      <c r="L4624" s="141" t="e">
        <f t="shared" si="434"/>
        <v>#N/A</v>
      </c>
      <c r="M4624" s="142">
        <f>IF(C4624="ZZ Group",(SUM(IFERROR(SUM(VLOOKUP(C4624,SpeciesLookup,37,FALSE)*E4624/L4624*20*0.001),0)*(1-G4624))),SUM(IFERROR(SUM(VLOOKUP(C4624,SpeciesLookup,37,FALSE)/L4624*'6. Look Up Tables'!$M$9*0.001),0)*(1-G4624)))</f>
        <v>0</v>
      </c>
      <c r="N4624" s="120" t="s">
        <v>114</v>
      </c>
      <c r="O4624" s="122">
        <f t="shared" si="435"/>
        <v>0</v>
      </c>
      <c r="P4624" s="123"/>
    </row>
    <row r="4625" spans="2:16" x14ac:dyDescent="0.2">
      <c r="B4625" s="124"/>
      <c r="C4625" s="137"/>
      <c r="D4625" s="138">
        <f t="shared" si="432"/>
        <v>0</v>
      </c>
      <c r="E4625" s="231"/>
      <c r="F4625" s="119"/>
      <c r="G4625" s="139">
        <f t="shared" si="436"/>
        <v>0</v>
      </c>
      <c r="H4625" s="140">
        <f t="shared" si="433"/>
        <v>0</v>
      </c>
      <c r="I4625" s="122">
        <f t="shared" si="437"/>
        <v>0</v>
      </c>
      <c r="K4625" s="120"/>
      <c r="L4625" s="141" t="e">
        <f t="shared" si="434"/>
        <v>#N/A</v>
      </c>
      <c r="M4625" s="142">
        <f>IF(C4625="ZZ Group",(SUM(IFERROR(SUM(VLOOKUP(C4625,SpeciesLookup,37,FALSE)*E4625/L4625*20*0.001),0)*(1-G4625))),SUM(IFERROR(SUM(VLOOKUP(C4625,SpeciesLookup,37,FALSE)/L4625*'6. Look Up Tables'!$M$9*0.001),0)*(1-G4625)))</f>
        <v>0</v>
      </c>
      <c r="N4625" s="120" t="s">
        <v>114</v>
      </c>
      <c r="O4625" s="122">
        <f t="shared" si="435"/>
        <v>0</v>
      </c>
      <c r="P4625" s="123"/>
    </row>
    <row r="4626" spans="2:16" x14ac:dyDescent="0.2">
      <c r="B4626" s="124"/>
      <c r="C4626" s="137"/>
      <c r="D4626" s="138">
        <f t="shared" si="432"/>
        <v>0</v>
      </c>
      <c r="E4626" s="231"/>
      <c r="F4626" s="119"/>
      <c r="G4626" s="139">
        <f t="shared" si="436"/>
        <v>0</v>
      </c>
      <c r="H4626" s="140">
        <f t="shared" si="433"/>
        <v>0</v>
      </c>
      <c r="I4626" s="122">
        <f t="shared" si="437"/>
        <v>0</v>
      </c>
      <c r="K4626" s="120"/>
      <c r="L4626" s="141" t="e">
        <f t="shared" si="434"/>
        <v>#N/A</v>
      </c>
      <c r="M4626" s="142">
        <f>IF(C4626="ZZ Group",(SUM(IFERROR(SUM(VLOOKUP(C4626,SpeciesLookup,37,FALSE)*E4626/L4626*20*0.001),0)*(1-G4626))),SUM(IFERROR(SUM(VLOOKUP(C4626,SpeciesLookup,37,FALSE)/L4626*'6. Look Up Tables'!$M$9*0.001),0)*(1-G4626)))</f>
        <v>0</v>
      </c>
      <c r="N4626" s="120" t="s">
        <v>114</v>
      </c>
      <c r="O4626" s="122">
        <f t="shared" si="435"/>
        <v>0</v>
      </c>
      <c r="P4626" s="123"/>
    </row>
    <row r="4627" spans="2:16" x14ac:dyDescent="0.2">
      <c r="B4627" s="124"/>
      <c r="C4627" s="137"/>
      <c r="D4627" s="138">
        <f t="shared" si="432"/>
        <v>0</v>
      </c>
      <c r="E4627" s="231"/>
      <c r="F4627" s="119"/>
      <c r="G4627" s="139">
        <f t="shared" si="436"/>
        <v>0</v>
      </c>
      <c r="H4627" s="140">
        <f t="shared" si="433"/>
        <v>0</v>
      </c>
      <c r="I4627" s="122">
        <f t="shared" si="437"/>
        <v>0</v>
      </c>
      <c r="K4627" s="120"/>
      <c r="L4627" s="141" t="e">
        <f t="shared" si="434"/>
        <v>#N/A</v>
      </c>
      <c r="M4627" s="142">
        <f>IF(C4627="ZZ Group",(SUM(IFERROR(SUM(VLOOKUP(C4627,SpeciesLookup,37,FALSE)*E4627/L4627*20*0.001),0)*(1-G4627))),SUM(IFERROR(SUM(VLOOKUP(C4627,SpeciesLookup,37,FALSE)/L4627*'6. Look Up Tables'!$M$9*0.001),0)*(1-G4627)))</f>
        <v>0</v>
      </c>
      <c r="N4627" s="120" t="s">
        <v>114</v>
      </c>
      <c r="O4627" s="122">
        <f t="shared" si="435"/>
        <v>0</v>
      </c>
      <c r="P4627" s="123"/>
    </row>
    <row r="4628" spans="2:16" x14ac:dyDescent="0.2">
      <c r="B4628" s="124"/>
      <c r="C4628" s="137"/>
      <c r="D4628" s="138">
        <f t="shared" si="432"/>
        <v>0</v>
      </c>
      <c r="E4628" s="231"/>
      <c r="F4628" s="119"/>
      <c r="G4628" s="139">
        <f t="shared" si="436"/>
        <v>0</v>
      </c>
      <c r="H4628" s="140">
        <f t="shared" si="433"/>
        <v>0</v>
      </c>
      <c r="I4628" s="122">
        <f t="shared" si="437"/>
        <v>0</v>
      </c>
      <c r="K4628" s="120"/>
      <c r="L4628" s="141" t="e">
        <f t="shared" si="434"/>
        <v>#N/A</v>
      </c>
      <c r="M4628" s="142">
        <f>IF(C4628="ZZ Group",(SUM(IFERROR(SUM(VLOOKUP(C4628,SpeciesLookup,37,FALSE)*E4628/L4628*20*0.001),0)*(1-G4628))),SUM(IFERROR(SUM(VLOOKUP(C4628,SpeciesLookup,37,FALSE)/L4628*'6. Look Up Tables'!$M$9*0.001),0)*(1-G4628)))</f>
        <v>0</v>
      </c>
      <c r="N4628" s="120" t="s">
        <v>114</v>
      </c>
      <c r="O4628" s="122">
        <f t="shared" si="435"/>
        <v>0</v>
      </c>
      <c r="P4628" s="123"/>
    </row>
    <row r="4629" spans="2:16" x14ac:dyDescent="0.2">
      <c r="B4629" s="124"/>
      <c r="C4629" s="137"/>
      <c r="D4629" s="138">
        <f t="shared" si="432"/>
        <v>0</v>
      </c>
      <c r="E4629" s="231"/>
      <c r="F4629" s="119"/>
      <c r="G4629" s="139">
        <f t="shared" si="436"/>
        <v>0</v>
      </c>
      <c r="H4629" s="140">
        <f t="shared" si="433"/>
        <v>0</v>
      </c>
      <c r="I4629" s="122">
        <f t="shared" si="437"/>
        <v>0</v>
      </c>
      <c r="K4629" s="120"/>
      <c r="L4629" s="141" t="e">
        <f t="shared" si="434"/>
        <v>#N/A</v>
      </c>
      <c r="M4629" s="142">
        <f>IF(C4629="ZZ Group",(SUM(IFERROR(SUM(VLOOKUP(C4629,SpeciesLookup,37,FALSE)*E4629/L4629*20*0.001),0)*(1-G4629))),SUM(IFERROR(SUM(VLOOKUP(C4629,SpeciesLookup,37,FALSE)/L4629*'6. Look Up Tables'!$M$9*0.001),0)*(1-G4629)))</f>
        <v>0</v>
      </c>
      <c r="N4629" s="120" t="s">
        <v>114</v>
      </c>
      <c r="O4629" s="122">
        <f t="shared" si="435"/>
        <v>0</v>
      </c>
      <c r="P4629" s="123"/>
    </row>
    <row r="4630" spans="2:16" x14ac:dyDescent="0.2">
      <c r="B4630" s="124"/>
      <c r="C4630" s="137"/>
      <c r="D4630" s="138">
        <f t="shared" si="432"/>
        <v>0</v>
      </c>
      <c r="E4630" s="231"/>
      <c r="F4630" s="119"/>
      <c r="G4630" s="139">
        <f t="shared" si="436"/>
        <v>0</v>
      </c>
      <c r="H4630" s="140">
        <f t="shared" si="433"/>
        <v>0</v>
      </c>
      <c r="I4630" s="122">
        <f t="shared" si="437"/>
        <v>0</v>
      </c>
      <c r="K4630" s="120"/>
      <c r="L4630" s="141" t="e">
        <f t="shared" si="434"/>
        <v>#N/A</v>
      </c>
      <c r="M4630" s="142">
        <f>IF(C4630="ZZ Group",(SUM(IFERROR(SUM(VLOOKUP(C4630,SpeciesLookup,37,FALSE)*E4630/L4630*20*0.001),0)*(1-G4630))),SUM(IFERROR(SUM(VLOOKUP(C4630,SpeciesLookup,37,FALSE)/L4630*'6. Look Up Tables'!$M$9*0.001),0)*(1-G4630)))</f>
        <v>0</v>
      </c>
      <c r="N4630" s="120" t="s">
        <v>114</v>
      </c>
      <c r="O4630" s="122">
        <f t="shared" si="435"/>
        <v>0</v>
      </c>
      <c r="P4630" s="123"/>
    </row>
    <row r="4631" spans="2:16" x14ac:dyDescent="0.2">
      <c r="B4631" s="124"/>
      <c r="C4631" s="137"/>
      <c r="D4631" s="138">
        <f t="shared" si="432"/>
        <v>0</v>
      </c>
      <c r="E4631" s="231"/>
      <c r="F4631" s="119"/>
      <c r="G4631" s="139">
        <f t="shared" si="436"/>
        <v>0</v>
      </c>
      <c r="H4631" s="140">
        <f t="shared" si="433"/>
        <v>0</v>
      </c>
      <c r="I4631" s="122">
        <f t="shared" si="437"/>
        <v>0</v>
      </c>
      <c r="K4631" s="120"/>
      <c r="L4631" s="141" t="e">
        <f t="shared" si="434"/>
        <v>#N/A</v>
      </c>
      <c r="M4631" s="142">
        <f>IF(C4631="ZZ Group",(SUM(IFERROR(SUM(VLOOKUP(C4631,SpeciesLookup,37,FALSE)*E4631/L4631*20*0.001),0)*(1-G4631))),SUM(IFERROR(SUM(VLOOKUP(C4631,SpeciesLookup,37,FALSE)/L4631*'6. Look Up Tables'!$M$9*0.001),0)*(1-G4631)))</f>
        <v>0</v>
      </c>
      <c r="N4631" s="120" t="s">
        <v>114</v>
      </c>
      <c r="O4631" s="122">
        <f t="shared" si="435"/>
        <v>0</v>
      </c>
      <c r="P4631" s="123"/>
    </row>
    <row r="4632" spans="2:16" x14ac:dyDescent="0.2">
      <c r="B4632" s="124"/>
      <c r="C4632" s="137"/>
      <c r="D4632" s="138">
        <f t="shared" si="432"/>
        <v>0</v>
      </c>
      <c r="E4632" s="231"/>
      <c r="F4632" s="119"/>
      <c r="G4632" s="139">
        <f t="shared" si="436"/>
        <v>0</v>
      </c>
      <c r="H4632" s="140">
        <f t="shared" si="433"/>
        <v>0</v>
      </c>
      <c r="I4632" s="122">
        <f t="shared" si="437"/>
        <v>0</v>
      </c>
      <c r="K4632" s="120"/>
      <c r="L4632" s="141" t="e">
        <f t="shared" si="434"/>
        <v>#N/A</v>
      </c>
      <c r="M4632" s="142">
        <f>IF(C4632="ZZ Group",(SUM(IFERROR(SUM(VLOOKUP(C4632,SpeciesLookup,37,FALSE)*E4632/L4632*20*0.001),0)*(1-G4632))),SUM(IFERROR(SUM(VLOOKUP(C4632,SpeciesLookup,37,FALSE)/L4632*'6. Look Up Tables'!$M$9*0.001),0)*(1-G4632)))</f>
        <v>0</v>
      </c>
      <c r="N4632" s="120" t="s">
        <v>114</v>
      </c>
      <c r="O4632" s="122">
        <f t="shared" si="435"/>
        <v>0</v>
      </c>
      <c r="P4632" s="123"/>
    </row>
    <row r="4633" spans="2:16" x14ac:dyDescent="0.2">
      <c r="B4633" s="124"/>
      <c r="C4633" s="137"/>
      <c r="D4633" s="138">
        <f t="shared" si="432"/>
        <v>0</v>
      </c>
      <c r="E4633" s="231"/>
      <c r="F4633" s="119"/>
      <c r="G4633" s="139">
        <f t="shared" si="436"/>
        <v>0</v>
      </c>
      <c r="H4633" s="140">
        <f t="shared" si="433"/>
        <v>0</v>
      </c>
      <c r="I4633" s="122">
        <f t="shared" si="437"/>
        <v>0</v>
      </c>
      <c r="K4633" s="120"/>
      <c r="L4633" s="141" t="e">
        <f t="shared" si="434"/>
        <v>#N/A</v>
      </c>
      <c r="M4633" s="142">
        <f>IF(C4633="ZZ Group",(SUM(IFERROR(SUM(VLOOKUP(C4633,SpeciesLookup,37,FALSE)*E4633/L4633*20*0.001),0)*(1-G4633))),SUM(IFERROR(SUM(VLOOKUP(C4633,SpeciesLookup,37,FALSE)/L4633*'6. Look Up Tables'!$M$9*0.001),0)*(1-G4633)))</f>
        <v>0</v>
      </c>
      <c r="N4633" s="120" t="s">
        <v>114</v>
      </c>
      <c r="O4633" s="122">
        <f t="shared" si="435"/>
        <v>0</v>
      </c>
      <c r="P4633" s="123"/>
    </row>
    <row r="4634" spans="2:16" x14ac:dyDescent="0.2">
      <c r="B4634" s="124"/>
      <c r="C4634" s="137"/>
      <c r="D4634" s="138">
        <f t="shared" si="432"/>
        <v>0</v>
      </c>
      <c r="E4634" s="231"/>
      <c r="F4634" s="119"/>
      <c r="G4634" s="139">
        <f t="shared" si="436"/>
        <v>0</v>
      </c>
      <c r="H4634" s="140">
        <f t="shared" si="433"/>
        <v>0</v>
      </c>
      <c r="I4634" s="122">
        <f t="shared" si="437"/>
        <v>0</v>
      </c>
      <c r="K4634" s="120"/>
      <c r="L4634" s="141" t="e">
        <f t="shared" si="434"/>
        <v>#N/A</v>
      </c>
      <c r="M4634" s="142">
        <f>IF(C4634="ZZ Group",(SUM(IFERROR(SUM(VLOOKUP(C4634,SpeciesLookup,37,FALSE)*E4634/L4634*20*0.001),0)*(1-G4634))),SUM(IFERROR(SUM(VLOOKUP(C4634,SpeciesLookup,37,FALSE)/L4634*'6. Look Up Tables'!$M$9*0.001),0)*(1-G4634)))</f>
        <v>0</v>
      </c>
      <c r="N4634" s="120" t="s">
        <v>114</v>
      </c>
      <c r="O4634" s="122">
        <f t="shared" si="435"/>
        <v>0</v>
      </c>
      <c r="P4634" s="123"/>
    </row>
    <row r="4635" spans="2:16" x14ac:dyDescent="0.2">
      <c r="B4635" s="124"/>
      <c r="C4635" s="137"/>
      <c r="D4635" s="138">
        <f t="shared" si="432"/>
        <v>0</v>
      </c>
      <c r="E4635" s="231"/>
      <c r="F4635" s="119"/>
      <c r="G4635" s="139">
        <f t="shared" si="436"/>
        <v>0</v>
      </c>
      <c r="H4635" s="140">
        <f t="shared" si="433"/>
        <v>0</v>
      </c>
      <c r="I4635" s="122">
        <f t="shared" si="437"/>
        <v>0</v>
      </c>
      <c r="K4635" s="120"/>
      <c r="L4635" s="141" t="e">
        <f t="shared" si="434"/>
        <v>#N/A</v>
      </c>
      <c r="M4635" s="142">
        <f>IF(C4635="ZZ Group",(SUM(IFERROR(SUM(VLOOKUP(C4635,SpeciesLookup,37,FALSE)*E4635/L4635*20*0.001),0)*(1-G4635))),SUM(IFERROR(SUM(VLOOKUP(C4635,SpeciesLookup,37,FALSE)/L4635*'6. Look Up Tables'!$M$9*0.001),0)*(1-G4635)))</f>
        <v>0</v>
      </c>
      <c r="N4635" s="120" t="s">
        <v>114</v>
      </c>
      <c r="O4635" s="122">
        <f t="shared" si="435"/>
        <v>0</v>
      </c>
      <c r="P4635" s="123"/>
    </row>
    <row r="4636" spans="2:16" x14ac:dyDescent="0.2">
      <c r="B4636" s="124"/>
      <c r="C4636" s="137"/>
      <c r="D4636" s="138">
        <f t="shared" si="432"/>
        <v>0</v>
      </c>
      <c r="E4636" s="231"/>
      <c r="F4636" s="119"/>
      <c r="G4636" s="139">
        <f t="shared" si="436"/>
        <v>0</v>
      </c>
      <c r="H4636" s="140">
        <f t="shared" si="433"/>
        <v>0</v>
      </c>
      <c r="I4636" s="122">
        <f t="shared" si="437"/>
        <v>0</v>
      </c>
      <c r="K4636" s="120"/>
      <c r="L4636" s="141" t="e">
        <f t="shared" si="434"/>
        <v>#N/A</v>
      </c>
      <c r="M4636" s="142">
        <f>IF(C4636="ZZ Group",(SUM(IFERROR(SUM(VLOOKUP(C4636,SpeciesLookup,37,FALSE)*E4636/L4636*20*0.001),0)*(1-G4636))),SUM(IFERROR(SUM(VLOOKUP(C4636,SpeciesLookup,37,FALSE)/L4636*'6. Look Up Tables'!$M$9*0.001),0)*(1-G4636)))</f>
        <v>0</v>
      </c>
      <c r="N4636" s="120" t="s">
        <v>114</v>
      </c>
      <c r="O4636" s="122">
        <f t="shared" si="435"/>
        <v>0</v>
      </c>
      <c r="P4636" s="123"/>
    </row>
    <row r="4637" spans="2:16" x14ac:dyDescent="0.2">
      <c r="B4637" s="124"/>
      <c r="C4637" s="137"/>
      <c r="D4637" s="138">
        <f t="shared" si="432"/>
        <v>0</v>
      </c>
      <c r="E4637" s="231"/>
      <c r="F4637" s="119"/>
      <c r="G4637" s="139">
        <f t="shared" si="436"/>
        <v>0</v>
      </c>
      <c r="H4637" s="140">
        <f t="shared" si="433"/>
        <v>0</v>
      </c>
      <c r="I4637" s="122">
        <f t="shared" si="437"/>
        <v>0</v>
      </c>
      <c r="K4637" s="120"/>
      <c r="L4637" s="141" t="e">
        <f t="shared" si="434"/>
        <v>#N/A</v>
      </c>
      <c r="M4637" s="142">
        <f>IF(C4637="ZZ Group",(SUM(IFERROR(SUM(VLOOKUP(C4637,SpeciesLookup,37,FALSE)*E4637/L4637*20*0.001),0)*(1-G4637))),SUM(IFERROR(SUM(VLOOKUP(C4637,SpeciesLookup,37,FALSE)/L4637*'6. Look Up Tables'!$M$9*0.001),0)*(1-G4637)))</f>
        <v>0</v>
      </c>
      <c r="N4637" s="120" t="s">
        <v>114</v>
      </c>
      <c r="O4637" s="122">
        <f t="shared" si="435"/>
        <v>0</v>
      </c>
      <c r="P4637" s="123"/>
    </row>
    <row r="4638" spans="2:16" x14ac:dyDescent="0.2">
      <c r="B4638" s="124"/>
      <c r="C4638" s="137"/>
      <c r="D4638" s="138">
        <f t="shared" si="432"/>
        <v>0</v>
      </c>
      <c r="E4638" s="231"/>
      <c r="F4638" s="119"/>
      <c r="G4638" s="139">
        <f t="shared" si="436"/>
        <v>0</v>
      </c>
      <c r="H4638" s="140">
        <f t="shared" si="433"/>
        <v>0</v>
      </c>
      <c r="I4638" s="122">
        <f t="shared" si="437"/>
        <v>0</v>
      </c>
      <c r="K4638" s="120"/>
      <c r="L4638" s="141" t="e">
        <f t="shared" si="434"/>
        <v>#N/A</v>
      </c>
      <c r="M4638" s="142">
        <f>IF(C4638="ZZ Group",(SUM(IFERROR(SUM(VLOOKUP(C4638,SpeciesLookup,37,FALSE)*E4638/L4638*20*0.001),0)*(1-G4638))),SUM(IFERROR(SUM(VLOOKUP(C4638,SpeciesLookup,37,FALSE)/L4638*'6. Look Up Tables'!$M$9*0.001),0)*(1-G4638)))</f>
        <v>0</v>
      </c>
      <c r="N4638" s="120" t="s">
        <v>114</v>
      </c>
      <c r="O4638" s="122">
        <f t="shared" si="435"/>
        <v>0</v>
      </c>
      <c r="P4638" s="123"/>
    </row>
    <row r="4639" spans="2:16" x14ac:dyDescent="0.2">
      <c r="B4639" s="124"/>
      <c r="C4639" s="137"/>
      <c r="D4639" s="138">
        <f t="shared" si="432"/>
        <v>0</v>
      </c>
      <c r="E4639" s="231"/>
      <c r="F4639" s="119"/>
      <c r="G4639" s="139">
        <f t="shared" si="436"/>
        <v>0</v>
      </c>
      <c r="H4639" s="140">
        <f t="shared" si="433"/>
        <v>0</v>
      </c>
      <c r="I4639" s="122">
        <f t="shared" si="437"/>
        <v>0</v>
      </c>
      <c r="K4639" s="120"/>
      <c r="L4639" s="141" t="e">
        <f t="shared" si="434"/>
        <v>#N/A</v>
      </c>
      <c r="M4639" s="142">
        <f>IF(C4639="ZZ Group",(SUM(IFERROR(SUM(VLOOKUP(C4639,SpeciesLookup,37,FALSE)*E4639/L4639*20*0.001),0)*(1-G4639))),SUM(IFERROR(SUM(VLOOKUP(C4639,SpeciesLookup,37,FALSE)/L4639*'6. Look Up Tables'!$M$9*0.001),0)*(1-G4639)))</f>
        <v>0</v>
      </c>
      <c r="N4639" s="120" t="s">
        <v>114</v>
      </c>
      <c r="O4639" s="122">
        <f t="shared" si="435"/>
        <v>0</v>
      </c>
      <c r="P4639" s="123"/>
    </row>
    <row r="4640" spans="2:16" x14ac:dyDescent="0.2">
      <c r="B4640" s="124"/>
      <c r="C4640" s="137"/>
      <c r="D4640" s="138">
        <f t="shared" si="432"/>
        <v>0</v>
      </c>
      <c r="E4640" s="231"/>
      <c r="F4640" s="119"/>
      <c r="G4640" s="139">
        <f t="shared" si="436"/>
        <v>0</v>
      </c>
      <c r="H4640" s="140">
        <f t="shared" si="433"/>
        <v>0</v>
      </c>
      <c r="I4640" s="122">
        <f t="shared" si="437"/>
        <v>0</v>
      </c>
      <c r="K4640" s="120"/>
      <c r="L4640" s="141" t="e">
        <f t="shared" si="434"/>
        <v>#N/A</v>
      </c>
      <c r="M4640" s="142">
        <f>IF(C4640="ZZ Group",(SUM(IFERROR(SUM(VLOOKUP(C4640,SpeciesLookup,37,FALSE)*E4640/L4640*20*0.001),0)*(1-G4640))),SUM(IFERROR(SUM(VLOOKUP(C4640,SpeciesLookup,37,FALSE)/L4640*'6. Look Up Tables'!$M$9*0.001),0)*(1-G4640)))</f>
        <v>0</v>
      </c>
      <c r="N4640" s="120" t="s">
        <v>114</v>
      </c>
      <c r="O4640" s="122">
        <f t="shared" si="435"/>
        <v>0</v>
      </c>
      <c r="P4640" s="123"/>
    </row>
    <row r="4641" spans="2:16" x14ac:dyDescent="0.2">
      <c r="B4641" s="124"/>
      <c r="C4641" s="137"/>
      <c r="D4641" s="138">
        <f t="shared" si="432"/>
        <v>0</v>
      </c>
      <c r="E4641" s="231"/>
      <c r="F4641" s="119"/>
      <c r="G4641" s="139">
        <f t="shared" si="436"/>
        <v>0</v>
      </c>
      <c r="H4641" s="140">
        <f t="shared" si="433"/>
        <v>0</v>
      </c>
      <c r="I4641" s="122">
        <f t="shared" si="437"/>
        <v>0</v>
      </c>
      <c r="K4641" s="120"/>
      <c r="L4641" s="141" t="e">
        <f t="shared" si="434"/>
        <v>#N/A</v>
      </c>
      <c r="M4641" s="142">
        <f>IF(C4641="ZZ Group",(SUM(IFERROR(SUM(VLOOKUP(C4641,SpeciesLookup,37,FALSE)*E4641/L4641*20*0.001),0)*(1-G4641))),SUM(IFERROR(SUM(VLOOKUP(C4641,SpeciesLookup,37,FALSE)/L4641*'6. Look Up Tables'!$M$9*0.001),0)*(1-G4641)))</f>
        <v>0</v>
      </c>
      <c r="N4641" s="120" t="s">
        <v>114</v>
      </c>
      <c r="O4641" s="122">
        <f t="shared" si="435"/>
        <v>0</v>
      </c>
      <c r="P4641" s="123"/>
    </row>
    <row r="4642" spans="2:16" x14ac:dyDescent="0.2">
      <c r="B4642" s="124"/>
      <c r="C4642" s="137"/>
      <c r="D4642" s="138">
        <f t="shared" si="432"/>
        <v>0</v>
      </c>
      <c r="E4642" s="231"/>
      <c r="F4642" s="119"/>
      <c r="G4642" s="139">
        <f t="shared" si="436"/>
        <v>0</v>
      </c>
      <c r="H4642" s="140">
        <f t="shared" si="433"/>
        <v>0</v>
      </c>
      <c r="I4642" s="122">
        <f t="shared" si="437"/>
        <v>0</v>
      </c>
      <c r="K4642" s="120"/>
      <c r="L4642" s="141" t="e">
        <f t="shared" si="434"/>
        <v>#N/A</v>
      </c>
      <c r="M4642" s="142">
        <f>IF(C4642="ZZ Group",(SUM(IFERROR(SUM(VLOOKUP(C4642,SpeciesLookup,37,FALSE)*E4642/L4642*20*0.001),0)*(1-G4642))),SUM(IFERROR(SUM(VLOOKUP(C4642,SpeciesLookup,37,FALSE)/L4642*'6. Look Up Tables'!$M$9*0.001),0)*(1-G4642)))</f>
        <v>0</v>
      </c>
      <c r="N4642" s="120" t="s">
        <v>114</v>
      </c>
      <c r="O4642" s="122">
        <f t="shared" si="435"/>
        <v>0</v>
      </c>
      <c r="P4642" s="123"/>
    </row>
    <row r="4643" spans="2:16" x14ac:dyDescent="0.2">
      <c r="B4643" s="124"/>
      <c r="C4643" s="137"/>
      <c r="D4643" s="138">
        <f t="shared" si="432"/>
        <v>0</v>
      </c>
      <c r="E4643" s="231"/>
      <c r="F4643" s="119"/>
      <c r="G4643" s="139">
        <f t="shared" si="436"/>
        <v>0</v>
      </c>
      <c r="H4643" s="140">
        <f t="shared" si="433"/>
        <v>0</v>
      </c>
      <c r="I4643" s="122">
        <f t="shared" si="437"/>
        <v>0</v>
      </c>
      <c r="K4643" s="120"/>
      <c r="L4643" s="141" t="e">
        <f t="shared" si="434"/>
        <v>#N/A</v>
      </c>
      <c r="M4643" s="142">
        <f>IF(C4643="ZZ Group",(SUM(IFERROR(SUM(VLOOKUP(C4643,SpeciesLookup,37,FALSE)*E4643/L4643*20*0.001),0)*(1-G4643))),SUM(IFERROR(SUM(VLOOKUP(C4643,SpeciesLookup,37,FALSE)/L4643*'6. Look Up Tables'!$M$9*0.001),0)*(1-G4643)))</f>
        <v>0</v>
      </c>
      <c r="N4643" s="120" t="s">
        <v>114</v>
      </c>
      <c r="O4643" s="122">
        <f t="shared" si="435"/>
        <v>0</v>
      </c>
      <c r="P4643" s="123"/>
    </row>
    <row r="4644" spans="2:16" x14ac:dyDescent="0.2">
      <c r="B4644" s="124"/>
      <c r="C4644" s="137"/>
      <c r="D4644" s="138">
        <f t="shared" si="432"/>
        <v>0</v>
      </c>
      <c r="E4644" s="231"/>
      <c r="F4644" s="119"/>
      <c r="G4644" s="139">
        <f t="shared" si="436"/>
        <v>0</v>
      </c>
      <c r="H4644" s="140">
        <f t="shared" si="433"/>
        <v>0</v>
      </c>
      <c r="I4644" s="122">
        <f t="shared" si="437"/>
        <v>0</v>
      </c>
      <c r="K4644" s="120"/>
      <c r="L4644" s="141" t="e">
        <f t="shared" si="434"/>
        <v>#N/A</v>
      </c>
      <c r="M4644" s="142">
        <f>IF(C4644="ZZ Group",(SUM(IFERROR(SUM(VLOOKUP(C4644,SpeciesLookup,37,FALSE)*E4644/L4644*20*0.001),0)*(1-G4644))),SUM(IFERROR(SUM(VLOOKUP(C4644,SpeciesLookup,37,FALSE)/L4644*'6. Look Up Tables'!$M$9*0.001),0)*(1-G4644)))</f>
        <v>0</v>
      </c>
      <c r="N4644" s="120" t="s">
        <v>114</v>
      </c>
      <c r="O4644" s="122">
        <f t="shared" si="435"/>
        <v>0</v>
      </c>
      <c r="P4644" s="123"/>
    </row>
    <row r="4645" spans="2:16" x14ac:dyDescent="0.2">
      <c r="B4645" s="124"/>
      <c r="C4645" s="137"/>
      <c r="D4645" s="138">
        <f t="shared" si="432"/>
        <v>0</v>
      </c>
      <c r="E4645" s="231"/>
      <c r="F4645" s="119"/>
      <c r="G4645" s="139">
        <f t="shared" si="436"/>
        <v>0</v>
      </c>
      <c r="H4645" s="140">
        <f t="shared" si="433"/>
        <v>0</v>
      </c>
      <c r="I4645" s="122">
        <f t="shared" si="437"/>
        <v>0</v>
      </c>
      <c r="K4645" s="120"/>
      <c r="L4645" s="141" t="e">
        <f t="shared" si="434"/>
        <v>#N/A</v>
      </c>
      <c r="M4645" s="142">
        <f>IF(C4645="ZZ Group",(SUM(IFERROR(SUM(VLOOKUP(C4645,SpeciesLookup,37,FALSE)*E4645/L4645*20*0.001),0)*(1-G4645))),SUM(IFERROR(SUM(VLOOKUP(C4645,SpeciesLookup,37,FALSE)/L4645*'6. Look Up Tables'!$M$9*0.001),0)*(1-G4645)))</f>
        <v>0</v>
      </c>
      <c r="N4645" s="120" t="s">
        <v>114</v>
      </c>
      <c r="O4645" s="122">
        <f t="shared" si="435"/>
        <v>0</v>
      </c>
      <c r="P4645" s="123"/>
    </row>
    <row r="4646" spans="2:16" x14ac:dyDescent="0.2">
      <c r="B4646" s="124"/>
      <c r="C4646" s="137"/>
      <c r="D4646" s="138">
        <f t="shared" si="432"/>
        <v>0</v>
      </c>
      <c r="E4646" s="231"/>
      <c r="F4646" s="119"/>
      <c r="G4646" s="139">
        <f t="shared" si="436"/>
        <v>0</v>
      </c>
      <c r="H4646" s="140">
        <f t="shared" si="433"/>
        <v>0</v>
      </c>
      <c r="I4646" s="122">
        <f t="shared" si="437"/>
        <v>0</v>
      </c>
      <c r="K4646" s="120"/>
      <c r="L4646" s="141" t="e">
        <f t="shared" si="434"/>
        <v>#N/A</v>
      </c>
      <c r="M4646" s="142">
        <f>IF(C4646="ZZ Group",(SUM(IFERROR(SUM(VLOOKUP(C4646,SpeciesLookup,37,FALSE)*E4646/L4646*20*0.001),0)*(1-G4646))),SUM(IFERROR(SUM(VLOOKUP(C4646,SpeciesLookup,37,FALSE)/L4646*'6. Look Up Tables'!$M$9*0.001),0)*(1-G4646)))</f>
        <v>0</v>
      </c>
      <c r="N4646" s="120" t="s">
        <v>114</v>
      </c>
      <c r="O4646" s="122">
        <f t="shared" si="435"/>
        <v>0</v>
      </c>
      <c r="P4646" s="123"/>
    </row>
    <row r="4647" spans="2:16" x14ac:dyDescent="0.2">
      <c r="B4647" s="124"/>
      <c r="C4647" s="137"/>
      <c r="D4647" s="138">
        <f t="shared" si="432"/>
        <v>0</v>
      </c>
      <c r="E4647" s="231"/>
      <c r="F4647" s="119"/>
      <c r="G4647" s="139">
        <f t="shared" si="436"/>
        <v>0</v>
      </c>
      <c r="H4647" s="140">
        <f t="shared" si="433"/>
        <v>0</v>
      </c>
      <c r="I4647" s="122">
        <f t="shared" si="437"/>
        <v>0</v>
      </c>
      <c r="K4647" s="120"/>
      <c r="L4647" s="141" t="e">
        <f t="shared" si="434"/>
        <v>#N/A</v>
      </c>
      <c r="M4647" s="142">
        <f>IF(C4647="ZZ Group",(SUM(IFERROR(SUM(VLOOKUP(C4647,SpeciesLookup,37,FALSE)*E4647/L4647*20*0.001),0)*(1-G4647))),SUM(IFERROR(SUM(VLOOKUP(C4647,SpeciesLookup,37,FALSE)/L4647*'6. Look Up Tables'!$M$9*0.001),0)*(1-G4647)))</f>
        <v>0</v>
      </c>
      <c r="N4647" s="120" t="s">
        <v>114</v>
      </c>
      <c r="O4647" s="122">
        <f t="shared" si="435"/>
        <v>0</v>
      </c>
      <c r="P4647" s="123"/>
    </row>
    <row r="4648" spans="2:16" x14ac:dyDescent="0.2">
      <c r="B4648" s="124"/>
      <c r="C4648" s="137"/>
      <c r="D4648" s="138">
        <f t="shared" si="432"/>
        <v>0</v>
      </c>
      <c r="E4648" s="231"/>
      <c r="F4648" s="119"/>
      <c r="G4648" s="139">
        <f t="shared" si="436"/>
        <v>0</v>
      </c>
      <c r="H4648" s="140">
        <f t="shared" si="433"/>
        <v>0</v>
      </c>
      <c r="I4648" s="122">
        <f t="shared" si="437"/>
        <v>0</v>
      </c>
      <c r="K4648" s="120"/>
      <c r="L4648" s="141" t="e">
        <f t="shared" si="434"/>
        <v>#N/A</v>
      </c>
      <c r="M4648" s="142">
        <f>IF(C4648="ZZ Group",(SUM(IFERROR(SUM(VLOOKUP(C4648,SpeciesLookup,37,FALSE)*E4648/L4648*20*0.001),0)*(1-G4648))),SUM(IFERROR(SUM(VLOOKUP(C4648,SpeciesLookup,37,FALSE)/L4648*'6. Look Up Tables'!$M$9*0.001),0)*(1-G4648)))</f>
        <v>0</v>
      </c>
      <c r="N4648" s="120" t="s">
        <v>114</v>
      </c>
      <c r="O4648" s="122">
        <f t="shared" si="435"/>
        <v>0</v>
      </c>
      <c r="P4648" s="123"/>
    </row>
    <row r="4649" spans="2:16" x14ac:dyDescent="0.2">
      <c r="B4649" s="124"/>
      <c r="C4649" s="137"/>
      <c r="D4649" s="138">
        <f t="shared" si="432"/>
        <v>0</v>
      </c>
      <c r="E4649" s="231"/>
      <c r="F4649" s="119"/>
      <c r="G4649" s="139">
        <f t="shared" si="436"/>
        <v>0</v>
      </c>
      <c r="H4649" s="140">
        <f t="shared" si="433"/>
        <v>0</v>
      </c>
      <c r="I4649" s="122">
        <f t="shared" si="437"/>
        <v>0</v>
      </c>
      <c r="K4649" s="120"/>
      <c r="L4649" s="141" t="e">
        <f t="shared" si="434"/>
        <v>#N/A</v>
      </c>
      <c r="M4649" s="142">
        <f>IF(C4649="ZZ Group",(SUM(IFERROR(SUM(VLOOKUP(C4649,SpeciesLookup,37,FALSE)*E4649/L4649*20*0.001),0)*(1-G4649))),SUM(IFERROR(SUM(VLOOKUP(C4649,SpeciesLookup,37,FALSE)/L4649*'6. Look Up Tables'!$M$9*0.001),0)*(1-G4649)))</f>
        <v>0</v>
      </c>
      <c r="N4649" s="120" t="s">
        <v>114</v>
      </c>
      <c r="O4649" s="122">
        <f t="shared" si="435"/>
        <v>0</v>
      </c>
      <c r="P4649" s="123"/>
    </row>
    <row r="4650" spans="2:16" x14ac:dyDescent="0.2">
      <c r="B4650" s="124"/>
      <c r="C4650" s="137"/>
      <c r="D4650" s="138">
        <f t="shared" si="432"/>
        <v>0</v>
      </c>
      <c r="E4650" s="231"/>
      <c r="F4650" s="119"/>
      <c r="G4650" s="139">
        <f t="shared" si="436"/>
        <v>0</v>
      </c>
      <c r="H4650" s="140">
        <f t="shared" si="433"/>
        <v>0</v>
      </c>
      <c r="I4650" s="122">
        <f t="shared" si="437"/>
        <v>0</v>
      </c>
      <c r="K4650" s="120"/>
      <c r="L4650" s="141" t="e">
        <f t="shared" si="434"/>
        <v>#N/A</v>
      </c>
      <c r="M4650" s="142">
        <f>IF(C4650="ZZ Group",(SUM(IFERROR(SUM(VLOOKUP(C4650,SpeciesLookup,37,FALSE)*E4650/L4650*20*0.001),0)*(1-G4650))),SUM(IFERROR(SUM(VLOOKUP(C4650,SpeciesLookup,37,FALSE)/L4650*'6. Look Up Tables'!$M$9*0.001),0)*(1-G4650)))</f>
        <v>0</v>
      </c>
      <c r="N4650" s="120" t="s">
        <v>114</v>
      </c>
      <c r="O4650" s="122">
        <f t="shared" si="435"/>
        <v>0</v>
      </c>
      <c r="P4650" s="123"/>
    </row>
    <row r="4651" spans="2:16" x14ac:dyDescent="0.2">
      <c r="B4651" s="124"/>
      <c r="C4651" s="137"/>
      <c r="D4651" s="138">
        <f t="shared" si="432"/>
        <v>0</v>
      </c>
      <c r="E4651" s="231"/>
      <c r="F4651" s="119"/>
      <c r="G4651" s="139">
        <f t="shared" si="436"/>
        <v>0</v>
      </c>
      <c r="H4651" s="140">
        <f t="shared" si="433"/>
        <v>0</v>
      </c>
      <c r="I4651" s="122">
        <f t="shared" si="437"/>
        <v>0</v>
      </c>
      <c r="K4651" s="120"/>
      <c r="L4651" s="141" t="e">
        <f t="shared" si="434"/>
        <v>#N/A</v>
      </c>
      <c r="M4651" s="142">
        <f>IF(C4651="ZZ Group",(SUM(IFERROR(SUM(VLOOKUP(C4651,SpeciesLookup,37,FALSE)*E4651/L4651*20*0.001),0)*(1-G4651))),SUM(IFERROR(SUM(VLOOKUP(C4651,SpeciesLookup,37,FALSE)/L4651*'6. Look Up Tables'!$M$9*0.001),0)*(1-G4651)))</f>
        <v>0</v>
      </c>
      <c r="N4651" s="120" t="s">
        <v>114</v>
      </c>
      <c r="O4651" s="122">
        <f t="shared" si="435"/>
        <v>0</v>
      </c>
      <c r="P4651" s="123"/>
    </row>
    <row r="4652" spans="2:16" x14ac:dyDescent="0.2">
      <c r="B4652" s="124"/>
      <c r="C4652" s="137"/>
      <c r="D4652" s="138">
        <f t="shared" si="432"/>
        <v>0</v>
      </c>
      <c r="E4652" s="231"/>
      <c r="F4652" s="119"/>
      <c r="G4652" s="139">
        <f t="shared" si="436"/>
        <v>0</v>
      </c>
      <c r="H4652" s="140">
        <f t="shared" si="433"/>
        <v>0</v>
      </c>
      <c r="I4652" s="122">
        <f t="shared" si="437"/>
        <v>0</v>
      </c>
      <c r="K4652" s="120"/>
      <c r="L4652" s="141" t="e">
        <f t="shared" si="434"/>
        <v>#N/A</v>
      </c>
      <c r="M4652" s="142">
        <f>IF(C4652="ZZ Group",(SUM(IFERROR(SUM(VLOOKUP(C4652,SpeciesLookup,37,FALSE)*E4652/L4652*20*0.001),0)*(1-G4652))),SUM(IFERROR(SUM(VLOOKUP(C4652,SpeciesLookup,37,FALSE)/L4652*'6. Look Up Tables'!$M$9*0.001),0)*(1-G4652)))</f>
        <v>0</v>
      </c>
      <c r="N4652" s="120" t="s">
        <v>114</v>
      </c>
      <c r="O4652" s="122">
        <f t="shared" si="435"/>
        <v>0</v>
      </c>
      <c r="P4652" s="123"/>
    </row>
    <row r="4653" spans="2:16" x14ac:dyDescent="0.2">
      <c r="B4653" s="124"/>
      <c r="C4653" s="137"/>
      <c r="D4653" s="138">
        <f t="shared" si="432"/>
        <v>0</v>
      </c>
      <c r="E4653" s="231"/>
      <c r="F4653" s="119"/>
      <c r="G4653" s="139">
        <f t="shared" si="436"/>
        <v>0</v>
      </c>
      <c r="H4653" s="140">
        <f t="shared" si="433"/>
        <v>0</v>
      </c>
      <c r="I4653" s="122">
        <f t="shared" si="437"/>
        <v>0</v>
      </c>
      <c r="K4653" s="120"/>
      <c r="L4653" s="141" t="e">
        <f t="shared" si="434"/>
        <v>#N/A</v>
      </c>
      <c r="M4653" s="142">
        <f>IF(C4653="ZZ Group",(SUM(IFERROR(SUM(VLOOKUP(C4653,SpeciesLookup,37,FALSE)*E4653/L4653*20*0.001),0)*(1-G4653))),SUM(IFERROR(SUM(VLOOKUP(C4653,SpeciesLookup,37,FALSE)/L4653*'6. Look Up Tables'!$M$9*0.001),0)*(1-G4653)))</f>
        <v>0</v>
      </c>
      <c r="N4653" s="120" t="s">
        <v>114</v>
      </c>
      <c r="O4653" s="122">
        <f t="shared" si="435"/>
        <v>0</v>
      </c>
      <c r="P4653" s="123"/>
    </row>
    <row r="4654" spans="2:16" x14ac:dyDescent="0.2">
      <c r="B4654" s="124"/>
      <c r="C4654" s="137"/>
      <c r="D4654" s="138">
        <f t="shared" si="432"/>
        <v>0</v>
      </c>
      <c r="E4654" s="231"/>
      <c r="F4654" s="119"/>
      <c r="G4654" s="139">
        <f t="shared" si="436"/>
        <v>0</v>
      </c>
      <c r="H4654" s="140">
        <f t="shared" si="433"/>
        <v>0</v>
      </c>
      <c r="I4654" s="122">
        <f t="shared" si="437"/>
        <v>0</v>
      </c>
      <c r="K4654" s="120"/>
      <c r="L4654" s="141" t="e">
        <f t="shared" si="434"/>
        <v>#N/A</v>
      </c>
      <c r="M4654" s="142">
        <f>IF(C4654="ZZ Group",(SUM(IFERROR(SUM(VLOOKUP(C4654,SpeciesLookup,37,FALSE)*E4654/L4654*20*0.001),0)*(1-G4654))),SUM(IFERROR(SUM(VLOOKUP(C4654,SpeciesLookup,37,FALSE)/L4654*'6. Look Up Tables'!$M$9*0.001),0)*(1-G4654)))</f>
        <v>0</v>
      </c>
      <c r="N4654" s="120" t="s">
        <v>114</v>
      </c>
      <c r="O4654" s="122">
        <f t="shared" si="435"/>
        <v>0</v>
      </c>
      <c r="P4654" s="123"/>
    </row>
    <row r="4655" spans="2:16" x14ac:dyDescent="0.2">
      <c r="B4655" s="124"/>
      <c r="C4655" s="137"/>
      <c r="D4655" s="138">
        <f t="shared" si="432"/>
        <v>0</v>
      </c>
      <c r="E4655" s="231"/>
      <c r="F4655" s="119"/>
      <c r="G4655" s="139">
        <f t="shared" si="436"/>
        <v>0</v>
      </c>
      <c r="H4655" s="140">
        <f t="shared" si="433"/>
        <v>0</v>
      </c>
      <c r="I4655" s="122">
        <f t="shared" si="437"/>
        <v>0</v>
      </c>
      <c r="K4655" s="120"/>
      <c r="L4655" s="141" t="e">
        <f t="shared" si="434"/>
        <v>#N/A</v>
      </c>
      <c r="M4655" s="142">
        <f>IF(C4655="ZZ Group",(SUM(IFERROR(SUM(VLOOKUP(C4655,SpeciesLookup,37,FALSE)*E4655/L4655*20*0.001),0)*(1-G4655))),SUM(IFERROR(SUM(VLOOKUP(C4655,SpeciesLookup,37,FALSE)/L4655*'6. Look Up Tables'!$M$9*0.001),0)*(1-G4655)))</f>
        <v>0</v>
      </c>
      <c r="N4655" s="120" t="s">
        <v>114</v>
      </c>
      <c r="O4655" s="122">
        <f t="shared" si="435"/>
        <v>0</v>
      </c>
      <c r="P4655" s="123"/>
    </row>
    <row r="4656" spans="2:16" x14ac:dyDescent="0.2">
      <c r="B4656" s="124"/>
      <c r="C4656" s="137"/>
      <c r="D4656" s="138">
        <f t="shared" si="432"/>
        <v>0</v>
      </c>
      <c r="E4656" s="231"/>
      <c r="F4656" s="119"/>
      <c r="G4656" s="139">
        <f t="shared" si="436"/>
        <v>0</v>
      </c>
      <c r="H4656" s="140">
        <f t="shared" si="433"/>
        <v>0</v>
      </c>
      <c r="I4656" s="122">
        <f t="shared" si="437"/>
        <v>0</v>
      </c>
      <c r="K4656" s="120"/>
      <c r="L4656" s="141" t="e">
        <f t="shared" si="434"/>
        <v>#N/A</v>
      </c>
      <c r="M4656" s="142">
        <f>IF(C4656="ZZ Group",(SUM(IFERROR(SUM(VLOOKUP(C4656,SpeciesLookup,37,FALSE)*E4656/L4656*20*0.001),0)*(1-G4656))),SUM(IFERROR(SUM(VLOOKUP(C4656,SpeciesLookup,37,FALSE)/L4656*'6. Look Up Tables'!$M$9*0.001),0)*(1-G4656)))</f>
        <v>0</v>
      </c>
      <c r="N4656" s="120" t="s">
        <v>114</v>
      </c>
      <c r="O4656" s="122">
        <f t="shared" si="435"/>
        <v>0</v>
      </c>
      <c r="P4656" s="123"/>
    </row>
    <row r="4657" spans="2:16" x14ac:dyDescent="0.2">
      <c r="B4657" s="124"/>
      <c r="C4657" s="137"/>
      <c r="D4657" s="138">
        <f t="shared" si="432"/>
        <v>0</v>
      </c>
      <c r="E4657" s="231"/>
      <c r="F4657" s="119"/>
      <c r="G4657" s="139">
        <f t="shared" si="436"/>
        <v>0</v>
      </c>
      <c r="H4657" s="140">
        <f t="shared" si="433"/>
        <v>0</v>
      </c>
      <c r="I4657" s="122">
        <f t="shared" si="437"/>
        <v>0</v>
      </c>
      <c r="K4657" s="120"/>
      <c r="L4657" s="141" t="e">
        <f t="shared" si="434"/>
        <v>#N/A</v>
      </c>
      <c r="M4657" s="142">
        <f>IF(C4657="ZZ Group",(SUM(IFERROR(SUM(VLOOKUP(C4657,SpeciesLookup,37,FALSE)*E4657/L4657*20*0.001),0)*(1-G4657))),SUM(IFERROR(SUM(VLOOKUP(C4657,SpeciesLookup,37,FALSE)/L4657*'6. Look Up Tables'!$M$9*0.001),0)*(1-G4657)))</f>
        <v>0</v>
      </c>
      <c r="N4657" s="120" t="s">
        <v>114</v>
      </c>
      <c r="O4657" s="122">
        <f t="shared" si="435"/>
        <v>0</v>
      </c>
      <c r="P4657" s="123"/>
    </row>
    <row r="4658" spans="2:16" x14ac:dyDescent="0.2">
      <c r="B4658" s="124"/>
      <c r="C4658" s="137"/>
      <c r="D4658" s="138">
        <f t="shared" si="432"/>
        <v>0</v>
      </c>
      <c r="E4658" s="231"/>
      <c r="F4658" s="119"/>
      <c r="G4658" s="139">
        <f t="shared" si="436"/>
        <v>0</v>
      </c>
      <c r="H4658" s="140">
        <f t="shared" si="433"/>
        <v>0</v>
      </c>
      <c r="I4658" s="122">
        <f t="shared" si="437"/>
        <v>0</v>
      </c>
      <c r="K4658" s="120"/>
      <c r="L4658" s="141" t="e">
        <f t="shared" si="434"/>
        <v>#N/A</v>
      </c>
      <c r="M4658" s="142">
        <f>IF(C4658="ZZ Group",(SUM(IFERROR(SUM(VLOOKUP(C4658,SpeciesLookup,37,FALSE)*E4658/L4658*20*0.001),0)*(1-G4658))),SUM(IFERROR(SUM(VLOOKUP(C4658,SpeciesLookup,37,FALSE)/L4658*'6. Look Up Tables'!$M$9*0.001),0)*(1-G4658)))</f>
        <v>0</v>
      </c>
      <c r="N4658" s="120" t="s">
        <v>114</v>
      </c>
      <c r="O4658" s="122">
        <f t="shared" si="435"/>
        <v>0</v>
      </c>
      <c r="P4658" s="123"/>
    </row>
    <row r="4659" spans="2:16" x14ac:dyDescent="0.2">
      <c r="B4659" s="124"/>
      <c r="C4659" s="137"/>
      <c r="D4659" s="138">
        <f t="shared" si="432"/>
        <v>0</v>
      </c>
      <c r="E4659" s="231"/>
      <c r="F4659" s="119"/>
      <c r="G4659" s="139">
        <f t="shared" si="436"/>
        <v>0</v>
      </c>
      <c r="H4659" s="140">
        <f t="shared" si="433"/>
        <v>0</v>
      </c>
      <c r="I4659" s="122">
        <f t="shared" si="437"/>
        <v>0</v>
      </c>
      <c r="K4659" s="120"/>
      <c r="L4659" s="141" t="e">
        <f t="shared" si="434"/>
        <v>#N/A</v>
      </c>
      <c r="M4659" s="142">
        <f>IF(C4659="ZZ Group",(SUM(IFERROR(SUM(VLOOKUP(C4659,SpeciesLookup,37,FALSE)*E4659/L4659*20*0.001),0)*(1-G4659))),SUM(IFERROR(SUM(VLOOKUP(C4659,SpeciesLookup,37,FALSE)/L4659*'6. Look Up Tables'!$M$9*0.001),0)*(1-G4659)))</f>
        <v>0</v>
      </c>
      <c r="N4659" s="120" t="s">
        <v>114</v>
      </c>
      <c r="O4659" s="122">
        <f t="shared" si="435"/>
        <v>0</v>
      </c>
      <c r="P4659" s="123"/>
    </row>
    <row r="4660" spans="2:16" x14ac:dyDescent="0.2">
      <c r="B4660" s="124"/>
      <c r="C4660" s="137"/>
      <c r="D4660" s="138">
        <f t="shared" si="432"/>
        <v>0</v>
      </c>
      <c r="E4660" s="231"/>
      <c r="F4660" s="119"/>
      <c r="G4660" s="139">
        <f t="shared" si="436"/>
        <v>0</v>
      </c>
      <c r="H4660" s="140">
        <f t="shared" si="433"/>
        <v>0</v>
      </c>
      <c r="I4660" s="122">
        <f t="shared" si="437"/>
        <v>0</v>
      </c>
      <c r="K4660" s="120"/>
      <c r="L4660" s="141" t="e">
        <f t="shared" si="434"/>
        <v>#N/A</v>
      </c>
      <c r="M4660" s="142">
        <f>IF(C4660="ZZ Group",(SUM(IFERROR(SUM(VLOOKUP(C4660,SpeciesLookup,37,FALSE)*E4660/L4660*20*0.001),0)*(1-G4660))),SUM(IFERROR(SUM(VLOOKUP(C4660,SpeciesLookup,37,FALSE)/L4660*'6. Look Up Tables'!$M$9*0.001),0)*(1-G4660)))</f>
        <v>0</v>
      </c>
      <c r="N4660" s="120" t="s">
        <v>114</v>
      </c>
      <c r="O4660" s="122">
        <f t="shared" si="435"/>
        <v>0</v>
      </c>
      <c r="P4660" s="123"/>
    </row>
    <row r="4661" spans="2:16" x14ac:dyDescent="0.2">
      <c r="B4661" s="124"/>
      <c r="C4661" s="137"/>
      <c r="D4661" s="138">
        <f t="shared" si="432"/>
        <v>0</v>
      </c>
      <c r="E4661" s="231"/>
      <c r="F4661" s="119"/>
      <c r="G4661" s="139">
        <f t="shared" si="436"/>
        <v>0</v>
      </c>
      <c r="H4661" s="140">
        <f t="shared" si="433"/>
        <v>0</v>
      </c>
      <c r="I4661" s="122">
        <f t="shared" si="437"/>
        <v>0</v>
      </c>
      <c r="K4661" s="120"/>
      <c r="L4661" s="141" t="e">
        <f t="shared" si="434"/>
        <v>#N/A</v>
      </c>
      <c r="M4661" s="142">
        <f>IF(C4661="ZZ Group",(SUM(IFERROR(SUM(VLOOKUP(C4661,SpeciesLookup,37,FALSE)*E4661/L4661*20*0.001),0)*(1-G4661))),SUM(IFERROR(SUM(VLOOKUP(C4661,SpeciesLookup,37,FALSE)/L4661*'6. Look Up Tables'!$M$9*0.001),0)*(1-G4661)))</f>
        <v>0</v>
      </c>
      <c r="N4661" s="120" t="s">
        <v>114</v>
      </c>
      <c r="O4661" s="122">
        <f t="shared" si="435"/>
        <v>0</v>
      </c>
      <c r="P4661" s="123"/>
    </row>
    <row r="4662" spans="2:16" x14ac:dyDescent="0.2">
      <c r="B4662" s="124"/>
      <c r="C4662" s="137"/>
      <c r="D4662" s="138">
        <f t="shared" si="432"/>
        <v>0</v>
      </c>
      <c r="E4662" s="231"/>
      <c r="F4662" s="119"/>
      <c r="G4662" s="139">
        <f t="shared" si="436"/>
        <v>0</v>
      </c>
      <c r="H4662" s="140">
        <f t="shared" si="433"/>
        <v>0</v>
      </c>
      <c r="I4662" s="122">
        <f t="shared" si="437"/>
        <v>0</v>
      </c>
      <c r="K4662" s="120"/>
      <c r="L4662" s="141" t="e">
        <f t="shared" si="434"/>
        <v>#N/A</v>
      </c>
      <c r="M4662" s="142">
        <f>IF(C4662="ZZ Group",(SUM(IFERROR(SUM(VLOOKUP(C4662,SpeciesLookup,37,FALSE)*E4662/L4662*20*0.001),0)*(1-G4662))),SUM(IFERROR(SUM(VLOOKUP(C4662,SpeciesLookup,37,FALSE)/L4662*'6. Look Up Tables'!$M$9*0.001),0)*(1-G4662)))</f>
        <v>0</v>
      </c>
      <c r="N4662" s="120" t="s">
        <v>114</v>
      </c>
      <c r="O4662" s="122">
        <f t="shared" si="435"/>
        <v>0</v>
      </c>
      <c r="P4662" s="123"/>
    </row>
    <row r="4663" spans="2:16" x14ac:dyDescent="0.2">
      <c r="B4663" s="124"/>
      <c r="C4663" s="137"/>
      <c r="D4663" s="138">
        <f t="shared" si="432"/>
        <v>0</v>
      </c>
      <c r="E4663" s="231"/>
      <c r="F4663" s="119"/>
      <c r="G4663" s="139">
        <f t="shared" si="436"/>
        <v>0</v>
      </c>
      <c r="H4663" s="140">
        <f t="shared" si="433"/>
        <v>0</v>
      </c>
      <c r="I4663" s="122">
        <f t="shared" si="437"/>
        <v>0</v>
      </c>
      <c r="K4663" s="120"/>
      <c r="L4663" s="141" t="e">
        <f t="shared" si="434"/>
        <v>#N/A</v>
      </c>
      <c r="M4663" s="142">
        <f>IF(C4663="ZZ Group",(SUM(IFERROR(SUM(VLOOKUP(C4663,SpeciesLookup,37,FALSE)*E4663/L4663*20*0.001),0)*(1-G4663))),SUM(IFERROR(SUM(VLOOKUP(C4663,SpeciesLookup,37,FALSE)/L4663*'6. Look Up Tables'!$M$9*0.001),0)*(1-G4663)))</f>
        <v>0</v>
      </c>
      <c r="N4663" s="120" t="s">
        <v>114</v>
      </c>
      <c r="O4663" s="122">
        <f t="shared" si="435"/>
        <v>0</v>
      </c>
      <c r="P4663" s="123"/>
    </row>
    <row r="4664" spans="2:16" x14ac:dyDescent="0.2">
      <c r="B4664" s="124"/>
      <c r="C4664" s="137"/>
      <c r="D4664" s="138">
        <f t="shared" si="432"/>
        <v>0</v>
      </c>
      <c r="E4664" s="231"/>
      <c r="F4664" s="119"/>
      <c r="G4664" s="139">
        <f t="shared" si="436"/>
        <v>0</v>
      </c>
      <c r="H4664" s="140">
        <f t="shared" si="433"/>
        <v>0</v>
      </c>
      <c r="I4664" s="122">
        <f t="shared" si="437"/>
        <v>0</v>
      </c>
      <c r="K4664" s="120"/>
      <c r="L4664" s="141" t="e">
        <f t="shared" si="434"/>
        <v>#N/A</v>
      </c>
      <c r="M4664" s="142">
        <f>IF(C4664="ZZ Group",(SUM(IFERROR(SUM(VLOOKUP(C4664,SpeciesLookup,37,FALSE)*E4664/L4664*20*0.001),0)*(1-G4664))),SUM(IFERROR(SUM(VLOOKUP(C4664,SpeciesLookup,37,FALSE)/L4664*'6. Look Up Tables'!$M$9*0.001),0)*(1-G4664)))</f>
        <v>0</v>
      </c>
      <c r="N4664" s="120" t="s">
        <v>114</v>
      </c>
      <c r="O4664" s="122">
        <f t="shared" si="435"/>
        <v>0</v>
      </c>
      <c r="P4664" s="123"/>
    </row>
    <row r="4665" spans="2:16" x14ac:dyDescent="0.2">
      <c r="B4665" s="124"/>
      <c r="C4665" s="137"/>
      <c r="D4665" s="138">
        <f t="shared" si="432"/>
        <v>0</v>
      </c>
      <c r="E4665" s="231"/>
      <c r="F4665" s="119"/>
      <c r="G4665" s="139">
        <f t="shared" si="436"/>
        <v>0</v>
      </c>
      <c r="H4665" s="140">
        <f t="shared" si="433"/>
        <v>0</v>
      </c>
      <c r="I4665" s="122">
        <f t="shared" si="437"/>
        <v>0</v>
      </c>
      <c r="K4665" s="120"/>
      <c r="L4665" s="141" t="e">
        <f t="shared" si="434"/>
        <v>#N/A</v>
      </c>
      <c r="M4665" s="142">
        <f>IF(C4665="ZZ Group",(SUM(IFERROR(SUM(VLOOKUP(C4665,SpeciesLookup,37,FALSE)*E4665/L4665*20*0.001),0)*(1-G4665))),SUM(IFERROR(SUM(VLOOKUP(C4665,SpeciesLookup,37,FALSE)/L4665*'6. Look Up Tables'!$M$9*0.001),0)*(1-G4665)))</f>
        <v>0</v>
      </c>
      <c r="N4665" s="120" t="s">
        <v>114</v>
      </c>
      <c r="O4665" s="122">
        <f t="shared" si="435"/>
        <v>0</v>
      </c>
      <c r="P4665" s="123"/>
    </row>
    <row r="4666" spans="2:16" x14ac:dyDescent="0.2">
      <c r="B4666" s="124"/>
      <c r="C4666" s="137"/>
      <c r="D4666" s="138">
        <f t="shared" si="432"/>
        <v>0</v>
      </c>
      <c r="E4666" s="231"/>
      <c r="F4666" s="119"/>
      <c r="G4666" s="139">
        <f t="shared" si="436"/>
        <v>0</v>
      </c>
      <c r="H4666" s="140">
        <f t="shared" si="433"/>
        <v>0</v>
      </c>
      <c r="I4666" s="122">
        <f t="shared" si="437"/>
        <v>0</v>
      </c>
      <c r="K4666" s="120"/>
      <c r="L4666" s="141" t="e">
        <f t="shared" si="434"/>
        <v>#N/A</v>
      </c>
      <c r="M4666" s="142">
        <f>IF(C4666="ZZ Group",(SUM(IFERROR(SUM(VLOOKUP(C4666,SpeciesLookup,37,FALSE)*E4666/L4666*20*0.001),0)*(1-G4666))),SUM(IFERROR(SUM(VLOOKUP(C4666,SpeciesLookup,37,FALSE)/L4666*'6. Look Up Tables'!$M$9*0.001),0)*(1-G4666)))</f>
        <v>0</v>
      </c>
      <c r="N4666" s="120" t="s">
        <v>114</v>
      </c>
      <c r="O4666" s="122">
        <f t="shared" si="435"/>
        <v>0</v>
      </c>
      <c r="P4666" s="123"/>
    </row>
    <row r="4667" spans="2:16" x14ac:dyDescent="0.2">
      <c r="B4667" s="124"/>
      <c r="C4667" s="137"/>
      <c r="D4667" s="138">
        <f t="shared" si="432"/>
        <v>0</v>
      </c>
      <c r="E4667" s="231"/>
      <c r="F4667" s="119"/>
      <c r="G4667" s="139">
        <f t="shared" si="436"/>
        <v>0</v>
      </c>
      <c r="H4667" s="140">
        <f t="shared" si="433"/>
        <v>0</v>
      </c>
      <c r="I4667" s="122">
        <f t="shared" si="437"/>
        <v>0</v>
      </c>
      <c r="K4667" s="120"/>
      <c r="L4667" s="141" t="e">
        <f t="shared" si="434"/>
        <v>#N/A</v>
      </c>
      <c r="M4667" s="142">
        <f>IF(C4667="ZZ Group",(SUM(IFERROR(SUM(VLOOKUP(C4667,SpeciesLookup,37,FALSE)*E4667/L4667*20*0.001),0)*(1-G4667))),SUM(IFERROR(SUM(VLOOKUP(C4667,SpeciesLookup,37,FALSE)/L4667*'6. Look Up Tables'!$M$9*0.001),0)*(1-G4667)))</f>
        <v>0</v>
      </c>
      <c r="N4667" s="120" t="s">
        <v>114</v>
      </c>
      <c r="O4667" s="122">
        <f t="shared" si="435"/>
        <v>0</v>
      </c>
      <c r="P4667" s="123"/>
    </row>
    <row r="4668" spans="2:16" x14ac:dyDescent="0.2">
      <c r="B4668" s="124"/>
      <c r="C4668" s="137"/>
      <c r="D4668" s="138">
        <f t="shared" si="432"/>
        <v>0</v>
      </c>
      <c r="E4668" s="231"/>
      <c r="F4668" s="119"/>
      <c r="G4668" s="139">
        <f t="shared" si="436"/>
        <v>0</v>
      </c>
      <c r="H4668" s="140">
        <f t="shared" si="433"/>
        <v>0</v>
      </c>
      <c r="I4668" s="122">
        <f t="shared" si="437"/>
        <v>0</v>
      </c>
      <c r="K4668" s="120"/>
      <c r="L4668" s="141" t="e">
        <f t="shared" si="434"/>
        <v>#N/A</v>
      </c>
      <c r="M4668" s="142">
        <f>IF(C4668="ZZ Group",(SUM(IFERROR(SUM(VLOOKUP(C4668,SpeciesLookup,37,FALSE)*E4668/L4668*20*0.001),0)*(1-G4668))),SUM(IFERROR(SUM(VLOOKUP(C4668,SpeciesLookup,37,FALSE)/L4668*'6. Look Up Tables'!$M$9*0.001),0)*(1-G4668)))</f>
        <v>0</v>
      </c>
      <c r="N4668" s="120" t="s">
        <v>114</v>
      </c>
      <c r="O4668" s="122">
        <f t="shared" si="435"/>
        <v>0</v>
      </c>
      <c r="P4668" s="123"/>
    </row>
    <row r="4669" spans="2:16" x14ac:dyDescent="0.2">
      <c r="B4669" s="124"/>
      <c r="C4669" s="137"/>
      <c r="D4669" s="138">
        <f t="shared" si="432"/>
        <v>0</v>
      </c>
      <c r="E4669" s="231"/>
      <c r="F4669" s="119"/>
      <c r="G4669" s="139">
        <f t="shared" si="436"/>
        <v>0</v>
      </c>
      <c r="H4669" s="140">
        <f t="shared" si="433"/>
        <v>0</v>
      </c>
      <c r="I4669" s="122">
        <f t="shared" si="437"/>
        <v>0</v>
      </c>
      <c r="K4669" s="120"/>
      <c r="L4669" s="141" t="e">
        <f t="shared" si="434"/>
        <v>#N/A</v>
      </c>
      <c r="M4669" s="142">
        <f>IF(C4669="ZZ Group",(SUM(IFERROR(SUM(VLOOKUP(C4669,SpeciesLookup,37,FALSE)*E4669/L4669*20*0.001),0)*(1-G4669))),SUM(IFERROR(SUM(VLOOKUP(C4669,SpeciesLookup,37,FALSE)/L4669*'6. Look Up Tables'!$M$9*0.001),0)*(1-G4669)))</f>
        <v>0</v>
      </c>
      <c r="N4669" s="120" t="s">
        <v>114</v>
      </c>
      <c r="O4669" s="122">
        <f t="shared" si="435"/>
        <v>0</v>
      </c>
      <c r="P4669" s="123"/>
    </row>
    <row r="4670" spans="2:16" x14ac:dyDescent="0.2">
      <c r="B4670" s="124"/>
      <c r="C4670" s="137"/>
      <c r="D4670" s="138">
        <f t="shared" si="432"/>
        <v>0</v>
      </c>
      <c r="E4670" s="231"/>
      <c r="F4670" s="119"/>
      <c r="G4670" s="139">
        <f t="shared" si="436"/>
        <v>0</v>
      </c>
      <c r="H4670" s="140">
        <f t="shared" si="433"/>
        <v>0</v>
      </c>
      <c r="I4670" s="122">
        <f t="shared" si="437"/>
        <v>0</v>
      </c>
      <c r="K4670" s="120"/>
      <c r="L4670" s="141" t="e">
        <f t="shared" si="434"/>
        <v>#N/A</v>
      </c>
      <c r="M4670" s="142">
        <f>IF(C4670="ZZ Group",(SUM(IFERROR(SUM(VLOOKUP(C4670,SpeciesLookup,37,FALSE)*E4670/L4670*20*0.001),0)*(1-G4670))),SUM(IFERROR(SUM(VLOOKUP(C4670,SpeciesLookup,37,FALSE)/L4670*'6. Look Up Tables'!$M$9*0.001),0)*(1-G4670)))</f>
        <v>0</v>
      </c>
      <c r="N4670" s="120" t="s">
        <v>114</v>
      </c>
      <c r="O4670" s="122">
        <f t="shared" si="435"/>
        <v>0</v>
      </c>
      <c r="P4670" s="123"/>
    </row>
    <row r="4671" spans="2:16" x14ac:dyDescent="0.2">
      <c r="B4671" s="124"/>
      <c r="C4671" s="137"/>
      <c r="D4671" s="138">
        <f t="shared" si="432"/>
        <v>0</v>
      </c>
      <c r="E4671" s="231"/>
      <c r="F4671" s="119"/>
      <c r="G4671" s="139">
        <f t="shared" si="436"/>
        <v>0</v>
      </c>
      <c r="H4671" s="140">
        <f t="shared" si="433"/>
        <v>0</v>
      </c>
      <c r="I4671" s="122">
        <f t="shared" si="437"/>
        <v>0</v>
      </c>
      <c r="K4671" s="120"/>
      <c r="L4671" s="141" t="e">
        <f t="shared" si="434"/>
        <v>#N/A</v>
      </c>
      <c r="M4671" s="142">
        <f>IF(C4671="ZZ Group",(SUM(IFERROR(SUM(VLOOKUP(C4671,SpeciesLookup,37,FALSE)*E4671/L4671*20*0.001),0)*(1-G4671))),SUM(IFERROR(SUM(VLOOKUP(C4671,SpeciesLookup,37,FALSE)/L4671*'6. Look Up Tables'!$M$9*0.001),0)*(1-G4671)))</f>
        <v>0</v>
      </c>
      <c r="N4671" s="120" t="s">
        <v>114</v>
      </c>
      <c r="O4671" s="122">
        <f t="shared" si="435"/>
        <v>0</v>
      </c>
      <c r="P4671" s="123"/>
    </row>
    <row r="4672" spans="2:16" x14ac:dyDescent="0.2">
      <c r="B4672" s="124"/>
      <c r="C4672" s="137"/>
      <c r="D4672" s="138">
        <f t="shared" si="432"/>
        <v>0</v>
      </c>
      <c r="E4672" s="231"/>
      <c r="F4672" s="119"/>
      <c r="G4672" s="139">
        <f t="shared" si="436"/>
        <v>0</v>
      </c>
      <c r="H4672" s="140">
        <f t="shared" si="433"/>
        <v>0</v>
      </c>
      <c r="I4672" s="122">
        <f t="shared" si="437"/>
        <v>0</v>
      </c>
      <c r="K4672" s="120"/>
      <c r="L4672" s="141" t="e">
        <f t="shared" si="434"/>
        <v>#N/A</v>
      </c>
      <c r="M4672" s="142">
        <f>IF(C4672="ZZ Group",(SUM(IFERROR(SUM(VLOOKUP(C4672,SpeciesLookup,37,FALSE)*E4672/L4672*20*0.001),0)*(1-G4672))),SUM(IFERROR(SUM(VLOOKUP(C4672,SpeciesLookup,37,FALSE)/L4672*'6. Look Up Tables'!$M$9*0.001),0)*(1-G4672)))</f>
        <v>0</v>
      </c>
      <c r="N4672" s="120" t="s">
        <v>114</v>
      </c>
      <c r="O4672" s="122">
        <f t="shared" si="435"/>
        <v>0</v>
      </c>
      <c r="P4672" s="123"/>
    </row>
    <row r="4673" spans="2:16" x14ac:dyDescent="0.2">
      <c r="B4673" s="124"/>
      <c r="C4673" s="137"/>
      <c r="D4673" s="138">
        <f t="shared" ref="D4673:D4736" si="438">IFERROR(VLOOKUP(C4673,SpeciesLookup,25,FALSE),0)</f>
        <v>0</v>
      </c>
      <c r="E4673" s="231"/>
      <c r="F4673" s="119"/>
      <c r="G4673" s="139">
        <f t="shared" si="436"/>
        <v>0</v>
      </c>
      <c r="H4673" s="140">
        <f t="shared" ref="H4673:H4736" si="439">IFERROR(VLOOKUP(C4673,SpeciesLookup,26,FALSE),0)</f>
        <v>0</v>
      </c>
      <c r="I4673" s="122">
        <f t="shared" si="437"/>
        <v>0</v>
      </c>
      <c r="K4673" s="120"/>
      <c r="L4673" s="141" t="e">
        <f t="shared" ref="L4673:L4736" si="440">VLOOKUP(K4673,AWHC,2,FALSE)</f>
        <v>#N/A</v>
      </c>
      <c r="M4673" s="142">
        <f>IF(C4673="ZZ Group",(SUM(IFERROR(SUM(VLOOKUP(C4673,SpeciesLookup,37,FALSE)*E4673/L4673*20*0.001),0)*(1-G4673))),SUM(IFERROR(SUM(VLOOKUP(C4673,SpeciesLookup,37,FALSE)/L4673*'6. Look Up Tables'!$M$9*0.001),0)*(1-G4673)))</f>
        <v>0</v>
      </c>
      <c r="N4673" s="120" t="s">
        <v>114</v>
      </c>
      <c r="O4673" s="122">
        <f t="shared" ref="O4673:O4736" si="441">IF(N4673="Yes",M4673*0.8,M4673)</f>
        <v>0</v>
      </c>
      <c r="P4673" s="123"/>
    </row>
    <row r="4674" spans="2:16" x14ac:dyDescent="0.2">
      <c r="B4674" s="124"/>
      <c r="C4674" s="137"/>
      <c r="D4674" s="138">
        <f t="shared" si="438"/>
        <v>0</v>
      </c>
      <c r="E4674" s="231"/>
      <c r="F4674" s="119"/>
      <c r="G4674" s="139">
        <f t="shared" si="436"/>
        <v>0</v>
      </c>
      <c r="H4674" s="140">
        <f t="shared" si="439"/>
        <v>0</v>
      </c>
      <c r="I4674" s="122">
        <f t="shared" si="437"/>
        <v>0</v>
      </c>
      <c r="K4674" s="120"/>
      <c r="L4674" s="141" t="e">
        <f t="shared" si="440"/>
        <v>#N/A</v>
      </c>
      <c r="M4674" s="142">
        <f>IF(C4674="ZZ Group",(SUM(IFERROR(SUM(VLOOKUP(C4674,SpeciesLookup,37,FALSE)*E4674/L4674*20*0.001),0)*(1-G4674))),SUM(IFERROR(SUM(VLOOKUP(C4674,SpeciesLookup,37,FALSE)/L4674*'6. Look Up Tables'!$M$9*0.001),0)*(1-G4674)))</f>
        <v>0</v>
      </c>
      <c r="N4674" s="120" t="s">
        <v>114</v>
      </c>
      <c r="O4674" s="122">
        <f t="shared" si="441"/>
        <v>0</v>
      </c>
      <c r="P4674" s="123"/>
    </row>
    <row r="4675" spans="2:16" x14ac:dyDescent="0.2">
      <c r="B4675" s="124"/>
      <c r="C4675" s="137"/>
      <c r="D4675" s="138">
        <f t="shared" si="438"/>
        <v>0</v>
      </c>
      <c r="E4675" s="231"/>
      <c r="F4675" s="119"/>
      <c r="G4675" s="139">
        <f t="shared" si="436"/>
        <v>0</v>
      </c>
      <c r="H4675" s="140">
        <f t="shared" si="439"/>
        <v>0</v>
      </c>
      <c r="I4675" s="122">
        <f t="shared" si="437"/>
        <v>0</v>
      </c>
      <c r="K4675" s="120"/>
      <c r="L4675" s="141" t="e">
        <f t="shared" si="440"/>
        <v>#N/A</v>
      </c>
      <c r="M4675" s="142">
        <f>IF(C4675="ZZ Group",(SUM(IFERROR(SUM(VLOOKUP(C4675,SpeciesLookup,37,FALSE)*E4675/L4675*20*0.001),0)*(1-G4675))),SUM(IFERROR(SUM(VLOOKUP(C4675,SpeciesLookup,37,FALSE)/L4675*'6. Look Up Tables'!$M$9*0.001),0)*(1-G4675)))</f>
        <v>0</v>
      </c>
      <c r="N4675" s="120" t="s">
        <v>114</v>
      </c>
      <c r="O4675" s="122">
        <f t="shared" si="441"/>
        <v>0</v>
      </c>
      <c r="P4675" s="123"/>
    </row>
    <row r="4676" spans="2:16" x14ac:dyDescent="0.2">
      <c r="B4676" s="124"/>
      <c r="C4676" s="137"/>
      <c r="D4676" s="138">
        <f t="shared" si="438"/>
        <v>0</v>
      </c>
      <c r="E4676" s="231"/>
      <c r="F4676" s="119"/>
      <c r="G4676" s="139">
        <f t="shared" si="436"/>
        <v>0</v>
      </c>
      <c r="H4676" s="140">
        <f t="shared" si="439"/>
        <v>0</v>
      </c>
      <c r="I4676" s="122">
        <f t="shared" si="437"/>
        <v>0</v>
      </c>
      <c r="K4676" s="120"/>
      <c r="L4676" s="141" t="e">
        <f t="shared" si="440"/>
        <v>#N/A</v>
      </c>
      <c r="M4676" s="142">
        <f>IF(C4676="ZZ Group",(SUM(IFERROR(SUM(VLOOKUP(C4676,SpeciesLookup,37,FALSE)*E4676/L4676*20*0.001),0)*(1-G4676))),SUM(IFERROR(SUM(VLOOKUP(C4676,SpeciesLookup,37,FALSE)/L4676*'6. Look Up Tables'!$M$9*0.001),0)*(1-G4676)))</f>
        <v>0</v>
      </c>
      <c r="N4676" s="120" t="s">
        <v>114</v>
      </c>
      <c r="O4676" s="122">
        <f t="shared" si="441"/>
        <v>0</v>
      </c>
      <c r="P4676" s="123"/>
    </row>
    <row r="4677" spans="2:16" x14ac:dyDescent="0.2">
      <c r="B4677" s="124"/>
      <c r="C4677" s="137"/>
      <c r="D4677" s="138">
        <f t="shared" si="438"/>
        <v>0</v>
      </c>
      <c r="E4677" s="231"/>
      <c r="F4677" s="119"/>
      <c r="G4677" s="139">
        <f t="shared" si="436"/>
        <v>0</v>
      </c>
      <c r="H4677" s="140">
        <f t="shared" si="439"/>
        <v>0</v>
      </c>
      <c r="I4677" s="122">
        <f t="shared" si="437"/>
        <v>0</v>
      </c>
      <c r="K4677" s="120"/>
      <c r="L4677" s="141" t="e">
        <f t="shared" si="440"/>
        <v>#N/A</v>
      </c>
      <c r="M4677" s="142">
        <f>IF(C4677="ZZ Group",(SUM(IFERROR(SUM(VLOOKUP(C4677,SpeciesLookup,37,FALSE)*E4677/L4677*20*0.001),0)*(1-G4677))),SUM(IFERROR(SUM(VLOOKUP(C4677,SpeciesLookup,37,FALSE)/L4677*'6. Look Up Tables'!$M$9*0.001),0)*(1-G4677)))</f>
        <v>0</v>
      </c>
      <c r="N4677" s="120" t="s">
        <v>114</v>
      </c>
      <c r="O4677" s="122">
        <f t="shared" si="441"/>
        <v>0</v>
      </c>
      <c r="P4677" s="123"/>
    </row>
    <row r="4678" spans="2:16" x14ac:dyDescent="0.2">
      <c r="B4678" s="124"/>
      <c r="C4678" s="137"/>
      <c r="D4678" s="138">
        <f t="shared" si="438"/>
        <v>0</v>
      </c>
      <c r="E4678" s="231"/>
      <c r="F4678" s="119"/>
      <c r="G4678" s="139">
        <f t="shared" si="436"/>
        <v>0</v>
      </c>
      <c r="H4678" s="140">
        <f t="shared" si="439"/>
        <v>0</v>
      </c>
      <c r="I4678" s="122">
        <f t="shared" si="437"/>
        <v>0</v>
      </c>
      <c r="K4678" s="120"/>
      <c r="L4678" s="141" t="e">
        <f t="shared" si="440"/>
        <v>#N/A</v>
      </c>
      <c r="M4678" s="142">
        <f>IF(C4678="ZZ Group",(SUM(IFERROR(SUM(VLOOKUP(C4678,SpeciesLookup,37,FALSE)*E4678/L4678*20*0.001),0)*(1-G4678))),SUM(IFERROR(SUM(VLOOKUP(C4678,SpeciesLookup,37,FALSE)/L4678*'6. Look Up Tables'!$M$9*0.001),0)*(1-G4678)))</f>
        <v>0</v>
      </c>
      <c r="N4678" s="120" t="s">
        <v>114</v>
      </c>
      <c r="O4678" s="122">
        <f t="shared" si="441"/>
        <v>0</v>
      </c>
      <c r="P4678" s="123"/>
    </row>
    <row r="4679" spans="2:16" x14ac:dyDescent="0.2">
      <c r="B4679" s="124"/>
      <c r="C4679" s="137"/>
      <c r="D4679" s="138">
        <f t="shared" si="438"/>
        <v>0</v>
      </c>
      <c r="E4679" s="231"/>
      <c r="F4679" s="119"/>
      <c r="G4679" s="139">
        <f t="shared" si="436"/>
        <v>0</v>
      </c>
      <c r="H4679" s="140">
        <f t="shared" si="439"/>
        <v>0</v>
      </c>
      <c r="I4679" s="122">
        <f t="shared" si="437"/>
        <v>0</v>
      </c>
      <c r="K4679" s="120"/>
      <c r="L4679" s="141" t="e">
        <f t="shared" si="440"/>
        <v>#N/A</v>
      </c>
      <c r="M4679" s="142">
        <f>IF(C4679="ZZ Group",(SUM(IFERROR(SUM(VLOOKUP(C4679,SpeciesLookup,37,FALSE)*E4679/L4679*20*0.001),0)*(1-G4679))),SUM(IFERROR(SUM(VLOOKUP(C4679,SpeciesLookup,37,FALSE)/L4679*'6. Look Up Tables'!$M$9*0.001),0)*(1-G4679)))</f>
        <v>0</v>
      </c>
      <c r="N4679" s="120" t="s">
        <v>114</v>
      </c>
      <c r="O4679" s="122">
        <f t="shared" si="441"/>
        <v>0</v>
      </c>
      <c r="P4679" s="123"/>
    </row>
    <row r="4680" spans="2:16" x14ac:dyDescent="0.2">
      <c r="B4680" s="124"/>
      <c r="C4680" s="137"/>
      <c r="D4680" s="138">
        <f t="shared" si="438"/>
        <v>0</v>
      </c>
      <c r="E4680" s="231"/>
      <c r="F4680" s="119"/>
      <c r="G4680" s="139">
        <f t="shared" si="436"/>
        <v>0</v>
      </c>
      <c r="H4680" s="140">
        <f t="shared" si="439"/>
        <v>0</v>
      </c>
      <c r="I4680" s="122">
        <f t="shared" si="437"/>
        <v>0</v>
      </c>
      <c r="K4680" s="120"/>
      <c r="L4680" s="141" t="e">
        <f t="shared" si="440"/>
        <v>#N/A</v>
      </c>
      <c r="M4680" s="142">
        <f>IF(C4680="ZZ Group",(SUM(IFERROR(SUM(VLOOKUP(C4680,SpeciesLookup,37,FALSE)*E4680/L4680*20*0.001),0)*(1-G4680))),SUM(IFERROR(SUM(VLOOKUP(C4680,SpeciesLookup,37,FALSE)/L4680*'6. Look Up Tables'!$M$9*0.001),0)*(1-G4680)))</f>
        <v>0</v>
      </c>
      <c r="N4680" s="120" t="s">
        <v>114</v>
      </c>
      <c r="O4680" s="122">
        <f t="shared" si="441"/>
        <v>0</v>
      </c>
      <c r="P4680" s="123"/>
    </row>
    <row r="4681" spans="2:16" x14ac:dyDescent="0.2">
      <c r="B4681" s="124"/>
      <c r="C4681" s="137"/>
      <c r="D4681" s="138">
        <f t="shared" si="438"/>
        <v>0</v>
      </c>
      <c r="E4681" s="231"/>
      <c r="F4681" s="119"/>
      <c r="G4681" s="139">
        <f t="shared" si="436"/>
        <v>0</v>
      </c>
      <c r="H4681" s="140">
        <f t="shared" si="439"/>
        <v>0</v>
      </c>
      <c r="I4681" s="122">
        <f t="shared" si="437"/>
        <v>0</v>
      </c>
      <c r="K4681" s="120"/>
      <c r="L4681" s="141" t="e">
        <f t="shared" si="440"/>
        <v>#N/A</v>
      </c>
      <c r="M4681" s="142">
        <f>IF(C4681="ZZ Group",(SUM(IFERROR(SUM(VLOOKUP(C4681,SpeciesLookup,37,FALSE)*E4681/L4681*20*0.001),0)*(1-G4681))),SUM(IFERROR(SUM(VLOOKUP(C4681,SpeciesLookup,37,FALSE)/L4681*'6. Look Up Tables'!$M$9*0.001),0)*(1-G4681)))</f>
        <v>0</v>
      </c>
      <c r="N4681" s="120" t="s">
        <v>114</v>
      </c>
      <c r="O4681" s="122">
        <f t="shared" si="441"/>
        <v>0</v>
      </c>
      <c r="P4681" s="123"/>
    </row>
    <row r="4682" spans="2:16" x14ac:dyDescent="0.2">
      <c r="B4682" s="124"/>
      <c r="C4682" s="137"/>
      <c r="D4682" s="138">
        <f t="shared" si="438"/>
        <v>0</v>
      </c>
      <c r="E4682" s="231"/>
      <c r="F4682" s="119"/>
      <c r="G4682" s="139">
        <f t="shared" si="436"/>
        <v>0</v>
      </c>
      <c r="H4682" s="140">
        <f t="shared" si="439"/>
        <v>0</v>
      </c>
      <c r="I4682" s="122">
        <f t="shared" si="437"/>
        <v>0</v>
      </c>
      <c r="K4682" s="120"/>
      <c r="L4682" s="141" t="e">
        <f t="shared" si="440"/>
        <v>#N/A</v>
      </c>
      <c r="M4682" s="142">
        <f>IF(C4682="ZZ Group",(SUM(IFERROR(SUM(VLOOKUP(C4682,SpeciesLookup,37,FALSE)*E4682/L4682*20*0.001),0)*(1-G4682))),SUM(IFERROR(SUM(VLOOKUP(C4682,SpeciesLookup,37,FALSE)/L4682*'6. Look Up Tables'!$M$9*0.001),0)*(1-G4682)))</f>
        <v>0</v>
      </c>
      <c r="N4682" s="120" t="s">
        <v>114</v>
      </c>
      <c r="O4682" s="122">
        <f t="shared" si="441"/>
        <v>0</v>
      </c>
      <c r="P4682" s="123"/>
    </row>
    <row r="4683" spans="2:16" x14ac:dyDescent="0.2">
      <c r="B4683" s="124"/>
      <c r="C4683" s="137"/>
      <c r="D4683" s="138">
        <f t="shared" si="438"/>
        <v>0</v>
      </c>
      <c r="E4683" s="231"/>
      <c r="F4683" s="119"/>
      <c r="G4683" s="139">
        <f t="shared" si="436"/>
        <v>0</v>
      </c>
      <c r="H4683" s="140">
        <f t="shared" si="439"/>
        <v>0</v>
      </c>
      <c r="I4683" s="122">
        <f t="shared" si="437"/>
        <v>0</v>
      </c>
      <c r="K4683" s="120"/>
      <c r="L4683" s="141" t="e">
        <f t="shared" si="440"/>
        <v>#N/A</v>
      </c>
      <c r="M4683" s="142">
        <f>IF(C4683="ZZ Group",(SUM(IFERROR(SUM(VLOOKUP(C4683,SpeciesLookup,37,FALSE)*E4683/L4683*20*0.001),0)*(1-G4683))),SUM(IFERROR(SUM(VLOOKUP(C4683,SpeciesLookup,37,FALSE)/L4683*'6. Look Up Tables'!$M$9*0.001),0)*(1-G4683)))</f>
        <v>0</v>
      </c>
      <c r="N4683" s="120" t="s">
        <v>114</v>
      </c>
      <c r="O4683" s="122">
        <f t="shared" si="441"/>
        <v>0</v>
      </c>
      <c r="P4683" s="123"/>
    </row>
    <row r="4684" spans="2:16" x14ac:dyDescent="0.2">
      <c r="B4684" s="124"/>
      <c r="C4684" s="137"/>
      <c r="D4684" s="138">
        <f t="shared" si="438"/>
        <v>0</v>
      </c>
      <c r="E4684" s="231"/>
      <c r="F4684" s="119"/>
      <c r="G4684" s="139">
        <f t="shared" si="436"/>
        <v>0</v>
      </c>
      <c r="H4684" s="140">
        <f t="shared" si="439"/>
        <v>0</v>
      </c>
      <c r="I4684" s="122">
        <f t="shared" si="437"/>
        <v>0</v>
      </c>
      <c r="K4684" s="120"/>
      <c r="L4684" s="141" t="e">
        <f t="shared" si="440"/>
        <v>#N/A</v>
      </c>
      <c r="M4684" s="142">
        <f>IF(C4684="ZZ Group",(SUM(IFERROR(SUM(VLOOKUP(C4684,SpeciesLookup,37,FALSE)*E4684/L4684*20*0.001),0)*(1-G4684))),SUM(IFERROR(SUM(VLOOKUP(C4684,SpeciesLookup,37,FALSE)/L4684*'6. Look Up Tables'!$M$9*0.001),0)*(1-G4684)))</f>
        <v>0</v>
      </c>
      <c r="N4684" s="120" t="s">
        <v>114</v>
      </c>
      <c r="O4684" s="122">
        <f t="shared" si="441"/>
        <v>0</v>
      </c>
      <c r="P4684" s="123"/>
    </row>
    <row r="4685" spans="2:16" x14ac:dyDescent="0.2">
      <c r="B4685" s="124"/>
      <c r="C4685" s="137"/>
      <c r="D4685" s="138">
        <f t="shared" si="438"/>
        <v>0</v>
      </c>
      <c r="E4685" s="231"/>
      <c r="F4685" s="119"/>
      <c r="G4685" s="139">
        <f t="shared" ref="G4685:G4748" si="442">IF(C4685="ZZ Group",SUM(F4685/E4685),(IFERROR(SUM(F4685/(PI()*(D4685)^2)),0)))</f>
        <v>0</v>
      </c>
      <c r="H4685" s="140">
        <f t="shared" si="439"/>
        <v>0</v>
      </c>
      <c r="I4685" s="122">
        <f t="shared" ref="I4685:I4748" si="443">IFERROR(SUM(H4685*(1-G4685)),(E4685*(1-G4685)))</f>
        <v>0</v>
      </c>
      <c r="K4685" s="120"/>
      <c r="L4685" s="141" t="e">
        <f t="shared" si="440"/>
        <v>#N/A</v>
      </c>
      <c r="M4685" s="142">
        <f>IF(C4685="ZZ Group",(SUM(IFERROR(SUM(VLOOKUP(C4685,SpeciesLookup,37,FALSE)*E4685/L4685*20*0.001),0)*(1-G4685))),SUM(IFERROR(SUM(VLOOKUP(C4685,SpeciesLookup,37,FALSE)/L4685*'6. Look Up Tables'!$M$9*0.001),0)*(1-G4685)))</f>
        <v>0</v>
      </c>
      <c r="N4685" s="120" t="s">
        <v>114</v>
      </c>
      <c r="O4685" s="122">
        <f t="shared" si="441"/>
        <v>0</v>
      </c>
      <c r="P4685" s="123"/>
    </row>
    <row r="4686" spans="2:16" x14ac:dyDescent="0.2">
      <c r="B4686" s="124"/>
      <c r="C4686" s="137"/>
      <c r="D4686" s="138">
        <f t="shared" si="438"/>
        <v>0</v>
      </c>
      <c r="E4686" s="231"/>
      <c r="F4686" s="119"/>
      <c r="G4686" s="139">
        <f t="shared" si="442"/>
        <v>0</v>
      </c>
      <c r="H4686" s="140">
        <f t="shared" si="439"/>
        <v>0</v>
      </c>
      <c r="I4686" s="122">
        <f t="shared" si="443"/>
        <v>0</v>
      </c>
      <c r="K4686" s="120"/>
      <c r="L4686" s="141" t="e">
        <f t="shared" si="440"/>
        <v>#N/A</v>
      </c>
      <c r="M4686" s="142">
        <f>IF(C4686="ZZ Group",(SUM(IFERROR(SUM(VLOOKUP(C4686,SpeciesLookup,37,FALSE)*E4686/L4686*20*0.001),0)*(1-G4686))),SUM(IFERROR(SUM(VLOOKUP(C4686,SpeciesLookup,37,FALSE)/L4686*'6. Look Up Tables'!$M$9*0.001),0)*(1-G4686)))</f>
        <v>0</v>
      </c>
      <c r="N4686" s="120" t="s">
        <v>114</v>
      </c>
      <c r="O4686" s="122">
        <f t="shared" si="441"/>
        <v>0</v>
      </c>
      <c r="P4686" s="123"/>
    </row>
    <row r="4687" spans="2:16" x14ac:dyDescent="0.2">
      <c r="B4687" s="124"/>
      <c r="C4687" s="137"/>
      <c r="D4687" s="138">
        <f t="shared" si="438"/>
        <v>0</v>
      </c>
      <c r="E4687" s="231"/>
      <c r="F4687" s="119"/>
      <c r="G4687" s="139">
        <f t="shared" si="442"/>
        <v>0</v>
      </c>
      <c r="H4687" s="140">
        <f t="shared" si="439"/>
        <v>0</v>
      </c>
      <c r="I4687" s="122">
        <f t="shared" si="443"/>
        <v>0</v>
      </c>
      <c r="K4687" s="120"/>
      <c r="L4687" s="141" t="e">
        <f t="shared" si="440"/>
        <v>#N/A</v>
      </c>
      <c r="M4687" s="142">
        <f>IF(C4687="ZZ Group",(SUM(IFERROR(SUM(VLOOKUP(C4687,SpeciesLookup,37,FALSE)*E4687/L4687*20*0.001),0)*(1-G4687))),SUM(IFERROR(SUM(VLOOKUP(C4687,SpeciesLookup,37,FALSE)/L4687*'6. Look Up Tables'!$M$9*0.001),0)*(1-G4687)))</f>
        <v>0</v>
      </c>
      <c r="N4687" s="120" t="s">
        <v>114</v>
      </c>
      <c r="O4687" s="122">
        <f t="shared" si="441"/>
        <v>0</v>
      </c>
      <c r="P4687" s="123"/>
    </row>
    <row r="4688" spans="2:16" x14ac:dyDescent="0.2">
      <c r="B4688" s="124"/>
      <c r="C4688" s="137"/>
      <c r="D4688" s="138">
        <f t="shared" si="438"/>
        <v>0</v>
      </c>
      <c r="E4688" s="231"/>
      <c r="F4688" s="119"/>
      <c r="G4688" s="139">
        <f t="shared" si="442"/>
        <v>0</v>
      </c>
      <c r="H4688" s="140">
        <f t="shared" si="439"/>
        <v>0</v>
      </c>
      <c r="I4688" s="122">
        <f t="shared" si="443"/>
        <v>0</v>
      </c>
      <c r="K4688" s="120"/>
      <c r="L4688" s="141" t="e">
        <f t="shared" si="440"/>
        <v>#N/A</v>
      </c>
      <c r="M4688" s="142">
        <f>IF(C4688="ZZ Group",(SUM(IFERROR(SUM(VLOOKUP(C4688,SpeciesLookup,37,FALSE)*E4688/L4688*20*0.001),0)*(1-G4688))),SUM(IFERROR(SUM(VLOOKUP(C4688,SpeciesLookup,37,FALSE)/L4688*'6. Look Up Tables'!$M$9*0.001),0)*(1-G4688)))</f>
        <v>0</v>
      </c>
      <c r="N4688" s="120" t="s">
        <v>114</v>
      </c>
      <c r="O4688" s="122">
        <f t="shared" si="441"/>
        <v>0</v>
      </c>
      <c r="P4688" s="123"/>
    </row>
    <row r="4689" spans="2:16" x14ac:dyDescent="0.2">
      <c r="B4689" s="124"/>
      <c r="C4689" s="137"/>
      <c r="D4689" s="138">
        <f t="shared" si="438"/>
        <v>0</v>
      </c>
      <c r="E4689" s="231"/>
      <c r="F4689" s="119"/>
      <c r="G4689" s="139">
        <f t="shared" si="442"/>
        <v>0</v>
      </c>
      <c r="H4689" s="140">
        <f t="shared" si="439"/>
        <v>0</v>
      </c>
      <c r="I4689" s="122">
        <f t="shared" si="443"/>
        <v>0</v>
      </c>
      <c r="K4689" s="120"/>
      <c r="L4689" s="141" t="e">
        <f t="shared" si="440"/>
        <v>#N/A</v>
      </c>
      <c r="M4689" s="142">
        <f>IF(C4689="ZZ Group",(SUM(IFERROR(SUM(VLOOKUP(C4689,SpeciesLookup,37,FALSE)*E4689/L4689*20*0.001),0)*(1-G4689))),SUM(IFERROR(SUM(VLOOKUP(C4689,SpeciesLookup,37,FALSE)/L4689*'6. Look Up Tables'!$M$9*0.001),0)*(1-G4689)))</f>
        <v>0</v>
      </c>
      <c r="N4689" s="120" t="s">
        <v>114</v>
      </c>
      <c r="O4689" s="122">
        <f t="shared" si="441"/>
        <v>0</v>
      </c>
      <c r="P4689" s="123"/>
    </row>
    <row r="4690" spans="2:16" x14ac:dyDescent="0.2">
      <c r="B4690" s="124"/>
      <c r="C4690" s="137"/>
      <c r="D4690" s="138">
        <f t="shared" si="438"/>
        <v>0</v>
      </c>
      <c r="E4690" s="231"/>
      <c r="F4690" s="119"/>
      <c r="G4690" s="139">
        <f t="shared" si="442"/>
        <v>0</v>
      </c>
      <c r="H4690" s="140">
        <f t="shared" si="439"/>
        <v>0</v>
      </c>
      <c r="I4690" s="122">
        <f t="shared" si="443"/>
        <v>0</v>
      </c>
      <c r="K4690" s="120"/>
      <c r="L4690" s="141" t="e">
        <f t="shared" si="440"/>
        <v>#N/A</v>
      </c>
      <c r="M4690" s="142">
        <f>IF(C4690="ZZ Group",(SUM(IFERROR(SUM(VLOOKUP(C4690,SpeciesLookup,37,FALSE)*E4690/L4690*20*0.001),0)*(1-G4690))),SUM(IFERROR(SUM(VLOOKUP(C4690,SpeciesLookup,37,FALSE)/L4690*'6. Look Up Tables'!$M$9*0.001),0)*(1-G4690)))</f>
        <v>0</v>
      </c>
      <c r="N4690" s="120" t="s">
        <v>114</v>
      </c>
      <c r="O4690" s="122">
        <f t="shared" si="441"/>
        <v>0</v>
      </c>
      <c r="P4690" s="123"/>
    </row>
    <row r="4691" spans="2:16" x14ac:dyDescent="0.2">
      <c r="B4691" s="124"/>
      <c r="C4691" s="137"/>
      <c r="D4691" s="138">
        <f t="shared" si="438"/>
        <v>0</v>
      </c>
      <c r="E4691" s="231"/>
      <c r="F4691" s="119"/>
      <c r="G4691" s="139">
        <f t="shared" si="442"/>
        <v>0</v>
      </c>
      <c r="H4691" s="140">
        <f t="shared" si="439"/>
        <v>0</v>
      </c>
      <c r="I4691" s="122">
        <f t="shared" si="443"/>
        <v>0</v>
      </c>
      <c r="K4691" s="120"/>
      <c r="L4691" s="141" t="e">
        <f t="shared" si="440"/>
        <v>#N/A</v>
      </c>
      <c r="M4691" s="142">
        <f>IF(C4691="ZZ Group",(SUM(IFERROR(SUM(VLOOKUP(C4691,SpeciesLookup,37,FALSE)*E4691/L4691*20*0.001),0)*(1-G4691))),SUM(IFERROR(SUM(VLOOKUP(C4691,SpeciesLookup,37,FALSE)/L4691*'6. Look Up Tables'!$M$9*0.001),0)*(1-G4691)))</f>
        <v>0</v>
      </c>
      <c r="N4691" s="120" t="s">
        <v>114</v>
      </c>
      <c r="O4691" s="122">
        <f t="shared" si="441"/>
        <v>0</v>
      </c>
      <c r="P4691" s="123"/>
    </row>
    <row r="4692" spans="2:16" x14ac:dyDescent="0.2">
      <c r="B4692" s="124"/>
      <c r="C4692" s="137"/>
      <c r="D4692" s="138">
        <f t="shared" si="438"/>
        <v>0</v>
      </c>
      <c r="E4692" s="231"/>
      <c r="F4692" s="119"/>
      <c r="G4692" s="139">
        <f t="shared" si="442"/>
        <v>0</v>
      </c>
      <c r="H4692" s="140">
        <f t="shared" si="439"/>
        <v>0</v>
      </c>
      <c r="I4692" s="122">
        <f t="shared" si="443"/>
        <v>0</v>
      </c>
      <c r="K4692" s="120"/>
      <c r="L4692" s="141" t="e">
        <f t="shared" si="440"/>
        <v>#N/A</v>
      </c>
      <c r="M4692" s="142">
        <f>IF(C4692="ZZ Group",(SUM(IFERROR(SUM(VLOOKUP(C4692,SpeciesLookup,37,FALSE)*E4692/L4692*20*0.001),0)*(1-G4692))),SUM(IFERROR(SUM(VLOOKUP(C4692,SpeciesLookup,37,FALSE)/L4692*'6. Look Up Tables'!$M$9*0.001),0)*(1-G4692)))</f>
        <v>0</v>
      </c>
      <c r="N4692" s="120" t="s">
        <v>114</v>
      </c>
      <c r="O4692" s="122">
        <f t="shared" si="441"/>
        <v>0</v>
      </c>
      <c r="P4692" s="123"/>
    </row>
    <row r="4693" spans="2:16" x14ac:dyDescent="0.2">
      <c r="B4693" s="124"/>
      <c r="C4693" s="137"/>
      <c r="D4693" s="138">
        <f t="shared" si="438"/>
        <v>0</v>
      </c>
      <c r="E4693" s="231"/>
      <c r="F4693" s="119"/>
      <c r="G4693" s="139">
        <f t="shared" si="442"/>
        <v>0</v>
      </c>
      <c r="H4693" s="140">
        <f t="shared" si="439"/>
        <v>0</v>
      </c>
      <c r="I4693" s="122">
        <f t="shared" si="443"/>
        <v>0</v>
      </c>
      <c r="K4693" s="120"/>
      <c r="L4693" s="141" t="e">
        <f t="shared" si="440"/>
        <v>#N/A</v>
      </c>
      <c r="M4693" s="142">
        <f>IF(C4693="ZZ Group",(SUM(IFERROR(SUM(VLOOKUP(C4693,SpeciesLookup,37,FALSE)*E4693/L4693*20*0.001),0)*(1-G4693))),SUM(IFERROR(SUM(VLOOKUP(C4693,SpeciesLookup,37,FALSE)/L4693*'6. Look Up Tables'!$M$9*0.001),0)*(1-G4693)))</f>
        <v>0</v>
      </c>
      <c r="N4693" s="120" t="s">
        <v>114</v>
      </c>
      <c r="O4693" s="122">
        <f t="shared" si="441"/>
        <v>0</v>
      </c>
      <c r="P4693" s="123"/>
    </row>
    <row r="4694" spans="2:16" x14ac:dyDescent="0.2">
      <c r="B4694" s="124"/>
      <c r="C4694" s="137"/>
      <c r="D4694" s="138">
        <f t="shared" si="438"/>
        <v>0</v>
      </c>
      <c r="E4694" s="231"/>
      <c r="F4694" s="119"/>
      <c r="G4694" s="139">
        <f t="shared" si="442"/>
        <v>0</v>
      </c>
      <c r="H4694" s="140">
        <f t="shared" si="439"/>
        <v>0</v>
      </c>
      <c r="I4694" s="122">
        <f t="shared" si="443"/>
        <v>0</v>
      </c>
      <c r="K4694" s="120"/>
      <c r="L4694" s="141" t="e">
        <f t="shared" si="440"/>
        <v>#N/A</v>
      </c>
      <c r="M4694" s="142">
        <f>IF(C4694="ZZ Group",(SUM(IFERROR(SUM(VLOOKUP(C4694,SpeciesLookup,37,FALSE)*E4694/L4694*20*0.001),0)*(1-G4694))),SUM(IFERROR(SUM(VLOOKUP(C4694,SpeciesLookup,37,FALSE)/L4694*'6. Look Up Tables'!$M$9*0.001),0)*(1-G4694)))</f>
        <v>0</v>
      </c>
      <c r="N4694" s="120" t="s">
        <v>114</v>
      </c>
      <c r="O4694" s="122">
        <f t="shared" si="441"/>
        <v>0</v>
      </c>
      <c r="P4694" s="123"/>
    </row>
    <row r="4695" spans="2:16" x14ac:dyDescent="0.2">
      <c r="B4695" s="124"/>
      <c r="C4695" s="137"/>
      <c r="D4695" s="138">
        <f t="shared" si="438"/>
        <v>0</v>
      </c>
      <c r="E4695" s="231"/>
      <c r="F4695" s="119"/>
      <c r="G4695" s="139">
        <f t="shared" si="442"/>
        <v>0</v>
      </c>
      <c r="H4695" s="140">
        <f t="shared" si="439"/>
        <v>0</v>
      </c>
      <c r="I4695" s="122">
        <f t="shared" si="443"/>
        <v>0</v>
      </c>
      <c r="K4695" s="120"/>
      <c r="L4695" s="141" t="e">
        <f t="shared" si="440"/>
        <v>#N/A</v>
      </c>
      <c r="M4695" s="142">
        <f>IF(C4695="ZZ Group",(SUM(IFERROR(SUM(VLOOKUP(C4695,SpeciesLookup,37,FALSE)*E4695/L4695*20*0.001),0)*(1-G4695))),SUM(IFERROR(SUM(VLOOKUP(C4695,SpeciesLookup,37,FALSE)/L4695*'6. Look Up Tables'!$M$9*0.001),0)*(1-G4695)))</f>
        <v>0</v>
      </c>
      <c r="N4695" s="120" t="s">
        <v>114</v>
      </c>
      <c r="O4695" s="122">
        <f t="shared" si="441"/>
        <v>0</v>
      </c>
      <c r="P4695" s="123"/>
    </row>
    <row r="4696" spans="2:16" x14ac:dyDescent="0.2">
      <c r="B4696" s="124"/>
      <c r="C4696" s="137"/>
      <c r="D4696" s="138">
        <f t="shared" si="438"/>
        <v>0</v>
      </c>
      <c r="E4696" s="231"/>
      <c r="F4696" s="119"/>
      <c r="G4696" s="139">
        <f t="shared" si="442"/>
        <v>0</v>
      </c>
      <c r="H4696" s="140">
        <f t="shared" si="439"/>
        <v>0</v>
      </c>
      <c r="I4696" s="122">
        <f t="shared" si="443"/>
        <v>0</v>
      </c>
      <c r="K4696" s="120"/>
      <c r="L4696" s="141" t="e">
        <f t="shared" si="440"/>
        <v>#N/A</v>
      </c>
      <c r="M4696" s="142">
        <f>IF(C4696="ZZ Group",(SUM(IFERROR(SUM(VLOOKUP(C4696,SpeciesLookup,37,FALSE)*E4696/L4696*20*0.001),0)*(1-G4696))),SUM(IFERROR(SUM(VLOOKUP(C4696,SpeciesLookup,37,FALSE)/L4696*'6. Look Up Tables'!$M$9*0.001),0)*(1-G4696)))</f>
        <v>0</v>
      </c>
      <c r="N4696" s="120" t="s">
        <v>114</v>
      </c>
      <c r="O4696" s="122">
        <f t="shared" si="441"/>
        <v>0</v>
      </c>
      <c r="P4696" s="123"/>
    </row>
    <row r="4697" spans="2:16" x14ac:dyDescent="0.2">
      <c r="B4697" s="124"/>
      <c r="C4697" s="137"/>
      <c r="D4697" s="138">
        <f t="shared" si="438"/>
        <v>0</v>
      </c>
      <c r="E4697" s="231"/>
      <c r="F4697" s="119"/>
      <c r="G4697" s="139">
        <f t="shared" si="442"/>
        <v>0</v>
      </c>
      <c r="H4697" s="140">
        <f t="shared" si="439"/>
        <v>0</v>
      </c>
      <c r="I4697" s="122">
        <f t="shared" si="443"/>
        <v>0</v>
      </c>
      <c r="K4697" s="120"/>
      <c r="L4697" s="141" t="e">
        <f t="shared" si="440"/>
        <v>#N/A</v>
      </c>
      <c r="M4697" s="142">
        <f>IF(C4697="ZZ Group",(SUM(IFERROR(SUM(VLOOKUP(C4697,SpeciesLookup,37,FALSE)*E4697/L4697*20*0.001),0)*(1-G4697))),SUM(IFERROR(SUM(VLOOKUP(C4697,SpeciesLookup,37,FALSE)/L4697*'6. Look Up Tables'!$M$9*0.001),0)*(1-G4697)))</f>
        <v>0</v>
      </c>
      <c r="N4697" s="120" t="s">
        <v>114</v>
      </c>
      <c r="O4697" s="122">
        <f t="shared" si="441"/>
        <v>0</v>
      </c>
      <c r="P4697" s="123"/>
    </row>
    <row r="4698" spans="2:16" x14ac:dyDescent="0.2">
      <c r="B4698" s="124"/>
      <c r="C4698" s="137"/>
      <c r="D4698" s="138">
        <f t="shared" si="438"/>
        <v>0</v>
      </c>
      <c r="E4698" s="231"/>
      <c r="F4698" s="119"/>
      <c r="G4698" s="139">
        <f t="shared" si="442"/>
        <v>0</v>
      </c>
      <c r="H4698" s="140">
        <f t="shared" si="439"/>
        <v>0</v>
      </c>
      <c r="I4698" s="122">
        <f t="shared" si="443"/>
        <v>0</v>
      </c>
      <c r="K4698" s="120"/>
      <c r="L4698" s="141" t="e">
        <f t="shared" si="440"/>
        <v>#N/A</v>
      </c>
      <c r="M4698" s="142">
        <f>IF(C4698="ZZ Group",(SUM(IFERROR(SUM(VLOOKUP(C4698,SpeciesLookup,37,FALSE)*E4698/L4698*20*0.001),0)*(1-G4698))),SUM(IFERROR(SUM(VLOOKUP(C4698,SpeciesLookup,37,FALSE)/L4698*'6. Look Up Tables'!$M$9*0.001),0)*(1-G4698)))</f>
        <v>0</v>
      </c>
      <c r="N4698" s="120" t="s">
        <v>114</v>
      </c>
      <c r="O4698" s="122">
        <f t="shared" si="441"/>
        <v>0</v>
      </c>
      <c r="P4698" s="123"/>
    </row>
    <row r="4699" spans="2:16" x14ac:dyDescent="0.2">
      <c r="B4699" s="124"/>
      <c r="C4699" s="137"/>
      <c r="D4699" s="138">
        <f t="shared" si="438"/>
        <v>0</v>
      </c>
      <c r="E4699" s="231"/>
      <c r="F4699" s="119"/>
      <c r="G4699" s="139">
        <f t="shared" si="442"/>
        <v>0</v>
      </c>
      <c r="H4699" s="140">
        <f t="shared" si="439"/>
        <v>0</v>
      </c>
      <c r="I4699" s="122">
        <f t="shared" si="443"/>
        <v>0</v>
      </c>
      <c r="K4699" s="120"/>
      <c r="L4699" s="141" t="e">
        <f t="shared" si="440"/>
        <v>#N/A</v>
      </c>
      <c r="M4699" s="142">
        <f>IF(C4699="ZZ Group",(SUM(IFERROR(SUM(VLOOKUP(C4699,SpeciesLookup,37,FALSE)*E4699/L4699*20*0.001),0)*(1-G4699))),SUM(IFERROR(SUM(VLOOKUP(C4699,SpeciesLookup,37,FALSE)/L4699*'6. Look Up Tables'!$M$9*0.001),0)*(1-G4699)))</f>
        <v>0</v>
      </c>
      <c r="N4699" s="120" t="s">
        <v>114</v>
      </c>
      <c r="O4699" s="122">
        <f t="shared" si="441"/>
        <v>0</v>
      </c>
      <c r="P4699" s="123"/>
    </row>
    <row r="4700" spans="2:16" x14ac:dyDescent="0.2">
      <c r="B4700" s="124"/>
      <c r="C4700" s="137"/>
      <c r="D4700" s="138">
        <f t="shared" si="438"/>
        <v>0</v>
      </c>
      <c r="E4700" s="231"/>
      <c r="F4700" s="119"/>
      <c r="G4700" s="139">
        <f t="shared" si="442"/>
        <v>0</v>
      </c>
      <c r="H4700" s="140">
        <f t="shared" si="439"/>
        <v>0</v>
      </c>
      <c r="I4700" s="122">
        <f t="shared" si="443"/>
        <v>0</v>
      </c>
      <c r="K4700" s="120"/>
      <c r="L4700" s="141" t="e">
        <f t="shared" si="440"/>
        <v>#N/A</v>
      </c>
      <c r="M4700" s="142">
        <f>IF(C4700="ZZ Group",(SUM(IFERROR(SUM(VLOOKUP(C4700,SpeciesLookup,37,FALSE)*E4700/L4700*20*0.001),0)*(1-G4700))),SUM(IFERROR(SUM(VLOOKUP(C4700,SpeciesLookup,37,FALSE)/L4700*'6. Look Up Tables'!$M$9*0.001),0)*(1-G4700)))</f>
        <v>0</v>
      </c>
      <c r="N4700" s="120" t="s">
        <v>114</v>
      </c>
      <c r="O4700" s="122">
        <f t="shared" si="441"/>
        <v>0</v>
      </c>
      <c r="P4700" s="123"/>
    </row>
    <row r="4701" spans="2:16" x14ac:dyDescent="0.2">
      <c r="B4701" s="124"/>
      <c r="C4701" s="137"/>
      <c r="D4701" s="138">
        <f t="shared" si="438"/>
        <v>0</v>
      </c>
      <c r="E4701" s="231"/>
      <c r="F4701" s="119"/>
      <c r="G4701" s="139">
        <f t="shared" si="442"/>
        <v>0</v>
      </c>
      <c r="H4701" s="140">
        <f t="shared" si="439"/>
        <v>0</v>
      </c>
      <c r="I4701" s="122">
        <f t="shared" si="443"/>
        <v>0</v>
      </c>
      <c r="K4701" s="120"/>
      <c r="L4701" s="141" t="e">
        <f t="shared" si="440"/>
        <v>#N/A</v>
      </c>
      <c r="M4701" s="142">
        <f>IF(C4701="ZZ Group",(SUM(IFERROR(SUM(VLOOKUP(C4701,SpeciesLookup,37,FALSE)*E4701/L4701*20*0.001),0)*(1-G4701))),SUM(IFERROR(SUM(VLOOKUP(C4701,SpeciesLookup,37,FALSE)/L4701*'6. Look Up Tables'!$M$9*0.001),0)*(1-G4701)))</f>
        <v>0</v>
      </c>
      <c r="N4701" s="120" t="s">
        <v>114</v>
      </c>
      <c r="O4701" s="122">
        <f t="shared" si="441"/>
        <v>0</v>
      </c>
      <c r="P4701" s="123"/>
    </row>
    <row r="4702" spans="2:16" x14ac:dyDescent="0.2">
      <c r="B4702" s="124"/>
      <c r="C4702" s="137"/>
      <c r="D4702" s="138">
        <f t="shared" si="438"/>
        <v>0</v>
      </c>
      <c r="E4702" s="231"/>
      <c r="F4702" s="119"/>
      <c r="G4702" s="139">
        <f t="shared" si="442"/>
        <v>0</v>
      </c>
      <c r="H4702" s="140">
        <f t="shared" si="439"/>
        <v>0</v>
      </c>
      <c r="I4702" s="122">
        <f t="shared" si="443"/>
        <v>0</v>
      </c>
      <c r="K4702" s="120"/>
      <c r="L4702" s="141" t="e">
        <f t="shared" si="440"/>
        <v>#N/A</v>
      </c>
      <c r="M4702" s="142">
        <f>IF(C4702="ZZ Group",(SUM(IFERROR(SUM(VLOOKUP(C4702,SpeciesLookup,37,FALSE)*E4702/L4702*20*0.001),0)*(1-G4702))),SUM(IFERROR(SUM(VLOOKUP(C4702,SpeciesLookup,37,FALSE)/L4702*'6. Look Up Tables'!$M$9*0.001),0)*(1-G4702)))</f>
        <v>0</v>
      </c>
      <c r="N4702" s="120" t="s">
        <v>114</v>
      </c>
      <c r="O4702" s="122">
        <f t="shared" si="441"/>
        <v>0</v>
      </c>
      <c r="P4702" s="123"/>
    </row>
    <row r="4703" spans="2:16" x14ac:dyDescent="0.2">
      <c r="B4703" s="124"/>
      <c r="C4703" s="137"/>
      <c r="D4703" s="138">
        <f t="shared" si="438"/>
        <v>0</v>
      </c>
      <c r="E4703" s="231"/>
      <c r="F4703" s="119"/>
      <c r="G4703" s="139">
        <f t="shared" si="442"/>
        <v>0</v>
      </c>
      <c r="H4703" s="140">
        <f t="shared" si="439"/>
        <v>0</v>
      </c>
      <c r="I4703" s="122">
        <f t="shared" si="443"/>
        <v>0</v>
      </c>
      <c r="K4703" s="120"/>
      <c r="L4703" s="141" t="e">
        <f t="shared" si="440"/>
        <v>#N/A</v>
      </c>
      <c r="M4703" s="142">
        <f>IF(C4703="ZZ Group",(SUM(IFERROR(SUM(VLOOKUP(C4703,SpeciesLookup,37,FALSE)*E4703/L4703*20*0.001),0)*(1-G4703))),SUM(IFERROR(SUM(VLOOKUP(C4703,SpeciesLookup,37,FALSE)/L4703*'6. Look Up Tables'!$M$9*0.001),0)*(1-G4703)))</f>
        <v>0</v>
      </c>
      <c r="N4703" s="120" t="s">
        <v>114</v>
      </c>
      <c r="O4703" s="122">
        <f t="shared" si="441"/>
        <v>0</v>
      </c>
      <c r="P4703" s="123"/>
    </row>
    <row r="4704" spans="2:16" x14ac:dyDescent="0.2">
      <c r="B4704" s="124"/>
      <c r="C4704" s="137"/>
      <c r="D4704" s="138">
        <f t="shared" si="438"/>
        <v>0</v>
      </c>
      <c r="E4704" s="231"/>
      <c r="F4704" s="119"/>
      <c r="G4704" s="139">
        <f t="shared" si="442"/>
        <v>0</v>
      </c>
      <c r="H4704" s="140">
        <f t="shared" si="439"/>
        <v>0</v>
      </c>
      <c r="I4704" s="122">
        <f t="shared" si="443"/>
        <v>0</v>
      </c>
      <c r="K4704" s="120"/>
      <c r="L4704" s="141" t="e">
        <f t="shared" si="440"/>
        <v>#N/A</v>
      </c>
      <c r="M4704" s="142">
        <f>IF(C4704="ZZ Group",(SUM(IFERROR(SUM(VLOOKUP(C4704,SpeciesLookup,37,FALSE)*E4704/L4704*20*0.001),0)*(1-G4704))),SUM(IFERROR(SUM(VLOOKUP(C4704,SpeciesLookup,37,FALSE)/L4704*'6. Look Up Tables'!$M$9*0.001),0)*(1-G4704)))</f>
        <v>0</v>
      </c>
      <c r="N4704" s="120" t="s">
        <v>114</v>
      </c>
      <c r="O4704" s="122">
        <f t="shared" si="441"/>
        <v>0</v>
      </c>
      <c r="P4704" s="123"/>
    </row>
    <row r="4705" spans="2:16" x14ac:dyDescent="0.2">
      <c r="B4705" s="124"/>
      <c r="C4705" s="137"/>
      <c r="D4705" s="138">
        <f t="shared" si="438"/>
        <v>0</v>
      </c>
      <c r="E4705" s="231"/>
      <c r="F4705" s="119"/>
      <c r="G4705" s="139">
        <f t="shared" si="442"/>
        <v>0</v>
      </c>
      <c r="H4705" s="140">
        <f t="shared" si="439"/>
        <v>0</v>
      </c>
      <c r="I4705" s="122">
        <f t="shared" si="443"/>
        <v>0</v>
      </c>
      <c r="K4705" s="120"/>
      <c r="L4705" s="141" t="e">
        <f t="shared" si="440"/>
        <v>#N/A</v>
      </c>
      <c r="M4705" s="142">
        <f>IF(C4705="ZZ Group",(SUM(IFERROR(SUM(VLOOKUP(C4705,SpeciesLookup,37,FALSE)*E4705/L4705*20*0.001),0)*(1-G4705))),SUM(IFERROR(SUM(VLOOKUP(C4705,SpeciesLookup,37,FALSE)/L4705*'6. Look Up Tables'!$M$9*0.001),0)*(1-G4705)))</f>
        <v>0</v>
      </c>
      <c r="N4705" s="120" t="s">
        <v>114</v>
      </c>
      <c r="O4705" s="122">
        <f t="shared" si="441"/>
        <v>0</v>
      </c>
      <c r="P4705" s="123"/>
    </row>
    <row r="4706" spans="2:16" x14ac:dyDescent="0.2">
      <c r="B4706" s="124"/>
      <c r="C4706" s="137"/>
      <c r="D4706" s="138">
        <f t="shared" si="438"/>
        <v>0</v>
      </c>
      <c r="E4706" s="231"/>
      <c r="F4706" s="119"/>
      <c r="G4706" s="139">
        <f t="shared" si="442"/>
        <v>0</v>
      </c>
      <c r="H4706" s="140">
        <f t="shared" si="439"/>
        <v>0</v>
      </c>
      <c r="I4706" s="122">
        <f t="shared" si="443"/>
        <v>0</v>
      </c>
      <c r="K4706" s="120"/>
      <c r="L4706" s="141" t="e">
        <f t="shared" si="440"/>
        <v>#N/A</v>
      </c>
      <c r="M4706" s="142">
        <f>IF(C4706="ZZ Group",(SUM(IFERROR(SUM(VLOOKUP(C4706,SpeciesLookup,37,FALSE)*E4706/L4706*20*0.001),0)*(1-G4706))),SUM(IFERROR(SUM(VLOOKUP(C4706,SpeciesLookup,37,FALSE)/L4706*'6. Look Up Tables'!$M$9*0.001),0)*(1-G4706)))</f>
        <v>0</v>
      </c>
      <c r="N4706" s="120" t="s">
        <v>114</v>
      </c>
      <c r="O4706" s="122">
        <f t="shared" si="441"/>
        <v>0</v>
      </c>
      <c r="P4706" s="123"/>
    </row>
    <row r="4707" spans="2:16" x14ac:dyDescent="0.2">
      <c r="B4707" s="124"/>
      <c r="C4707" s="137"/>
      <c r="D4707" s="138">
        <f t="shared" si="438"/>
        <v>0</v>
      </c>
      <c r="E4707" s="231"/>
      <c r="F4707" s="119"/>
      <c r="G4707" s="139">
        <f t="shared" si="442"/>
        <v>0</v>
      </c>
      <c r="H4707" s="140">
        <f t="shared" si="439"/>
        <v>0</v>
      </c>
      <c r="I4707" s="122">
        <f t="shared" si="443"/>
        <v>0</v>
      </c>
      <c r="K4707" s="120"/>
      <c r="L4707" s="141" t="e">
        <f t="shared" si="440"/>
        <v>#N/A</v>
      </c>
      <c r="M4707" s="142">
        <f>IF(C4707="ZZ Group",(SUM(IFERROR(SUM(VLOOKUP(C4707,SpeciesLookup,37,FALSE)*E4707/L4707*20*0.001),0)*(1-G4707))),SUM(IFERROR(SUM(VLOOKUP(C4707,SpeciesLookup,37,FALSE)/L4707*'6. Look Up Tables'!$M$9*0.001),0)*(1-G4707)))</f>
        <v>0</v>
      </c>
      <c r="N4707" s="120" t="s">
        <v>114</v>
      </c>
      <c r="O4707" s="122">
        <f t="shared" si="441"/>
        <v>0</v>
      </c>
      <c r="P4707" s="123"/>
    </row>
    <row r="4708" spans="2:16" x14ac:dyDescent="0.2">
      <c r="B4708" s="124"/>
      <c r="C4708" s="137"/>
      <c r="D4708" s="138">
        <f t="shared" si="438"/>
        <v>0</v>
      </c>
      <c r="E4708" s="231"/>
      <c r="F4708" s="119"/>
      <c r="G4708" s="139">
        <f t="shared" si="442"/>
        <v>0</v>
      </c>
      <c r="H4708" s="140">
        <f t="shared" si="439"/>
        <v>0</v>
      </c>
      <c r="I4708" s="122">
        <f t="shared" si="443"/>
        <v>0</v>
      </c>
      <c r="K4708" s="120"/>
      <c r="L4708" s="141" t="e">
        <f t="shared" si="440"/>
        <v>#N/A</v>
      </c>
      <c r="M4708" s="142">
        <f>IF(C4708="ZZ Group",(SUM(IFERROR(SUM(VLOOKUP(C4708,SpeciesLookup,37,FALSE)*E4708/L4708*20*0.001),0)*(1-G4708))),SUM(IFERROR(SUM(VLOOKUP(C4708,SpeciesLookup,37,FALSE)/L4708*'6. Look Up Tables'!$M$9*0.001),0)*(1-G4708)))</f>
        <v>0</v>
      </c>
      <c r="N4708" s="120" t="s">
        <v>114</v>
      </c>
      <c r="O4708" s="122">
        <f t="shared" si="441"/>
        <v>0</v>
      </c>
      <c r="P4708" s="123"/>
    </row>
    <row r="4709" spans="2:16" x14ac:dyDescent="0.2">
      <c r="B4709" s="124"/>
      <c r="C4709" s="137"/>
      <c r="D4709" s="138">
        <f t="shared" si="438"/>
        <v>0</v>
      </c>
      <c r="E4709" s="231"/>
      <c r="F4709" s="119"/>
      <c r="G4709" s="139">
        <f t="shared" si="442"/>
        <v>0</v>
      </c>
      <c r="H4709" s="140">
        <f t="shared" si="439"/>
        <v>0</v>
      </c>
      <c r="I4709" s="122">
        <f t="shared" si="443"/>
        <v>0</v>
      </c>
      <c r="K4709" s="120"/>
      <c r="L4709" s="141" t="e">
        <f t="shared" si="440"/>
        <v>#N/A</v>
      </c>
      <c r="M4709" s="142">
        <f>IF(C4709="ZZ Group",(SUM(IFERROR(SUM(VLOOKUP(C4709,SpeciesLookup,37,FALSE)*E4709/L4709*20*0.001),0)*(1-G4709))),SUM(IFERROR(SUM(VLOOKUP(C4709,SpeciesLookup,37,FALSE)/L4709*'6. Look Up Tables'!$M$9*0.001),0)*(1-G4709)))</f>
        <v>0</v>
      </c>
      <c r="N4709" s="120" t="s">
        <v>114</v>
      </c>
      <c r="O4709" s="122">
        <f t="shared" si="441"/>
        <v>0</v>
      </c>
      <c r="P4709" s="123"/>
    </row>
    <row r="4710" spans="2:16" x14ac:dyDescent="0.2">
      <c r="B4710" s="124"/>
      <c r="C4710" s="137"/>
      <c r="D4710" s="138">
        <f t="shared" si="438"/>
        <v>0</v>
      </c>
      <c r="E4710" s="231"/>
      <c r="F4710" s="119"/>
      <c r="G4710" s="139">
        <f t="shared" si="442"/>
        <v>0</v>
      </c>
      <c r="H4710" s="140">
        <f t="shared" si="439"/>
        <v>0</v>
      </c>
      <c r="I4710" s="122">
        <f t="shared" si="443"/>
        <v>0</v>
      </c>
      <c r="K4710" s="120"/>
      <c r="L4710" s="141" t="e">
        <f t="shared" si="440"/>
        <v>#N/A</v>
      </c>
      <c r="M4710" s="142">
        <f>IF(C4710="ZZ Group",(SUM(IFERROR(SUM(VLOOKUP(C4710,SpeciesLookup,37,FALSE)*E4710/L4710*20*0.001),0)*(1-G4710))),SUM(IFERROR(SUM(VLOOKUP(C4710,SpeciesLookup,37,FALSE)/L4710*'6. Look Up Tables'!$M$9*0.001),0)*(1-G4710)))</f>
        <v>0</v>
      </c>
      <c r="N4710" s="120" t="s">
        <v>114</v>
      </c>
      <c r="O4710" s="122">
        <f t="shared" si="441"/>
        <v>0</v>
      </c>
      <c r="P4710" s="123"/>
    </row>
    <row r="4711" spans="2:16" x14ac:dyDescent="0.2">
      <c r="B4711" s="124"/>
      <c r="C4711" s="137"/>
      <c r="D4711" s="138">
        <f t="shared" si="438"/>
        <v>0</v>
      </c>
      <c r="E4711" s="231"/>
      <c r="F4711" s="119"/>
      <c r="G4711" s="139">
        <f t="shared" si="442"/>
        <v>0</v>
      </c>
      <c r="H4711" s="140">
        <f t="shared" si="439"/>
        <v>0</v>
      </c>
      <c r="I4711" s="122">
        <f t="shared" si="443"/>
        <v>0</v>
      </c>
      <c r="K4711" s="120"/>
      <c r="L4711" s="141" t="e">
        <f t="shared" si="440"/>
        <v>#N/A</v>
      </c>
      <c r="M4711" s="142">
        <f>IF(C4711="ZZ Group",(SUM(IFERROR(SUM(VLOOKUP(C4711,SpeciesLookup,37,FALSE)*E4711/L4711*20*0.001),0)*(1-G4711))),SUM(IFERROR(SUM(VLOOKUP(C4711,SpeciesLookup,37,FALSE)/L4711*'6. Look Up Tables'!$M$9*0.001),0)*(1-G4711)))</f>
        <v>0</v>
      </c>
      <c r="N4711" s="120" t="s">
        <v>114</v>
      </c>
      <c r="O4711" s="122">
        <f t="shared" si="441"/>
        <v>0</v>
      </c>
      <c r="P4711" s="123"/>
    </row>
    <row r="4712" spans="2:16" x14ac:dyDescent="0.2">
      <c r="B4712" s="124"/>
      <c r="C4712" s="137"/>
      <c r="D4712" s="138">
        <f t="shared" si="438"/>
        <v>0</v>
      </c>
      <c r="E4712" s="231"/>
      <c r="F4712" s="119"/>
      <c r="G4712" s="139">
        <f t="shared" si="442"/>
        <v>0</v>
      </c>
      <c r="H4712" s="140">
        <f t="shared" si="439"/>
        <v>0</v>
      </c>
      <c r="I4712" s="122">
        <f t="shared" si="443"/>
        <v>0</v>
      </c>
      <c r="K4712" s="120"/>
      <c r="L4712" s="141" t="e">
        <f t="shared" si="440"/>
        <v>#N/A</v>
      </c>
      <c r="M4712" s="142">
        <f>IF(C4712="ZZ Group",(SUM(IFERROR(SUM(VLOOKUP(C4712,SpeciesLookup,37,FALSE)*E4712/L4712*20*0.001),0)*(1-G4712))),SUM(IFERROR(SUM(VLOOKUP(C4712,SpeciesLookup,37,FALSE)/L4712*'6. Look Up Tables'!$M$9*0.001),0)*(1-G4712)))</f>
        <v>0</v>
      </c>
      <c r="N4712" s="120" t="s">
        <v>114</v>
      </c>
      <c r="O4712" s="122">
        <f t="shared" si="441"/>
        <v>0</v>
      </c>
      <c r="P4712" s="123"/>
    </row>
    <row r="4713" spans="2:16" x14ac:dyDescent="0.2">
      <c r="B4713" s="124"/>
      <c r="C4713" s="137"/>
      <c r="D4713" s="138">
        <f t="shared" si="438"/>
        <v>0</v>
      </c>
      <c r="E4713" s="231"/>
      <c r="F4713" s="119"/>
      <c r="G4713" s="139">
        <f t="shared" si="442"/>
        <v>0</v>
      </c>
      <c r="H4713" s="140">
        <f t="shared" si="439"/>
        <v>0</v>
      </c>
      <c r="I4713" s="122">
        <f t="shared" si="443"/>
        <v>0</v>
      </c>
      <c r="K4713" s="120"/>
      <c r="L4713" s="141" t="e">
        <f t="shared" si="440"/>
        <v>#N/A</v>
      </c>
      <c r="M4713" s="142">
        <f>IF(C4713="ZZ Group",(SUM(IFERROR(SUM(VLOOKUP(C4713,SpeciesLookup,37,FALSE)*E4713/L4713*20*0.001),0)*(1-G4713))),SUM(IFERROR(SUM(VLOOKUP(C4713,SpeciesLookup,37,FALSE)/L4713*'6. Look Up Tables'!$M$9*0.001),0)*(1-G4713)))</f>
        <v>0</v>
      </c>
      <c r="N4713" s="120" t="s">
        <v>114</v>
      </c>
      <c r="O4713" s="122">
        <f t="shared" si="441"/>
        <v>0</v>
      </c>
      <c r="P4713" s="123"/>
    </row>
    <row r="4714" spans="2:16" x14ac:dyDescent="0.2">
      <c r="B4714" s="124"/>
      <c r="C4714" s="137"/>
      <c r="D4714" s="138">
        <f t="shared" si="438"/>
        <v>0</v>
      </c>
      <c r="E4714" s="231"/>
      <c r="F4714" s="119"/>
      <c r="G4714" s="139">
        <f t="shared" si="442"/>
        <v>0</v>
      </c>
      <c r="H4714" s="140">
        <f t="shared" si="439"/>
        <v>0</v>
      </c>
      <c r="I4714" s="122">
        <f t="shared" si="443"/>
        <v>0</v>
      </c>
      <c r="K4714" s="120"/>
      <c r="L4714" s="141" t="e">
        <f t="shared" si="440"/>
        <v>#N/A</v>
      </c>
      <c r="M4714" s="142">
        <f>IF(C4714="ZZ Group",(SUM(IFERROR(SUM(VLOOKUP(C4714,SpeciesLookup,37,FALSE)*E4714/L4714*20*0.001),0)*(1-G4714))),SUM(IFERROR(SUM(VLOOKUP(C4714,SpeciesLookup,37,FALSE)/L4714*'6. Look Up Tables'!$M$9*0.001),0)*(1-G4714)))</f>
        <v>0</v>
      </c>
      <c r="N4714" s="120" t="s">
        <v>114</v>
      </c>
      <c r="O4714" s="122">
        <f t="shared" si="441"/>
        <v>0</v>
      </c>
      <c r="P4714" s="123"/>
    </row>
    <row r="4715" spans="2:16" x14ac:dyDescent="0.2">
      <c r="B4715" s="124"/>
      <c r="C4715" s="137"/>
      <c r="D4715" s="138">
        <f t="shared" si="438"/>
        <v>0</v>
      </c>
      <c r="E4715" s="231"/>
      <c r="F4715" s="119"/>
      <c r="G4715" s="139">
        <f t="shared" si="442"/>
        <v>0</v>
      </c>
      <c r="H4715" s="140">
        <f t="shared" si="439"/>
        <v>0</v>
      </c>
      <c r="I4715" s="122">
        <f t="shared" si="443"/>
        <v>0</v>
      </c>
      <c r="K4715" s="120"/>
      <c r="L4715" s="141" t="e">
        <f t="shared" si="440"/>
        <v>#N/A</v>
      </c>
      <c r="M4715" s="142">
        <f>IF(C4715="ZZ Group",(SUM(IFERROR(SUM(VLOOKUP(C4715,SpeciesLookup,37,FALSE)*E4715/L4715*20*0.001),0)*(1-G4715))),SUM(IFERROR(SUM(VLOOKUP(C4715,SpeciesLookup,37,FALSE)/L4715*'6. Look Up Tables'!$M$9*0.001),0)*(1-G4715)))</f>
        <v>0</v>
      </c>
      <c r="N4715" s="120" t="s">
        <v>114</v>
      </c>
      <c r="O4715" s="122">
        <f t="shared" si="441"/>
        <v>0</v>
      </c>
      <c r="P4715" s="123"/>
    </row>
    <row r="4716" spans="2:16" x14ac:dyDescent="0.2">
      <c r="B4716" s="124"/>
      <c r="C4716" s="137"/>
      <c r="D4716" s="138">
        <f t="shared" si="438"/>
        <v>0</v>
      </c>
      <c r="E4716" s="231"/>
      <c r="F4716" s="119"/>
      <c r="G4716" s="139">
        <f t="shared" si="442"/>
        <v>0</v>
      </c>
      <c r="H4716" s="140">
        <f t="shared" si="439"/>
        <v>0</v>
      </c>
      <c r="I4716" s="122">
        <f t="shared" si="443"/>
        <v>0</v>
      </c>
      <c r="K4716" s="120"/>
      <c r="L4716" s="141" t="e">
        <f t="shared" si="440"/>
        <v>#N/A</v>
      </c>
      <c r="M4716" s="142">
        <f>IF(C4716="ZZ Group",(SUM(IFERROR(SUM(VLOOKUP(C4716,SpeciesLookup,37,FALSE)*E4716/L4716*20*0.001),0)*(1-G4716))),SUM(IFERROR(SUM(VLOOKUP(C4716,SpeciesLookup,37,FALSE)/L4716*'6. Look Up Tables'!$M$9*0.001),0)*(1-G4716)))</f>
        <v>0</v>
      </c>
      <c r="N4716" s="120" t="s">
        <v>114</v>
      </c>
      <c r="O4716" s="122">
        <f t="shared" si="441"/>
        <v>0</v>
      </c>
      <c r="P4716" s="123"/>
    </row>
    <row r="4717" spans="2:16" x14ac:dyDescent="0.2">
      <c r="B4717" s="124"/>
      <c r="C4717" s="137"/>
      <c r="D4717" s="138">
        <f t="shared" si="438"/>
        <v>0</v>
      </c>
      <c r="E4717" s="231"/>
      <c r="F4717" s="119"/>
      <c r="G4717" s="139">
        <f t="shared" si="442"/>
        <v>0</v>
      </c>
      <c r="H4717" s="140">
        <f t="shared" si="439"/>
        <v>0</v>
      </c>
      <c r="I4717" s="122">
        <f t="shared" si="443"/>
        <v>0</v>
      </c>
      <c r="K4717" s="120"/>
      <c r="L4717" s="141" t="e">
        <f t="shared" si="440"/>
        <v>#N/A</v>
      </c>
      <c r="M4717" s="142">
        <f>IF(C4717="ZZ Group",(SUM(IFERROR(SUM(VLOOKUP(C4717,SpeciesLookup,37,FALSE)*E4717/L4717*20*0.001),0)*(1-G4717))),SUM(IFERROR(SUM(VLOOKUP(C4717,SpeciesLookup,37,FALSE)/L4717*'6. Look Up Tables'!$M$9*0.001),0)*(1-G4717)))</f>
        <v>0</v>
      </c>
      <c r="N4717" s="120" t="s">
        <v>114</v>
      </c>
      <c r="O4717" s="122">
        <f t="shared" si="441"/>
        <v>0</v>
      </c>
      <c r="P4717" s="123"/>
    </row>
    <row r="4718" spans="2:16" x14ac:dyDescent="0.2">
      <c r="B4718" s="124"/>
      <c r="C4718" s="137"/>
      <c r="D4718" s="138">
        <f t="shared" si="438"/>
        <v>0</v>
      </c>
      <c r="E4718" s="231"/>
      <c r="F4718" s="119"/>
      <c r="G4718" s="139">
        <f t="shared" si="442"/>
        <v>0</v>
      </c>
      <c r="H4718" s="140">
        <f t="shared" si="439"/>
        <v>0</v>
      </c>
      <c r="I4718" s="122">
        <f t="shared" si="443"/>
        <v>0</v>
      </c>
      <c r="K4718" s="120"/>
      <c r="L4718" s="141" t="e">
        <f t="shared" si="440"/>
        <v>#N/A</v>
      </c>
      <c r="M4718" s="142">
        <f>IF(C4718="ZZ Group",(SUM(IFERROR(SUM(VLOOKUP(C4718,SpeciesLookup,37,FALSE)*E4718/L4718*20*0.001),0)*(1-G4718))),SUM(IFERROR(SUM(VLOOKUP(C4718,SpeciesLookup,37,FALSE)/L4718*'6. Look Up Tables'!$M$9*0.001),0)*(1-G4718)))</f>
        <v>0</v>
      </c>
      <c r="N4718" s="120" t="s">
        <v>114</v>
      </c>
      <c r="O4718" s="122">
        <f t="shared" si="441"/>
        <v>0</v>
      </c>
      <c r="P4718" s="123"/>
    </row>
    <row r="4719" spans="2:16" x14ac:dyDescent="0.2">
      <c r="B4719" s="124"/>
      <c r="C4719" s="137"/>
      <c r="D4719" s="138">
        <f t="shared" si="438"/>
        <v>0</v>
      </c>
      <c r="E4719" s="231"/>
      <c r="F4719" s="119"/>
      <c r="G4719" s="139">
        <f t="shared" si="442"/>
        <v>0</v>
      </c>
      <c r="H4719" s="140">
        <f t="shared" si="439"/>
        <v>0</v>
      </c>
      <c r="I4719" s="122">
        <f t="shared" si="443"/>
        <v>0</v>
      </c>
      <c r="K4719" s="120"/>
      <c r="L4719" s="141" t="e">
        <f t="shared" si="440"/>
        <v>#N/A</v>
      </c>
      <c r="M4719" s="142">
        <f>IF(C4719="ZZ Group",(SUM(IFERROR(SUM(VLOOKUP(C4719,SpeciesLookup,37,FALSE)*E4719/L4719*20*0.001),0)*(1-G4719))),SUM(IFERROR(SUM(VLOOKUP(C4719,SpeciesLookup,37,FALSE)/L4719*'6. Look Up Tables'!$M$9*0.001),0)*(1-G4719)))</f>
        <v>0</v>
      </c>
      <c r="N4719" s="120" t="s">
        <v>114</v>
      </c>
      <c r="O4719" s="122">
        <f t="shared" si="441"/>
        <v>0</v>
      </c>
      <c r="P4719" s="123"/>
    </row>
    <row r="4720" spans="2:16" x14ac:dyDescent="0.2">
      <c r="B4720" s="124"/>
      <c r="C4720" s="137"/>
      <c r="D4720" s="138">
        <f t="shared" si="438"/>
        <v>0</v>
      </c>
      <c r="E4720" s="231"/>
      <c r="F4720" s="119"/>
      <c r="G4720" s="139">
        <f t="shared" si="442"/>
        <v>0</v>
      </c>
      <c r="H4720" s="140">
        <f t="shared" si="439"/>
        <v>0</v>
      </c>
      <c r="I4720" s="122">
        <f t="shared" si="443"/>
        <v>0</v>
      </c>
      <c r="K4720" s="120"/>
      <c r="L4720" s="141" t="e">
        <f t="shared" si="440"/>
        <v>#N/A</v>
      </c>
      <c r="M4720" s="142">
        <f>IF(C4720="ZZ Group",(SUM(IFERROR(SUM(VLOOKUP(C4720,SpeciesLookup,37,FALSE)*E4720/L4720*20*0.001),0)*(1-G4720))),SUM(IFERROR(SUM(VLOOKUP(C4720,SpeciesLookup,37,FALSE)/L4720*'6. Look Up Tables'!$M$9*0.001),0)*(1-G4720)))</f>
        <v>0</v>
      </c>
      <c r="N4720" s="120" t="s">
        <v>114</v>
      </c>
      <c r="O4720" s="122">
        <f t="shared" si="441"/>
        <v>0</v>
      </c>
      <c r="P4720" s="123"/>
    </row>
    <row r="4721" spans="2:16" x14ac:dyDescent="0.2">
      <c r="B4721" s="124"/>
      <c r="C4721" s="137"/>
      <c r="D4721" s="138">
        <f t="shared" si="438"/>
        <v>0</v>
      </c>
      <c r="E4721" s="231"/>
      <c r="F4721" s="119"/>
      <c r="G4721" s="139">
        <f t="shared" si="442"/>
        <v>0</v>
      </c>
      <c r="H4721" s="140">
        <f t="shared" si="439"/>
        <v>0</v>
      </c>
      <c r="I4721" s="122">
        <f t="shared" si="443"/>
        <v>0</v>
      </c>
      <c r="K4721" s="120"/>
      <c r="L4721" s="141" t="e">
        <f t="shared" si="440"/>
        <v>#N/A</v>
      </c>
      <c r="M4721" s="142">
        <f>IF(C4721="ZZ Group",(SUM(IFERROR(SUM(VLOOKUP(C4721,SpeciesLookup,37,FALSE)*E4721/L4721*20*0.001),0)*(1-G4721))),SUM(IFERROR(SUM(VLOOKUP(C4721,SpeciesLookup,37,FALSE)/L4721*'6. Look Up Tables'!$M$9*0.001),0)*(1-G4721)))</f>
        <v>0</v>
      </c>
      <c r="N4721" s="120" t="s">
        <v>114</v>
      </c>
      <c r="O4721" s="122">
        <f t="shared" si="441"/>
        <v>0</v>
      </c>
      <c r="P4721" s="123"/>
    </row>
    <row r="4722" spans="2:16" x14ac:dyDescent="0.2">
      <c r="B4722" s="124"/>
      <c r="C4722" s="137"/>
      <c r="D4722" s="138">
        <f t="shared" si="438"/>
        <v>0</v>
      </c>
      <c r="E4722" s="231"/>
      <c r="F4722" s="119"/>
      <c r="G4722" s="139">
        <f t="shared" si="442"/>
        <v>0</v>
      </c>
      <c r="H4722" s="140">
        <f t="shared" si="439"/>
        <v>0</v>
      </c>
      <c r="I4722" s="122">
        <f t="shared" si="443"/>
        <v>0</v>
      </c>
      <c r="K4722" s="120"/>
      <c r="L4722" s="141" t="e">
        <f t="shared" si="440"/>
        <v>#N/A</v>
      </c>
      <c r="M4722" s="142">
        <f>IF(C4722="ZZ Group",(SUM(IFERROR(SUM(VLOOKUP(C4722,SpeciesLookup,37,FALSE)*E4722/L4722*20*0.001),0)*(1-G4722))),SUM(IFERROR(SUM(VLOOKUP(C4722,SpeciesLookup,37,FALSE)/L4722*'6. Look Up Tables'!$M$9*0.001),0)*(1-G4722)))</f>
        <v>0</v>
      </c>
      <c r="N4722" s="120" t="s">
        <v>114</v>
      </c>
      <c r="O4722" s="122">
        <f t="shared" si="441"/>
        <v>0</v>
      </c>
      <c r="P4722" s="123"/>
    </row>
    <row r="4723" spans="2:16" x14ac:dyDescent="0.2">
      <c r="B4723" s="124"/>
      <c r="C4723" s="137"/>
      <c r="D4723" s="138">
        <f t="shared" si="438"/>
        <v>0</v>
      </c>
      <c r="E4723" s="231"/>
      <c r="F4723" s="119"/>
      <c r="G4723" s="139">
        <f t="shared" si="442"/>
        <v>0</v>
      </c>
      <c r="H4723" s="140">
        <f t="shared" si="439"/>
        <v>0</v>
      </c>
      <c r="I4723" s="122">
        <f t="shared" si="443"/>
        <v>0</v>
      </c>
      <c r="K4723" s="120"/>
      <c r="L4723" s="141" t="e">
        <f t="shared" si="440"/>
        <v>#N/A</v>
      </c>
      <c r="M4723" s="142">
        <f>IF(C4723="ZZ Group",(SUM(IFERROR(SUM(VLOOKUP(C4723,SpeciesLookup,37,FALSE)*E4723/L4723*20*0.001),0)*(1-G4723))),SUM(IFERROR(SUM(VLOOKUP(C4723,SpeciesLookup,37,FALSE)/L4723*'6. Look Up Tables'!$M$9*0.001),0)*(1-G4723)))</f>
        <v>0</v>
      </c>
      <c r="N4723" s="120" t="s">
        <v>114</v>
      </c>
      <c r="O4723" s="122">
        <f t="shared" si="441"/>
        <v>0</v>
      </c>
      <c r="P4723" s="123"/>
    </row>
    <row r="4724" spans="2:16" x14ac:dyDescent="0.2">
      <c r="B4724" s="124"/>
      <c r="C4724" s="137"/>
      <c r="D4724" s="138">
        <f t="shared" si="438"/>
        <v>0</v>
      </c>
      <c r="E4724" s="231"/>
      <c r="F4724" s="119"/>
      <c r="G4724" s="139">
        <f t="shared" si="442"/>
        <v>0</v>
      </c>
      <c r="H4724" s="140">
        <f t="shared" si="439"/>
        <v>0</v>
      </c>
      <c r="I4724" s="122">
        <f t="shared" si="443"/>
        <v>0</v>
      </c>
      <c r="K4724" s="120"/>
      <c r="L4724" s="141" t="e">
        <f t="shared" si="440"/>
        <v>#N/A</v>
      </c>
      <c r="M4724" s="142">
        <f>IF(C4724="ZZ Group",(SUM(IFERROR(SUM(VLOOKUP(C4724,SpeciesLookup,37,FALSE)*E4724/L4724*20*0.001),0)*(1-G4724))),SUM(IFERROR(SUM(VLOOKUP(C4724,SpeciesLookup,37,FALSE)/L4724*'6. Look Up Tables'!$M$9*0.001),0)*(1-G4724)))</f>
        <v>0</v>
      </c>
      <c r="N4724" s="120" t="s">
        <v>114</v>
      </c>
      <c r="O4724" s="122">
        <f t="shared" si="441"/>
        <v>0</v>
      </c>
      <c r="P4724" s="123"/>
    </row>
    <row r="4725" spans="2:16" x14ac:dyDescent="0.2">
      <c r="B4725" s="124"/>
      <c r="C4725" s="137"/>
      <c r="D4725" s="138">
        <f t="shared" si="438"/>
        <v>0</v>
      </c>
      <c r="E4725" s="231"/>
      <c r="F4725" s="119"/>
      <c r="G4725" s="139">
        <f t="shared" si="442"/>
        <v>0</v>
      </c>
      <c r="H4725" s="140">
        <f t="shared" si="439"/>
        <v>0</v>
      </c>
      <c r="I4725" s="122">
        <f t="shared" si="443"/>
        <v>0</v>
      </c>
      <c r="K4725" s="120"/>
      <c r="L4725" s="141" t="e">
        <f t="shared" si="440"/>
        <v>#N/A</v>
      </c>
      <c r="M4725" s="142">
        <f>IF(C4725="ZZ Group",(SUM(IFERROR(SUM(VLOOKUP(C4725,SpeciesLookup,37,FALSE)*E4725/L4725*20*0.001),0)*(1-G4725))),SUM(IFERROR(SUM(VLOOKUP(C4725,SpeciesLookup,37,FALSE)/L4725*'6. Look Up Tables'!$M$9*0.001),0)*(1-G4725)))</f>
        <v>0</v>
      </c>
      <c r="N4725" s="120" t="s">
        <v>114</v>
      </c>
      <c r="O4725" s="122">
        <f t="shared" si="441"/>
        <v>0</v>
      </c>
      <c r="P4725" s="123"/>
    </row>
    <row r="4726" spans="2:16" x14ac:dyDescent="0.2">
      <c r="B4726" s="124"/>
      <c r="C4726" s="137"/>
      <c r="D4726" s="138">
        <f t="shared" si="438"/>
        <v>0</v>
      </c>
      <c r="E4726" s="231"/>
      <c r="F4726" s="119"/>
      <c r="G4726" s="139">
        <f t="shared" si="442"/>
        <v>0</v>
      </c>
      <c r="H4726" s="140">
        <f t="shared" si="439"/>
        <v>0</v>
      </c>
      <c r="I4726" s="122">
        <f t="shared" si="443"/>
        <v>0</v>
      </c>
      <c r="K4726" s="120"/>
      <c r="L4726" s="141" t="e">
        <f t="shared" si="440"/>
        <v>#N/A</v>
      </c>
      <c r="M4726" s="142">
        <f>IF(C4726="ZZ Group",(SUM(IFERROR(SUM(VLOOKUP(C4726,SpeciesLookup,37,FALSE)*E4726/L4726*20*0.001),0)*(1-G4726))),SUM(IFERROR(SUM(VLOOKUP(C4726,SpeciesLookup,37,FALSE)/L4726*'6. Look Up Tables'!$M$9*0.001),0)*(1-G4726)))</f>
        <v>0</v>
      </c>
      <c r="N4726" s="120" t="s">
        <v>114</v>
      </c>
      <c r="O4726" s="122">
        <f t="shared" si="441"/>
        <v>0</v>
      </c>
      <c r="P4726" s="123"/>
    </row>
    <row r="4727" spans="2:16" x14ac:dyDescent="0.2">
      <c r="B4727" s="124"/>
      <c r="C4727" s="137"/>
      <c r="D4727" s="138">
        <f t="shared" si="438"/>
        <v>0</v>
      </c>
      <c r="E4727" s="231"/>
      <c r="F4727" s="119"/>
      <c r="G4727" s="139">
        <f t="shared" si="442"/>
        <v>0</v>
      </c>
      <c r="H4727" s="140">
        <f t="shared" si="439"/>
        <v>0</v>
      </c>
      <c r="I4727" s="122">
        <f t="shared" si="443"/>
        <v>0</v>
      </c>
      <c r="K4727" s="120"/>
      <c r="L4727" s="141" t="e">
        <f t="shared" si="440"/>
        <v>#N/A</v>
      </c>
      <c r="M4727" s="142">
        <f>IF(C4727="ZZ Group",(SUM(IFERROR(SUM(VLOOKUP(C4727,SpeciesLookup,37,FALSE)*E4727/L4727*20*0.001),0)*(1-G4727))),SUM(IFERROR(SUM(VLOOKUP(C4727,SpeciesLookup,37,FALSE)/L4727*'6. Look Up Tables'!$M$9*0.001),0)*(1-G4727)))</f>
        <v>0</v>
      </c>
      <c r="N4727" s="120" t="s">
        <v>114</v>
      </c>
      <c r="O4727" s="122">
        <f t="shared" si="441"/>
        <v>0</v>
      </c>
      <c r="P4727" s="123"/>
    </row>
    <row r="4728" spans="2:16" x14ac:dyDescent="0.2">
      <c r="B4728" s="124"/>
      <c r="C4728" s="137"/>
      <c r="D4728" s="138">
        <f t="shared" si="438"/>
        <v>0</v>
      </c>
      <c r="E4728" s="231"/>
      <c r="F4728" s="119"/>
      <c r="G4728" s="139">
        <f t="shared" si="442"/>
        <v>0</v>
      </c>
      <c r="H4728" s="140">
        <f t="shared" si="439"/>
        <v>0</v>
      </c>
      <c r="I4728" s="122">
        <f t="shared" si="443"/>
        <v>0</v>
      </c>
      <c r="K4728" s="120"/>
      <c r="L4728" s="141" t="e">
        <f t="shared" si="440"/>
        <v>#N/A</v>
      </c>
      <c r="M4728" s="142">
        <f>IF(C4728="ZZ Group",(SUM(IFERROR(SUM(VLOOKUP(C4728,SpeciesLookup,37,FALSE)*E4728/L4728*20*0.001),0)*(1-G4728))),SUM(IFERROR(SUM(VLOOKUP(C4728,SpeciesLookup,37,FALSE)/L4728*'6. Look Up Tables'!$M$9*0.001),0)*(1-G4728)))</f>
        <v>0</v>
      </c>
      <c r="N4728" s="120" t="s">
        <v>114</v>
      </c>
      <c r="O4728" s="122">
        <f t="shared" si="441"/>
        <v>0</v>
      </c>
      <c r="P4728" s="123"/>
    </row>
    <row r="4729" spans="2:16" x14ac:dyDescent="0.2">
      <c r="B4729" s="124"/>
      <c r="C4729" s="137"/>
      <c r="D4729" s="138">
        <f t="shared" si="438"/>
        <v>0</v>
      </c>
      <c r="E4729" s="231"/>
      <c r="F4729" s="119"/>
      <c r="G4729" s="139">
        <f t="shared" si="442"/>
        <v>0</v>
      </c>
      <c r="H4729" s="140">
        <f t="shared" si="439"/>
        <v>0</v>
      </c>
      <c r="I4729" s="122">
        <f t="shared" si="443"/>
        <v>0</v>
      </c>
      <c r="K4729" s="120"/>
      <c r="L4729" s="141" t="e">
        <f t="shared" si="440"/>
        <v>#N/A</v>
      </c>
      <c r="M4729" s="142">
        <f>IF(C4729="ZZ Group",(SUM(IFERROR(SUM(VLOOKUP(C4729,SpeciesLookup,37,FALSE)*E4729/L4729*20*0.001),0)*(1-G4729))),SUM(IFERROR(SUM(VLOOKUP(C4729,SpeciesLookup,37,FALSE)/L4729*'6. Look Up Tables'!$M$9*0.001),0)*(1-G4729)))</f>
        <v>0</v>
      </c>
      <c r="N4729" s="120" t="s">
        <v>114</v>
      </c>
      <c r="O4729" s="122">
        <f t="shared" si="441"/>
        <v>0</v>
      </c>
      <c r="P4729" s="123"/>
    </row>
    <row r="4730" spans="2:16" x14ac:dyDescent="0.2">
      <c r="B4730" s="124"/>
      <c r="C4730" s="137"/>
      <c r="D4730" s="138">
        <f t="shared" si="438"/>
        <v>0</v>
      </c>
      <c r="E4730" s="231"/>
      <c r="F4730" s="119"/>
      <c r="G4730" s="139">
        <f t="shared" si="442"/>
        <v>0</v>
      </c>
      <c r="H4730" s="140">
        <f t="shared" si="439"/>
        <v>0</v>
      </c>
      <c r="I4730" s="122">
        <f t="shared" si="443"/>
        <v>0</v>
      </c>
      <c r="K4730" s="120"/>
      <c r="L4730" s="141" t="e">
        <f t="shared" si="440"/>
        <v>#N/A</v>
      </c>
      <c r="M4730" s="142">
        <f>IF(C4730="ZZ Group",(SUM(IFERROR(SUM(VLOOKUP(C4730,SpeciesLookup,37,FALSE)*E4730/L4730*20*0.001),0)*(1-G4730))),SUM(IFERROR(SUM(VLOOKUP(C4730,SpeciesLookup,37,FALSE)/L4730*'6. Look Up Tables'!$M$9*0.001),0)*(1-G4730)))</f>
        <v>0</v>
      </c>
      <c r="N4730" s="120" t="s">
        <v>114</v>
      </c>
      <c r="O4730" s="122">
        <f t="shared" si="441"/>
        <v>0</v>
      </c>
      <c r="P4730" s="123"/>
    </row>
    <row r="4731" spans="2:16" x14ac:dyDescent="0.2">
      <c r="B4731" s="124"/>
      <c r="C4731" s="137"/>
      <c r="D4731" s="138">
        <f t="shared" si="438"/>
        <v>0</v>
      </c>
      <c r="E4731" s="231"/>
      <c r="F4731" s="119"/>
      <c r="G4731" s="139">
        <f t="shared" si="442"/>
        <v>0</v>
      </c>
      <c r="H4731" s="140">
        <f t="shared" si="439"/>
        <v>0</v>
      </c>
      <c r="I4731" s="122">
        <f t="shared" si="443"/>
        <v>0</v>
      </c>
      <c r="K4731" s="120"/>
      <c r="L4731" s="141" t="e">
        <f t="shared" si="440"/>
        <v>#N/A</v>
      </c>
      <c r="M4731" s="142">
        <f>IF(C4731="ZZ Group",(SUM(IFERROR(SUM(VLOOKUP(C4731,SpeciesLookup,37,FALSE)*E4731/L4731*20*0.001),0)*(1-G4731))),SUM(IFERROR(SUM(VLOOKUP(C4731,SpeciesLookup,37,FALSE)/L4731*'6. Look Up Tables'!$M$9*0.001),0)*(1-G4731)))</f>
        <v>0</v>
      </c>
      <c r="N4731" s="120" t="s">
        <v>114</v>
      </c>
      <c r="O4731" s="122">
        <f t="shared" si="441"/>
        <v>0</v>
      </c>
      <c r="P4731" s="123"/>
    </row>
    <row r="4732" spans="2:16" x14ac:dyDescent="0.2">
      <c r="B4732" s="124"/>
      <c r="C4732" s="137"/>
      <c r="D4732" s="138">
        <f t="shared" si="438"/>
        <v>0</v>
      </c>
      <c r="E4732" s="231"/>
      <c r="F4732" s="119"/>
      <c r="G4732" s="139">
        <f t="shared" si="442"/>
        <v>0</v>
      </c>
      <c r="H4732" s="140">
        <f t="shared" si="439"/>
        <v>0</v>
      </c>
      <c r="I4732" s="122">
        <f t="shared" si="443"/>
        <v>0</v>
      </c>
      <c r="K4732" s="120"/>
      <c r="L4732" s="141" t="e">
        <f t="shared" si="440"/>
        <v>#N/A</v>
      </c>
      <c r="M4732" s="142">
        <f>IF(C4732="ZZ Group",(SUM(IFERROR(SUM(VLOOKUP(C4732,SpeciesLookup,37,FALSE)*E4732/L4732*20*0.001),0)*(1-G4732))),SUM(IFERROR(SUM(VLOOKUP(C4732,SpeciesLookup,37,FALSE)/L4732*'6. Look Up Tables'!$M$9*0.001),0)*(1-G4732)))</f>
        <v>0</v>
      </c>
      <c r="N4732" s="120" t="s">
        <v>114</v>
      </c>
      <c r="O4732" s="122">
        <f t="shared" si="441"/>
        <v>0</v>
      </c>
      <c r="P4732" s="123"/>
    </row>
    <row r="4733" spans="2:16" x14ac:dyDescent="0.2">
      <c r="B4733" s="124"/>
      <c r="C4733" s="137"/>
      <c r="D4733" s="138">
        <f t="shared" si="438"/>
        <v>0</v>
      </c>
      <c r="E4733" s="231"/>
      <c r="F4733" s="119"/>
      <c r="G4733" s="139">
        <f t="shared" si="442"/>
        <v>0</v>
      </c>
      <c r="H4733" s="140">
        <f t="shared" si="439"/>
        <v>0</v>
      </c>
      <c r="I4733" s="122">
        <f t="shared" si="443"/>
        <v>0</v>
      </c>
      <c r="K4733" s="120"/>
      <c r="L4733" s="141" t="e">
        <f t="shared" si="440"/>
        <v>#N/A</v>
      </c>
      <c r="M4733" s="142">
        <f>IF(C4733="ZZ Group",(SUM(IFERROR(SUM(VLOOKUP(C4733,SpeciesLookup,37,FALSE)*E4733/L4733*20*0.001),0)*(1-G4733))),SUM(IFERROR(SUM(VLOOKUP(C4733,SpeciesLookup,37,FALSE)/L4733*'6. Look Up Tables'!$M$9*0.001),0)*(1-G4733)))</f>
        <v>0</v>
      </c>
      <c r="N4733" s="120" t="s">
        <v>114</v>
      </c>
      <c r="O4733" s="122">
        <f t="shared" si="441"/>
        <v>0</v>
      </c>
      <c r="P4733" s="123"/>
    </row>
    <row r="4734" spans="2:16" x14ac:dyDescent="0.2">
      <c r="B4734" s="124"/>
      <c r="C4734" s="137"/>
      <c r="D4734" s="138">
        <f t="shared" si="438"/>
        <v>0</v>
      </c>
      <c r="E4734" s="231"/>
      <c r="F4734" s="119"/>
      <c r="G4734" s="139">
        <f t="shared" si="442"/>
        <v>0</v>
      </c>
      <c r="H4734" s="140">
        <f t="shared" si="439"/>
        <v>0</v>
      </c>
      <c r="I4734" s="122">
        <f t="shared" si="443"/>
        <v>0</v>
      </c>
      <c r="K4734" s="120"/>
      <c r="L4734" s="141" t="e">
        <f t="shared" si="440"/>
        <v>#N/A</v>
      </c>
      <c r="M4734" s="142">
        <f>IF(C4734="ZZ Group",(SUM(IFERROR(SUM(VLOOKUP(C4734,SpeciesLookup,37,FALSE)*E4734/L4734*20*0.001),0)*(1-G4734))),SUM(IFERROR(SUM(VLOOKUP(C4734,SpeciesLookup,37,FALSE)/L4734*'6. Look Up Tables'!$M$9*0.001),0)*(1-G4734)))</f>
        <v>0</v>
      </c>
      <c r="N4734" s="120" t="s">
        <v>114</v>
      </c>
      <c r="O4734" s="122">
        <f t="shared" si="441"/>
        <v>0</v>
      </c>
      <c r="P4734" s="123"/>
    </row>
    <row r="4735" spans="2:16" x14ac:dyDescent="0.2">
      <c r="B4735" s="124"/>
      <c r="C4735" s="137"/>
      <c r="D4735" s="138">
        <f t="shared" si="438"/>
        <v>0</v>
      </c>
      <c r="E4735" s="231"/>
      <c r="F4735" s="119"/>
      <c r="G4735" s="139">
        <f t="shared" si="442"/>
        <v>0</v>
      </c>
      <c r="H4735" s="140">
        <f t="shared" si="439"/>
        <v>0</v>
      </c>
      <c r="I4735" s="122">
        <f t="shared" si="443"/>
        <v>0</v>
      </c>
      <c r="K4735" s="120"/>
      <c r="L4735" s="141" t="e">
        <f t="shared" si="440"/>
        <v>#N/A</v>
      </c>
      <c r="M4735" s="142">
        <f>IF(C4735="ZZ Group",(SUM(IFERROR(SUM(VLOOKUP(C4735,SpeciesLookup,37,FALSE)*E4735/L4735*20*0.001),0)*(1-G4735))),SUM(IFERROR(SUM(VLOOKUP(C4735,SpeciesLookup,37,FALSE)/L4735*'6. Look Up Tables'!$M$9*0.001),0)*(1-G4735)))</f>
        <v>0</v>
      </c>
      <c r="N4735" s="120" t="s">
        <v>114</v>
      </c>
      <c r="O4735" s="122">
        <f t="shared" si="441"/>
        <v>0</v>
      </c>
      <c r="P4735" s="123"/>
    </row>
    <row r="4736" spans="2:16" x14ac:dyDescent="0.2">
      <c r="B4736" s="124"/>
      <c r="C4736" s="137"/>
      <c r="D4736" s="138">
        <f t="shared" si="438"/>
        <v>0</v>
      </c>
      <c r="E4736" s="231"/>
      <c r="F4736" s="119"/>
      <c r="G4736" s="139">
        <f t="shared" si="442"/>
        <v>0</v>
      </c>
      <c r="H4736" s="140">
        <f t="shared" si="439"/>
        <v>0</v>
      </c>
      <c r="I4736" s="122">
        <f t="shared" si="443"/>
        <v>0</v>
      </c>
      <c r="K4736" s="120"/>
      <c r="L4736" s="141" t="e">
        <f t="shared" si="440"/>
        <v>#N/A</v>
      </c>
      <c r="M4736" s="142">
        <f>IF(C4736="ZZ Group",(SUM(IFERROR(SUM(VLOOKUP(C4736,SpeciesLookup,37,FALSE)*E4736/L4736*20*0.001),0)*(1-G4736))),SUM(IFERROR(SUM(VLOOKUP(C4736,SpeciesLookup,37,FALSE)/L4736*'6. Look Up Tables'!$M$9*0.001),0)*(1-G4736)))</f>
        <v>0</v>
      </c>
      <c r="N4736" s="120" t="s">
        <v>114</v>
      </c>
      <c r="O4736" s="122">
        <f t="shared" si="441"/>
        <v>0</v>
      </c>
      <c r="P4736" s="123"/>
    </row>
    <row r="4737" spans="2:16" x14ac:dyDescent="0.2">
      <c r="B4737" s="124"/>
      <c r="C4737" s="137"/>
      <c r="D4737" s="138">
        <f t="shared" ref="D4737:D4800" si="444">IFERROR(VLOOKUP(C4737,SpeciesLookup,25,FALSE),0)</f>
        <v>0</v>
      </c>
      <c r="E4737" s="231"/>
      <c r="F4737" s="119"/>
      <c r="G4737" s="139">
        <f t="shared" si="442"/>
        <v>0</v>
      </c>
      <c r="H4737" s="140">
        <f t="shared" ref="H4737:H4800" si="445">IFERROR(VLOOKUP(C4737,SpeciesLookup,26,FALSE),0)</f>
        <v>0</v>
      </c>
      <c r="I4737" s="122">
        <f t="shared" si="443"/>
        <v>0</v>
      </c>
      <c r="K4737" s="120"/>
      <c r="L4737" s="141" t="e">
        <f t="shared" ref="L4737:L4800" si="446">VLOOKUP(K4737,AWHC,2,FALSE)</f>
        <v>#N/A</v>
      </c>
      <c r="M4737" s="142">
        <f>IF(C4737="ZZ Group",(SUM(IFERROR(SUM(VLOOKUP(C4737,SpeciesLookup,37,FALSE)*E4737/L4737*20*0.001),0)*(1-G4737))),SUM(IFERROR(SUM(VLOOKUP(C4737,SpeciesLookup,37,FALSE)/L4737*'6. Look Up Tables'!$M$9*0.001),0)*(1-G4737)))</f>
        <v>0</v>
      </c>
      <c r="N4737" s="120" t="s">
        <v>114</v>
      </c>
      <c r="O4737" s="122">
        <f t="shared" ref="O4737:O4800" si="447">IF(N4737="Yes",M4737*0.8,M4737)</f>
        <v>0</v>
      </c>
      <c r="P4737" s="123"/>
    </row>
    <row r="4738" spans="2:16" x14ac:dyDescent="0.2">
      <c r="B4738" s="124"/>
      <c r="C4738" s="137"/>
      <c r="D4738" s="138">
        <f t="shared" si="444"/>
        <v>0</v>
      </c>
      <c r="E4738" s="231"/>
      <c r="F4738" s="119"/>
      <c r="G4738" s="139">
        <f t="shared" si="442"/>
        <v>0</v>
      </c>
      <c r="H4738" s="140">
        <f t="shared" si="445"/>
        <v>0</v>
      </c>
      <c r="I4738" s="122">
        <f t="shared" si="443"/>
        <v>0</v>
      </c>
      <c r="K4738" s="120"/>
      <c r="L4738" s="141" t="e">
        <f t="shared" si="446"/>
        <v>#N/A</v>
      </c>
      <c r="M4738" s="142">
        <f>IF(C4738="ZZ Group",(SUM(IFERROR(SUM(VLOOKUP(C4738,SpeciesLookup,37,FALSE)*E4738/L4738*20*0.001),0)*(1-G4738))),SUM(IFERROR(SUM(VLOOKUP(C4738,SpeciesLookup,37,FALSE)/L4738*'6. Look Up Tables'!$M$9*0.001),0)*(1-G4738)))</f>
        <v>0</v>
      </c>
      <c r="N4738" s="120" t="s">
        <v>114</v>
      </c>
      <c r="O4738" s="122">
        <f t="shared" si="447"/>
        <v>0</v>
      </c>
      <c r="P4738" s="123"/>
    </row>
    <row r="4739" spans="2:16" x14ac:dyDescent="0.2">
      <c r="B4739" s="124"/>
      <c r="C4739" s="137"/>
      <c r="D4739" s="138">
        <f t="shared" si="444"/>
        <v>0</v>
      </c>
      <c r="E4739" s="231"/>
      <c r="F4739" s="119"/>
      <c r="G4739" s="139">
        <f t="shared" si="442"/>
        <v>0</v>
      </c>
      <c r="H4739" s="140">
        <f t="shared" si="445"/>
        <v>0</v>
      </c>
      <c r="I4739" s="122">
        <f t="shared" si="443"/>
        <v>0</v>
      </c>
      <c r="K4739" s="120"/>
      <c r="L4739" s="141" t="e">
        <f t="shared" si="446"/>
        <v>#N/A</v>
      </c>
      <c r="M4739" s="142">
        <f>IF(C4739="ZZ Group",(SUM(IFERROR(SUM(VLOOKUP(C4739,SpeciesLookup,37,FALSE)*E4739/L4739*20*0.001),0)*(1-G4739))),SUM(IFERROR(SUM(VLOOKUP(C4739,SpeciesLookup,37,FALSE)/L4739*'6. Look Up Tables'!$M$9*0.001),0)*(1-G4739)))</f>
        <v>0</v>
      </c>
      <c r="N4739" s="120" t="s">
        <v>114</v>
      </c>
      <c r="O4739" s="122">
        <f t="shared" si="447"/>
        <v>0</v>
      </c>
      <c r="P4739" s="123"/>
    </row>
    <row r="4740" spans="2:16" x14ac:dyDescent="0.2">
      <c r="B4740" s="124"/>
      <c r="C4740" s="137"/>
      <c r="D4740" s="138">
        <f t="shared" si="444"/>
        <v>0</v>
      </c>
      <c r="E4740" s="231"/>
      <c r="F4740" s="119"/>
      <c r="G4740" s="139">
        <f t="shared" si="442"/>
        <v>0</v>
      </c>
      <c r="H4740" s="140">
        <f t="shared" si="445"/>
        <v>0</v>
      </c>
      <c r="I4740" s="122">
        <f t="shared" si="443"/>
        <v>0</v>
      </c>
      <c r="K4740" s="120"/>
      <c r="L4740" s="141" t="e">
        <f t="shared" si="446"/>
        <v>#N/A</v>
      </c>
      <c r="M4740" s="142">
        <f>IF(C4740="ZZ Group",(SUM(IFERROR(SUM(VLOOKUP(C4740,SpeciesLookup,37,FALSE)*E4740/L4740*20*0.001),0)*(1-G4740))),SUM(IFERROR(SUM(VLOOKUP(C4740,SpeciesLookup,37,FALSE)/L4740*'6. Look Up Tables'!$M$9*0.001),0)*(1-G4740)))</f>
        <v>0</v>
      </c>
      <c r="N4740" s="120" t="s">
        <v>114</v>
      </c>
      <c r="O4740" s="122">
        <f t="shared" si="447"/>
        <v>0</v>
      </c>
      <c r="P4740" s="123"/>
    </row>
    <row r="4741" spans="2:16" x14ac:dyDescent="0.2">
      <c r="B4741" s="124"/>
      <c r="C4741" s="137"/>
      <c r="D4741" s="138">
        <f t="shared" si="444"/>
        <v>0</v>
      </c>
      <c r="E4741" s="231"/>
      <c r="F4741" s="119"/>
      <c r="G4741" s="139">
        <f t="shared" si="442"/>
        <v>0</v>
      </c>
      <c r="H4741" s="140">
        <f t="shared" si="445"/>
        <v>0</v>
      </c>
      <c r="I4741" s="122">
        <f t="shared" si="443"/>
        <v>0</v>
      </c>
      <c r="K4741" s="120"/>
      <c r="L4741" s="141" t="e">
        <f t="shared" si="446"/>
        <v>#N/A</v>
      </c>
      <c r="M4741" s="142">
        <f>IF(C4741="ZZ Group",(SUM(IFERROR(SUM(VLOOKUP(C4741,SpeciesLookup,37,FALSE)*E4741/L4741*20*0.001),0)*(1-G4741))),SUM(IFERROR(SUM(VLOOKUP(C4741,SpeciesLookup,37,FALSE)/L4741*'6. Look Up Tables'!$M$9*0.001),0)*(1-G4741)))</f>
        <v>0</v>
      </c>
      <c r="N4741" s="120" t="s">
        <v>114</v>
      </c>
      <c r="O4741" s="122">
        <f t="shared" si="447"/>
        <v>0</v>
      </c>
      <c r="P4741" s="123"/>
    </row>
    <row r="4742" spans="2:16" x14ac:dyDescent="0.2">
      <c r="B4742" s="124"/>
      <c r="C4742" s="137"/>
      <c r="D4742" s="138">
        <f t="shared" si="444"/>
        <v>0</v>
      </c>
      <c r="E4742" s="231"/>
      <c r="F4742" s="119"/>
      <c r="G4742" s="139">
        <f t="shared" si="442"/>
        <v>0</v>
      </c>
      <c r="H4742" s="140">
        <f t="shared" si="445"/>
        <v>0</v>
      </c>
      <c r="I4742" s="122">
        <f t="shared" si="443"/>
        <v>0</v>
      </c>
      <c r="K4742" s="120"/>
      <c r="L4742" s="141" t="e">
        <f t="shared" si="446"/>
        <v>#N/A</v>
      </c>
      <c r="M4742" s="142">
        <f>IF(C4742="ZZ Group",(SUM(IFERROR(SUM(VLOOKUP(C4742,SpeciesLookup,37,FALSE)*E4742/L4742*20*0.001),0)*(1-G4742))),SUM(IFERROR(SUM(VLOOKUP(C4742,SpeciesLookup,37,FALSE)/L4742*'6. Look Up Tables'!$M$9*0.001),0)*(1-G4742)))</f>
        <v>0</v>
      </c>
      <c r="N4742" s="120" t="s">
        <v>114</v>
      </c>
      <c r="O4742" s="122">
        <f t="shared" si="447"/>
        <v>0</v>
      </c>
      <c r="P4742" s="123"/>
    </row>
    <row r="4743" spans="2:16" x14ac:dyDescent="0.2">
      <c r="B4743" s="124"/>
      <c r="C4743" s="137"/>
      <c r="D4743" s="138">
        <f t="shared" si="444"/>
        <v>0</v>
      </c>
      <c r="E4743" s="231"/>
      <c r="F4743" s="119"/>
      <c r="G4743" s="139">
        <f t="shared" si="442"/>
        <v>0</v>
      </c>
      <c r="H4743" s="140">
        <f t="shared" si="445"/>
        <v>0</v>
      </c>
      <c r="I4743" s="122">
        <f t="shared" si="443"/>
        <v>0</v>
      </c>
      <c r="K4743" s="120"/>
      <c r="L4743" s="141" t="e">
        <f t="shared" si="446"/>
        <v>#N/A</v>
      </c>
      <c r="M4743" s="142">
        <f>IF(C4743="ZZ Group",(SUM(IFERROR(SUM(VLOOKUP(C4743,SpeciesLookup,37,FALSE)*E4743/L4743*20*0.001),0)*(1-G4743))),SUM(IFERROR(SUM(VLOOKUP(C4743,SpeciesLookup,37,FALSE)/L4743*'6. Look Up Tables'!$M$9*0.001),0)*(1-G4743)))</f>
        <v>0</v>
      </c>
      <c r="N4743" s="120" t="s">
        <v>114</v>
      </c>
      <c r="O4743" s="122">
        <f t="shared" si="447"/>
        <v>0</v>
      </c>
      <c r="P4743" s="123"/>
    </row>
    <row r="4744" spans="2:16" x14ac:dyDescent="0.2">
      <c r="B4744" s="124"/>
      <c r="C4744" s="137"/>
      <c r="D4744" s="138">
        <f t="shared" si="444"/>
        <v>0</v>
      </c>
      <c r="E4744" s="231"/>
      <c r="F4744" s="119"/>
      <c r="G4744" s="139">
        <f t="shared" si="442"/>
        <v>0</v>
      </c>
      <c r="H4744" s="140">
        <f t="shared" si="445"/>
        <v>0</v>
      </c>
      <c r="I4744" s="122">
        <f t="shared" si="443"/>
        <v>0</v>
      </c>
      <c r="K4744" s="120"/>
      <c r="L4744" s="141" t="e">
        <f t="shared" si="446"/>
        <v>#N/A</v>
      </c>
      <c r="M4744" s="142">
        <f>IF(C4744="ZZ Group",(SUM(IFERROR(SUM(VLOOKUP(C4744,SpeciesLookup,37,FALSE)*E4744/L4744*20*0.001),0)*(1-G4744))),SUM(IFERROR(SUM(VLOOKUP(C4744,SpeciesLookup,37,FALSE)/L4744*'6. Look Up Tables'!$M$9*0.001),0)*(1-G4744)))</f>
        <v>0</v>
      </c>
      <c r="N4744" s="120" t="s">
        <v>114</v>
      </c>
      <c r="O4744" s="122">
        <f t="shared" si="447"/>
        <v>0</v>
      </c>
      <c r="P4744" s="123"/>
    </row>
    <row r="4745" spans="2:16" x14ac:dyDescent="0.2">
      <c r="B4745" s="124"/>
      <c r="C4745" s="137"/>
      <c r="D4745" s="138">
        <f t="shared" si="444"/>
        <v>0</v>
      </c>
      <c r="E4745" s="231"/>
      <c r="F4745" s="119"/>
      <c r="G4745" s="139">
        <f t="shared" si="442"/>
        <v>0</v>
      </c>
      <c r="H4745" s="140">
        <f t="shared" si="445"/>
        <v>0</v>
      </c>
      <c r="I4745" s="122">
        <f t="shared" si="443"/>
        <v>0</v>
      </c>
      <c r="K4745" s="120"/>
      <c r="L4745" s="141" t="e">
        <f t="shared" si="446"/>
        <v>#N/A</v>
      </c>
      <c r="M4745" s="142">
        <f>IF(C4745="ZZ Group",(SUM(IFERROR(SUM(VLOOKUP(C4745,SpeciesLookup,37,FALSE)*E4745/L4745*20*0.001),0)*(1-G4745))),SUM(IFERROR(SUM(VLOOKUP(C4745,SpeciesLookup,37,FALSE)/L4745*'6. Look Up Tables'!$M$9*0.001),0)*(1-G4745)))</f>
        <v>0</v>
      </c>
      <c r="N4745" s="120" t="s">
        <v>114</v>
      </c>
      <c r="O4745" s="122">
        <f t="shared" si="447"/>
        <v>0</v>
      </c>
      <c r="P4745" s="123"/>
    </row>
    <row r="4746" spans="2:16" x14ac:dyDescent="0.2">
      <c r="B4746" s="124"/>
      <c r="C4746" s="137"/>
      <c r="D4746" s="138">
        <f t="shared" si="444"/>
        <v>0</v>
      </c>
      <c r="E4746" s="231"/>
      <c r="F4746" s="119"/>
      <c r="G4746" s="139">
        <f t="shared" si="442"/>
        <v>0</v>
      </c>
      <c r="H4746" s="140">
        <f t="shared" si="445"/>
        <v>0</v>
      </c>
      <c r="I4746" s="122">
        <f t="shared" si="443"/>
        <v>0</v>
      </c>
      <c r="K4746" s="120"/>
      <c r="L4746" s="141" t="e">
        <f t="shared" si="446"/>
        <v>#N/A</v>
      </c>
      <c r="M4746" s="142">
        <f>IF(C4746="ZZ Group",(SUM(IFERROR(SUM(VLOOKUP(C4746,SpeciesLookup,37,FALSE)*E4746/L4746*20*0.001),0)*(1-G4746))),SUM(IFERROR(SUM(VLOOKUP(C4746,SpeciesLookup,37,FALSE)/L4746*'6. Look Up Tables'!$M$9*0.001),0)*(1-G4746)))</f>
        <v>0</v>
      </c>
      <c r="N4746" s="120" t="s">
        <v>114</v>
      </c>
      <c r="O4746" s="122">
        <f t="shared" si="447"/>
        <v>0</v>
      </c>
      <c r="P4746" s="123"/>
    </row>
    <row r="4747" spans="2:16" x14ac:dyDescent="0.2">
      <c r="B4747" s="124"/>
      <c r="C4747" s="137"/>
      <c r="D4747" s="138">
        <f t="shared" si="444"/>
        <v>0</v>
      </c>
      <c r="E4747" s="231"/>
      <c r="F4747" s="119"/>
      <c r="G4747" s="139">
        <f t="shared" si="442"/>
        <v>0</v>
      </c>
      <c r="H4747" s="140">
        <f t="shared" si="445"/>
        <v>0</v>
      </c>
      <c r="I4747" s="122">
        <f t="shared" si="443"/>
        <v>0</v>
      </c>
      <c r="K4747" s="120"/>
      <c r="L4747" s="141" t="e">
        <f t="shared" si="446"/>
        <v>#N/A</v>
      </c>
      <c r="M4747" s="142">
        <f>IF(C4747="ZZ Group",(SUM(IFERROR(SUM(VLOOKUP(C4747,SpeciesLookup,37,FALSE)*E4747/L4747*20*0.001),0)*(1-G4747))),SUM(IFERROR(SUM(VLOOKUP(C4747,SpeciesLookup,37,FALSE)/L4747*'6. Look Up Tables'!$M$9*0.001),0)*(1-G4747)))</f>
        <v>0</v>
      </c>
      <c r="N4747" s="120" t="s">
        <v>114</v>
      </c>
      <c r="O4747" s="122">
        <f t="shared" si="447"/>
        <v>0</v>
      </c>
      <c r="P4747" s="123"/>
    </row>
    <row r="4748" spans="2:16" x14ac:dyDescent="0.2">
      <c r="B4748" s="124"/>
      <c r="C4748" s="137"/>
      <c r="D4748" s="138">
        <f t="shared" si="444"/>
        <v>0</v>
      </c>
      <c r="E4748" s="231"/>
      <c r="F4748" s="119"/>
      <c r="G4748" s="139">
        <f t="shared" si="442"/>
        <v>0</v>
      </c>
      <c r="H4748" s="140">
        <f t="shared" si="445"/>
        <v>0</v>
      </c>
      <c r="I4748" s="122">
        <f t="shared" si="443"/>
        <v>0</v>
      </c>
      <c r="K4748" s="120"/>
      <c r="L4748" s="141" t="e">
        <f t="shared" si="446"/>
        <v>#N/A</v>
      </c>
      <c r="M4748" s="142">
        <f>IF(C4748="ZZ Group",(SUM(IFERROR(SUM(VLOOKUP(C4748,SpeciesLookup,37,FALSE)*E4748/L4748*20*0.001),0)*(1-G4748))),SUM(IFERROR(SUM(VLOOKUP(C4748,SpeciesLookup,37,FALSE)/L4748*'6. Look Up Tables'!$M$9*0.001),0)*(1-G4748)))</f>
        <v>0</v>
      </c>
      <c r="N4748" s="120" t="s">
        <v>114</v>
      </c>
      <c r="O4748" s="122">
        <f t="shared" si="447"/>
        <v>0</v>
      </c>
      <c r="P4748" s="123"/>
    </row>
    <row r="4749" spans="2:16" x14ac:dyDescent="0.2">
      <c r="B4749" s="124"/>
      <c r="C4749" s="137"/>
      <c r="D4749" s="138">
        <f t="shared" si="444"/>
        <v>0</v>
      </c>
      <c r="E4749" s="231"/>
      <c r="F4749" s="119"/>
      <c r="G4749" s="139">
        <f t="shared" ref="G4749:G4812" si="448">IF(C4749="ZZ Group",SUM(F4749/E4749),(IFERROR(SUM(F4749/(PI()*(D4749)^2)),0)))</f>
        <v>0</v>
      </c>
      <c r="H4749" s="140">
        <f t="shared" si="445"/>
        <v>0</v>
      </c>
      <c r="I4749" s="122">
        <f t="shared" ref="I4749:I4812" si="449">IFERROR(SUM(H4749*(1-G4749)),(E4749*(1-G4749)))</f>
        <v>0</v>
      </c>
      <c r="K4749" s="120"/>
      <c r="L4749" s="141" t="e">
        <f t="shared" si="446"/>
        <v>#N/A</v>
      </c>
      <c r="M4749" s="142">
        <f>IF(C4749="ZZ Group",(SUM(IFERROR(SUM(VLOOKUP(C4749,SpeciesLookup,37,FALSE)*E4749/L4749*20*0.001),0)*(1-G4749))),SUM(IFERROR(SUM(VLOOKUP(C4749,SpeciesLookup,37,FALSE)/L4749*'6. Look Up Tables'!$M$9*0.001),0)*(1-G4749)))</f>
        <v>0</v>
      </c>
      <c r="N4749" s="120" t="s">
        <v>114</v>
      </c>
      <c r="O4749" s="122">
        <f t="shared" si="447"/>
        <v>0</v>
      </c>
      <c r="P4749" s="123"/>
    </row>
    <row r="4750" spans="2:16" x14ac:dyDescent="0.2">
      <c r="B4750" s="124"/>
      <c r="C4750" s="137"/>
      <c r="D4750" s="138">
        <f t="shared" si="444"/>
        <v>0</v>
      </c>
      <c r="E4750" s="231"/>
      <c r="F4750" s="119"/>
      <c r="G4750" s="139">
        <f t="shared" si="448"/>
        <v>0</v>
      </c>
      <c r="H4750" s="140">
        <f t="shared" si="445"/>
        <v>0</v>
      </c>
      <c r="I4750" s="122">
        <f t="shared" si="449"/>
        <v>0</v>
      </c>
      <c r="K4750" s="120"/>
      <c r="L4750" s="141" t="e">
        <f t="shared" si="446"/>
        <v>#N/A</v>
      </c>
      <c r="M4750" s="142">
        <f>IF(C4750="ZZ Group",(SUM(IFERROR(SUM(VLOOKUP(C4750,SpeciesLookup,37,FALSE)*E4750/L4750*20*0.001),0)*(1-G4750))),SUM(IFERROR(SUM(VLOOKUP(C4750,SpeciesLookup,37,FALSE)/L4750*'6. Look Up Tables'!$M$9*0.001),0)*(1-G4750)))</f>
        <v>0</v>
      </c>
      <c r="N4750" s="120" t="s">
        <v>114</v>
      </c>
      <c r="O4750" s="122">
        <f t="shared" si="447"/>
        <v>0</v>
      </c>
      <c r="P4750" s="123"/>
    </row>
    <row r="4751" spans="2:16" x14ac:dyDescent="0.2">
      <c r="B4751" s="124"/>
      <c r="C4751" s="137"/>
      <c r="D4751" s="138">
        <f t="shared" si="444"/>
        <v>0</v>
      </c>
      <c r="E4751" s="231"/>
      <c r="F4751" s="119"/>
      <c r="G4751" s="139">
        <f t="shared" si="448"/>
        <v>0</v>
      </c>
      <c r="H4751" s="140">
        <f t="shared" si="445"/>
        <v>0</v>
      </c>
      <c r="I4751" s="122">
        <f t="shared" si="449"/>
        <v>0</v>
      </c>
      <c r="K4751" s="120"/>
      <c r="L4751" s="141" t="e">
        <f t="shared" si="446"/>
        <v>#N/A</v>
      </c>
      <c r="M4751" s="142">
        <f>IF(C4751="ZZ Group",(SUM(IFERROR(SUM(VLOOKUP(C4751,SpeciesLookup,37,FALSE)*E4751/L4751*20*0.001),0)*(1-G4751))),SUM(IFERROR(SUM(VLOOKUP(C4751,SpeciesLookup,37,FALSE)/L4751*'6. Look Up Tables'!$M$9*0.001),0)*(1-G4751)))</f>
        <v>0</v>
      </c>
      <c r="N4751" s="120" t="s">
        <v>114</v>
      </c>
      <c r="O4751" s="122">
        <f t="shared" si="447"/>
        <v>0</v>
      </c>
      <c r="P4751" s="123"/>
    </row>
    <row r="4752" spans="2:16" x14ac:dyDescent="0.2">
      <c r="B4752" s="124"/>
      <c r="C4752" s="137"/>
      <c r="D4752" s="138">
        <f t="shared" si="444"/>
        <v>0</v>
      </c>
      <c r="E4752" s="231"/>
      <c r="F4752" s="119"/>
      <c r="G4752" s="139">
        <f t="shared" si="448"/>
        <v>0</v>
      </c>
      <c r="H4752" s="140">
        <f t="shared" si="445"/>
        <v>0</v>
      </c>
      <c r="I4752" s="122">
        <f t="shared" si="449"/>
        <v>0</v>
      </c>
      <c r="K4752" s="120"/>
      <c r="L4752" s="141" t="e">
        <f t="shared" si="446"/>
        <v>#N/A</v>
      </c>
      <c r="M4752" s="142">
        <f>IF(C4752="ZZ Group",(SUM(IFERROR(SUM(VLOOKUP(C4752,SpeciesLookup,37,FALSE)*E4752/L4752*20*0.001),0)*(1-G4752))),SUM(IFERROR(SUM(VLOOKUP(C4752,SpeciesLookup,37,FALSE)/L4752*'6. Look Up Tables'!$M$9*0.001),0)*(1-G4752)))</f>
        <v>0</v>
      </c>
      <c r="N4752" s="120" t="s">
        <v>114</v>
      </c>
      <c r="O4752" s="122">
        <f t="shared" si="447"/>
        <v>0</v>
      </c>
      <c r="P4752" s="123"/>
    </row>
    <row r="4753" spans="2:16" x14ac:dyDescent="0.2">
      <c r="B4753" s="124"/>
      <c r="C4753" s="137"/>
      <c r="D4753" s="138">
        <f t="shared" si="444"/>
        <v>0</v>
      </c>
      <c r="E4753" s="231"/>
      <c r="F4753" s="119"/>
      <c r="G4753" s="139">
        <f t="shared" si="448"/>
        <v>0</v>
      </c>
      <c r="H4753" s="140">
        <f t="shared" si="445"/>
        <v>0</v>
      </c>
      <c r="I4753" s="122">
        <f t="shared" si="449"/>
        <v>0</v>
      </c>
      <c r="K4753" s="120"/>
      <c r="L4753" s="141" t="e">
        <f t="shared" si="446"/>
        <v>#N/A</v>
      </c>
      <c r="M4753" s="142">
        <f>IF(C4753="ZZ Group",(SUM(IFERROR(SUM(VLOOKUP(C4753,SpeciesLookup,37,FALSE)*E4753/L4753*20*0.001),0)*(1-G4753))),SUM(IFERROR(SUM(VLOOKUP(C4753,SpeciesLookup,37,FALSE)/L4753*'6. Look Up Tables'!$M$9*0.001),0)*(1-G4753)))</f>
        <v>0</v>
      </c>
      <c r="N4753" s="120" t="s">
        <v>114</v>
      </c>
      <c r="O4753" s="122">
        <f t="shared" si="447"/>
        <v>0</v>
      </c>
      <c r="P4753" s="123"/>
    </row>
    <row r="4754" spans="2:16" x14ac:dyDescent="0.2">
      <c r="B4754" s="124"/>
      <c r="C4754" s="137"/>
      <c r="D4754" s="138">
        <f t="shared" si="444"/>
        <v>0</v>
      </c>
      <c r="E4754" s="231"/>
      <c r="F4754" s="119"/>
      <c r="G4754" s="139">
        <f t="shared" si="448"/>
        <v>0</v>
      </c>
      <c r="H4754" s="140">
        <f t="shared" si="445"/>
        <v>0</v>
      </c>
      <c r="I4754" s="122">
        <f t="shared" si="449"/>
        <v>0</v>
      </c>
      <c r="K4754" s="120"/>
      <c r="L4754" s="141" t="e">
        <f t="shared" si="446"/>
        <v>#N/A</v>
      </c>
      <c r="M4754" s="142">
        <f>IF(C4754="ZZ Group",(SUM(IFERROR(SUM(VLOOKUP(C4754,SpeciesLookup,37,FALSE)*E4754/L4754*20*0.001),0)*(1-G4754))),SUM(IFERROR(SUM(VLOOKUP(C4754,SpeciesLookup,37,FALSE)/L4754*'6. Look Up Tables'!$M$9*0.001),0)*(1-G4754)))</f>
        <v>0</v>
      </c>
      <c r="N4754" s="120" t="s">
        <v>114</v>
      </c>
      <c r="O4754" s="122">
        <f t="shared" si="447"/>
        <v>0</v>
      </c>
      <c r="P4754" s="123"/>
    </row>
    <row r="4755" spans="2:16" x14ac:dyDescent="0.2">
      <c r="B4755" s="124"/>
      <c r="C4755" s="137"/>
      <c r="D4755" s="138">
        <f t="shared" si="444"/>
        <v>0</v>
      </c>
      <c r="E4755" s="231"/>
      <c r="F4755" s="119"/>
      <c r="G4755" s="139">
        <f t="shared" si="448"/>
        <v>0</v>
      </c>
      <c r="H4755" s="140">
        <f t="shared" si="445"/>
        <v>0</v>
      </c>
      <c r="I4755" s="122">
        <f t="shared" si="449"/>
        <v>0</v>
      </c>
      <c r="K4755" s="120"/>
      <c r="L4755" s="141" t="e">
        <f t="shared" si="446"/>
        <v>#N/A</v>
      </c>
      <c r="M4755" s="142">
        <f>IF(C4755="ZZ Group",(SUM(IFERROR(SUM(VLOOKUP(C4755,SpeciesLookup,37,FALSE)*E4755/L4755*20*0.001),0)*(1-G4755))),SUM(IFERROR(SUM(VLOOKUP(C4755,SpeciesLookup,37,FALSE)/L4755*'6. Look Up Tables'!$M$9*0.001),0)*(1-G4755)))</f>
        <v>0</v>
      </c>
      <c r="N4755" s="120" t="s">
        <v>114</v>
      </c>
      <c r="O4755" s="122">
        <f t="shared" si="447"/>
        <v>0</v>
      </c>
      <c r="P4755" s="123"/>
    </row>
    <row r="4756" spans="2:16" x14ac:dyDescent="0.2">
      <c r="B4756" s="124"/>
      <c r="C4756" s="137"/>
      <c r="D4756" s="138">
        <f t="shared" si="444"/>
        <v>0</v>
      </c>
      <c r="E4756" s="231"/>
      <c r="F4756" s="119"/>
      <c r="G4756" s="139">
        <f t="shared" si="448"/>
        <v>0</v>
      </c>
      <c r="H4756" s="140">
        <f t="shared" si="445"/>
        <v>0</v>
      </c>
      <c r="I4756" s="122">
        <f t="shared" si="449"/>
        <v>0</v>
      </c>
      <c r="K4756" s="120"/>
      <c r="L4756" s="141" t="e">
        <f t="shared" si="446"/>
        <v>#N/A</v>
      </c>
      <c r="M4756" s="142">
        <f>IF(C4756="ZZ Group",(SUM(IFERROR(SUM(VLOOKUP(C4756,SpeciesLookup,37,FALSE)*E4756/L4756*20*0.001),0)*(1-G4756))),SUM(IFERROR(SUM(VLOOKUP(C4756,SpeciesLookup,37,FALSE)/L4756*'6. Look Up Tables'!$M$9*0.001),0)*(1-G4756)))</f>
        <v>0</v>
      </c>
      <c r="N4756" s="120" t="s">
        <v>114</v>
      </c>
      <c r="O4756" s="122">
        <f t="shared" si="447"/>
        <v>0</v>
      </c>
      <c r="P4756" s="123"/>
    </row>
    <row r="4757" spans="2:16" x14ac:dyDescent="0.2">
      <c r="B4757" s="124"/>
      <c r="C4757" s="137"/>
      <c r="D4757" s="138">
        <f t="shared" si="444"/>
        <v>0</v>
      </c>
      <c r="E4757" s="231"/>
      <c r="F4757" s="119"/>
      <c r="G4757" s="139">
        <f t="shared" si="448"/>
        <v>0</v>
      </c>
      <c r="H4757" s="140">
        <f t="shared" si="445"/>
        <v>0</v>
      </c>
      <c r="I4757" s="122">
        <f t="shared" si="449"/>
        <v>0</v>
      </c>
      <c r="K4757" s="120"/>
      <c r="L4757" s="141" t="e">
        <f t="shared" si="446"/>
        <v>#N/A</v>
      </c>
      <c r="M4757" s="142">
        <f>IF(C4757="ZZ Group",(SUM(IFERROR(SUM(VLOOKUP(C4757,SpeciesLookup,37,FALSE)*E4757/L4757*20*0.001),0)*(1-G4757))),SUM(IFERROR(SUM(VLOOKUP(C4757,SpeciesLookup,37,FALSE)/L4757*'6. Look Up Tables'!$M$9*0.001),0)*(1-G4757)))</f>
        <v>0</v>
      </c>
      <c r="N4757" s="120" t="s">
        <v>114</v>
      </c>
      <c r="O4757" s="122">
        <f t="shared" si="447"/>
        <v>0</v>
      </c>
      <c r="P4757" s="123"/>
    </row>
    <row r="4758" spans="2:16" x14ac:dyDescent="0.2">
      <c r="B4758" s="124"/>
      <c r="C4758" s="137"/>
      <c r="D4758" s="138">
        <f t="shared" si="444"/>
        <v>0</v>
      </c>
      <c r="E4758" s="231"/>
      <c r="F4758" s="119"/>
      <c r="G4758" s="139">
        <f t="shared" si="448"/>
        <v>0</v>
      </c>
      <c r="H4758" s="140">
        <f t="shared" si="445"/>
        <v>0</v>
      </c>
      <c r="I4758" s="122">
        <f t="shared" si="449"/>
        <v>0</v>
      </c>
      <c r="K4758" s="120"/>
      <c r="L4758" s="141" t="e">
        <f t="shared" si="446"/>
        <v>#N/A</v>
      </c>
      <c r="M4758" s="142">
        <f>IF(C4758="ZZ Group",(SUM(IFERROR(SUM(VLOOKUP(C4758,SpeciesLookup,37,FALSE)*E4758/L4758*20*0.001),0)*(1-G4758))),SUM(IFERROR(SUM(VLOOKUP(C4758,SpeciesLookup,37,FALSE)/L4758*'6. Look Up Tables'!$M$9*0.001),0)*(1-G4758)))</f>
        <v>0</v>
      </c>
      <c r="N4758" s="120" t="s">
        <v>114</v>
      </c>
      <c r="O4758" s="122">
        <f t="shared" si="447"/>
        <v>0</v>
      </c>
      <c r="P4758" s="123"/>
    </row>
    <row r="4759" spans="2:16" x14ac:dyDescent="0.2">
      <c r="B4759" s="124"/>
      <c r="C4759" s="137"/>
      <c r="D4759" s="138">
        <f t="shared" si="444"/>
        <v>0</v>
      </c>
      <c r="E4759" s="231"/>
      <c r="F4759" s="119"/>
      <c r="G4759" s="139">
        <f t="shared" si="448"/>
        <v>0</v>
      </c>
      <c r="H4759" s="140">
        <f t="shared" si="445"/>
        <v>0</v>
      </c>
      <c r="I4759" s="122">
        <f t="shared" si="449"/>
        <v>0</v>
      </c>
      <c r="K4759" s="120"/>
      <c r="L4759" s="141" t="e">
        <f t="shared" si="446"/>
        <v>#N/A</v>
      </c>
      <c r="M4759" s="142">
        <f>IF(C4759="ZZ Group",(SUM(IFERROR(SUM(VLOOKUP(C4759,SpeciesLookup,37,FALSE)*E4759/L4759*20*0.001),0)*(1-G4759))),SUM(IFERROR(SUM(VLOOKUP(C4759,SpeciesLookup,37,FALSE)/L4759*'6. Look Up Tables'!$M$9*0.001),0)*(1-G4759)))</f>
        <v>0</v>
      </c>
      <c r="N4759" s="120" t="s">
        <v>114</v>
      </c>
      <c r="O4759" s="122">
        <f t="shared" si="447"/>
        <v>0</v>
      </c>
      <c r="P4759" s="123"/>
    </row>
    <row r="4760" spans="2:16" x14ac:dyDescent="0.2">
      <c r="B4760" s="124"/>
      <c r="C4760" s="137"/>
      <c r="D4760" s="138">
        <f t="shared" si="444"/>
        <v>0</v>
      </c>
      <c r="E4760" s="231"/>
      <c r="F4760" s="119"/>
      <c r="G4760" s="139">
        <f t="shared" si="448"/>
        <v>0</v>
      </c>
      <c r="H4760" s="140">
        <f t="shared" si="445"/>
        <v>0</v>
      </c>
      <c r="I4760" s="122">
        <f t="shared" si="449"/>
        <v>0</v>
      </c>
      <c r="K4760" s="120"/>
      <c r="L4760" s="141" t="e">
        <f t="shared" si="446"/>
        <v>#N/A</v>
      </c>
      <c r="M4760" s="142">
        <f>IF(C4760="ZZ Group",(SUM(IFERROR(SUM(VLOOKUP(C4760,SpeciesLookup,37,FALSE)*E4760/L4760*20*0.001),0)*(1-G4760))),SUM(IFERROR(SUM(VLOOKUP(C4760,SpeciesLookup,37,FALSE)/L4760*'6. Look Up Tables'!$M$9*0.001),0)*(1-G4760)))</f>
        <v>0</v>
      </c>
      <c r="N4760" s="120" t="s">
        <v>114</v>
      </c>
      <c r="O4760" s="122">
        <f t="shared" si="447"/>
        <v>0</v>
      </c>
      <c r="P4760" s="123"/>
    </row>
    <row r="4761" spans="2:16" x14ac:dyDescent="0.2">
      <c r="B4761" s="124"/>
      <c r="C4761" s="137"/>
      <c r="D4761" s="138">
        <f t="shared" si="444"/>
        <v>0</v>
      </c>
      <c r="E4761" s="231"/>
      <c r="F4761" s="119"/>
      <c r="G4761" s="139">
        <f t="shared" si="448"/>
        <v>0</v>
      </c>
      <c r="H4761" s="140">
        <f t="shared" si="445"/>
        <v>0</v>
      </c>
      <c r="I4761" s="122">
        <f t="shared" si="449"/>
        <v>0</v>
      </c>
      <c r="K4761" s="120"/>
      <c r="L4761" s="141" t="e">
        <f t="shared" si="446"/>
        <v>#N/A</v>
      </c>
      <c r="M4761" s="142">
        <f>IF(C4761="ZZ Group",(SUM(IFERROR(SUM(VLOOKUP(C4761,SpeciesLookup,37,FALSE)*E4761/L4761*20*0.001),0)*(1-G4761))),SUM(IFERROR(SUM(VLOOKUP(C4761,SpeciesLookup,37,FALSE)/L4761*'6. Look Up Tables'!$M$9*0.001),0)*(1-G4761)))</f>
        <v>0</v>
      </c>
      <c r="N4761" s="120" t="s">
        <v>114</v>
      </c>
      <c r="O4761" s="122">
        <f t="shared" si="447"/>
        <v>0</v>
      </c>
      <c r="P4761" s="123"/>
    </row>
    <row r="4762" spans="2:16" x14ac:dyDescent="0.2">
      <c r="B4762" s="124"/>
      <c r="C4762" s="137"/>
      <c r="D4762" s="138">
        <f t="shared" si="444"/>
        <v>0</v>
      </c>
      <c r="E4762" s="231"/>
      <c r="F4762" s="119"/>
      <c r="G4762" s="139">
        <f t="shared" si="448"/>
        <v>0</v>
      </c>
      <c r="H4762" s="140">
        <f t="shared" si="445"/>
        <v>0</v>
      </c>
      <c r="I4762" s="122">
        <f t="shared" si="449"/>
        <v>0</v>
      </c>
      <c r="K4762" s="120"/>
      <c r="L4762" s="141" t="e">
        <f t="shared" si="446"/>
        <v>#N/A</v>
      </c>
      <c r="M4762" s="142">
        <f>IF(C4762="ZZ Group",(SUM(IFERROR(SUM(VLOOKUP(C4762,SpeciesLookup,37,FALSE)*E4762/L4762*20*0.001),0)*(1-G4762))),SUM(IFERROR(SUM(VLOOKUP(C4762,SpeciesLookup,37,FALSE)/L4762*'6. Look Up Tables'!$M$9*0.001),0)*(1-G4762)))</f>
        <v>0</v>
      </c>
      <c r="N4762" s="120" t="s">
        <v>114</v>
      </c>
      <c r="O4762" s="122">
        <f t="shared" si="447"/>
        <v>0</v>
      </c>
      <c r="P4762" s="123"/>
    </row>
    <row r="4763" spans="2:16" x14ac:dyDescent="0.2">
      <c r="B4763" s="124"/>
      <c r="C4763" s="137"/>
      <c r="D4763" s="138">
        <f t="shared" si="444"/>
        <v>0</v>
      </c>
      <c r="E4763" s="231"/>
      <c r="F4763" s="119"/>
      <c r="G4763" s="139">
        <f t="shared" si="448"/>
        <v>0</v>
      </c>
      <c r="H4763" s="140">
        <f t="shared" si="445"/>
        <v>0</v>
      </c>
      <c r="I4763" s="122">
        <f t="shared" si="449"/>
        <v>0</v>
      </c>
      <c r="K4763" s="120"/>
      <c r="L4763" s="141" t="e">
        <f t="shared" si="446"/>
        <v>#N/A</v>
      </c>
      <c r="M4763" s="142">
        <f>IF(C4763="ZZ Group",(SUM(IFERROR(SUM(VLOOKUP(C4763,SpeciesLookup,37,FALSE)*E4763/L4763*20*0.001),0)*(1-G4763))),SUM(IFERROR(SUM(VLOOKUP(C4763,SpeciesLookup,37,FALSE)/L4763*'6. Look Up Tables'!$M$9*0.001),0)*(1-G4763)))</f>
        <v>0</v>
      </c>
      <c r="N4763" s="120" t="s">
        <v>114</v>
      </c>
      <c r="O4763" s="122">
        <f t="shared" si="447"/>
        <v>0</v>
      </c>
      <c r="P4763" s="123"/>
    </row>
    <row r="4764" spans="2:16" x14ac:dyDescent="0.2">
      <c r="B4764" s="124"/>
      <c r="C4764" s="137"/>
      <c r="D4764" s="138">
        <f t="shared" si="444"/>
        <v>0</v>
      </c>
      <c r="E4764" s="231"/>
      <c r="F4764" s="119"/>
      <c r="G4764" s="139">
        <f t="shared" si="448"/>
        <v>0</v>
      </c>
      <c r="H4764" s="140">
        <f t="shared" si="445"/>
        <v>0</v>
      </c>
      <c r="I4764" s="122">
        <f t="shared" si="449"/>
        <v>0</v>
      </c>
      <c r="K4764" s="120"/>
      <c r="L4764" s="141" t="e">
        <f t="shared" si="446"/>
        <v>#N/A</v>
      </c>
      <c r="M4764" s="142">
        <f>IF(C4764="ZZ Group",(SUM(IFERROR(SUM(VLOOKUP(C4764,SpeciesLookup,37,FALSE)*E4764/L4764*20*0.001),0)*(1-G4764))),SUM(IFERROR(SUM(VLOOKUP(C4764,SpeciesLookup,37,FALSE)/L4764*'6. Look Up Tables'!$M$9*0.001),0)*(1-G4764)))</f>
        <v>0</v>
      </c>
      <c r="N4764" s="120" t="s">
        <v>114</v>
      </c>
      <c r="O4764" s="122">
        <f t="shared" si="447"/>
        <v>0</v>
      </c>
      <c r="P4764" s="123"/>
    </row>
    <row r="4765" spans="2:16" x14ac:dyDescent="0.2">
      <c r="B4765" s="124"/>
      <c r="C4765" s="137"/>
      <c r="D4765" s="138">
        <f t="shared" si="444"/>
        <v>0</v>
      </c>
      <c r="E4765" s="231"/>
      <c r="F4765" s="119"/>
      <c r="G4765" s="139">
        <f t="shared" si="448"/>
        <v>0</v>
      </c>
      <c r="H4765" s="140">
        <f t="shared" si="445"/>
        <v>0</v>
      </c>
      <c r="I4765" s="122">
        <f t="shared" si="449"/>
        <v>0</v>
      </c>
      <c r="K4765" s="120"/>
      <c r="L4765" s="141" t="e">
        <f t="shared" si="446"/>
        <v>#N/A</v>
      </c>
      <c r="M4765" s="142">
        <f>IF(C4765="ZZ Group",(SUM(IFERROR(SUM(VLOOKUP(C4765,SpeciesLookup,37,FALSE)*E4765/L4765*20*0.001),0)*(1-G4765))),SUM(IFERROR(SUM(VLOOKUP(C4765,SpeciesLookup,37,FALSE)/L4765*'6. Look Up Tables'!$M$9*0.001),0)*(1-G4765)))</f>
        <v>0</v>
      </c>
      <c r="N4765" s="120" t="s">
        <v>114</v>
      </c>
      <c r="O4765" s="122">
        <f t="shared" si="447"/>
        <v>0</v>
      </c>
      <c r="P4765" s="123"/>
    </row>
    <row r="4766" spans="2:16" x14ac:dyDescent="0.2">
      <c r="B4766" s="124"/>
      <c r="C4766" s="137"/>
      <c r="D4766" s="138">
        <f t="shared" si="444"/>
        <v>0</v>
      </c>
      <c r="E4766" s="231"/>
      <c r="F4766" s="119"/>
      <c r="G4766" s="139">
        <f t="shared" si="448"/>
        <v>0</v>
      </c>
      <c r="H4766" s="140">
        <f t="shared" si="445"/>
        <v>0</v>
      </c>
      <c r="I4766" s="122">
        <f t="shared" si="449"/>
        <v>0</v>
      </c>
      <c r="K4766" s="120"/>
      <c r="L4766" s="141" t="e">
        <f t="shared" si="446"/>
        <v>#N/A</v>
      </c>
      <c r="M4766" s="142">
        <f>IF(C4766="ZZ Group",(SUM(IFERROR(SUM(VLOOKUP(C4766,SpeciesLookup,37,FALSE)*E4766/L4766*20*0.001),0)*(1-G4766))),SUM(IFERROR(SUM(VLOOKUP(C4766,SpeciesLookup,37,FALSE)/L4766*'6. Look Up Tables'!$M$9*0.001),0)*(1-G4766)))</f>
        <v>0</v>
      </c>
      <c r="N4766" s="120" t="s">
        <v>114</v>
      </c>
      <c r="O4766" s="122">
        <f t="shared" si="447"/>
        <v>0</v>
      </c>
      <c r="P4766" s="123"/>
    </row>
    <row r="4767" spans="2:16" x14ac:dyDescent="0.2">
      <c r="B4767" s="124"/>
      <c r="C4767" s="137"/>
      <c r="D4767" s="138">
        <f t="shared" si="444"/>
        <v>0</v>
      </c>
      <c r="E4767" s="231"/>
      <c r="F4767" s="119"/>
      <c r="G4767" s="139">
        <f t="shared" si="448"/>
        <v>0</v>
      </c>
      <c r="H4767" s="140">
        <f t="shared" si="445"/>
        <v>0</v>
      </c>
      <c r="I4767" s="122">
        <f t="shared" si="449"/>
        <v>0</v>
      </c>
      <c r="K4767" s="120"/>
      <c r="L4767" s="141" t="e">
        <f t="shared" si="446"/>
        <v>#N/A</v>
      </c>
      <c r="M4767" s="142">
        <f>IF(C4767="ZZ Group",(SUM(IFERROR(SUM(VLOOKUP(C4767,SpeciesLookup,37,FALSE)*E4767/L4767*20*0.001),0)*(1-G4767))),SUM(IFERROR(SUM(VLOOKUP(C4767,SpeciesLookup,37,FALSE)/L4767*'6. Look Up Tables'!$M$9*0.001),0)*(1-G4767)))</f>
        <v>0</v>
      </c>
      <c r="N4767" s="120" t="s">
        <v>114</v>
      </c>
      <c r="O4767" s="122">
        <f t="shared" si="447"/>
        <v>0</v>
      </c>
      <c r="P4767" s="123"/>
    </row>
    <row r="4768" spans="2:16" x14ac:dyDescent="0.2">
      <c r="B4768" s="124"/>
      <c r="C4768" s="137"/>
      <c r="D4768" s="138">
        <f t="shared" si="444"/>
        <v>0</v>
      </c>
      <c r="E4768" s="231"/>
      <c r="F4768" s="119"/>
      <c r="G4768" s="139">
        <f t="shared" si="448"/>
        <v>0</v>
      </c>
      <c r="H4768" s="140">
        <f t="shared" si="445"/>
        <v>0</v>
      </c>
      <c r="I4768" s="122">
        <f t="shared" si="449"/>
        <v>0</v>
      </c>
      <c r="K4768" s="120"/>
      <c r="L4768" s="141" t="e">
        <f t="shared" si="446"/>
        <v>#N/A</v>
      </c>
      <c r="M4768" s="142">
        <f>IF(C4768="ZZ Group",(SUM(IFERROR(SUM(VLOOKUP(C4768,SpeciesLookup,37,FALSE)*E4768/L4768*20*0.001),0)*(1-G4768))),SUM(IFERROR(SUM(VLOOKUP(C4768,SpeciesLookup,37,FALSE)/L4768*'6. Look Up Tables'!$M$9*0.001),0)*(1-G4768)))</f>
        <v>0</v>
      </c>
      <c r="N4768" s="120" t="s">
        <v>114</v>
      </c>
      <c r="O4768" s="122">
        <f t="shared" si="447"/>
        <v>0</v>
      </c>
      <c r="P4768" s="123"/>
    </row>
    <row r="4769" spans="2:16" x14ac:dyDescent="0.2">
      <c r="B4769" s="124"/>
      <c r="C4769" s="137"/>
      <c r="D4769" s="138">
        <f t="shared" si="444"/>
        <v>0</v>
      </c>
      <c r="E4769" s="231"/>
      <c r="F4769" s="119"/>
      <c r="G4769" s="139">
        <f t="shared" si="448"/>
        <v>0</v>
      </c>
      <c r="H4769" s="140">
        <f t="shared" si="445"/>
        <v>0</v>
      </c>
      <c r="I4769" s="122">
        <f t="shared" si="449"/>
        <v>0</v>
      </c>
      <c r="K4769" s="120"/>
      <c r="L4769" s="141" t="e">
        <f t="shared" si="446"/>
        <v>#N/A</v>
      </c>
      <c r="M4769" s="142">
        <f>IF(C4769="ZZ Group",(SUM(IFERROR(SUM(VLOOKUP(C4769,SpeciesLookup,37,FALSE)*E4769/L4769*20*0.001),0)*(1-G4769))),SUM(IFERROR(SUM(VLOOKUP(C4769,SpeciesLookup,37,FALSE)/L4769*'6. Look Up Tables'!$M$9*0.001),0)*(1-G4769)))</f>
        <v>0</v>
      </c>
      <c r="N4769" s="120" t="s">
        <v>114</v>
      </c>
      <c r="O4769" s="122">
        <f t="shared" si="447"/>
        <v>0</v>
      </c>
      <c r="P4769" s="123"/>
    </row>
    <row r="4770" spans="2:16" x14ac:dyDescent="0.2">
      <c r="B4770" s="124"/>
      <c r="C4770" s="137"/>
      <c r="D4770" s="138">
        <f t="shared" si="444"/>
        <v>0</v>
      </c>
      <c r="E4770" s="231"/>
      <c r="F4770" s="119"/>
      <c r="G4770" s="139">
        <f t="shared" si="448"/>
        <v>0</v>
      </c>
      <c r="H4770" s="140">
        <f t="shared" si="445"/>
        <v>0</v>
      </c>
      <c r="I4770" s="122">
        <f t="shared" si="449"/>
        <v>0</v>
      </c>
      <c r="K4770" s="120"/>
      <c r="L4770" s="141" t="e">
        <f t="shared" si="446"/>
        <v>#N/A</v>
      </c>
      <c r="M4770" s="142">
        <f>IF(C4770="ZZ Group",(SUM(IFERROR(SUM(VLOOKUP(C4770,SpeciesLookup,37,FALSE)*E4770/L4770*20*0.001),0)*(1-G4770))),SUM(IFERROR(SUM(VLOOKUP(C4770,SpeciesLookup,37,FALSE)/L4770*'6. Look Up Tables'!$M$9*0.001),0)*(1-G4770)))</f>
        <v>0</v>
      </c>
      <c r="N4770" s="120" t="s">
        <v>114</v>
      </c>
      <c r="O4770" s="122">
        <f t="shared" si="447"/>
        <v>0</v>
      </c>
      <c r="P4770" s="123"/>
    </row>
    <row r="4771" spans="2:16" x14ac:dyDescent="0.2">
      <c r="B4771" s="124"/>
      <c r="C4771" s="137"/>
      <c r="D4771" s="138">
        <f t="shared" si="444"/>
        <v>0</v>
      </c>
      <c r="E4771" s="231"/>
      <c r="F4771" s="119"/>
      <c r="G4771" s="139">
        <f t="shared" si="448"/>
        <v>0</v>
      </c>
      <c r="H4771" s="140">
        <f t="shared" si="445"/>
        <v>0</v>
      </c>
      <c r="I4771" s="122">
        <f t="shared" si="449"/>
        <v>0</v>
      </c>
      <c r="K4771" s="120"/>
      <c r="L4771" s="141" t="e">
        <f t="shared" si="446"/>
        <v>#N/A</v>
      </c>
      <c r="M4771" s="142">
        <f>IF(C4771="ZZ Group",(SUM(IFERROR(SUM(VLOOKUP(C4771,SpeciesLookup,37,FALSE)*E4771/L4771*20*0.001),0)*(1-G4771))),SUM(IFERROR(SUM(VLOOKUP(C4771,SpeciesLookup,37,FALSE)/L4771*'6. Look Up Tables'!$M$9*0.001),0)*(1-G4771)))</f>
        <v>0</v>
      </c>
      <c r="N4771" s="120" t="s">
        <v>114</v>
      </c>
      <c r="O4771" s="122">
        <f t="shared" si="447"/>
        <v>0</v>
      </c>
      <c r="P4771" s="123"/>
    </row>
    <row r="4772" spans="2:16" x14ac:dyDescent="0.2">
      <c r="B4772" s="124"/>
      <c r="C4772" s="137"/>
      <c r="D4772" s="138">
        <f t="shared" si="444"/>
        <v>0</v>
      </c>
      <c r="E4772" s="231"/>
      <c r="F4772" s="119"/>
      <c r="G4772" s="139">
        <f t="shared" si="448"/>
        <v>0</v>
      </c>
      <c r="H4772" s="140">
        <f t="shared" si="445"/>
        <v>0</v>
      </c>
      <c r="I4772" s="122">
        <f t="shared" si="449"/>
        <v>0</v>
      </c>
      <c r="K4772" s="120"/>
      <c r="L4772" s="141" t="e">
        <f t="shared" si="446"/>
        <v>#N/A</v>
      </c>
      <c r="M4772" s="142">
        <f>IF(C4772="ZZ Group",(SUM(IFERROR(SUM(VLOOKUP(C4772,SpeciesLookup,37,FALSE)*E4772/L4772*20*0.001),0)*(1-G4772))),SUM(IFERROR(SUM(VLOOKUP(C4772,SpeciesLookup,37,FALSE)/L4772*'6. Look Up Tables'!$M$9*0.001),0)*(1-G4772)))</f>
        <v>0</v>
      </c>
      <c r="N4772" s="120" t="s">
        <v>114</v>
      </c>
      <c r="O4772" s="122">
        <f t="shared" si="447"/>
        <v>0</v>
      </c>
      <c r="P4772" s="123"/>
    </row>
    <row r="4773" spans="2:16" x14ac:dyDescent="0.2">
      <c r="B4773" s="124"/>
      <c r="C4773" s="137"/>
      <c r="D4773" s="138">
        <f t="shared" si="444"/>
        <v>0</v>
      </c>
      <c r="E4773" s="231"/>
      <c r="F4773" s="119"/>
      <c r="G4773" s="139">
        <f t="shared" si="448"/>
        <v>0</v>
      </c>
      <c r="H4773" s="140">
        <f t="shared" si="445"/>
        <v>0</v>
      </c>
      <c r="I4773" s="122">
        <f t="shared" si="449"/>
        <v>0</v>
      </c>
      <c r="K4773" s="120"/>
      <c r="L4773" s="141" t="e">
        <f t="shared" si="446"/>
        <v>#N/A</v>
      </c>
      <c r="M4773" s="142">
        <f>IF(C4773="ZZ Group",(SUM(IFERROR(SUM(VLOOKUP(C4773,SpeciesLookup,37,FALSE)*E4773/L4773*20*0.001),0)*(1-G4773))),SUM(IFERROR(SUM(VLOOKUP(C4773,SpeciesLookup,37,FALSE)/L4773*'6. Look Up Tables'!$M$9*0.001),0)*(1-G4773)))</f>
        <v>0</v>
      </c>
      <c r="N4773" s="120" t="s">
        <v>114</v>
      </c>
      <c r="O4773" s="122">
        <f t="shared" si="447"/>
        <v>0</v>
      </c>
      <c r="P4773" s="123"/>
    </row>
    <row r="4774" spans="2:16" x14ac:dyDescent="0.2">
      <c r="B4774" s="124"/>
      <c r="C4774" s="137"/>
      <c r="D4774" s="138">
        <f t="shared" si="444"/>
        <v>0</v>
      </c>
      <c r="E4774" s="231"/>
      <c r="F4774" s="119"/>
      <c r="G4774" s="139">
        <f t="shared" si="448"/>
        <v>0</v>
      </c>
      <c r="H4774" s="140">
        <f t="shared" si="445"/>
        <v>0</v>
      </c>
      <c r="I4774" s="122">
        <f t="shared" si="449"/>
        <v>0</v>
      </c>
      <c r="K4774" s="120"/>
      <c r="L4774" s="141" t="e">
        <f t="shared" si="446"/>
        <v>#N/A</v>
      </c>
      <c r="M4774" s="142">
        <f>IF(C4774="ZZ Group",(SUM(IFERROR(SUM(VLOOKUP(C4774,SpeciesLookup,37,FALSE)*E4774/L4774*20*0.001),0)*(1-G4774))),SUM(IFERROR(SUM(VLOOKUP(C4774,SpeciesLookup,37,FALSE)/L4774*'6. Look Up Tables'!$M$9*0.001),0)*(1-G4774)))</f>
        <v>0</v>
      </c>
      <c r="N4774" s="120" t="s">
        <v>114</v>
      </c>
      <c r="O4774" s="122">
        <f t="shared" si="447"/>
        <v>0</v>
      </c>
      <c r="P4774" s="123"/>
    </row>
    <row r="4775" spans="2:16" x14ac:dyDescent="0.2">
      <c r="B4775" s="124"/>
      <c r="C4775" s="137"/>
      <c r="D4775" s="138">
        <f t="shared" si="444"/>
        <v>0</v>
      </c>
      <c r="E4775" s="231"/>
      <c r="F4775" s="119"/>
      <c r="G4775" s="139">
        <f t="shared" si="448"/>
        <v>0</v>
      </c>
      <c r="H4775" s="140">
        <f t="shared" si="445"/>
        <v>0</v>
      </c>
      <c r="I4775" s="122">
        <f t="shared" si="449"/>
        <v>0</v>
      </c>
      <c r="K4775" s="120"/>
      <c r="L4775" s="141" t="e">
        <f t="shared" si="446"/>
        <v>#N/A</v>
      </c>
      <c r="M4775" s="142">
        <f>IF(C4775="ZZ Group",(SUM(IFERROR(SUM(VLOOKUP(C4775,SpeciesLookup,37,FALSE)*E4775/L4775*20*0.001),0)*(1-G4775))),SUM(IFERROR(SUM(VLOOKUP(C4775,SpeciesLookup,37,FALSE)/L4775*'6. Look Up Tables'!$M$9*0.001),0)*(1-G4775)))</f>
        <v>0</v>
      </c>
      <c r="N4775" s="120" t="s">
        <v>114</v>
      </c>
      <c r="O4775" s="122">
        <f t="shared" si="447"/>
        <v>0</v>
      </c>
      <c r="P4775" s="123"/>
    </row>
    <row r="4776" spans="2:16" x14ac:dyDescent="0.2">
      <c r="B4776" s="124"/>
      <c r="C4776" s="137"/>
      <c r="D4776" s="138">
        <f t="shared" si="444"/>
        <v>0</v>
      </c>
      <c r="E4776" s="231"/>
      <c r="F4776" s="119"/>
      <c r="G4776" s="139">
        <f t="shared" si="448"/>
        <v>0</v>
      </c>
      <c r="H4776" s="140">
        <f t="shared" si="445"/>
        <v>0</v>
      </c>
      <c r="I4776" s="122">
        <f t="shared" si="449"/>
        <v>0</v>
      </c>
      <c r="K4776" s="120"/>
      <c r="L4776" s="141" t="e">
        <f t="shared" si="446"/>
        <v>#N/A</v>
      </c>
      <c r="M4776" s="142">
        <f>IF(C4776="ZZ Group",(SUM(IFERROR(SUM(VLOOKUP(C4776,SpeciesLookup,37,FALSE)*E4776/L4776*20*0.001),0)*(1-G4776))),SUM(IFERROR(SUM(VLOOKUP(C4776,SpeciesLookup,37,FALSE)/L4776*'6. Look Up Tables'!$M$9*0.001),0)*(1-G4776)))</f>
        <v>0</v>
      </c>
      <c r="N4776" s="120" t="s">
        <v>114</v>
      </c>
      <c r="O4776" s="122">
        <f t="shared" si="447"/>
        <v>0</v>
      </c>
      <c r="P4776" s="123"/>
    </row>
    <row r="4777" spans="2:16" x14ac:dyDescent="0.2">
      <c r="B4777" s="124"/>
      <c r="C4777" s="137"/>
      <c r="D4777" s="138">
        <f t="shared" si="444"/>
        <v>0</v>
      </c>
      <c r="E4777" s="231"/>
      <c r="F4777" s="119"/>
      <c r="G4777" s="139">
        <f t="shared" si="448"/>
        <v>0</v>
      </c>
      <c r="H4777" s="140">
        <f t="shared" si="445"/>
        <v>0</v>
      </c>
      <c r="I4777" s="122">
        <f t="shared" si="449"/>
        <v>0</v>
      </c>
      <c r="K4777" s="120"/>
      <c r="L4777" s="141" t="e">
        <f t="shared" si="446"/>
        <v>#N/A</v>
      </c>
      <c r="M4777" s="142">
        <f>IF(C4777="ZZ Group",(SUM(IFERROR(SUM(VLOOKUP(C4777,SpeciesLookup,37,FALSE)*E4777/L4777*20*0.001),0)*(1-G4777))),SUM(IFERROR(SUM(VLOOKUP(C4777,SpeciesLookup,37,FALSE)/L4777*'6. Look Up Tables'!$M$9*0.001),0)*(1-G4777)))</f>
        <v>0</v>
      </c>
      <c r="N4777" s="120" t="s">
        <v>114</v>
      </c>
      <c r="O4777" s="122">
        <f t="shared" si="447"/>
        <v>0</v>
      </c>
      <c r="P4777" s="123"/>
    </row>
    <row r="4778" spans="2:16" x14ac:dyDescent="0.2">
      <c r="B4778" s="124"/>
      <c r="C4778" s="137"/>
      <c r="D4778" s="138">
        <f t="shared" si="444"/>
        <v>0</v>
      </c>
      <c r="E4778" s="231"/>
      <c r="F4778" s="119"/>
      <c r="G4778" s="139">
        <f t="shared" si="448"/>
        <v>0</v>
      </c>
      <c r="H4778" s="140">
        <f t="shared" si="445"/>
        <v>0</v>
      </c>
      <c r="I4778" s="122">
        <f t="shared" si="449"/>
        <v>0</v>
      </c>
      <c r="K4778" s="120"/>
      <c r="L4778" s="141" t="e">
        <f t="shared" si="446"/>
        <v>#N/A</v>
      </c>
      <c r="M4778" s="142">
        <f>IF(C4778="ZZ Group",(SUM(IFERROR(SUM(VLOOKUP(C4778,SpeciesLookup,37,FALSE)*E4778/L4778*20*0.001),0)*(1-G4778))),SUM(IFERROR(SUM(VLOOKUP(C4778,SpeciesLookup,37,FALSE)/L4778*'6. Look Up Tables'!$M$9*0.001),0)*(1-G4778)))</f>
        <v>0</v>
      </c>
      <c r="N4778" s="120" t="s">
        <v>114</v>
      </c>
      <c r="O4778" s="122">
        <f t="shared" si="447"/>
        <v>0</v>
      </c>
      <c r="P4778" s="123"/>
    </row>
    <row r="4779" spans="2:16" x14ac:dyDescent="0.2">
      <c r="B4779" s="124"/>
      <c r="C4779" s="137"/>
      <c r="D4779" s="138">
        <f t="shared" si="444"/>
        <v>0</v>
      </c>
      <c r="E4779" s="231"/>
      <c r="F4779" s="119"/>
      <c r="G4779" s="139">
        <f t="shared" si="448"/>
        <v>0</v>
      </c>
      <c r="H4779" s="140">
        <f t="shared" si="445"/>
        <v>0</v>
      </c>
      <c r="I4779" s="122">
        <f t="shared" si="449"/>
        <v>0</v>
      </c>
      <c r="K4779" s="120"/>
      <c r="L4779" s="141" t="e">
        <f t="shared" si="446"/>
        <v>#N/A</v>
      </c>
      <c r="M4779" s="142">
        <f>IF(C4779="ZZ Group",(SUM(IFERROR(SUM(VLOOKUP(C4779,SpeciesLookup,37,FALSE)*E4779/L4779*20*0.001),0)*(1-G4779))),SUM(IFERROR(SUM(VLOOKUP(C4779,SpeciesLookup,37,FALSE)/L4779*'6. Look Up Tables'!$M$9*0.001),0)*(1-G4779)))</f>
        <v>0</v>
      </c>
      <c r="N4779" s="120" t="s">
        <v>114</v>
      </c>
      <c r="O4779" s="122">
        <f t="shared" si="447"/>
        <v>0</v>
      </c>
      <c r="P4779" s="123"/>
    </row>
    <row r="4780" spans="2:16" x14ac:dyDescent="0.2">
      <c r="B4780" s="124"/>
      <c r="C4780" s="137"/>
      <c r="D4780" s="138">
        <f t="shared" si="444"/>
        <v>0</v>
      </c>
      <c r="E4780" s="231"/>
      <c r="F4780" s="119"/>
      <c r="G4780" s="139">
        <f t="shared" si="448"/>
        <v>0</v>
      </c>
      <c r="H4780" s="140">
        <f t="shared" si="445"/>
        <v>0</v>
      </c>
      <c r="I4780" s="122">
        <f t="shared" si="449"/>
        <v>0</v>
      </c>
      <c r="K4780" s="120"/>
      <c r="L4780" s="141" t="e">
        <f t="shared" si="446"/>
        <v>#N/A</v>
      </c>
      <c r="M4780" s="142">
        <f>IF(C4780="ZZ Group",(SUM(IFERROR(SUM(VLOOKUP(C4780,SpeciesLookup,37,FALSE)*E4780/L4780*20*0.001),0)*(1-G4780))),SUM(IFERROR(SUM(VLOOKUP(C4780,SpeciesLookup,37,FALSE)/L4780*'6. Look Up Tables'!$M$9*0.001),0)*(1-G4780)))</f>
        <v>0</v>
      </c>
      <c r="N4780" s="120" t="s">
        <v>114</v>
      </c>
      <c r="O4780" s="122">
        <f t="shared" si="447"/>
        <v>0</v>
      </c>
      <c r="P4780" s="123"/>
    </row>
    <row r="4781" spans="2:16" x14ac:dyDescent="0.2">
      <c r="B4781" s="124"/>
      <c r="C4781" s="137"/>
      <c r="D4781" s="138">
        <f t="shared" si="444"/>
        <v>0</v>
      </c>
      <c r="E4781" s="231"/>
      <c r="F4781" s="119"/>
      <c r="G4781" s="139">
        <f t="shared" si="448"/>
        <v>0</v>
      </c>
      <c r="H4781" s="140">
        <f t="shared" si="445"/>
        <v>0</v>
      </c>
      <c r="I4781" s="122">
        <f t="shared" si="449"/>
        <v>0</v>
      </c>
      <c r="K4781" s="120"/>
      <c r="L4781" s="141" t="e">
        <f t="shared" si="446"/>
        <v>#N/A</v>
      </c>
      <c r="M4781" s="142">
        <f>IF(C4781="ZZ Group",(SUM(IFERROR(SUM(VLOOKUP(C4781,SpeciesLookup,37,FALSE)*E4781/L4781*20*0.001),0)*(1-G4781))),SUM(IFERROR(SUM(VLOOKUP(C4781,SpeciesLookup,37,FALSE)/L4781*'6. Look Up Tables'!$M$9*0.001),0)*(1-G4781)))</f>
        <v>0</v>
      </c>
      <c r="N4781" s="120" t="s">
        <v>114</v>
      </c>
      <c r="O4781" s="122">
        <f t="shared" si="447"/>
        <v>0</v>
      </c>
      <c r="P4781" s="123"/>
    </row>
    <row r="4782" spans="2:16" x14ac:dyDescent="0.2">
      <c r="B4782" s="124"/>
      <c r="C4782" s="137"/>
      <c r="D4782" s="138">
        <f t="shared" si="444"/>
        <v>0</v>
      </c>
      <c r="E4782" s="231"/>
      <c r="F4782" s="119"/>
      <c r="G4782" s="139">
        <f t="shared" si="448"/>
        <v>0</v>
      </c>
      <c r="H4782" s="140">
        <f t="shared" si="445"/>
        <v>0</v>
      </c>
      <c r="I4782" s="122">
        <f t="shared" si="449"/>
        <v>0</v>
      </c>
      <c r="K4782" s="120"/>
      <c r="L4782" s="141" t="e">
        <f t="shared" si="446"/>
        <v>#N/A</v>
      </c>
      <c r="M4782" s="142">
        <f>IF(C4782="ZZ Group",(SUM(IFERROR(SUM(VLOOKUP(C4782,SpeciesLookup,37,FALSE)*E4782/L4782*20*0.001),0)*(1-G4782))),SUM(IFERROR(SUM(VLOOKUP(C4782,SpeciesLookup,37,FALSE)/L4782*'6. Look Up Tables'!$M$9*0.001),0)*(1-G4782)))</f>
        <v>0</v>
      </c>
      <c r="N4782" s="120" t="s">
        <v>114</v>
      </c>
      <c r="O4782" s="122">
        <f t="shared" si="447"/>
        <v>0</v>
      </c>
      <c r="P4782" s="123"/>
    </row>
    <row r="4783" spans="2:16" x14ac:dyDescent="0.2">
      <c r="B4783" s="124"/>
      <c r="C4783" s="137"/>
      <c r="D4783" s="138">
        <f t="shared" si="444"/>
        <v>0</v>
      </c>
      <c r="E4783" s="231"/>
      <c r="F4783" s="119"/>
      <c r="G4783" s="139">
        <f t="shared" si="448"/>
        <v>0</v>
      </c>
      <c r="H4783" s="140">
        <f t="shared" si="445"/>
        <v>0</v>
      </c>
      <c r="I4783" s="122">
        <f t="shared" si="449"/>
        <v>0</v>
      </c>
      <c r="K4783" s="120"/>
      <c r="L4783" s="141" t="e">
        <f t="shared" si="446"/>
        <v>#N/A</v>
      </c>
      <c r="M4783" s="142">
        <f>IF(C4783="ZZ Group",(SUM(IFERROR(SUM(VLOOKUP(C4783,SpeciesLookup,37,FALSE)*E4783/L4783*20*0.001),0)*(1-G4783))),SUM(IFERROR(SUM(VLOOKUP(C4783,SpeciesLookup,37,FALSE)/L4783*'6. Look Up Tables'!$M$9*0.001),0)*(1-G4783)))</f>
        <v>0</v>
      </c>
      <c r="N4783" s="120" t="s">
        <v>114</v>
      </c>
      <c r="O4783" s="122">
        <f t="shared" si="447"/>
        <v>0</v>
      </c>
      <c r="P4783" s="123"/>
    </row>
    <row r="4784" spans="2:16" x14ac:dyDescent="0.2">
      <c r="B4784" s="124"/>
      <c r="C4784" s="137"/>
      <c r="D4784" s="138">
        <f t="shared" si="444"/>
        <v>0</v>
      </c>
      <c r="E4784" s="231"/>
      <c r="F4784" s="119"/>
      <c r="G4784" s="139">
        <f t="shared" si="448"/>
        <v>0</v>
      </c>
      <c r="H4784" s="140">
        <f t="shared" si="445"/>
        <v>0</v>
      </c>
      <c r="I4784" s="122">
        <f t="shared" si="449"/>
        <v>0</v>
      </c>
      <c r="K4784" s="120"/>
      <c r="L4784" s="141" t="e">
        <f t="shared" si="446"/>
        <v>#N/A</v>
      </c>
      <c r="M4784" s="142">
        <f>IF(C4784="ZZ Group",(SUM(IFERROR(SUM(VLOOKUP(C4784,SpeciesLookup,37,FALSE)*E4784/L4784*20*0.001),0)*(1-G4784))),SUM(IFERROR(SUM(VLOOKUP(C4784,SpeciesLookup,37,FALSE)/L4784*'6. Look Up Tables'!$M$9*0.001),0)*(1-G4784)))</f>
        <v>0</v>
      </c>
      <c r="N4784" s="120" t="s">
        <v>114</v>
      </c>
      <c r="O4784" s="122">
        <f t="shared" si="447"/>
        <v>0</v>
      </c>
      <c r="P4784" s="123"/>
    </row>
    <row r="4785" spans="2:16" x14ac:dyDescent="0.2">
      <c r="B4785" s="124"/>
      <c r="C4785" s="137"/>
      <c r="D4785" s="138">
        <f t="shared" si="444"/>
        <v>0</v>
      </c>
      <c r="E4785" s="231"/>
      <c r="F4785" s="119"/>
      <c r="G4785" s="139">
        <f t="shared" si="448"/>
        <v>0</v>
      </c>
      <c r="H4785" s="140">
        <f t="shared" si="445"/>
        <v>0</v>
      </c>
      <c r="I4785" s="122">
        <f t="shared" si="449"/>
        <v>0</v>
      </c>
      <c r="K4785" s="120"/>
      <c r="L4785" s="141" t="e">
        <f t="shared" si="446"/>
        <v>#N/A</v>
      </c>
      <c r="M4785" s="142">
        <f>IF(C4785="ZZ Group",(SUM(IFERROR(SUM(VLOOKUP(C4785,SpeciesLookup,37,FALSE)*E4785/L4785*20*0.001),0)*(1-G4785))),SUM(IFERROR(SUM(VLOOKUP(C4785,SpeciesLookup,37,FALSE)/L4785*'6. Look Up Tables'!$M$9*0.001),0)*(1-G4785)))</f>
        <v>0</v>
      </c>
      <c r="N4785" s="120" t="s">
        <v>114</v>
      </c>
      <c r="O4785" s="122">
        <f t="shared" si="447"/>
        <v>0</v>
      </c>
      <c r="P4785" s="123"/>
    </row>
    <row r="4786" spans="2:16" x14ac:dyDescent="0.2">
      <c r="B4786" s="124"/>
      <c r="C4786" s="137"/>
      <c r="D4786" s="138">
        <f t="shared" si="444"/>
        <v>0</v>
      </c>
      <c r="E4786" s="231"/>
      <c r="F4786" s="119"/>
      <c r="G4786" s="139">
        <f t="shared" si="448"/>
        <v>0</v>
      </c>
      <c r="H4786" s="140">
        <f t="shared" si="445"/>
        <v>0</v>
      </c>
      <c r="I4786" s="122">
        <f t="shared" si="449"/>
        <v>0</v>
      </c>
      <c r="K4786" s="120"/>
      <c r="L4786" s="141" t="e">
        <f t="shared" si="446"/>
        <v>#N/A</v>
      </c>
      <c r="M4786" s="142">
        <f>IF(C4786="ZZ Group",(SUM(IFERROR(SUM(VLOOKUP(C4786,SpeciesLookup,37,FALSE)*E4786/L4786*20*0.001),0)*(1-G4786))),SUM(IFERROR(SUM(VLOOKUP(C4786,SpeciesLookup,37,FALSE)/L4786*'6. Look Up Tables'!$M$9*0.001),0)*(1-G4786)))</f>
        <v>0</v>
      </c>
      <c r="N4786" s="120" t="s">
        <v>114</v>
      </c>
      <c r="O4786" s="122">
        <f t="shared" si="447"/>
        <v>0</v>
      </c>
      <c r="P4786" s="123"/>
    </row>
    <row r="4787" spans="2:16" x14ac:dyDescent="0.2">
      <c r="B4787" s="124"/>
      <c r="C4787" s="137"/>
      <c r="D4787" s="138">
        <f t="shared" si="444"/>
        <v>0</v>
      </c>
      <c r="E4787" s="231"/>
      <c r="F4787" s="119"/>
      <c r="G4787" s="139">
        <f t="shared" si="448"/>
        <v>0</v>
      </c>
      <c r="H4787" s="140">
        <f t="shared" si="445"/>
        <v>0</v>
      </c>
      <c r="I4787" s="122">
        <f t="shared" si="449"/>
        <v>0</v>
      </c>
      <c r="K4787" s="120"/>
      <c r="L4787" s="141" t="e">
        <f t="shared" si="446"/>
        <v>#N/A</v>
      </c>
      <c r="M4787" s="142">
        <f>IF(C4787="ZZ Group",(SUM(IFERROR(SUM(VLOOKUP(C4787,SpeciesLookup,37,FALSE)*E4787/L4787*20*0.001),0)*(1-G4787))),SUM(IFERROR(SUM(VLOOKUP(C4787,SpeciesLookup,37,FALSE)/L4787*'6. Look Up Tables'!$M$9*0.001),0)*(1-G4787)))</f>
        <v>0</v>
      </c>
      <c r="N4787" s="120" t="s">
        <v>114</v>
      </c>
      <c r="O4787" s="122">
        <f t="shared" si="447"/>
        <v>0</v>
      </c>
      <c r="P4787" s="123"/>
    </row>
    <row r="4788" spans="2:16" x14ac:dyDescent="0.2">
      <c r="B4788" s="124"/>
      <c r="C4788" s="137"/>
      <c r="D4788" s="138">
        <f t="shared" si="444"/>
        <v>0</v>
      </c>
      <c r="E4788" s="231"/>
      <c r="F4788" s="119"/>
      <c r="G4788" s="139">
        <f t="shared" si="448"/>
        <v>0</v>
      </c>
      <c r="H4788" s="140">
        <f t="shared" si="445"/>
        <v>0</v>
      </c>
      <c r="I4788" s="122">
        <f t="shared" si="449"/>
        <v>0</v>
      </c>
      <c r="K4788" s="120"/>
      <c r="L4788" s="141" t="e">
        <f t="shared" si="446"/>
        <v>#N/A</v>
      </c>
      <c r="M4788" s="142">
        <f>IF(C4788="ZZ Group",(SUM(IFERROR(SUM(VLOOKUP(C4788,SpeciesLookup,37,FALSE)*E4788/L4788*20*0.001),0)*(1-G4788))),SUM(IFERROR(SUM(VLOOKUP(C4788,SpeciesLookup,37,FALSE)/L4788*'6. Look Up Tables'!$M$9*0.001),0)*(1-G4788)))</f>
        <v>0</v>
      </c>
      <c r="N4788" s="120" t="s">
        <v>114</v>
      </c>
      <c r="O4788" s="122">
        <f t="shared" si="447"/>
        <v>0</v>
      </c>
      <c r="P4788" s="123"/>
    </row>
    <row r="4789" spans="2:16" x14ac:dyDescent="0.2">
      <c r="B4789" s="124"/>
      <c r="C4789" s="137"/>
      <c r="D4789" s="138">
        <f t="shared" si="444"/>
        <v>0</v>
      </c>
      <c r="E4789" s="231"/>
      <c r="F4789" s="119"/>
      <c r="G4789" s="139">
        <f t="shared" si="448"/>
        <v>0</v>
      </c>
      <c r="H4789" s="140">
        <f t="shared" si="445"/>
        <v>0</v>
      </c>
      <c r="I4789" s="122">
        <f t="shared" si="449"/>
        <v>0</v>
      </c>
      <c r="K4789" s="120"/>
      <c r="L4789" s="141" t="e">
        <f t="shared" si="446"/>
        <v>#N/A</v>
      </c>
      <c r="M4789" s="142">
        <f>IF(C4789="ZZ Group",(SUM(IFERROR(SUM(VLOOKUP(C4789,SpeciesLookup,37,FALSE)*E4789/L4789*20*0.001),0)*(1-G4789))),SUM(IFERROR(SUM(VLOOKUP(C4789,SpeciesLookup,37,FALSE)/L4789*'6. Look Up Tables'!$M$9*0.001),0)*(1-G4789)))</f>
        <v>0</v>
      </c>
      <c r="N4789" s="120" t="s">
        <v>114</v>
      </c>
      <c r="O4789" s="122">
        <f t="shared" si="447"/>
        <v>0</v>
      </c>
      <c r="P4789" s="123"/>
    </row>
    <row r="4790" spans="2:16" x14ac:dyDescent="0.2">
      <c r="B4790" s="124"/>
      <c r="C4790" s="137"/>
      <c r="D4790" s="138">
        <f t="shared" si="444"/>
        <v>0</v>
      </c>
      <c r="E4790" s="231"/>
      <c r="F4790" s="119"/>
      <c r="G4790" s="139">
        <f t="shared" si="448"/>
        <v>0</v>
      </c>
      <c r="H4790" s="140">
        <f t="shared" si="445"/>
        <v>0</v>
      </c>
      <c r="I4790" s="122">
        <f t="shared" si="449"/>
        <v>0</v>
      </c>
      <c r="K4790" s="120"/>
      <c r="L4790" s="141" t="e">
        <f t="shared" si="446"/>
        <v>#N/A</v>
      </c>
      <c r="M4790" s="142">
        <f>IF(C4790="ZZ Group",(SUM(IFERROR(SUM(VLOOKUP(C4790,SpeciesLookup,37,FALSE)*E4790/L4790*20*0.001),0)*(1-G4790))),SUM(IFERROR(SUM(VLOOKUP(C4790,SpeciesLookup,37,FALSE)/L4790*'6. Look Up Tables'!$M$9*0.001),0)*(1-G4790)))</f>
        <v>0</v>
      </c>
      <c r="N4790" s="120" t="s">
        <v>114</v>
      </c>
      <c r="O4790" s="122">
        <f t="shared" si="447"/>
        <v>0</v>
      </c>
      <c r="P4790" s="123"/>
    </row>
    <row r="4791" spans="2:16" x14ac:dyDescent="0.2">
      <c r="B4791" s="124"/>
      <c r="C4791" s="137"/>
      <c r="D4791" s="138">
        <f t="shared" si="444"/>
        <v>0</v>
      </c>
      <c r="E4791" s="231"/>
      <c r="F4791" s="119"/>
      <c r="G4791" s="139">
        <f t="shared" si="448"/>
        <v>0</v>
      </c>
      <c r="H4791" s="140">
        <f t="shared" si="445"/>
        <v>0</v>
      </c>
      <c r="I4791" s="122">
        <f t="shared" si="449"/>
        <v>0</v>
      </c>
      <c r="K4791" s="120"/>
      <c r="L4791" s="141" t="e">
        <f t="shared" si="446"/>
        <v>#N/A</v>
      </c>
      <c r="M4791" s="142">
        <f>IF(C4791="ZZ Group",(SUM(IFERROR(SUM(VLOOKUP(C4791,SpeciesLookup,37,FALSE)*E4791/L4791*20*0.001),0)*(1-G4791))),SUM(IFERROR(SUM(VLOOKUP(C4791,SpeciesLookup,37,FALSE)/L4791*'6. Look Up Tables'!$M$9*0.001),0)*(1-G4791)))</f>
        <v>0</v>
      </c>
      <c r="N4791" s="120" t="s">
        <v>114</v>
      </c>
      <c r="O4791" s="122">
        <f t="shared" si="447"/>
        <v>0</v>
      </c>
      <c r="P4791" s="123"/>
    </row>
    <row r="4792" spans="2:16" x14ac:dyDescent="0.2">
      <c r="B4792" s="124"/>
      <c r="C4792" s="137"/>
      <c r="D4792" s="138">
        <f t="shared" si="444"/>
        <v>0</v>
      </c>
      <c r="E4792" s="231"/>
      <c r="F4792" s="119"/>
      <c r="G4792" s="139">
        <f t="shared" si="448"/>
        <v>0</v>
      </c>
      <c r="H4792" s="140">
        <f t="shared" si="445"/>
        <v>0</v>
      </c>
      <c r="I4792" s="122">
        <f t="shared" si="449"/>
        <v>0</v>
      </c>
      <c r="K4792" s="120"/>
      <c r="L4792" s="141" t="e">
        <f t="shared" si="446"/>
        <v>#N/A</v>
      </c>
      <c r="M4792" s="142">
        <f>IF(C4792="ZZ Group",(SUM(IFERROR(SUM(VLOOKUP(C4792,SpeciesLookup,37,FALSE)*E4792/L4792*20*0.001),0)*(1-G4792))),SUM(IFERROR(SUM(VLOOKUP(C4792,SpeciesLookup,37,FALSE)/L4792*'6. Look Up Tables'!$M$9*0.001),0)*(1-G4792)))</f>
        <v>0</v>
      </c>
      <c r="N4792" s="120" t="s">
        <v>114</v>
      </c>
      <c r="O4792" s="122">
        <f t="shared" si="447"/>
        <v>0</v>
      </c>
      <c r="P4792" s="123"/>
    </row>
    <row r="4793" spans="2:16" x14ac:dyDescent="0.2">
      <c r="B4793" s="124"/>
      <c r="C4793" s="137"/>
      <c r="D4793" s="138">
        <f t="shared" si="444"/>
        <v>0</v>
      </c>
      <c r="E4793" s="231"/>
      <c r="F4793" s="119"/>
      <c r="G4793" s="139">
        <f t="shared" si="448"/>
        <v>0</v>
      </c>
      <c r="H4793" s="140">
        <f t="shared" si="445"/>
        <v>0</v>
      </c>
      <c r="I4793" s="122">
        <f t="shared" si="449"/>
        <v>0</v>
      </c>
      <c r="K4793" s="120"/>
      <c r="L4793" s="141" t="e">
        <f t="shared" si="446"/>
        <v>#N/A</v>
      </c>
      <c r="M4793" s="142">
        <f>IF(C4793="ZZ Group",(SUM(IFERROR(SUM(VLOOKUP(C4793,SpeciesLookup,37,FALSE)*E4793/L4793*20*0.001),0)*(1-G4793))),SUM(IFERROR(SUM(VLOOKUP(C4793,SpeciesLookup,37,FALSE)/L4793*'6. Look Up Tables'!$M$9*0.001),0)*(1-G4793)))</f>
        <v>0</v>
      </c>
      <c r="N4793" s="120" t="s">
        <v>114</v>
      </c>
      <c r="O4793" s="122">
        <f t="shared" si="447"/>
        <v>0</v>
      </c>
      <c r="P4793" s="123"/>
    </row>
    <row r="4794" spans="2:16" x14ac:dyDescent="0.2">
      <c r="B4794" s="124"/>
      <c r="C4794" s="137"/>
      <c r="D4794" s="138">
        <f t="shared" si="444"/>
        <v>0</v>
      </c>
      <c r="E4794" s="231"/>
      <c r="F4794" s="119"/>
      <c r="G4794" s="139">
        <f t="shared" si="448"/>
        <v>0</v>
      </c>
      <c r="H4794" s="140">
        <f t="shared" si="445"/>
        <v>0</v>
      </c>
      <c r="I4794" s="122">
        <f t="shared" si="449"/>
        <v>0</v>
      </c>
      <c r="K4794" s="120"/>
      <c r="L4794" s="141" t="e">
        <f t="shared" si="446"/>
        <v>#N/A</v>
      </c>
      <c r="M4794" s="142">
        <f>IF(C4794="ZZ Group",(SUM(IFERROR(SUM(VLOOKUP(C4794,SpeciesLookup,37,FALSE)*E4794/L4794*20*0.001),0)*(1-G4794))),SUM(IFERROR(SUM(VLOOKUP(C4794,SpeciesLookup,37,FALSE)/L4794*'6. Look Up Tables'!$M$9*0.001),0)*(1-G4794)))</f>
        <v>0</v>
      </c>
      <c r="N4794" s="120" t="s">
        <v>114</v>
      </c>
      <c r="O4794" s="122">
        <f t="shared" si="447"/>
        <v>0</v>
      </c>
      <c r="P4794" s="123"/>
    </row>
    <row r="4795" spans="2:16" x14ac:dyDescent="0.2">
      <c r="B4795" s="124"/>
      <c r="C4795" s="137"/>
      <c r="D4795" s="138">
        <f t="shared" si="444"/>
        <v>0</v>
      </c>
      <c r="E4795" s="231"/>
      <c r="F4795" s="119"/>
      <c r="G4795" s="139">
        <f t="shared" si="448"/>
        <v>0</v>
      </c>
      <c r="H4795" s="140">
        <f t="shared" si="445"/>
        <v>0</v>
      </c>
      <c r="I4795" s="122">
        <f t="shared" si="449"/>
        <v>0</v>
      </c>
      <c r="K4795" s="120"/>
      <c r="L4795" s="141" t="e">
        <f t="shared" si="446"/>
        <v>#N/A</v>
      </c>
      <c r="M4795" s="142">
        <f>IF(C4795="ZZ Group",(SUM(IFERROR(SUM(VLOOKUP(C4795,SpeciesLookup,37,FALSE)*E4795/L4795*20*0.001),0)*(1-G4795))),SUM(IFERROR(SUM(VLOOKUP(C4795,SpeciesLookup,37,FALSE)/L4795*'6. Look Up Tables'!$M$9*0.001),0)*(1-G4795)))</f>
        <v>0</v>
      </c>
      <c r="N4795" s="120" t="s">
        <v>114</v>
      </c>
      <c r="O4795" s="122">
        <f t="shared" si="447"/>
        <v>0</v>
      </c>
      <c r="P4795" s="123"/>
    </row>
    <row r="4796" spans="2:16" x14ac:dyDescent="0.2">
      <c r="B4796" s="124"/>
      <c r="C4796" s="137"/>
      <c r="D4796" s="138">
        <f t="shared" si="444"/>
        <v>0</v>
      </c>
      <c r="E4796" s="231"/>
      <c r="F4796" s="119"/>
      <c r="G4796" s="139">
        <f t="shared" si="448"/>
        <v>0</v>
      </c>
      <c r="H4796" s="140">
        <f t="shared" si="445"/>
        <v>0</v>
      </c>
      <c r="I4796" s="122">
        <f t="shared" si="449"/>
        <v>0</v>
      </c>
      <c r="K4796" s="120"/>
      <c r="L4796" s="141" t="e">
        <f t="shared" si="446"/>
        <v>#N/A</v>
      </c>
      <c r="M4796" s="142">
        <f>IF(C4796="ZZ Group",(SUM(IFERROR(SUM(VLOOKUP(C4796,SpeciesLookup,37,FALSE)*E4796/L4796*20*0.001),0)*(1-G4796))),SUM(IFERROR(SUM(VLOOKUP(C4796,SpeciesLookup,37,FALSE)/L4796*'6. Look Up Tables'!$M$9*0.001),0)*(1-G4796)))</f>
        <v>0</v>
      </c>
      <c r="N4796" s="120" t="s">
        <v>114</v>
      </c>
      <c r="O4796" s="122">
        <f t="shared" si="447"/>
        <v>0</v>
      </c>
      <c r="P4796" s="123"/>
    </row>
    <row r="4797" spans="2:16" x14ac:dyDescent="0.2">
      <c r="B4797" s="124"/>
      <c r="C4797" s="137"/>
      <c r="D4797" s="138">
        <f t="shared" si="444"/>
        <v>0</v>
      </c>
      <c r="E4797" s="231"/>
      <c r="F4797" s="119"/>
      <c r="G4797" s="139">
        <f t="shared" si="448"/>
        <v>0</v>
      </c>
      <c r="H4797" s="140">
        <f t="shared" si="445"/>
        <v>0</v>
      </c>
      <c r="I4797" s="122">
        <f t="shared" si="449"/>
        <v>0</v>
      </c>
      <c r="K4797" s="120"/>
      <c r="L4797" s="141" t="e">
        <f t="shared" si="446"/>
        <v>#N/A</v>
      </c>
      <c r="M4797" s="142">
        <f>IF(C4797="ZZ Group",(SUM(IFERROR(SUM(VLOOKUP(C4797,SpeciesLookup,37,FALSE)*E4797/L4797*20*0.001),0)*(1-G4797))),SUM(IFERROR(SUM(VLOOKUP(C4797,SpeciesLookup,37,FALSE)/L4797*'6. Look Up Tables'!$M$9*0.001),0)*(1-G4797)))</f>
        <v>0</v>
      </c>
      <c r="N4797" s="120" t="s">
        <v>114</v>
      </c>
      <c r="O4797" s="122">
        <f t="shared" si="447"/>
        <v>0</v>
      </c>
      <c r="P4797" s="123"/>
    </row>
    <row r="4798" spans="2:16" x14ac:dyDescent="0.2">
      <c r="B4798" s="124"/>
      <c r="C4798" s="137"/>
      <c r="D4798" s="138">
        <f t="shared" si="444"/>
        <v>0</v>
      </c>
      <c r="E4798" s="231"/>
      <c r="F4798" s="119"/>
      <c r="G4798" s="139">
        <f t="shared" si="448"/>
        <v>0</v>
      </c>
      <c r="H4798" s="140">
        <f t="shared" si="445"/>
        <v>0</v>
      </c>
      <c r="I4798" s="122">
        <f t="shared" si="449"/>
        <v>0</v>
      </c>
      <c r="K4798" s="120"/>
      <c r="L4798" s="141" t="e">
        <f t="shared" si="446"/>
        <v>#N/A</v>
      </c>
      <c r="M4798" s="142">
        <f>IF(C4798="ZZ Group",(SUM(IFERROR(SUM(VLOOKUP(C4798,SpeciesLookup,37,FALSE)*E4798/L4798*20*0.001),0)*(1-G4798))),SUM(IFERROR(SUM(VLOOKUP(C4798,SpeciesLookup,37,FALSE)/L4798*'6. Look Up Tables'!$M$9*0.001),0)*(1-G4798)))</f>
        <v>0</v>
      </c>
      <c r="N4798" s="120" t="s">
        <v>114</v>
      </c>
      <c r="O4798" s="122">
        <f t="shared" si="447"/>
        <v>0</v>
      </c>
      <c r="P4798" s="123"/>
    </row>
    <row r="4799" spans="2:16" x14ac:dyDescent="0.2">
      <c r="B4799" s="124"/>
      <c r="C4799" s="137"/>
      <c r="D4799" s="138">
        <f t="shared" si="444"/>
        <v>0</v>
      </c>
      <c r="E4799" s="231"/>
      <c r="F4799" s="119"/>
      <c r="G4799" s="139">
        <f t="shared" si="448"/>
        <v>0</v>
      </c>
      <c r="H4799" s="140">
        <f t="shared" si="445"/>
        <v>0</v>
      </c>
      <c r="I4799" s="122">
        <f t="shared" si="449"/>
        <v>0</v>
      </c>
      <c r="K4799" s="120"/>
      <c r="L4799" s="141" t="e">
        <f t="shared" si="446"/>
        <v>#N/A</v>
      </c>
      <c r="M4799" s="142">
        <f>IF(C4799="ZZ Group",(SUM(IFERROR(SUM(VLOOKUP(C4799,SpeciesLookup,37,FALSE)*E4799/L4799*20*0.001),0)*(1-G4799))),SUM(IFERROR(SUM(VLOOKUP(C4799,SpeciesLookup,37,FALSE)/L4799*'6. Look Up Tables'!$M$9*0.001),0)*(1-G4799)))</f>
        <v>0</v>
      </c>
      <c r="N4799" s="120" t="s">
        <v>114</v>
      </c>
      <c r="O4799" s="122">
        <f t="shared" si="447"/>
        <v>0</v>
      </c>
      <c r="P4799" s="123"/>
    </row>
    <row r="4800" spans="2:16" x14ac:dyDescent="0.2">
      <c r="B4800" s="124"/>
      <c r="C4800" s="137"/>
      <c r="D4800" s="138">
        <f t="shared" si="444"/>
        <v>0</v>
      </c>
      <c r="E4800" s="231"/>
      <c r="F4800" s="119"/>
      <c r="G4800" s="139">
        <f t="shared" si="448"/>
        <v>0</v>
      </c>
      <c r="H4800" s="140">
        <f t="shared" si="445"/>
        <v>0</v>
      </c>
      <c r="I4800" s="122">
        <f t="shared" si="449"/>
        <v>0</v>
      </c>
      <c r="K4800" s="120"/>
      <c r="L4800" s="141" t="e">
        <f t="shared" si="446"/>
        <v>#N/A</v>
      </c>
      <c r="M4800" s="142">
        <f>IF(C4800="ZZ Group",(SUM(IFERROR(SUM(VLOOKUP(C4800,SpeciesLookup,37,FALSE)*E4800/L4800*20*0.001),0)*(1-G4800))),SUM(IFERROR(SUM(VLOOKUP(C4800,SpeciesLookup,37,FALSE)/L4800*'6. Look Up Tables'!$M$9*0.001),0)*(1-G4800)))</f>
        <v>0</v>
      </c>
      <c r="N4800" s="120" t="s">
        <v>114</v>
      </c>
      <c r="O4800" s="122">
        <f t="shared" si="447"/>
        <v>0</v>
      </c>
      <c r="P4800" s="123"/>
    </row>
    <row r="4801" spans="2:16" x14ac:dyDescent="0.2">
      <c r="B4801" s="124"/>
      <c r="C4801" s="137"/>
      <c r="D4801" s="138">
        <f t="shared" ref="D4801:D4864" si="450">IFERROR(VLOOKUP(C4801,SpeciesLookup,25,FALSE),0)</f>
        <v>0</v>
      </c>
      <c r="E4801" s="231"/>
      <c r="F4801" s="119"/>
      <c r="G4801" s="139">
        <f t="shared" si="448"/>
        <v>0</v>
      </c>
      <c r="H4801" s="140">
        <f t="shared" ref="H4801:H4864" si="451">IFERROR(VLOOKUP(C4801,SpeciesLookup,26,FALSE),0)</f>
        <v>0</v>
      </c>
      <c r="I4801" s="122">
        <f t="shared" si="449"/>
        <v>0</v>
      </c>
      <c r="K4801" s="120"/>
      <c r="L4801" s="141" t="e">
        <f t="shared" ref="L4801:L4864" si="452">VLOOKUP(K4801,AWHC,2,FALSE)</f>
        <v>#N/A</v>
      </c>
      <c r="M4801" s="142">
        <f>IF(C4801="ZZ Group",(SUM(IFERROR(SUM(VLOOKUP(C4801,SpeciesLookup,37,FALSE)*E4801/L4801*20*0.001),0)*(1-G4801))),SUM(IFERROR(SUM(VLOOKUP(C4801,SpeciesLookup,37,FALSE)/L4801*'6. Look Up Tables'!$M$9*0.001),0)*(1-G4801)))</f>
        <v>0</v>
      </c>
      <c r="N4801" s="120" t="s">
        <v>114</v>
      </c>
      <c r="O4801" s="122">
        <f t="shared" ref="O4801:O4864" si="453">IF(N4801="Yes",M4801*0.8,M4801)</f>
        <v>0</v>
      </c>
      <c r="P4801" s="123"/>
    </row>
    <row r="4802" spans="2:16" x14ac:dyDescent="0.2">
      <c r="B4802" s="124"/>
      <c r="C4802" s="137"/>
      <c r="D4802" s="138">
        <f t="shared" si="450"/>
        <v>0</v>
      </c>
      <c r="E4802" s="231"/>
      <c r="F4802" s="119"/>
      <c r="G4802" s="139">
        <f t="shared" si="448"/>
        <v>0</v>
      </c>
      <c r="H4802" s="140">
        <f t="shared" si="451"/>
        <v>0</v>
      </c>
      <c r="I4802" s="122">
        <f t="shared" si="449"/>
        <v>0</v>
      </c>
      <c r="K4802" s="120"/>
      <c r="L4802" s="141" t="e">
        <f t="shared" si="452"/>
        <v>#N/A</v>
      </c>
      <c r="M4802" s="142">
        <f>IF(C4802="ZZ Group",(SUM(IFERROR(SUM(VLOOKUP(C4802,SpeciesLookup,37,FALSE)*E4802/L4802*20*0.001),0)*(1-G4802))),SUM(IFERROR(SUM(VLOOKUP(C4802,SpeciesLookup,37,FALSE)/L4802*'6. Look Up Tables'!$M$9*0.001),0)*(1-G4802)))</f>
        <v>0</v>
      </c>
      <c r="N4802" s="120" t="s">
        <v>114</v>
      </c>
      <c r="O4802" s="122">
        <f t="shared" si="453"/>
        <v>0</v>
      </c>
      <c r="P4802" s="123"/>
    </row>
    <row r="4803" spans="2:16" x14ac:dyDescent="0.2">
      <c r="B4803" s="124"/>
      <c r="C4803" s="137"/>
      <c r="D4803" s="138">
        <f t="shared" si="450"/>
        <v>0</v>
      </c>
      <c r="E4803" s="231"/>
      <c r="F4803" s="119"/>
      <c r="G4803" s="139">
        <f t="shared" si="448"/>
        <v>0</v>
      </c>
      <c r="H4803" s="140">
        <f t="shared" si="451"/>
        <v>0</v>
      </c>
      <c r="I4803" s="122">
        <f t="shared" si="449"/>
        <v>0</v>
      </c>
      <c r="K4803" s="120"/>
      <c r="L4803" s="141" t="e">
        <f t="shared" si="452"/>
        <v>#N/A</v>
      </c>
      <c r="M4803" s="142">
        <f>IF(C4803="ZZ Group",(SUM(IFERROR(SUM(VLOOKUP(C4803,SpeciesLookup,37,FALSE)*E4803/L4803*20*0.001),0)*(1-G4803))),SUM(IFERROR(SUM(VLOOKUP(C4803,SpeciesLookup,37,FALSE)/L4803*'6. Look Up Tables'!$M$9*0.001),0)*(1-G4803)))</f>
        <v>0</v>
      </c>
      <c r="N4803" s="120" t="s">
        <v>114</v>
      </c>
      <c r="O4803" s="122">
        <f t="shared" si="453"/>
        <v>0</v>
      </c>
      <c r="P4803" s="123"/>
    </row>
    <row r="4804" spans="2:16" x14ac:dyDescent="0.2">
      <c r="B4804" s="124"/>
      <c r="C4804" s="137"/>
      <c r="D4804" s="138">
        <f t="shared" si="450"/>
        <v>0</v>
      </c>
      <c r="E4804" s="231"/>
      <c r="F4804" s="119"/>
      <c r="G4804" s="139">
        <f t="shared" si="448"/>
        <v>0</v>
      </c>
      <c r="H4804" s="140">
        <f t="shared" si="451"/>
        <v>0</v>
      </c>
      <c r="I4804" s="122">
        <f t="shared" si="449"/>
        <v>0</v>
      </c>
      <c r="K4804" s="120"/>
      <c r="L4804" s="141" t="e">
        <f t="shared" si="452"/>
        <v>#N/A</v>
      </c>
      <c r="M4804" s="142">
        <f>IF(C4804="ZZ Group",(SUM(IFERROR(SUM(VLOOKUP(C4804,SpeciesLookup,37,FALSE)*E4804/L4804*20*0.001),0)*(1-G4804))),SUM(IFERROR(SUM(VLOOKUP(C4804,SpeciesLookup,37,FALSE)/L4804*'6. Look Up Tables'!$M$9*0.001),0)*(1-G4804)))</f>
        <v>0</v>
      </c>
      <c r="N4804" s="120" t="s">
        <v>114</v>
      </c>
      <c r="O4804" s="122">
        <f t="shared" si="453"/>
        <v>0</v>
      </c>
      <c r="P4804" s="123"/>
    </row>
    <row r="4805" spans="2:16" x14ac:dyDescent="0.2">
      <c r="B4805" s="124"/>
      <c r="C4805" s="137"/>
      <c r="D4805" s="138">
        <f t="shared" si="450"/>
        <v>0</v>
      </c>
      <c r="E4805" s="231"/>
      <c r="F4805" s="119"/>
      <c r="G4805" s="139">
        <f t="shared" si="448"/>
        <v>0</v>
      </c>
      <c r="H4805" s="140">
        <f t="shared" si="451"/>
        <v>0</v>
      </c>
      <c r="I4805" s="122">
        <f t="shared" si="449"/>
        <v>0</v>
      </c>
      <c r="K4805" s="120"/>
      <c r="L4805" s="141" t="e">
        <f t="shared" si="452"/>
        <v>#N/A</v>
      </c>
      <c r="M4805" s="142">
        <f>IF(C4805="ZZ Group",(SUM(IFERROR(SUM(VLOOKUP(C4805,SpeciesLookup,37,FALSE)*E4805/L4805*20*0.001),0)*(1-G4805))),SUM(IFERROR(SUM(VLOOKUP(C4805,SpeciesLookup,37,FALSE)/L4805*'6. Look Up Tables'!$M$9*0.001),0)*(1-G4805)))</f>
        <v>0</v>
      </c>
      <c r="N4805" s="120" t="s">
        <v>114</v>
      </c>
      <c r="O4805" s="122">
        <f t="shared" si="453"/>
        <v>0</v>
      </c>
      <c r="P4805" s="123"/>
    </row>
    <row r="4806" spans="2:16" x14ac:dyDescent="0.2">
      <c r="B4806" s="124"/>
      <c r="C4806" s="137"/>
      <c r="D4806" s="138">
        <f t="shared" si="450"/>
        <v>0</v>
      </c>
      <c r="E4806" s="231"/>
      <c r="F4806" s="119"/>
      <c r="G4806" s="139">
        <f t="shared" si="448"/>
        <v>0</v>
      </c>
      <c r="H4806" s="140">
        <f t="shared" si="451"/>
        <v>0</v>
      </c>
      <c r="I4806" s="122">
        <f t="shared" si="449"/>
        <v>0</v>
      </c>
      <c r="K4806" s="120"/>
      <c r="L4806" s="141" t="e">
        <f t="shared" si="452"/>
        <v>#N/A</v>
      </c>
      <c r="M4806" s="142">
        <f>IF(C4806="ZZ Group",(SUM(IFERROR(SUM(VLOOKUP(C4806,SpeciesLookup,37,FALSE)*E4806/L4806*20*0.001),0)*(1-G4806))),SUM(IFERROR(SUM(VLOOKUP(C4806,SpeciesLookup,37,FALSE)/L4806*'6. Look Up Tables'!$M$9*0.001),0)*(1-G4806)))</f>
        <v>0</v>
      </c>
      <c r="N4806" s="120" t="s">
        <v>114</v>
      </c>
      <c r="O4806" s="122">
        <f t="shared" si="453"/>
        <v>0</v>
      </c>
      <c r="P4806" s="123"/>
    </row>
    <row r="4807" spans="2:16" x14ac:dyDescent="0.2">
      <c r="B4807" s="124"/>
      <c r="C4807" s="137"/>
      <c r="D4807" s="138">
        <f t="shared" si="450"/>
        <v>0</v>
      </c>
      <c r="E4807" s="231"/>
      <c r="F4807" s="119"/>
      <c r="G4807" s="139">
        <f t="shared" si="448"/>
        <v>0</v>
      </c>
      <c r="H4807" s="140">
        <f t="shared" si="451"/>
        <v>0</v>
      </c>
      <c r="I4807" s="122">
        <f t="shared" si="449"/>
        <v>0</v>
      </c>
      <c r="K4807" s="120"/>
      <c r="L4807" s="141" t="e">
        <f t="shared" si="452"/>
        <v>#N/A</v>
      </c>
      <c r="M4807" s="142">
        <f>IF(C4807="ZZ Group",(SUM(IFERROR(SUM(VLOOKUP(C4807,SpeciesLookup,37,FALSE)*E4807/L4807*20*0.001),0)*(1-G4807))),SUM(IFERROR(SUM(VLOOKUP(C4807,SpeciesLookup,37,FALSE)/L4807*'6. Look Up Tables'!$M$9*0.001),0)*(1-G4807)))</f>
        <v>0</v>
      </c>
      <c r="N4807" s="120" t="s">
        <v>114</v>
      </c>
      <c r="O4807" s="122">
        <f t="shared" si="453"/>
        <v>0</v>
      </c>
      <c r="P4807" s="123"/>
    </row>
    <row r="4808" spans="2:16" x14ac:dyDescent="0.2">
      <c r="B4808" s="124"/>
      <c r="C4808" s="137"/>
      <c r="D4808" s="138">
        <f t="shared" si="450"/>
        <v>0</v>
      </c>
      <c r="E4808" s="231"/>
      <c r="F4808" s="119"/>
      <c r="G4808" s="139">
        <f t="shared" si="448"/>
        <v>0</v>
      </c>
      <c r="H4808" s="140">
        <f t="shared" si="451"/>
        <v>0</v>
      </c>
      <c r="I4808" s="122">
        <f t="shared" si="449"/>
        <v>0</v>
      </c>
      <c r="K4808" s="120"/>
      <c r="L4808" s="141" t="e">
        <f t="shared" si="452"/>
        <v>#N/A</v>
      </c>
      <c r="M4808" s="142">
        <f>IF(C4808="ZZ Group",(SUM(IFERROR(SUM(VLOOKUP(C4808,SpeciesLookup,37,FALSE)*E4808/L4808*20*0.001),0)*(1-G4808))),SUM(IFERROR(SUM(VLOOKUP(C4808,SpeciesLookup,37,FALSE)/L4808*'6. Look Up Tables'!$M$9*0.001),0)*(1-G4808)))</f>
        <v>0</v>
      </c>
      <c r="N4808" s="120" t="s">
        <v>114</v>
      </c>
      <c r="O4808" s="122">
        <f t="shared" si="453"/>
        <v>0</v>
      </c>
      <c r="P4808" s="123"/>
    </row>
    <row r="4809" spans="2:16" x14ac:dyDescent="0.2">
      <c r="B4809" s="124"/>
      <c r="C4809" s="137"/>
      <c r="D4809" s="138">
        <f t="shared" si="450"/>
        <v>0</v>
      </c>
      <c r="E4809" s="231"/>
      <c r="F4809" s="119"/>
      <c r="G4809" s="139">
        <f t="shared" si="448"/>
        <v>0</v>
      </c>
      <c r="H4809" s="140">
        <f t="shared" si="451"/>
        <v>0</v>
      </c>
      <c r="I4809" s="122">
        <f t="shared" si="449"/>
        <v>0</v>
      </c>
      <c r="K4809" s="120"/>
      <c r="L4809" s="141" t="e">
        <f t="shared" si="452"/>
        <v>#N/A</v>
      </c>
      <c r="M4809" s="142">
        <f>IF(C4809="ZZ Group",(SUM(IFERROR(SUM(VLOOKUP(C4809,SpeciesLookup,37,FALSE)*E4809/L4809*20*0.001),0)*(1-G4809))),SUM(IFERROR(SUM(VLOOKUP(C4809,SpeciesLookup,37,FALSE)/L4809*'6. Look Up Tables'!$M$9*0.001),0)*(1-G4809)))</f>
        <v>0</v>
      </c>
      <c r="N4809" s="120" t="s">
        <v>114</v>
      </c>
      <c r="O4809" s="122">
        <f t="shared" si="453"/>
        <v>0</v>
      </c>
      <c r="P4809" s="123"/>
    </row>
    <row r="4810" spans="2:16" x14ac:dyDescent="0.2">
      <c r="B4810" s="124"/>
      <c r="C4810" s="137"/>
      <c r="D4810" s="138">
        <f t="shared" si="450"/>
        <v>0</v>
      </c>
      <c r="E4810" s="231"/>
      <c r="F4810" s="119"/>
      <c r="G4810" s="139">
        <f t="shared" si="448"/>
        <v>0</v>
      </c>
      <c r="H4810" s="140">
        <f t="shared" si="451"/>
        <v>0</v>
      </c>
      <c r="I4810" s="122">
        <f t="shared" si="449"/>
        <v>0</v>
      </c>
      <c r="K4810" s="120"/>
      <c r="L4810" s="141" t="e">
        <f t="shared" si="452"/>
        <v>#N/A</v>
      </c>
      <c r="M4810" s="142">
        <f>IF(C4810="ZZ Group",(SUM(IFERROR(SUM(VLOOKUP(C4810,SpeciesLookup,37,FALSE)*E4810/L4810*20*0.001),0)*(1-G4810))),SUM(IFERROR(SUM(VLOOKUP(C4810,SpeciesLookup,37,FALSE)/L4810*'6. Look Up Tables'!$M$9*0.001),0)*(1-G4810)))</f>
        <v>0</v>
      </c>
      <c r="N4810" s="120" t="s">
        <v>114</v>
      </c>
      <c r="O4810" s="122">
        <f t="shared" si="453"/>
        <v>0</v>
      </c>
      <c r="P4810" s="123"/>
    </row>
    <row r="4811" spans="2:16" x14ac:dyDescent="0.2">
      <c r="B4811" s="124"/>
      <c r="C4811" s="137"/>
      <c r="D4811" s="138">
        <f t="shared" si="450"/>
        <v>0</v>
      </c>
      <c r="E4811" s="231"/>
      <c r="F4811" s="119"/>
      <c r="G4811" s="139">
        <f t="shared" si="448"/>
        <v>0</v>
      </c>
      <c r="H4811" s="140">
        <f t="shared" si="451"/>
        <v>0</v>
      </c>
      <c r="I4811" s="122">
        <f t="shared" si="449"/>
        <v>0</v>
      </c>
      <c r="K4811" s="120"/>
      <c r="L4811" s="141" t="e">
        <f t="shared" si="452"/>
        <v>#N/A</v>
      </c>
      <c r="M4811" s="142">
        <f>IF(C4811="ZZ Group",(SUM(IFERROR(SUM(VLOOKUP(C4811,SpeciesLookup,37,FALSE)*E4811/L4811*20*0.001),0)*(1-G4811))),SUM(IFERROR(SUM(VLOOKUP(C4811,SpeciesLookup,37,FALSE)/L4811*'6. Look Up Tables'!$M$9*0.001),0)*(1-G4811)))</f>
        <v>0</v>
      </c>
      <c r="N4811" s="120" t="s">
        <v>114</v>
      </c>
      <c r="O4811" s="122">
        <f t="shared" si="453"/>
        <v>0</v>
      </c>
      <c r="P4811" s="123"/>
    </row>
    <row r="4812" spans="2:16" x14ac:dyDescent="0.2">
      <c r="B4812" s="124"/>
      <c r="C4812" s="137"/>
      <c r="D4812" s="138">
        <f t="shared" si="450"/>
        <v>0</v>
      </c>
      <c r="E4812" s="231"/>
      <c r="F4812" s="119"/>
      <c r="G4812" s="139">
        <f t="shared" si="448"/>
        <v>0</v>
      </c>
      <c r="H4812" s="140">
        <f t="shared" si="451"/>
        <v>0</v>
      </c>
      <c r="I4812" s="122">
        <f t="shared" si="449"/>
        <v>0</v>
      </c>
      <c r="K4812" s="120"/>
      <c r="L4812" s="141" t="e">
        <f t="shared" si="452"/>
        <v>#N/A</v>
      </c>
      <c r="M4812" s="142">
        <f>IF(C4812="ZZ Group",(SUM(IFERROR(SUM(VLOOKUP(C4812,SpeciesLookup,37,FALSE)*E4812/L4812*20*0.001),0)*(1-G4812))),SUM(IFERROR(SUM(VLOOKUP(C4812,SpeciesLookup,37,FALSE)/L4812*'6. Look Up Tables'!$M$9*0.001),0)*(1-G4812)))</f>
        <v>0</v>
      </c>
      <c r="N4812" s="120" t="s">
        <v>114</v>
      </c>
      <c r="O4812" s="122">
        <f t="shared" si="453"/>
        <v>0</v>
      </c>
      <c r="P4812" s="123"/>
    </row>
    <row r="4813" spans="2:16" x14ac:dyDescent="0.2">
      <c r="B4813" s="124"/>
      <c r="C4813" s="137"/>
      <c r="D4813" s="138">
        <f t="shared" si="450"/>
        <v>0</v>
      </c>
      <c r="E4813" s="231"/>
      <c r="F4813" s="119"/>
      <c r="G4813" s="139">
        <f t="shared" ref="G4813:G4876" si="454">IF(C4813="ZZ Group",SUM(F4813/E4813),(IFERROR(SUM(F4813/(PI()*(D4813)^2)),0)))</f>
        <v>0</v>
      </c>
      <c r="H4813" s="140">
        <f t="shared" si="451"/>
        <v>0</v>
      </c>
      <c r="I4813" s="122">
        <f t="shared" ref="I4813:I4876" si="455">IFERROR(SUM(H4813*(1-G4813)),(E4813*(1-G4813)))</f>
        <v>0</v>
      </c>
      <c r="K4813" s="120"/>
      <c r="L4813" s="141" t="e">
        <f t="shared" si="452"/>
        <v>#N/A</v>
      </c>
      <c r="M4813" s="142">
        <f>IF(C4813="ZZ Group",(SUM(IFERROR(SUM(VLOOKUP(C4813,SpeciesLookup,37,FALSE)*E4813/L4813*20*0.001),0)*(1-G4813))),SUM(IFERROR(SUM(VLOOKUP(C4813,SpeciesLookup,37,FALSE)/L4813*'6. Look Up Tables'!$M$9*0.001),0)*(1-G4813)))</f>
        <v>0</v>
      </c>
      <c r="N4813" s="120" t="s">
        <v>114</v>
      </c>
      <c r="O4813" s="122">
        <f t="shared" si="453"/>
        <v>0</v>
      </c>
      <c r="P4813" s="123"/>
    </row>
    <row r="4814" spans="2:16" x14ac:dyDescent="0.2">
      <c r="B4814" s="124"/>
      <c r="C4814" s="137"/>
      <c r="D4814" s="138">
        <f t="shared" si="450"/>
        <v>0</v>
      </c>
      <c r="E4814" s="231"/>
      <c r="F4814" s="119"/>
      <c r="G4814" s="139">
        <f t="shared" si="454"/>
        <v>0</v>
      </c>
      <c r="H4814" s="140">
        <f t="shared" si="451"/>
        <v>0</v>
      </c>
      <c r="I4814" s="122">
        <f t="shared" si="455"/>
        <v>0</v>
      </c>
      <c r="K4814" s="120"/>
      <c r="L4814" s="141" t="e">
        <f t="shared" si="452"/>
        <v>#N/A</v>
      </c>
      <c r="M4814" s="142">
        <f>IF(C4814="ZZ Group",(SUM(IFERROR(SUM(VLOOKUP(C4814,SpeciesLookup,37,FALSE)*E4814/L4814*20*0.001),0)*(1-G4814))),SUM(IFERROR(SUM(VLOOKUP(C4814,SpeciesLookup,37,FALSE)/L4814*'6. Look Up Tables'!$M$9*0.001),0)*(1-G4814)))</f>
        <v>0</v>
      </c>
      <c r="N4814" s="120" t="s">
        <v>114</v>
      </c>
      <c r="O4814" s="122">
        <f t="shared" si="453"/>
        <v>0</v>
      </c>
      <c r="P4814" s="123"/>
    </row>
    <row r="4815" spans="2:16" x14ac:dyDescent="0.2">
      <c r="B4815" s="124"/>
      <c r="C4815" s="137"/>
      <c r="D4815" s="138">
        <f t="shared" si="450"/>
        <v>0</v>
      </c>
      <c r="E4815" s="231"/>
      <c r="F4815" s="119"/>
      <c r="G4815" s="139">
        <f t="shared" si="454"/>
        <v>0</v>
      </c>
      <c r="H4815" s="140">
        <f t="shared" si="451"/>
        <v>0</v>
      </c>
      <c r="I4815" s="122">
        <f t="shared" si="455"/>
        <v>0</v>
      </c>
      <c r="K4815" s="120"/>
      <c r="L4815" s="141" t="e">
        <f t="shared" si="452"/>
        <v>#N/A</v>
      </c>
      <c r="M4815" s="142">
        <f>IF(C4815="ZZ Group",(SUM(IFERROR(SUM(VLOOKUP(C4815,SpeciesLookup,37,FALSE)*E4815/L4815*20*0.001),0)*(1-G4815))),SUM(IFERROR(SUM(VLOOKUP(C4815,SpeciesLookup,37,FALSE)/L4815*'6. Look Up Tables'!$M$9*0.001),0)*(1-G4815)))</f>
        <v>0</v>
      </c>
      <c r="N4815" s="120" t="s">
        <v>114</v>
      </c>
      <c r="O4815" s="122">
        <f t="shared" si="453"/>
        <v>0</v>
      </c>
      <c r="P4815" s="123"/>
    </row>
    <row r="4816" spans="2:16" x14ac:dyDescent="0.2">
      <c r="B4816" s="124"/>
      <c r="C4816" s="137"/>
      <c r="D4816" s="138">
        <f t="shared" si="450"/>
        <v>0</v>
      </c>
      <c r="E4816" s="231"/>
      <c r="F4816" s="119"/>
      <c r="G4816" s="139">
        <f t="shared" si="454"/>
        <v>0</v>
      </c>
      <c r="H4816" s="140">
        <f t="shared" si="451"/>
        <v>0</v>
      </c>
      <c r="I4816" s="122">
        <f t="shared" si="455"/>
        <v>0</v>
      </c>
      <c r="K4816" s="120"/>
      <c r="L4816" s="141" t="e">
        <f t="shared" si="452"/>
        <v>#N/A</v>
      </c>
      <c r="M4816" s="142">
        <f>IF(C4816="ZZ Group",(SUM(IFERROR(SUM(VLOOKUP(C4816,SpeciesLookup,37,FALSE)*E4816/L4816*20*0.001),0)*(1-G4816))),SUM(IFERROR(SUM(VLOOKUP(C4816,SpeciesLookup,37,FALSE)/L4816*'6. Look Up Tables'!$M$9*0.001),0)*(1-G4816)))</f>
        <v>0</v>
      </c>
      <c r="N4816" s="120" t="s">
        <v>114</v>
      </c>
      <c r="O4816" s="122">
        <f t="shared" si="453"/>
        <v>0</v>
      </c>
      <c r="P4816" s="123"/>
    </row>
    <row r="4817" spans="2:16" x14ac:dyDescent="0.2">
      <c r="B4817" s="124"/>
      <c r="C4817" s="137"/>
      <c r="D4817" s="138">
        <f t="shared" si="450"/>
        <v>0</v>
      </c>
      <c r="E4817" s="231"/>
      <c r="F4817" s="119"/>
      <c r="G4817" s="139">
        <f t="shared" si="454"/>
        <v>0</v>
      </c>
      <c r="H4817" s="140">
        <f t="shared" si="451"/>
        <v>0</v>
      </c>
      <c r="I4817" s="122">
        <f t="shared" si="455"/>
        <v>0</v>
      </c>
      <c r="K4817" s="120"/>
      <c r="L4817" s="141" t="e">
        <f t="shared" si="452"/>
        <v>#N/A</v>
      </c>
      <c r="M4817" s="142">
        <f>IF(C4817="ZZ Group",(SUM(IFERROR(SUM(VLOOKUP(C4817,SpeciesLookup,37,FALSE)*E4817/L4817*20*0.001),0)*(1-G4817))),SUM(IFERROR(SUM(VLOOKUP(C4817,SpeciesLookup,37,FALSE)/L4817*'6. Look Up Tables'!$M$9*0.001),0)*(1-G4817)))</f>
        <v>0</v>
      </c>
      <c r="N4817" s="120" t="s">
        <v>114</v>
      </c>
      <c r="O4817" s="122">
        <f t="shared" si="453"/>
        <v>0</v>
      </c>
      <c r="P4817" s="123"/>
    </row>
    <row r="4818" spans="2:16" x14ac:dyDescent="0.2">
      <c r="B4818" s="124"/>
      <c r="C4818" s="137"/>
      <c r="D4818" s="138">
        <f t="shared" si="450"/>
        <v>0</v>
      </c>
      <c r="E4818" s="231"/>
      <c r="F4818" s="119"/>
      <c r="G4818" s="139">
        <f t="shared" si="454"/>
        <v>0</v>
      </c>
      <c r="H4818" s="140">
        <f t="shared" si="451"/>
        <v>0</v>
      </c>
      <c r="I4818" s="122">
        <f t="shared" si="455"/>
        <v>0</v>
      </c>
      <c r="K4818" s="120"/>
      <c r="L4818" s="141" t="e">
        <f t="shared" si="452"/>
        <v>#N/A</v>
      </c>
      <c r="M4818" s="142">
        <f>IF(C4818="ZZ Group",(SUM(IFERROR(SUM(VLOOKUP(C4818,SpeciesLookup,37,FALSE)*E4818/L4818*20*0.001),0)*(1-G4818))),SUM(IFERROR(SUM(VLOOKUP(C4818,SpeciesLookup,37,FALSE)/L4818*'6. Look Up Tables'!$M$9*0.001),0)*(1-G4818)))</f>
        <v>0</v>
      </c>
      <c r="N4818" s="120" t="s">
        <v>114</v>
      </c>
      <c r="O4818" s="122">
        <f t="shared" si="453"/>
        <v>0</v>
      </c>
      <c r="P4818" s="123"/>
    </row>
    <row r="4819" spans="2:16" x14ac:dyDescent="0.2">
      <c r="B4819" s="124"/>
      <c r="C4819" s="137"/>
      <c r="D4819" s="138">
        <f t="shared" si="450"/>
        <v>0</v>
      </c>
      <c r="E4819" s="231"/>
      <c r="F4819" s="119"/>
      <c r="G4819" s="139">
        <f t="shared" si="454"/>
        <v>0</v>
      </c>
      <c r="H4819" s="140">
        <f t="shared" si="451"/>
        <v>0</v>
      </c>
      <c r="I4819" s="122">
        <f t="shared" si="455"/>
        <v>0</v>
      </c>
      <c r="K4819" s="120"/>
      <c r="L4819" s="141" t="e">
        <f t="shared" si="452"/>
        <v>#N/A</v>
      </c>
      <c r="M4819" s="142">
        <f>IF(C4819="ZZ Group",(SUM(IFERROR(SUM(VLOOKUP(C4819,SpeciesLookup,37,FALSE)*E4819/L4819*20*0.001),0)*(1-G4819))),SUM(IFERROR(SUM(VLOOKUP(C4819,SpeciesLookup,37,FALSE)/L4819*'6. Look Up Tables'!$M$9*0.001),0)*(1-G4819)))</f>
        <v>0</v>
      </c>
      <c r="N4819" s="120" t="s">
        <v>114</v>
      </c>
      <c r="O4819" s="122">
        <f t="shared" si="453"/>
        <v>0</v>
      </c>
      <c r="P4819" s="123"/>
    </row>
    <row r="4820" spans="2:16" x14ac:dyDescent="0.2">
      <c r="B4820" s="124"/>
      <c r="C4820" s="137"/>
      <c r="D4820" s="138">
        <f t="shared" si="450"/>
        <v>0</v>
      </c>
      <c r="E4820" s="231"/>
      <c r="F4820" s="119"/>
      <c r="G4820" s="139">
        <f t="shared" si="454"/>
        <v>0</v>
      </c>
      <c r="H4820" s="140">
        <f t="shared" si="451"/>
        <v>0</v>
      </c>
      <c r="I4820" s="122">
        <f t="shared" si="455"/>
        <v>0</v>
      </c>
      <c r="K4820" s="120"/>
      <c r="L4820" s="141" t="e">
        <f t="shared" si="452"/>
        <v>#N/A</v>
      </c>
      <c r="M4820" s="142">
        <f>IF(C4820="ZZ Group",(SUM(IFERROR(SUM(VLOOKUP(C4820,SpeciesLookup,37,FALSE)*E4820/L4820*20*0.001),0)*(1-G4820))),SUM(IFERROR(SUM(VLOOKUP(C4820,SpeciesLookup,37,FALSE)/L4820*'6. Look Up Tables'!$M$9*0.001),0)*(1-G4820)))</f>
        <v>0</v>
      </c>
      <c r="N4820" s="120" t="s">
        <v>114</v>
      </c>
      <c r="O4820" s="122">
        <f t="shared" si="453"/>
        <v>0</v>
      </c>
      <c r="P4820" s="123"/>
    </row>
    <row r="4821" spans="2:16" x14ac:dyDescent="0.2">
      <c r="B4821" s="124"/>
      <c r="C4821" s="137"/>
      <c r="D4821" s="138">
        <f t="shared" si="450"/>
        <v>0</v>
      </c>
      <c r="E4821" s="231"/>
      <c r="F4821" s="119"/>
      <c r="G4821" s="139">
        <f t="shared" si="454"/>
        <v>0</v>
      </c>
      <c r="H4821" s="140">
        <f t="shared" si="451"/>
        <v>0</v>
      </c>
      <c r="I4821" s="122">
        <f t="shared" si="455"/>
        <v>0</v>
      </c>
      <c r="K4821" s="120"/>
      <c r="L4821" s="141" t="e">
        <f t="shared" si="452"/>
        <v>#N/A</v>
      </c>
      <c r="M4821" s="142">
        <f>IF(C4821="ZZ Group",(SUM(IFERROR(SUM(VLOOKUP(C4821,SpeciesLookup,37,FALSE)*E4821/L4821*20*0.001),0)*(1-G4821))),SUM(IFERROR(SUM(VLOOKUP(C4821,SpeciesLookup,37,FALSE)/L4821*'6. Look Up Tables'!$M$9*0.001),0)*(1-G4821)))</f>
        <v>0</v>
      </c>
      <c r="N4821" s="120" t="s">
        <v>114</v>
      </c>
      <c r="O4821" s="122">
        <f t="shared" si="453"/>
        <v>0</v>
      </c>
      <c r="P4821" s="123"/>
    </row>
    <row r="4822" spans="2:16" x14ac:dyDescent="0.2">
      <c r="B4822" s="124"/>
      <c r="C4822" s="137"/>
      <c r="D4822" s="138">
        <f t="shared" si="450"/>
        <v>0</v>
      </c>
      <c r="E4822" s="231"/>
      <c r="F4822" s="119"/>
      <c r="G4822" s="139">
        <f t="shared" si="454"/>
        <v>0</v>
      </c>
      <c r="H4822" s="140">
        <f t="shared" si="451"/>
        <v>0</v>
      </c>
      <c r="I4822" s="122">
        <f t="shared" si="455"/>
        <v>0</v>
      </c>
      <c r="K4822" s="120"/>
      <c r="L4822" s="141" t="e">
        <f t="shared" si="452"/>
        <v>#N/A</v>
      </c>
      <c r="M4822" s="142">
        <f>IF(C4822="ZZ Group",(SUM(IFERROR(SUM(VLOOKUP(C4822,SpeciesLookup,37,FALSE)*E4822/L4822*20*0.001),0)*(1-G4822))),SUM(IFERROR(SUM(VLOOKUP(C4822,SpeciesLookup,37,FALSE)/L4822*'6. Look Up Tables'!$M$9*0.001),0)*(1-G4822)))</f>
        <v>0</v>
      </c>
      <c r="N4822" s="120" t="s">
        <v>114</v>
      </c>
      <c r="O4822" s="122">
        <f t="shared" si="453"/>
        <v>0</v>
      </c>
      <c r="P4822" s="123"/>
    </row>
    <row r="4823" spans="2:16" x14ac:dyDescent="0.2">
      <c r="B4823" s="124"/>
      <c r="C4823" s="137"/>
      <c r="D4823" s="138">
        <f t="shared" si="450"/>
        <v>0</v>
      </c>
      <c r="E4823" s="231"/>
      <c r="F4823" s="119"/>
      <c r="G4823" s="139">
        <f t="shared" si="454"/>
        <v>0</v>
      </c>
      <c r="H4823" s="140">
        <f t="shared" si="451"/>
        <v>0</v>
      </c>
      <c r="I4823" s="122">
        <f t="shared" si="455"/>
        <v>0</v>
      </c>
      <c r="K4823" s="120"/>
      <c r="L4823" s="141" t="e">
        <f t="shared" si="452"/>
        <v>#N/A</v>
      </c>
      <c r="M4823" s="142">
        <f>IF(C4823="ZZ Group",(SUM(IFERROR(SUM(VLOOKUP(C4823,SpeciesLookup,37,FALSE)*E4823/L4823*20*0.001),0)*(1-G4823))),SUM(IFERROR(SUM(VLOOKUP(C4823,SpeciesLookup,37,FALSE)/L4823*'6. Look Up Tables'!$M$9*0.001),0)*(1-G4823)))</f>
        <v>0</v>
      </c>
      <c r="N4823" s="120" t="s">
        <v>114</v>
      </c>
      <c r="O4823" s="122">
        <f t="shared" si="453"/>
        <v>0</v>
      </c>
      <c r="P4823" s="123"/>
    </row>
    <row r="4824" spans="2:16" x14ac:dyDescent="0.2">
      <c r="B4824" s="124"/>
      <c r="C4824" s="137"/>
      <c r="D4824" s="138">
        <f t="shared" si="450"/>
        <v>0</v>
      </c>
      <c r="E4824" s="231"/>
      <c r="F4824" s="119"/>
      <c r="G4824" s="139">
        <f t="shared" si="454"/>
        <v>0</v>
      </c>
      <c r="H4824" s="140">
        <f t="shared" si="451"/>
        <v>0</v>
      </c>
      <c r="I4824" s="122">
        <f t="shared" si="455"/>
        <v>0</v>
      </c>
      <c r="K4824" s="120"/>
      <c r="L4824" s="141" t="e">
        <f t="shared" si="452"/>
        <v>#N/A</v>
      </c>
      <c r="M4824" s="142">
        <f>IF(C4824="ZZ Group",(SUM(IFERROR(SUM(VLOOKUP(C4824,SpeciesLookup,37,FALSE)*E4824/L4824*20*0.001),0)*(1-G4824))),SUM(IFERROR(SUM(VLOOKUP(C4824,SpeciesLookup,37,FALSE)/L4824*'6. Look Up Tables'!$M$9*0.001),0)*(1-G4824)))</f>
        <v>0</v>
      </c>
      <c r="N4824" s="120" t="s">
        <v>114</v>
      </c>
      <c r="O4824" s="122">
        <f t="shared" si="453"/>
        <v>0</v>
      </c>
      <c r="P4824" s="123"/>
    </row>
    <row r="4825" spans="2:16" x14ac:dyDescent="0.2">
      <c r="B4825" s="124"/>
      <c r="C4825" s="137"/>
      <c r="D4825" s="138">
        <f t="shared" si="450"/>
        <v>0</v>
      </c>
      <c r="E4825" s="231"/>
      <c r="F4825" s="119"/>
      <c r="G4825" s="139">
        <f t="shared" si="454"/>
        <v>0</v>
      </c>
      <c r="H4825" s="140">
        <f t="shared" si="451"/>
        <v>0</v>
      </c>
      <c r="I4825" s="122">
        <f t="shared" si="455"/>
        <v>0</v>
      </c>
      <c r="K4825" s="120"/>
      <c r="L4825" s="141" t="e">
        <f t="shared" si="452"/>
        <v>#N/A</v>
      </c>
      <c r="M4825" s="142">
        <f>IF(C4825="ZZ Group",(SUM(IFERROR(SUM(VLOOKUP(C4825,SpeciesLookup,37,FALSE)*E4825/L4825*20*0.001),0)*(1-G4825))),SUM(IFERROR(SUM(VLOOKUP(C4825,SpeciesLookup,37,FALSE)/L4825*'6. Look Up Tables'!$M$9*0.001),0)*(1-G4825)))</f>
        <v>0</v>
      </c>
      <c r="N4825" s="120" t="s">
        <v>114</v>
      </c>
      <c r="O4825" s="122">
        <f t="shared" si="453"/>
        <v>0</v>
      </c>
      <c r="P4825" s="123"/>
    </row>
    <row r="4826" spans="2:16" x14ac:dyDescent="0.2">
      <c r="B4826" s="124"/>
      <c r="C4826" s="137"/>
      <c r="D4826" s="138">
        <f t="shared" si="450"/>
        <v>0</v>
      </c>
      <c r="E4826" s="231"/>
      <c r="F4826" s="119"/>
      <c r="G4826" s="139">
        <f t="shared" si="454"/>
        <v>0</v>
      </c>
      <c r="H4826" s="140">
        <f t="shared" si="451"/>
        <v>0</v>
      </c>
      <c r="I4826" s="122">
        <f t="shared" si="455"/>
        <v>0</v>
      </c>
      <c r="K4826" s="120"/>
      <c r="L4826" s="141" t="e">
        <f t="shared" si="452"/>
        <v>#N/A</v>
      </c>
      <c r="M4826" s="142">
        <f>IF(C4826="ZZ Group",(SUM(IFERROR(SUM(VLOOKUP(C4826,SpeciesLookup,37,FALSE)*E4826/L4826*20*0.001),0)*(1-G4826))),SUM(IFERROR(SUM(VLOOKUP(C4826,SpeciesLookup,37,FALSE)/L4826*'6. Look Up Tables'!$M$9*0.001),0)*(1-G4826)))</f>
        <v>0</v>
      </c>
      <c r="N4826" s="120" t="s">
        <v>114</v>
      </c>
      <c r="O4826" s="122">
        <f t="shared" si="453"/>
        <v>0</v>
      </c>
      <c r="P4826" s="123"/>
    </row>
    <row r="4827" spans="2:16" x14ac:dyDescent="0.2">
      <c r="B4827" s="124"/>
      <c r="C4827" s="137"/>
      <c r="D4827" s="138">
        <f t="shared" si="450"/>
        <v>0</v>
      </c>
      <c r="E4827" s="231"/>
      <c r="F4827" s="119"/>
      <c r="G4827" s="139">
        <f t="shared" si="454"/>
        <v>0</v>
      </c>
      <c r="H4827" s="140">
        <f t="shared" si="451"/>
        <v>0</v>
      </c>
      <c r="I4827" s="122">
        <f t="shared" si="455"/>
        <v>0</v>
      </c>
      <c r="K4827" s="120"/>
      <c r="L4827" s="141" t="e">
        <f t="shared" si="452"/>
        <v>#N/A</v>
      </c>
      <c r="M4827" s="142">
        <f>IF(C4827="ZZ Group",(SUM(IFERROR(SUM(VLOOKUP(C4827,SpeciesLookup,37,FALSE)*E4827/L4827*20*0.001),0)*(1-G4827))),SUM(IFERROR(SUM(VLOOKUP(C4827,SpeciesLookup,37,FALSE)/L4827*'6. Look Up Tables'!$M$9*0.001),0)*(1-G4827)))</f>
        <v>0</v>
      </c>
      <c r="N4827" s="120" t="s">
        <v>114</v>
      </c>
      <c r="O4827" s="122">
        <f t="shared" si="453"/>
        <v>0</v>
      </c>
      <c r="P4827" s="123"/>
    </row>
    <row r="4828" spans="2:16" x14ac:dyDescent="0.2">
      <c r="B4828" s="124"/>
      <c r="C4828" s="137"/>
      <c r="D4828" s="138">
        <f t="shared" si="450"/>
        <v>0</v>
      </c>
      <c r="E4828" s="231"/>
      <c r="F4828" s="119"/>
      <c r="G4828" s="139">
        <f t="shared" si="454"/>
        <v>0</v>
      </c>
      <c r="H4828" s="140">
        <f t="shared" si="451"/>
        <v>0</v>
      </c>
      <c r="I4828" s="122">
        <f t="shared" si="455"/>
        <v>0</v>
      </c>
      <c r="K4828" s="120"/>
      <c r="L4828" s="141" t="e">
        <f t="shared" si="452"/>
        <v>#N/A</v>
      </c>
      <c r="M4828" s="142">
        <f>IF(C4828="ZZ Group",(SUM(IFERROR(SUM(VLOOKUP(C4828,SpeciesLookup,37,FALSE)*E4828/L4828*20*0.001),0)*(1-G4828))),SUM(IFERROR(SUM(VLOOKUP(C4828,SpeciesLookup,37,FALSE)/L4828*'6. Look Up Tables'!$M$9*0.001),0)*(1-G4828)))</f>
        <v>0</v>
      </c>
      <c r="N4828" s="120" t="s">
        <v>114</v>
      </c>
      <c r="O4828" s="122">
        <f t="shared" si="453"/>
        <v>0</v>
      </c>
      <c r="P4828" s="123"/>
    </row>
    <row r="4829" spans="2:16" x14ac:dyDescent="0.2">
      <c r="B4829" s="124"/>
      <c r="C4829" s="137"/>
      <c r="D4829" s="138">
        <f t="shared" si="450"/>
        <v>0</v>
      </c>
      <c r="E4829" s="231"/>
      <c r="F4829" s="119"/>
      <c r="G4829" s="139">
        <f t="shared" si="454"/>
        <v>0</v>
      </c>
      <c r="H4829" s="140">
        <f t="shared" si="451"/>
        <v>0</v>
      </c>
      <c r="I4829" s="122">
        <f t="shared" si="455"/>
        <v>0</v>
      </c>
      <c r="K4829" s="120"/>
      <c r="L4829" s="141" t="e">
        <f t="shared" si="452"/>
        <v>#N/A</v>
      </c>
      <c r="M4829" s="142">
        <f>IF(C4829="ZZ Group",(SUM(IFERROR(SUM(VLOOKUP(C4829,SpeciesLookup,37,FALSE)*E4829/L4829*20*0.001),0)*(1-G4829))),SUM(IFERROR(SUM(VLOOKUP(C4829,SpeciesLookup,37,FALSE)/L4829*'6. Look Up Tables'!$M$9*0.001),0)*(1-G4829)))</f>
        <v>0</v>
      </c>
      <c r="N4829" s="120" t="s">
        <v>114</v>
      </c>
      <c r="O4829" s="122">
        <f t="shared" si="453"/>
        <v>0</v>
      </c>
      <c r="P4829" s="123"/>
    </row>
    <row r="4830" spans="2:16" x14ac:dyDescent="0.2">
      <c r="B4830" s="124"/>
      <c r="C4830" s="137"/>
      <c r="D4830" s="138">
        <f t="shared" si="450"/>
        <v>0</v>
      </c>
      <c r="E4830" s="231"/>
      <c r="F4830" s="119"/>
      <c r="G4830" s="139">
        <f t="shared" si="454"/>
        <v>0</v>
      </c>
      <c r="H4830" s="140">
        <f t="shared" si="451"/>
        <v>0</v>
      </c>
      <c r="I4830" s="122">
        <f t="shared" si="455"/>
        <v>0</v>
      </c>
      <c r="K4830" s="120"/>
      <c r="L4830" s="141" t="e">
        <f t="shared" si="452"/>
        <v>#N/A</v>
      </c>
      <c r="M4830" s="142">
        <f>IF(C4830="ZZ Group",(SUM(IFERROR(SUM(VLOOKUP(C4830,SpeciesLookup,37,FALSE)*E4830/L4830*20*0.001),0)*(1-G4830))),SUM(IFERROR(SUM(VLOOKUP(C4830,SpeciesLookup,37,FALSE)/L4830*'6. Look Up Tables'!$M$9*0.001),0)*(1-G4830)))</f>
        <v>0</v>
      </c>
      <c r="N4830" s="120" t="s">
        <v>114</v>
      </c>
      <c r="O4830" s="122">
        <f t="shared" si="453"/>
        <v>0</v>
      </c>
      <c r="P4830" s="123"/>
    </row>
    <row r="4831" spans="2:16" x14ac:dyDescent="0.2">
      <c r="B4831" s="124"/>
      <c r="C4831" s="137"/>
      <c r="D4831" s="138">
        <f t="shared" si="450"/>
        <v>0</v>
      </c>
      <c r="E4831" s="231"/>
      <c r="F4831" s="119"/>
      <c r="G4831" s="139">
        <f t="shared" si="454"/>
        <v>0</v>
      </c>
      <c r="H4831" s="140">
        <f t="shared" si="451"/>
        <v>0</v>
      </c>
      <c r="I4831" s="122">
        <f t="shared" si="455"/>
        <v>0</v>
      </c>
      <c r="K4831" s="120"/>
      <c r="L4831" s="141" t="e">
        <f t="shared" si="452"/>
        <v>#N/A</v>
      </c>
      <c r="M4831" s="142">
        <f>IF(C4831="ZZ Group",(SUM(IFERROR(SUM(VLOOKUP(C4831,SpeciesLookup,37,FALSE)*E4831/L4831*20*0.001),0)*(1-G4831))),SUM(IFERROR(SUM(VLOOKUP(C4831,SpeciesLookup,37,FALSE)/L4831*'6. Look Up Tables'!$M$9*0.001),0)*(1-G4831)))</f>
        <v>0</v>
      </c>
      <c r="N4831" s="120" t="s">
        <v>114</v>
      </c>
      <c r="O4831" s="122">
        <f t="shared" si="453"/>
        <v>0</v>
      </c>
      <c r="P4831" s="123"/>
    </row>
    <row r="4832" spans="2:16" x14ac:dyDescent="0.2">
      <c r="B4832" s="124"/>
      <c r="C4832" s="137"/>
      <c r="D4832" s="138">
        <f t="shared" si="450"/>
        <v>0</v>
      </c>
      <c r="E4832" s="231"/>
      <c r="F4832" s="119"/>
      <c r="G4832" s="139">
        <f t="shared" si="454"/>
        <v>0</v>
      </c>
      <c r="H4832" s="140">
        <f t="shared" si="451"/>
        <v>0</v>
      </c>
      <c r="I4832" s="122">
        <f t="shared" si="455"/>
        <v>0</v>
      </c>
      <c r="K4832" s="120"/>
      <c r="L4832" s="141" t="e">
        <f t="shared" si="452"/>
        <v>#N/A</v>
      </c>
      <c r="M4832" s="142">
        <f>IF(C4832="ZZ Group",(SUM(IFERROR(SUM(VLOOKUP(C4832,SpeciesLookup,37,FALSE)*E4832/L4832*20*0.001),0)*(1-G4832))),SUM(IFERROR(SUM(VLOOKUP(C4832,SpeciesLookup,37,FALSE)/L4832*'6. Look Up Tables'!$M$9*0.001),0)*(1-G4832)))</f>
        <v>0</v>
      </c>
      <c r="N4832" s="120" t="s">
        <v>114</v>
      </c>
      <c r="O4832" s="122">
        <f t="shared" si="453"/>
        <v>0</v>
      </c>
      <c r="P4832" s="123"/>
    </row>
    <row r="4833" spans="2:16" x14ac:dyDescent="0.2">
      <c r="B4833" s="124"/>
      <c r="C4833" s="137"/>
      <c r="D4833" s="138">
        <f t="shared" si="450"/>
        <v>0</v>
      </c>
      <c r="E4833" s="231"/>
      <c r="F4833" s="119"/>
      <c r="G4833" s="139">
        <f t="shared" si="454"/>
        <v>0</v>
      </c>
      <c r="H4833" s="140">
        <f t="shared" si="451"/>
        <v>0</v>
      </c>
      <c r="I4833" s="122">
        <f t="shared" si="455"/>
        <v>0</v>
      </c>
      <c r="K4833" s="120"/>
      <c r="L4833" s="141" t="e">
        <f t="shared" si="452"/>
        <v>#N/A</v>
      </c>
      <c r="M4833" s="142">
        <f>IF(C4833="ZZ Group",(SUM(IFERROR(SUM(VLOOKUP(C4833,SpeciesLookup,37,FALSE)*E4833/L4833*20*0.001),0)*(1-G4833))),SUM(IFERROR(SUM(VLOOKUP(C4833,SpeciesLookup,37,FALSE)/L4833*'6. Look Up Tables'!$M$9*0.001),0)*(1-G4833)))</f>
        <v>0</v>
      </c>
      <c r="N4833" s="120" t="s">
        <v>114</v>
      </c>
      <c r="O4833" s="122">
        <f t="shared" si="453"/>
        <v>0</v>
      </c>
      <c r="P4833" s="123"/>
    </row>
    <row r="4834" spans="2:16" x14ac:dyDescent="0.2">
      <c r="B4834" s="124"/>
      <c r="C4834" s="137"/>
      <c r="D4834" s="138">
        <f t="shared" si="450"/>
        <v>0</v>
      </c>
      <c r="E4834" s="231"/>
      <c r="F4834" s="119"/>
      <c r="G4834" s="139">
        <f t="shared" si="454"/>
        <v>0</v>
      </c>
      <c r="H4834" s="140">
        <f t="shared" si="451"/>
        <v>0</v>
      </c>
      <c r="I4834" s="122">
        <f t="shared" si="455"/>
        <v>0</v>
      </c>
      <c r="K4834" s="120"/>
      <c r="L4834" s="141" t="e">
        <f t="shared" si="452"/>
        <v>#N/A</v>
      </c>
      <c r="M4834" s="142">
        <f>IF(C4834="ZZ Group",(SUM(IFERROR(SUM(VLOOKUP(C4834,SpeciesLookup,37,FALSE)*E4834/L4834*20*0.001),0)*(1-G4834))),SUM(IFERROR(SUM(VLOOKUP(C4834,SpeciesLookup,37,FALSE)/L4834*'6. Look Up Tables'!$M$9*0.001),0)*(1-G4834)))</f>
        <v>0</v>
      </c>
      <c r="N4834" s="120" t="s">
        <v>114</v>
      </c>
      <c r="O4834" s="122">
        <f t="shared" si="453"/>
        <v>0</v>
      </c>
      <c r="P4834" s="123"/>
    </row>
    <row r="4835" spans="2:16" x14ac:dyDescent="0.2">
      <c r="B4835" s="124"/>
      <c r="C4835" s="137"/>
      <c r="D4835" s="138">
        <f t="shared" si="450"/>
        <v>0</v>
      </c>
      <c r="E4835" s="231"/>
      <c r="F4835" s="119"/>
      <c r="G4835" s="139">
        <f t="shared" si="454"/>
        <v>0</v>
      </c>
      <c r="H4835" s="140">
        <f t="shared" si="451"/>
        <v>0</v>
      </c>
      <c r="I4835" s="122">
        <f t="shared" si="455"/>
        <v>0</v>
      </c>
      <c r="K4835" s="120"/>
      <c r="L4835" s="141" t="e">
        <f t="shared" si="452"/>
        <v>#N/A</v>
      </c>
      <c r="M4835" s="142">
        <f>IF(C4835="ZZ Group",(SUM(IFERROR(SUM(VLOOKUP(C4835,SpeciesLookup,37,FALSE)*E4835/L4835*20*0.001),0)*(1-G4835))),SUM(IFERROR(SUM(VLOOKUP(C4835,SpeciesLookup,37,FALSE)/L4835*'6. Look Up Tables'!$M$9*0.001),0)*(1-G4835)))</f>
        <v>0</v>
      </c>
      <c r="N4835" s="120" t="s">
        <v>114</v>
      </c>
      <c r="O4835" s="122">
        <f t="shared" si="453"/>
        <v>0</v>
      </c>
      <c r="P4835" s="123"/>
    </row>
    <row r="4836" spans="2:16" x14ac:dyDescent="0.2">
      <c r="B4836" s="124"/>
      <c r="C4836" s="137"/>
      <c r="D4836" s="138">
        <f t="shared" si="450"/>
        <v>0</v>
      </c>
      <c r="E4836" s="231"/>
      <c r="F4836" s="119"/>
      <c r="G4836" s="139">
        <f t="shared" si="454"/>
        <v>0</v>
      </c>
      <c r="H4836" s="140">
        <f t="shared" si="451"/>
        <v>0</v>
      </c>
      <c r="I4836" s="122">
        <f t="shared" si="455"/>
        <v>0</v>
      </c>
      <c r="K4836" s="120"/>
      <c r="L4836" s="141" t="e">
        <f t="shared" si="452"/>
        <v>#N/A</v>
      </c>
      <c r="M4836" s="142">
        <f>IF(C4836="ZZ Group",(SUM(IFERROR(SUM(VLOOKUP(C4836,SpeciesLookup,37,FALSE)*E4836/L4836*20*0.001),0)*(1-G4836))),SUM(IFERROR(SUM(VLOOKUP(C4836,SpeciesLookup,37,FALSE)/L4836*'6. Look Up Tables'!$M$9*0.001),0)*(1-G4836)))</f>
        <v>0</v>
      </c>
      <c r="N4836" s="120" t="s">
        <v>114</v>
      </c>
      <c r="O4836" s="122">
        <f t="shared" si="453"/>
        <v>0</v>
      </c>
      <c r="P4836" s="123"/>
    </row>
    <row r="4837" spans="2:16" x14ac:dyDescent="0.2">
      <c r="B4837" s="124"/>
      <c r="C4837" s="137"/>
      <c r="D4837" s="138">
        <f t="shared" si="450"/>
        <v>0</v>
      </c>
      <c r="E4837" s="231"/>
      <c r="F4837" s="119"/>
      <c r="G4837" s="139">
        <f t="shared" si="454"/>
        <v>0</v>
      </c>
      <c r="H4837" s="140">
        <f t="shared" si="451"/>
        <v>0</v>
      </c>
      <c r="I4837" s="122">
        <f t="shared" si="455"/>
        <v>0</v>
      </c>
      <c r="K4837" s="120"/>
      <c r="L4837" s="141" t="e">
        <f t="shared" si="452"/>
        <v>#N/A</v>
      </c>
      <c r="M4837" s="142">
        <f>IF(C4837="ZZ Group",(SUM(IFERROR(SUM(VLOOKUP(C4837,SpeciesLookup,37,FALSE)*E4837/L4837*20*0.001),0)*(1-G4837))),SUM(IFERROR(SUM(VLOOKUP(C4837,SpeciesLookup,37,FALSE)/L4837*'6. Look Up Tables'!$M$9*0.001),0)*(1-G4837)))</f>
        <v>0</v>
      </c>
      <c r="N4837" s="120" t="s">
        <v>114</v>
      </c>
      <c r="O4837" s="122">
        <f t="shared" si="453"/>
        <v>0</v>
      </c>
      <c r="P4837" s="123"/>
    </row>
    <row r="4838" spans="2:16" x14ac:dyDescent="0.2">
      <c r="B4838" s="124"/>
      <c r="C4838" s="137"/>
      <c r="D4838" s="138">
        <f t="shared" si="450"/>
        <v>0</v>
      </c>
      <c r="E4838" s="231"/>
      <c r="F4838" s="119"/>
      <c r="G4838" s="139">
        <f t="shared" si="454"/>
        <v>0</v>
      </c>
      <c r="H4838" s="140">
        <f t="shared" si="451"/>
        <v>0</v>
      </c>
      <c r="I4838" s="122">
        <f t="shared" si="455"/>
        <v>0</v>
      </c>
      <c r="K4838" s="120"/>
      <c r="L4838" s="141" t="e">
        <f t="shared" si="452"/>
        <v>#N/A</v>
      </c>
      <c r="M4838" s="142">
        <f>IF(C4838="ZZ Group",(SUM(IFERROR(SUM(VLOOKUP(C4838,SpeciesLookup,37,FALSE)*E4838/L4838*20*0.001),0)*(1-G4838))),SUM(IFERROR(SUM(VLOOKUP(C4838,SpeciesLookup,37,FALSE)/L4838*'6. Look Up Tables'!$M$9*0.001),0)*(1-G4838)))</f>
        <v>0</v>
      </c>
      <c r="N4838" s="120" t="s">
        <v>114</v>
      </c>
      <c r="O4838" s="122">
        <f t="shared" si="453"/>
        <v>0</v>
      </c>
      <c r="P4838" s="123"/>
    </row>
    <row r="4839" spans="2:16" x14ac:dyDescent="0.2">
      <c r="B4839" s="124"/>
      <c r="C4839" s="137"/>
      <c r="D4839" s="138">
        <f t="shared" si="450"/>
        <v>0</v>
      </c>
      <c r="E4839" s="231"/>
      <c r="F4839" s="119"/>
      <c r="G4839" s="139">
        <f t="shared" si="454"/>
        <v>0</v>
      </c>
      <c r="H4839" s="140">
        <f t="shared" si="451"/>
        <v>0</v>
      </c>
      <c r="I4839" s="122">
        <f t="shared" si="455"/>
        <v>0</v>
      </c>
      <c r="K4839" s="120"/>
      <c r="L4839" s="141" t="e">
        <f t="shared" si="452"/>
        <v>#N/A</v>
      </c>
      <c r="M4839" s="142">
        <f>IF(C4839="ZZ Group",(SUM(IFERROR(SUM(VLOOKUP(C4839,SpeciesLookup,37,FALSE)*E4839/L4839*20*0.001),0)*(1-G4839))),SUM(IFERROR(SUM(VLOOKUP(C4839,SpeciesLookup,37,FALSE)/L4839*'6. Look Up Tables'!$M$9*0.001),0)*(1-G4839)))</f>
        <v>0</v>
      </c>
      <c r="N4839" s="120" t="s">
        <v>114</v>
      </c>
      <c r="O4839" s="122">
        <f t="shared" si="453"/>
        <v>0</v>
      </c>
      <c r="P4839" s="123"/>
    </row>
    <row r="4840" spans="2:16" x14ac:dyDescent="0.2">
      <c r="B4840" s="124"/>
      <c r="C4840" s="137"/>
      <c r="D4840" s="138">
        <f t="shared" si="450"/>
        <v>0</v>
      </c>
      <c r="E4840" s="231"/>
      <c r="F4840" s="119"/>
      <c r="G4840" s="139">
        <f t="shared" si="454"/>
        <v>0</v>
      </c>
      <c r="H4840" s="140">
        <f t="shared" si="451"/>
        <v>0</v>
      </c>
      <c r="I4840" s="122">
        <f t="shared" si="455"/>
        <v>0</v>
      </c>
      <c r="K4840" s="120"/>
      <c r="L4840" s="141" t="e">
        <f t="shared" si="452"/>
        <v>#N/A</v>
      </c>
      <c r="M4840" s="142">
        <f>IF(C4840="ZZ Group",(SUM(IFERROR(SUM(VLOOKUP(C4840,SpeciesLookup,37,FALSE)*E4840/L4840*20*0.001),0)*(1-G4840))),SUM(IFERROR(SUM(VLOOKUP(C4840,SpeciesLookup,37,FALSE)/L4840*'6. Look Up Tables'!$M$9*0.001),0)*(1-G4840)))</f>
        <v>0</v>
      </c>
      <c r="N4840" s="120" t="s">
        <v>114</v>
      </c>
      <c r="O4840" s="122">
        <f t="shared" si="453"/>
        <v>0</v>
      </c>
      <c r="P4840" s="123"/>
    </row>
    <row r="4841" spans="2:16" x14ac:dyDescent="0.2">
      <c r="B4841" s="124"/>
      <c r="C4841" s="137"/>
      <c r="D4841" s="138">
        <f t="shared" si="450"/>
        <v>0</v>
      </c>
      <c r="E4841" s="231"/>
      <c r="F4841" s="119"/>
      <c r="G4841" s="139">
        <f t="shared" si="454"/>
        <v>0</v>
      </c>
      <c r="H4841" s="140">
        <f t="shared" si="451"/>
        <v>0</v>
      </c>
      <c r="I4841" s="122">
        <f t="shared" si="455"/>
        <v>0</v>
      </c>
      <c r="K4841" s="120"/>
      <c r="L4841" s="141" t="e">
        <f t="shared" si="452"/>
        <v>#N/A</v>
      </c>
      <c r="M4841" s="142">
        <f>IF(C4841="ZZ Group",(SUM(IFERROR(SUM(VLOOKUP(C4841,SpeciesLookup,37,FALSE)*E4841/L4841*20*0.001),0)*(1-G4841))),SUM(IFERROR(SUM(VLOOKUP(C4841,SpeciesLookup,37,FALSE)/L4841*'6. Look Up Tables'!$M$9*0.001),0)*(1-G4841)))</f>
        <v>0</v>
      </c>
      <c r="N4841" s="120" t="s">
        <v>114</v>
      </c>
      <c r="O4841" s="122">
        <f t="shared" si="453"/>
        <v>0</v>
      </c>
      <c r="P4841" s="123"/>
    </row>
    <row r="4842" spans="2:16" x14ac:dyDescent="0.2">
      <c r="B4842" s="124"/>
      <c r="C4842" s="137"/>
      <c r="D4842" s="138">
        <f t="shared" si="450"/>
        <v>0</v>
      </c>
      <c r="E4842" s="231"/>
      <c r="F4842" s="119"/>
      <c r="G4842" s="139">
        <f t="shared" si="454"/>
        <v>0</v>
      </c>
      <c r="H4842" s="140">
        <f t="shared" si="451"/>
        <v>0</v>
      </c>
      <c r="I4842" s="122">
        <f t="shared" si="455"/>
        <v>0</v>
      </c>
      <c r="K4842" s="120"/>
      <c r="L4842" s="141" t="e">
        <f t="shared" si="452"/>
        <v>#N/A</v>
      </c>
      <c r="M4842" s="142">
        <f>IF(C4842="ZZ Group",(SUM(IFERROR(SUM(VLOOKUP(C4842,SpeciesLookup,37,FALSE)*E4842/L4842*20*0.001),0)*(1-G4842))),SUM(IFERROR(SUM(VLOOKUP(C4842,SpeciesLookup,37,FALSE)/L4842*'6. Look Up Tables'!$M$9*0.001),0)*(1-G4842)))</f>
        <v>0</v>
      </c>
      <c r="N4842" s="120" t="s">
        <v>114</v>
      </c>
      <c r="O4842" s="122">
        <f t="shared" si="453"/>
        <v>0</v>
      </c>
      <c r="P4842" s="123"/>
    </row>
    <row r="4843" spans="2:16" x14ac:dyDescent="0.2">
      <c r="B4843" s="124"/>
      <c r="C4843" s="137"/>
      <c r="D4843" s="138">
        <f t="shared" si="450"/>
        <v>0</v>
      </c>
      <c r="E4843" s="231"/>
      <c r="F4843" s="119"/>
      <c r="G4843" s="139">
        <f t="shared" si="454"/>
        <v>0</v>
      </c>
      <c r="H4843" s="140">
        <f t="shared" si="451"/>
        <v>0</v>
      </c>
      <c r="I4843" s="122">
        <f t="shared" si="455"/>
        <v>0</v>
      </c>
      <c r="K4843" s="120"/>
      <c r="L4843" s="141" t="e">
        <f t="shared" si="452"/>
        <v>#N/A</v>
      </c>
      <c r="M4843" s="142">
        <f>IF(C4843="ZZ Group",(SUM(IFERROR(SUM(VLOOKUP(C4843,SpeciesLookup,37,FALSE)*E4843/L4843*20*0.001),0)*(1-G4843))),SUM(IFERROR(SUM(VLOOKUP(C4843,SpeciesLookup,37,FALSE)/L4843*'6. Look Up Tables'!$M$9*0.001),0)*(1-G4843)))</f>
        <v>0</v>
      </c>
      <c r="N4843" s="120" t="s">
        <v>114</v>
      </c>
      <c r="O4843" s="122">
        <f t="shared" si="453"/>
        <v>0</v>
      </c>
      <c r="P4843" s="123"/>
    </row>
    <row r="4844" spans="2:16" x14ac:dyDescent="0.2">
      <c r="B4844" s="124"/>
      <c r="C4844" s="137"/>
      <c r="D4844" s="138">
        <f t="shared" si="450"/>
        <v>0</v>
      </c>
      <c r="E4844" s="231"/>
      <c r="F4844" s="119"/>
      <c r="G4844" s="139">
        <f t="shared" si="454"/>
        <v>0</v>
      </c>
      <c r="H4844" s="140">
        <f t="shared" si="451"/>
        <v>0</v>
      </c>
      <c r="I4844" s="122">
        <f t="shared" si="455"/>
        <v>0</v>
      </c>
      <c r="K4844" s="120"/>
      <c r="L4844" s="141" t="e">
        <f t="shared" si="452"/>
        <v>#N/A</v>
      </c>
      <c r="M4844" s="142">
        <f>IF(C4844="ZZ Group",(SUM(IFERROR(SUM(VLOOKUP(C4844,SpeciesLookup,37,FALSE)*E4844/L4844*20*0.001),0)*(1-G4844))),SUM(IFERROR(SUM(VLOOKUP(C4844,SpeciesLookup,37,FALSE)/L4844*'6. Look Up Tables'!$M$9*0.001),0)*(1-G4844)))</f>
        <v>0</v>
      </c>
      <c r="N4844" s="120" t="s">
        <v>114</v>
      </c>
      <c r="O4844" s="122">
        <f t="shared" si="453"/>
        <v>0</v>
      </c>
      <c r="P4844" s="123"/>
    </row>
    <row r="4845" spans="2:16" x14ac:dyDescent="0.2">
      <c r="B4845" s="124"/>
      <c r="C4845" s="137"/>
      <c r="D4845" s="138">
        <f t="shared" si="450"/>
        <v>0</v>
      </c>
      <c r="E4845" s="231"/>
      <c r="F4845" s="119"/>
      <c r="G4845" s="139">
        <f t="shared" si="454"/>
        <v>0</v>
      </c>
      <c r="H4845" s="140">
        <f t="shared" si="451"/>
        <v>0</v>
      </c>
      <c r="I4845" s="122">
        <f t="shared" si="455"/>
        <v>0</v>
      </c>
      <c r="K4845" s="120"/>
      <c r="L4845" s="141" t="e">
        <f t="shared" si="452"/>
        <v>#N/A</v>
      </c>
      <c r="M4845" s="142">
        <f>IF(C4845="ZZ Group",(SUM(IFERROR(SUM(VLOOKUP(C4845,SpeciesLookup,37,FALSE)*E4845/L4845*20*0.001),0)*(1-G4845))),SUM(IFERROR(SUM(VLOOKUP(C4845,SpeciesLookup,37,FALSE)/L4845*'6. Look Up Tables'!$M$9*0.001),0)*(1-G4845)))</f>
        <v>0</v>
      </c>
      <c r="N4845" s="120" t="s">
        <v>114</v>
      </c>
      <c r="O4845" s="122">
        <f t="shared" si="453"/>
        <v>0</v>
      </c>
      <c r="P4845" s="123"/>
    </row>
    <row r="4846" spans="2:16" x14ac:dyDescent="0.2">
      <c r="B4846" s="124"/>
      <c r="C4846" s="137"/>
      <c r="D4846" s="138">
        <f t="shared" si="450"/>
        <v>0</v>
      </c>
      <c r="E4846" s="231"/>
      <c r="F4846" s="119"/>
      <c r="G4846" s="139">
        <f t="shared" si="454"/>
        <v>0</v>
      </c>
      <c r="H4846" s="140">
        <f t="shared" si="451"/>
        <v>0</v>
      </c>
      <c r="I4846" s="122">
        <f t="shared" si="455"/>
        <v>0</v>
      </c>
      <c r="K4846" s="120"/>
      <c r="L4846" s="141" t="e">
        <f t="shared" si="452"/>
        <v>#N/A</v>
      </c>
      <c r="M4846" s="142">
        <f>IF(C4846="ZZ Group",(SUM(IFERROR(SUM(VLOOKUP(C4846,SpeciesLookup,37,FALSE)*E4846/L4846*20*0.001),0)*(1-G4846))),SUM(IFERROR(SUM(VLOOKUP(C4846,SpeciesLookup,37,FALSE)/L4846*'6. Look Up Tables'!$M$9*0.001),0)*(1-G4846)))</f>
        <v>0</v>
      </c>
      <c r="N4846" s="120" t="s">
        <v>114</v>
      </c>
      <c r="O4846" s="122">
        <f t="shared" si="453"/>
        <v>0</v>
      </c>
      <c r="P4846" s="123"/>
    </row>
    <row r="4847" spans="2:16" x14ac:dyDescent="0.2">
      <c r="B4847" s="124"/>
      <c r="C4847" s="137"/>
      <c r="D4847" s="138">
        <f t="shared" si="450"/>
        <v>0</v>
      </c>
      <c r="E4847" s="231"/>
      <c r="F4847" s="119"/>
      <c r="G4847" s="139">
        <f t="shared" si="454"/>
        <v>0</v>
      </c>
      <c r="H4847" s="140">
        <f t="shared" si="451"/>
        <v>0</v>
      </c>
      <c r="I4847" s="122">
        <f t="shared" si="455"/>
        <v>0</v>
      </c>
      <c r="K4847" s="120"/>
      <c r="L4847" s="141" t="e">
        <f t="shared" si="452"/>
        <v>#N/A</v>
      </c>
      <c r="M4847" s="142">
        <f>IF(C4847="ZZ Group",(SUM(IFERROR(SUM(VLOOKUP(C4847,SpeciesLookup,37,FALSE)*E4847/L4847*20*0.001),0)*(1-G4847))),SUM(IFERROR(SUM(VLOOKUP(C4847,SpeciesLookup,37,FALSE)/L4847*'6. Look Up Tables'!$M$9*0.001),0)*(1-G4847)))</f>
        <v>0</v>
      </c>
      <c r="N4847" s="120" t="s">
        <v>114</v>
      </c>
      <c r="O4847" s="122">
        <f t="shared" si="453"/>
        <v>0</v>
      </c>
      <c r="P4847" s="123"/>
    </row>
    <row r="4848" spans="2:16" x14ac:dyDescent="0.2">
      <c r="B4848" s="124"/>
      <c r="C4848" s="137"/>
      <c r="D4848" s="138">
        <f t="shared" si="450"/>
        <v>0</v>
      </c>
      <c r="E4848" s="231"/>
      <c r="F4848" s="119"/>
      <c r="G4848" s="139">
        <f t="shared" si="454"/>
        <v>0</v>
      </c>
      <c r="H4848" s="140">
        <f t="shared" si="451"/>
        <v>0</v>
      </c>
      <c r="I4848" s="122">
        <f t="shared" si="455"/>
        <v>0</v>
      </c>
      <c r="K4848" s="120"/>
      <c r="L4848" s="141" t="e">
        <f t="shared" si="452"/>
        <v>#N/A</v>
      </c>
      <c r="M4848" s="142">
        <f>IF(C4848="ZZ Group",(SUM(IFERROR(SUM(VLOOKUP(C4848,SpeciesLookup,37,FALSE)*E4848/L4848*20*0.001),0)*(1-G4848))),SUM(IFERROR(SUM(VLOOKUP(C4848,SpeciesLookup,37,FALSE)/L4848*'6. Look Up Tables'!$M$9*0.001),0)*(1-G4848)))</f>
        <v>0</v>
      </c>
      <c r="N4848" s="120" t="s">
        <v>114</v>
      </c>
      <c r="O4848" s="122">
        <f t="shared" si="453"/>
        <v>0</v>
      </c>
      <c r="P4848" s="123"/>
    </row>
    <row r="4849" spans="2:16" x14ac:dyDescent="0.2">
      <c r="B4849" s="124"/>
      <c r="C4849" s="137"/>
      <c r="D4849" s="138">
        <f t="shared" si="450"/>
        <v>0</v>
      </c>
      <c r="E4849" s="231"/>
      <c r="F4849" s="119"/>
      <c r="G4849" s="139">
        <f t="shared" si="454"/>
        <v>0</v>
      </c>
      <c r="H4849" s="140">
        <f t="shared" si="451"/>
        <v>0</v>
      </c>
      <c r="I4849" s="122">
        <f t="shared" si="455"/>
        <v>0</v>
      </c>
      <c r="K4849" s="120"/>
      <c r="L4849" s="141" t="e">
        <f t="shared" si="452"/>
        <v>#N/A</v>
      </c>
      <c r="M4849" s="142">
        <f>IF(C4849="ZZ Group",(SUM(IFERROR(SUM(VLOOKUP(C4849,SpeciesLookup,37,FALSE)*E4849/L4849*20*0.001),0)*(1-G4849))),SUM(IFERROR(SUM(VLOOKUP(C4849,SpeciesLookup,37,FALSE)/L4849*'6. Look Up Tables'!$M$9*0.001),0)*(1-G4849)))</f>
        <v>0</v>
      </c>
      <c r="N4849" s="120" t="s">
        <v>114</v>
      </c>
      <c r="O4849" s="122">
        <f t="shared" si="453"/>
        <v>0</v>
      </c>
      <c r="P4849" s="123"/>
    </row>
    <row r="4850" spans="2:16" x14ac:dyDescent="0.2">
      <c r="B4850" s="124"/>
      <c r="C4850" s="137"/>
      <c r="D4850" s="138">
        <f t="shared" si="450"/>
        <v>0</v>
      </c>
      <c r="E4850" s="231"/>
      <c r="F4850" s="119"/>
      <c r="G4850" s="139">
        <f t="shared" si="454"/>
        <v>0</v>
      </c>
      <c r="H4850" s="140">
        <f t="shared" si="451"/>
        <v>0</v>
      </c>
      <c r="I4850" s="122">
        <f t="shared" si="455"/>
        <v>0</v>
      </c>
      <c r="K4850" s="120"/>
      <c r="L4850" s="141" t="e">
        <f t="shared" si="452"/>
        <v>#N/A</v>
      </c>
      <c r="M4850" s="142">
        <f>IF(C4850="ZZ Group",(SUM(IFERROR(SUM(VLOOKUP(C4850,SpeciesLookup,37,FALSE)*E4850/L4850*20*0.001),0)*(1-G4850))),SUM(IFERROR(SUM(VLOOKUP(C4850,SpeciesLookup,37,FALSE)/L4850*'6. Look Up Tables'!$M$9*0.001),0)*(1-G4850)))</f>
        <v>0</v>
      </c>
      <c r="N4850" s="120" t="s">
        <v>114</v>
      </c>
      <c r="O4850" s="122">
        <f t="shared" si="453"/>
        <v>0</v>
      </c>
      <c r="P4850" s="123"/>
    </row>
    <row r="4851" spans="2:16" x14ac:dyDescent="0.2">
      <c r="B4851" s="124"/>
      <c r="C4851" s="137"/>
      <c r="D4851" s="138">
        <f t="shared" si="450"/>
        <v>0</v>
      </c>
      <c r="E4851" s="231"/>
      <c r="F4851" s="119"/>
      <c r="G4851" s="139">
        <f t="shared" si="454"/>
        <v>0</v>
      </c>
      <c r="H4851" s="140">
        <f t="shared" si="451"/>
        <v>0</v>
      </c>
      <c r="I4851" s="122">
        <f t="shared" si="455"/>
        <v>0</v>
      </c>
      <c r="K4851" s="120"/>
      <c r="L4851" s="141" t="e">
        <f t="shared" si="452"/>
        <v>#N/A</v>
      </c>
      <c r="M4851" s="142">
        <f>IF(C4851="ZZ Group",(SUM(IFERROR(SUM(VLOOKUP(C4851,SpeciesLookup,37,FALSE)*E4851/L4851*20*0.001),0)*(1-G4851))),SUM(IFERROR(SUM(VLOOKUP(C4851,SpeciesLookup,37,FALSE)/L4851*'6. Look Up Tables'!$M$9*0.001),0)*(1-G4851)))</f>
        <v>0</v>
      </c>
      <c r="N4851" s="120" t="s">
        <v>114</v>
      </c>
      <c r="O4851" s="122">
        <f t="shared" si="453"/>
        <v>0</v>
      </c>
      <c r="P4851" s="123"/>
    </row>
    <row r="4852" spans="2:16" x14ac:dyDescent="0.2">
      <c r="B4852" s="124"/>
      <c r="C4852" s="137"/>
      <c r="D4852" s="138">
        <f t="shared" si="450"/>
        <v>0</v>
      </c>
      <c r="E4852" s="231"/>
      <c r="F4852" s="119"/>
      <c r="G4852" s="139">
        <f t="shared" si="454"/>
        <v>0</v>
      </c>
      <c r="H4852" s="140">
        <f t="shared" si="451"/>
        <v>0</v>
      </c>
      <c r="I4852" s="122">
        <f t="shared" si="455"/>
        <v>0</v>
      </c>
      <c r="K4852" s="120"/>
      <c r="L4852" s="141" t="e">
        <f t="shared" si="452"/>
        <v>#N/A</v>
      </c>
      <c r="M4852" s="142">
        <f>IF(C4852="ZZ Group",(SUM(IFERROR(SUM(VLOOKUP(C4852,SpeciesLookup,37,FALSE)*E4852/L4852*20*0.001),0)*(1-G4852))),SUM(IFERROR(SUM(VLOOKUP(C4852,SpeciesLookup,37,FALSE)/L4852*'6. Look Up Tables'!$M$9*0.001),0)*(1-G4852)))</f>
        <v>0</v>
      </c>
      <c r="N4852" s="120" t="s">
        <v>114</v>
      </c>
      <c r="O4852" s="122">
        <f t="shared" si="453"/>
        <v>0</v>
      </c>
      <c r="P4852" s="123"/>
    </row>
    <row r="4853" spans="2:16" x14ac:dyDescent="0.2">
      <c r="B4853" s="124"/>
      <c r="C4853" s="137"/>
      <c r="D4853" s="138">
        <f t="shared" si="450"/>
        <v>0</v>
      </c>
      <c r="E4853" s="231"/>
      <c r="F4853" s="119"/>
      <c r="G4853" s="139">
        <f t="shared" si="454"/>
        <v>0</v>
      </c>
      <c r="H4853" s="140">
        <f t="shared" si="451"/>
        <v>0</v>
      </c>
      <c r="I4853" s="122">
        <f t="shared" si="455"/>
        <v>0</v>
      </c>
      <c r="K4853" s="120"/>
      <c r="L4853" s="141" t="e">
        <f t="shared" si="452"/>
        <v>#N/A</v>
      </c>
      <c r="M4853" s="142">
        <f>IF(C4853="ZZ Group",(SUM(IFERROR(SUM(VLOOKUP(C4853,SpeciesLookup,37,FALSE)*E4853/L4853*20*0.001),0)*(1-G4853))),SUM(IFERROR(SUM(VLOOKUP(C4853,SpeciesLookup,37,FALSE)/L4853*'6. Look Up Tables'!$M$9*0.001),0)*(1-G4853)))</f>
        <v>0</v>
      </c>
      <c r="N4853" s="120" t="s">
        <v>114</v>
      </c>
      <c r="O4853" s="122">
        <f t="shared" si="453"/>
        <v>0</v>
      </c>
      <c r="P4853" s="123"/>
    </row>
    <row r="4854" spans="2:16" x14ac:dyDescent="0.2">
      <c r="B4854" s="124"/>
      <c r="C4854" s="137"/>
      <c r="D4854" s="138">
        <f t="shared" si="450"/>
        <v>0</v>
      </c>
      <c r="E4854" s="231"/>
      <c r="F4854" s="119"/>
      <c r="G4854" s="139">
        <f t="shared" si="454"/>
        <v>0</v>
      </c>
      <c r="H4854" s="140">
        <f t="shared" si="451"/>
        <v>0</v>
      </c>
      <c r="I4854" s="122">
        <f t="shared" si="455"/>
        <v>0</v>
      </c>
      <c r="K4854" s="120"/>
      <c r="L4854" s="141" t="e">
        <f t="shared" si="452"/>
        <v>#N/A</v>
      </c>
      <c r="M4854" s="142">
        <f>IF(C4854="ZZ Group",(SUM(IFERROR(SUM(VLOOKUP(C4854,SpeciesLookup,37,FALSE)*E4854/L4854*20*0.001),0)*(1-G4854))),SUM(IFERROR(SUM(VLOOKUP(C4854,SpeciesLookup,37,FALSE)/L4854*'6. Look Up Tables'!$M$9*0.001),0)*(1-G4854)))</f>
        <v>0</v>
      </c>
      <c r="N4854" s="120" t="s">
        <v>114</v>
      </c>
      <c r="O4854" s="122">
        <f t="shared" si="453"/>
        <v>0</v>
      </c>
      <c r="P4854" s="123"/>
    </row>
    <row r="4855" spans="2:16" x14ac:dyDescent="0.2">
      <c r="B4855" s="124"/>
      <c r="C4855" s="137"/>
      <c r="D4855" s="138">
        <f t="shared" si="450"/>
        <v>0</v>
      </c>
      <c r="E4855" s="231"/>
      <c r="F4855" s="119"/>
      <c r="G4855" s="139">
        <f t="shared" si="454"/>
        <v>0</v>
      </c>
      <c r="H4855" s="140">
        <f t="shared" si="451"/>
        <v>0</v>
      </c>
      <c r="I4855" s="122">
        <f t="shared" si="455"/>
        <v>0</v>
      </c>
      <c r="K4855" s="120"/>
      <c r="L4855" s="141" t="e">
        <f t="shared" si="452"/>
        <v>#N/A</v>
      </c>
      <c r="M4855" s="142">
        <f>IF(C4855="ZZ Group",(SUM(IFERROR(SUM(VLOOKUP(C4855,SpeciesLookup,37,FALSE)*E4855/L4855*20*0.001),0)*(1-G4855))),SUM(IFERROR(SUM(VLOOKUP(C4855,SpeciesLookup,37,FALSE)/L4855*'6. Look Up Tables'!$M$9*0.001),0)*(1-G4855)))</f>
        <v>0</v>
      </c>
      <c r="N4855" s="120" t="s">
        <v>114</v>
      </c>
      <c r="O4855" s="122">
        <f t="shared" si="453"/>
        <v>0</v>
      </c>
      <c r="P4855" s="123"/>
    </row>
    <row r="4856" spans="2:16" x14ac:dyDescent="0.2">
      <c r="B4856" s="124"/>
      <c r="C4856" s="137"/>
      <c r="D4856" s="138">
        <f t="shared" si="450"/>
        <v>0</v>
      </c>
      <c r="E4856" s="231"/>
      <c r="F4856" s="119"/>
      <c r="G4856" s="139">
        <f t="shared" si="454"/>
        <v>0</v>
      </c>
      <c r="H4856" s="140">
        <f t="shared" si="451"/>
        <v>0</v>
      </c>
      <c r="I4856" s="122">
        <f t="shared" si="455"/>
        <v>0</v>
      </c>
      <c r="K4856" s="120"/>
      <c r="L4856" s="141" t="e">
        <f t="shared" si="452"/>
        <v>#N/A</v>
      </c>
      <c r="M4856" s="142">
        <f>IF(C4856="ZZ Group",(SUM(IFERROR(SUM(VLOOKUP(C4856,SpeciesLookup,37,FALSE)*E4856/L4856*20*0.001),0)*(1-G4856))),SUM(IFERROR(SUM(VLOOKUP(C4856,SpeciesLookup,37,FALSE)/L4856*'6. Look Up Tables'!$M$9*0.001),0)*(1-G4856)))</f>
        <v>0</v>
      </c>
      <c r="N4856" s="120" t="s">
        <v>114</v>
      </c>
      <c r="O4856" s="122">
        <f t="shared" si="453"/>
        <v>0</v>
      </c>
      <c r="P4856" s="123"/>
    </row>
    <row r="4857" spans="2:16" x14ac:dyDescent="0.2">
      <c r="B4857" s="124"/>
      <c r="C4857" s="137"/>
      <c r="D4857" s="138">
        <f t="shared" si="450"/>
        <v>0</v>
      </c>
      <c r="E4857" s="231"/>
      <c r="F4857" s="119"/>
      <c r="G4857" s="139">
        <f t="shared" si="454"/>
        <v>0</v>
      </c>
      <c r="H4857" s="140">
        <f t="shared" si="451"/>
        <v>0</v>
      </c>
      <c r="I4857" s="122">
        <f t="shared" si="455"/>
        <v>0</v>
      </c>
      <c r="K4857" s="120"/>
      <c r="L4857" s="141" t="e">
        <f t="shared" si="452"/>
        <v>#N/A</v>
      </c>
      <c r="M4857" s="142">
        <f>IF(C4857="ZZ Group",(SUM(IFERROR(SUM(VLOOKUP(C4857,SpeciesLookup,37,FALSE)*E4857/L4857*20*0.001),0)*(1-G4857))),SUM(IFERROR(SUM(VLOOKUP(C4857,SpeciesLookup,37,FALSE)/L4857*'6. Look Up Tables'!$M$9*0.001),0)*(1-G4857)))</f>
        <v>0</v>
      </c>
      <c r="N4857" s="120" t="s">
        <v>114</v>
      </c>
      <c r="O4857" s="122">
        <f t="shared" si="453"/>
        <v>0</v>
      </c>
      <c r="P4857" s="123"/>
    </row>
    <row r="4858" spans="2:16" x14ac:dyDescent="0.2">
      <c r="B4858" s="124"/>
      <c r="C4858" s="137"/>
      <c r="D4858" s="138">
        <f t="shared" si="450"/>
        <v>0</v>
      </c>
      <c r="E4858" s="231"/>
      <c r="F4858" s="119"/>
      <c r="G4858" s="139">
        <f t="shared" si="454"/>
        <v>0</v>
      </c>
      <c r="H4858" s="140">
        <f t="shared" si="451"/>
        <v>0</v>
      </c>
      <c r="I4858" s="122">
        <f t="shared" si="455"/>
        <v>0</v>
      </c>
      <c r="K4858" s="120"/>
      <c r="L4858" s="141" t="e">
        <f t="shared" si="452"/>
        <v>#N/A</v>
      </c>
      <c r="M4858" s="142">
        <f>IF(C4858="ZZ Group",(SUM(IFERROR(SUM(VLOOKUP(C4858,SpeciesLookup,37,FALSE)*E4858/L4858*20*0.001),0)*(1-G4858))),SUM(IFERROR(SUM(VLOOKUP(C4858,SpeciesLookup,37,FALSE)/L4858*'6. Look Up Tables'!$M$9*0.001),0)*(1-G4858)))</f>
        <v>0</v>
      </c>
      <c r="N4858" s="120" t="s">
        <v>114</v>
      </c>
      <c r="O4858" s="122">
        <f t="shared" si="453"/>
        <v>0</v>
      </c>
      <c r="P4858" s="123"/>
    </row>
    <row r="4859" spans="2:16" x14ac:dyDescent="0.2">
      <c r="B4859" s="124"/>
      <c r="C4859" s="137"/>
      <c r="D4859" s="138">
        <f t="shared" si="450"/>
        <v>0</v>
      </c>
      <c r="E4859" s="231"/>
      <c r="F4859" s="119"/>
      <c r="G4859" s="139">
        <f t="shared" si="454"/>
        <v>0</v>
      </c>
      <c r="H4859" s="140">
        <f t="shared" si="451"/>
        <v>0</v>
      </c>
      <c r="I4859" s="122">
        <f t="shared" si="455"/>
        <v>0</v>
      </c>
      <c r="K4859" s="120"/>
      <c r="L4859" s="141" t="e">
        <f t="shared" si="452"/>
        <v>#N/A</v>
      </c>
      <c r="M4859" s="142">
        <f>IF(C4859="ZZ Group",(SUM(IFERROR(SUM(VLOOKUP(C4859,SpeciesLookup,37,FALSE)*E4859/L4859*20*0.001),0)*(1-G4859))),SUM(IFERROR(SUM(VLOOKUP(C4859,SpeciesLookup,37,FALSE)/L4859*'6. Look Up Tables'!$M$9*0.001),0)*(1-G4859)))</f>
        <v>0</v>
      </c>
      <c r="N4859" s="120" t="s">
        <v>114</v>
      </c>
      <c r="O4859" s="122">
        <f t="shared" si="453"/>
        <v>0</v>
      </c>
      <c r="P4859" s="123"/>
    </row>
    <row r="4860" spans="2:16" x14ac:dyDescent="0.2">
      <c r="B4860" s="124"/>
      <c r="C4860" s="137"/>
      <c r="D4860" s="138">
        <f t="shared" si="450"/>
        <v>0</v>
      </c>
      <c r="E4860" s="231"/>
      <c r="F4860" s="119"/>
      <c r="G4860" s="139">
        <f t="shared" si="454"/>
        <v>0</v>
      </c>
      <c r="H4860" s="140">
        <f t="shared" si="451"/>
        <v>0</v>
      </c>
      <c r="I4860" s="122">
        <f t="shared" si="455"/>
        <v>0</v>
      </c>
      <c r="K4860" s="120"/>
      <c r="L4860" s="141" t="e">
        <f t="shared" si="452"/>
        <v>#N/A</v>
      </c>
      <c r="M4860" s="142">
        <f>IF(C4860="ZZ Group",(SUM(IFERROR(SUM(VLOOKUP(C4860,SpeciesLookup,37,FALSE)*E4860/L4860*20*0.001),0)*(1-G4860))),SUM(IFERROR(SUM(VLOOKUP(C4860,SpeciesLookup,37,FALSE)/L4860*'6. Look Up Tables'!$M$9*0.001),0)*(1-G4860)))</f>
        <v>0</v>
      </c>
      <c r="N4860" s="120" t="s">
        <v>114</v>
      </c>
      <c r="O4860" s="122">
        <f t="shared" si="453"/>
        <v>0</v>
      </c>
      <c r="P4860" s="123"/>
    </row>
    <row r="4861" spans="2:16" x14ac:dyDescent="0.2">
      <c r="B4861" s="124"/>
      <c r="C4861" s="137"/>
      <c r="D4861" s="138">
        <f t="shared" si="450"/>
        <v>0</v>
      </c>
      <c r="E4861" s="231"/>
      <c r="F4861" s="119"/>
      <c r="G4861" s="139">
        <f t="shared" si="454"/>
        <v>0</v>
      </c>
      <c r="H4861" s="140">
        <f t="shared" si="451"/>
        <v>0</v>
      </c>
      <c r="I4861" s="122">
        <f t="shared" si="455"/>
        <v>0</v>
      </c>
      <c r="K4861" s="120"/>
      <c r="L4861" s="141" t="e">
        <f t="shared" si="452"/>
        <v>#N/A</v>
      </c>
      <c r="M4861" s="142">
        <f>IF(C4861="ZZ Group",(SUM(IFERROR(SUM(VLOOKUP(C4861,SpeciesLookup,37,FALSE)*E4861/L4861*20*0.001),0)*(1-G4861))),SUM(IFERROR(SUM(VLOOKUP(C4861,SpeciesLookup,37,FALSE)/L4861*'6. Look Up Tables'!$M$9*0.001),0)*(1-G4861)))</f>
        <v>0</v>
      </c>
      <c r="N4861" s="120" t="s">
        <v>114</v>
      </c>
      <c r="O4861" s="122">
        <f t="shared" si="453"/>
        <v>0</v>
      </c>
      <c r="P4861" s="123"/>
    </row>
    <row r="4862" spans="2:16" x14ac:dyDescent="0.2">
      <c r="B4862" s="124"/>
      <c r="C4862" s="137"/>
      <c r="D4862" s="138">
        <f t="shared" si="450"/>
        <v>0</v>
      </c>
      <c r="E4862" s="231"/>
      <c r="F4862" s="119"/>
      <c r="G4862" s="139">
        <f t="shared" si="454"/>
        <v>0</v>
      </c>
      <c r="H4862" s="140">
        <f t="shared" si="451"/>
        <v>0</v>
      </c>
      <c r="I4862" s="122">
        <f t="shared" si="455"/>
        <v>0</v>
      </c>
      <c r="K4862" s="120"/>
      <c r="L4862" s="141" t="e">
        <f t="shared" si="452"/>
        <v>#N/A</v>
      </c>
      <c r="M4862" s="142">
        <f>IF(C4862="ZZ Group",(SUM(IFERROR(SUM(VLOOKUP(C4862,SpeciesLookup,37,FALSE)*E4862/L4862*20*0.001),0)*(1-G4862))),SUM(IFERROR(SUM(VLOOKUP(C4862,SpeciesLookup,37,FALSE)/L4862*'6. Look Up Tables'!$M$9*0.001),0)*(1-G4862)))</f>
        <v>0</v>
      </c>
      <c r="N4862" s="120" t="s">
        <v>114</v>
      </c>
      <c r="O4862" s="122">
        <f t="shared" si="453"/>
        <v>0</v>
      </c>
      <c r="P4862" s="123"/>
    </row>
    <row r="4863" spans="2:16" x14ac:dyDescent="0.2">
      <c r="B4863" s="124"/>
      <c r="C4863" s="137"/>
      <c r="D4863" s="138">
        <f t="shared" si="450"/>
        <v>0</v>
      </c>
      <c r="E4863" s="231"/>
      <c r="F4863" s="119"/>
      <c r="G4863" s="139">
        <f t="shared" si="454"/>
        <v>0</v>
      </c>
      <c r="H4863" s="140">
        <f t="shared" si="451"/>
        <v>0</v>
      </c>
      <c r="I4863" s="122">
        <f t="shared" si="455"/>
        <v>0</v>
      </c>
      <c r="K4863" s="120"/>
      <c r="L4863" s="141" t="e">
        <f t="shared" si="452"/>
        <v>#N/A</v>
      </c>
      <c r="M4863" s="142">
        <f>IF(C4863="ZZ Group",(SUM(IFERROR(SUM(VLOOKUP(C4863,SpeciesLookup,37,FALSE)*E4863/L4863*20*0.001),0)*(1-G4863))),SUM(IFERROR(SUM(VLOOKUP(C4863,SpeciesLookup,37,FALSE)/L4863*'6. Look Up Tables'!$M$9*0.001),0)*(1-G4863)))</f>
        <v>0</v>
      </c>
      <c r="N4863" s="120" t="s">
        <v>114</v>
      </c>
      <c r="O4863" s="122">
        <f t="shared" si="453"/>
        <v>0</v>
      </c>
      <c r="P4863" s="123"/>
    </row>
    <row r="4864" spans="2:16" x14ac:dyDescent="0.2">
      <c r="B4864" s="124"/>
      <c r="C4864" s="137"/>
      <c r="D4864" s="138">
        <f t="shared" si="450"/>
        <v>0</v>
      </c>
      <c r="E4864" s="231"/>
      <c r="F4864" s="119"/>
      <c r="G4864" s="139">
        <f t="shared" si="454"/>
        <v>0</v>
      </c>
      <c r="H4864" s="140">
        <f t="shared" si="451"/>
        <v>0</v>
      </c>
      <c r="I4864" s="122">
        <f t="shared" si="455"/>
        <v>0</v>
      </c>
      <c r="K4864" s="120"/>
      <c r="L4864" s="141" t="e">
        <f t="shared" si="452"/>
        <v>#N/A</v>
      </c>
      <c r="M4864" s="142">
        <f>IF(C4864="ZZ Group",(SUM(IFERROR(SUM(VLOOKUP(C4864,SpeciesLookup,37,FALSE)*E4864/L4864*20*0.001),0)*(1-G4864))),SUM(IFERROR(SUM(VLOOKUP(C4864,SpeciesLookup,37,FALSE)/L4864*'6. Look Up Tables'!$M$9*0.001),0)*(1-G4864)))</f>
        <v>0</v>
      </c>
      <c r="N4864" s="120" t="s">
        <v>114</v>
      </c>
      <c r="O4864" s="122">
        <f t="shared" si="453"/>
        <v>0</v>
      </c>
      <c r="P4864" s="123"/>
    </row>
    <row r="4865" spans="2:16" x14ac:dyDescent="0.2">
      <c r="B4865" s="124"/>
      <c r="C4865" s="137"/>
      <c r="D4865" s="138">
        <f t="shared" ref="D4865:D4928" si="456">IFERROR(VLOOKUP(C4865,SpeciesLookup,25,FALSE),0)</f>
        <v>0</v>
      </c>
      <c r="E4865" s="231"/>
      <c r="F4865" s="119"/>
      <c r="G4865" s="139">
        <f t="shared" si="454"/>
        <v>0</v>
      </c>
      <c r="H4865" s="140">
        <f t="shared" ref="H4865:H4928" si="457">IFERROR(VLOOKUP(C4865,SpeciesLookup,26,FALSE),0)</f>
        <v>0</v>
      </c>
      <c r="I4865" s="122">
        <f t="shared" si="455"/>
        <v>0</v>
      </c>
      <c r="K4865" s="120"/>
      <c r="L4865" s="141" t="e">
        <f t="shared" ref="L4865:L4928" si="458">VLOOKUP(K4865,AWHC,2,FALSE)</f>
        <v>#N/A</v>
      </c>
      <c r="M4865" s="142">
        <f>IF(C4865="ZZ Group",(SUM(IFERROR(SUM(VLOOKUP(C4865,SpeciesLookup,37,FALSE)*E4865/L4865*20*0.001),0)*(1-G4865))),SUM(IFERROR(SUM(VLOOKUP(C4865,SpeciesLookup,37,FALSE)/L4865*'6. Look Up Tables'!$M$9*0.001),0)*(1-G4865)))</f>
        <v>0</v>
      </c>
      <c r="N4865" s="120" t="s">
        <v>114</v>
      </c>
      <c r="O4865" s="122">
        <f t="shared" ref="O4865:O4928" si="459">IF(N4865="Yes",M4865*0.8,M4865)</f>
        <v>0</v>
      </c>
      <c r="P4865" s="123"/>
    </row>
    <row r="4866" spans="2:16" x14ac:dyDescent="0.2">
      <c r="B4866" s="124"/>
      <c r="C4866" s="137"/>
      <c r="D4866" s="138">
        <f t="shared" si="456"/>
        <v>0</v>
      </c>
      <c r="E4866" s="231"/>
      <c r="F4866" s="119"/>
      <c r="G4866" s="139">
        <f t="shared" si="454"/>
        <v>0</v>
      </c>
      <c r="H4866" s="140">
        <f t="shared" si="457"/>
        <v>0</v>
      </c>
      <c r="I4866" s="122">
        <f t="shared" si="455"/>
        <v>0</v>
      </c>
      <c r="K4866" s="120"/>
      <c r="L4866" s="141" t="e">
        <f t="shared" si="458"/>
        <v>#N/A</v>
      </c>
      <c r="M4866" s="142">
        <f>IF(C4866="ZZ Group",(SUM(IFERROR(SUM(VLOOKUP(C4866,SpeciesLookup,37,FALSE)*E4866/L4866*20*0.001),0)*(1-G4866))),SUM(IFERROR(SUM(VLOOKUP(C4866,SpeciesLookup,37,FALSE)/L4866*'6. Look Up Tables'!$M$9*0.001),0)*(1-G4866)))</f>
        <v>0</v>
      </c>
      <c r="N4866" s="120" t="s">
        <v>114</v>
      </c>
      <c r="O4866" s="122">
        <f t="shared" si="459"/>
        <v>0</v>
      </c>
      <c r="P4866" s="123"/>
    </row>
    <row r="4867" spans="2:16" x14ac:dyDescent="0.2">
      <c r="B4867" s="124"/>
      <c r="C4867" s="137"/>
      <c r="D4867" s="138">
        <f t="shared" si="456"/>
        <v>0</v>
      </c>
      <c r="E4867" s="231"/>
      <c r="F4867" s="119"/>
      <c r="G4867" s="139">
        <f t="shared" si="454"/>
        <v>0</v>
      </c>
      <c r="H4867" s="140">
        <f t="shared" si="457"/>
        <v>0</v>
      </c>
      <c r="I4867" s="122">
        <f t="shared" si="455"/>
        <v>0</v>
      </c>
      <c r="K4867" s="120"/>
      <c r="L4867" s="141" t="e">
        <f t="shared" si="458"/>
        <v>#N/A</v>
      </c>
      <c r="M4867" s="142">
        <f>IF(C4867="ZZ Group",(SUM(IFERROR(SUM(VLOOKUP(C4867,SpeciesLookup,37,FALSE)*E4867/L4867*20*0.001),0)*(1-G4867))),SUM(IFERROR(SUM(VLOOKUP(C4867,SpeciesLookup,37,FALSE)/L4867*'6. Look Up Tables'!$M$9*0.001),0)*(1-G4867)))</f>
        <v>0</v>
      </c>
      <c r="N4867" s="120" t="s">
        <v>114</v>
      </c>
      <c r="O4867" s="122">
        <f t="shared" si="459"/>
        <v>0</v>
      </c>
      <c r="P4867" s="123"/>
    </row>
    <row r="4868" spans="2:16" x14ac:dyDescent="0.2">
      <c r="B4868" s="124"/>
      <c r="C4868" s="137"/>
      <c r="D4868" s="138">
        <f t="shared" si="456"/>
        <v>0</v>
      </c>
      <c r="E4868" s="231"/>
      <c r="F4868" s="119"/>
      <c r="G4868" s="139">
        <f t="shared" si="454"/>
        <v>0</v>
      </c>
      <c r="H4868" s="140">
        <f t="shared" si="457"/>
        <v>0</v>
      </c>
      <c r="I4868" s="122">
        <f t="shared" si="455"/>
        <v>0</v>
      </c>
      <c r="K4868" s="120"/>
      <c r="L4868" s="141" t="e">
        <f t="shared" si="458"/>
        <v>#N/A</v>
      </c>
      <c r="M4868" s="142">
        <f>IF(C4868="ZZ Group",(SUM(IFERROR(SUM(VLOOKUP(C4868,SpeciesLookup,37,FALSE)*E4868/L4868*20*0.001),0)*(1-G4868))),SUM(IFERROR(SUM(VLOOKUP(C4868,SpeciesLookup,37,FALSE)/L4868*'6. Look Up Tables'!$M$9*0.001),0)*(1-G4868)))</f>
        <v>0</v>
      </c>
      <c r="N4868" s="120" t="s">
        <v>114</v>
      </c>
      <c r="O4868" s="122">
        <f t="shared" si="459"/>
        <v>0</v>
      </c>
      <c r="P4868" s="123"/>
    </row>
    <row r="4869" spans="2:16" x14ac:dyDescent="0.2">
      <c r="B4869" s="124"/>
      <c r="C4869" s="137"/>
      <c r="D4869" s="138">
        <f t="shared" si="456"/>
        <v>0</v>
      </c>
      <c r="E4869" s="231"/>
      <c r="F4869" s="119"/>
      <c r="G4869" s="139">
        <f t="shared" si="454"/>
        <v>0</v>
      </c>
      <c r="H4869" s="140">
        <f t="shared" si="457"/>
        <v>0</v>
      </c>
      <c r="I4869" s="122">
        <f t="shared" si="455"/>
        <v>0</v>
      </c>
      <c r="K4869" s="120"/>
      <c r="L4869" s="141" t="e">
        <f t="shared" si="458"/>
        <v>#N/A</v>
      </c>
      <c r="M4869" s="142">
        <f>IF(C4869="ZZ Group",(SUM(IFERROR(SUM(VLOOKUP(C4869,SpeciesLookup,37,FALSE)*E4869/L4869*20*0.001),0)*(1-G4869))),SUM(IFERROR(SUM(VLOOKUP(C4869,SpeciesLookup,37,FALSE)/L4869*'6. Look Up Tables'!$M$9*0.001),0)*(1-G4869)))</f>
        <v>0</v>
      </c>
      <c r="N4869" s="120" t="s">
        <v>114</v>
      </c>
      <c r="O4869" s="122">
        <f t="shared" si="459"/>
        <v>0</v>
      </c>
      <c r="P4869" s="123"/>
    </row>
    <row r="4870" spans="2:16" x14ac:dyDescent="0.2">
      <c r="B4870" s="124"/>
      <c r="C4870" s="137"/>
      <c r="D4870" s="138">
        <f t="shared" si="456"/>
        <v>0</v>
      </c>
      <c r="E4870" s="231"/>
      <c r="F4870" s="119"/>
      <c r="G4870" s="139">
        <f t="shared" si="454"/>
        <v>0</v>
      </c>
      <c r="H4870" s="140">
        <f t="shared" si="457"/>
        <v>0</v>
      </c>
      <c r="I4870" s="122">
        <f t="shared" si="455"/>
        <v>0</v>
      </c>
      <c r="K4870" s="120"/>
      <c r="L4870" s="141" t="e">
        <f t="shared" si="458"/>
        <v>#N/A</v>
      </c>
      <c r="M4870" s="142">
        <f>IF(C4870="ZZ Group",(SUM(IFERROR(SUM(VLOOKUP(C4870,SpeciesLookup,37,FALSE)*E4870/L4870*20*0.001),0)*(1-G4870))),SUM(IFERROR(SUM(VLOOKUP(C4870,SpeciesLookup,37,FALSE)/L4870*'6. Look Up Tables'!$M$9*0.001),0)*(1-G4870)))</f>
        <v>0</v>
      </c>
      <c r="N4870" s="120" t="s">
        <v>114</v>
      </c>
      <c r="O4870" s="122">
        <f t="shared" si="459"/>
        <v>0</v>
      </c>
      <c r="P4870" s="123"/>
    </row>
    <row r="4871" spans="2:16" x14ac:dyDescent="0.2">
      <c r="B4871" s="124"/>
      <c r="C4871" s="137"/>
      <c r="D4871" s="138">
        <f t="shared" si="456"/>
        <v>0</v>
      </c>
      <c r="E4871" s="231"/>
      <c r="F4871" s="119"/>
      <c r="G4871" s="139">
        <f t="shared" si="454"/>
        <v>0</v>
      </c>
      <c r="H4871" s="140">
        <f t="shared" si="457"/>
        <v>0</v>
      </c>
      <c r="I4871" s="122">
        <f t="shared" si="455"/>
        <v>0</v>
      </c>
      <c r="K4871" s="120"/>
      <c r="L4871" s="141" t="e">
        <f t="shared" si="458"/>
        <v>#N/A</v>
      </c>
      <c r="M4871" s="142">
        <f>IF(C4871="ZZ Group",(SUM(IFERROR(SUM(VLOOKUP(C4871,SpeciesLookup,37,FALSE)*E4871/L4871*20*0.001),0)*(1-G4871))),SUM(IFERROR(SUM(VLOOKUP(C4871,SpeciesLookup,37,FALSE)/L4871*'6. Look Up Tables'!$M$9*0.001),0)*(1-G4871)))</f>
        <v>0</v>
      </c>
      <c r="N4871" s="120" t="s">
        <v>114</v>
      </c>
      <c r="O4871" s="122">
        <f t="shared" si="459"/>
        <v>0</v>
      </c>
      <c r="P4871" s="123"/>
    </row>
    <row r="4872" spans="2:16" x14ac:dyDescent="0.2">
      <c r="B4872" s="124"/>
      <c r="C4872" s="137"/>
      <c r="D4872" s="138">
        <f t="shared" si="456"/>
        <v>0</v>
      </c>
      <c r="E4872" s="231"/>
      <c r="F4872" s="119"/>
      <c r="G4872" s="139">
        <f t="shared" si="454"/>
        <v>0</v>
      </c>
      <c r="H4872" s="140">
        <f t="shared" si="457"/>
        <v>0</v>
      </c>
      <c r="I4872" s="122">
        <f t="shared" si="455"/>
        <v>0</v>
      </c>
      <c r="K4872" s="120"/>
      <c r="L4872" s="141" t="e">
        <f t="shared" si="458"/>
        <v>#N/A</v>
      </c>
      <c r="M4872" s="142">
        <f>IF(C4872="ZZ Group",(SUM(IFERROR(SUM(VLOOKUP(C4872,SpeciesLookup,37,FALSE)*E4872/L4872*20*0.001),0)*(1-G4872))),SUM(IFERROR(SUM(VLOOKUP(C4872,SpeciesLookup,37,FALSE)/L4872*'6. Look Up Tables'!$M$9*0.001),0)*(1-G4872)))</f>
        <v>0</v>
      </c>
      <c r="N4872" s="120" t="s">
        <v>114</v>
      </c>
      <c r="O4872" s="122">
        <f t="shared" si="459"/>
        <v>0</v>
      </c>
      <c r="P4872" s="123"/>
    </row>
    <row r="4873" spans="2:16" x14ac:dyDescent="0.2">
      <c r="B4873" s="124"/>
      <c r="C4873" s="137"/>
      <c r="D4873" s="138">
        <f t="shared" si="456"/>
        <v>0</v>
      </c>
      <c r="E4873" s="231"/>
      <c r="F4873" s="119"/>
      <c r="G4873" s="139">
        <f t="shared" si="454"/>
        <v>0</v>
      </c>
      <c r="H4873" s="140">
        <f t="shared" si="457"/>
        <v>0</v>
      </c>
      <c r="I4873" s="122">
        <f t="shared" si="455"/>
        <v>0</v>
      </c>
      <c r="K4873" s="120"/>
      <c r="L4873" s="141" t="e">
        <f t="shared" si="458"/>
        <v>#N/A</v>
      </c>
      <c r="M4873" s="142">
        <f>IF(C4873="ZZ Group",(SUM(IFERROR(SUM(VLOOKUP(C4873,SpeciesLookup,37,FALSE)*E4873/L4873*20*0.001),0)*(1-G4873))),SUM(IFERROR(SUM(VLOOKUP(C4873,SpeciesLookup,37,FALSE)/L4873*'6. Look Up Tables'!$M$9*0.001),0)*(1-G4873)))</f>
        <v>0</v>
      </c>
      <c r="N4873" s="120" t="s">
        <v>114</v>
      </c>
      <c r="O4873" s="122">
        <f t="shared" si="459"/>
        <v>0</v>
      </c>
      <c r="P4873" s="123"/>
    </row>
    <row r="4874" spans="2:16" x14ac:dyDescent="0.2">
      <c r="B4874" s="124"/>
      <c r="C4874" s="137"/>
      <c r="D4874" s="138">
        <f t="shared" si="456"/>
        <v>0</v>
      </c>
      <c r="E4874" s="231"/>
      <c r="F4874" s="119"/>
      <c r="G4874" s="139">
        <f t="shared" si="454"/>
        <v>0</v>
      </c>
      <c r="H4874" s="140">
        <f t="shared" si="457"/>
        <v>0</v>
      </c>
      <c r="I4874" s="122">
        <f t="shared" si="455"/>
        <v>0</v>
      </c>
      <c r="K4874" s="120"/>
      <c r="L4874" s="141" t="e">
        <f t="shared" si="458"/>
        <v>#N/A</v>
      </c>
      <c r="M4874" s="142">
        <f>IF(C4874="ZZ Group",(SUM(IFERROR(SUM(VLOOKUP(C4874,SpeciesLookup,37,FALSE)*E4874/L4874*20*0.001),0)*(1-G4874))),SUM(IFERROR(SUM(VLOOKUP(C4874,SpeciesLookup,37,FALSE)/L4874*'6. Look Up Tables'!$M$9*0.001),0)*(1-G4874)))</f>
        <v>0</v>
      </c>
      <c r="N4874" s="120" t="s">
        <v>114</v>
      </c>
      <c r="O4874" s="122">
        <f t="shared" si="459"/>
        <v>0</v>
      </c>
      <c r="P4874" s="123"/>
    </row>
    <row r="4875" spans="2:16" x14ac:dyDescent="0.2">
      <c r="B4875" s="124"/>
      <c r="C4875" s="137"/>
      <c r="D4875" s="138">
        <f t="shared" si="456"/>
        <v>0</v>
      </c>
      <c r="E4875" s="231"/>
      <c r="F4875" s="119"/>
      <c r="G4875" s="139">
        <f t="shared" si="454"/>
        <v>0</v>
      </c>
      <c r="H4875" s="140">
        <f t="shared" si="457"/>
        <v>0</v>
      </c>
      <c r="I4875" s="122">
        <f t="shared" si="455"/>
        <v>0</v>
      </c>
      <c r="K4875" s="120"/>
      <c r="L4875" s="141" t="e">
        <f t="shared" si="458"/>
        <v>#N/A</v>
      </c>
      <c r="M4875" s="142">
        <f>IF(C4875="ZZ Group",(SUM(IFERROR(SUM(VLOOKUP(C4875,SpeciesLookup,37,FALSE)*E4875/L4875*20*0.001),0)*(1-G4875))),SUM(IFERROR(SUM(VLOOKUP(C4875,SpeciesLookup,37,FALSE)/L4875*'6. Look Up Tables'!$M$9*0.001),0)*(1-G4875)))</f>
        <v>0</v>
      </c>
      <c r="N4875" s="120" t="s">
        <v>114</v>
      </c>
      <c r="O4875" s="122">
        <f t="shared" si="459"/>
        <v>0</v>
      </c>
      <c r="P4875" s="123"/>
    </row>
    <row r="4876" spans="2:16" x14ac:dyDescent="0.2">
      <c r="B4876" s="124"/>
      <c r="C4876" s="137"/>
      <c r="D4876" s="138">
        <f t="shared" si="456"/>
        <v>0</v>
      </c>
      <c r="E4876" s="231"/>
      <c r="F4876" s="119"/>
      <c r="G4876" s="139">
        <f t="shared" si="454"/>
        <v>0</v>
      </c>
      <c r="H4876" s="140">
        <f t="shared" si="457"/>
        <v>0</v>
      </c>
      <c r="I4876" s="122">
        <f t="shared" si="455"/>
        <v>0</v>
      </c>
      <c r="K4876" s="120"/>
      <c r="L4876" s="141" t="e">
        <f t="shared" si="458"/>
        <v>#N/A</v>
      </c>
      <c r="M4876" s="142">
        <f>IF(C4876="ZZ Group",(SUM(IFERROR(SUM(VLOOKUP(C4876,SpeciesLookup,37,FALSE)*E4876/L4876*20*0.001),0)*(1-G4876))),SUM(IFERROR(SUM(VLOOKUP(C4876,SpeciesLookup,37,FALSE)/L4876*'6. Look Up Tables'!$M$9*0.001),0)*(1-G4876)))</f>
        <v>0</v>
      </c>
      <c r="N4876" s="120" t="s">
        <v>114</v>
      </c>
      <c r="O4876" s="122">
        <f t="shared" si="459"/>
        <v>0</v>
      </c>
      <c r="P4876" s="123"/>
    </row>
    <row r="4877" spans="2:16" x14ac:dyDescent="0.2">
      <c r="B4877" s="124"/>
      <c r="C4877" s="137"/>
      <c r="D4877" s="138">
        <f t="shared" si="456"/>
        <v>0</v>
      </c>
      <c r="E4877" s="231"/>
      <c r="F4877" s="119"/>
      <c r="G4877" s="139">
        <f t="shared" ref="G4877:G4940" si="460">IF(C4877="ZZ Group",SUM(F4877/E4877),(IFERROR(SUM(F4877/(PI()*(D4877)^2)),0)))</f>
        <v>0</v>
      </c>
      <c r="H4877" s="140">
        <f t="shared" si="457"/>
        <v>0</v>
      </c>
      <c r="I4877" s="122">
        <f t="shared" ref="I4877:I4940" si="461">IFERROR(SUM(H4877*(1-G4877)),(E4877*(1-G4877)))</f>
        <v>0</v>
      </c>
      <c r="K4877" s="120"/>
      <c r="L4877" s="141" t="e">
        <f t="shared" si="458"/>
        <v>#N/A</v>
      </c>
      <c r="M4877" s="142">
        <f>IF(C4877="ZZ Group",(SUM(IFERROR(SUM(VLOOKUP(C4877,SpeciesLookup,37,FALSE)*E4877/L4877*20*0.001),0)*(1-G4877))),SUM(IFERROR(SUM(VLOOKUP(C4877,SpeciesLookup,37,FALSE)/L4877*'6. Look Up Tables'!$M$9*0.001),0)*(1-G4877)))</f>
        <v>0</v>
      </c>
      <c r="N4877" s="120" t="s">
        <v>114</v>
      </c>
      <c r="O4877" s="122">
        <f t="shared" si="459"/>
        <v>0</v>
      </c>
      <c r="P4877" s="123"/>
    </row>
    <row r="4878" spans="2:16" x14ac:dyDescent="0.2">
      <c r="B4878" s="124"/>
      <c r="C4878" s="137"/>
      <c r="D4878" s="138">
        <f t="shared" si="456"/>
        <v>0</v>
      </c>
      <c r="E4878" s="231"/>
      <c r="F4878" s="119"/>
      <c r="G4878" s="139">
        <f t="shared" si="460"/>
        <v>0</v>
      </c>
      <c r="H4878" s="140">
        <f t="shared" si="457"/>
        <v>0</v>
      </c>
      <c r="I4878" s="122">
        <f t="shared" si="461"/>
        <v>0</v>
      </c>
      <c r="K4878" s="120"/>
      <c r="L4878" s="141" t="e">
        <f t="shared" si="458"/>
        <v>#N/A</v>
      </c>
      <c r="M4878" s="142">
        <f>IF(C4878="ZZ Group",(SUM(IFERROR(SUM(VLOOKUP(C4878,SpeciesLookup,37,FALSE)*E4878/L4878*20*0.001),0)*(1-G4878))),SUM(IFERROR(SUM(VLOOKUP(C4878,SpeciesLookup,37,FALSE)/L4878*'6. Look Up Tables'!$M$9*0.001),0)*(1-G4878)))</f>
        <v>0</v>
      </c>
      <c r="N4878" s="120" t="s">
        <v>114</v>
      </c>
      <c r="O4878" s="122">
        <f t="shared" si="459"/>
        <v>0</v>
      </c>
      <c r="P4878" s="123"/>
    </row>
    <row r="4879" spans="2:16" x14ac:dyDescent="0.2">
      <c r="B4879" s="124"/>
      <c r="C4879" s="137"/>
      <c r="D4879" s="138">
        <f t="shared" si="456"/>
        <v>0</v>
      </c>
      <c r="E4879" s="231"/>
      <c r="F4879" s="119"/>
      <c r="G4879" s="139">
        <f t="shared" si="460"/>
        <v>0</v>
      </c>
      <c r="H4879" s="140">
        <f t="shared" si="457"/>
        <v>0</v>
      </c>
      <c r="I4879" s="122">
        <f t="shared" si="461"/>
        <v>0</v>
      </c>
      <c r="K4879" s="120"/>
      <c r="L4879" s="141" t="e">
        <f t="shared" si="458"/>
        <v>#N/A</v>
      </c>
      <c r="M4879" s="142">
        <f>IF(C4879="ZZ Group",(SUM(IFERROR(SUM(VLOOKUP(C4879,SpeciesLookup,37,FALSE)*E4879/L4879*20*0.001),0)*(1-G4879))),SUM(IFERROR(SUM(VLOOKUP(C4879,SpeciesLookup,37,FALSE)/L4879*'6. Look Up Tables'!$M$9*0.001),0)*(1-G4879)))</f>
        <v>0</v>
      </c>
      <c r="N4879" s="120" t="s">
        <v>114</v>
      </c>
      <c r="O4879" s="122">
        <f t="shared" si="459"/>
        <v>0</v>
      </c>
      <c r="P4879" s="123"/>
    </row>
    <row r="4880" spans="2:16" x14ac:dyDescent="0.2">
      <c r="B4880" s="124"/>
      <c r="C4880" s="137"/>
      <c r="D4880" s="138">
        <f t="shared" si="456"/>
        <v>0</v>
      </c>
      <c r="E4880" s="231"/>
      <c r="F4880" s="119"/>
      <c r="G4880" s="139">
        <f t="shared" si="460"/>
        <v>0</v>
      </c>
      <c r="H4880" s="140">
        <f t="shared" si="457"/>
        <v>0</v>
      </c>
      <c r="I4880" s="122">
        <f t="shared" si="461"/>
        <v>0</v>
      </c>
      <c r="K4880" s="120"/>
      <c r="L4880" s="141" t="e">
        <f t="shared" si="458"/>
        <v>#N/A</v>
      </c>
      <c r="M4880" s="142">
        <f>IF(C4880="ZZ Group",(SUM(IFERROR(SUM(VLOOKUP(C4880,SpeciesLookup,37,FALSE)*E4880/L4880*20*0.001),0)*(1-G4880))),SUM(IFERROR(SUM(VLOOKUP(C4880,SpeciesLookup,37,FALSE)/L4880*'6. Look Up Tables'!$M$9*0.001),0)*(1-G4880)))</f>
        <v>0</v>
      </c>
      <c r="N4880" s="120" t="s">
        <v>114</v>
      </c>
      <c r="O4880" s="122">
        <f t="shared" si="459"/>
        <v>0</v>
      </c>
      <c r="P4880" s="123"/>
    </row>
    <row r="4881" spans="2:16" x14ac:dyDescent="0.2">
      <c r="B4881" s="124"/>
      <c r="C4881" s="137"/>
      <c r="D4881" s="138">
        <f t="shared" si="456"/>
        <v>0</v>
      </c>
      <c r="E4881" s="231"/>
      <c r="F4881" s="119"/>
      <c r="G4881" s="139">
        <f t="shared" si="460"/>
        <v>0</v>
      </c>
      <c r="H4881" s="140">
        <f t="shared" si="457"/>
        <v>0</v>
      </c>
      <c r="I4881" s="122">
        <f t="shared" si="461"/>
        <v>0</v>
      </c>
      <c r="K4881" s="120"/>
      <c r="L4881" s="141" t="e">
        <f t="shared" si="458"/>
        <v>#N/A</v>
      </c>
      <c r="M4881" s="142">
        <f>IF(C4881="ZZ Group",(SUM(IFERROR(SUM(VLOOKUP(C4881,SpeciesLookup,37,FALSE)*E4881/L4881*20*0.001),0)*(1-G4881))),SUM(IFERROR(SUM(VLOOKUP(C4881,SpeciesLookup,37,FALSE)/L4881*'6. Look Up Tables'!$M$9*0.001),0)*(1-G4881)))</f>
        <v>0</v>
      </c>
      <c r="N4881" s="120" t="s">
        <v>114</v>
      </c>
      <c r="O4881" s="122">
        <f t="shared" si="459"/>
        <v>0</v>
      </c>
      <c r="P4881" s="123"/>
    </row>
    <row r="4882" spans="2:16" x14ac:dyDescent="0.2">
      <c r="B4882" s="124"/>
      <c r="C4882" s="137"/>
      <c r="D4882" s="138">
        <f t="shared" si="456"/>
        <v>0</v>
      </c>
      <c r="E4882" s="231"/>
      <c r="F4882" s="119"/>
      <c r="G4882" s="139">
        <f t="shared" si="460"/>
        <v>0</v>
      </c>
      <c r="H4882" s="140">
        <f t="shared" si="457"/>
        <v>0</v>
      </c>
      <c r="I4882" s="122">
        <f t="shared" si="461"/>
        <v>0</v>
      </c>
      <c r="K4882" s="120"/>
      <c r="L4882" s="141" t="e">
        <f t="shared" si="458"/>
        <v>#N/A</v>
      </c>
      <c r="M4882" s="142">
        <f>IF(C4882="ZZ Group",(SUM(IFERROR(SUM(VLOOKUP(C4882,SpeciesLookup,37,FALSE)*E4882/L4882*20*0.001),0)*(1-G4882))),SUM(IFERROR(SUM(VLOOKUP(C4882,SpeciesLookup,37,FALSE)/L4882*'6. Look Up Tables'!$M$9*0.001),0)*(1-G4882)))</f>
        <v>0</v>
      </c>
      <c r="N4882" s="120" t="s">
        <v>114</v>
      </c>
      <c r="O4882" s="122">
        <f t="shared" si="459"/>
        <v>0</v>
      </c>
      <c r="P4882" s="123"/>
    </row>
    <row r="4883" spans="2:16" x14ac:dyDescent="0.2">
      <c r="B4883" s="124"/>
      <c r="C4883" s="137"/>
      <c r="D4883" s="138">
        <f t="shared" si="456"/>
        <v>0</v>
      </c>
      <c r="E4883" s="231"/>
      <c r="F4883" s="119"/>
      <c r="G4883" s="139">
        <f t="shared" si="460"/>
        <v>0</v>
      </c>
      <c r="H4883" s="140">
        <f t="shared" si="457"/>
        <v>0</v>
      </c>
      <c r="I4883" s="122">
        <f t="shared" si="461"/>
        <v>0</v>
      </c>
      <c r="K4883" s="120"/>
      <c r="L4883" s="141" t="e">
        <f t="shared" si="458"/>
        <v>#N/A</v>
      </c>
      <c r="M4883" s="142">
        <f>IF(C4883="ZZ Group",(SUM(IFERROR(SUM(VLOOKUP(C4883,SpeciesLookup,37,FALSE)*E4883/L4883*20*0.001),0)*(1-G4883))),SUM(IFERROR(SUM(VLOOKUP(C4883,SpeciesLookup,37,FALSE)/L4883*'6. Look Up Tables'!$M$9*0.001),0)*(1-G4883)))</f>
        <v>0</v>
      </c>
      <c r="N4883" s="120" t="s">
        <v>114</v>
      </c>
      <c r="O4883" s="122">
        <f t="shared" si="459"/>
        <v>0</v>
      </c>
      <c r="P4883" s="123"/>
    </row>
    <row r="4884" spans="2:16" x14ac:dyDescent="0.2">
      <c r="B4884" s="124"/>
      <c r="C4884" s="137"/>
      <c r="D4884" s="138">
        <f t="shared" si="456"/>
        <v>0</v>
      </c>
      <c r="E4884" s="231"/>
      <c r="F4884" s="119"/>
      <c r="G4884" s="139">
        <f t="shared" si="460"/>
        <v>0</v>
      </c>
      <c r="H4884" s="140">
        <f t="shared" si="457"/>
        <v>0</v>
      </c>
      <c r="I4884" s="122">
        <f t="shared" si="461"/>
        <v>0</v>
      </c>
      <c r="K4884" s="120"/>
      <c r="L4884" s="141" t="e">
        <f t="shared" si="458"/>
        <v>#N/A</v>
      </c>
      <c r="M4884" s="142">
        <f>IF(C4884="ZZ Group",(SUM(IFERROR(SUM(VLOOKUP(C4884,SpeciesLookup,37,FALSE)*E4884/L4884*20*0.001),0)*(1-G4884))),SUM(IFERROR(SUM(VLOOKUP(C4884,SpeciesLookup,37,FALSE)/L4884*'6. Look Up Tables'!$M$9*0.001),0)*(1-G4884)))</f>
        <v>0</v>
      </c>
      <c r="N4884" s="120" t="s">
        <v>114</v>
      </c>
      <c r="O4884" s="122">
        <f t="shared" si="459"/>
        <v>0</v>
      </c>
      <c r="P4884" s="123"/>
    </row>
    <row r="4885" spans="2:16" x14ac:dyDescent="0.2">
      <c r="B4885" s="124"/>
      <c r="C4885" s="137"/>
      <c r="D4885" s="138">
        <f t="shared" si="456"/>
        <v>0</v>
      </c>
      <c r="E4885" s="231"/>
      <c r="F4885" s="119"/>
      <c r="G4885" s="139">
        <f t="shared" si="460"/>
        <v>0</v>
      </c>
      <c r="H4885" s="140">
        <f t="shared" si="457"/>
        <v>0</v>
      </c>
      <c r="I4885" s="122">
        <f t="shared" si="461"/>
        <v>0</v>
      </c>
      <c r="K4885" s="120"/>
      <c r="L4885" s="141" t="e">
        <f t="shared" si="458"/>
        <v>#N/A</v>
      </c>
      <c r="M4885" s="142">
        <f>IF(C4885="ZZ Group",(SUM(IFERROR(SUM(VLOOKUP(C4885,SpeciesLookup,37,FALSE)*E4885/L4885*20*0.001),0)*(1-G4885))),SUM(IFERROR(SUM(VLOOKUP(C4885,SpeciesLookup,37,FALSE)/L4885*'6. Look Up Tables'!$M$9*0.001),0)*(1-G4885)))</f>
        <v>0</v>
      </c>
      <c r="N4885" s="120" t="s">
        <v>114</v>
      </c>
      <c r="O4885" s="122">
        <f t="shared" si="459"/>
        <v>0</v>
      </c>
      <c r="P4885" s="123"/>
    </row>
    <row r="4886" spans="2:16" x14ac:dyDescent="0.2">
      <c r="B4886" s="124"/>
      <c r="C4886" s="137"/>
      <c r="D4886" s="138">
        <f t="shared" si="456"/>
        <v>0</v>
      </c>
      <c r="E4886" s="231"/>
      <c r="F4886" s="119"/>
      <c r="G4886" s="139">
        <f t="shared" si="460"/>
        <v>0</v>
      </c>
      <c r="H4886" s="140">
        <f t="shared" si="457"/>
        <v>0</v>
      </c>
      <c r="I4886" s="122">
        <f t="shared" si="461"/>
        <v>0</v>
      </c>
      <c r="K4886" s="120"/>
      <c r="L4886" s="141" t="e">
        <f t="shared" si="458"/>
        <v>#N/A</v>
      </c>
      <c r="M4886" s="142">
        <f>IF(C4886="ZZ Group",(SUM(IFERROR(SUM(VLOOKUP(C4886,SpeciesLookup,37,FALSE)*E4886/L4886*20*0.001),0)*(1-G4886))),SUM(IFERROR(SUM(VLOOKUP(C4886,SpeciesLookup,37,FALSE)/L4886*'6. Look Up Tables'!$M$9*0.001),0)*(1-G4886)))</f>
        <v>0</v>
      </c>
      <c r="N4886" s="120" t="s">
        <v>114</v>
      </c>
      <c r="O4886" s="122">
        <f t="shared" si="459"/>
        <v>0</v>
      </c>
      <c r="P4886" s="123"/>
    </row>
    <row r="4887" spans="2:16" x14ac:dyDescent="0.2">
      <c r="B4887" s="124"/>
      <c r="C4887" s="137"/>
      <c r="D4887" s="138">
        <f t="shared" si="456"/>
        <v>0</v>
      </c>
      <c r="E4887" s="231"/>
      <c r="F4887" s="119"/>
      <c r="G4887" s="139">
        <f t="shared" si="460"/>
        <v>0</v>
      </c>
      <c r="H4887" s="140">
        <f t="shared" si="457"/>
        <v>0</v>
      </c>
      <c r="I4887" s="122">
        <f t="shared" si="461"/>
        <v>0</v>
      </c>
      <c r="K4887" s="120"/>
      <c r="L4887" s="141" t="e">
        <f t="shared" si="458"/>
        <v>#N/A</v>
      </c>
      <c r="M4887" s="142">
        <f>IF(C4887="ZZ Group",(SUM(IFERROR(SUM(VLOOKUP(C4887,SpeciesLookup,37,FALSE)*E4887/L4887*20*0.001),0)*(1-G4887))),SUM(IFERROR(SUM(VLOOKUP(C4887,SpeciesLookup,37,FALSE)/L4887*'6. Look Up Tables'!$M$9*0.001),0)*(1-G4887)))</f>
        <v>0</v>
      </c>
      <c r="N4887" s="120" t="s">
        <v>114</v>
      </c>
      <c r="O4887" s="122">
        <f t="shared" si="459"/>
        <v>0</v>
      </c>
      <c r="P4887" s="123"/>
    </row>
    <row r="4888" spans="2:16" x14ac:dyDescent="0.2">
      <c r="B4888" s="124"/>
      <c r="C4888" s="137"/>
      <c r="D4888" s="138">
        <f t="shared" si="456"/>
        <v>0</v>
      </c>
      <c r="E4888" s="231"/>
      <c r="F4888" s="119"/>
      <c r="G4888" s="139">
        <f t="shared" si="460"/>
        <v>0</v>
      </c>
      <c r="H4888" s="140">
        <f t="shared" si="457"/>
        <v>0</v>
      </c>
      <c r="I4888" s="122">
        <f t="shared" si="461"/>
        <v>0</v>
      </c>
      <c r="K4888" s="120"/>
      <c r="L4888" s="141" t="e">
        <f t="shared" si="458"/>
        <v>#N/A</v>
      </c>
      <c r="M4888" s="142">
        <f>IF(C4888="ZZ Group",(SUM(IFERROR(SUM(VLOOKUP(C4888,SpeciesLookup,37,FALSE)*E4888/L4888*20*0.001),0)*(1-G4888))),SUM(IFERROR(SUM(VLOOKUP(C4888,SpeciesLookup,37,FALSE)/L4888*'6. Look Up Tables'!$M$9*0.001),0)*(1-G4888)))</f>
        <v>0</v>
      </c>
      <c r="N4888" s="120" t="s">
        <v>114</v>
      </c>
      <c r="O4888" s="122">
        <f t="shared" si="459"/>
        <v>0</v>
      </c>
      <c r="P4888" s="123"/>
    </row>
    <row r="4889" spans="2:16" x14ac:dyDescent="0.2">
      <c r="B4889" s="124"/>
      <c r="C4889" s="137"/>
      <c r="D4889" s="138">
        <f t="shared" si="456"/>
        <v>0</v>
      </c>
      <c r="E4889" s="231"/>
      <c r="F4889" s="119"/>
      <c r="G4889" s="139">
        <f t="shared" si="460"/>
        <v>0</v>
      </c>
      <c r="H4889" s="140">
        <f t="shared" si="457"/>
        <v>0</v>
      </c>
      <c r="I4889" s="122">
        <f t="shared" si="461"/>
        <v>0</v>
      </c>
      <c r="K4889" s="120"/>
      <c r="L4889" s="141" t="e">
        <f t="shared" si="458"/>
        <v>#N/A</v>
      </c>
      <c r="M4889" s="142">
        <f>IF(C4889="ZZ Group",(SUM(IFERROR(SUM(VLOOKUP(C4889,SpeciesLookup,37,FALSE)*E4889/L4889*20*0.001),0)*(1-G4889))),SUM(IFERROR(SUM(VLOOKUP(C4889,SpeciesLookup,37,FALSE)/L4889*'6. Look Up Tables'!$M$9*0.001),0)*(1-G4889)))</f>
        <v>0</v>
      </c>
      <c r="N4889" s="120" t="s">
        <v>114</v>
      </c>
      <c r="O4889" s="122">
        <f t="shared" si="459"/>
        <v>0</v>
      </c>
      <c r="P4889" s="123"/>
    </row>
    <row r="4890" spans="2:16" x14ac:dyDescent="0.2">
      <c r="B4890" s="124"/>
      <c r="C4890" s="137"/>
      <c r="D4890" s="138">
        <f t="shared" si="456"/>
        <v>0</v>
      </c>
      <c r="E4890" s="231"/>
      <c r="F4890" s="119"/>
      <c r="G4890" s="139">
        <f t="shared" si="460"/>
        <v>0</v>
      </c>
      <c r="H4890" s="140">
        <f t="shared" si="457"/>
        <v>0</v>
      </c>
      <c r="I4890" s="122">
        <f t="shared" si="461"/>
        <v>0</v>
      </c>
      <c r="K4890" s="120"/>
      <c r="L4890" s="141" t="e">
        <f t="shared" si="458"/>
        <v>#N/A</v>
      </c>
      <c r="M4890" s="142">
        <f>IF(C4890="ZZ Group",(SUM(IFERROR(SUM(VLOOKUP(C4890,SpeciesLookup,37,FALSE)*E4890/L4890*20*0.001),0)*(1-G4890))),SUM(IFERROR(SUM(VLOOKUP(C4890,SpeciesLookup,37,FALSE)/L4890*'6. Look Up Tables'!$M$9*0.001),0)*(1-G4890)))</f>
        <v>0</v>
      </c>
      <c r="N4890" s="120" t="s">
        <v>114</v>
      </c>
      <c r="O4890" s="122">
        <f t="shared" si="459"/>
        <v>0</v>
      </c>
      <c r="P4890" s="123"/>
    </row>
    <row r="4891" spans="2:16" x14ac:dyDescent="0.2">
      <c r="B4891" s="124"/>
      <c r="C4891" s="137"/>
      <c r="D4891" s="138">
        <f t="shared" si="456"/>
        <v>0</v>
      </c>
      <c r="E4891" s="231"/>
      <c r="F4891" s="119"/>
      <c r="G4891" s="139">
        <f t="shared" si="460"/>
        <v>0</v>
      </c>
      <c r="H4891" s="140">
        <f t="shared" si="457"/>
        <v>0</v>
      </c>
      <c r="I4891" s="122">
        <f t="shared" si="461"/>
        <v>0</v>
      </c>
      <c r="K4891" s="120"/>
      <c r="L4891" s="141" t="e">
        <f t="shared" si="458"/>
        <v>#N/A</v>
      </c>
      <c r="M4891" s="142">
        <f>IF(C4891="ZZ Group",(SUM(IFERROR(SUM(VLOOKUP(C4891,SpeciesLookup,37,FALSE)*E4891/L4891*20*0.001),0)*(1-G4891))),SUM(IFERROR(SUM(VLOOKUP(C4891,SpeciesLookup,37,FALSE)/L4891*'6. Look Up Tables'!$M$9*0.001),0)*(1-G4891)))</f>
        <v>0</v>
      </c>
      <c r="N4891" s="120" t="s">
        <v>114</v>
      </c>
      <c r="O4891" s="122">
        <f t="shared" si="459"/>
        <v>0</v>
      </c>
      <c r="P4891" s="123"/>
    </row>
    <row r="4892" spans="2:16" x14ac:dyDescent="0.2">
      <c r="B4892" s="124"/>
      <c r="C4892" s="137"/>
      <c r="D4892" s="138">
        <f t="shared" si="456"/>
        <v>0</v>
      </c>
      <c r="E4892" s="231"/>
      <c r="F4892" s="119"/>
      <c r="G4892" s="139">
        <f t="shared" si="460"/>
        <v>0</v>
      </c>
      <c r="H4892" s="140">
        <f t="shared" si="457"/>
        <v>0</v>
      </c>
      <c r="I4892" s="122">
        <f t="shared" si="461"/>
        <v>0</v>
      </c>
      <c r="K4892" s="120"/>
      <c r="L4892" s="141" t="e">
        <f t="shared" si="458"/>
        <v>#N/A</v>
      </c>
      <c r="M4892" s="142">
        <f>IF(C4892="ZZ Group",(SUM(IFERROR(SUM(VLOOKUP(C4892,SpeciesLookup,37,FALSE)*E4892/L4892*20*0.001),0)*(1-G4892))),SUM(IFERROR(SUM(VLOOKUP(C4892,SpeciesLookup,37,FALSE)/L4892*'6. Look Up Tables'!$M$9*0.001),0)*(1-G4892)))</f>
        <v>0</v>
      </c>
      <c r="N4892" s="120" t="s">
        <v>114</v>
      </c>
      <c r="O4892" s="122">
        <f t="shared" si="459"/>
        <v>0</v>
      </c>
      <c r="P4892" s="123"/>
    </row>
    <row r="4893" spans="2:16" x14ac:dyDescent="0.2">
      <c r="B4893" s="124"/>
      <c r="C4893" s="137"/>
      <c r="D4893" s="138">
        <f t="shared" si="456"/>
        <v>0</v>
      </c>
      <c r="E4893" s="231"/>
      <c r="F4893" s="119"/>
      <c r="G4893" s="139">
        <f t="shared" si="460"/>
        <v>0</v>
      </c>
      <c r="H4893" s="140">
        <f t="shared" si="457"/>
        <v>0</v>
      </c>
      <c r="I4893" s="122">
        <f t="shared" si="461"/>
        <v>0</v>
      </c>
      <c r="K4893" s="120"/>
      <c r="L4893" s="141" t="e">
        <f t="shared" si="458"/>
        <v>#N/A</v>
      </c>
      <c r="M4893" s="142">
        <f>IF(C4893="ZZ Group",(SUM(IFERROR(SUM(VLOOKUP(C4893,SpeciesLookup,37,FALSE)*E4893/L4893*20*0.001),0)*(1-G4893))),SUM(IFERROR(SUM(VLOOKUP(C4893,SpeciesLookup,37,FALSE)/L4893*'6. Look Up Tables'!$M$9*0.001),0)*(1-G4893)))</f>
        <v>0</v>
      </c>
      <c r="N4893" s="120" t="s">
        <v>114</v>
      </c>
      <c r="O4893" s="122">
        <f t="shared" si="459"/>
        <v>0</v>
      </c>
      <c r="P4893" s="123"/>
    </row>
    <row r="4894" spans="2:16" x14ac:dyDescent="0.2">
      <c r="B4894" s="124"/>
      <c r="C4894" s="137"/>
      <c r="D4894" s="138">
        <f t="shared" si="456"/>
        <v>0</v>
      </c>
      <c r="E4894" s="231"/>
      <c r="F4894" s="119"/>
      <c r="G4894" s="139">
        <f t="shared" si="460"/>
        <v>0</v>
      </c>
      <c r="H4894" s="140">
        <f t="shared" si="457"/>
        <v>0</v>
      </c>
      <c r="I4894" s="122">
        <f t="shared" si="461"/>
        <v>0</v>
      </c>
      <c r="K4894" s="120"/>
      <c r="L4894" s="141" t="e">
        <f t="shared" si="458"/>
        <v>#N/A</v>
      </c>
      <c r="M4894" s="142">
        <f>IF(C4894="ZZ Group",(SUM(IFERROR(SUM(VLOOKUP(C4894,SpeciesLookup,37,FALSE)*E4894/L4894*20*0.001),0)*(1-G4894))),SUM(IFERROR(SUM(VLOOKUP(C4894,SpeciesLookup,37,FALSE)/L4894*'6. Look Up Tables'!$M$9*0.001),0)*(1-G4894)))</f>
        <v>0</v>
      </c>
      <c r="N4894" s="120" t="s">
        <v>114</v>
      </c>
      <c r="O4894" s="122">
        <f t="shared" si="459"/>
        <v>0</v>
      </c>
      <c r="P4894" s="123"/>
    </row>
    <row r="4895" spans="2:16" x14ac:dyDescent="0.2">
      <c r="B4895" s="124"/>
      <c r="C4895" s="137"/>
      <c r="D4895" s="138">
        <f t="shared" si="456"/>
        <v>0</v>
      </c>
      <c r="E4895" s="231"/>
      <c r="F4895" s="119"/>
      <c r="G4895" s="139">
        <f t="shared" si="460"/>
        <v>0</v>
      </c>
      <c r="H4895" s="140">
        <f t="shared" si="457"/>
        <v>0</v>
      </c>
      <c r="I4895" s="122">
        <f t="shared" si="461"/>
        <v>0</v>
      </c>
      <c r="K4895" s="120"/>
      <c r="L4895" s="141" t="e">
        <f t="shared" si="458"/>
        <v>#N/A</v>
      </c>
      <c r="M4895" s="142">
        <f>IF(C4895="ZZ Group",(SUM(IFERROR(SUM(VLOOKUP(C4895,SpeciesLookup,37,FALSE)*E4895/L4895*20*0.001),0)*(1-G4895))),SUM(IFERROR(SUM(VLOOKUP(C4895,SpeciesLookup,37,FALSE)/L4895*'6. Look Up Tables'!$M$9*0.001),0)*(1-G4895)))</f>
        <v>0</v>
      </c>
      <c r="N4895" s="120" t="s">
        <v>114</v>
      </c>
      <c r="O4895" s="122">
        <f t="shared" si="459"/>
        <v>0</v>
      </c>
      <c r="P4895" s="123"/>
    </row>
    <row r="4896" spans="2:16" x14ac:dyDescent="0.2">
      <c r="B4896" s="124"/>
      <c r="C4896" s="137"/>
      <c r="D4896" s="138">
        <f t="shared" si="456"/>
        <v>0</v>
      </c>
      <c r="E4896" s="231"/>
      <c r="F4896" s="119"/>
      <c r="G4896" s="139">
        <f t="shared" si="460"/>
        <v>0</v>
      </c>
      <c r="H4896" s="140">
        <f t="shared" si="457"/>
        <v>0</v>
      </c>
      <c r="I4896" s="122">
        <f t="shared" si="461"/>
        <v>0</v>
      </c>
      <c r="K4896" s="120"/>
      <c r="L4896" s="141" t="e">
        <f t="shared" si="458"/>
        <v>#N/A</v>
      </c>
      <c r="M4896" s="142">
        <f>IF(C4896="ZZ Group",(SUM(IFERROR(SUM(VLOOKUP(C4896,SpeciesLookup,37,FALSE)*E4896/L4896*20*0.001),0)*(1-G4896))),SUM(IFERROR(SUM(VLOOKUP(C4896,SpeciesLookup,37,FALSE)/L4896*'6. Look Up Tables'!$M$9*0.001),0)*(1-G4896)))</f>
        <v>0</v>
      </c>
      <c r="N4896" s="120" t="s">
        <v>114</v>
      </c>
      <c r="O4896" s="122">
        <f t="shared" si="459"/>
        <v>0</v>
      </c>
      <c r="P4896" s="123"/>
    </row>
    <row r="4897" spans="2:16" x14ac:dyDescent="0.2">
      <c r="B4897" s="124"/>
      <c r="C4897" s="137"/>
      <c r="D4897" s="138">
        <f t="shared" si="456"/>
        <v>0</v>
      </c>
      <c r="E4897" s="231"/>
      <c r="F4897" s="119"/>
      <c r="G4897" s="139">
        <f t="shared" si="460"/>
        <v>0</v>
      </c>
      <c r="H4897" s="140">
        <f t="shared" si="457"/>
        <v>0</v>
      </c>
      <c r="I4897" s="122">
        <f t="shared" si="461"/>
        <v>0</v>
      </c>
      <c r="K4897" s="120"/>
      <c r="L4897" s="141" t="e">
        <f t="shared" si="458"/>
        <v>#N/A</v>
      </c>
      <c r="M4897" s="142">
        <f>IF(C4897="ZZ Group",(SUM(IFERROR(SUM(VLOOKUP(C4897,SpeciesLookup,37,FALSE)*E4897/L4897*20*0.001),0)*(1-G4897))),SUM(IFERROR(SUM(VLOOKUP(C4897,SpeciesLookup,37,FALSE)/L4897*'6. Look Up Tables'!$M$9*0.001),0)*(1-G4897)))</f>
        <v>0</v>
      </c>
      <c r="N4897" s="120" t="s">
        <v>114</v>
      </c>
      <c r="O4897" s="122">
        <f t="shared" si="459"/>
        <v>0</v>
      </c>
      <c r="P4897" s="123"/>
    </row>
    <row r="4898" spans="2:16" x14ac:dyDescent="0.2">
      <c r="B4898" s="124"/>
      <c r="C4898" s="137"/>
      <c r="D4898" s="138">
        <f t="shared" si="456"/>
        <v>0</v>
      </c>
      <c r="E4898" s="231"/>
      <c r="F4898" s="119"/>
      <c r="G4898" s="139">
        <f t="shared" si="460"/>
        <v>0</v>
      </c>
      <c r="H4898" s="140">
        <f t="shared" si="457"/>
        <v>0</v>
      </c>
      <c r="I4898" s="122">
        <f t="shared" si="461"/>
        <v>0</v>
      </c>
      <c r="K4898" s="120"/>
      <c r="L4898" s="141" t="e">
        <f t="shared" si="458"/>
        <v>#N/A</v>
      </c>
      <c r="M4898" s="142">
        <f>IF(C4898="ZZ Group",(SUM(IFERROR(SUM(VLOOKUP(C4898,SpeciesLookup,37,FALSE)*E4898/L4898*20*0.001),0)*(1-G4898))),SUM(IFERROR(SUM(VLOOKUP(C4898,SpeciesLookup,37,FALSE)/L4898*'6. Look Up Tables'!$M$9*0.001),0)*(1-G4898)))</f>
        <v>0</v>
      </c>
      <c r="N4898" s="120" t="s">
        <v>114</v>
      </c>
      <c r="O4898" s="122">
        <f t="shared" si="459"/>
        <v>0</v>
      </c>
      <c r="P4898" s="123"/>
    </row>
    <row r="4899" spans="2:16" x14ac:dyDescent="0.2">
      <c r="B4899" s="124"/>
      <c r="C4899" s="137"/>
      <c r="D4899" s="138">
        <f t="shared" si="456"/>
        <v>0</v>
      </c>
      <c r="E4899" s="231"/>
      <c r="F4899" s="119"/>
      <c r="G4899" s="139">
        <f t="shared" si="460"/>
        <v>0</v>
      </c>
      <c r="H4899" s="140">
        <f t="shared" si="457"/>
        <v>0</v>
      </c>
      <c r="I4899" s="122">
        <f t="shared" si="461"/>
        <v>0</v>
      </c>
      <c r="K4899" s="120"/>
      <c r="L4899" s="141" t="e">
        <f t="shared" si="458"/>
        <v>#N/A</v>
      </c>
      <c r="M4899" s="142">
        <f>IF(C4899="ZZ Group",(SUM(IFERROR(SUM(VLOOKUP(C4899,SpeciesLookup,37,FALSE)*E4899/L4899*20*0.001),0)*(1-G4899))),SUM(IFERROR(SUM(VLOOKUP(C4899,SpeciesLookup,37,FALSE)/L4899*'6. Look Up Tables'!$M$9*0.001),0)*(1-G4899)))</f>
        <v>0</v>
      </c>
      <c r="N4899" s="120" t="s">
        <v>114</v>
      </c>
      <c r="O4899" s="122">
        <f t="shared" si="459"/>
        <v>0</v>
      </c>
      <c r="P4899" s="123"/>
    </row>
    <row r="4900" spans="2:16" x14ac:dyDescent="0.2">
      <c r="B4900" s="124"/>
      <c r="C4900" s="137"/>
      <c r="D4900" s="138">
        <f t="shared" si="456"/>
        <v>0</v>
      </c>
      <c r="E4900" s="231"/>
      <c r="F4900" s="119"/>
      <c r="G4900" s="139">
        <f t="shared" si="460"/>
        <v>0</v>
      </c>
      <c r="H4900" s="140">
        <f t="shared" si="457"/>
        <v>0</v>
      </c>
      <c r="I4900" s="122">
        <f t="shared" si="461"/>
        <v>0</v>
      </c>
      <c r="K4900" s="120"/>
      <c r="L4900" s="141" t="e">
        <f t="shared" si="458"/>
        <v>#N/A</v>
      </c>
      <c r="M4900" s="142">
        <f>IF(C4900="ZZ Group",(SUM(IFERROR(SUM(VLOOKUP(C4900,SpeciesLookup,37,FALSE)*E4900/L4900*20*0.001),0)*(1-G4900))),SUM(IFERROR(SUM(VLOOKUP(C4900,SpeciesLookup,37,FALSE)/L4900*'6. Look Up Tables'!$M$9*0.001),0)*(1-G4900)))</f>
        <v>0</v>
      </c>
      <c r="N4900" s="120" t="s">
        <v>114</v>
      </c>
      <c r="O4900" s="122">
        <f t="shared" si="459"/>
        <v>0</v>
      </c>
      <c r="P4900" s="123"/>
    </row>
    <row r="4901" spans="2:16" x14ac:dyDescent="0.2">
      <c r="B4901" s="124"/>
      <c r="C4901" s="137"/>
      <c r="D4901" s="138">
        <f t="shared" si="456"/>
        <v>0</v>
      </c>
      <c r="E4901" s="231"/>
      <c r="F4901" s="119"/>
      <c r="G4901" s="139">
        <f t="shared" si="460"/>
        <v>0</v>
      </c>
      <c r="H4901" s="140">
        <f t="shared" si="457"/>
        <v>0</v>
      </c>
      <c r="I4901" s="122">
        <f t="shared" si="461"/>
        <v>0</v>
      </c>
      <c r="K4901" s="120"/>
      <c r="L4901" s="141" t="e">
        <f t="shared" si="458"/>
        <v>#N/A</v>
      </c>
      <c r="M4901" s="142">
        <f>IF(C4901="ZZ Group",(SUM(IFERROR(SUM(VLOOKUP(C4901,SpeciesLookup,37,FALSE)*E4901/L4901*20*0.001),0)*(1-G4901))),SUM(IFERROR(SUM(VLOOKUP(C4901,SpeciesLookup,37,FALSE)/L4901*'6. Look Up Tables'!$M$9*0.001),0)*(1-G4901)))</f>
        <v>0</v>
      </c>
      <c r="N4901" s="120" t="s">
        <v>114</v>
      </c>
      <c r="O4901" s="122">
        <f t="shared" si="459"/>
        <v>0</v>
      </c>
      <c r="P4901" s="123"/>
    </row>
    <row r="4902" spans="2:16" x14ac:dyDescent="0.2">
      <c r="B4902" s="124"/>
      <c r="C4902" s="137"/>
      <c r="D4902" s="138">
        <f t="shared" si="456"/>
        <v>0</v>
      </c>
      <c r="E4902" s="231"/>
      <c r="F4902" s="119"/>
      <c r="G4902" s="139">
        <f t="shared" si="460"/>
        <v>0</v>
      </c>
      <c r="H4902" s="140">
        <f t="shared" si="457"/>
        <v>0</v>
      </c>
      <c r="I4902" s="122">
        <f t="shared" si="461"/>
        <v>0</v>
      </c>
      <c r="K4902" s="120"/>
      <c r="L4902" s="141" t="e">
        <f t="shared" si="458"/>
        <v>#N/A</v>
      </c>
      <c r="M4902" s="142">
        <f>IF(C4902="ZZ Group",(SUM(IFERROR(SUM(VLOOKUP(C4902,SpeciesLookup,37,FALSE)*E4902/L4902*20*0.001),0)*(1-G4902))),SUM(IFERROR(SUM(VLOOKUP(C4902,SpeciesLookup,37,FALSE)/L4902*'6. Look Up Tables'!$M$9*0.001),0)*(1-G4902)))</f>
        <v>0</v>
      </c>
      <c r="N4902" s="120" t="s">
        <v>114</v>
      </c>
      <c r="O4902" s="122">
        <f t="shared" si="459"/>
        <v>0</v>
      </c>
      <c r="P4902" s="123"/>
    </row>
    <row r="4903" spans="2:16" x14ac:dyDescent="0.2">
      <c r="B4903" s="124"/>
      <c r="C4903" s="137"/>
      <c r="D4903" s="138">
        <f t="shared" si="456"/>
        <v>0</v>
      </c>
      <c r="E4903" s="231"/>
      <c r="F4903" s="119"/>
      <c r="G4903" s="139">
        <f t="shared" si="460"/>
        <v>0</v>
      </c>
      <c r="H4903" s="140">
        <f t="shared" si="457"/>
        <v>0</v>
      </c>
      <c r="I4903" s="122">
        <f t="shared" si="461"/>
        <v>0</v>
      </c>
      <c r="K4903" s="120"/>
      <c r="L4903" s="141" t="e">
        <f t="shared" si="458"/>
        <v>#N/A</v>
      </c>
      <c r="M4903" s="142">
        <f>IF(C4903="ZZ Group",(SUM(IFERROR(SUM(VLOOKUP(C4903,SpeciesLookup,37,FALSE)*E4903/L4903*20*0.001),0)*(1-G4903))),SUM(IFERROR(SUM(VLOOKUP(C4903,SpeciesLookup,37,FALSE)/L4903*'6. Look Up Tables'!$M$9*0.001),0)*(1-G4903)))</f>
        <v>0</v>
      </c>
      <c r="N4903" s="120" t="s">
        <v>114</v>
      </c>
      <c r="O4903" s="122">
        <f t="shared" si="459"/>
        <v>0</v>
      </c>
      <c r="P4903" s="123"/>
    </row>
    <row r="4904" spans="2:16" x14ac:dyDescent="0.2">
      <c r="B4904" s="124"/>
      <c r="C4904" s="137"/>
      <c r="D4904" s="138">
        <f t="shared" si="456"/>
        <v>0</v>
      </c>
      <c r="E4904" s="231"/>
      <c r="F4904" s="119"/>
      <c r="G4904" s="139">
        <f t="shared" si="460"/>
        <v>0</v>
      </c>
      <c r="H4904" s="140">
        <f t="shared" si="457"/>
        <v>0</v>
      </c>
      <c r="I4904" s="122">
        <f t="shared" si="461"/>
        <v>0</v>
      </c>
      <c r="K4904" s="120"/>
      <c r="L4904" s="141" t="e">
        <f t="shared" si="458"/>
        <v>#N/A</v>
      </c>
      <c r="M4904" s="142">
        <f>IF(C4904="ZZ Group",(SUM(IFERROR(SUM(VLOOKUP(C4904,SpeciesLookup,37,FALSE)*E4904/L4904*20*0.001),0)*(1-G4904))),SUM(IFERROR(SUM(VLOOKUP(C4904,SpeciesLookup,37,FALSE)/L4904*'6. Look Up Tables'!$M$9*0.001),0)*(1-G4904)))</f>
        <v>0</v>
      </c>
      <c r="N4904" s="120" t="s">
        <v>114</v>
      </c>
      <c r="O4904" s="122">
        <f t="shared" si="459"/>
        <v>0</v>
      </c>
      <c r="P4904" s="123"/>
    </row>
    <row r="4905" spans="2:16" x14ac:dyDescent="0.2">
      <c r="B4905" s="124"/>
      <c r="C4905" s="137"/>
      <c r="D4905" s="138">
        <f t="shared" si="456"/>
        <v>0</v>
      </c>
      <c r="E4905" s="231"/>
      <c r="F4905" s="119"/>
      <c r="G4905" s="139">
        <f t="shared" si="460"/>
        <v>0</v>
      </c>
      <c r="H4905" s="140">
        <f t="shared" si="457"/>
        <v>0</v>
      </c>
      <c r="I4905" s="122">
        <f t="shared" si="461"/>
        <v>0</v>
      </c>
      <c r="K4905" s="120"/>
      <c r="L4905" s="141" t="e">
        <f t="shared" si="458"/>
        <v>#N/A</v>
      </c>
      <c r="M4905" s="142">
        <f>IF(C4905="ZZ Group",(SUM(IFERROR(SUM(VLOOKUP(C4905,SpeciesLookup,37,FALSE)*E4905/L4905*20*0.001),0)*(1-G4905))),SUM(IFERROR(SUM(VLOOKUP(C4905,SpeciesLookup,37,FALSE)/L4905*'6. Look Up Tables'!$M$9*0.001),0)*(1-G4905)))</f>
        <v>0</v>
      </c>
      <c r="N4905" s="120" t="s">
        <v>114</v>
      </c>
      <c r="O4905" s="122">
        <f t="shared" si="459"/>
        <v>0</v>
      </c>
      <c r="P4905" s="123"/>
    </row>
    <row r="4906" spans="2:16" x14ac:dyDescent="0.2">
      <c r="B4906" s="124"/>
      <c r="C4906" s="137"/>
      <c r="D4906" s="138">
        <f t="shared" si="456"/>
        <v>0</v>
      </c>
      <c r="E4906" s="231"/>
      <c r="F4906" s="119"/>
      <c r="G4906" s="139">
        <f t="shared" si="460"/>
        <v>0</v>
      </c>
      <c r="H4906" s="140">
        <f t="shared" si="457"/>
        <v>0</v>
      </c>
      <c r="I4906" s="122">
        <f t="shared" si="461"/>
        <v>0</v>
      </c>
      <c r="K4906" s="120"/>
      <c r="L4906" s="141" t="e">
        <f t="shared" si="458"/>
        <v>#N/A</v>
      </c>
      <c r="M4906" s="142">
        <f>IF(C4906="ZZ Group",(SUM(IFERROR(SUM(VLOOKUP(C4906,SpeciesLookup,37,FALSE)*E4906/L4906*20*0.001),0)*(1-G4906))),SUM(IFERROR(SUM(VLOOKUP(C4906,SpeciesLookup,37,FALSE)/L4906*'6. Look Up Tables'!$M$9*0.001),0)*(1-G4906)))</f>
        <v>0</v>
      </c>
      <c r="N4906" s="120" t="s">
        <v>114</v>
      </c>
      <c r="O4906" s="122">
        <f t="shared" si="459"/>
        <v>0</v>
      </c>
      <c r="P4906" s="123"/>
    </row>
    <row r="4907" spans="2:16" x14ac:dyDescent="0.2">
      <c r="B4907" s="124"/>
      <c r="C4907" s="137"/>
      <c r="D4907" s="138">
        <f t="shared" si="456"/>
        <v>0</v>
      </c>
      <c r="E4907" s="231"/>
      <c r="F4907" s="119"/>
      <c r="G4907" s="139">
        <f t="shared" si="460"/>
        <v>0</v>
      </c>
      <c r="H4907" s="140">
        <f t="shared" si="457"/>
        <v>0</v>
      </c>
      <c r="I4907" s="122">
        <f t="shared" si="461"/>
        <v>0</v>
      </c>
      <c r="K4907" s="120"/>
      <c r="L4907" s="141" t="e">
        <f t="shared" si="458"/>
        <v>#N/A</v>
      </c>
      <c r="M4907" s="142">
        <f>IF(C4907="ZZ Group",(SUM(IFERROR(SUM(VLOOKUP(C4907,SpeciesLookup,37,FALSE)*E4907/L4907*20*0.001),0)*(1-G4907))),SUM(IFERROR(SUM(VLOOKUP(C4907,SpeciesLookup,37,FALSE)/L4907*'6. Look Up Tables'!$M$9*0.001),0)*(1-G4907)))</f>
        <v>0</v>
      </c>
      <c r="N4907" s="120" t="s">
        <v>114</v>
      </c>
      <c r="O4907" s="122">
        <f t="shared" si="459"/>
        <v>0</v>
      </c>
      <c r="P4907" s="123"/>
    </row>
    <row r="4908" spans="2:16" x14ac:dyDescent="0.2">
      <c r="B4908" s="124"/>
      <c r="C4908" s="137"/>
      <c r="D4908" s="138">
        <f t="shared" si="456"/>
        <v>0</v>
      </c>
      <c r="E4908" s="231"/>
      <c r="F4908" s="119"/>
      <c r="G4908" s="139">
        <f t="shared" si="460"/>
        <v>0</v>
      </c>
      <c r="H4908" s="140">
        <f t="shared" si="457"/>
        <v>0</v>
      </c>
      <c r="I4908" s="122">
        <f t="shared" si="461"/>
        <v>0</v>
      </c>
      <c r="K4908" s="120"/>
      <c r="L4908" s="141" t="e">
        <f t="shared" si="458"/>
        <v>#N/A</v>
      </c>
      <c r="M4908" s="142">
        <f>IF(C4908="ZZ Group",(SUM(IFERROR(SUM(VLOOKUP(C4908,SpeciesLookup,37,FALSE)*E4908/L4908*20*0.001),0)*(1-G4908))),SUM(IFERROR(SUM(VLOOKUP(C4908,SpeciesLookup,37,FALSE)/L4908*'6. Look Up Tables'!$M$9*0.001),0)*(1-G4908)))</f>
        <v>0</v>
      </c>
      <c r="N4908" s="120" t="s">
        <v>114</v>
      </c>
      <c r="O4908" s="122">
        <f t="shared" si="459"/>
        <v>0</v>
      </c>
      <c r="P4908" s="123"/>
    </row>
    <row r="4909" spans="2:16" x14ac:dyDescent="0.2">
      <c r="B4909" s="124"/>
      <c r="C4909" s="137"/>
      <c r="D4909" s="138">
        <f t="shared" si="456"/>
        <v>0</v>
      </c>
      <c r="E4909" s="231"/>
      <c r="F4909" s="119"/>
      <c r="G4909" s="139">
        <f t="shared" si="460"/>
        <v>0</v>
      </c>
      <c r="H4909" s="140">
        <f t="shared" si="457"/>
        <v>0</v>
      </c>
      <c r="I4909" s="122">
        <f t="shared" si="461"/>
        <v>0</v>
      </c>
      <c r="K4909" s="120"/>
      <c r="L4909" s="141" t="e">
        <f t="shared" si="458"/>
        <v>#N/A</v>
      </c>
      <c r="M4909" s="142">
        <f>IF(C4909="ZZ Group",(SUM(IFERROR(SUM(VLOOKUP(C4909,SpeciesLookup,37,FALSE)*E4909/L4909*20*0.001),0)*(1-G4909))),SUM(IFERROR(SUM(VLOOKUP(C4909,SpeciesLookup,37,FALSE)/L4909*'6. Look Up Tables'!$M$9*0.001),0)*(1-G4909)))</f>
        <v>0</v>
      </c>
      <c r="N4909" s="120" t="s">
        <v>114</v>
      </c>
      <c r="O4909" s="122">
        <f t="shared" si="459"/>
        <v>0</v>
      </c>
      <c r="P4909" s="123"/>
    </row>
    <row r="4910" spans="2:16" x14ac:dyDescent="0.2">
      <c r="B4910" s="124"/>
      <c r="C4910" s="137"/>
      <c r="D4910" s="138">
        <f t="shared" si="456"/>
        <v>0</v>
      </c>
      <c r="E4910" s="231"/>
      <c r="F4910" s="119"/>
      <c r="G4910" s="139">
        <f t="shared" si="460"/>
        <v>0</v>
      </c>
      <c r="H4910" s="140">
        <f t="shared" si="457"/>
        <v>0</v>
      </c>
      <c r="I4910" s="122">
        <f t="shared" si="461"/>
        <v>0</v>
      </c>
      <c r="K4910" s="120"/>
      <c r="L4910" s="141" t="e">
        <f t="shared" si="458"/>
        <v>#N/A</v>
      </c>
      <c r="M4910" s="142">
        <f>IF(C4910="ZZ Group",(SUM(IFERROR(SUM(VLOOKUP(C4910,SpeciesLookup,37,FALSE)*E4910/L4910*20*0.001),0)*(1-G4910))),SUM(IFERROR(SUM(VLOOKUP(C4910,SpeciesLookup,37,FALSE)/L4910*'6. Look Up Tables'!$M$9*0.001),0)*(1-G4910)))</f>
        <v>0</v>
      </c>
      <c r="N4910" s="120" t="s">
        <v>114</v>
      </c>
      <c r="O4910" s="122">
        <f t="shared" si="459"/>
        <v>0</v>
      </c>
      <c r="P4910" s="123"/>
    </row>
    <row r="4911" spans="2:16" x14ac:dyDescent="0.2">
      <c r="B4911" s="124"/>
      <c r="C4911" s="137"/>
      <c r="D4911" s="138">
        <f t="shared" si="456"/>
        <v>0</v>
      </c>
      <c r="E4911" s="231"/>
      <c r="F4911" s="119"/>
      <c r="G4911" s="139">
        <f t="shared" si="460"/>
        <v>0</v>
      </c>
      <c r="H4911" s="140">
        <f t="shared" si="457"/>
        <v>0</v>
      </c>
      <c r="I4911" s="122">
        <f t="shared" si="461"/>
        <v>0</v>
      </c>
      <c r="K4911" s="120"/>
      <c r="L4911" s="141" t="e">
        <f t="shared" si="458"/>
        <v>#N/A</v>
      </c>
      <c r="M4911" s="142">
        <f>IF(C4911="ZZ Group",(SUM(IFERROR(SUM(VLOOKUP(C4911,SpeciesLookup,37,FALSE)*E4911/L4911*20*0.001),0)*(1-G4911))),SUM(IFERROR(SUM(VLOOKUP(C4911,SpeciesLookup,37,FALSE)/L4911*'6. Look Up Tables'!$M$9*0.001),0)*(1-G4911)))</f>
        <v>0</v>
      </c>
      <c r="N4911" s="120" t="s">
        <v>114</v>
      </c>
      <c r="O4911" s="122">
        <f t="shared" si="459"/>
        <v>0</v>
      </c>
      <c r="P4911" s="123"/>
    </row>
    <row r="4912" spans="2:16" x14ac:dyDescent="0.2">
      <c r="B4912" s="124"/>
      <c r="C4912" s="137"/>
      <c r="D4912" s="138">
        <f t="shared" si="456"/>
        <v>0</v>
      </c>
      <c r="E4912" s="231"/>
      <c r="F4912" s="119"/>
      <c r="G4912" s="139">
        <f t="shared" si="460"/>
        <v>0</v>
      </c>
      <c r="H4912" s="140">
        <f t="shared" si="457"/>
        <v>0</v>
      </c>
      <c r="I4912" s="122">
        <f t="shared" si="461"/>
        <v>0</v>
      </c>
      <c r="K4912" s="120"/>
      <c r="L4912" s="141" t="e">
        <f t="shared" si="458"/>
        <v>#N/A</v>
      </c>
      <c r="M4912" s="142">
        <f>IF(C4912="ZZ Group",(SUM(IFERROR(SUM(VLOOKUP(C4912,SpeciesLookup,37,FALSE)*E4912/L4912*20*0.001),0)*(1-G4912))),SUM(IFERROR(SUM(VLOOKUP(C4912,SpeciesLookup,37,FALSE)/L4912*'6. Look Up Tables'!$M$9*0.001),0)*(1-G4912)))</f>
        <v>0</v>
      </c>
      <c r="N4912" s="120" t="s">
        <v>114</v>
      </c>
      <c r="O4912" s="122">
        <f t="shared" si="459"/>
        <v>0</v>
      </c>
      <c r="P4912" s="123"/>
    </row>
    <row r="4913" spans="2:16" x14ac:dyDescent="0.2">
      <c r="B4913" s="124"/>
      <c r="C4913" s="137"/>
      <c r="D4913" s="138">
        <f t="shared" si="456"/>
        <v>0</v>
      </c>
      <c r="E4913" s="231"/>
      <c r="F4913" s="119"/>
      <c r="G4913" s="139">
        <f t="shared" si="460"/>
        <v>0</v>
      </c>
      <c r="H4913" s="140">
        <f t="shared" si="457"/>
        <v>0</v>
      </c>
      <c r="I4913" s="122">
        <f t="shared" si="461"/>
        <v>0</v>
      </c>
      <c r="K4913" s="120"/>
      <c r="L4913" s="141" t="e">
        <f t="shared" si="458"/>
        <v>#N/A</v>
      </c>
      <c r="M4913" s="142">
        <f>IF(C4913="ZZ Group",(SUM(IFERROR(SUM(VLOOKUP(C4913,SpeciesLookup,37,FALSE)*E4913/L4913*20*0.001),0)*(1-G4913))),SUM(IFERROR(SUM(VLOOKUP(C4913,SpeciesLookup,37,FALSE)/L4913*'6. Look Up Tables'!$M$9*0.001),0)*(1-G4913)))</f>
        <v>0</v>
      </c>
      <c r="N4913" s="120" t="s">
        <v>114</v>
      </c>
      <c r="O4913" s="122">
        <f t="shared" si="459"/>
        <v>0</v>
      </c>
      <c r="P4913" s="123"/>
    </row>
    <row r="4914" spans="2:16" x14ac:dyDescent="0.2">
      <c r="B4914" s="124"/>
      <c r="C4914" s="137"/>
      <c r="D4914" s="138">
        <f t="shared" si="456"/>
        <v>0</v>
      </c>
      <c r="E4914" s="231"/>
      <c r="F4914" s="119"/>
      <c r="G4914" s="139">
        <f t="shared" si="460"/>
        <v>0</v>
      </c>
      <c r="H4914" s="140">
        <f t="shared" si="457"/>
        <v>0</v>
      </c>
      <c r="I4914" s="122">
        <f t="shared" si="461"/>
        <v>0</v>
      </c>
      <c r="K4914" s="120"/>
      <c r="L4914" s="141" t="e">
        <f t="shared" si="458"/>
        <v>#N/A</v>
      </c>
      <c r="M4914" s="142">
        <f>IF(C4914="ZZ Group",(SUM(IFERROR(SUM(VLOOKUP(C4914,SpeciesLookup,37,FALSE)*E4914/L4914*20*0.001),0)*(1-G4914))),SUM(IFERROR(SUM(VLOOKUP(C4914,SpeciesLookup,37,FALSE)/L4914*'6. Look Up Tables'!$M$9*0.001),0)*(1-G4914)))</f>
        <v>0</v>
      </c>
      <c r="N4914" s="120" t="s">
        <v>114</v>
      </c>
      <c r="O4914" s="122">
        <f t="shared" si="459"/>
        <v>0</v>
      </c>
      <c r="P4914" s="123"/>
    </row>
    <row r="4915" spans="2:16" x14ac:dyDescent="0.2">
      <c r="B4915" s="124"/>
      <c r="C4915" s="137"/>
      <c r="D4915" s="138">
        <f t="shared" si="456"/>
        <v>0</v>
      </c>
      <c r="E4915" s="231"/>
      <c r="F4915" s="119"/>
      <c r="G4915" s="139">
        <f t="shared" si="460"/>
        <v>0</v>
      </c>
      <c r="H4915" s="140">
        <f t="shared" si="457"/>
        <v>0</v>
      </c>
      <c r="I4915" s="122">
        <f t="shared" si="461"/>
        <v>0</v>
      </c>
      <c r="K4915" s="120"/>
      <c r="L4915" s="141" t="e">
        <f t="shared" si="458"/>
        <v>#N/A</v>
      </c>
      <c r="M4915" s="142">
        <f>IF(C4915="ZZ Group",(SUM(IFERROR(SUM(VLOOKUP(C4915,SpeciesLookup,37,FALSE)*E4915/L4915*20*0.001),0)*(1-G4915))),SUM(IFERROR(SUM(VLOOKUP(C4915,SpeciesLookup,37,FALSE)/L4915*'6. Look Up Tables'!$M$9*0.001),0)*(1-G4915)))</f>
        <v>0</v>
      </c>
      <c r="N4915" s="120" t="s">
        <v>114</v>
      </c>
      <c r="O4915" s="122">
        <f t="shared" si="459"/>
        <v>0</v>
      </c>
      <c r="P4915" s="123"/>
    </row>
    <row r="4916" spans="2:16" x14ac:dyDescent="0.2">
      <c r="B4916" s="124"/>
      <c r="C4916" s="137"/>
      <c r="D4916" s="138">
        <f t="shared" si="456"/>
        <v>0</v>
      </c>
      <c r="E4916" s="231"/>
      <c r="F4916" s="119"/>
      <c r="G4916" s="139">
        <f t="shared" si="460"/>
        <v>0</v>
      </c>
      <c r="H4916" s="140">
        <f t="shared" si="457"/>
        <v>0</v>
      </c>
      <c r="I4916" s="122">
        <f t="shared" si="461"/>
        <v>0</v>
      </c>
      <c r="K4916" s="120"/>
      <c r="L4916" s="141" t="e">
        <f t="shared" si="458"/>
        <v>#N/A</v>
      </c>
      <c r="M4916" s="142">
        <f>IF(C4916="ZZ Group",(SUM(IFERROR(SUM(VLOOKUP(C4916,SpeciesLookup,37,FALSE)*E4916/L4916*20*0.001),0)*(1-G4916))),SUM(IFERROR(SUM(VLOOKUP(C4916,SpeciesLookup,37,FALSE)/L4916*'6. Look Up Tables'!$M$9*0.001),0)*(1-G4916)))</f>
        <v>0</v>
      </c>
      <c r="N4916" s="120" t="s">
        <v>114</v>
      </c>
      <c r="O4916" s="122">
        <f t="shared" si="459"/>
        <v>0</v>
      </c>
      <c r="P4916" s="123"/>
    </row>
    <row r="4917" spans="2:16" x14ac:dyDescent="0.2">
      <c r="B4917" s="124"/>
      <c r="C4917" s="137"/>
      <c r="D4917" s="138">
        <f t="shared" si="456"/>
        <v>0</v>
      </c>
      <c r="E4917" s="231"/>
      <c r="F4917" s="119"/>
      <c r="G4917" s="139">
        <f t="shared" si="460"/>
        <v>0</v>
      </c>
      <c r="H4917" s="140">
        <f t="shared" si="457"/>
        <v>0</v>
      </c>
      <c r="I4917" s="122">
        <f t="shared" si="461"/>
        <v>0</v>
      </c>
      <c r="K4917" s="120"/>
      <c r="L4917" s="141" t="e">
        <f t="shared" si="458"/>
        <v>#N/A</v>
      </c>
      <c r="M4917" s="142">
        <f>IF(C4917="ZZ Group",(SUM(IFERROR(SUM(VLOOKUP(C4917,SpeciesLookup,37,FALSE)*E4917/L4917*20*0.001),0)*(1-G4917))),SUM(IFERROR(SUM(VLOOKUP(C4917,SpeciesLookup,37,FALSE)/L4917*'6. Look Up Tables'!$M$9*0.001),0)*(1-G4917)))</f>
        <v>0</v>
      </c>
      <c r="N4917" s="120" t="s">
        <v>114</v>
      </c>
      <c r="O4917" s="122">
        <f t="shared" si="459"/>
        <v>0</v>
      </c>
      <c r="P4917" s="123"/>
    </row>
    <row r="4918" spans="2:16" x14ac:dyDescent="0.2">
      <c r="B4918" s="124"/>
      <c r="C4918" s="137"/>
      <c r="D4918" s="138">
        <f t="shared" si="456"/>
        <v>0</v>
      </c>
      <c r="E4918" s="231"/>
      <c r="F4918" s="119"/>
      <c r="G4918" s="139">
        <f t="shared" si="460"/>
        <v>0</v>
      </c>
      <c r="H4918" s="140">
        <f t="shared" si="457"/>
        <v>0</v>
      </c>
      <c r="I4918" s="122">
        <f t="shared" si="461"/>
        <v>0</v>
      </c>
      <c r="K4918" s="120"/>
      <c r="L4918" s="141" t="e">
        <f t="shared" si="458"/>
        <v>#N/A</v>
      </c>
      <c r="M4918" s="142">
        <f>IF(C4918="ZZ Group",(SUM(IFERROR(SUM(VLOOKUP(C4918,SpeciesLookup,37,FALSE)*E4918/L4918*20*0.001),0)*(1-G4918))),SUM(IFERROR(SUM(VLOOKUP(C4918,SpeciesLookup,37,FALSE)/L4918*'6. Look Up Tables'!$M$9*0.001),0)*(1-G4918)))</f>
        <v>0</v>
      </c>
      <c r="N4918" s="120" t="s">
        <v>114</v>
      </c>
      <c r="O4918" s="122">
        <f t="shared" si="459"/>
        <v>0</v>
      </c>
      <c r="P4918" s="123"/>
    </row>
    <row r="4919" spans="2:16" x14ac:dyDescent="0.2">
      <c r="B4919" s="124"/>
      <c r="C4919" s="137"/>
      <c r="D4919" s="138">
        <f t="shared" si="456"/>
        <v>0</v>
      </c>
      <c r="E4919" s="231"/>
      <c r="F4919" s="119"/>
      <c r="G4919" s="139">
        <f t="shared" si="460"/>
        <v>0</v>
      </c>
      <c r="H4919" s="140">
        <f t="shared" si="457"/>
        <v>0</v>
      </c>
      <c r="I4919" s="122">
        <f t="shared" si="461"/>
        <v>0</v>
      </c>
      <c r="K4919" s="120"/>
      <c r="L4919" s="141" t="e">
        <f t="shared" si="458"/>
        <v>#N/A</v>
      </c>
      <c r="M4919" s="142">
        <f>IF(C4919="ZZ Group",(SUM(IFERROR(SUM(VLOOKUP(C4919,SpeciesLookup,37,FALSE)*E4919/L4919*20*0.001),0)*(1-G4919))),SUM(IFERROR(SUM(VLOOKUP(C4919,SpeciesLookup,37,FALSE)/L4919*'6. Look Up Tables'!$M$9*0.001),0)*(1-G4919)))</f>
        <v>0</v>
      </c>
      <c r="N4919" s="120" t="s">
        <v>114</v>
      </c>
      <c r="O4919" s="122">
        <f t="shared" si="459"/>
        <v>0</v>
      </c>
      <c r="P4919" s="123"/>
    </row>
    <row r="4920" spans="2:16" x14ac:dyDescent="0.2">
      <c r="B4920" s="124"/>
      <c r="C4920" s="137"/>
      <c r="D4920" s="138">
        <f t="shared" si="456"/>
        <v>0</v>
      </c>
      <c r="E4920" s="231"/>
      <c r="F4920" s="119"/>
      <c r="G4920" s="139">
        <f t="shared" si="460"/>
        <v>0</v>
      </c>
      <c r="H4920" s="140">
        <f t="shared" si="457"/>
        <v>0</v>
      </c>
      <c r="I4920" s="122">
        <f t="shared" si="461"/>
        <v>0</v>
      </c>
      <c r="K4920" s="120"/>
      <c r="L4920" s="141" t="e">
        <f t="shared" si="458"/>
        <v>#N/A</v>
      </c>
      <c r="M4920" s="142">
        <f>IF(C4920="ZZ Group",(SUM(IFERROR(SUM(VLOOKUP(C4920,SpeciesLookup,37,FALSE)*E4920/L4920*20*0.001),0)*(1-G4920))),SUM(IFERROR(SUM(VLOOKUP(C4920,SpeciesLookup,37,FALSE)/L4920*'6. Look Up Tables'!$M$9*0.001),0)*(1-G4920)))</f>
        <v>0</v>
      </c>
      <c r="N4920" s="120" t="s">
        <v>114</v>
      </c>
      <c r="O4920" s="122">
        <f t="shared" si="459"/>
        <v>0</v>
      </c>
      <c r="P4920" s="123"/>
    </row>
    <row r="4921" spans="2:16" x14ac:dyDescent="0.2">
      <c r="B4921" s="124"/>
      <c r="C4921" s="137"/>
      <c r="D4921" s="138">
        <f t="shared" si="456"/>
        <v>0</v>
      </c>
      <c r="E4921" s="231"/>
      <c r="F4921" s="119"/>
      <c r="G4921" s="139">
        <f t="shared" si="460"/>
        <v>0</v>
      </c>
      <c r="H4921" s="140">
        <f t="shared" si="457"/>
        <v>0</v>
      </c>
      <c r="I4921" s="122">
        <f t="shared" si="461"/>
        <v>0</v>
      </c>
      <c r="K4921" s="120"/>
      <c r="L4921" s="141" t="e">
        <f t="shared" si="458"/>
        <v>#N/A</v>
      </c>
      <c r="M4921" s="142">
        <f>IF(C4921="ZZ Group",(SUM(IFERROR(SUM(VLOOKUP(C4921,SpeciesLookup,37,FALSE)*E4921/L4921*20*0.001),0)*(1-G4921))),SUM(IFERROR(SUM(VLOOKUP(C4921,SpeciesLookup,37,FALSE)/L4921*'6. Look Up Tables'!$M$9*0.001),0)*(1-G4921)))</f>
        <v>0</v>
      </c>
      <c r="N4921" s="120" t="s">
        <v>114</v>
      </c>
      <c r="O4921" s="122">
        <f t="shared" si="459"/>
        <v>0</v>
      </c>
      <c r="P4921" s="123"/>
    </row>
    <row r="4922" spans="2:16" x14ac:dyDescent="0.2">
      <c r="B4922" s="124"/>
      <c r="C4922" s="137"/>
      <c r="D4922" s="138">
        <f t="shared" si="456"/>
        <v>0</v>
      </c>
      <c r="E4922" s="231"/>
      <c r="F4922" s="119"/>
      <c r="G4922" s="139">
        <f t="shared" si="460"/>
        <v>0</v>
      </c>
      <c r="H4922" s="140">
        <f t="shared" si="457"/>
        <v>0</v>
      </c>
      <c r="I4922" s="122">
        <f t="shared" si="461"/>
        <v>0</v>
      </c>
      <c r="K4922" s="120"/>
      <c r="L4922" s="141" t="e">
        <f t="shared" si="458"/>
        <v>#N/A</v>
      </c>
      <c r="M4922" s="142">
        <f>IF(C4922="ZZ Group",(SUM(IFERROR(SUM(VLOOKUP(C4922,SpeciesLookup,37,FALSE)*E4922/L4922*20*0.001),0)*(1-G4922))),SUM(IFERROR(SUM(VLOOKUP(C4922,SpeciesLookup,37,FALSE)/L4922*'6. Look Up Tables'!$M$9*0.001),0)*(1-G4922)))</f>
        <v>0</v>
      </c>
      <c r="N4922" s="120" t="s">
        <v>114</v>
      </c>
      <c r="O4922" s="122">
        <f t="shared" si="459"/>
        <v>0</v>
      </c>
      <c r="P4922" s="123"/>
    </row>
    <row r="4923" spans="2:16" x14ac:dyDescent="0.2">
      <c r="B4923" s="124"/>
      <c r="C4923" s="137"/>
      <c r="D4923" s="138">
        <f t="shared" si="456"/>
        <v>0</v>
      </c>
      <c r="E4923" s="231"/>
      <c r="F4923" s="119"/>
      <c r="G4923" s="139">
        <f t="shared" si="460"/>
        <v>0</v>
      </c>
      <c r="H4923" s="140">
        <f t="shared" si="457"/>
        <v>0</v>
      </c>
      <c r="I4923" s="122">
        <f t="shared" si="461"/>
        <v>0</v>
      </c>
      <c r="K4923" s="120"/>
      <c r="L4923" s="141" t="e">
        <f t="shared" si="458"/>
        <v>#N/A</v>
      </c>
      <c r="M4923" s="142">
        <f>IF(C4923="ZZ Group",(SUM(IFERROR(SUM(VLOOKUP(C4923,SpeciesLookup,37,FALSE)*E4923/L4923*20*0.001),0)*(1-G4923))),SUM(IFERROR(SUM(VLOOKUP(C4923,SpeciesLookup,37,FALSE)/L4923*'6. Look Up Tables'!$M$9*0.001),0)*(1-G4923)))</f>
        <v>0</v>
      </c>
      <c r="N4923" s="120" t="s">
        <v>114</v>
      </c>
      <c r="O4923" s="122">
        <f t="shared" si="459"/>
        <v>0</v>
      </c>
      <c r="P4923" s="123"/>
    </row>
    <row r="4924" spans="2:16" x14ac:dyDescent="0.2">
      <c r="B4924" s="124"/>
      <c r="C4924" s="137"/>
      <c r="D4924" s="138">
        <f t="shared" si="456"/>
        <v>0</v>
      </c>
      <c r="E4924" s="231"/>
      <c r="F4924" s="119"/>
      <c r="G4924" s="139">
        <f t="shared" si="460"/>
        <v>0</v>
      </c>
      <c r="H4924" s="140">
        <f t="shared" si="457"/>
        <v>0</v>
      </c>
      <c r="I4924" s="122">
        <f t="shared" si="461"/>
        <v>0</v>
      </c>
      <c r="K4924" s="120"/>
      <c r="L4924" s="141" t="e">
        <f t="shared" si="458"/>
        <v>#N/A</v>
      </c>
      <c r="M4924" s="142">
        <f>IF(C4924="ZZ Group",(SUM(IFERROR(SUM(VLOOKUP(C4924,SpeciesLookup,37,FALSE)*E4924/L4924*20*0.001),0)*(1-G4924))),SUM(IFERROR(SUM(VLOOKUP(C4924,SpeciesLookup,37,FALSE)/L4924*'6. Look Up Tables'!$M$9*0.001),0)*(1-G4924)))</f>
        <v>0</v>
      </c>
      <c r="N4924" s="120" t="s">
        <v>114</v>
      </c>
      <c r="O4924" s="122">
        <f t="shared" si="459"/>
        <v>0</v>
      </c>
      <c r="P4924" s="123"/>
    </row>
    <row r="4925" spans="2:16" x14ac:dyDescent="0.2">
      <c r="B4925" s="124"/>
      <c r="C4925" s="137"/>
      <c r="D4925" s="138">
        <f t="shared" si="456"/>
        <v>0</v>
      </c>
      <c r="E4925" s="231"/>
      <c r="F4925" s="119"/>
      <c r="G4925" s="139">
        <f t="shared" si="460"/>
        <v>0</v>
      </c>
      <c r="H4925" s="140">
        <f t="shared" si="457"/>
        <v>0</v>
      </c>
      <c r="I4925" s="122">
        <f t="shared" si="461"/>
        <v>0</v>
      </c>
      <c r="K4925" s="120"/>
      <c r="L4925" s="141" t="e">
        <f t="shared" si="458"/>
        <v>#N/A</v>
      </c>
      <c r="M4925" s="142">
        <f>IF(C4925="ZZ Group",(SUM(IFERROR(SUM(VLOOKUP(C4925,SpeciesLookup,37,FALSE)*E4925/L4925*20*0.001),0)*(1-G4925))),SUM(IFERROR(SUM(VLOOKUP(C4925,SpeciesLookup,37,FALSE)/L4925*'6. Look Up Tables'!$M$9*0.001),0)*(1-G4925)))</f>
        <v>0</v>
      </c>
      <c r="N4925" s="120" t="s">
        <v>114</v>
      </c>
      <c r="O4925" s="122">
        <f t="shared" si="459"/>
        <v>0</v>
      </c>
      <c r="P4925" s="123"/>
    </row>
    <row r="4926" spans="2:16" x14ac:dyDescent="0.2">
      <c r="B4926" s="124"/>
      <c r="C4926" s="137"/>
      <c r="D4926" s="138">
        <f t="shared" si="456"/>
        <v>0</v>
      </c>
      <c r="E4926" s="231"/>
      <c r="F4926" s="119"/>
      <c r="G4926" s="139">
        <f t="shared" si="460"/>
        <v>0</v>
      </c>
      <c r="H4926" s="140">
        <f t="shared" si="457"/>
        <v>0</v>
      </c>
      <c r="I4926" s="122">
        <f t="shared" si="461"/>
        <v>0</v>
      </c>
      <c r="K4926" s="120"/>
      <c r="L4926" s="141" t="e">
        <f t="shared" si="458"/>
        <v>#N/A</v>
      </c>
      <c r="M4926" s="142">
        <f>IF(C4926="ZZ Group",(SUM(IFERROR(SUM(VLOOKUP(C4926,SpeciesLookup,37,FALSE)*E4926/L4926*20*0.001),0)*(1-G4926))),SUM(IFERROR(SUM(VLOOKUP(C4926,SpeciesLookup,37,FALSE)/L4926*'6. Look Up Tables'!$M$9*0.001),0)*(1-G4926)))</f>
        <v>0</v>
      </c>
      <c r="N4926" s="120" t="s">
        <v>114</v>
      </c>
      <c r="O4926" s="122">
        <f t="shared" si="459"/>
        <v>0</v>
      </c>
      <c r="P4926" s="123"/>
    </row>
    <row r="4927" spans="2:16" x14ac:dyDescent="0.2">
      <c r="B4927" s="124"/>
      <c r="C4927" s="137"/>
      <c r="D4927" s="138">
        <f t="shared" si="456"/>
        <v>0</v>
      </c>
      <c r="E4927" s="231"/>
      <c r="F4927" s="119"/>
      <c r="G4927" s="139">
        <f t="shared" si="460"/>
        <v>0</v>
      </c>
      <c r="H4927" s="140">
        <f t="shared" si="457"/>
        <v>0</v>
      </c>
      <c r="I4927" s="122">
        <f t="shared" si="461"/>
        <v>0</v>
      </c>
      <c r="K4927" s="120"/>
      <c r="L4927" s="141" t="e">
        <f t="shared" si="458"/>
        <v>#N/A</v>
      </c>
      <c r="M4927" s="142">
        <f>IF(C4927="ZZ Group",(SUM(IFERROR(SUM(VLOOKUP(C4927,SpeciesLookup,37,FALSE)*E4927/L4927*20*0.001),0)*(1-G4927))),SUM(IFERROR(SUM(VLOOKUP(C4927,SpeciesLookup,37,FALSE)/L4927*'6. Look Up Tables'!$M$9*0.001),0)*(1-G4927)))</f>
        <v>0</v>
      </c>
      <c r="N4927" s="120" t="s">
        <v>114</v>
      </c>
      <c r="O4927" s="122">
        <f t="shared" si="459"/>
        <v>0</v>
      </c>
      <c r="P4927" s="123"/>
    </row>
    <row r="4928" spans="2:16" x14ac:dyDescent="0.2">
      <c r="B4928" s="124"/>
      <c r="C4928" s="137"/>
      <c r="D4928" s="138">
        <f t="shared" si="456"/>
        <v>0</v>
      </c>
      <c r="E4928" s="231"/>
      <c r="F4928" s="119"/>
      <c r="G4928" s="139">
        <f t="shared" si="460"/>
        <v>0</v>
      </c>
      <c r="H4928" s="140">
        <f t="shared" si="457"/>
        <v>0</v>
      </c>
      <c r="I4928" s="122">
        <f t="shared" si="461"/>
        <v>0</v>
      </c>
      <c r="K4928" s="120"/>
      <c r="L4928" s="141" t="e">
        <f t="shared" si="458"/>
        <v>#N/A</v>
      </c>
      <c r="M4928" s="142">
        <f>IF(C4928="ZZ Group",(SUM(IFERROR(SUM(VLOOKUP(C4928,SpeciesLookup,37,FALSE)*E4928/L4928*20*0.001),0)*(1-G4928))),SUM(IFERROR(SUM(VLOOKUP(C4928,SpeciesLookup,37,FALSE)/L4928*'6. Look Up Tables'!$M$9*0.001),0)*(1-G4928)))</f>
        <v>0</v>
      </c>
      <c r="N4928" s="120" t="s">
        <v>114</v>
      </c>
      <c r="O4928" s="122">
        <f t="shared" si="459"/>
        <v>0</v>
      </c>
      <c r="P4928" s="123"/>
    </row>
    <row r="4929" spans="2:16" x14ac:dyDescent="0.2">
      <c r="B4929" s="124"/>
      <c r="C4929" s="137"/>
      <c r="D4929" s="138">
        <f t="shared" ref="D4929:D4992" si="462">IFERROR(VLOOKUP(C4929,SpeciesLookup,25,FALSE),0)</f>
        <v>0</v>
      </c>
      <c r="E4929" s="231"/>
      <c r="F4929" s="119"/>
      <c r="G4929" s="139">
        <f t="shared" si="460"/>
        <v>0</v>
      </c>
      <c r="H4929" s="140">
        <f t="shared" ref="H4929:H4992" si="463">IFERROR(VLOOKUP(C4929,SpeciesLookup,26,FALSE),0)</f>
        <v>0</v>
      </c>
      <c r="I4929" s="122">
        <f t="shared" si="461"/>
        <v>0</v>
      </c>
      <c r="K4929" s="120"/>
      <c r="L4929" s="141" t="e">
        <f t="shared" ref="L4929:L4992" si="464">VLOOKUP(K4929,AWHC,2,FALSE)</f>
        <v>#N/A</v>
      </c>
      <c r="M4929" s="142">
        <f>IF(C4929="ZZ Group",(SUM(IFERROR(SUM(VLOOKUP(C4929,SpeciesLookup,37,FALSE)*E4929/L4929*20*0.001),0)*(1-G4929))),SUM(IFERROR(SUM(VLOOKUP(C4929,SpeciesLookup,37,FALSE)/L4929*'6. Look Up Tables'!$M$9*0.001),0)*(1-G4929)))</f>
        <v>0</v>
      </c>
      <c r="N4929" s="120" t="s">
        <v>114</v>
      </c>
      <c r="O4929" s="122">
        <f t="shared" ref="O4929:O4992" si="465">IF(N4929="Yes",M4929*0.8,M4929)</f>
        <v>0</v>
      </c>
      <c r="P4929" s="123"/>
    </row>
    <row r="4930" spans="2:16" x14ac:dyDescent="0.2">
      <c r="B4930" s="124"/>
      <c r="C4930" s="137"/>
      <c r="D4930" s="138">
        <f t="shared" si="462"/>
        <v>0</v>
      </c>
      <c r="E4930" s="231"/>
      <c r="F4930" s="119"/>
      <c r="G4930" s="139">
        <f t="shared" si="460"/>
        <v>0</v>
      </c>
      <c r="H4930" s="140">
        <f t="shared" si="463"/>
        <v>0</v>
      </c>
      <c r="I4930" s="122">
        <f t="shared" si="461"/>
        <v>0</v>
      </c>
      <c r="K4930" s="120"/>
      <c r="L4930" s="141" t="e">
        <f t="shared" si="464"/>
        <v>#N/A</v>
      </c>
      <c r="M4930" s="142">
        <f>IF(C4930="ZZ Group",(SUM(IFERROR(SUM(VLOOKUP(C4930,SpeciesLookup,37,FALSE)*E4930/L4930*20*0.001),0)*(1-G4930))),SUM(IFERROR(SUM(VLOOKUP(C4930,SpeciesLookup,37,FALSE)/L4930*'6. Look Up Tables'!$M$9*0.001),0)*(1-G4930)))</f>
        <v>0</v>
      </c>
      <c r="N4930" s="120" t="s">
        <v>114</v>
      </c>
      <c r="O4930" s="122">
        <f t="shared" si="465"/>
        <v>0</v>
      </c>
      <c r="P4930" s="123"/>
    </row>
    <row r="4931" spans="2:16" x14ac:dyDescent="0.2">
      <c r="B4931" s="124"/>
      <c r="C4931" s="137"/>
      <c r="D4931" s="138">
        <f t="shared" si="462"/>
        <v>0</v>
      </c>
      <c r="E4931" s="231"/>
      <c r="F4931" s="119"/>
      <c r="G4931" s="139">
        <f t="shared" si="460"/>
        <v>0</v>
      </c>
      <c r="H4931" s="140">
        <f t="shared" si="463"/>
        <v>0</v>
      </c>
      <c r="I4931" s="122">
        <f t="shared" si="461"/>
        <v>0</v>
      </c>
      <c r="K4931" s="120"/>
      <c r="L4931" s="141" t="e">
        <f t="shared" si="464"/>
        <v>#N/A</v>
      </c>
      <c r="M4931" s="142">
        <f>IF(C4931="ZZ Group",(SUM(IFERROR(SUM(VLOOKUP(C4931,SpeciesLookup,37,FALSE)*E4931/L4931*20*0.001),0)*(1-G4931))),SUM(IFERROR(SUM(VLOOKUP(C4931,SpeciesLookup,37,FALSE)/L4931*'6. Look Up Tables'!$M$9*0.001),0)*(1-G4931)))</f>
        <v>0</v>
      </c>
      <c r="N4931" s="120" t="s">
        <v>114</v>
      </c>
      <c r="O4931" s="122">
        <f t="shared" si="465"/>
        <v>0</v>
      </c>
      <c r="P4931" s="123"/>
    </row>
    <row r="4932" spans="2:16" x14ac:dyDescent="0.2">
      <c r="B4932" s="124"/>
      <c r="C4932" s="137"/>
      <c r="D4932" s="138">
        <f t="shared" si="462"/>
        <v>0</v>
      </c>
      <c r="E4932" s="231"/>
      <c r="F4932" s="119"/>
      <c r="G4932" s="139">
        <f t="shared" si="460"/>
        <v>0</v>
      </c>
      <c r="H4932" s="140">
        <f t="shared" si="463"/>
        <v>0</v>
      </c>
      <c r="I4932" s="122">
        <f t="shared" si="461"/>
        <v>0</v>
      </c>
      <c r="K4932" s="120"/>
      <c r="L4932" s="141" t="e">
        <f t="shared" si="464"/>
        <v>#N/A</v>
      </c>
      <c r="M4932" s="142">
        <f>IF(C4932="ZZ Group",(SUM(IFERROR(SUM(VLOOKUP(C4932,SpeciesLookup,37,FALSE)*E4932/L4932*20*0.001),0)*(1-G4932))),SUM(IFERROR(SUM(VLOOKUP(C4932,SpeciesLookup,37,FALSE)/L4932*'6. Look Up Tables'!$M$9*0.001),0)*(1-G4932)))</f>
        <v>0</v>
      </c>
      <c r="N4932" s="120" t="s">
        <v>114</v>
      </c>
      <c r="O4932" s="122">
        <f t="shared" si="465"/>
        <v>0</v>
      </c>
      <c r="P4932" s="123"/>
    </row>
    <row r="4933" spans="2:16" x14ac:dyDescent="0.2">
      <c r="B4933" s="124"/>
      <c r="C4933" s="137"/>
      <c r="D4933" s="138">
        <f t="shared" si="462"/>
        <v>0</v>
      </c>
      <c r="E4933" s="231"/>
      <c r="F4933" s="119"/>
      <c r="G4933" s="139">
        <f t="shared" si="460"/>
        <v>0</v>
      </c>
      <c r="H4933" s="140">
        <f t="shared" si="463"/>
        <v>0</v>
      </c>
      <c r="I4933" s="122">
        <f t="shared" si="461"/>
        <v>0</v>
      </c>
      <c r="K4933" s="120"/>
      <c r="L4933" s="141" t="e">
        <f t="shared" si="464"/>
        <v>#N/A</v>
      </c>
      <c r="M4933" s="142">
        <f>IF(C4933="ZZ Group",(SUM(IFERROR(SUM(VLOOKUP(C4933,SpeciesLookup,37,FALSE)*E4933/L4933*20*0.001),0)*(1-G4933))),SUM(IFERROR(SUM(VLOOKUP(C4933,SpeciesLookup,37,FALSE)/L4933*'6. Look Up Tables'!$M$9*0.001),0)*(1-G4933)))</f>
        <v>0</v>
      </c>
      <c r="N4933" s="120" t="s">
        <v>114</v>
      </c>
      <c r="O4933" s="122">
        <f t="shared" si="465"/>
        <v>0</v>
      </c>
      <c r="P4933" s="123"/>
    </row>
    <row r="4934" spans="2:16" x14ac:dyDescent="0.2">
      <c r="B4934" s="124"/>
      <c r="C4934" s="137"/>
      <c r="D4934" s="138">
        <f t="shared" si="462"/>
        <v>0</v>
      </c>
      <c r="E4934" s="231"/>
      <c r="F4934" s="119"/>
      <c r="G4934" s="139">
        <f t="shared" si="460"/>
        <v>0</v>
      </c>
      <c r="H4934" s="140">
        <f t="shared" si="463"/>
        <v>0</v>
      </c>
      <c r="I4934" s="122">
        <f t="shared" si="461"/>
        <v>0</v>
      </c>
      <c r="K4934" s="120"/>
      <c r="L4934" s="141" t="e">
        <f t="shared" si="464"/>
        <v>#N/A</v>
      </c>
      <c r="M4934" s="142">
        <f>IF(C4934="ZZ Group",(SUM(IFERROR(SUM(VLOOKUP(C4934,SpeciesLookup,37,FALSE)*E4934/L4934*20*0.001),0)*(1-G4934))),SUM(IFERROR(SUM(VLOOKUP(C4934,SpeciesLookup,37,FALSE)/L4934*'6. Look Up Tables'!$M$9*0.001),0)*(1-G4934)))</f>
        <v>0</v>
      </c>
      <c r="N4934" s="120" t="s">
        <v>114</v>
      </c>
      <c r="O4934" s="122">
        <f t="shared" si="465"/>
        <v>0</v>
      </c>
      <c r="P4934" s="123"/>
    </row>
    <row r="4935" spans="2:16" x14ac:dyDescent="0.2">
      <c r="B4935" s="124"/>
      <c r="C4935" s="137"/>
      <c r="D4935" s="138">
        <f t="shared" si="462"/>
        <v>0</v>
      </c>
      <c r="E4935" s="231"/>
      <c r="F4935" s="119"/>
      <c r="G4935" s="139">
        <f t="shared" si="460"/>
        <v>0</v>
      </c>
      <c r="H4935" s="140">
        <f t="shared" si="463"/>
        <v>0</v>
      </c>
      <c r="I4935" s="122">
        <f t="shared" si="461"/>
        <v>0</v>
      </c>
      <c r="K4935" s="120"/>
      <c r="L4935" s="141" t="e">
        <f t="shared" si="464"/>
        <v>#N/A</v>
      </c>
      <c r="M4935" s="142">
        <f>IF(C4935="ZZ Group",(SUM(IFERROR(SUM(VLOOKUP(C4935,SpeciesLookup,37,FALSE)*E4935/L4935*20*0.001),0)*(1-G4935))),SUM(IFERROR(SUM(VLOOKUP(C4935,SpeciesLookup,37,FALSE)/L4935*'6. Look Up Tables'!$M$9*0.001),0)*(1-G4935)))</f>
        <v>0</v>
      </c>
      <c r="N4935" s="120" t="s">
        <v>114</v>
      </c>
      <c r="O4935" s="122">
        <f t="shared" si="465"/>
        <v>0</v>
      </c>
      <c r="P4935" s="123"/>
    </row>
    <row r="4936" spans="2:16" x14ac:dyDescent="0.2">
      <c r="B4936" s="124"/>
      <c r="C4936" s="137"/>
      <c r="D4936" s="138">
        <f t="shared" si="462"/>
        <v>0</v>
      </c>
      <c r="E4936" s="231"/>
      <c r="F4936" s="119"/>
      <c r="G4936" s="139">
        <f t="shared" si="460"/>
        <v>0</v>
      </c>
      <c r="H4936" s="140">
        <f t="shared" si="463"/>
        <v>0</v>
      </c>
      <c r="I4936" s="122">
        <f t="shared" si="461"/>
        <v>0</v>
      </c>
      <c r="K4936" s="120"/>
      <c r="L4936" s="141" t="e">
        <f t="shared" si="464"/>
        <v>#N/A</v>
      </c>
      <c r="M4936" s="142">
        <f>IF(C4936="ZZ Group",(SUM(IFERROR(SUM(VLOOKUP(C4936,SpeciesLookup,37,FALSE)*E4936/L4936*20*0.001),0)*(1-G4936))),SUM(IFERROR(SUM(VLOOKUP(C4936,SpeciesLookup,37,FALSE)/L4936*'6. Look Up Tables'!$M$9*0.001),0)*(1-G4936)))</f>
        <v>0</v>
      </c>
      <c r="N4936" s="120" t="s">
        <v>114</v>
      </c>
      <c r="O4936" s="122">
        <f t="shared" si="465"/>
        <v>0</v>
      </c>
      <c r="P4936" s="123"/>
    </row>
    <row r="4937" spans="2:16" x14ac:dyDescent="0.2">
      <c r="B4937" s="124"/>
      <c r="C4937" s="137"/>
      <c r="D4937" s="138">
        <f t="shared" si="462"/>
        <v>0</v>
      </c>
      <c r="E4937" s="231"/>
      <c r="F4937" s="119"/>
      <c r="G4937" s="139">
        <f t="shared" si="460"/>
        <v>0</v>
      </c>
      <c r="H4937" s="140">
        <f t="shared" si="463"/>
        <v>0</v>
      </c>
      <c r="I4937" s="122">
        <f t="shared" si="461"/>
        <v>0</v>
      </c>
      <c r="K4937" s="120"/>
      <c r="L4937" s="141" t="e">
        <f t="shared" si="464"/>
        <v>#N/A</v>
      </c>
      <c r="M4937" s="142">
        <f>IF(C4937="ZZ Group",(SUM(IFERROR(SUM(VLOOKUP(C4937,SpeciesLookup,37,FALSE)*E4937/L4937*20*0.001),0)*(1-G4937))),SUM(IFERROR(SUM(VLOOKUP(C4937,SpeciesLookup,37,FALSE)/L4937*'6. Look Up Tables'!$M$9*0.001),0)*(1-G4937)))</f>
        <v>0</v>
      </c>
      <c r="N4937" s="120" t="s">
        <v>114</v>
      </c>
      <c r="O4937" s="122">
        <f t="shared" si="465"/>
        <v>0</v>
      </c>
      <c r="P4937" s="123"/>
    </row>
    <row r="4938" spans="2:16" x14ac:dyDescent="0.2">
      <c r="B4938" s="124"/>
      <c r="C4938" s="137"/>
      <c r="D4938" s="138">
        <f t="shared" si="462"/>
        <v>0</v>
      </c>
      <c r="E4938" s="231"/>
      <c r="F4938" s="119"/>
      <c r="G4938" s="139">
        <f t="shared" si="460"/>
        <v>0</v>
      </c>
      <c r="H4938" s="140">
        <f t="shared" si="463"/>
        <v>0</v>
      </c>
      <c r="I4938" s="122">
        <f t="shared" si="461"/>
        <v>0</v>
      </c>
      <c r="K4938" s="120"/>
      <c r="L4938" s="141" t="e">
        <f t="shared" si="464"/>
        <v>#N/A</v>
      </c>
      <c r="M4938" s="142">
        <f>IF(C4938="ZZ Group",(SUM(IFERROR(SUM(VLOOKUP(C4938,SpeciesLookup,37,FALSE)*E4938/L4938*20*0.001),0)*(1-G4938))),SUM(IFERROR(SUM(VLOOKUP(C4938,SpeciesLookup,37,FALSE)/L4938*'6. Look Up Tables'!$M$9*0.001),0)*(1-G4938)))</f>
        <v>0</v>
      </c>
      <c r="N4938" s="120" t="s">
        <v>114</v>
      </c>
      <c r="O4938" s="122">
        <f t="shared" si="465"/>
        <v>0</v>
      </c>
      <c r="P4938" s="123"/>
    </row>
    <row r="4939" spans="2:16" x14ac:dyDescent="0.2">
      <c r="B4939" s="124"/>
      <c r="C4939" s="137"/>
      <c r="D4939" s="138">
        <f t="shared" si="462"/>
        <v>0</v>
      </c>
      <c r="E4939" s="231"/>
      <c r="F4939" s="119"/>
      <c r="G4939" s="139">
        <f t="shared" si="460"/>
        <v>0</v>
      </c>
      <c r="H4939" s="140">
        <f t="shared" si="463"/>
        <v>0</v>
      </c>
      <c r="I4939" s="122">
        <f t="shared" si="461"/>
        <v>0</v>
      </c>
      <c r="K4939" s="120"/>
      <c r="L4939" s="141" t="e">
        <f t="shared" si="464"/>
        <v>#N/A</v>
      </c>
      <c r="M4939" s="142">
        <f>IF(C4939="ZZ Group",(SUM(IFERROR(SUM(VLOOKUP(C4939,SpeciesLookup,37,FALSE)*E4939/L4939*20*0.001),0)*(1-G4939))),SUM(IFERROR(SUM(VLOOKUP(C4939,SpeciesLookup,37,FALSE)/L4939*'6. Look Up Tables'!$M$9*0.001),0)*(1-G4939)))</f>
        <v>0</v>
      </c>
      <c r="N4939" s="120" t="s">
        <v>114</v>
      </c>
      <c r="O4939" s="122">
        <f t="shared" si="465"/>
        <v>0</v>
      </c>
      <c r="P4939" s="123"/>
    </row>
    <row r="4940" spans="2:16" x14ac:dyDescent="0.2">
      <c r="B4940" s="124"/>
      <c r="C4940" s="137"/>
      <c r="D4940" s="138">
        <f t="shared" si="462"/>
        <v>0</v>
      </c>
      <c r="E4940" s="231"/>
      <c r="F4940" s="119"/>
      <c r="G4940" s="139">
        <f t="shared" si="460"/>
        <v>0</v>
      </c>
      <c r="H4940" s="140">
        <f t="shared" si="463"/>
        <v>0</v>
      </c>
      <c r="I4940" s="122">
        <f t="shared" si="461"/>
        <v>0</v>
      </c>
      <c r="K4940" s="120"/>
      <c r="L4940" s="141" t="e">
        <f t="shared" si="464"/>
        <v>#N/A</v>
      </c>
      <c r="M4940" s="142">
        <f>IF(C4940="ZZ Group",(SUM(IFERROR(SUM(VLOOKUP(C4940,SpeciesLookup,37,FALSE)*E4940/L4940*20*0.001),0)*(1-G4940))),SUM(IFERROR(SUM(VLOOKUP(C4940,SpeciesLookup,37,FALSE)/L4940*'6. Look Up Tables'!$M$9*0.001),0)*(1-G4940)))</f>
        <v>0</v>
      </c>
      <c r="N4940" s="120" t="s">
        <v>114</v>
      </c>
      <c r="O4940" s="122">
        <f t="shared" si="465"/>
        <v>0</v>
      </c>
      <c r="P4940" s="123"/>
    </row>
    <row r="4941" spans="2:16" x14ac:dyDescent="0.2">
      <c r="B4941" s="124"/>
      <c r="C4941" s="137"/>
      <c r="D4941" s="138">
        <f t="shared" si="462"/>
        <v>0</v>
      </c>
      <c r="E4941" s="231"/>
      <c r="F4941" s="119"/>
      <c r="G4941" s="139">
        <f t="shared" ref="G4941:G5000" si="466">IF(C4941="ZZ Group",SUM(F4941/E4941),(IFERROR(SUM(F4941/(PI()*(D4941)^2)),0)))</f>
        <v>0</v>
      </c>
      <c r="H4941" s="140">
        <f t="shared" si="463"/>
        <v>0</v>
      </c>
      <c r="I4941" s="122">
        <f t="shared" ref="I4941:I5000" si="467">IFERROR(SUM(H4941*(1-G4941)),(E4941*(1-G4941)))</f>
        <v>0</v>
      </c>
      <c r="K4941" s="120"/>
      <c r="L4941" s="141" t="e">
        <f t="shared" si="464"/>
        <v>#N/A</v>
      </c>
      <c r="M4941" s="142">
        <f>IF(C4941="ZZ Group",(SUM(IFERROR(SUM(VLOOKUP(C4941,SpeciesLookup,37,FALSE)*E4941/L4941*20*0.001),0)*(1-G4941))),SUM(IFERROR(SUM(VLOOKUP(C4941,SpeciesLookup,37,FALSE)/L4941*'6. Look Up Tables'!$M$9*0.001),0)*(1-G4941)))</f>
        <v>0</v>
      </c>
      <c r="N4941" s="120" t="s">
        <v>114</v>
      </c>
      <c r="O4941" s="122">
        <f t="shared" si="465"/>
        <v>0</v>
      </c>
      <c r="P4941" s="123"/>
    </row>
    <row r="4942" spans="2:16" x14ac:dyDescent="0.2">
      <c r="B4942" s="124"/>
      <c r="C4942" s="137"/>
      <c r="D4942" s="138">
        <f t="shared" si="462"/>
        <v>0</v>
      </c>
      <c r="E4942" s="231"/>
      <c r="F4942" s="119"/>
      <c r="G4942" s="139">
        <f t="shared" si="466"/>
        <v>0</v>
      </c>
      <c r="H4942" s="140">
        <f t="shared" si="463"/>
        <v>0</v>
      </c>
      <c r="I4942" s="122">
        <f t="shared" si="467"/>
        <v>0</v>
      </c>
      <c r="K4942" s="120"/>
      <c r="L4942" s="141" t="e">
        <f t="shared" si="464"/>
        <v>#N/A</v>
      </c>
      <c r="M4942" s="142">
        <f>IF(C4942="ZZ Group",(SUM(IFERROR(SUM(VLOOKUP(C4942,SpeciesLookup,37,FALSE)*E4942/L4942*20*0.001),0)*(1-G4942))),SUM(IFERROR(SUM(VLOOKUP(C4942,SpeciesLookup,37,FALSE)/L4942*'6. Look Up Tables'!$M$9*0.001),0)*(1-G4942)))</f>
        <v>0</v>
      </c>
      <c r="N4942" s="120" t="s">
        <v>114</v>
      </c>
      <c r="O4942" s="122">
        <f t="shared" si="465"/>
        <v>0</v>
      </c>
      <c r="P4942" s="123"/>
    </row>
    <row r="4943" spans="2:16" x14ac:dyDescent="0.2">
      <c r="B4943" s="124"/>
      <c r="C4943" s="137"/>
      <c r="D4943" s="138">
        <f t="shared" si="462"/>
        <v>0</v>
      </c>
      <c r="E4943" s="231"/>
      <c r="F4943" s="119"/>
      <c r="G4943" s="139">
        <f t="shared" si="466"/>
        <v>0</v>
      </c>
      <c r="H4943" s="140">
        <f t="shared" si="463"/>
        <v>0</v>
      </c>
      <c r="I4943" s="122">
        <f t="shared" si="467"/>
        <v>0</v>
      </c>
      <c r="K4943" s="120"/>
      <c r="L4943" s="141" t="e">
        <f t="shared" si="464"/>
        <v>#N/A</v>
      </c>
      <c r="M4943" s="142">
        <f>IF(C4943="ZZ Group",(SUM(IFERROR(SUM(VLOOKUP(C4943,SpeciesLookup,37,FALSE)*E4943/L4943*20*0.001),0)*(1-G4943))),SUM(IFERROR(SUM(VLOOKUP(C4943,SpeciesLookup,37,FALSE)/L4943*'6. Look Up Tables'!$M$9*0.001),0)*(1-G4943)))</f>
        <v>0</v>
      </c>
      <c r="N4943" s="120" t="s">
        <v>114</v>
      </c>
      <c r="O4943" s="122">
        <f t="shared" si="465"/>
        <v>0</v>
      </c>
      <c r="P4943" s="123"/>
    </row>
    <row r="4944" spans="2:16" x14ac:dyDescent="0.2">
      <c r="B4944" s="124"/>
      <c r="C4944" s="137"/>
      <c r="D4944" s="138">
        <f t="shared" si="462"/>
        <v>0</v>
      </c>
      <c r="E4944" s="231"/>
      <c r="F4944" s="119"/>
      <c r="G4944" s="139">
        <f t="shared" si="466"/>
        <v>0</v>
      </c>
      <c r="H4944" s="140">
        <f t="shared" si="463"/>
        <v>0</v>
      </c>
      <c r="I4944" s="122">
        <f t="shared" si="467"/>
        <v>0</v>
      </c>
      <c r="K4944" s="120"/>
      <c r="L4944" s="141" t="e">
        <f t="shared" si="464"/>
        <v>#N/A</v>
      </c>
      <c r="M4944" s="142">
        <f>IF(C4944="ZZ Group",(SUM(IFERROR(SUM(VLOOKUP(C4944,SpeciesLookup,37,FALSE)*E4944/L4944*20*0.001),0)*(1-G4944))),SUM(IFERROR(SUM(VLOOKUP(C4944,SpeciesLookup,37,FALSE)/L4944*'6. Look Up Tables'!$M$9*0.001),0)*(1-G4944)))</f>
        <v>0</v>
      </c>
      <c r="N4944" s="120" t="s">
        <v>114</v>
      </c>
      <c r="O4944" s="122">
        <f t="shared" si="465"/>
        <v>0</v>
      </c>
      <c r="P4944" s="123"/>
    </row>
    <row r="4945" spans="2:16" x14ac:dyDescent="0.2">
      <c r="B4945" s="124"/>
      <c r="C4945" s="137"/>
      <c r="D4945" s="138">
        <f t="shared" si="462"/>
        <v>0</v>
      </c>
      <c r="E4945" s="231"/>
      <c r="F4945" s="119"/>
      <c r="G4945" s="139">
        <f t="shared" si="466"/>
        <v>0</v>
      </c>
      <c r="H4945" s="140">
        <f t="shared" si="463"/>
        <v>0</v>
      </c>
      <c r="I4945" s="122">
        <f t="shared" si="467"/>
        <v>0</v>
      </c>
      <c r="K4945" s="120"/>
      <c r="L4945" s="141" t="e">
        <f t="shared" si="464"/>
        <v>#N/A</v>
      </c>
      <c r="M4945" s="142">
        <f>IF(C4945="ZZ Group",(SUM(IFERROR(SUM(VLOOKUP(C4945,SpeciesLookup,37,FALSE)*E4945/L4945*20*0.001),0)*(1-G4945))),SUM(IFERROR(SUM(VLOOKUP(C4945,SpeciesLookup,37,FALSE)/L4945*'6. Look Up Tables'!$M$9*0.001),0)*(1-G4945)))</f>
        <v>0</v>
      </c>
      <c r="N4945" s="120" t="s">
        <v>114</v>
      </c>
      <c r="O4945" s="122">
        <f t="shared" si="465"/>
        <v>0</v>
      </c>
      <c r="P4945" s="123"/>
    </row>
    <row r="4946" spans="2:16" x14ac:dyDescent="0.2">
      <c r="B4946" s="124"/>
      <c r="C4946" s="137"/>
      <c r="D4946" s="138">
        <f t="shared" si="462"/>
        <v>0</v>
      </c>
      <c r="E4946" s="231"/>
      <c r="F4946" s="119"/>
      <c r="G4946" s="139">
        <f t="shared" si="466"/>
        <v>0</v>
      </c>
      <c r="H4946" s="140">
        <f t="shared" si="463"/>
        <v>0</v>
      </c>
      <c r="I4946" s="122">
        <f t="shared" si="467"/>
        <v>0</v>
      </c>
      <c r="K4946" s="120"/>
      <c r="L4946" s="141" t="e">
        <f t="shared" si="464"/>
        <v>#N/A</v>
      </c>
      <c r="M4946" s="142">
        <f>IF(C4946="ZZ Group",(SUM(IFERROR(SUM(VLOOKUP(C4946,SpeciesLookup,37,FALSE)*E4946/L4946*20*0.001),0)*(1-G4946))),SUM(IFERROR(SUM(VLOOKUP(C4946,SpeciesLookup,37,FALSE)/L4946*'6. Look Up Tables'!$M$9*0.001),0)*(1-G4946)))</f>
        <v>0</v>
      </c>
      <c r="N4946" s="120" t="s">
        <v>114</v>
      </c>
      <c r="O4946" s="122">
        <f t="shared" si="465"/>
        <v>0</v>
      </c>
      <c r="P4946" s="123"/>
    </row>
    <row r="4947" spans="2:16" x14ac:dyDescent="0.2">
      <c r="B4947" s="124"/>
      <c r="C4947" s="137"/>
      <c r="D4947" s="138">
        <f t="shared" si="462"/>
        <v>0</v>
      </c>
      <c r="E4947" s="231"/>
      <c r="F4947" s="119"/>
      <c r="G4947" s="139">
        <f t="shared" si="466"/>
        <v>0</v>
      </c>
      <c r="H4947" s="140">
        <f t="shared" si="463"/>
        <v>0</v>
      </c>
      <c r="I4947" s="122">
        <f t="shared" si="467"/>
        <v>0</v>
      </c>
      <c r="K4947" s="120"/>
      <c r="L4947" s="141" t="e">
        <f t="shared" si="464"/>
        <v>#N/A</v>
      </c>
      <c r="M4947" s="142">
        <f>IF(C4947="ZZ Group",(SUM(IFERROR(SUM(VLOOKUP(C4947,SpeciesLookup,37,FALSE)*E4947/L4947*20*0.001),0)*(1-G4947))),SUM(IFERROR(SUM(VLOOKUP(C4947,SpeciesLookup,37,FALSE)/L4947*'6. Look Up Tables'!$M$9*0.001),0)*(1-G4947)))</f>
        <v>0</v>
      </c>
      <c r="N4947" s="120" t="s">
        <v>114</v>
      </c>
      <c r="O4947" s="122">
        <f t="shared" si="465"/>
        <v>0</v>
      </c>
      <c r="P4947" s="123"/>
    </row>
    <row r="4948" spans="2:16" x14ac:dyDescent="0.2">
      <c r="B4948" s="124"/>
      <c r="C4948" s="137"/>
      <c r="D4948" s="138">
        <f t="shared" si="462"/>
        <v>0</v>
      </c>
      <c r="E4948" s="231"/>
      <c r="F4948" s="119"/>
      <c r="G4948" s="139">
        <f t="shared" si="466"/>
        <v>0</v>
      </c>
      <c r="H4948" s="140">
        <f t="shared" si="463"/>
        <v>0</v>
      </c>
      <c r="I4948" s="122">
        <f t="shared" si="467"/>
        <v>0</v>
      </c>
      <c r="K4948" s="120"/>
      <c r="L4948" s="141" t="e">
        <f t="shared" si="464"/>
        <v>#N/A</v>
      </c>
      <c r="M4948" s="142">
        <f>IF(C4948="ZZ Group",(SUM(IFERROR(SUM(VLOOKUP(C4948,SpeciesLookup,37,FALSE)*E4948/L4948*20*0.001),0)*(1-G4948))),SUM(IFERROR(SUM(VLOOKUP(C4948,SpeciesLookup,37,FALSE)/L4948*'6. Look Up Tables'!$M$9*0.001),0)*(1-G4948)))</f>
        <v>0</v>
      </c>
      <c r="N4948" s="120" t="s">
        <v>114</v>
      </c>
      <c r="O4948" s="122">
        <f t="shared" si="465"/>
        <v>0</v>
      </c>
      <c r="P4948" s="123"/>
    </row>
    <row r="4949" spans="2:16" x14ac:dyDescent="0.2">
      <c r="B4949" s="124"/>
      <c r="C4949" s="137"/>
      <c r="D4949" s="138">
        <f t="shared" si="462"/>
        <v>0</v>
      </c>
      <c r="E4949" s="231"/>
      <c r="F4949" s="119"/>
      <c r="G4949" s="139">
        <f t="shared" si="466"/>
        <v>0</v>
      </c>
      <c r="H4949" s="140">
        <f t="shared" si="463"/>
        <v>0</v>
      </c>
      <c r="I4949" s="122">
        <f t="shared" si="467"/>
        <v>0</v>
      </c>
      <c r="K4949" s="120"/>
      <c r="L4949" s="141" t="e">
        <f t="shared" si="464"/>
        <v>#N/A</v>
      </c>
      <c r="M4949" s="142">
        <f>IF(C4949="ZZ Group",(SUM(IFERROR(SUM(VLOOKUP(C4949,SpeciesLookup,37,FALSE)*E4949/L4949*20*0.001),0)*(1-G4949))),SUM(IFERROR(SUM(VLOOKUP(C4949,SpeciesLookup,37,FALSE)/L4949*'6. Look Up Tables'!$M$9*0.001),0)*(1-G4949)))</f>
        <v>0</v>
      </c>
      <c r="N4949" s="120" t="s">
        <v>114</v>
      </c>
      <c r="O4949" s="122">
        <f t="shared" si="465"/>
        <v>0</v>
      </c>
      <c r="P4949" s="123"/>
    </row>
    <row r="4950" spans="2:16" x14ac:dyDescent="0.2">
      <c r="B4950" s="124"/>
      <c r="C4950" s="137"/>
      <c r="D4950" s="138">
        <f t="shared" si="462"/>
        <v>0</v>
      </c>
      <c r="E4950" s="231"/>
      <c r="F4950" s="119"/>
      <c r="G4950" s="139">
        <f t="shared" si="466"/>
        <v>0</v>
      </c>
      <c r="H4950" s="140">
        <f t="shared" si="463"/>
        <v>0</v>
      </c>
      <c r="I4950" s="122">
        <f t="shared" si="467"/>
        <v>0</v>
      </c>
      <c r="K4950" s="120"/>
      <c r="L4950" s="141" t="e">
        <f t="shared" si="464"/>
        <v>#N/A</v>
      </c>
      <c r="M4950" s="142">
        <f>IF(C4950="ZZ Group",(SUM(IFERROR(SUM(VLOOKUP(C4950,SpeciesLookup,37,FALSE)*E4950/L4950*20*0.001),0)*(1-G4950))),SUM(IFERROR(SUM(VLOOKUP(C4950,SpeciesLookup,37,FALSE)/L4950*'6. Look Up Tables'!$M$9*0.001),0)*(1-G4950)))</f>
        <v>0</v>
      </c>
      <c r="N4950" s="120" t="s">
        <v>114</v>
      </c>
      <c r="O4950" s="122">
        <f t="shared" si="465"/>
        <v>0</v>
      </c>
      <c r="P4950" s="123"/>
    </row>
    <row r="4951" spans="2:16" x14ac:dyDescent="0.2">
      <c r="B4951" s="124"/>
      <c r="C4951" s="137"/>
      <c r="D4951" s="138">
        <f t="shared" si="462"/>
        <v>0</v>
      </c>
      <c r="E4951" s="231"/>
      <c r="F4951" s="119"/>
      <c r="G4951" s="139">
        <f t="shared" si="466"/>
        <v>0</v>
      </c>
      <c r="H4951" s="140">
        <f t="shared" si="463"/>
        <v>0</v>
      </c>
      <c r="I4951" s="122">
        <f t="shared" si="467"/>
        <v>0</v>
      </c>
      <c r="K4951" s="120"/>
      <c r="L4951" s="141" t="e">
        <f t="shared" si="464"/>
        <v>#N/A</v>
      </c>
      <c r="M4951" s="142">
        <f>IF(C4951="ZZ Group",(SUM(IFERROR(SUM(VLOOKUP(C4951,SpeciesLookup,37,FALSE)*E4951/L4951*20*0.001),0)*(1-G4951))),SUM(IFERROR(SUM(VLOOKUP(C4951,SpeciesLookup,37,FALSE)/L4951*'6. Look Up Tables'!$M$9*0.001),0)*(1-G4951)))</f>
        <v>0</v>
      </c>
      <c r="N4951" s="120" t="s">
        <v>114</v>
      </c>
      <c r="O4951" s="122">
        <f t="shared" si="465"/>
        <v>0</v>
      </c>
      <c r="P4951" s="123"/>
    </row>
    <row r="4952" spans="2:16" x14ac:dyDescent="0.2">
      <c r="B4952" s="124"/>
      <c r="C4952" s="137"/>
      <c r="D4952" s="138">
        <f t="shared" si="462"/>
        <v>0</v>
      </c>
      <c r="E4952" s="231"/>
      <c r="F4952" s="119"/>
      <c r="G4952" s="139">
        <f t="shared" si="466"/>
        <v>0</v>
      </c>
      <c r="H4952" s="140">
        <f t="shared" si="463"/>
        <v>0</v>
      </c>
      <c r="I4952" s="122">
        <f t="shared" si="467"/>
        <v>0</v>
      </c>
      <c r="K4952" s="120"/>
      <c r="L4952" s="141" t="e">
        <f t="shared" si="464"/>
        <v>#N/A</v>
      </c>
      <c r="M4952" s="142">
        <f>IF(C4952="ZZ Group",(SUM(IFERROR(SUM(VLOOKUP(C4952,SpeciesLookup,37,FALSE)*E4952/L4952*20*0.001),0)*(1-G4952))),SUM(IFERROR(SUM(VLOOKUP(C4952,SpeciesLookup,37,FALSE)/L4952*'6. Look Up Tables'!$M$9*0.001),0)*(1-G4952)))</f>
        <v>0</v>
      </c>
      <c r="N4952" s="120" t="s">
        <v>114</v>
      </c>
      <c r="O4952" s="122">
        <f t="shared" si="465"/>
        <v>0</v>
      </c>
      <c r="P4952" s="123"/>
    </row>
    <row r="4953" spans="2:16" x14ac:dyDescent="0.2">
      <c r="B4953" s="124"/>
      <c r="C4953" s="137"/>
      <c r="D4953" s="138">
        <f t="shared" si="462"/>
        <v>0</v>
      </c>
      <c r="E4953" s="231"/>
      <c r="F4953" s="119"/>
      <c r="G4953" s="139">
        <f t="shared" si="466"/>
        <v>0</v>
      </c>
      <c r="H4953" s="140">
        <f t="shared" si="463"/>
        <v>0</v>
      </c>
      <c r="I4953" s="122">
        <f t="shared" si="467"/>
        <v>0</v>
      </c>
      <c r="K4953" s="120"/>
      <c r="L4953" s="141" t="e">
        <f t="shared" si="464"/>
        <v>#N/A</v>
      </c>
      <c r="M4953" s="142">
        <f>IF(C4953="ZZ Group",(SUM(IFERROR(SUM(VLOOKUP(C4953,SpeciesLookup,37,FALSE)*E4953/L4953*20*0.001),0)*(1-G4953))),SUM(IFERROR(SUM(VLOOKUP(C4953,SpeciesLookup,37,FALSE)/L4953*'6. Look Up Tables'!$M$9*0.001),0)*(1-G4953)))</f>
        <v>0</v>
      </c>
      <c r="N4953" s="120" t="s">
        <v>114</v>
      </c>
      <c r="O4953" s="122">
        <f t="shared" si="465"/>
        <v>0</v>
      </c>
      <c r="P4953" s="123"/>
    </row>
    <row r="4954" spans="2:16" x14ac:dyDescent="0.2">
      <c r="B4954" s="124"/>
      <c r="C4954" s="137"/>
      <c r="D4954" s="138">
        <f t="shared" si="462"/>
        <v>0</v>
      </c>
      <c r="E4954" s="231"/>
      <c r="F4954" s="119"/>
      <c r="G4954" s="139">
        <f t="shared" si="466"/>
        <v>0</v>
      </c>
      <c r="H4954" s="140">
        <f t="shared" si="463"/>
        <v>0</v>
      </c>
      <c r="I4954" s="122">
        <f t="shared" si="467"/>
        <v>0</v>
      </c>
      <c r="K4954" s="120"/>
      <c r="L4954" s="141" t="e">
        <f t="shared" si="464"/>
        <v>#N/A</v>
      </c>
      <c r="M4954" s="142">
        <f>IF(C4954="ZZ Group",(SUM(IFERROR(SUM(VLOOKUP(C4954,SpeciesLookup,37,FALSE)*E4954/L4954*20*0.001),0)*(1-G4954))),SUM(IFERROR(SUM(VLOOKUP(C4954,SpeciesLookup,37,FALSE)/L4954*'6. Look Up Tables'!$M$9*0.001),0)*(1-G4954)))</f>
        <v>0</v>
      </c>
      <c r="N4954" s="120" t="s">
        <v>114</v>
      </c>
      <c r="O4954" s="122">
        <f t="shared" si="465"/>
        <v>0</v>
      </c>
      <c r="P4954" s="123"/>
    </row>
    <row r="4955" spans="2:16" x14ac:dyDescent="0.2">
      <c r="B4955" s="124"/>
      <c r="C4955" s="137"/>
      <c r="D4955" s="138">
        <f t="shared" si="462"/>
        <v>0</v>
      </c>
      <c r="E4955" s="231"/>
      <c r="F4955" s="119"/>
      <c r="G4955" s="139">
        <f t="shared" si="466"/>
        <v>0</v>
      </c>
      <c r="H4955" s="140">
        <f t="shared" si="463"/>
        <v>0</v>
      </c>
      <c r="I4955" s="122">
        <f t="shared" si="467"/>
        <v>0</v>
      </c>
      <c r="K4955" s="120"/>
      <c r="L4955" s="141" t="e">
        <f t="shared" si="464"/>
        <v>#N/A</v>
      </c>
      <c r="M4955" s="142">
        <f>IF(C4955="ZZ Group",(SUM(IFERROR(SUM(VLOOKUP(C4955,SpeciesLookup,37,FALSE)*E4955/L4955*20*0.001),0)*(1-G4955))),SUM(IFERROR(SUM(VLOOKUP(C4955,SpeciesLookup,37,FALSE)/L4955*'6. Look Up Tables'!$M$9*0.001),0)*(1-G4955)))</f>
        <v>0</v>
      </c>
      <c r="N4955" s="120" t="s">
        <v>114</v>
      </c>
      <c r="O4955" s="122">
        <f t="shared" si="465"/>
        <v>0</v>
      </c>
      <c r="P4955" s="123"/>
    </row>
    <row r="4956" spans="2:16" x14ac:dyDescent="0.2">
      <c r="B4956" s="124"/>
      <c r="C4956" s="137"/>
      <c r="D4956" s="138">
        <f t="shared" si="462"/>
        <v>0</v>
      </c>
      <c r="E4956" s="231"/>
      <c r="F4956" s="119"/>
      <c r="G4956" s="139">
        <f t="shared" si="466"/>
        <v>0</v>
      </c>
      <c r="H4956" s="140">
        <f t="shared" si="463"/>
        <v>0</v>
      </c>
      <c r="I4956" s="122">
        <f t="shared" si="467"/>
        <v>0</v>
      </c>
      <c r="K4956" s="120"/>
      <c r="L4956" s="141" t="e">
        <f t="shared" si="464"/>
        <v>#N/A</v>
      </c>
      <c r="M4956" s="142">
        <f>IF(C4956="ZZ Group",(SUM(IFERROR(SUM(VLOOKUP(C4956,SpeciesLookup,37,FALSE)*E4956/L4956*20*0.001),0)*(1-G4956))),SUM(IFERROR(SUM(VLOOKUP(C4956,SpeciesLookup,37,FALSE)/L4956*'6. Look Up Tables'!$M$9*0.001),0)*(1-G4956)))</f>
        <v>0</v>
      </c>
      <c r="N4956" s="120" t="s">
        <v>114</v>
      </c>
      <c r="O4956" s="122">
        <f t="shared" si="465"/>
        <v>0</v>
      </c>
      <c r="P4956" s="123"/>
    </row>
    <row r="4957" spans="2:16" x14ac:dyDescent="0.2">
      <c r="B4957" s="124"/>
      <c r="C4957" s="137"/>
      <c r="D4957" s="138">
        <f t="shared" si="462"/>
        <v>0</v>
      </c>
      <c r="E4957" s="231"/>
      <c r="F4957" s="119"/>
      <c r="G4957" s="139">
        <f t="shared" si="466"/>
        <v>0</v>
      </c>
      <c r="H4957" s="140">
        <f t="shared" si="463"/>
        <v>0</v>
      </c>
      <c r="I4957" s="122">
        <f t="shared" si="467"/>
        <v>0</v>
      </c>
      <c r="K4957" s="120"/>
      <c r="L4957" s="141" t="e">
        <f t="shared" si="464"/>
        <v>#N/A</v>
      </c>
      <c r="M4957" s="142">
        <f>IF(C4957="ZZ Group",(SUM(IFERROR(SUM(VLOOKUP(C4957,SpeciesLookup,37,FALSE)*E4957/L4957*20*0.001),0)*(1-G4957))),SUM(IFERROR(SUM(VLOOKUP(C4957,SpeciesLookup,37,FALSE)/L4957*'6. Look Up Tables'!$M$9*0.001),0)*(1-G4957)))</f>
        <v>0</v>
      </c>
      <c r="N4957" s="120" t="s">
        <v>114</v>
      </c>
      <c r="O4957" s="122">
        <f t="shared" si="465"/>
        <v>0</v>
      </c>
      <c r="P4957" s="123"/>
    </row>
    <row r="4958" spans="2:16" x14ac:dyDescent="0.2">
      <c r="B4958" s="124"/>
      <c r="C4958" s="137"/>
      <c r="D4958" s="138">
        <f t="shared" si="462"/>
        <v>0</v>
      </c>
      <c r="E4958" s="231"/>
      <c r="F4958" s="119"/>
      <c r="G4958" s="139">
        <f t="shared" si="466"/>
        <v>0</v>
      </c>
      <c r="H4958" s="140">
        <f t="shared" si="463"/>
        <v>0</v>
      </c>
      <c r="I4958" s="122">
        <f t="shared" si="467"/>
        <v>0</v>
      </c>
      <c r="K4958" s="120"/>
      <c r="L4958" s="141" t="e">
        <f t="shared" si="464"/>
        <v>#N/A</v>
      </c>
      <c r="M4958" s="142">
        <f>IF(C4958="ZZ Group",(SUM(IFERROR(SUM(VLOOKUP(C4958,SpeciesLookup,37,FALSE)*E4958/L4958*20*0.001),0)*(1-G4958))),SUM(IFERROR(SUM(VLOOKUP(C4958,SpeciesLookup,37,FALSE)/L4958*'6. Look Up Tables'!$M$9*0.001),0)*(1-G4958)))</f>
        <v>0</v>
      </c>
      <c r="N4958" s="120" t="s">
        <v>114</v>
      </c>
      <c r="O4958" s="122">
        <f t="shared" si="465"/>
        <v>0</v>
      </c>
      <c r="P4958" s="123"/>
    </row>
    <row r="4959" spans="2:16" x14ac:dyDescent="0.2">
      <c r="B4959" s="124"/>
      <c r="C4959" s="137"/>
      <c r="D4959" s="138">
        <f t="shared" si="462"/>
        <v>0</v>
      </c>
      <c r="E4959" s="231"/>
      <c r="F4959" s="119"/>
      <c r="G4959" s="139">
        <f t="shared" si="466"/>
        <v>0</v>
      </c>
      <c r="H4959" s="140">
        <f t="shared" si="463"/>
        <v>0</v>
      </c>
      <c r="I4959" s="122">
        <f t="shared" si="467"/>
        <v>0</v>
      </c>
      <c r="K4959" s="120"/>
      <c r="L4959" s="141" t="e">
        <f t="shared" si="464"/>
        <v>#N/A</v>
      </c>
      <c r="M4959" s="142">
        <f>IF(C4959="ZZ Group",(SUM(IFERROR(SUM(VLOOKUP(C4959,SpeciesLookup,37,FALSE)*E4959/L4959*20*0.001),0)*(1-G4959))),SUM(IFERROR(SUM(VLOOKUP(C4959,SpeciesLookup,37,FALSE)/L4959*'6. Look Up Tables'!$M$9*0.001),0)*(1-G4959)))</f>
        <v>0</v>
      </c>
      <c r="N4959" s="120" t="s">
        <v>114</v>
      </c>
      <c r="O4959" s="122">
        <f t="shared" si="465"/>
        <v>0</v>
      </c>
      <c r="P4959" s="123"/>
    </row>
    <row r="4960" spans="2:16" x14ac:dyDescent="0.2">
      <c r="B4960" s="124"/>
      <c r="C4960" s="137"/>
      <c r="D4960" s="138">
        <f t="shared" si="462"/>
        <v>0</v>
      </c>
      <c r="E4960" s="231"/>
      <c r="F4960" s="119"/>
      <c r="G4960" s="139">
        <f t="shared" si="466"/>
        <v>0</v>
      </c>
      <c r="H4960" s="140">
        <f t="shared" si="463"/>
        <v>0</v>
      </c>
      <c r="I4960" s="122">
        <f t="shared" si="467"/>
        <v>0</v>
      </c>
      <c r="K4960" s="120"/>
      <c r="L4960" s="141" t="e">
        <f t="shared" si="464"/>
        <v>#N/A</v>
      </c>
      <c r="M4960" s="142">
        <f>IF(C4960="ZZ Group",(SUM(IFERROR(SUM(VLOOKUP(C4960,SpeciesLookup,37,FALSE)*E4960/L4960*20*0.001),0)*(1-G4960))),SUM(IFERROR(SUM(VLOOKUP(C4960,SpeciesLookup,37,FALSE)/L4960*'6. Look Up Tables'!$M$9*0.001),0)*(1-G4960)))</f>
        <v>0</v>
      </c>
      <c r="N4960" s="120" t="s">
        <v>114</v>
      </c>
      <c r="O4960" s="122">
        <f t="shared" si="465"/>
        <v>0</v>
      </c>
      <c r="P4960" s="123"/>
    </row>
    <row r="4961" spans="2:16" x14ac:dyDescent="0.2">
      <c r="B4961" s="124"/>
      <c r="C4961" s="137"/>
      <c r="D4961" s="138">
        <f t="shared" si="462"/>
        <v>0</v>
      </c>
      <c r="E4961" s="231"/>
      <c r="F4961" s="119"/>
      <c r="G4961" s="139">
        <f t="shared" si="466"/>
        <v>0</v>
      </c>
      <c r="H4961" s="140">
        <f t="shared" si="463"/>
        <v>0</v>
      </c>
      <c r="I4961" s="122">
        <f t="shared" si="467"/>
        <v>0</v>
      </c>
      <c r="K4961" s="120"/>
      <c r="L4961" s="141" t="e">
        <f t="shared" si="464"/>
        <v>#N/A</v>
      </c>
      <c r="M4961" s="142">
        <f>IF(C4961="ZZ Group",(SUM(IFERROR(SUM(VLOOKUP(C4961,SpeciesLookup,37,FALSE)*E4961/L4961*20*0.001),0)*(1-G4961))),SUM(IFERROR(SUM(VLOOKUP(C4961,SpeciesLookup,37,FALSE)/L4961*'6. Look Up Tables'!$M$9*0.001),0)*(1-G4961)))</f>
        <v>0</v>
      </c>
      <c r="N4961" s="120" t="s">
        <v>114</v>
      </c>
      <c r="O4961" s="122">
        <f t="shared" si="465"/>
        <v>0</v>
      </c>
      <c r="P4961" s="123"/>
    </row>
    <row r="4962" spans="2:16" x14ac:dyDescent="0.2">
      <c r="B4962" s="124"/>
      <c r="C4962" s="137"/>
      <c r="D4962" s="138">
        <f t="shared" si="462"/>
        <v>0</v>
      </c>
      <c r="E4962" s="231"/>
      <c r="F4962" s="119"/>
      <c r="G4962" s="139">
        <f t="shared" si="466"/>
        <v>0</v>
      </c>
      <c r="H4962" s="140">
        <f t="shared" si="463"/>
        <v>0</v>
      </c>
      <c r="I4962" s="122">
        <f t="shared" si="467"/>
        <v>0</v>
      </c>
      <c r="K4962" s="120"/>
      <c r="L4962" s="141" t="e">
        <f t="shared" si="464"/>
        <v>#N/A</v>
      </c>
      <c r="M4962" s="142">
        <f>IF(C4962="ZZ Group",(SUM(IFERROR(SUM(VLOOKUP(C4962,SpeciesLookup,37,FALSE)*E4962/L4962*20*0.001),0)*(1-G4962))),SUM(IFERROR(SUM(VLOOKUP(C4962,SpeciesLookup,37,FALSE)/L4962*'6. Look Up Tables'!$M$9*0.001),0)*(1-G4962)))</f>
        <v>0</v>
      </c>
      <c r="N4962" s="120" t="s">
        <v>114</v>
      </c>
      <c r="O4962" s="122">
        <f t="shared" si="465"/>
        <v>0</v>
      </c>
      <c r="P4962" s="123"/>
    </row>
    <row r="4963" spans="2:16" x14ac:dyDescent="0.2">
      <c r="B4963" s="124"/>
      <c r="C4963" s="137"/>
      <c r="D4963" s="138">
        <f t="shared" si="462"/>
        <v>0</v>
      </c>
      <c r="E4963" s="231"/>
      <c r="F4963" s="119"/>
      <c r="G4963" s="139">
        <f t="shared" si="466"/>
        <v>0</v>
      </c>
      <c r="H4963" s="140">
        <f t="shared" si="463"/>
        <v>0</v>
      </c>
      <c r="I4963" s="122">
        <f t="shared" si="467"/>
        <v>0</v>
      </c>
      <c r="K4963" s="120"/>
      <c r="L4963" s="141" t="e">
        <f t="shared" si="464"/>
        <v>#N/A</v>
      </c>
      <c r="M4963" s="142">
        <f>IF(C4963="ZZ Group",(SUM(IFERROR(SUM(VLOOKUP(C4963,SpeciesLookup,37,FALSE)*E4963/L4963*20*0.001),0)*(1-G4963))),SUM(IFERROR(SUM(VLOOKUP(C4963,SpeciesLookup,37,FALSE)/L4963*'6. Look Up Tables'!$M$9*0.001),0)*(1-G4963)))</f>
        <v>0</v>
      </c>
      <c r="N4963" s="120" t="s">
        <v>114</v>
      </c>
      <c r="O4963" s="122">
        <f t="shared" si="465"/>
        <v>0</v>
      </c>
      <c r="P4963" s="123"/>
    </row>
    <row r="4964" spans="2:16" x14ac:dyDescent="0.2">
      <c r="B4964" s="124"/>
      <c r="C4964" s="137"/>
      <c r="D4964" s="138">
        <f t="shared" si="462"/>
        <v>0</v>
      </c>
      <c r="E4964" s="231"/>
      <c r="F4964" s="119"/>
      <c r="G4964" s="139">
        <f t="shared" si="466"/>
        <v>0</v>
      </c>
      <c r="H4964" s="140">
        <f t="shared" si="463"/>
        <v>0</v>
      </c>
      <c r="I4964" s="122">
        <f t="shared" si="467"/>
        <v>0</v>
      </c>
      <c r="K4964" s="120"/>
      <c r="L4964" s="141" t="e">
        <f t="shared" si="464"/>
        <v>#N/A</v>
      </c>
      <c r="M4964" s="142">
        <f>IF(C4964="ZZ Group",(SUM(IFERROR(SUM(VLOOKUP(C4964,SpeciesLookup,37,FALSE)*E4964/L4964*20*0.001),0)*(1-G4964))),SUM(IFERROR(SUM(VLOOKUP(C4964,SpeciesLookup,37,FALSE)/L4964*'6. Look Up Tables'!$M$9*0.001),0)*(1-G4964)))</f>
        <v>0</v>
      </c>
      <c r="N4964" s="120" t="s">
        <v>114</v>
      </c>
      <c r="O4964" s="122">
        <f t="shared" si="465"/>
        <v>0</v>
      </c>
      <c r="P4964" s="123"/>
    </row>
    <row r="4965" spans="2:16" x14ac:dyDescent="0.2">
      <c r="B4965" s="124"/>
      <c r="C4965" s="137"/>
      <c r="D4965" s="138">
        <f t="shared" si="462"/>
        <v>0</v>
      </c>
      <c r="E4965" s="231"/>
      <c r="F4965" s="119"/>
      <c r="G4965" s="139">
        <f t="shared" si="466"/>
        <v>0</v>
      </c>
      <c r="H4965" s="140">
        <f t="shared" si="463"/>
        <v>0</v>
      </c>
      <c r="I4965" s="122">
        <f t="shared" si="467"/>
        <v>0</v>
      </c>
      <c r="K4965" s="120"/>
      <c r="L4965" s="141" t="e">
        <f t="shared" si="464"/>
        <v>#N/A</v>
      </c>
      <c r="M4965" s="142">
        <f>IF(C4965="ZZ Group",(SUM(IFERROR(SUM(VLOOKUP(C4965,SpeciesLookup,37,FALSE)*E4965/L4965*20*0.001),0)*(1-G4965))),SUM(IFERROR(SUM(VLOOKUP(C4965,SpeciesLookup,37,FALSE)/L4965*'6. Look Up Tables'!$M$9*0.001),0)*(1-G4965)))</f>
        <v>0</v>
      </c>
      <c r="N4965" s="120" t="s">
        <v>114</v>
      </c>
      <c r="O4965" s="122">
        <f t="shared" si="465"/>
        <v>0</v>
      </c>
      <c r="P4965" s="123"/>
    </row>
    <row r="4966" spans="2:16" x14ac:dyDescent="0.2">
      <c r="B4966" s="124"/>
      <c r="C4966" s="137"/>
      <c r="D4966" s="138">
        <f t="shared" si="462"/>
        <v>0</v>
      </c>
      <c r="E4966" s="231"/>
      <c r="F4966" s="119"/>
      <c r="G4966" s="139">
        <f t="shared" si="466"/>
        <v>0</v>
      </c>
      <c r="H4966" s="140">
        <f t="shared" si="463"/>
        <v>0</v>
      </c>
      <c r="I4966" s="122">
        <f t="shared" si="467"/>
        <v>0</v>
      </c>
      <c r="K4966" s="120"/>
      <c r="L4966" s="141" t="e">
        <f t="shared" si="464"/>
        <v>#N/A</v>
      </c>
      <c r="M4966" s="142">
        <f>IF(C4966="ZZ Group",(SUM(IFERROR(SUM(VLOOKUP(C4966,SpeciesLookup,37,FALSE)*E4966/L4966*20*0.001),0)*(1-G4966))),SUM(IFERROR(SUM(VLOOKUP(C4966,SpeciesLookup,37,FALSE)/L4966*'6. Look Up Tables'!$M$9*0.001),0)*(1-G4966)))</f>
        <v>0</v>
      </c>
      <c r="N4966" s="120" t="s">
        <v>114</v>
      </c>
      <c r="O4966" s="122">
        <f t="shared" si="465"/>
        <v>0</v>
      </c>
      <c r="P4966" s="123"/>
    </row>
    <row r="4967" spans="2:16" x14ac:dyDescent="0.2">
      <c r="B4967" s="124"/>
      <c r="C4967" s="137"/>
      <c r="D4967" s="138">
        <f t="shared" si="462"/>
        <v>0</v>
      </c>
      <c r="E4967" s="231"/>
      <c r="F4967" s="119"/>
      <c r="G4967" s="139">
        <f t="shared" si="466"/>
        <v>0</v>
      </c>
      <c r="H4967" s="140">
        <f t="shared" si="463"/>
        <v>0</v>
      </c>
      <c r="I4967" s="122">
        <f t="shared" si="467"/>
        <v>0</v>
      </c>
      <c r="K4967" s="120"/>
      <c r="L4967" s="141" t="e">
        <f t="shared" si="464"/>
        <v>#N/A</v>
      </c>
      <c r="M4967" s="142">
        <f>IF(C4967="ZZ Group",(SUM(IFERROR(SUM(VLOOKUP(C4967,SpeciesLookup,37,FALSE)*E4967/L4967*20*0.001),0)*(1-G4967))),SUM(IFERROR(SUM(VLOOKUP(C4967,SpeciesLookup,37,FALSE)/L4967*'6. Look Up Tables'!$M$9*0.001),0)*(1-G4967)))</f>
        <v>0</v>
      </c>
      <c r="N4967" s="120" t="s">
        <v>114</v>
      </c>
      <c r="O4967" s="122">
        <f t="shared" si="465"/>
        <v>0</v>
      </c>
      <c r="P4967" s="123"/>
    </row>
    <row r="4968" spans="2:16" x14ac:dyDescent="0.2">
      <c r="B4968" s="124"/>
      <c r="C4968" s="137"/>
      <c r="D4968" s="138">
        <f t="shared" si="462"/>
        <v>0</v>
      </c>
      <c r="E4968" s="231"/>
      <c r="F4968" s="119"/>
      <c r="G4968" s="139">
        <f t="shared" si="466"/>
        <v>0</v>
      </c>
      <c r="H4968" s="140">
        <f t="shared" si="463"/>
        <v>0</v>
      </c>
      <c r="I4968" s="122">
        <f t="shared" si="467"/>
        <v>0</v>
      </c>
      <c r="K4968" s="120"/>
      <c r="L4968" s="141" t="e">
        <f t="shared" si="464"/>
        <v>#N/A</v>
      </c>
      <c r="M4968" s="142">
        <f>IF(C4968="ZZ Group",(SUM(IFERROR(SUM(VLOOKUP(C4968,SpeciesLookup,37,FALSE)*E4968/L4968*20*0.001),0)*(1-G4968))),SUM(IFERROR(SUM(VLOOKUP(C4968,SpeciesLookup,37,FALSE)/L4968*'6. Look Up Tables'!$M$9*0.001),0)*(1-G4968)))</f>
        <v>0</v>
      </c>
      <c r="N4968" s="120" t="s">
        <v>114</v>
      </c>
      <c r="O4968" s="122">
        <f t="shared" si="465"/>
        <v>0</v>
      </c>
      <c r="P4968" s="123"/>
    </row>
    <row r="4969" spans="2:16" x14ac:dyDescent="0.2">
      <c r="B4969" s="124"/>
      <c r="C4969" s="137"/>
      <c r="D4969" s="138">
        <f t="shared" si="462"/>
        <v>0</v>
      </c>
      <c r="E4969" s="231"/>
      <c r="F4969" s="119"/>
      <c r="G4969" s="139">
        <f t="shared" si="466"/>
        <v>0</v>
      </c>
      <c r="H4969" s="140">
        <f t="shared" si="463"/>
        <v>0</v>
      </c>
      <c r="I4969" s="122">
        <f t="shared" si="467"/>
        <v>0</v>
      </c>
      <c r="K4969" s="120"/>
      <c r="L4969" s="141" t="e">
        <f t="shared" si="464"/>
        <v>#N/A</v>
      </c>
      <c r="M4969" s="142">
        <f>IF(C4969="ZZ Group",(SUM(IFERROR(SUM(VLOOKUP(C4969,SpeciesLookup,37,FALSE)*E4969/L4969*20*0.001),0)*(1-G4969))),SUM(IFERROR(SUM(VLOOKUP(C4969,SpeciesLookup,37,FALSE)/L4969*'6. Look Up Tables'!$M$9*0.001),0)*(1-G4969)))</f>
        <v>0</v>
      </c>
      <c r="N4969" s="120" t="s">
        <v>114</v>
      </c>
      <c r="O4969" s="122">
        <f t="shared" si="465"/>
        <v>0</v>
      </c>
      <c r="P4969" s="123"/>
    </row>
    <row r="4970" spans="2:16" x14ac:dyDescent="0.2">
      <c r="B4970" s="124"/>
      <c r="C4970" s="137"/>
      <c r="D4970" s="138">
        <f t="shared" si="462"/>
        <v>0</v>
      </c>
      <c r="E4970" s="231"/>
      <c r="F4970" s="119"/>
      <c r="G4970" s="139">
        <f t="shared" si="466"/>
        <v>0</v>
      </c>
      <c r="H4970" s="140">
        <f t="shared" si="463"/>
        <v>0</v>
      </c>
      <c r="I4970" s="122">
        <f t="shared" si="467"/>
        <v>0</v>
      </c>
      <c r="K4970" s="120"/>
      <c r="L4970" s="141" t="e">
        <f t="shared" si="464"/>
        <v>#N/A</v>
      </c>
      <c r="M4970" s="142">
        <f>IF(C4970="ZZ Group",(SUM(IFERROR(SUM(VLOOKUP(C4970,SpeciesLookup,37,FALSE)*E4970/L4970*20*0.001),0)*(1-G4970))),SUM(IFERROR(SUM(VLOOKUP(C4970,SpeciesLookup,37,FALSE)/L4970*'6. Look Up Tables'!$M$9*0.001),0)*(1-G4970)))</f>
        <v>0</v>
      </c>
      <c r="N4970" s="120" t="s">
        <v>114</v>
      </c>
      <c r="O4970" s="122">
        <f t="shared" si="465"/>
        <v>0</v>
      </c>
      <c r="P4970" s="123"/>
    </row>
    <row r="4971" spans="2:16" x14ac:dyDescent="0.2">
      <c r="B4971" s="124"/>
      <c r="C4971" s="137"/>
      <c r="D4971" s="138">
        <f t="shared" si="462"/>
        <v>0</v>
      </c>
      <c r="E4971" s="231"/>
      <c r="F4971" s="119"/>
      <c r="G4971" s="139">
        <f t="shared" si="466"/>
        <v>0</v>
      </c>
      <c r="H4971" s="140">
        <f t="shared" si="463"/>
        <v>0</v>
      </c>
      <c r="I4971" s="122">
        <f t="shared" si="467"/>
        <v>0</v>
      </c>
      <c r="K4971" s="120"/>
      <c r="L4971" s="141" t="e">
        <f t="shared" si="464"/>
        <v>#N/A</v>
      </c>
      <c r="M4971" s="142">
        <f>IF(C4971="ZZ Group",(SUM(IFERROR(SUM(VLOOKUP(C4971,SpeciesLookup,37,FALSE)*E4971/L4971*20*0.001),0)*(1-G4971))),SUM(IFERROR(SUM(VLOOKUP(C4971,SpeciesLookup,37,FALSE)/L4971*'6. Look Up Tables'!$M$9*0.001),0)*(1-G4971)))</f>
        <v>0</v>
      </c>
      <c r="N4971" s="120" t="s">
        <v>114</v>
      </c>
      <c r="O4971" s="122">
        <f t="shared" si="465"/>
        <v>0</v>
      </c>
      <c r="P4971" s="123"/>
    </row>
    <row r="4972" spans="2:16" x14ac:dyDescent="0.2">
      <c r="B4972" s="124"/>
      <c r="C4972" s="137"/>
      <c r="D4972" s="138">
        <f t="shared" si="462"/>
        <v>0</v>
      </c>
      <c r="E4972" s="231"/>
      <c r="F4972" s="119"/>
      <c r="G4972" s="139">
        <f t="shared" si="466"/>
        <v>0</v>
      </c>
      <c r="H4972" s="140">
        <f t="shared" si="463"/>
        <v>0</v>
      </c>
      <c r="I4972" s="122">
        <f t="shared" si="467"/>
        <v>0</v>
      </c>
      <c r="K4972" s="120"/>
      <c r="L4972" s="141" t="e">
        <f t="shared" si="464"/>
        <v>#N/A</v>
      </c>
      <c r="M4972" s="142">
        <f>IF(C4972="ZZ Group",(SUM(IFERROR(SUM(VLOOKUP(C4972,SpeciesLookup,37,FALSE)*E4972/L4972*20*0.001),0)*(1-G4972))),SUM(IFERROR(SUM(VLOOKUP(C4972,SpeciesLookup,37,FALSE)/L4972*'6. Look Up Tables'!$M$9*0.001),0)*(1-G4972)))</f>
        <v>0</v>
      </c>
      <c r="N4972" s="120" t="s">
        <v>114</v>
      </c>
      <c r="O4972" s="122">
        <f t="shared" si="465"/>
        <v>0</v>
      </c>
      <c r="P4972" s="123"/>
    </row>
    <row r="4973" spans="2:16" x14ac:dyDescent="0.2">
      <c r="B4973" s="124"/>
      <c r="C4973" s="137"/>
      <c r="D4973" s="138">
        <f t="shared" si="462"/>
        <v>0</v>
      </c>
      <c r="E4973" s="231"/>
      <c r="F4973" s="119"/>
      <c r="G4973" s="139">
        <f t="shared" si="466"/>
        <v>0</v>
      </c>
      <c r="H4973" s="140">
        <f t="shared" si="463"/>
        <v>0</v>
      </c>
      <c r="I4973" s="122">
        <f t="shared" si="467"/>
        <v>0</v>
      </c>
      <c r="K4973" s="120"/>
      <c r="L4973" s="141" t="e">
        <f t="shared" si="464"/>
        <v>#N/A</v>
      </c>
      <c r="M4973" s="142">
        <f>IF(C4973="ZZ Group",(SUM(IFERROR(SUM(VLOOKUP(C4973,SpeciesLookup,37,FALSE)*E4973/L4973*20*0.001),0)*(1-G4973))),SUM(IFERROR(SUM(VLOOKUP(C4973,SpeciesLookup,37,FALSE)/L4973*'6. Look Up Tables'!$M$9*0.001),0)*(1-G4973)))</f>
        <v>0</v>
      </c>
      <c r="N4973" s="120" t="s">
        <v>114</v>
      </c>
      <c r="O4973" s="122">
        <f t="shared" si="465"/>
        <v>0</v>
      </c>
      <c r="P4973" s="123"/>
    </row>
    <row r="4974" spans="2:16" x14ac:dyDescent="0.2">
      <c r="B4974" s="124"/>
      <c r="C4974" s="137"/>
      <c r="D4974" s="138">
        <f t="shared" si="462"/>
        <v>0</v>
      </c>
      <c r="E4974" s="231"/>
      <c r="F4974" s="119"/>
      <c r="G4974" s="139">
        <f t="shared" si="466"/>
        <v>0</v>
      </c>
      <c r="H4974" s="140">
        <f t="shared" si="463"/>
        <v>0</v>
      </c>
      <c r="I4974" s="122">
        <f t="shared" si="467"/>
        <v>0</v>
      </c>
      <c r="K4974" s="120"/>
      <c r="L4974" s="141" t="e">
        <f t="shared" si="464"/>
        <v>#N/A</v>
      </c>
      <c r="M4974" s="142">
        <f>IF(C4974="ZZ Group",(SUM(IFERROR(SUM(VLOOKUP(C4974,SpeciesLookup,37,FALSE)*E4974/L4974*20*0.001),0)*(1-G4974))),SUM(IFERROR(SUM(VLOOKUP(C4974,SpeciesLookup,37,FALSE)/L4974*'6. Look Up Tables'!$M$9*0.001),0)*(1-G4974)))</f>
        <v>0</v>
      </c>
      <c r="N4974" s="120" t="s">
        <v>114</v>
      </c>
      <c r="O4974" s="122">
        <f t="shared" si="465"/>
        <v>0</v>
      </c>
      <c r="P4974" s="123"/>
    </row>
    <row r="4975" spans="2:16" x14ac:dyDescent="0.2">
      <c r="B4975" s="124"/>
      <c r="C4975" s="137"/>
      <c r="D4975" s="138">
        <f t="shared" si="462"/>
        <v>0</v>
      </c>
      <c r="E4975" s="231"/>
      <c r="F4975" s="119"/>
      <c r="G4975" s="139">
        <f t="shared" si="466"/>
        <v>0</v>
      </c>
      <c r="H4975" s="140">
        <f t="shared" si="463"/>
        <v>0</v>
      </c>
      <c r="I4975" s="122">
        <f t="shared" si="467"/>
        <v>0</v>
      </c>
      <c r="K4975" s="120"/>
      <c r="L4975" s="141" t="e">
        <f t="shared" si="464"/>
        <v>#N/A</v>
      </c>
      <c r="M4975" s="142">
        <f>IF(C4975="ZZ Group",(SUM(IFERROR(SUM(VLOOKUP(C4975,SpeciesLookup,37,FALSE)*E4975/L4975*20*0.001),0)*(1-G4975))),SUM(IFERROR(SUM(VLOOKUP(C4975,SpeciesLookup,37,FALSE)/L4975*'6. Look Up Tables'!$M$9*0.001),0)*(1-G4975)))</f>
        <v>0</v>
      </c>
      <c r="N4975" s="120" t="s">
        <v>114</v>
      </c>
      <c r="O4975" s="122">
        <f t="shared" si="465"/>
        <v>0</v>
      </c>
      <c r="P4975" s="123"/>
    </row>
    <row r="4976" spans="2:16" x14ac:dyDescent="0.2">
      <c r="B4976" s="124"/>
      <c r="C4976" s="137"/>
      <c r="D4976" s="138">
        <f t="shared" si="462"/>
        <v>0</v>
      </c>
      <c r="E4976" s="231"/>
      <c r="F4976" s="119"/>
      <c r="G4976" s="139">
        <f t="shared" si="466"/>
        <v>0</v>
      </c>
      <c r="H4976" s="140">
        <f t="shared" si="463"/>
        <v>0</v>
      </c>
      <c r="I4976" s="122">
        <f t="shared" si="467"/>
        <v>0</v>
      </c>
      <c r="K4976" s="120"/>
      <c r="L4976" s="141" t="e">
        <f t="shared" si="464"/>
        <v>#N/A</v>
      </c>
      <c r="M4976" s="142">
        <f>IF(C4976="ZZ Group",(SUM(IFERROR(SUM(VLOOKUP(C4976,SpeciesLookup,37,FALSE)*E4976/L4976*20*0.001),0)*(1-G4976))),SUM(IFERROR(SUM(VLOOKUP(C4976,SpeciesLookup,37,FALSE)/L4976*'6. Look Up Tables'!$M$9*0.001),0)*(1-G4976)))</f>
        <v>0</v>
      </c>
      <c r="N4976" s="120" t="s">
        <v>114</v>
      </c>
      <c r="O4976" s="122">
        <f t="shared" si="465"/>
        <v>0</v>
      </c>
      <c r="P4976" s="123"/>
    </row>
    <row r="4977" spans="2:16" x14ac:dyDescent="0.2">
      <c r="B4977" s="124"/>
      <c r="C4977" s="137"/>
      <c r="D4977" s="138">
        <f t="shared" si="462"/>
        <v>0</v>
      </c>
      <c r="E4977" s="231"/>
      <c r="F4977" s="119"/>
      <c r="G4977" s="139">
        <f t="shared" si="466"/>
        <v>0</v>
      </c>
      <c r="H4977" s="140">
        <f t="shared" si="463"/>
        <v>0</v>
      </c>
      <c r="I4977" s="122">
        <f t="shared" si="467"/>
        <v>0</v>
      </c>
      <c r="K4977" s="120"/>
      <c r="L4977" s="141" t="e">
        <f t="shared" si="464"/>
        <v>#N/A</v>
      </c>
      <c r="M4977" s="142">
        <f>IF(C4977="ZZ Group",(SUM(IFERROR(SUM(VLOOKUP(C4977,SpeciesLookup,37,FALSE)*E4977/L4977*20*0.001),0)*(1-G4977))),SUM(IFERROR(SUM(VLOOKUP(C4977,SpeciesLookup,37,FALSE)/L4977*'6. Look Up Tables'!$M$9*0.001),0)*(1-G4977)))</f>
        <v>0</v>
      </c>
      <c r="N4977" s="120" t="s">
        <v>114</v>
      </c>
      <c r="O4977" s="122">
        <f t="shared" si="465"/>
        <v>0</v>
      </c>
      <c r="P4977" s="123"/>
    </row>
    <row r="4978" spans="2:16" x14ac:dyDescent="0.2">
      <c r="B4978" s="124"/>
      <c r="C4978" s="137"/>
      <c r="D4978" s="138">
        <f t="shared" si="462"/>
        <v>0</v>
      </c>
      <c r="E4978" s="231"/>
      <c r="F4978" s="119"/>
      <c r="G4978" s="139">
        <f t="shared" si="466"/>
        <v>0</v>
      </c>
      <c r="H4978" s="140">
        <f t="shared" si="463"/>
        <v>0</v>
      </c>
      <c r="I4978" s="122">
        <f t="shared" si="467"/>
        <v>0</v>
      </c>
      <c r="K4978" s="120"/>
      <c r="L4978" s="141" t="e">
        <f t="shared" si="464"/>
        <v>#N/A</v>
      </c>
      <c r="M4978" s="142">
        <f>IF(C4978="ZZ Group",(SUM(IFERROR(SUM(VLOOKUP(C4978,SpeciesLookup,37,FALSE)*E4978/L4978*20*0.001),0)*(1-G4978))),SUM(IFERROR(SUM(VLOOKUP(C4978,SpeciesLookup,37,FALSE)/L4978*'6. Look Up Tables'!$M$9*0.001),0)*(1-G4978)))</f>
        <v>0</v>
      </c>
      <c r="N4978" s="120" t="s">
        <v>114</v>
      </c>
      <c r="O4978" s="122">
        <f t="shared" si="465"/>
        <v>0</v>
      </c>
      <c r="P4978" s="123"/>
    </row>
    <row r="4979" spans="2:16" x14ac:dyDescent="0.2">
      <c r="B4979" s="124"/>
      <c r="C4979" s="137"/>
      <c r="D4979" s="138">
        <f t="shared" si="462"/>
        <v>0</v>
      </c>
      <c r="E4979" s="231"/>
      <c r="F4979" s="119"/>
      <c r="G4979" s="139">
        <f t="shared" si="466"/>
        <v>0</v>
      </c>
      <c r="H4979" s="140">
        <f t="shared" si="463"/>
        <v>0</v>
      </c>
      <c r="I4979" s="122">
        <f t="shared" si="467"/>
        <v>0</v>
      </c>
      <c r="K4979" s="120"/>
      <c r="L4979" s="141" t="e">
        <f t="shared" si="464"/>
        <v>#N/A</v>
      </c>
      <c r="M4979" s="142">
        <f>IF(C4979="ZZ Group",(SUM(IFERROR(SUM(VLOOKUP(C4979,SpeciesLookup,37,FALSE)*E4979/L4979*20*0.001),0)*(1-G4979))),SUM(IFERROR(SUM(VLOOKUP(C4979,SpeciesLookup,37,FALSE)/L4979*'6. Look Up Tables'!$M$9*0.001),0)*(1-G4979)))</f>
        <v>0</v>
      </c>
      <c r="N4979" s="120" t="s">
        <v>114</v>
      </c>
      <c r="O4979" s="122">
        <f t="shared" si="465"/>
        <v>0</v>
      </c>
      <c r="P4979" s="123"/>
    </row>
    <row r="4980" spans="2:16" x14ac:dyDescent="0.2">
      <c r="B4980" s="124"/>
      <c r="C4980" s="137"/>
      <c r="D4980" s="138">
        <f t="shared" si="462"/>
        <v>0</v>
      </c>
      <c r="E4980" s="231"/>
      <c r="F4980" s="119"/>
      <c r="G4980" s="139">
        <f t="shared" si="466"/>
        <v>0</v>
      </c>
      <c r="H4980" s="140">
        <f t="shared" si="463"/>
        <v>0</v>
      </c>
      <c r="I4980" s="122">
        <f t="shared" si="467"/>
        <v>0</v>
      </c>
      <c r="K4980" s="120"/>
      <c r="L4980" s="141" t="e">
        <f t="shared" si="464"/>
        <v>#N/A</v>
      </c>
      <c r="M4980" s="142">
        <f>IF(C4980="ZZ Group",(SUM(IFERROR(SUM(VLOOKUP(C4980,SpeciesLookup,37,FALSE)*E4980/L4980*20*0.001),0)*(1-G4980))),SUM(IFERROR(SUM(VLOOKUP(C4980,SpeciesLookup,37,FALSE)/L4980*'6. Look Up Tables'!$M$9*0.001),0)*(1-G4980)))</f>
        <v>0</v>
      </c>
      <c r="N4980" s="120" t="s">
        <v>114</v>
      </c>
      <c r="O4980" s="122">
        <f t="shared" si="465"/>
        <v>0</v>
      </c>
      <c r="P4980" s="123"/>
    </row>
    <row r="4981" spans="2:16" x14ac:dyDescent="0.2">
      <c r="B4981" s="124"/>
      <c r="C4981" s="137"/>
      <c r="D4981" s="138">
        <f t="shared" si="462"/>
        <v>0</v>
      </c>
      <c r="E4981" s="231"/>
      <c r="F4981" s="119"/>
      <c r="G4981" s="139">
        <f t="shared" si="466"/>
        <v>0</v>
      </c>
      <c r="H4981" s="140">
        <f t="shared" si="463"/>
        <v>0</v>
      </c>
      <c r="I4981" s="122">
        <f t="shared" si="467"/>
        <v>0</v>
      </c>
      <c r="K4981" s="120"/>
      <c r="L4981" s="141" t="e">
        <f t="shared" si="464"/>
        <v>#N/A</v>
      </c>
      <c r="M4981" s="142">
        <f>IF(C4981="ZZ Group",(SUM(IFERROR(SUM(VLOOKUP(C4981,SpeciesLookup,37,FALSE)*E4981/L4981*20*0.001),0)*(1-G4981))),SUM(IFERROR(SUM(VLOOKUP(C4981,SpeciesLookup,37,FALSE)/L4981*'6. Look Up Tables'!$M$9*0.001),0)*(1-G4981)))</f>
        <v>0</v>
      </c>
      <c r="N4981" s="120" t="s">
        <v>114</v>
      </c>
      <c r="O4981" s="122">
        <f t="shared" si="465"/>
        <v>0</v>
      </c>
      <c r="P4981" s="123"/>
    </row>
    <row r="4982" spans="2:16" x14ac:dyDescent="0.2">
      <c r="B4982" s="124"/>
      <c r="C4982" s="137"/>
      <c r="D4982" s="138">
        <f t="shared" si="462"/>
        <v>0</v>
      </c>
      <c r="E4982" s="231"/>
      <c r="F4982" s="119"/>
      <c r="G4982" s="139">
        <f t="shared" si="466"/>
        <v>0</v>
      </c>
      <c r="H4982" s="140">
        <f t="shared" si="463"/>
        <v>0</v>
      </c>
      <c r="I4982" s="122">
        <f t="shared" si="467"/>
        <v>0</v>
      </c>
      <c r="K4982" s="120"/>
      <c r="L4982" s="141" t="e">
        <f t="shared" si="464"/>
        <v>#N/A</v>
      </c>
      <c r="M4982" s="142">
        <f>IF(C4982="ZZ Group",(SUM(IFERROR(SUM(VLOOKUP(C4982,SpeciesLookup,37,FALSE)*E4982/L4982*20*0.001),0)*(1-G4982))),SUM(IFERROR(SUM(VLOOKUP(C4982,SpeciesLookup,37,FALSE)/L4982*'6. Look Up Tables'!$M$9*0.001),0)*(1-G4982)))</f>
        <v>0</v>
      </c>
      <c r="N4982" s="120" t="s">
        <v>114</v>
      </c>
      <c r="O4982" s="122">
        <f t="shared" si="465"/>
        <v>0</v>
      </c>
      <c r="P4982" s="123"/>
    </row>
    <row r="4983" spans="2:16" x14ac:dyDescent="0.2">
      <c r="B4983" s="124"/>
      <c r="C4983" s="137"/>
      <c r="D4983" s="138">
        <f t="shared" si="462"/>
        <v>0</v>
      </c>
      <c r="E4983" s="231"/>
      <c r="F4983" s="119"/>
      <c r="G4983" s="139">
        <f t="shared" si="466"/>
        <v>0</v>
      </c>
      <c r="H4983" s="140">
        <f t="shared" si="463"/>
        <v>0</v>
      </c>
      <c r="I4983" s="122">
        <f t="shared" si="467"/>
        <v>0</v>
      </c>
      <c r="K4983" s="120"/>
      <c r="L4983" s="141" t="e">
        <f t="shared" si="464"/>
        <v>#N/A</v>
      </c>
      <c r="M4983" s="142">
        <f>IF(C4983="ZZ Group",(SUM(IFERROR(SUM(VLOOKUP(C4983,SpeciesLookup,37,FALSE)*E4983/L4983*20*0.001),0)*(1-G4983))),SUM(IFERROR(SUM(VLOOKUP(C4983,SpeciesLookup,37,FALSE)/L4983*'6. Look Up Tables'!$M$9*0.001),0)*(1-G4983)))</f>
        <v>0</v>
      </c>
      <c r="N4983" s="120" t="s">
        <v>114</v>
      </c>
      <c r="O4983" s="122">
        <f t="shared" si="465"/>
        <v>0</v>
      </c>
      <c r="P4983" s="123"/>
    </row>
    <row r="4984" spans="2:16" x14ac:dyDescent="0.2">
      <c r="B4984" s="124"/>
      <c r="C4984" s="137"/>
      <c r="D4984" s="138">
        <f t="shared" si="462"/>
        <v>0</v>
      </c>
      <c r="E4984" s="231"/>
      <c r="F4984" s="119"/>
      <c r="G4984" s="139">
        <f t="shared" si="466"/>
        <v>0</v>
      </c>
      <c r="H4984" s="140">
        <f t="shared" si="463"/>
        <v>0</v>
      </c>
      <c r="I4984" s="122">
        <f t="shared" si="467"/>
        <v>0</v>
      </c>
      <c r="K4984" s="120"/>
      <c r="L4984" s="141" t="e">
        <f t="shared" si="464"/>
        <v>#N/A</v>
      </c>
      <c r="M4984" s="142">
        <f>IF(C4984="ZZ Group",(SUM(IFERROR(SUM(VLOOKUP(C4984,SpeciesLookup,37,FALSE)*E4984/L4984*20*0.001),0)*(1-G4984))),SUM(IFERROR(SUM(VLOOKUP(C4984,SpeciesLookup,37,FALSE)/L4984*'6. Look Up Tables'!$M$9*0.001),0)*(1-G4984)))</f>
        <v>0</v>
      </c>
      <c r="N4984" s="120" t="s">
        <v>114</v>
      </c>
      <c r="O4984" s="122">
        <f t="shared" si="465"/>
        <v>0</v>
      </c>
      <c r="P4984" s="123"/>
    </row>
    <row r="4985" spans="2:16" x14ac:dyDescent="0.2">
      <c r="B4985" s="124"/>
      <c r="C4985" s="137"/>
      <c r="D4985" s="138">
        <f t="shared" si="462"/>
        <v>0</v>
      </c>
      <c r="E4985" s="231"/>
      <c r="F4985" s="119"/>
      <c r="G4985" s="139">
        <f t="shared" si="466"/>
        <v>0</v>
      </c>
      <c r="H4985" s="140">
        <f t="shared" si="463"/>
        <v>0</v>
      </c>
      <c r="I4985" s="122">
        <f t="shared" si="467"/>
        <v>0</v>
      </c>
      <c r="K4985" s="120"/>
      <c r="L4985" s="141" t="e">
        <f t="shared" si="464"/>
        <v>#N/A</v>
      </c>
      <c r="M4985" s="142">
        <f>IF(C4985="ZZ Group",(SUM(IFERROR(SUM(VLOOKUP(C4985,SpeciesLookup,37,FALSE)*E4985/L4985*20*0.001),0)*(1-G4985))),SUM(IFERROR(SUM(VLOOKUP(C4985,SpeciesLookup,37,FALSE)/L4985*'6. Look Up Tables'!$M$9*0.001),0)*(1-G4985)))</f>
        <v>0</v>
      </c>
      <c r="N4985" s="120" t="s">
        <v>114</v>
      </c>
      <c r="O4985" s="122">
        <f t="shared" si="465"/>
        <v>0</v>
      </c>
      <c r="P4985" s="123"/>
    </row>
    <row r="4986" spans="2:16" x14ac:dyDescent="0.2">
      <c r="B4986" s="124"/>
      <c r="C4986" s="137"/>
      <c r="D4986" s="138">
        <f t="shared" si="462"/>
        <v>0</v>
      </c>
      <c r="E4986" s="231"/>
      <c r="F4986" s="119"/>
      <c r="G4986" s="139">
        <f t="shared" si="466"/>
        <v>0</v>
      </c>
      <c r="H4986" s="140">
        <f t="shared" si="463"/>
        <v>0</v>
      </c>
      <c r="I4986" s="122">
        <f t="shared" si="467"/>
        <v>0</v>
      </c>
      <c r="K4986" s="120"/>
      <c r="L4986" s="141" t="e">
        <f t="shared" si="464"/>
        <v>#N/A</v>
      </c>
      <c r="M4986" s="142">
        <f>IF(C4986="ZZ Group",(SUM(IFERROR(SUM(VLOOKUP(C4986,SpeciesLookup,37,FALSE)*E4986/L4986*20*0.001),0)*(1-G4986))),SUM(IFERROR(SUM(VLOOKUP(C4986,SpeciesLookup,37,FALSE)/L4986*'6. Look Up Tables'!$M$9*0.001),0)*(1-G4986)))</f>
        <v>0</v>
      </c>
      <c r="N4986" s="120" t="s">
        <v>114</v>
      </c>
      <c r="O4986" s="122">
        <f t="shared" si="465"/>
        <v>0</v>
      </c>
      <c r="P4986" s="123"/>
    </row>
    <row r="4987" spans="2:16" x14ac:dyDescent="0.2">
      <c r="B4987" s="124"/>
      <c r="C4987" s="137"/>
      <c r="D4987" s="138">
        <f t="shared" si="462"/>
        <v>0</v>
      </c>
      <c r="E4987" s="231"/>
      <c r="F4987" s="119"/>
      <c r="G4987" s="139">
        <f t="shared" si="466"/>
        <v>0</v>
      </c>
      <c r="H4987" s="140">
        <f t="shared" si="463"/>
        <v>0</v>
      </c>
      <c r="I4987" s="122">
        <f t="shared" si="467"/>
        <v>0</v>
      </c>
      <c r="K4987" s="120"/>
      <c r="L4987" s="141" t="e">
        <f t="shared" si="464"/>
        <v>#N/A</v>
      </c>
      <c r="M4987" s="142">
        <f>IF(C4987="ZZ Group",(SUM(IFERROR(SUM(VLOOKUP(C4987,SpeciesLookup,37,FALSE)*E4987/L4987*20*0.001),0)*(1-G4987))),SUM(IFERROR(SUM(VLOOKUP(C4987,SpeciesLookup,37,FALSE)/L4987*'6. Look Up Tables'!$M$9*0.001),0)*(1-G4987)))</f>
        <v>0</v>
      </c>
      <c r="N4987" s="120" t="s">
        <v>114</v>
      </c>
      <c r="O4987" s="122">
        <f t="shared" si="465"/>
        <v>0</v>
      </c>
      <c r="P4987" s="123"/>
    </row>
    <row r="4988" spans="2:16" x14ac:dyDescent="0.2">
      <c r="B4988" s="124"/>
      <c r="C4988" s="137"/>
      <c r="D4988" s="138">
        <f t="shared" si="462"/>
        <v>0</v>
      </c>
      <c r="E4988" s="231"/>
      <c r="F4988" s="119"/>
      <c r="G4988" s="139">
        <f t="shared" si="466"/>
        <v>0</v>
      </c>
      <c r="H4988" s="140">
        <f t="shared" si="463"/>
        <v>0</v>
      </c>
      <c r="I4988" s="122">
        <f t="shared" si="467"/>
        <v>0</v>
      </c>
      <c r="K4988" s="120"/>
      <c r="L4988" s="141" t="e">
        <f t="shared" si="464"/>
        <v>#N/A</v>
      </c>
      <c r="M4988" s="142">
        <f>IF(C4988="ZZ Group",(SUM(IFERROR(SUM(VLOOKUP(C4988,SpeciesLookup,37,FALSE)*E4988/L4988*20*0.001),0)*(1-G4988))),SUM(IFERROR(SUM(VLOOKUP(C4988,SpeciesLookup,37,FALSE)/L4988*'6. Look Up Tables'!$M$9*0.001),0)*(1-G4988)))</f>
        <v>0</v>
      </c>
      <c r="N4988" s="120" t="s">
        <v>114</v>
      </c>
      <c r="O4988" s="122">
        <f t="shared" si="465"/>
        <v>0</v>
      </c>
      <c r="P4988" s="123"/>
    </row>
    <row r="4989" spans="2:16" x14ac:dyDescent="0.2">
      <c r="B4989" s="124"/>
      <c r="C4989" s="137"/>
      <c r="D4989" s="138">
        <f t="shared" si="462"/>
        <v>0</v>
      </c>
      <c r="E4989" s="231"/>
      <c r="F4989" s="119"/>
      <c r="G4989" s="139">
        <f t="shared" si="466"/>
        <v>0</v>
      </c>
      <c r="H4989" s="140">
        <f t="shared" si="463"/>
        <v>0</v>
      </c>
      <c r="I4989" s="122">
        <f t="shared" si="467"/>
        <v>0</v>
      </c>
      <c r="K4989" s="120"/>
      <c r="L4989" s="141" t="e">
        <f t="shared" si="464"/>
        <v>#N/A</v>
      </c>
      <c r="M4989" s="142">
        <f>IF(C4989="ZZ Group",(SUM(IFERROR(SUM(VLOOKUP(C4989,SpeciesLookup,37,FALSE)*E4989/L4989*20*0.001),0)*(1-G4989))),SUM(IFERROR(SUM(VLOOKUP(C4989,SpeciesLookup,37,FALSE)/L4989*'6. Look Up Tables'!$M$9*0.001),0)*(1-G4989)))</f>
        <v>0</v>
      </c>
      <c r="N4989" s="120" t="s">
        <v>114</v>
      </c>
      <c r="O4989" s="122">
        <f t="shared" si="465"/>
        <v>0</v>
      </c>
      <c r="P4989" s="123"/>
    </row>
    <row r="4990" spans="2:16" x14ac:dyDescent="0.2">
      <c r="B4990" s="124"/>
      <c r="C4990" s="137"/>
      <c r="D4990" s="138">
        <f t="shared" si="462"/>
        <v>0</v>
      </c>
      <c r="E4990" s="231"/>
      <c r="F4990" s="119"/>
      <c r="G4990" s="139">
        <f t="shared" si="466"/>
        <v>0</v>
      </c>
      <c r="H4990" s="140">
        <f t="shared" si="463"/>
        <v>0</v>
      </c>
      <c r="I4990" s="122">
        <f t="shared" si="467"/>
        <v>0</v>
      </c>
      <c r="K4990" s="120"/>
      <c r="L4990" s="141" t="e">
        <f t="shared" si="464"/>
        <v>#N/A</v>
      </c>
      <c r="M4990" s="142">
        <f>IF(C4990="ZZ Group",(SUM(IFERROR(SUM(VLOOKUP(C4990,SpeciesLookup,37,FALSE)*E4990/L4990*20*0.001),0)*(1-G4990))),SUM(IFERROR(SUM(VLOOKUP(C4990,SpeciesLookup,37,FALSE)/L4990*'6. Look Up Tables'!$M$9*0.001),0)*(1-G4990)))</f>
        <v>0</v>
      </c>
      <c r="N4990" s="120" t="s">
        <v>114</v>
      </c>
      <c r="O4990" s="122">
        <f t="shared" si="465"/>
        <v>0</v>
      </c>
      <c r="P4990" s="123"/>
    </row>
    <row r="4991" spans="2:16" x14ac:dyDescent="0.2">
      <c r="B4991" s="124"/>
      <c r="C4991" s="137"/>
      <c r="D4991" s="138">
        <f t="shared" si="462"/>
        <v>0</v>
      </c>
      <c r="E4991" s="231"/>
      <c r="F4991" s="119"/>
      <c r="G4991" s="139">
        <f t="shared" si="466"/>
        <v>0</v>
      </c>
      <c r="H4991" s="140">
        <f t="shared" si="463"/>
        <v>0</v>
      </c>
      <c r="I4991" s="122">
        <f t="shared" si="467"/>
        <v>0</v>
      </c>
      <c r="K4991" s="120"/>
      <c r="L4991" s="141" t="e">
        <f t="shared" si="464"/>
        <v>#N/A</v>
      </c>
      <c r="M4991" s="142">
        <f>IF(C4991="ZZ Group",(SUM(IFERROR(SUM(VLOOKUP(C4991,SpeciesLookup,37,FALSE)*E4991/L4991*20*0.001),0)*(1-G4991))),SUM(IFERROR(SUM(VLOOKUP(C4991,SpeciesLookup,37,FALSE)/L4991*'6. Look Up Tables'!$M$9*0.001),0)*(1-G4991)))</f>
        <v>0</v>
      </c>
      <c r="N4991" s="120" t="s">
        <v>114</v>
      </c>
      <c r="O4991" s="122">
        <f t="shared" si="465"/>
        <v>0</v>
      </c>
      <c r="P4991" s="123"/>
    </row>
    <row r="4992" spans="2:16" x14ac:dyDescent="0.2">
      <c r="B4992" s="124"/>
      <c r="C4992" s="137"/>
      <c r="D4992" s="138">
        <f t="shared" si="462"/>
        <v>0</v>
      </c>
      <c r="E4992" s="231"/>
      <c r="F4992" s="119"/>
      <c r="G4992" s="139">
        <f t="shared" si="466"/>
        <v>0</v>
      </c>
      <c r="H4992" s="140">
        <f t="shared" si="463"/>
        <v>0</v>
      </c>
      <c r="I4992" s="122">
        <f t="shared" si="467"/>
        <v>0</v>
      </c>
      <c r="K4992" s="120"/>
      <c r="L4992" s="141" t="e">
        <f t="shared" si="464"/>
        <v>#N/A</v>
      </c>
      <c r="M4992" s="142">
        <f>IF(C4992="ZZ Group",(SUM(IFERROR(SUM(VLOOKUP(C4992,SpeciesLookup,37,FALSE)*E4992/L4992*20*0.001),0)*(1-G4992))),SUM(IFERROR(SUM(VLOOKUP(C4992,SpeciesLookup,37,FALSE)/L4992*'6. Look Up Tables'!$M$9*0.001),0)*(1-G4992)))</f>
        <v>0</v>
      </c>
      <c r="N4992" s="120" t="s">
        <v>114</v>
      </c>
      <c r="O4992" s="122">
        <f t="shared" si="465"/>
        <v>0</v>
      </c>
      <c r="P4992" s="123"/>
    </row>
    <row r="4993" spans="2:16" x14ac:dyDescent="0.2">
      <c r="B4993" s="124"/>
      <c r="C4993" s="137"/>
      <c r="D4993" s="138">
        <f t="shared" ref="D4993:D5000" si="468">IFERROR(VLOOKUP(C4993,SpeciesLookup,25,FALSE),0)</f>
        <v>0</v>
      </c>
      <c r="E4993" s="231"/>
      <c r="F4993" s="119"/>
      <c r="G4993" s="139">
        <f t="shared" si="466"/>
        <v>0</v>
      </c>
      <c r="H4993" s="140">
        <f t="shared" ref="H4993:H5000" si="469">IFERROR(VLOOKUP(C4993,SpeciesLookup,26,FALSE),0)</f>
        <v>0</v>
      </c>
      <c r="I4993" s="122">
        <f t="shared" si="467"/>
        <v>0</v>
      </c>
      <c r="K4993" s="120"/>
      <c r="L4993" s="141" t="e">
        <f t="shared" ref="L4993:L5000" si="470">VLOOKUP(K4993,AWHC,2,FALSE)</f>
        <v>#N/A</v>
      </c>
      <c r="M4993" s="142">
        <f>IF(C4993="ZZ Group",(SUM(IFERROR(SUM(VLOOKUP(C4993,SpeciesLookup,37,FALSE)*E4993/L4993*20*0.001),0)*(1-G4993))),SUM(IFERROR(SUM(VLOOKUP(C4993,SpeciesLookup,37,FALSE)/L4993*'6. Look Up Tables'!$M$9*0.001),0)*(1-G4993)))</f>
        <v>0</v>
      </c>
      <c r="N4993" s="120" t="s">
        <v>114</v>
      </c>
      <c r="O4993" s="122">
        <f t="shared" ref="O4993:O5000" si="471">IF(N4993="Yes",M4993*0.8,M4993)</f>
        <v>0</v>
      </c>
      <c r="P4993" s="123"/>
    </row>
    <row r="4994" spans="2:16" x14ac:dyDescent="0.2">
      <c r="B4994" s="124"/>
      <c r="C4994" s="137"/>
      <c r="D4994" s="138">
        <f t="shared" si="468"/>
        <v>0</v>
      </c>
      <c r="E4994" s="231"/>
      <c r="F4994" s="119"/>
      <c r="G4994" s="139">
        <f t="shared" si="466"/>
        <v>0</v>
      </c>
      <c r="H4994" s="140">
        <f t="shared" si="469"/>
        <v>0</v>
      </c>
      <c r="I4994" s="122">
        <f t="shared" si="467"/>
        <v>0</v>
      </c>
      <c r="K4994" s="120"/>
      <c r="L4994" s="141" t="e">
        <f t="shared" si="470"/>
        <v>#N/A</v>
      </c>
      <c r="M4994" s="142">
        <f>IF(C4994="ZZ Group",(SUM(IFERROR(SUM(VLOOKUP(C4994,SpeciesLookup,37,FALSE)*E4994/L4994*20*0.001),0)*(1-G4994))),SUM(IFERROR(SUM(VLOOKUP(C4994,SpeciesLookup,37,FALSE)/L4994*'6. Look Up Tables'!$M$9*0.001),0)*(1-G4994)))</f>
        <v>0</v>
      </c>
      <c r="N4994" s="120" t="s">
        <v>114</v>
      </c>
      <c r="O4994" s="122">
        <f t="shared" si="471"/>
        <v>0</v>
      </c>
      <c r="P4994" s="123"/>
    </row>
    <row r="4995" spans="2:16" x14ac:dyDescent="0.2">
      <c r="B4995" s="124"/>
      <c r="C4995" s="137"/>
      <c r="D4995" s="138">
        <f t="shared" si="468"/>
        <v>0</v>
      </c>
      <c r="E4995" s="231"/>
      <c r="F4995" s="119"/>
      <c r="G4995" s="139">
        <f t="shared" si="466"/>
        <v>0</v>
      </c>
      <c r="H4995" s="140">
        <f t="shared" si="469"/>
        <v>0</v>
      </c>
      <c r="I4995" s="122">
        <f t="shared" si="467"/>
        <v>0</v>
      </c>
      <c r="K4995" s="120"/>
      <c r="L4995" s="141" t="e">
        <f t="shared" si="470"/>
        <v>#N/A</v>
      </c>
      <c r="M4995" s="142">
        <f>IF(C4995="ZZ Group",(SUM(IFERROR(SUM(VLOOKUP(C4995,SpeciesLookup,37,FALSE)*E4995/L4995*20*0.001),0)*(1-G4995))),SUM(IFERROR(SUM(VLOOKUP(C4995,SpeciesLookup,37,FALSE)/L4995*'6. Look Up Tables'!$M$9*0.001),0)*(1-G4995)))</f>
        <v>0</v>
      </c>
      <c r="N4995" s="120" t="s">
        <v>114</v>
      </c>
      <c r="O4995" s="122">
        <f t="shared" si="471"/>
        <v>0</v>
      </c>
      <c r="P4995" s="123"/>
    </row>
    <row r="4996" spans="2:16" x14ac:dyDescent="0.2">
      <c r="B4996" s="124"/>
      <c r="C4996" s="137"/>
      <c r="D4996" s="138">
        <f t="shared" si="468"/>
        <v>0</v>
      </c>
      <c r="E4996" s="231"/>
      <c r="F4996" s="119"/>
      <c r="G4996" s="139">
        <f t="shared" si="466"/>
        <v>0</v>
      </c>
      <c r="H4996" s="140">
        <f t="shared" si="469"/>
        <v>0</v>
      </c>
      <c r="I4996" s="122">
        <f t="shared" si="467"/>
        <v>0</v>
      </c>
      <c r="K4996" s="120"/>
      <c r="L4996" s="141" t="e">
        <f t="shared" si="470"/>
        <v>#N/A</v>
      </c>
      <c r="M4996" s="142">
        <f>IF(C4996="ZZ Group",(SUM(IFERROR(SUM(VLOOKUP(C4996,SpeciesLookup,37,FALSE)*E4996/L4996*20*0.001),0)*(1-G4996))),SUM(IFERROR(SUM(VLOOKUP(C4996,SpeciesLookup,37,FALSE)/L4996*'6. Look Up Tables'!$M$9*0.001),0)*(1-G4996)))</f>
        <v>0</v>
      </c>
      <c r="N4996" s="120" t="s">
        <v>114</v>
      </c>
      <c r="O4996" s="122">
        <f t="shared" si="471"/>
        <v>0</v>
      </c>
      <c r="P4996" s="123"/>
    </row>
    <row r="4997" spans="2:16" x14ac:dyDescent="0.2">
      <c r="B4997" s="124"/>
      <c r="C4997" s="137"/>
      <c r="D4997" s="138">
        <f t="shared" si="468"/>
        <v>0</v>
      </c>
      <c r="E4997" s="231"/>
      <c r="F4997" s="119"/>
      <c r="G4997" s="139">
        <f t="shared" si="466"/>
        <v>0</v>
      </c>
      <c r="H4997" s="140">
        <f t="shared" si="469"/>
        <v>0</v>
      </c>
      <c r="I4997" s="122">
        <f t="shared" si="467"/>
        <v>0</v>
      </c>
      <c r="K4997" s="120"/>
      <c r="L4997" s="141" t="e">
        <f t="shared" si="470"/>
        <v>#N/A</v>
      </c>
      <c r="M4997" s="142">
        <f>IF(C4997="ZZ Group",(SUM(IFERROR(SUM(VLOOKUP(C4997,SpeciesLookup,37,FALSE)*E4997/L4997*20*0.001),0)*(1-G4997))),SUM(IFERROR(SUM(VLOOKUP(C4997,SpeciesLookup,37,FALSE)/L4997*'6. Look Up Tables'!$M$9*0.001),0)*(1-G4997)))</f>
        <v>0</v>
      </c>
      <c r="N4997" s="120" t="s">
        <v>114</v>
      </c>
      <c r="O4997" s="122">
        <f t="shared" si="471"/>
        <v>0</v>
      </c>
      <c r="P4997" s="123"/>
    </row>
    <row r="4998" spans="2:16" x14ac:dyDescent="0.2">
      <c r="B4998" s="124"/>
      <c r="C4998" s="137"/>
      <c r="D4998" s="138">
        <f t="shared" si="468"/>
        <v>0</v>
      </c>
      <c r="E4998" s="231"/>
      <c r="F4998" s="119"/>
      <c r="G4998" s="139">
        <f t="shared" si="466"/>
        <v>0</v>
      </c>
      <c r="H4998" s="140">
        <f t="shared" si="469"/>
        <v>0</v>
      </c>
      <c r="I4998" s="122">
        <f t="shared" si="467"/>
        <v>0</v>
      </c>
      <c r="K4998" s="120"/>
      <c r="L4998" s="141" t="e">
        <f t="shared" si="470"/>
        <v>#N/A</v>
      </c>
      <c r="M4998" s="142">
        <f>IF(C4998="ZZ Group",(SUM(IFERROR(SUM(VLOOKUP(C4998,SpeciesLookup,37,FALSE)*E4998/L4998*20*0.001),0)*(1-G4998))),SUM(IFERROR(SUM(VLOOKUP(C4998,SpeciesLookup,37,FALSE)/L4998*'6. Look Up Tables'!$M$9*0.001),0)*(1-G4998)))</f>
        <v>0</v>
      </c>
      <c r="N4998" s="120" t="s">
        <v>114</v>
      </c>
      <c r="O4998" s="122">
        <f t="shared" si="471"/>
        <v>0</v>
      </c>
      <c r="P4998" s="123"/>
    </row>
    <row r="4999" spans="2:16" x14ac:dyDescent="0.2">
      <c r="B4999" s="124"/>
      <c r="C4999" s="137"/>
      <c r="D4999" s="138">
        <f t="shared" si="468"/>
        <v>0</v>
      </c>
      <c r="E4999" s="231"/>
      <c r="F4999" s="119"/>
      <c r="G4999" s="139">
        <f t="shared" si="466"/>
        <v>0</v>
      </c>
      <c r="H4999" s="140">
        <f t="shared" si="469"/>
        <v>0</v>
      </c>
      <c r="I4999" s="122">
        <f t="shared" si="467"/>
        <v>0</v>
      </c>
      <c r="K4999" s="120"/>
      <c r="L4999" s="141" t="e">
        <f t="shared" si="470"/>
        <v>#N/A</v>
      </c>
      <c r="M4999" s="142">
        <f>IF(C4999="ZZ Group",(SUM(IFERROR(SUM(VLOOKUP(C4999,SpeciesLookup,37,FALSE)*E4999/L4999*20*0.001),0)*(1-G4999))),SUM(IFERROR(SUM(VLOOKUP(C4999,SpeciesLookup,37,FALSE)/L4999*'6. Look Up Tables'!$M$9*0.001),0)*(1-G4999)))</f>
        <v>0</v>
      </c>
      <c r="N4999" s="120" t="s">
        <v>114</v>
      </c>
      <c r="O4999" s="122">
        <f t="shared" si="471"/>
        <v>0</v>
      </c>
      <c r="P4999" s="123"/>
    </row>
    <row r="5000" spans="2:16" x14ac:dyDescent="0.2">
      <c r="B5000" s="124"/>
      <c r="C5000" s="137"/>
      <c r="D5000" s="138">
        <f t="shared" si="468"/>
        <v>0</v>
      </c>
      <c r="E5000" s="231"/>
      <c r="F5000" s="119"/>
      <c r="G5000" s="139">
        <f t="shared" si="466"/>
        <v>0</v>
      </c>
      <c r="H5000" s="140">
        <f t="shared" si="469"/>
        <v>0</v>
      </c>
      <c r="I5000" s="122">
        <f t="shared" si="467"/>
        <v>0</v>
      </c>
      <c r="K5000" s="120"/>
      <c r="L5000" s="141" t="e">
        <f t="shared" si="470"/>
        <v>#N/A</v>
      </c>
      <c r="M5000" s="142">
        <f>IF(C5000="ZZ Group",(SUM(IFERROR(SUM(VLOOKUP(C5000,SpeciesLookup,37,FALSE)*E5000/L5000*20*0.001),0)*(1-G5000))),SUM(IFERROR(SUM(VLOOKUP(C5000,SpeciesLookup,37,FALSE)/L5000*'6. Look Up Tables'!$M$9*0.001),0)*(1-G5000)))</f>
        <v>0</v>
      </c>
      <c r="N5000" s="120" t="s">
        <v>114</v>
      </c>
      <c r="O5000" s="122">
        <f t="shared" si="471"/>
        <v>0</v>
      </c>
      <c r="P5000" s="123"/>
    </row>
  </sheetData>
  <sheetProtection algorithmName="SHA-512" hashValue="vC6T4uifqvSoSeVIQ/dwFiZNkHOWYMKzVWNgYdZ5hYhnY2H7n9gmKeg0GMFcigaPJ00tMWOmwFS57avhCcui1g==" saltValue="p8r5MDyakS0bSeeN8AwByw==" spinCount="100000" sheet="1" objects="1" scenarios="1" selectLockedCells="1"/>
  <mergeCells count="5">
    <mergeCell ref="K11:O11"/>
    <mergeCell ref="C4:C5"/>
    <mergeCell ref="B4:B5"/>
    <mergeCell ref="D11:I11"/>
    <mergeCell ref="E4:F4"/>
  </mergeCells>
  <conditionalFormatting sqref="G4">
    <cfRule type="cellIs" dxfId="41" priority="1" operator="lessThan">
      <formula>0.25</formula>
    </cfRule>
    <cfRule type="cellIs" dxfId="40" priority="2" operator="greaterThanOrEqual">
      <formula>0.02</formula>
    </cfRule>
  </conditionalFormatting>
  <dataValidations count="1">
    <dataValidation type="list" allowBlank="1" showInputMessage="1" showErrorMessage="1" prompt="Yes: If a soil volume is constructed to accomodate more than one tree, soil volume per tree can be reduced by 20%._x000a_No: If the tree is in its own pit or is planted in an open space, this must be left as 'No' or blank." sqref="N13:N5000">
      <formula1>"No,Yes"</formula1>
    </dataValidation>
  </dataValidations>
  <pageMargins left="0.25" right="0.25" top="0.75" bottom="0.75" header="0.3" footer="0.3"/>
  <pageSetup paperSize="8" scale="86"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Trees planted in urban surroundings are usually given 'New Imported Soil'. Trees planted in open spaces are usually planted in 'Retained on site soil', this may need remediating depending on its condition.">
          <x14:formula1>
            <xm:f>'6. Look Up Tables'!$I$7:$I$19</xm:f>
          </x14:formula1>
          <xm:sqref>K13:K5000</xm:sqref>
        </x14:dataValidation>
        <x14:dataValidation type="list" errorStyle="warning" allowBlank="1" showInputMessage="1" showErrorMessage="1" errorTitle="Tree not on list!" error="Use a tree on the list, or,_x000a_Contact the council to discuss how to proceed with an unlisted tree._x000a_Explain in Comments column." prompt="Select a tree species (or ZZ Group) from the list._x000a__x000a_If the tree is not on the list, use the closest available and make a note in the Comments column.">
          <x14:formula1>
            <xm:f>'5. Species List'!$D$7:$D$413</xm:f>
          </x14:formula1>
          <xm:sqref>C13:C19</xm:sqref>
        </x14:dataValidation>
        <x14:dataValidation type="list" errorStyle="warning" allowBlank="1" showInputMessage="1" showErrorMessage="1" errorTitle="Tree not on list!" error="Use a tree on the list, or,_x000a_Contact the council to discuss how to proceed with an unlisted tree._x000a_Explain in Comments column." prompt="Select a tree species (or ZZ Group) from the list._x000a__x000a_If the tree is not on the list, use the closest available and make a note in the Comments column.">
          <x14:formula1>
            <xm:f>'5. Species List'!$D$7:$D$413</xm:f>
          </x14:formula1>
          <xm:sqref>C20:C5000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0000"/>
  </sheetPr>
  <dimension ref="B1:N5000"/>
  <sheetViews>
    <sheetView zoomScaleNormal="100" workbookViewId="0">
      <pane ySplit="12" topLeftCell="A13" activePane="bottomLeft" state="frozen"/>
      <selection pane="bottomLeft" activeCell="B13" sqref="B13"/>
    </sheetView>
  </sheetViews>
  <sheetFormatPr defaultColWidth="8.88671875" defaultRowHeight="12.75" x14ac:dyDescent="0.2"/>
  <cols>
    <col min="1" max="1" width="2.5546875" style="88" customWidth="1"/>
    <col min="2" max="2" width="14.109375" style="221" customWidth="1"/>
    <col min="3" max="3" width="49.88671875" style="221" bestFit="1" customWidth="1"/>
    <col min="4" max="4" width="10" style="221" customWidth="1"/>
    <col min="5" max="5" width="7.77734375" style="88" customWidth="1"/>
    <col min="6" max="6" width="12" style="88" bestFit="1" customWidth="1"/>
    <col min="7" max="7" width="36.5546875" style="221" customWidth="1"/>
    <col min="8" max="8" width="1.21875" style="88" customWidth="1"/>
    <col min="9" max="10" width="13" style="88" customWidth="1"/>
    <col min="11" max="12" width="8.88671875" style="88"/>
    <col min="13" max="13" width="12.44140625" style="88" bestFit="1" customWidth="1"/>
    <col min="14" max="16384" width="8.88671875" style="88"/>
  </cols>
  <sheetData>
    <row r="1" spans="2:14" ht="19.5" thickBot="1" x14ac:dyDescent="0.35">
      <c r="B1" s="60" t="s">
        <v>0</v>
      </c>
      <c r="C1" s="88"/>
      <c r="D1" s="266" t="s">
        <v>47</v>
      </c>
      <c r="E1" s="267"/>
      <c r="F1" s="211">
        <f>'1. Site Summary'!$D$16</f>
        <v>0.30067670809905561</v>
      </c>
      <c r="G1" s="88"/>
    </row>
    <row r="2" spans="2:14" ht="18" customHeight="1" thickBot="1" x14ac:dyDescent="0.35">
      <c r="B2" s="60" t="s">
        <v>168</v>
      </c>
      <c r="C2" s="90"/>
      <c r="D2" s="214" t="s">
        <v>49</v>
      </c>
      <c r="E2" s="215" t="s">
        <v>50</v>
      </c>
      <c r="F2" s="214" t="s">
        <v>51</v>
      </c>
      <c r="G2" s="91"/>
      <c r="H2" s="91"/>
      <c r="I2" s="89"/>
    </row>
    <row r="3" spans="2:14" ht="13.5" thickBot="1" x14ac:dyDescent="0.25">
      <c r="B3" s="88"/>
      <c r="C3" s="88"/>
      <c r="D3" s="216">
        <f>'1. Site Summary'!$D$13</f>
        <v>5.6563452353783988E-2</v>
      </c>
      <c r="E3" s="217">
        <f>'1. Site Summary'!$D$14</f>
        <v>0.1149076482686361</v>
      </c>
      <c r="F3" s="216">
        <f>'1. Site Summary'!$D$15</f>
        <v>0.12920560747663551</v>
      </c>
      <c r="G3" s="91"/>
      <c r="H3" s="91"/>
      <c r="I3" s="92"/>
      <c r="K3" s="93"/>
      <c r="L3" s="94"/>
      <c r="M3" s="94"/>
      <c r="N3" s="94"/>
    </row>
    <row r="4" spans="2:14" ht="12.75" customHeight="1" thickBot="1" x14ac:dyDescent="0.25">
      <c r="B4" s="95" t="s">
        <v>97</v>
      </c>
      <c r="C4" s="96" t="str">
        <f>'1. Site Summary'!C4</f>
        <v>Site, Development Road, New Town, Buckinghamshire</v>
      </c>
      <c r="D4" s="88"/>
      <c r="G4" s="88"/>
      <c r="H4" s="91"/>
      <c r="I4" s="230"/>
      <c r="K4" s="94"/>
      <c r="L4" s="99"/>
      <c r="M4" s="100"/>
      <c r="N4" s="94"/>
    </row>
    <row r="5" spans="2:14" x14ac:dyDescent="0.2">
      <c r="B5" s="101" t="s">
        <v>98</v>
      </c>
      <c r="C5" s="102" t="str">
        <f>'1. Site Summary'!G4</f>
        <v>Mr A. P. Plicant</v>
      </c>
      <c r="D5" s="88"/>
      <c r="E5" s="97" t="s">
        <v>7</v>
      </c>
      <c r="F5" s="98"/>
      <c r="G5" s="295"/>
      <c r="H5" s="91"/>
      <c r="I5" s="230"/>
      <c r="K5" s="94"/>
      <c r="L5" s="100"/>
      <c r="M5" s="100"/>
      <c r="N5" s="94"/>
    </row>
    <row r="6" spans="2:14" ht="12.75" customHeight="1" x14ac:dyDescent="0.2">
      <c r="B6" s="101" t="s">
        <v>31</v>
      </c>
      <c r="C6" s="102" t="str">
        <f>'1. Site Summary'!G5</f>
        <v>Sir Veyor</v>
      </c>
      <c r="D6" s="88"/>
      <c r="E6" s="103"/>
      <c r="F6" s="104" t="s">
        <v>9</v>
      </c>
      <c r="G6" s="295"/>
      <c r="H6" s="91"/>
      <c r="I6" s="230"/>
      <c r="K6" s="94"/>
      <c r="L6" s="100"/>
      <c r="M6" s="100"/>
      <c r="N6" s="94"/>
    </row>
    <row r="7" spans="2:14" ht="13.5" customHeight="1" thickBot="1" x14ac:dyDescent="0.25">
      <c r="B7" s="106" t="s">
        <v>30</v>
      </c>
      <c r="C7" s="107">
        <f>'1. Site Summary'!C5</f>
        <v>43922</v>
      </c>
      <c r="D7" s="88"/>
      <c r="E7" s="105"/>
      <c r="F7" s="104" t="s">
        <v>10</v>
      </c>
      <c r="G7" s="295"/>
      <c r="J7" s="91"/>
      <c r="K7" s="94"/>
      <c r="L7" s="100"/>
      <c r="M7" s="100"/>
      <c r="N7" s="94"/>
    </row>
    <row r="8" spans="2:14" ht="13.5" customHeight="1" thickBot="1" x14ac:dyDescent="0.25">
      <c r="B8" s="88"/>
      <c r="C8" s="88"/>
      <c r="D8" s="88"/>
      <c r="E8" s="108"/>
      <c r="F8" s="104" t="s">
        <v>11</v>
      </c>
      <c r="G8" s="294"/>
      <c r="H8" s="294"/>
      <c r="I8" s="91"/>
      <c r="J8" s="91"/>
      <c r="K8" s="94"/>
      <c r="L8" s="100"/>
      <c r="M8" s="100"/>
      <c r="N8" s="94"/>
    </row>
    <row r="9" spans="2:14" ht="16.5" customHeight="1" thickBot="1" x14ac:dyDescent="0.25">
      <c r="B9" s="91" t="str">
        <f>'1. Site Summary'!C2</f>
        <v>Version 1.2</v>
      </c>
      <c r="C9" s="110" t="s">
        <v>169</v>
      </c>
      <c r="D9" s="88"/>
      <c r="E9" s="109"/>
      <c r="F9" s="104" t="s">
        <v>13</v>
      </c>
      <c r="G9" s="294"/>
      <c r="H9" s="294"/>
      <c r="I9" s="91"/>
      <c r="J9" s="91"/>
      <c r="K9" s="94"/>
      <c r="L9" s="100"/>
      <c r="M9" s="113"/>
      <c r="N9" s="94"/>
    </row>
    <row r="10" spans="2:14" ht="26.25" thickBot="1" x14ac:dyDescent="0.25">
      <c r="B10" s="114" t="s">
        <v>170</v>
      </c>
      <c r="C10" s="115">
        <f>SUM(F13:F5000)</f>
        <v>1382.5</v>
      </c>
      <c r="D10" s="88"/>
      <c r="E10" s="111"/>
      <c r="F10" s="112" t="s">
        <v>15</v>
      </c>
      <c r="G10" s="294"/>
      <c r="H10" s="294"/>
      <c r="I10" s="91"/>
      <c r="J10" s="91"/>
      <c r="K10" s="94"/>
      <c r="L10" s="94"/>
      <c r="M10" s="94"/>
      <c r="N10" s="94"/>
    </row>
    <row r="11" spans="2:14" ht="13.5" thickBot="1" x14ac:dyDescent="0.25">
      <c r="B11" s="94"/>
      <c r="C11" s="94"/>
      <c r="D11" s="94"/>
      <c r="E11" s="94"/>
      <c r="F11" s="94"/>
      <c r="G11" s="294"/>
      <c r="H11" s="294"/>
      <c r="I11" s="91"/>
      <c r="J11" s="91"/>
      <c r="K11" s="94"/>
      <c r="L11" s="94"/>
      <c r="M11" s="94"/>
      <c r="N11" s="94"/>
    </row>
    <row r="12" spans="2:14" ht="64.5" thickBot="1" x14ac:dyDescent="0.25">
      <c r="B12" s="117" t="s">
        <v>171</v>
      </c>
      <c r="C12" s="118" t="s">
        <v>172</v>
      </c>
      <c r="D12" s="118" t="s">
        <v>173</v>
      </c>
      <c r="E12" s="118" t="s">
        <v>174</v>
      </c>
      <c r="F12" s="118" t="s">
        <v>175</v>
      </c>
      <c r="G12" s="208" t="s">
        <v>176</v>
      </c>
    </row>
    <row r="13" spans="2:14" x14ac:dyDescent="0.2">
      <c r="B13" s="119" t="s">
        <v>177</v>
      </c>
      <c r="C13" s="120" t="s">
        <v>178</v>
      </c>
      <c r="D13" s="119">
        <v>1000</v>
      </c>
      <c r="E13" s="121">
        <f>IFERROR(VLOOKUP(C13,GILookup,2,FALSE),0)</f>
        <v>0.65</v>
      </c>
      <c r="F13" s="122">
        <f>SUM(E13*D13)</f>
        <v>650</v>
      </c>
      <c r="G13" s="123"/>
    </row>
    <row r="14" spans="2:14" x14ac:dyDescent="0.2">
      <c r="B14" s="124" t="s">
        <v>179</v>
      </c>
      <c r="C14" s="120" t="s">
        <v>180</v>
      </c>
      <c r="D14" s="124">
        <v>800</v>
      </c>
      <c r="E14" s="121">
        <f t="shared" ref="E14:E76" si="0">IFERROR(VLOOKUP(C14,GILookup,2,FALSE),0)</f>
        <v>0.6</v>
      </c>
      <c r="F14" s="125">
        <f t="shared" ref="F14:F77" si="1">SUM(E14*D14)</f>
        <v>480</v>
      </c>
      <c r="G14" s="123"/>
    </row>
    <row r="15" spans="2:14" x14ac:dyDescent="0.2">
      <c r="B15" s="124" t="s">
        <v>181</v>
      </c>
      <c r="C15" s="120" t="s">
        <v>182</v>
      </c>
      <c r="D15" s="124">
        <v>500</v>
      </c>
      <c r="E15" s="121">
        <f t="shared" si="0"/>
        <v>0.3</v>
      </c>
      <c r="F15" s="125">
        <f t="shared" si="1"/>
        <v>150</v>
      </c>
      <c r="G15" s="123"/>
    </row>
    <row r="16" spans="2:14" x14ac:dyDescent="0.2">
      <c r="B16" s="124" t="s">
        <v>183</v>
      </c>
      <c r="C16" s="126" t="s">
        <v>184</v>
      </c>
      <c r="D16" s="124">
        <v>50</v>
      </c>
      <c r="E16" s="121">
        <f t="shared" si="0"/>
        <v>0.15</v>
      </c>
      <c r="F16" s="125">
        <f t="shared" si="1"/>
        <v>7.5</v>
      </c>
      <c r="G16" s="123"/>
    </row>
    <row r="17" spans="2:7" x14ac:dyDescent="0.2">
      <c r="B17" s="124" t="s">
        <v>185</v>
      </c>
      <c r="C17" s="126" t="s">
        <v>186</v>
      </c>
      <c r="D17" s="124">
        <v>50</v>
      </c>
      <c r="E17" s="121">
        <f t="shared" si="0"/>
        <v>0.4</v>
      </c>
      <c r="F17" s="125">
        <f t="shared" si="1"/>
        <v>20</v>
      </c>
      <c r="G17" s="123"/>
    </row>
    <row r="18" spans="2:7" x14ac:dyDescent="0.2">
      <c r="B18" s="124" t="s">
        <v>187</v>
      </c>
      <c r="C18" s="126" t="s">
        <v>188</v>
      </c>
      <c r="D18" s="124">
        <v>50</v>
      </c>
      <c r="E18" s="121">
        <f t="shared" si="0"/>
        <v>0.5</v>
      </c>
      <c r="F18" s="125">
        <f t="shared" si="1"/>
        <v>25</v>
      </c>
      <c r="G18" s="123"/>
    </row>
    <row r="19" spans="2:7" x14ac:dyDescent="0.2">
      <c r="B19" s="124" t="s">
        <v>189</v>
      </c>
      <c r="C19" s="126" t="s">
        <v>188</v>
      </c>
      <c r="D19" s="124">
        <v>100</v>
      </c>
      <c r="E19" s="121">
        <f t="shared" si="0"/>
        <v>0.5</v>
      </c>
      <c r="F19" s="125">
        <f t="shared" si="1"/>
        <v>50</v>
      </c>
      <c r="G19" s="123"/>
    </row>
    <row r="20" spans="2:7" x14ac:dyDescent="0.2">
      <c r="B20" s="124"/>
      <c r="C20" s="126"/>
      <c r="D20" s="124"/>
      <c r="E20" s="121">
        <f t="shared" si="0"/>
        <v>0</v>
      </c>
      <c r="F20" s="125">
        <f t="shared" si="1"/>
        <v>0</v>
      </c>
      <c r="G20" s="123"/>
    </row>
    <row r="21" spans="2:7" x14ac:dyDescent="0.2">
      <c r="B21" s="124"/>
      <c r="C21" s="126"/>
      <c r="D21" s="124"/>
      <c r="E21" s="121">
        <f t="shared" si="0"/>
        <v>0</v>
      </c>
      <c r="F21" s="125">
        <f t="shared" si="1"/>
        <v>0</v>
      </c>
      <c r="G21" s="123"/>
    </row>
    <row r="22" spans="2:7" x14ac:dyDescent="0.2">
      <c r="B22" s="124"/>
      <c r="C22" s="126"/>
      <c r="D22" s="124"/>
      <c r="E22" s="121">
        <f t="shared" si="0"/>
        <v>0</v>
      </c>
      <c r="F22" s="125">
        <f t="shared" si="1"/>
        <v>0</v>
      </c>
      <c r="G22" s="123"/>
    </row>
    <row r="23" spans="2:7" x14ac:dyDescent="0.2">
      <c r="B23" s="124"/>
      <c r="C23" s="126"/>
      <c r="D23" s="124"/>
      <c r="E23" s="121">
        <f t="shared" si="0"/>
        <v>0</v>
      </c>
      <c r="F23" s="125">
        <f t="shared" si="1"/>
        <v>0</v>
      </c>
      <c r="G23" s="123"/>
    </row>
    <row r="24" spans="2:7" x14ac:dyDescent="0.2">
      <c r="B24" s="124"/>
      <c r="C24" s="126"/>
      <c r="D24" s="124"/>
      <c r="E24" s="121">
        <f t="shared" si="0"/>
        <v>0</v>
      </c>
      <c r="F24" s="125">
        <f t="shared" si="1"/>
        <v>0</v>
      </c>
      <c r="G24" s="123"/>
    </row>
    <row r="25" spans="2:7" x14ac:dyDescent="0.2">
      <c r="B25" s="124"/>
      <c r="C25" s="126"/>
      <c r="D25" s="124"/>
      <c r="E25" s="121">
        <f t="shared" si="0"/>
        <v>0</v>
      </c>
      <c r="F25" s="125">
        <f t="shared" si="1"/>
        <v>0</v>
      </c>
      <c r="G25" s="123"/>
    </row>
    <row r="26" spans="2:7" x14ac:dyDescent="0.2">
      <c r="B26" s="124"/>
      <c r="C26" s="126"/>
      <c r="D26" s="124"/>
      <c r="E26" s="121">
        <f t="shared" si="0"/>
        <v>0</v>
      </c>
      <c r="F26" s="125">
        <f t="shared" si="1"/>
        <v>0</v>
      </c>
      <c r="G26" s="123"/>
    </row>
    <row r="27" spans="2:7" x14ac:dyDescent="0.2">
      <c r="B27" s="124"/>
      <c r="C27" s="126"/>
      <c r="D27" s="124"/>
      <c r="E27" s="121">
        <f t="shared" si="0"/>
        <v>0</v>
      </c>
      <c r="F27" s="125">
        <f t="shared" si="1"/>
        <v>0</v>
      </c>
      <c r="G27" s="123"/>
    </row>
    <row r="28" spans="2:7" x14ac:dyDescent="0.2">
      <c r="B28" s="124"/>
      <c r="C28" s="126"/>
      <c r="D28" s="124"/>
      <c r="E28" s="121">
        <f t="shared" si="0"/>
        <v>0</v>
      </c>
      <c r="F28" s="125">
        <f t="shared" si="1"/>
        <v>0</v>
      </c>
      <c r="G28" s="123"/>
    </row>
    <row r="29" spans="2:7" x14ac:dyDescent="0.2">
      <c r="B29" s="124"/>
      <c r="C29" s="126"/>
      <c r="D29" s="124"/>
      <c r="E29" s="121">
        <f t="shared" si="0"/>
        <v>0</v>
      </c>
      <c r="F29" s="125">
        <f t="shared" si="1"/>
        <v>0</v>
      </c>
      <c r="G29" s="123"/>
    </row>
    <row r="30" spans="2:7" x14ac:dyDescent="0.2">
      <c r="B30" s="124"/>
      <c r="C30" s="126"/>
      <c r="D30" s="124"/>
      <c r="E30" s="121">
        <f t="shared" si="0"/>
        <v>0</v>
      </c>
      <c r="F30" s="125">
        <f t="shared" si="1"/>
        <v>0</v>
      </c>
      <c r="G30" s="123"/>
    </row>
    <row r="31" spans="2:7" x14ac:dyDescent="0.2">
      <c r="B31" s="124"/>
      <c r="C31" s="126"/>
      <c r="D31" s="124"/>
      <c r="E31" s="121">
        <f t="shared" si="0"/>
        <v>0</v>
      </c>
      <c r="F31" s="125">
        <f t="shared" si="1"/>
        <v>0</v>
      </c>
      <c r="G31" s="123"/>
    </row>
    <row r="32" spans="2:7" x14ac:dyDescent="0.2">
      <c r="B32" s="124"/>
      <c r="C32" s="126"/>
      <c r="D32" s="124"/>
      <c r="E32" s="121">
        <f t="shared" si="0"/>
        <v>0</v>
      </c>
      <c r="F32" s="125">
        <f t="shared" si="1"/>
        <v>0</v>
      </c>
      <c r="G32" s="123"/>
    </row>
    <row r="33" spans="2:7" x14ac:dyDescent="0.2">
      <c r="B33" s="124"/>
      <c r="C33" s="126"/>
      <c r="D33" s="124"/>
      <c r="E33" s="121">
        <f t="shared" si="0"/>
        <v>0</v>
      </c>
      <c r="F33" s="125">
        <f t="shared" si="1"/>
        <v>0</v>
      </c>
      <c r="G33" s="123"/>
    </row>
    <row r="34" spans="2:7" x14ac:dyDescent="0.2">
      <c r="B34" s="124"/>
      <c r="C34" s="126"/>
      <c r="D34" s="124"/>
      <c r="E34" s="121">
        <f t="shared" si="0"/>
        <v>0</v>
      </c>
      <c r="F34" s="125">
        <f t="shared" si="1"/>
        <v>0</v>
      </c>
      <c r="G34" s="123"/>
    </row>
    <row r="35" spans="2:7" x14ac:dyDescent="0.2">
      <c r="B35" s="124"/>
      <c r="C35" s="126"/>
      <c r="D35" s="124"/>
      <c r="E35" s="121">
        <f t="shared" si="0"/>
        <v>0</v>
      </c>
      <c r="F35" s="125">
        <f t="shared" si="1"/>
        <v>0</v>
      </c>
      <c r="G35" s="123"/>
    </row>
    <row r="36" spans="2:7" x14ac:dyDescent="0.2">
      <c r="B36" s="124"/>
      <c r="C36" s="126"/>
      <c r="D36" s="124"/>
      <c r="E36" s="121">
        <f t="shared" si="0"/>
        <v>0</v>
      </c>
      <c r="F36" s="125">
        <f t="shared" si="1"/>
        <v>0</v>
      </c>
      <c r="G36" s="123"/>
    </row>
    <row r="37" spans="2:7" x14ac:dyDescent="0.2">
      <c r="B37" s="124"/>
      <c r="C37" s="126"/>
      <c r="D37" s="124"/>
      <c r="E37" s="121">
        <f t="shared" si="0"/>
        <v>0</v>
      </c>
      <c r="F37" s="125">
        <f t="shared" si="1"/>
        <v>0</v>
      </c>
      <c r="G37" s="123"/>
    </row>
    <row r="38" spans="2:7" x14ac:dyDescent="0.2">
      <c r="B38" s="124"/>
      <c r="C38" s="126"/>
      <c r="D38" s="124"/>
      <c r="E38" s="121">
        <f t="shared" si="0"/>
        <v>0</v>
      </c>
      <c r="F38" s="125">
        <f t="shared" si="1"/>
        <v>0</v>
      </c>
      <c r="G38" s="123"/>
    </row>
    <row r="39" spans="2:7" x14ac:dyDescent="0.2">
      <c r="B39" s="124"/>
      <c r="C39" s="126"/>
      <c r="D39" s="124"/>
      <c r="E39" s="121">
        <f t="shared" si="0"/>
        <v>0</v>
      </c>
      <c r="F39" s="125">
        <f t="shared" si="1"/>
        <v>0</v>
      </c>
      <c r="G39" s="123"/>
    </row>
    <row r="40" spans="2:7" x14ac:dyDescent="0.2">
      <c r="B40" s="124"/>
      <c r="C40" s="126"/>
      <c r="D40" s="124"/>
      <c r="E40" s="121">
        <f t="shared" si="0"/>
        <v>0</v>
      </c>
      <c r="F40" s="125">
        <f t="shared" si="1"/>
        <v>0</v>
      </c>
      <c r="G40" s="123"/>
    </row>
    <row r="41" spans="2:7" x14ac:dyDescent="0.2">
      <c r="B41" s="124"/>
      <c r="C41" s="126"/>
      <c r="D41" s="124"/>
      <c r="E41" s="121">
        <f t="shared" si="0"/>
        <v>0</v>
      </c>
      <c r="F41" s="125">
        <f t="shared" si="1"/>
        <v>0</v>
      </c>
      <c r="G41" s="123"/>
    </row>
    <row r="42" spans="2:7" x14ac:dyDescent="0.2">
      <c r="B42" s="124"/>
      <c r="C42" s="126"/>
      <c r="D42" s="124"/>
      <c r="E42" s="121">
        <f t="shared" si="0"/>
        <v>0</v>
      </c>
      <c r="F42" s="125">
        <f t="shared" si="1"/>
        <v>0</v>
      </c>
      <c r="G42" s="123"/>
    </row>
    <row r="43" spans="2:7" x14ac:dyDescent="0.2">
      <c r="B43" s="124"/>
      <c r="C43" s="126"/>
      <c r="D43" s="124"/>
      <c r="E43" s="121">
        <f t="shared" si="0"/>
        <v>0</v>
      </c>
      <c r="F43" s="125">
        <f t="shared" si="1"/>
        <v>0</v>
      </c>
      <c r="G43" s="123"/>
    </row>
    <row r="44" spans="2:7" x14ac:dyDescent="0.2">
      <c r="B44" s="124"/>
      <c r="C44" s="126"/>
      <c r="D44" s="124"/>
      <c r="E44" s="121">
        <f t="shared" si="0"/>
        <v>0</v>
      </c>
      <c r="F44" s="125">
        <f t="shared" si="1"/>
        <v>0</v>
      </c>
      <c r="G44" s="123"/>
    </row>
    <row r="45" spans="2:7" x14ac:dyDescent="0.2">
      <c r="B45" s="124"/>
      <c r="C45" s="126"/>
      <c r="D45" s="124"/>
      <c r="E45" s="121">
        <f t="shared" si="0"/>
        <v>0</v>
      </c>
      <c r="F45" s="125">
        <f t="shared" si="1"/>
        <v>0</v>
      </c>
      <c r="G45" s="123"/>
    </row>
    <row r="46" spans="2:7" x14ac:dyDescent="0.2">
      <c r="B46" s="124"/>
      <c r="C46" s="126"/>
      <c r="D46" s="124"/>
      <c r="E46" s="121">
        <f t="shared" si="0"/>
        <v>0</v>
      </c>
      <c r="F46" s="125">
        <f t="shared" si="1"/>
        <v>0</v>
      </c>
      <c r="G46" s="123"/>
    </row>
    <row r="47" spans="2:7" x14ac:dyDescent="0.2">
      <c r="B47" s="124"/>
      <c r="C47" s="126"/>
      <c r="D47" s="124"/>
      <c r="E47" s="121">
        <f t="shared" si="0"/>
        <v>0</v>
      </c>
      <c r="F47" s="125">
        <f t="shared" si="1"/>
        <v>0</v>
      </c>
      <c r="G47" s="123"/>
    </row>
    <row r="48" spans="2:7" x14ac:dyDescent="0.2">
      <c r="B48" s="124"/>
      <c r="C48" s="126"/>
      <c r="D48" s="124"/>
      <c r="E48" s="121">
        <f t="shared" si="0"/>
        <v>0</v>
      </c>
      <c r="F48" s="125">
        <f t="shared" si="1"/>
        <v>0</v>
      </c>
      <c r="G48" s="123"/>
    </row>
    <row r="49" spans="2:7" x14ac:dyDescent="0.2">
      <c r="B49" s="124"/>
      <c r="C49" s="126"/>
      <c r="D49" s="124"/>
      <c r="E49" s="121">
        <f t="shared" si="0"/>
        <v>0</v>
      </c>
      <c r="F49" s="125">
        <f t="shared" si="1"/>
        <v>0</v>
      </c>
      <c r="G49" s="123"/>
    </row>
    <row r="50" spans="2:7" x14ac:dyDescent="0.2">
      <c r="B50" s="124"/>
      <c r="C50" s="126"/>
      <c r="D50" s="124"/>
      <c r="E50" s="121">
        <f t="shared" si="0"/>
        <v>0</v>
      </c>
      <c r="F50" s="125">
        <f t="shared" si="1"/>
        <v>0</v>
      </c>
      <c r="G50" s="123"/>
    </row>
    <row r="51" spans="2:7" x14ac:dyDescent="0.2">
      <c r="B51" s="124"/>
      <c r="C51" s="126"/>
      <c r="D51" s="124"/>
      <c r="E51" s="121">
        <f t="shared" si="0"/>
        <v>0</v>
      </c>
      <c r="F51" s="125">
        <f t="shared" si="1"/>
        <v>0</v>
      </c>
      <c r="G51" s="123"/>
    </row>
    <row r="52" spans="2:7" x14ac:dyDescent="0.2">
      <c r="B52" s="124"/>
      <c r="C52" s="126"/>
      <c r="D52" s="124"/>
      <c r="E52" s="121">
        <f t="shared" si="0"/>
        <v>0</v>
      </c>
      <c r="F52" s="125">
        <f t="shared" si="1"/>
        <v>0</v>
      </c>
      <c r="G52" s="123"/>
    </row>
    <row r="53" spans="2:7" x14ac:dyDescent="0.2">
      <c r="B53" s="124"/>
      <c r="C53" s="126"/>
      <c r="D53" s="124"/>
      <c r="E53" s="121">
        <f t="shared" si="0"/>
        <v>0</v>
      </c>
      <c r="F53" s="125">
        <f t="shared" si="1"/>
        <v>0</v>
      </c>
      <c r="G53" s="123"/>
    </row>
    <row r="54" spans="2:7" x14ac:dyDescent="0.2">
      <c r="B54" s="124"/>
      <c r="C54" s="126"/>
      <c r="D54" s="124"/>
      <c r="E54" s="121">
        <f t="shared" si="0"/>
        <v>0</v>
      </c>
      <c r="F54" s="125">
        <f t="shared" si="1"/>
        <v>0</v>
      </c>
      <c r="G54" s="123"/>
    </row>
    <row r="55" spans="2:7" x14ac:dyDescent="0.2">
      <c r="B55" s="124"/>
      <c r="C55" s="126"/>
      <c r="D55" s="124"/>
      <c r="E55" s="121">
        <f t="shared" si="0"/>
        <v>0</v>
      </c>
      <c r="F55" s="125">
        <f t="shared" si="1"/>
        <v>0</v>
      </c>
      <c r="G55" s="123"/>
    </row>
    <row r="56" spans="2:7" x14ac:dyDescent="0.2">
      <c r="B56" s="124"/>
      <c r="C56" s="126"/>
      <c r="D56" s="124"/>
      <c r="E56" s="121">
        <f t="shared" si="0"/>
        <v>0</v>
      </c>
      <c r="F56" s="125">
        <f t="shared" si="1"/>
        <v>0</v>
      </c>
      <c r="G56" s="123"/>
    </row>
    <row r="57" spans="2:7" x14ac:dyDescent="0.2">
      <c r="B57" s="124"/>
      <c r="C57" s="126"/>
      <c r="D57" s="124"/>
      <c r="E57" s="121">
        <f t="shared" si="0"/>
        <v>0</v>
      </c>
      <c r="F57" s="125">
        <f t="shared" si="1"/>
        <v>0</v>
      </c>
      <c r="G57" s="123"/>
    </row>
    <row r="58" spans="2:7" x14ac:dyDescent="0.2">
      <c r="B58" s="124"/>
      <c r="C58" s="126"/>
      <c r="D58" s="124"/>
      <c r="E58" s="121">
        <f t="shared" si="0"/>
        <v>0</v>
      </c>
      <c r="F58" s="125">
        <f t="shared" si="1"/>
        <v>0</v>
      </c>
      <c r="G58" s="123"/>
    </row>
    <row r="59" spans="2:7" x14ac:dyDescent="0.2">
      <c r="B59" s="124"/>
      <c r="C59" s="126"/>
      <c r="D59" s="124"/>
      <c r="E59" s="121">
        <f t="shared" si="0"/>
        <v>0</v>
      </c>
      <c r="F59" s="125">
        <f t="shared" si="1"/>
        <v>0</v>
      </c>
      <c r="G59" s="123"/>
    </row>
    <row r="60" spans="2:7" x14ac:dyDescent="0.2">
      <c r="B60" s="124"/>
      <c r="C60" s="126"/>
      <c r="D60" s="124"/>
      <c r="E60" s="121">
        <f t="shared" si="0"/>
        <v>0</v>
      </c>
      <c r="F60" s="125">
        <f t="shared" si="1"/>
        <v>0</v>
      </c>
      <c r="G60" s="123"/>
    </row>
    <row r="61" spans="2:7" x14ac:dyDescent="0.2">
      <c r="B61" s="124"/>
      <c r="C61" s="126"/>
      <c r="D61" s="124"/>
      <c r="E61" s="121">
        <f t="shared" si="0"/>
        <v>0</v>
      </c>
      <c r="F61" s="125">
        <f t="shared" si="1"/>
        <v>0</v>
      </c>
      <c r="G61" s="123"/>
    </row>
    <row r="62" spans="2:7" x14ac:dyDescent="0.2">
      <c r="B62" s="124"/>
      <c r="C62" s="126"/>
      <c r="D62" s="124"/>
      <c r="E62" s="121">
        <f t="shared" si="0"/>
        <v>0</v>
      </c>
      <c r="F62" s="125">
        <f t="shared" si="1"/>
        <v>0</v>
      </c>
      <c r="G62" s="123"/>
    </row>
    <row r="63" spans="2:7" x14ac:dyDescent="0.2">
      <c r="B63" s="124"/>
      <c r="C63" s="126"/>
      <c r="D63" s="124"/>
      <c r="E63" s="121">
        <f t="shared" si="0"/>
        <v>0</v>
      </c>
      <c r="F63" s="125">
        <f t="shared" si="1"/>
        <v>0</v>
      </c>
      <c r="G63" s="123"/>
    </row>
    <row r="64" spans="2:7" x14ac:dyDescent="0.2">
      <c r="B64" s="124"/>
      <c r="C64" s="126"/>
      <c r="D64" s="124"/>
      <c r="E64" s="121">
        <f t="shared" si="0"/>
        <v>0</v>
      </c>
      <c r="F64" s="125">
        <f t="shared" si="1"/>
        <v>0</v>
      </c>
      <c r="G64" s="123"/>
    </row>
    <row r="65" spans="2:7" x14ac:dyDescent="0.2">
      <c r="B65" s="124"/>
      <c r="C65" s="126"/>
      <c r="D65" s="124"/>
      <c r="E65" s="121">
        <f t="shared" si="0"/>
        <v>0</v>
      </c>
      <c r="F65" s="125">
        <f t="shared" si="1"/>
        <v>0</v>
      </c>
      <c r="G65" s="123"/>
    </row>
    <row r="66" spans="2:7" x14ac:dyDescent="0.2">
      <c r="B66" s="124"/>
      <c r="C66" s="126"/>
      <c r="D66" s="124"/>
      <c r="E66" s="121">
        <f t="shared" si="0"/>
        <v>0</v>
      </c>
      <c r="F66" s="125">
        <f t="shared" si="1"/>
        <v>0</v>
      </c>
      <c r="G66" s="123"/>
    </row>
    <row r="67" spans="2:7" x14ac:dyDescent="0.2">
      <c r="B67" s="124"/>
      <c r="C67" s="126"/>
      <c r="D67" s="124"/>
      <c r="E67" s="121">
        <f t="shared" si="0"/>
        <v>0</v>
      </c>
      <c r="F67" s="125">
        <f t="shared" si="1"/>
        <v>0</v>
      </c>
      <c r="G67" s="123"/>
    </row>
    <row r="68" spans="2:7" x14ac:dyDescent="0.2">
      <c r="B68" s="124"/>
      <c r="C68" s="126"/>
      <c r="D68" s="124"/>
      <c r="E68" s="121">
        <f t="shared" si="0"/>
        <v>0</v>
      </c>
      <c r="F68" s="125">
        <f t="shared" si="1"/>
        <v>0</v>
      </c>
      <c r="G68" s="123"/>
    </row>
    <row r="69" spans="2:7" x14ac:dyDescent="0.2">
      <c r="B69" s="124"/>
      <c r="C69" s="126"/>
      <c r="D69" s="124"/>
      <c r="E69" s="121">
        <f t="shared" si="0"/>
        <v>0</v>
      </c>
      <c r="F69" s="125">
        <f t="shared" si="1"/>
        <v>0</v>
      </c>
      <c r="G69" s="123"/>
    </row>
    <row r="70" spans="2:7" x14ac:dyDescent="0.2">
      <c r="B70" s="124"/>
      <c r="C70" s="126"/>
      <c r="D70" s="124"/>
      <c r="E70" s="121">
        <f t="shared" si="0"/>
        <v>0</v>
      </c>
      <c r="F70" s="125">
        <f t="shared" si="1"/>
        <v>0</v>
      </c>
      <c r="G70" s="123"/>
    </row>
    <row r="71" spans="2:7" x14ac:dyDescent="0.2">
      <c r="B71" s="124"/>
      <c r="C71" s="126"/>
      <c r="D71" s="124"/>
      <c r="E71" s="121">
        <f t="shared" si="0"/>
        <v>0</v>
      </c>
      <c r="F71" s="125">
        <f t="shared" si="1"/>
        <v>0</v>
      </c>
      <c r="G71" s="123"/>
    </row>
    <row r="72" spans="2:7" x14ac:dyDescent="0.2">
      <c r="B72" s="124"/>
      <c r="C72" s="126"/>
      <c r="D72" s="124"/>
      <c r="E72" s="121">
        <f t="shared" si="0"/>
        <v>0</v>
      </c>
      <c r="F72" s="125">
        <f t="shared" si="1"/>
        <v>0</v>
      </c>
      <c r="G72" s="123"/>
    </row>
    <row r="73" spans="2:7" x14ac:dyDescent="0.2">
      <c r="B73" s="124"/>
      <c r="C73" s="126"/>
      <c r="D73" s="124"/>
      <c r="E73" s="121">
        <f t="shared" si="0"/>
        <v>0</v>
      </c>
      <c r="F73" s="125">
        <f t="shared" si="1"/>
        <v>0</v>
      </c>
      <c r="G73" s="123"/>
    </row>
    <row r="74" spans="2:7" x14ac:dyDescent="0.2">
      <c r="B74" s="124"/>
      <c r="C74" s="126"/>
      <c r="D74" s="124"/>
      <c r="E74" s="121">
        <f t="shared" si="0"/>
        <v>0</v>
      </c>
      <c r="F74" s="125">
        <f t="shared" si="1"/>
        <v>0</v>
      </c>
      <c r="G74" s="123"/>
    </row>
    <row r="75" spans="2:7" x14ac:dyDescent="0.2">
      <c r="B75" s="124"/>
      <c r="C75" s="126"/>
      <c r="D75" s="124"/>
      <c r="E75" s="121">
        <f t="shared" si="0"/>
        <v>0</v>
      </c>
      <c r="F75" s="125">
        <f t="shared" si="1"/>
        <v>0</v>
      </c>
      <c r="G75" s="123"/>
    </row>
    <row r="76" spans="2:7" x14ac:dyDescent="0.2">
      <c r="B76" s="124"/>
      <c r="C76" s="126"/>
      <c r="D76" s="124"/>
      <c r="E76" s="121">
        <f t="shared" si="0"/>
        <v>0</v>
      </c>
      <c r="F76" s="125">
        <f t="shared" si="1"/>
        <v>0</v>
      </c>
      <c r="G76" s="123"/>
    </row>
    <row r="77" spans="2:7" x14ac:dyDescent="0.2">
      <c r="B77" s="124"/>
      <c r="C77" s="126"/>
      <c r="D77" s="124"/>
      <c r="E77" s="121">
        <f t="shared" ref="E77:E140" si="2">IFERROR(VLOOKUP(C77,GILookup,2,FALSE),0)</f>
        <v>0</v>
      </c>
      <c r="F77" s="125">
        <f t="shared" si="1"/>
        <v>0</v>
      </c>
      <c r="G77" s="123"/>
    </row>
    <row r="78" spans="2:7" x14ac:dyDescent="0.2">
      <c r="B78" s="124"/>
      <c r="C78" s="126"/>
      <c r="D78" s="124"/>
      <c r="E78" s="121">
        <f t="shared" si="2"/>
        <v>0</v>
      </c>
      <c r="F78" s="125">
        <f t="shared" ref="F78:F141" si="3">SUM(E78*D78)</f>
        <v>0</v>
      </c>
      <c r="G78" s="123"/>
    </row>
    <row r="79" spans="2:7" x14ac:dyDescent="0.2">
      <c r="B79" s="124"/>
      <c r="C79" s="126"/>
      <c r="D79" s="124"/>
      <c r="E79" s="121">
        <f t="shared" si="2"/>
        <v>0</v>
      </c>
      <c r="F79" s="125">
        <f t="shared" si="3"/>
        <v>0</v>
      </c>
      <c r="G79" s="123"/>
    </row>
    <row r="80" spans="2:7" x14ac:dyDescent="0.2">
      <c r="B80" s="124"/>
      <c r="C80" s="126"/>
      <c r="D80" s="124"/>
      <c r="E80" s="121">
        <f t="shared" si="2"/>
        <v>0</v>
      </c>
      <c r="F80" s="125">
        <f t="shared" si="3"/>
        <v>0</v>
      </c>
      <c r="G80" s="123"/>
    </row>
    <row r="81" spans="2:7" x14ac:dyDescent="0.2">
      <c r="B81" s="124"/>
      <c r="C81" s="126"/>
      <c r="D81" s="124"/>
      <c r="E81" s="121">
        <f t="shared" si="2"/>
        <v>0</v>
      </c>
      <c r="F81" s="125">
        <f t="shared" si="3"/>
        <v>0</v>
      </c>
      <c r="G81" s="123"/>
    </row>
    <row r="82" spans="2:7" x14ac:dyDescent="0.2">
      <c r="B82" s="124"/>
      <c r="C82" s="126"/>
      <c r="D82" s="124"/>
      <c r="E82" s="121">
        <f t="shared" si="2"/>
        <v>0</v>
      </c>
      <c r="F82" s="125">
        <f t="shared" si="3"/>
        <v>0</v>
      </c>
      <c r="G82" s="123"/>
    </row>
    <row r="83" spans="2:7" x14ac:dyDescent="0.2">
      <c r="B83" s="124"/>
      <c r="C83" s="126"/>
      <c r="D83" s="124"/>
      <c r="E83" s="121">
        <f t="shared" si="2"/>
        <v>0</v>
      </c>
      <c r="F83" s="125">
        <f t="shared" si="3"/>
        <v>0</v>
      </c>
      <c r="G83" s="123"/>
    </row>
    <row r="84" spans="2:7" x14ac:dyDescent="0.2">
      <c r="B84" s="124"/>
      <c r="C84" s="126"/>
      <c r="D84" s="124"/>
      <c r="E84" s="121">
        <f t="shared" si="2"/>
        <v>0</v>
      </c>
      <c r="F84" s="125">
        <f t="shared" si="3"/>
        <v>0</v>
      </c>
      <c r="G84" s="123"/>
    </row>
    <row r="85" spans="2:7" x14ac:dyDescent="0.2">
      <c r="B85" s="124"/>
      <c r="C85" s="126"/>
      <c r="D85" s="124"/>
      <c r="E85" s="121">
        <f t="shared" si="2"/>
        <v>0</v>
      </c>
      <c r="F85" s="125">
        <f t="shared" si="3"/>
        <v>0</v>
      </c>
      <c r="G85" s="123"/>
    </row>
    <row r="86" spans="2:7" x14ac:dyDescent="0.2">
      <c r="B86" s="124"/>
      <c r="C86" s="126"/>
      <c r="D86" s="124"/>
      <c r="E86" s="121">
        <f t="shared" si="2"/>
        <v>0</v>
      </c>
      <c r="F86" s="125">
        <f t="shared" si="3"/>
        <v>0</v>
      </c>
      <c r="G86" s="123"/>
    </row>
    <row r="87" spans="2:7" x14ac:dyDescent="0.2">
      <c r="B87" s="124"/>
      <c r="C87" s="126"/>
      <c r="D87" s="124"/>
      <c r="E87" s="121">
        <f t="shared" si="2"/>
        <v>0</v>
      </c>
      <c r="F87" s="125">
        <f t="shared" si="3"/>
        <v>0</v>
      </c>
      <c r="G87" s="123"/>
    </row>
    <row r="88" spans="2:7" x14ac:dyDescent="0.2">
      <c r="B88" s="124"/>
      <c r="C88" s="126"/>
      <c r="D88" s="124"/>
      <c r="E88" s="121">
        <f t="shared" si="2"/>
        <v>0</v>
      </c>
      <c r="F88" s="125">
        <f t="shared" si="3"/>
        <v>0</v>
      </c>
      <c r="G88" s="123"/>
    </row>
    <row r="89" spans="2:7" x14ac:dyDescent="0.2">
      <c r="B89" s="124"/>
      <c r="C89" s="126"/>
      <c r="D89" s="124"/>
      <c r="E89" s="121">
        <f t="shared" si="2"/>
        <v>0</v>
      </c>
      <c r="F89" s="125">
        <f t="shared" si="3"/>
        <v>0</v>
      </c>
      <c r="G89" s="123"/>
    </row>
    <row r="90" spans="2:7" x14ac:dyDescent="0.2">
      <c r="B90" s="124"/>
      <c r="C90" s="126"/>
      <c r="D90" s="124"/>
      <c r="E90" s="121">
        <f t="shared" si="2"/>
        <v>0</v>
      </c>
      <c r="F90" s="125">
        <f t="shared" si="3"/>
        <v>0</v>
      </c>
      <c r="G90" s="123"/>
    </row>
    <row r="91" spans="2:7" x14ac:dyDescent="0.2">
      <c r="B91" s="124"/>
      <c r="C91" s="126"/>
      <c r="D91" s="124"/>
      <c r="E91" s="121">
        <f t="shared" si="2"/>
        <v>0</v>
      </c>
      <c r="F91" s="125">
        <f t="shared" si="3"/>
        <v>0</v>
      </c>
      <c r="G91" s="123"/>
    </row>
    <row r="92" spans="2:7" x14ac:dyDescent="0.2">
      <c r="B92" s="124"/>
      <c r="C92" s="126"/>
      <c r="D92" s="124"/>
      <c r="E92" s="121">
        <f t="shared" si="2"/>
        <v>0</v>
      </c>
      <c r="F92" s="125">
        <f t="shared" si="3"/>
        <v>0</v>
      </c>
      <c r="G92" s="123"/>
    </row>
    <row r="93" spans="2:7" x14ac:dyDescent="0.2">
      <c r="B93" s="124"/>
      <c r="C93" s="126"/>
      <c r="D93" s="124"/>
      <c r="E93" s="121">
        <f t="shared" si="2"/>
        <v>0</v>
      </c>
      <c r="F93" s="125">
        <f t="shared" si="3"/>
        <v>0</v>
      </c>
      <c r="G93" s="123"/>
    </row>
    <row r="94" spans="2:7" x14ac:dyDescent="0.2">
      <c r="B94" s="124"/>
      <c r="C94" s="126"/>
      <c r="D94" s="124"/>
      <c r="E94" s="121">
        <f t="shared" si="2"/>
        <v>0</v>
      </c>
      <c r="F94" s="125">
        <f t="shared" si="3"/>
        <v>0</v>
      </c>
      <c r="G94" s="123"/>
    </row>
    <row r="95" spans="2:7" x14ac:dyDescent="0.2">
      <c r="B95" s="124"/>
      <c r="C95" s="126"/>
      <c r="D95" s="124"/>
      <c r="E95" s="121">
        <f t="shared" si="2"/>
        <v>0</v>
      </c>
      <c r="F95" s="125">
        <f t="shared" si="3"/>
        <v>0</v>
      </c>
      <c r="G95" s="123"/>
    </row>
    <row r="96" spans="2:7" x14ac:dyDescent="0.2">
      <c r="B96" s="124"/>
      <c r="C96" s="126"/>
      <c r="D96" s="124"/>
      <c r="E96" s="121">
        <f t="shared" si="2"/>
        <v>0</v>
      </c>
      <c r="F96" s="125">
        <f t="shared" si="3"/>
        <v>0</v>
      </c>
      <c r="G96" s="123"/>
    </row>
    <row r="97" spans="2:7" x14ac:dyDescent="0.2">
      <c r="B97" s="124"/>
      <c r="C97" s="126"/>
      <c r="D97" s="124"/>
      <c r="E97" s="121">
        <f t="shared" si="2"/>
        <v>0</v>
      </c>
      <c r="F97" s="125">
        <f t="shared" si="3"/>
        <v>0</v>
      </c>
      <c r="G97" s="123"/>
    </row>
    <row r="98" spans="2:7" x14ac:dyDescent="0.2">
      <c r="B98" s="124"/>
      <c r="C98" s="126"/>
      <c r="D98" s="124"/>
      <c r="E98" s="121">
        <f t="shared" si="2"/>
        <v>0</v>
      </c>
      <c r="F98" s="125">
        <f t="shared" si="3"/>
        <v>0</v>
      </c>
      <c r="G98" s="123"/>
    </row>
    <row r="99" spans="2:7" x14ac:dyDescent="0.2">
      <c r="B99" s="124"/>
      <c r="C99" s="126"/>
      <c r="D99" s="124"/>
      <c r="E99" s="121">
        <f t="shared" si="2"/>
        <v>0</v>
      </c>
      <c r="F99" s="125">
        <f t="shared" si="3"/>
        <v>0</v>
      </c>
      <c r="G99" s="123"/>
    </row>
    <row r="100" spans="2:7" x14ac:dyDescent="0.2">
      <c r="B100" s="124"/>
      <c r="C100" s="126"/>
      <c r="D100" s="124"/>
      <c r="E100" s="121">
        <f t="shared" si="2"/>
        <v>0</v>
      </c>
      <c r="F100" s="125">
        <f t="shared" si="3"/>
        <v>0</v>
      </c>
      <c r="G100" s="123"/>
    </row>
    <row r="101" spans="2:7" x14ac:dyDescent="0.2">
      <c r="B101" s="124"/>
      <c r="C101" s="126"/>
      <c r="D101" s="124"/>
      <c r="E101" s="121">
        <f t="shared" si="2"/>
        <v>0</v>
      </c>
      <c r="F101" s="125">
        <f t="shared" si="3"/>
        <v>0</v>
      </c>
      <c r="G101" s="123"/>
    </row>
    <row r="102" spans="2:7" x14ac:dyDescent="0.2">
      <c r="B102" s="124"/>
      <c r="C102" s="126"/>
      <c r="D102" s="124"/>
      <c r="E102" s="121">
        <f t="shared" si="2"/>
        <v>0</v>
      </c>
      <c r="F102" s="125">
        <f t="shared" si="3"/>
        <v>0</v>
      </c>
      <c r="G102" s="123"/>
    </row>
    <row r="103" spans="2:7" x14ac:dyDescent="0.2">
      <c r="B103" s="124"/>
      <c r="C103" s="126"/>
      <c r="D103" s="124"/>
      <c r="E103" s="121">
        <f t="shared" si="2"/>
        <v>0</v>
      </c>
      <c r="F103" s="125">
        <f t="shared" si="3"/>
        <v>0</v>
      </c>
      <c r="G103" s="123"/>
    </row>
    <row r="104" spans="2:7" x14ac:dyDescent="0.2">
      <c r="B104" s="124"/>
      <c r="C104" s="126"/>
      <c r="D104" s="124"/>
      <c r="E104" s="121">
        <f t="shared" si="2"/>
        <v>0</v>
      </c>
      <c r="F104" s="125">
        <f t="shared" si="3"/>
        <v>0</v>
      </c>
      <c r="G104" s="123"/>
    </row>
    <row r="105" spans="2:7" x14ac:dyDescent="0.2">
      <c r="B105" s="124"/>
      <c r="C105" s="126"/>
      <c r="D105" s="124"/>
      <c r="E105" s="121">
        <f t="shared" si="2"/>
        <v>0</v>
      </c>
      <c r="F105" s="125">
        <f t="shared" si="3"/>
        <v>0</v>
      </c>
      <c r="G105" s="123"/>
    </row>
    <row r="106" spans="2:7" x14ac:dyDescent="0.2">
      <c r="B106" s="124"/>
      <c r="C106" s="126"/>
      <c r="D106" s="124"/>
      <c r="E106" s="121">
        <f t="shared" si="2"/>
        <v>0</v>
      </c>
      <c r="F106" s="125">
        <f t="shared" si="3"/>
        <v>0</v>
      </c>
      <c r="G106" s="123"/>
    </row>
    <row r="107" spans="2:7" x14ac:dyDescent="0.2">
      <c r="B107" s="124"/>
      <c r="C107" s="126"/>
      <c r="D107" s="124"/>
      <c r="E107" s="121">
        <f t="shared" si="2"/>
        <v>0</v>
      </c>
      <c r="F107" s="125">
        <f t="shared" si="3"/>
        <v>0</v>
      </c>
      <c r="G107" s="123"/>
    </row>
    <row r="108" spans="2:7" x14ac:dyDescent="0.2">
      <c r="B108" s="124"/>
      <c r="C108" s="126"/>
      <c r="D108" s="124"/>
      <c r="E108" s="121">
        <f t="shared" si="2"/>
        <v>0</v>
      </c>
      <c r="F108" s="125">
        <f t="shared" si="3"/>
        <v>0</v>
      </c>
      <c r="G108" s="123"/>
    </row>
    <row r="109" spans="2:7" x14ac:dyDescent="0.2">
      <c r="B109" s="124"/>
      <c r="C109" s="126"/>
      <c r="D109" s="124"/>
      <c r="E109" s="121">
        <f t="shared" si="2"/>
        <v>0</v>
      </c>
      <c r="F109" s="125">
        <f t="shared" si="3"/>
        <v>0</v>
      </c>
      <c r="G109" s="123"/>
    </row>
    <row r="110" spans="2:7" x14ac:dyDescent="0.2">
      <c r="B110" s="124"/>
      <c r="C110" s="126"/>
      <c r="D110" s="124"/>
      <c r="E110" s="121">
        <f t="shared" si="2"/>
        <v>0</v>
      </c>
      <c r="F110" s="125">
        <f t="shared" si="3"/>
        <v>0</v>
      </c>
      <c r="G110" s="123"/>
    </row>
    <row r="111" spans="2:7" x14ac:dyDescent="0.2">
      <c r="B111" s="124"/>
      <c r="C111" s="126"/>
      <c r="D111" s="124"/>
      <c r="E111" s="121">
        <f t="shared" si="2"/>
        <v>0</v>
      </c>
      <c r="F111" s="125">
        <f t="shared" si="3"/>
        <v>0</v>
      </c>
      <c r="G111" s="123"/>
    </row>
    <row r="112" spans="2:7" x14ac:dyDescent="0.2">
      <c r="B112" s="124"/>
      <c r="C112" s="126"/>
      <c r="D112" s="124"/>
      <c r="E112" s="121">
        <f t="shared" si="2"/>
        <v>0</v>
      </c>
      <c r="F112" s="125">
        <f t="shared" si="3"/>
        <v>0</v>
      </c>
      <c r="G112" s="123"/>
    </row>
    <row r="113" spans="2:7" x14ac:dyDescent="0.2">
      <c r="B113" s="124"/>
      <c r="C113" s="126"/>
      <c r="D113" s="124"/>
      <c r="E113" s="121">
        <f t="shared" si="2"/>
        <v>0</v>
      </c>
      <c r="F113" s="125">
        <f t="shared" si="3"/>
        <v>0</v>
      </c>
      <c r="G113" s="123"/>
    </row>
    <row r="114" spans="2:7" x14ac:dyDescent="0.2">
      <c r="B114" s="124"/>
      <c r="C114" s="126"/>
      <c r="D114" s="124"/>
      <c r="E114" s="121">
        <f t="shared" si="2"/>
        <v>0</v>
      </c>
      <c r="F114" s="125">
        <f t="shared" si="3"/>
        <v>0</v>
      </c>
      <c r="G114" s="123"/>
    </row>
    <row r="115" spans="2:7" x14ac:dyDescent="0.2">
      <c r="B115" s="124"/>
      <c r="C115" s="126"/>
      <c r="D115" s="124"/>
      <c r="E115" s="121">
        <f t="shared" si="2"/>
        <v>0</v>
      </c>
      <c r="F115" s="125">
        <f t="shared" si="3"/>
        <v>0</v>
      </c>
      <c r="G115" s="123"/>
    </row>
    <row r="116" spans="2:7" x14ac:dyDescent="0.2">
      <c r="B116" s="124"/>
      <c r="C116" s="126"/>
      <c r="D116" s="124"/>
      <c r="E116" s="121">
        <f t="shared" si="2"/>
        <v>0</v>
      </c>
      <c r="F116" s="125">
        <f t="shared" si="3"/>
        <v>0</v>
      </c>
      <c r="G116" s="123"/>
    </row>
    <row r="117" spans="2:7" x14ac:dyDescent="0.2">
      <c r="B117" s="124"/>
      <c r="C117" s="126"/>
      <c r="D117" s="124"/>
      <c r="E117" s="121">
        <f t="shared" si="2"/>
        <v>0</v>
      </c>
      <c r="F117" s="125">
        <f t="shared" si="3"/>
        <v>0</v>
      </c>
      <c r="G117" s="123"/>
    </row>
    <row r="118" spans="2:7" x14ac:dyDescent="0.2">
      <c r="B118" s="124"/>
      <c r="C118" s="126"/>
      <c r="D118" s="124"/>
      <c r="E118" s="121">
        <f t="shared" si="2"/>
        <v>0</v>
      </c>
      <c r="F118" s="125">
        <f t="shared" si="3"/>
        <v>0</v>
      </c>
      <c r="G118" s="123"/>
    </row>
    <row r="119" spans="2:7" x14ac:dyDescent="0.2">
      <c r="B119" s="124"/>
      <c r="C119" s="126"/>
      <c r="D119" s="124"/>
      <c r="E119" s="121">
        <f t="shared" si="2"/>
        <v>0</v>
      </c>
      <c r="F119" s="125">
        <f t="shared" si="3"/>
        <v>0</v>
      </c>
      <c r="G119" s="123"/>
    </row>
    <row r="120" spans="2:7" x14ac:dyDescent="0.2">
      <c r="B120" s="124"/>
      <c r="C120" s="126"/>
      <c r="D120" s="124"/>
      <c r="E120" s="121">
        <f t="shared" si="2"/>
        <v>0</v>
      </c>
      <c r="F120" s="125">
        <f t="shared" si="3"/>
        <v>0</v>
      </c>
      <c r="G120" s="123"/>
    </row>
    <row r="121" spans="2:7" x14ac:dyDescent="0.2">
      <c r="B121" s="124"/>
      <c r="C121" s="126"/>
      <c r="D121" s="124"/>
      <c r="E121" s="121">
        <f t="shared" si="2"/>
        <v>0</v>
      </c>
      <c r="F121" s="125">
        <f t="shared" si="3"/>
        <v>0</v>
      </c>
      <c r="G121" s="123"/>
    </row>
    <row r="122" spans="2:7" x14ac:dyDescent="0.2">
      <c r="B122" s="124"/>
      <c r="C122" s="126"/>
      <c r="D122" s="124"/>
      <c r="E122" s="121">
        <f t="shared" si="2"/>
        <v>0</v>
      </c>
      <c r="F122" s="125">
        <f t="shared" si="3"/>
        <v>0</v>
      </c>
      <c r="G122" s="123"/>
    </row>
    <row r="123" spans="2:7" x14ac:dyDescent="0.2">
      <c r="B123" s="124"/>
      <c r="C123" s="126"/>
      <c r="D123" s="124"/>
      <c r="E123" s="121">
        <f t="shared" si="2"/>
        <v>0</v>
      </c>
      <c r="F123" s="125">
        <f t="shared" si="3"/>
        <v>0</v>
      </c>
      <c r="G123" s="123"/>
    </row>
    <row r="124" spans="2:7" x14ac:dyDescent="0.2">
      <c r="B124" s="124"/>
      <c r="C124" s="126"/>
      <c r="D124" s="124"/>
      <c r="E124" s="121">
        <f t="shared" si="2"/>
        <v>0</v>
      </c>
      <c r="F124" s="125">
        <f t="shared" si="3"/>
        <v>0</v>
      </c>
      <c r="G124" s="123"/>
    </row>
    <row r="125" spans="2:7" x14ac:dyDescent="0.2">
      <c r="B125" s="124"/>
      <c r="C125" s="126"/>
      <c r="D125" s="124"/>
      <c r="E125" s="121">
        <f t="shared" si="2"/>
        <v>0</v>
      </c>
      <c r="F125" s="125">
        <f t="shared" si="3"/>
        <v>0</v>
      </c>
      <c r="G125" s="123"/>
    </row>
    <row r="126" spans="2:7" x14ac:dyDescent="0.2">
      <c r="B126" s="124"/>
      <c r="C126" s="126"/>
      <c r="D126" s="124"/>
      <c r="E126" s="121">
        <f t="shared" si="2"/>
        <v>0</v>
      </c>
      <c r="F126" s="125">
        <f t="shared" si="3"/>
        <v>0</v>
      </c>
      <c r="G126" s="123"/>
    </row>
    <row r="127" spans="2:7" x14ac:dyDescent="0.2">
      <c r="B127" s="124"/>
      <c r="C127" s="126"/>
      <c r="D127" s="124"/>
      <c r="E127" s="121">
        <f t="shared" si="2"/>
        <v>0</v>
      </c>
      <c r="F127" s="125">
        <f t="shared" si="3"/>
        <v>0</v>
      </c>
      <c r="G127" s="123"/>
    </row>
    <row r="128" spans="2:7" x14ac:dyDescent="0.2">
      <c r="B128" s="124"/>
      <c r="C128" s="126"/>
      <c r="D128" s="124"/>
      <c r="E128" s="121">
        <f t="shared" si="2"/>
        <v>0</v>
      </c>
      <c r="F128" s="125">
        <f t="shared" si="3"/>
        <v>0</v>
      </c>
      <c r="G128" s="123"/>
    </row>
    <row r="129" spans="2:7" x14ac:dyDescent="0.2">
      <c r="B129" s="124"/>
      <c r="C129" s="126"/>
      <c r="D129" s="124"/>
      <c r="E129" s="121">
        <f t="shared" si="2"/>
        <v>0</v>
      </c>
      <c r="F129" s="125">
        <f t="shared" si="3"/>
        <v>0</v>
      </c>
      <c r="G129" s="123"/>
    </row>
    <row r="130" spans="2:7" x14ac:dyDescent="0.2">
      <c r="B130" s="124"/>
      <c r="C130" s="126"/>
      <c r="D130" s="124"/>
      <c r="E130" s="121">
        <f t="shared" si="2"/>
        <v>0</v>
      </c>
      <c r="F130" s="125">
        <f t="shared" si="3"/>
        <v>0</v>
      </c>
      <c r="G130" s="123"/>
    </row>
    <row r="131" spans="2:7" x14ac:dyDescent="0.2">
      <c r="B131" s="124"/>
      <c r="C131" s="126"/>
      <c r="D131" s="124"/>
      <c r="E131" s="121">
        <f t="shared" si="2"/>
        <v>0</v>
      </c>
      <c r="F131" s="125">
        <f t="shared" si="3"/>
        <v>0</v>
      </c>
      <c r="G131" s="123"/>
    </row>
    <row r="132" spans="2:7" x14ac:dyDescent="0.2">
      <c r="B132" s="124"/>
      <c r="C132" s="126"/>
      <c r="D132" s="124"/>
      <c r="E132" s="121">
        <f t="shared" si="2"/>
        <v>0</v>
      </c>
      <c r="F132" s="125">
        <f t="shared" si="3"/>
        <v>0</v>
      </c>
      <c r="G132" s="123"/>
    </row>
    <row r="133" spans="2:7" x14ac:dyDescent="0.2">
      <c r="B133" s="124"/>
      <c r="C133" s="126"/>
      <c r="D133" s="124"/>
      <c r="E133" s="121">
        <f t="shared" si="2"/>
        <v>0</v>
      </c>
      <c r="F133" s="125">
        <f t="shared" si="3"/>
        <v>0</v>
      </c>
      <c r="G133" s="123"/>
    </row>
    <row r="134" spans="2:7" x14ac:dyDescent="0.2">
      <c r="B134" s="124"/>
      <c r="C134" s="126"/>
      <c r="D134" s="124"/>
      <c r="E134" s="121">
        <f t="shared" si="2"/>
        <v>0</v>
      </c>
      <c r="F134" s="125">
        <f t="shared" si="3"/>
        <v>0</v>
      </c>
      <c r="G134" s="123"/>
    </row>
    <row r="135" spans="2:7" x14ac:dyDescent="0.2">
      <c r="B135" s="124"/>
      <c r="C135" s="126"/>
      <c r="D135" s="124"/>
      <c r="E135" s="121">
        <f t="shared" si="2"/>
        <v>0</v>
      </c>
      <c r="F135" s="125">
        <f t="shared" si="3"/>
        <v>0</v>
      </c>
      <c r="G135" s="123"/>
    </row>
    <row r="136" spans="2:7" x14ac:dyDescent="0.2">
      <c r="B136" s="124"/>
      <c r="C136" s="126"/>
      <c r="D136" s="124"/>
      <c r="E136" s="121">
        <f t="shared" si="2"/>
        <v>0</v>
      </c>
      <c r="F136" s="125">
        <f t="shared" si="3"/>
        <v>0</v>
      </c>
      <c r="G136" s="123"/>
    </row>
    <row r="137" spans="2:7" x14ac:dyDescent="0.2">
      <c r="B137" s="124"/>
      <c r="C137" s="126"/>
      <c r="D137" s="124"/>
      <c r="E137" s="121">
        <f t="shared" si="2"/>
        <v>0</v>
      </c>
      <c r="F137" s="125">
        <f t="shared" si="3"/>
        <v>0</v>
      </c>
      <c r="G137" s="123"/>
    </row>
    <row r="138" spans="2:7" x14ac:dyDescent="0.2">
      <c r="B138" s="124"/>
      <c r="C138" s="126"/>
      <c r="D138" s="124"/>
      <c r="E138" s="121">
        <f t="shared" si="2"/>
        <v>0</v>
      </c>
      <c r="F138" s="125">
        <f t="shared" si="3"/>
        <v>0</v>
      </c>
      <c r="G138" s="123"/>
    </row>
    <row r="139" spans="2:7" x14ac:dyDescent="0.2">
      <c r="B139" s="124"/>
      <c r="C139" s="126"/>
      <c r="D139" s="124"/>
      <c r="E139" s="121">
        <f t="shared" si="2"/>
        <v>0</v>
      </c>
      <c r="F139" s="125">
        <f t="shared" si="3"/>
        <v>0</v>
      </c>
      <c r="G139" s="123"/>
    </row>
    <row r="140" spans="2:7" x14ac:dyDescent="0.2">
      <c r="B140" s="124"/>
      <c r="C140" s="126"/>
      <c r="D140" s="124"/>
      <c r="E140" s="121">
        <f t="shared" si="2"/>
        <v>0</v>
      </c>
      <c r="F140" s="125">
        <f t="shared" si="3"/>
        <v>0</v>
      </c>
      <c r="G140" s="123"/>
    </row>
    <row r="141" spans="2:7" x14ac:dyDescent="0.2">
      <c r="B141" s="124"/>
      <c r="C141" s="126"/>
      <c r="D141" s="124"/>
      <c r="E141" s="121">
        <f t="shared" ref="E141:E204" si="4">IFERROR(VLOOKUP(C141,GILookup,2,FALSE),0)</f>
        <v>0</v>
      </c>
      <c r="F141" s="125">
        <f t="shared" si="3"/>
        <v>0</v>
      </c>
      <c r="G141" s="123"/>
    </row>
    <row r="142" spans="2:7" x14ac:dyDescent="0.2">
      <c r="B142" s="124"/>
      <c r="C142" s="126"/>
      <c r="D142" s="124"/>
      <c r="E142" s="121">
        <f t="shared" si="4"/>
        <v>0</v>
      </c>
      <c r="F142" s="125">
        <f t="shared" ref="F142:F205" si="5">SUM(E142*D142)</f>
        <v>0</v>
      </c>
      <c r="G142" s="123"/>
    </row>
    <row r="143" spans="2:7" x14ac:dyDescent="0.2">
      <c r="B143" s="124"/>
      <c r="C143" s="126"/>
      <c r="D143" s="124"/>
      <c r="E143" s="121">
        <f t="shared" si="4"/>
        <v>0</v>
      </c>
      <c r="F143" s="125">
        <f t="shared" si="5"/>
        <v>0</v>
      </c>
      <c r="G143" s="123"/>
    </row>
    <row r="144" spans="2:7" x14ac:dyDescent="0.2">
      <c r="B144" s="124"/>
      <c r="C144" s="126"/>
      <c r="D144" s="124"/>
      <c r="E144" s="121">
        <f t="shared" si="4"/>
        <v>0</v>
      </c>
      <c r="F144" s="125">
        <f t="shared" si="5"/>
        <v>0</v>
      </c>
      <c r="G144" s="123"/>
    </row>
    <row r="145" spans="2:7" x14ac:dyDescent="0.2">
      <c r="B145" s="124"/>
      <c r="C145" s="126"/>
      <c r="D145" s="124"/>
      <c r="E145" s="121">
        <f t="shared" si="4"/>
        <v>0</v>
      </c>
      <c r="F145" s="125">
        <f t="shared" si="5"/>
        <v>0</v>
      </c>
      <c r="G145" s="123"/>
    </row>
    <row r="146" spans="2:7" x14ac:dyDescent="0.2">
      <c r="B146" s="124"/>
      <c r="C146" s="126"/>
      <c r="D146" s="124"/>
      <c r="E146" s="121">
        <f t="shared" si="4"/>
        <v>0</v>
      </c>
      <c r="F146" s="125">
        <f t="shared" si="5"/>
        <v>0</v>
      </c>
      <c r="G146" s="123"/>
    </row>
    <row r="147" spans="2:7" x14ac:dyDescent="0.2">
      <c r="B147" s="124"/>
      <c r="C147" s="126"/>
      <c r="D147" s="124"/>
      <c r="E147" s="121">
        <f t="shared" si="4"/>
        <v>0</v>
      </c>
      <c r="F147" s="125">
        <f t="shared" si="5"/>
        <v>0</v>
      </c>
      <c r="G147" s="123"/>
    </row>
    <row r="148" spans="2:7" x14ac:dyDescent="0.2">
      <c r="B148" s="124"/>
      <c r="C148" s="126"/>
      <c r="D148" s="124"/>
      <c r="E148" s="121">
        <f t="shared" si="4"/>
        <v>0</v>
      </c>
      <c r="F148" s="125">
        <f t="shared" si="5"/>
        <v>0</v>
      </c>
      <c r="G148" s="123"/>
    </row>
    <row r="149" spans="2:7" x14ac:dyDescent="0.2">
      <c r="B149" s="124"/>
      <c r="C149" s="126"/>
      <c r="D149" s="124"/>
      <c r="E149" s="121">
        <f t="shared" si="4"/>
        <v>0</v>
      </c>
      <c r="F149" s="125">
        <f t="shared" si="5"/>
        <v>0</v>
      </c>
      <c r="G149" s="123"/>
    </row>
    <row r="150" spans="2:7" x14ac:dyDescent="0.2">
      <c r="B150" s="124"/>
      <c r="C150" s="126"/>
      <c r="D150" s="124"/>
      <c r="E150" s="121">
        <f t="shared" si="4"/>
        <v>0</v>
      </c>
      <c r="F150" s="125">
        <f t="shared" si="5"/>
        <v>0</v>
      </c>
      <c r="G150" s="123"/>
    </row>
    <row r="151" spans="2:7" x14ac:dyDescent="0.2">
      <c r="B151" s="124"/>
      <c r="C151" s="126"/>
      <c r="D151" s="124"/>
      <c r="E151" s="121">
        <f t="shared" si="4"/>
        <v>0</v>
      </c>
      <c r="F151" s="125">
        <f t="shared" si="5"/>
        <v>0</v>
      </c>
      <c r="G151" s="123"/>
    </row>
    <row r="152" spans="2:7" x14ac:dyDescent="0.2">
      <c r="B152" s="124"/>
      <c r="C152" s="126"/>
      <c r="D152" s="124"/>
      <c r="E152" s="121">
        <f t="shared" si="4"/>
        <v>0</v>
      </c>
      <c r="F152" s="125">
        <f t="shared" si="5"/>
        <v>0</v>
      </c>
      <c r="G152" s="123"/>
    </row>
    <row r="153" spans="2:7" x14ac:dyDescent="0.2">
      <c r="B153" s="124"/>
      <c r="C153" s="126"/>
      <c r="D153" s="124"/>
      <c r="E153" s="121">
        <f t="shared" si="4"/>
        <v>0</v>
      </c>
      <c r="F153" s="125">
        <f t="shared" si="5"/>
        <v>0</v>
      </c>
      <c r="G153" s="123"/>
    </row>
    <row r="154" spans="2:7" x14ac:dyDescent="0.2">
      <c r="B154" s="124"/>
      <c r="C154" s="126"/>
      <c r="D154" s="124"/>
      <c r="E154" s="121">
        <f t="shared" si="4"/>
        <v>0</v>
      </c>
      <c r="F154" s="125">
        <f t="shared" si="5"/>
        <v>0</v>
      </c>
      <c r="G154" s="123"/>
    </row>
    <row r="155" spans="2:7" x14ac:dyDescent="0.2">
      <c r="B155" s="124"/>
      <c r="C155" s="126"/>
      <c r="D155" s="124"/>
      <c r="E155" s="121">
        <f t="shared" si="4"/>
        <v>0</v>
      </c>
      <c r="F155" s="125">
        <f t="shared" si="5"/>
        <v>0</v>
      </c>
      <c r="G155" s="123"/>
    </row>
    <row r="156" spans="2:7" x14ac:dyDescent="0.2">
      <c r="B156" s="124"/>
      <c r="C156" s="126"/>
      <c r="D156" s="124"/>
      <c r="E156" s="121">
        <f t="shared" si="4"/>
        <v>0</v>
      </c>
      <c r="F156" s="125">
        <f t="shared" si="5"/>
        <v>0</v>
      </c>
      <c r="G156" s="123"/>
    </row>
    <row r="157" spans="2:7" x14ac:dyDescent="0.2">
      <c r="B157" s="124"/>
      <c r="C157" s="126"/>
      <c r="D157" s="124"/>
      <c r="E157" s="121">
        <f t="shared" si="4"/>
        <v>0</v>
      </c>
      <c r="F157" s="125">
        <f t="shared" si="5"/>
        <v>0</v>
      </c>
      <c r="G157" s="123"/>
    </row>
    <row r="158" spans="2:7" x14ac:dyDescent="0.2">
      <c r="B158" s="124"/>
      <c r="C158" s="126"/>
      <c r="D158" s="124"/>
      <c r="E158" s="121">
        <f t="shared" si="4"/>
        <v>0</v>
      </c>
      <c r="F158" s="125">
        <f t="shared" si="5"/>
        <v>0</v>
      </c>
      <c r="G158" s="123"/>
    </row>
    <row r="159" spans="2:7" x14ac:dyDescent="0.2">
      <c r="B159" s="124"/>
      <c r="C159" s="126"/>
      <c r="D159" s="124"/>
      <c r="E159" s="121">
        <f t="shared" si="4"/>
        <v>0</v>
      </c>
      <c r="F159" s="125">
        <f t="shared" si="5"/>
        <v>0</v>
      </c>
      <c r="G159" s="123"/>
    </row>
    <row r="160" spans="2:7" x14ac:dyDescent="0.2">
      <c r="B160" s="124"/>
      <c r="C160" s="126"/>
      <c r="D160" s="124"/>
      <c r="E160" s="121">
        <f t="shared" si="4"/>
        <v>0</v>
      </c>
      <c r="F160" s="125">
        <f t="shared" si="5"/>
        <v>0</v>
      </c>
      <c r="G160" s="123"/>
    </row>
    <row r="161" spans="2:7" x14ac:dyDescent="0.2">
      <c r="B161" s="124"/>
      <c r="C161" s="126"/>
      <c r="D161" s="124"/>
      <c r="E161" s="121">
        <f t="shared" si="4"/>
        <v>0</v>
      </c>
      <c r="F161" s="125">
        <f t="shared" si="5"/>
        <v>0</v>
      </c>
      <c r="G161" s="123"/>
    </row>
    <row r="162" spans="2:7" x14ac:dyDescent="0.2">
      <c r="B162" s="124"/>
      <c r="C162" s="126"/>
      <c r="D162" s="124"/>
      <c r="E162" s="121">
        <f t="shared" si="4"/>
        <v>0</v>
      </c>
      <c r="F162" s="125">
        <f t="shared" si="5"/>
        <v>0</v>
      </c>
      <c r="G162" s="123"/>
    </row>
    <row r="163" spans="2:7" x14ac:dyDescent="0.2">
      <c r="B163" s="124"/>
      <c r="C163" s="126"/>
      <c r="D163" s="124"/>
      <c r="E163" s="121">
        <f t="shared" si="4"/>
        <v>0</v>
      </c>
      <c r="F163" s="125">
        <f t="shared" si="5"/>
        <v>0</v>
      </c>
      <c r="G163" s="123"/>
    </row>
    <row r="164" spans="2:7" x14ac:dyDescent="0.2">
      <c r="B164" s="124"/>
      <c r="C164" s="126"/>
      <c r="D164" s="124"/>
      <c r="E164" s="121">
        <f t="shared" si="4"/>
        <v>0</v>
      </c>
      <c r="F164" s="125">
        <f t="shared" si="5"/>
        <v>0</v>
      </c>
      <c r="G164" s="123"/>
    </row>
    <row r="165" spans="2:7" x14ac:dyDescent="0.2">
      <c r="B165" s="124"/>
      <c r="C165" s="126"/>
      <c r="D165" s="124"/>
      <c r="E165" s="121">
        <f t="shared" si="4"/>
        <v>0</v>
      </c>
      <c r="F165" s="125">
        <f t="shared" si="5"/>
        <v>0</v>
      </c>
      <c r="G165" s="123"/>
    </row>
    <row r="166" spans="2:7" x14ac:dyDescent="0.2">
      <c r="B166" s="124"/>
      <c r="C166" s="126"/>
      <c r="D166" s="124"/>
      <c r="E166" s="121">
        <f t="shared" si="4"/>
        <v>0</v>
      </c>
      <c r="F166" s="125">
        <f t="shared" si="5"/>
        <v>0</v>
      </c>
      <c r="G166" s="123"/>
    </row>
    <row r="167" spans="2:7" x14ac:dyDescent="0.2">
      <c r="B167" s="124"/>
      <c r="C167" s="126"/>
      <c r="D167" s="124"/>
      <c r="E167" s="121">
        <f t="shared" si="4"/>
        <v>0</v>
      </c>
      <c r="F167" s="125">
        <f t="shared" si="5"/>
        <v>0</v>
      </c>
      <c r="G167" s="123"/>
    </row>
    <row r="168" spans="2:7" x14ac:dyDescent="0.2">
      <c r="B168" s="124"/>
      <c r="C168" s="126"/>
      <c r="D168" s="124"/>
      <c r="E168" s="121">
        <f t="shared" si="4"/>
        <v>0</v>
      </c>
      <c r="F168" s="125">
        <f t="shared" si="5"/>
        <v>0</v>
      </c>
      <c r="G168" s="123"/>
    </row>
    <row r="169" spans="2:7" x14ac:dyDescent="0.2">
      <c r="B169" s="124"/>
      <c r="C169" s="126"/>
      <c r="D169" s="124"/>
      <c r="E169" s="121">
        <f t="shared" si="4"/>
        <v>0</v>
      </c>
      <c r="F169" s="125">
        <f t="shared" si="5"/>
        <v>0</v>
      </c>
      <c r="G169" s="123"/>
    </row>
    <row r="170" spans="2:7" x14ac:dyDescent="0.2">
      <c r="B170" s="124"/>
      <c r="C170" s="126"/>
      <c r="D170" s="124"/>
      <c r="E170" s="121">
        <f t="shared" si="4"/>
        <v>0</v>
      </c>
      <c r="F170" s="125">
        <f t="shared" si="5"/>
        <v>0</v>
      </c>
      <c r="G170" s="123"/>
    </row>
    <row r="171" spans="2:7" x14ac:dyDescent="0.2">
      <c r="B171" s="124"/>
      <c r="C171" s="126"/>
      <c r="D171" s="124"/>
      <c r="E171" s="121">
        <f t="shared" si="4"/>
        <v>0</v>
      </c>
      <c r="F171" s="125">
        <f t="shared" si="5"/>
        <v>0</v>
      </c>
      <c r="G171" s="123"/>
    </row>
    <row r="172" spans="2:7" x14ac:dyDescent="0.2">
      <c r="B172" s="124"/>
      <c r="C172" s="126"/>
      <c r="D172" s="124"/>
      <c r="E172" s="121">
        <f t="shared" si="4"/>
        <v>0</v>
      </c>
      <c r="F172" s="125">
        <f t="shared" si="5"/>
        <v>0</v>
      </c>
      <c r="G172" s="123"/>
    </row>
    <row r="173" spans="2:7" x14ac:dyDescent="0.2">
      <c r="B173" s="124"/>
      <c r="C173" s="126"/>
      <c r="D173" s="124"/>
      <c r="E173" s="121">
        <f t="shared" si="4"/>
        <v>0</v>
      </c>
      <c r="F173" s="125">
        <f t="shared" si="5"/>
        <v>0</v>
      </c>
      <c r="G173" s="123"/>
    </row>
    <row r="174" spans="2:7" x14ac:dyDescent="0.2">
      <c r="B174" s="124"/>
      <c r="C174" s="126"/>
      <c r="D174" s="124"/>
      <c r="E174" s="121">
        <f t="shared" si="4"/>
        <v>0</v>
      </c>
      <c r="F174" s="125">
        <f t="shared" si="5"/>
        <v>0</v>
      </c>
      <c r="G174" s="123"/>
    </row>
    <row r="175" spans="2:7" x14ac:dyDescent="0.2">
      <c r="B175" s="124"/>
      <c r="C175" s="126"/>
      <c r="D175" s="124"/>
      <c r="E175" s="121">
        <f t="shared" si="4"/>
        <v>0</v>
      </c>
      <c r="F175" s="125">
        <f t="shared" si="5"/>
        <v>0</v>
      </c>
      <c r="G175" s="123"/>
    </row>
    <row r="176" spans="2:7" x14ac:dyDescent="0.2">
      <c r="B176" s="124"/>
      <c r="C176" s="126"/>
      <c r="D176" s="124"/>
      <c r="E176" s="121">
        <f t="shared" si="4"/>
        <v>0</v>
      </c>
      <c r="F176" s="125">
        <f t="shared" si="5"/>
        <v>0</v>
      </c>
      <c r="G176" s="123"/>
    </row>
    <row r="177" spans="2:7" x14ac:dyDescent="0.2">
      <c r="B177" s="124"/>
      <c r="C177" s="126"/>
      <c r="D177" s="124"/>
      <c r="E177" s="121">
        <f t="shared" si="4"/>
        <v>0</v>
      </c>
      <c r="F177" s="125">
        <f t="shared" si="5"/>
        <v>0</v>
      </c>
      <c r="G177" s="123"/>
    </row>
    <row r="178" spans="2:7" x14ac:dyDescent="0.2">
      <c r="B178" s="124"/>
      <c r="C178" s="126"/>
      <c r="D178" s="124"/>
      <c r="E178" s="121">
        <f t="shared" si="4"/>
        <v>0</v>
      </c>
      <c r="F178" s="125">
        <f t="shared" si="5"/>
        <v>0</v>
      </c>
      <c r="G178" s="123"/>
    </row>
    <row r="179" spans="2:7" x14ac:dyDescent="0.2">
      <c r="B179" s="124"/>
      <c r="C179" s="126"/>
      <c r="D179" s="124"/>
      <c r="E179" s="121">
        <f t="shared" si="4"/>
        <v>0</v>
      </c>
      <c r="F179" s="125">
        <f t="shared" si="5"/>
        <v>0</v>
      </c>
      <c r="G179" s="123"/>
    </row>
    <row r="180" spans="2:7" x14ac:dyDescent="0.2">
      <c r="B180" s="124"/>
      <c r="C180" s="126"/>
      <c r="D180" s="124"/>
      <c r="E180" s="121">
        <f t="shared" si="4"/>
        <v>0</v>
      </c>
      <c r="F180" s="125">
        <f t="shared" si="5"/>
        <v>0</v>
      </c>
      <c r="G180" s="123"/>
    </row>
    <row r="181" spans="2:7" x14ac:dyDescent="0.2">
      <c r="B181" s="124"/>
      <c r="C181" s="126"/>
      <c r="D181" s="124"/>
      <c r="E181" s="121">
        <f t="shared" si="4"/>
        <v>0</v>
      </c>
      <c r="F181" s="125">
        <f t="shared" si="5"/>
        <v>0</v>
      </c>
      <c r="G181" s="123"/>
    </row>
    <row r="182" spans="2:7" x14ac:dyDescent="0.2">
      <c r="B182" s="124"/>
      <c r="C182" s="126"/>
      <c r="D182" s="124"/>
      <c r="E182" s="121">
        <f t="shared" si="4"/>
        <v>0</v>
      </c>
      <c r="F182" s="125">
        <f t="shared" si="5"/>
        <v>0</v>
      </c>
      <c r="G182" s="123"/>
    </row>
    <row r="183" spans="2:7" x14ac:dyDescent="0.2">
      <c r="B183" s="124"/>
      <c r="C183" s="126"/>
      <c r="D183" s="124"/>
      <c r="E183" s="121">
        <f t="shared" si="4"/>
        <v>0</v>
      </c>
      <c r="F183" s="125">
        <f t="shared" si="5"/>
        <v>0</v>
      </c>
      <c r="G183" s="123"/>
    </row>
    <row r="184" spans="2:7" x14ac:dyDescent="0.2">
      <c r="B184" s="124"/>
      <c r="C184" s="126"/>
      <c r="D184" s="124"/>
      <c r="E184" s="121">
        <f t="shared" si="4"/>
        <v>0</v>
      </c>
      <c r="F184" s="125">
        <f t="shared" si="5"/>
        <v>0</v>
      </c>
      <c r="G184" s="123"/>
    </row>
    <row r="185" spans="2:7" x14ac:dyDescent="0.2">
      <c r="B185" s="124"/>
      <c r="C185" s="126"/>
      <c r="D185" s="124"/>
      <c r="E185" s="121">
        <f t="shared" si="4"/>
        <v>0</v>
      </c>
      <c r="F185" s="125">
        <f t="shared" si="5"/>
        <v>0</v>
      </c>
      <c r="G185" s="123"/>
    </row>
    <row r="186" spans="2:7" x14ac:dyDescent="0.2">
      <c r="B186" s="124"/>
      <c r="C186" s="126"/>
      <c r="D186" s="124"/>
      <c r="E186" s="121">
        <f t="shared" si="4"/>
        <v>0</v>
      </c>
      <c r="F186" s="125">
        <f t="shared" si="5"/>
        <v>0</v>
      </c>
      <c r="G186" s="123"/>
    </row>
    <row r="187" spans="2:7" x14ac:dyDescent="0.2">
      <c r="B187" s="124"/>
      <c r="C187" s="126"/>
      <c r="D187" s="124"/>
      <c r="E187" s="121">
        <f t="shared" si="4"/>
        <v>0</v>
      </c>
      <c r="F187" s="125">
        <f t="shared" si="5"/>
        <v>0</v>
      </c>
      <c r="G187" s="123"/>
    </row>
    <row r="188" spans="2:7" x14ac:dyDescent="0.2">
      <c r="B188" s="124"/>
      <c r="C188" s="126"/>
      <c r="D188" s="124"/>
      <c r="E188" s="121">
        <f t="shared" si="4"/>
        <v>0</v>
      </c>
      <c r="F188" s="125">
        <f t="shared" si="5"/>
        <v>0</v>
      </c>
      <c r="G188" s="123"/>
    </row>
    <row r="189" spans="2:7" x14ac:dyDescent="0.2">
      <c r="B189" s="124"/>
      <c r="C189" s="126"/>
      <c r="D189" s="124"/>
      <c r="E189" s="121">
        <f t="shared" si="4"/>
        <v>0</v>
      </c>
      <c r="F189" s="125">
        <f t="shared" si="5"/>
        <v>0</v>
      </c>
      <c r="G189" s="123"/>
    </row>
    <row r="190" spans="2:7" x14ac:dyDescent="0.2">
      <c r="B190" s="124"/>
      <c r="C190" s="126"/>
      <c r="D190" s="124"/>
      <c r="E190" s="121">
        <f t="shared" si="4"/>
        <v>0</v>
      </c>
      <c r="F190" s="125">
        <f t="shared" si="5"/>
        <v>0</v>
      </c>
      <c r="G190" s="123"/>
    </row>
    <row r="191" spans="2:7" x14ac:dyDescent="0.2">
      <c r="B191" s="124"/>
      <c r="C191" s="126"/>
      <c r="D191" s="124"/>
      <c r="E191" s="121">
        <f t="shared" si="4"/>
        <v>0</v>
      </c>
      <c r="F191" s="125">
        <f t="shared" si="5"/>
        <v>0</v>
      </c>
      <c r="G191" s="123"/>
    </row>
    <row r="192" spans="2:7" x14ac:dyDescent="0.2">
      <c r="B192" s="124"/>
      <c r="C192" s="126"/>
      <c r="D192" s="124"/>
      <c r="E192" s="121">
        <f t="shared" si="4"/>
        <v>0</v>
      </c>
      <c r="F192" s="125">
        <f t="shared" si="5"/>
        <v>0</v>
      </c>
      <c r="G192" s="123"/>
    </row>
    <row r="193" spans="2:7" x14ac:dyDescent="0.2">
      <c r="B193" s="124"/>
      <c r="C193" s="126"/>
      <c r="D193" s="124"/>
      <c r="E193" s="121">
        <f t="shared" si="4"/>
        <v>0</v>
      </c>
      <c r="F193" s="125">
        <f t="shared" si="5"/>
        <v>0</v>
      </c>
      <c r="G193" s="123"/>
    </row>
    <row r="194" spans="2:7" x14ac:dyDescent="0.2">
      <c r="B194" s="124"/>
      <c r="C194" s="126"/>
      <c r="D194" s="124"/>
      <c r="E194" s="121">
        <f t="shared" si="4"/>
        <v>0</v>
      </c>
      <c r="F194" s="125">
        <f t="shared" si="5"/>
        <v>0</v>
      </c>
      <c r="G194" s="123"/>
    </row>
    <row r="195" spans="2:7" x14ac:dyDescent="0.2">
      <c r="B195" s="124"/>
      <c r="C195" s="126"/>
      <c r="D195" s="124"/>
      <c r="E195" s="121">
        <f t="shared" si="4"/>
        <v>0</v>
      </c>
      <c r="F195" s="125">
        <f t="shared" si="5"/>
        <v>0</v>
      </c>
      <c r="G195" s="123"/>
    </row>
    <row r="196" spans="2:7" x14ac:dyDescent="0.2">
      <c r="B196" s="124"/>
      <c r="C196" s="126"/>
      <c r="D196" s="124"/>
      <c r="E196" s="121">
        <f t="shared" si="4"/>
        <v>0</v>
      </c>
      <c r="F196" s="125">
        <f t="shared" si="5"/>
        <v>0</v>
      </c>
      <c r="G196" s="123"/>
    </row>
    <row r="197" spans="2:7" x14ac:dyDescent="0.2">
      <c r="B197" s="124"/>
      <c r="C197" s="126"/>
      <c r="D197" s="124"/>
      <c r="E197" s="121">
        <f t="shared" si="4"/>
        <v>0</v>
      </c>
      <c r="F197" s="125">
        <f t="shared" si="5"/>
        <v>0</v>
      </c>
      <c r="G197" s="123"/>
    </row>
    <row r="198" spans="2:7" x14ac:dyDescent="0.2">
      <c r="B198" s="124"/>
      <c r="C198" s="126"/>
      <c r="D198" s="124"/>
      <c r="E198" s="121">
        <f t="shared" si="4"/>
        <v>0</v>
      </c>
      <c r="F198" s="125">
        <f t="shared" si="5"/>
        <v>0</v>
      </c>
      <c r="G198" s="123"/>
    </row>
    <row r="199" spans="2:7" x14ac:dyDescent="0.2">
      <c r="B199" s="124"/>
      <c r="C199" s="126"/>
      <c r="D199" s="124"/>
      <c r="E199" s="121">
        <f t="shared" si="4"/>
        <v>0</v>
      </c>
      <c r="F199" s="125">
        <f t="shared" si="5"/>
        <v>0</v>
      </c>
      <c r="G199" s="123"/>
    </row>
    <row r="200" spans="2:7" x14ac:dyDescent="0.2">
      <c r="B200" s="124"/>
      <c r="C200" s="126"/>
      <c r="D200" s="124"/>
      <c r="E200" s="121">
        <f t="shared" si="4"/>
        <v>0</v>
      </c>
      <c r="F200" s="125">
        <f t="shared" si="5"/>
        <v>0</v>
      </c>
      <c r="G200" s="123"/>
    </row>
    <row r="201" spans="2:7" x14ac:dyDescent="0.2">
      <c r="B201" s="124"/>
      <c r="C201" s="126"/>
      <c r="D201" s="124"/>
      <c r="E201" s="121">
        <f t="shared" si="4"/>
        <v>0</v>
      </c>
      <c r="F201" s="125">
        <f t="shared" si="5"/>
        <v>0</v>
      </c>
      <c r="G201" s="123"/>
    </row>
    <row r="202" spans="2:7" x14ac:dyDescent="0.2">
      <c r="B202" s="124"/>
      <c r="C202" s="126"/>
      <c r="D202" s="124"/>
      <c r="E202" s="121">
        <f t="shared" si="4"/>
        <v>0</v>
      </c>
      <c r="F202" s="125">
        <f t="shared" si="5"/>
        <v>0</v>
      </c>
      <c r="G202" s="123"/>
    </row>
    <row r="203" spans="2:7" x14ac:dyDescent="0.2">
      <c r="B203" s="124"/>
      <c r="C203" s="126"/>
      <c r="D203" s="124"/>
      <c r="E203" s="121">
        <f t="shared" si="4"/>
        <v>0</v>
      </c>
      <c r="F203" s="125">
        <f t="shared" si="5"/>
        <v>0</v>
      </c>
      <c r="G203" s="123"/>
    </row>
    <row r="204" spans="2:7" x14ac:dyDescent="0.2">
      <c r="B204" s="124"/>
      <c r="C204" s="126"/>
      <c r="D204" s="124"/>
      <c r="E204" s="121">
        <f t="shared" si="4"/>
        <v>0</v>
      </c>
      <c r="F204" s="125">
        <f t="shared" si="5"/>
        <v>0</v>
      </c>
      <c r="G204" s="123"/>
    </row>
    <row r="205" spans="2:7" x14ac:dyDescent="0.2">
      <c r="B205" s="124"/>
      <c r="C205" s="126"/>
      <c r="D205" s="124"/>
      <c r="E205" s="121">
        <f t="shared" ref="E205:E268" si="6">IFERROR(VLOOKUP(C205,GILookup,2,FALSE),0)</f>
        <v>0</v>
      </c>
      <c r="F205" s="125">
        <f t="shared" si="5"/>
        <v>0</v>
      </c>
      <c r="G205" s="123"/>
    </row>
    <row r="206" spans="2:7" x14ac:dyDescent="0.2">
      <c r="B206" s="124"/>
      <c r="C206" s="126"/>
      <c r="D206" s="124"/>
      <c r="E206" s="121">
        <f t="shared" si="6"/>
        <v>0</v>
      </c>
      <c r="F206" s="125">
        <f t="shared" ref="F206:F269" si="7">SUM(E206*D206)</f>
        <v>0</v>
      </c>
      <c r="G206" s="123"/>
    </row>
    <row r="207" spans="2:7" x14ac:dyDescent="0.2">
      <c r="B207" s="124"/>
      <c r="C207" s="126"/>
      <c r="D207" s="124"/>
      <c r="E207" s="121">
        <f t="shared" si="6"/>
        <v>0</v>
      </c>
      <c r="F207" s="125">
        <f t="shared" si="7"/>
        <v>0</v>
      </c>
      <c r="G207" s="123"/>
    </row>
    <row r="208" spans="2:7" x14ac:dyDescent="0.2">
      <c r="B208" s="124"/>
      <c r="C208" s="126"/>
      <c r="D208" s="124"/>
      <c r="E208" s="121">
        <f t="shared" si="6"/>
        <v>0</v>
      </c>
      <c r="F208" s="125">
        <f t="shared" si="7"/>
        <v>0</v>
      </c>
      <c r="G208" s="123"/>
    </row>
    <row r="209" spans="2:7" x14ac:dyDescent="0.2">
      <c r="B209" s="124"/>
      <c r="C209" s="126"/>
      <c r="D209" s="124"/>
      <c r="E209" s="121">
        <f t="shared" si="6"/>
        <v>0</v>
      </c>
      <c r="F209" s="125">
        <f t="shared" si="7"/>
        <v>0</v>
      </c>
      <c r="G209" s="123"/>
    </row>
    <row r="210" spans="2:7" x14ac:dyDescent="0.2">
      <c r="B210" s="124"/>
      <c r="C210" s="126"/>
      <c r="D210" s="124"/>
      <c r="E210" s="121">
        <f t="shared" si="6"/>
        <v>0</v>
      </c>
      <c r="F210" s="125">
        <f t="shared" si="7"/>
        <v>0</v>
      </c>
      <c r="G210" s="123"/>
    </row>
    <row r="211" spans="2:7" x14ac:dyDescent="0.2">
      <c r="B211" s="124"/>
      <c r="C211" s="126"/>
      <c r="D211" s="124"/>
      <c r="E211" s="121">
        <f t="shared" si="6"/>
        <v>0</v>
      </c>
      <c r="F211" s="125">
        <f t="shared" si="7"/>
        <v>0</v>
      </c>
      <c r="G211" s="123"/>
    </row>
    <row r="212" spans="2:7" x14ac:dyDescent="0.2">
      <c r="B212" s="124"/>
      <c r="C212" s="126"/>
      <c r="D212" s="124"/>
      <c r="E212" s="121">
        <f t="shared" si="6"/>
        <v>0</v>
      </c>
      <c r="F212" s="125">
        <f t="shared" si="7"/>
        <v>0</v>
      </c>
      <c r="G212" s="123"/>
    </row>
    <row r="213" spans="2:7" x14ac:dyDescent="0.2">
      <c r="B213" s="124"/>
      <c r="C213" s="126"/>
      <c r="D213" s="124"/>
      <c r="E213" s="121">
        <f t="shared" si="6"/>
        <v>0</v>
      </c>
      <c r="F213" s="125">
        <f t="shared" si="7"/>
        <v>0</v>
      </c>
      <c r="G213" s="123"/>
    </row>
    <row r="214" spans="2:7" x14ac:dyDescent="0.2">
      <c r="B214" s="124"/>
      <c r="C214" s="126"/>
      <c r="D214" s="124"/>
      <c r="E214" s="121">
        <f t="shared" si="6"/>
        <v>0</v>
      </c>
      <c r="F214" s="125">
        <f t="shared" si="7"/>
        <v>0</v>
      </c>
      <c r="G214" s="123"/>
    </row>
    <row r="215" spans="2:7" x14ac:dyDescent="0.2">
      <c r="B215" s="124"/>
      <c r="C215" s="126"/>
      <c r="D215" s="124"/>
      <c r="E215" s="121">
        <f t="shared" si="6"/>
        <v>0</v>
      </c>
      <c r="F215" s="125">
        <f t="shared" si="7"/>
        <v>0</v>
      </c>
      <c r="G215" s="123"/>
    </row>
    <row r="216" spans="2:7" x14ac:dyDescent="0.2">
      <c r="B216" s="124"/>
      <c r="C216" s="126"/>
      <c r="D216" s="124"/>
      <c r="E216" s="121">
        <f t="shared" si="6"/>
        <v>0</v>
      </c>
      <c r="F216" s="125">
        <f t="shared" si="7"/>
        <v>0</v>
      </c>
      <c r="G216" s="123"/>
    </row>
    <row r="217" spans="2:7" x14ac:dyDescent="0.2">
      <c r="B217" s="124"/>
      <c r="C217" s="126"/>
      <c r="D217" s="124"/>
      <c r="E217" s="121">
        <f t="shared" si="6"/>
        <v>0</v>
      </c>
      <c r="F217" s="125">
        <f t="shared" si="7"/>
        <v>0</v>
      </c>
      <c r="G217" s="123"/>
    </row>
    <row r="218" spans="2:7" x14ac:dyDescent="0.2">
      <c r="B218" s="124"/>
      <c r="C218" s="126"/>
      <c r="D218" s="124"/>
      <c r="E218" s="121">
        <f t="shared" si="6"/>
        <v>0</v>
      </c>
      <c r="F218" s="125">
        <f t="shared" si="7"/>
        <v>0</v>
      </c>
      <c r="G218" s="123"/>
    </row>
    <row r="219" spans="2:7" x14ac:dyDescent="0.2">
      <c r="B219" s="124"/>
      <c r="C219" s="126"/>
      <c r="D219" s="124"/>
      <c r="E219" s="121">
        <f t="shared" si="6"/>
        <v>0</v>
      </c>
      <c r="F219" s="125">
        <f t="shared" si="7"/>
        <v>0</v>
      </c>
      <c r="G219" s="123"/>
    </row>
    <row r="220" spans="2:7" x14ac:dyDescent="0.2">
      <c r="B220" s="124"/>
      <c r="C220" s="126"/>
      <c r="D220" s="124"/>
      <c r="E220" s="121">
        <f t="shared" si="6"/>
        <v>0</v>
      </c>
      <c r="F220" s="125">
        <f t="shared" si="7"/>
        <v>0</v>
      </c>
      <c r="G220" s="123"/>
    </row>
    <row r="221" spans="2:7" x14ac:dyDescent="0.2">
      <c r="B221" s="124"/>
      <c r="C221" s="126"/>
      <c r="D221" s="124"/>
      <c r="E221" s="121">
        <f t="shared" si="6"/>
        <v>0</v>
      </c>
      <c r="F221" s="125">
        <f t="shared" si="7"/>
        <v>0</v>
      </c>
      <c r="G221" s="123"/>
    </row>
    <row r="222" spans="2:7" x14ac:dyDescent="0.2">
      <c r="B222" s="124"/>
      <c r="C222" s="126"/>
      <c r="D222" s="124"/>
      <c r="E222" s="121">
        <f t="shared" si="6"/>
        <v>0</v>
      </c>
      <c r="F222" s="125">
        <f t="shared" si="7"/>
        <v>0</v>
      </c>
      <c r="G222" s="123"/>
    </row>
    <row r="223" spans="2:7" x14ac:dyDescent="0.2">
      <c r="B223" s="124"/>
      <c r="C223" s="126"/>
      <c r="D223" s="124"/>
      <c r="E223" s="121">
        <f t="shared" si="6"/>
        <v>0</v>
      </c>
      <c r="F223" s="125">
        <f t="shared" si="7"/>
        <v>0</v>
      </c>
      <c r="G223" s="123"/>
    </row>
    <row r="224" spans="2:7" x14ac:dyDescent="0.2">
      <c r="B224" s="124"/>
      <c r="C224" s="126"/>
      <c r="D224" s="124"/>
      <c r="E224" s="121">
        <f t="shared" si="6"/>
        <v>0</v>
      </c>
      <c r="F224" s="125">
        <f t="shared" si="7"/>
        <v>0</v>
      </c>
      <c r="G224" s="123"/>
    </row>
    <row r="225" spans="2:7" x14ac:dyDescent="0.2">
      <c r="B225" s="124"/>
      <c r="C225" s="126"/>
      <c r="D225" s="124"/>
      <c r="E225" s="121">
        <f t="shared" si="6"/>
        <v>0</v>
      </c>
      <c r="F225" s="125">
        <f t="shared" si="7"/>
        <v>0</v>
      </c>
      <c r="G225" s="123"/>
    </row>
    <row r="226" spans="2:7" x14ac:dyDescent="0.2">
      <c r="B226" s="124"/>
      <c r="C226" s="126"/>
      <c r="D226" s="124"/>
      <c r="E226" s="121">
        <f t="shared" si="6"/>
        <v>0</v>
      </c>
      <c r="F226" s="125">
        <f t="shared" si="7"/>
        <v>0</v>
      </c>
      <c r="G226" s="123"/>
    </row>
    <row r="227" spans="2:7" x14ac:dyDescent="0.2">
      <c r="B227" s="124"/>
      <c r="C227" s="126"/>
      <c r="D227" s="124"/>
      <c r="E227" s="121">
        <f t="shared" si="6"/>
        <v>0</v>
      </c>
      <c r="F227" s="125">
        <f t="shared" si="7"/>
        <v>0</v>
      </c>
      <c r="G227" s="123"/>
    </row>
    <row r="228" spans="2:7" x14ac:dyDescent="0.2">
      <c r="B228" s="124"/>
      <c r="C228" s="126"/>
      <c r="D228" s="124"/>
      <c r="E228" s="121">
        <f t="shared" si="6"/>
        <v>0</v>
      </c>
      <c r="F228" s="125">
        <f t="shared" si="7"/>
        <v>0</v>
      </c>
      <c r="G228" s="123"/>
    </row>
    <row r="229" spans="2:7" x14ac:dyDescent="0.2">
      <c r="B229" s="124"/>
      <c r="C229" s="126"/>
      <c r="D229" s="124"/>
      <c r="E229" s="121">
        <f t="shared" si="6"/>
        <v>0</v>
      </c>
      <c r="F229" s="125">
        <f t="shared" si="7"/>
        <v>0</v>
      </c>
      <c r="G229" s="123"/>
    </row>
    <row r="230" spans="2:7" x14ac:dyDescent="0.2">
      <c r="B230" s="124"/>
      <c r="C230" s="126"/>
      <c r="D230" s="124"/>
      <c r="E230" s="121">
        <f t="shared" si="6"/>
        <v>0</v>
      </c>
      <c r="F230" s="125">
        <f t="shared" si="7"/>
        <v>0</v>
      </c>
      <c r="G230" s="123"/>
    </row>
    <row r="231" spans="2:7" x14ac:dyDescent="0.2">
      <c r="B231" s="124"/>
      <c r="C231" s="126"/>
      <c r="D231" s="124"/>
      <c r="E231" s="121">
        <f t="shared" si="6"/>
        <v>0</v>
      </c>
      <c r="F231" s="125">
        <f t="shared" si="7"/>
        <v>0</v>
      </c>
      <c r="G231" s="123"/>
    </row>
    <row r="232" spans="2:7" x14ac:dyDescent="0.2">
      <c r="B232" s="124"/>
      <c r="C232" s="126"/>
      <c r="D232" s="124"/>
      <c r="E232" s="121">
        <f t="shared" si="6"/>
        <v>0</v>
      </c>
      <c r="F232" s="125">
        <f t="shared" si="7"/>
        <v>0</v>
      </c>
      <c r="G232" s="123"/>
    </row>
    <row r="233" spans="2:7" x14ac:dyDescent="0.2">
      <c r="B233" s="124"/>
      <c r="C233" s="126"/>
      <c r="D233" s="124"/>
      <c r="E233" s="121">
        <f t="shared" si="6"/>
        <v>0</v>
      </c>
      <c r="F233" s="125">
        <f t="shared" si="7"/>
        <v>0</v>
      </c>
      <c r="G233" s="123"/>
    </row>
    <row r="234" spans="2:7" x14ac:dyDescent="0.2">
      <c r="B234" s="124"/>
      <c r="C234" s="126"/>
      <c r="D234" s="124"/>
      <c r="E234" s="121">
        <f t="shared" si="6"/>
        <v>0</v>
      </c>
      <c r="F234" s="125">
        <f t="shared" si="7"/>
        <v>0</v>
      </c>
      <c r="G234" s="123"/>
    </row>
    <row r="235" spans="2:7" x14ac:dyDescent="0.2">
      <c r="B235" s="124"/>
      <c r="C235" s="126"/>
      <c r="D235" s="124"/>
      <c r="E235" s="121">
        <f t="shared" si="6"/>
        <v>0</v>
      </c>
      <c r="F235" s="125">
        <f t="shared" si="7"/>
        <v>0</v>
      </c>
      <c r="G235" s="123"/>
    </row>
    <row r="236" spans="2:7" x14ac:dyDescent="0.2">
      <c r="B236" s="124"/>
      <c r="C236" s="126"/>
      <c r="D236" s="124"/>
      <c r="E236" s="121">
        <f t="shared" si="6"/>
        <v>0</v>
      </c>
      <c r="F236" s="125">
        <f t="shared" si="7"/>
        <v>0</v>
      </c>
      <c r="G236" s="123"/>
    </row>
    <row r="237" spans="2:7" x14ac:dyDescent="0.2">
      <c r="B237" s="124"/>
      <c r="C237" s="126"/>
      <c r="D237" s="124"/>
      <c r="E237" s="121">
        <f t="shared" si="6"/>
        <v>0</v>
      </c>
      <c r="F237" s="125">
        <f t="shared" si="7"/>
        <v>0</v>
      </c>
      <c r="G237" s="123"/>
    </row>
    <row r="238" spans="2:7" x14ac:dyDescent="0.2">
      <c r="B238" s="124"/>
      <c r="C238" s="126"/>
      <c r="D238" s="124"/>
      <c r="E238" s="121">
        <f t="shared" si="6"/>
        <v>0</v>
      </c>
      <c r="F238" s="125">
        <f t="shared" si="7"/>
        <v>0</v>
      </c>
      <c r="G238" s="123"/>
    </row>
    <row r="239" spans="2:7" x14ac:dyDescent="0.2">
      <c r="B239" s="124"/>
      <c r="C239" s="126"/>
      <c r="D239" s="124"/>
      <c r="E239" s="121">
        <f t="shared" si="6"/>
        <v>0</v>
      </c>
      <c r="F239" s="125">
        <f t="shared" si="7"/>
        <v>0</v>
      </c>
      <c r="G239" s="123"/>
    </row>
    <row r="240" spans="2:7" x14ac:dyDescent="0.2">
      <c r="B240" s="124"/>
      <c r="C240" s="126"/>
      <c r="D240" s="124"/>
      <c r="E240" s="121">
        <f t="shared" si="6"/>
        <v>0</v>
      </c>
      <c r="F240" s="125">
        <f t="shared" si="7"/>
        <v>0</v>
      </c>
      <c r="G240" s="123"/>
    </row>
    <row r="241" spans="2:7" x14ac:dyDescent="0.2">
      <c r="B241" s="124"/>
      <c r="C241" s="126"/>
      <c r="D241" s="124"/>
      <c r="E241" s="121">
        <f t="shared" si="6"/>
        <v>0</v>
      </c>
      <c r="F241" s="125">
        <f t="shared" si="7"/>
        <v>0</v>
      </c>
      <c r="G241" s="123"/>
    </row>
    <row r="242" spans="2:7" x14ac:dyDescent="0.2">
      <c r="B242" s="124"/>
      <c r="C242" s="126"/>
      <c r="D242" s="124"/>
      <c r="E242" s="121">
        <f t="shared" si="6"/>
        <v>0</v>
      </c>
      <c r="F242" s="125">
        <f t="shared" si="7"/>
        <v>0</v>
      </c>
      <c r="G242" s="123"/>
    </row>
    <row r="243" spans="2:7" x14ac:dyDescent="0.2">
      <c r="B243" s="124"/>
      <c r="C243" s="126"/>
      <c r="D243" s="124"/>
      <c r="E243" s="121">
        <f t="shared" si="6"/>
        <v>0</v>
      </c>
      <c r="F243" s="125">
        <f t="shared" si="7"/>
        <v>0</v>
      </c>
      <c r="G243" s="123"/>
    </row>
    <row r="244" spans="2:7" x14ac:dyDescent="0.2">
      <c r="B244" s="124"/>
      <c r="C244" s="126"/>
      <c r="D244" s="124"/>
      <c r="E244" s="121">
        <f t="shared" si="6"/>
        <v>0</v>
      </c>
      <c r="F244" s="125">
        <f t="shared" si="7"/>
        <v>0</v>
      </c>
      <c r="G244" s="123"/>
    </row>
    <row r="245" spans="2:7" x14ac:dyDescent="0.2">
      <c r="B245" s="124"/>
      <c r="C245" s="126"/>
      <c r="D245" s="124"/>
      <c r="E245" s="121">
        <f t="shared" si="6"/>
        <v>0</v>
      </c>
      <c r="F245" s="125">
        <f t="shared" si="7"/>
        <v>0</v>
      </c>
      <c r="G245" s="123"/>
    </row>
    <row r="246" spans="2:7" x14ac:dyDescent="0.2">
      <c r="B246" s="124"/>
      <c r="C246" s="126"/>
      <c r="D246" s="124"/>
      <c r="E246" s="121">
        <f t="shared" si="6"/>
        <v>0</v>
      </c>
      <c r="F246" s="125">
        <f t="shared" si="7"/>
        <v>0</v>
      </c>
      <c r="G246" s="123"/>
    </row>
    <row r="247" spans="2:7" x14ac:dyDescent="0.2">
      <c r="B247" s="124"/>
      <c r="C247" s="126"/>
      <c r="D247" s="124"/>
      <c r="E247" s="121">
        <f t="shared" si="6"/>
        <v>0</v>
      </c>
      <c r="F247" s="125">
        <f t="shared" si="7"/>
        <v>0</v>
      </c>
      <c r="G247" s="123"/>
    </row>
    <row r="248" spans="2:7" x14ac:dyDescent="0.2">
      <c r="B248" s="124"/>
      <c r="C248" s="126"/>
      <c r="D248" s="124"/>
      <c r="E248" s="121">
        <f t="shared" si="6"/>
        <v>0</v>
      </c>
      <c r="F248" s="125">
        <f t="shared" si="7"/>
        <v>0</v>
      </c>
      <c r="G248" s="123"/>
    </row>
    <row r="249" spans="2:7" x14ac:dyDescent="0.2">
      <c r="B249" s="124"/>
      <c r="C249" s="126"/>
      <c r="D249" s="124"/>
      <c r="E249" s="121">
        <f t="shared" si="6"/>
        <v>0</v>
      </c>
      <c r="F249" s="125">
        <f t="shared" si="7"/>
        <v>0</v>
      </c>
      <c r="G249" s="123"/>
    </row>
    <row r="250" spans="2:7" x14ac:dyDescent="0.2">
      <c r="B250" s="124"/>
      <c r="C250" s="126"/>
      <c r="D250" s="124"/>
      <c r="E250" s="121">
        <f t="shared" si="6"/>
        <v>0</v>
      </c>
      <c r="F250" s="125">
        <f t="shared" si="7"/>
        <v>0</v>
      </c>
      <c r="G250" s="123"/>
    </row>
    <row r="251" spans="2:7" x14ac:dyDescent="0.2">
      <c r="B251" s="124"/>
      <c r="C251" s="126"/>
      <c r="D251" s="124"/>
      <c r="E251" s="121">
        <f t="shared" si="6"/>
        <v>0</v>
      </c>
      <c r="F251" s="125">
        <f t="shared" si="7"/>
        <v>0</v>
      </c>
      <c r="G251" s="123"/>
    </row>
    <row r="252" spans="2:7" x14ac:dyDescent="0.2">
      <c r="B252" s="124"/>
      <c r="C252" s="126"/>
      <c r="D252" s="124"/>
      <c r="E252" s="121">
        <f t="shared" si="6"/>
        <v>0</v>
      </c>
      <c r="F252" s="125">
        <f t="shared" si="7"/>
        <v>0</v>
      </c>
      <c r="G252" s="123"/>
    </row>
    <row r="253" spans="2:7" x14ac:dyDescent="0.2">
      <c r="B253" s="124"/>
      <c r="C253" s="126"/>
      <c r="D253" s="124"/>
      <c r="E253" s="121">
        <f t="shared" si="6"/>
        <v>0</v>
      </c>
      <c r="F253" s="125">
        <f t="shared" si="7"/>
        <v>0</v>
      </c>
      <c r="G253" s="123"/>
    </row>
    <row r="254" spans="2:7" x14ac:dyDescent="0.2">
      <c r="B254" s="124"/>
      <c r="C254" s="126"/>
      <c r="D254" s="124"/>
      <c r="E254" s="121">
        <f t="shared" si="6"/>
        <v>0</v>
      </c>
      <c r="F254" s="125">
        <f t="shared" si="7"/>
        <v>0</v>
      </c>
      <c r="G254" s="123"/>
    </row>
    <row r="255" spans="2:7" x14ac:dyDescent="0.2">
      <c r="B255" s="124"/>
      <c r="C255" s="126"/>
      <c r="D255" s="124"/>
      <c r="E255" s="121">
        <f t="shared" si="6"/>
        <v>0</v>
      </c>
      <c r="F255" s="125">
        <f t="shared" si="7"/>
        <v>0</v>
      </c>
      <c r="G255" s="123"/>
    </row>
    <row r="256" spans="2:7" x14ac:dyDescent="0.2">
      <c r="B256" s="124"/>
      <c r="C256" s="126"/>
      <c r="D256" s="124"/>
      <c r="E256" s="121">
        <f t="shared" si="6"/>
        <v>0</v>
      </c>
      <c r="F256" s="125">
        <f t="shared" si="7"/>
        <v>0</v>
      </c>
      <c r="G256" s="123"/>
    </row>
    <row r="257" spans="2:7" x14ac:dyDescent="0.2">
      <c r="B257" s="124"/>
      <c r="C257" s="126"/>
      <c r="D257" s="124"/>
      <c r="E257" s="121">
        <f t="shared" si="6"/>
        <v>0</v>
      </c>
      <c r="F257" s="125">
        <f t="shared" si="7"/>
        <v>0</v>
      </c>
      <c r="G257" s="123"/>
    </row>
    <row r="258" spans="2:7" x14ac:dyDescent="0.2">
      <c r="B258" s="124"/>
      <c r="C258" s="126"/>
      <c r="D258" s="124"/>
      <c r="E258" s="121">
        <f t="shared" si="6"/>
        <v>0</v>
      </c>
      <c r="F258" s="125">
        <f t="shared" si="7"/>
        <v>0</v>
      </c>
      <c r="G258" s="123"/>
    </row>
    <row r="259" spans="2:7" x14ac:dyDescent="0.2">
      <c r="B259" s="124"/>
      <c r="C259" s="126"/>
      <c r="D259" s="124"/>
      <c r="E259" s="121">
        <f t="shared" si="6"/>
        <v>0</v>
      </c>
      <c r="F259" s="125">
        <f t="shared" si="7"/>
        <v>0</v>
      </c>
      <c r="G259" s="123"/>
    </row>
    <row r="260" spans="2:7" x14ac:dyDescent="0.2">
      <c r="B260" s="124"/>
      <c r="C260" s="126"/>
      <c r="D260" s="124"/>
      <c r="E260" s="121">
        <f t="shared" si="6"/>
        <v>0</v>
      </c>
      <c r="F260" s="125">
        <f t="shared" si="7"/>
        <v>0</v>
      </c>
      <c r="G260" s="123"/>
    </row>
    <row r="261" spans="2:7" x14ac:dyDescent="0.2">
      <c r="B261" s="124"/>
      <c r="C261" s="126"/>
      <c r="D261" s="124"/>
      <c r="E261" s="121">
        <f t="shared" si="6"/>
        <v>0</v>
      </c>
      <c r="F261" s="125">
        <f t="shared" si="7"/>
        <v>0</v>
      </c>
      <c r="G261" s="123"/>
    </row>
    <row r="262" spans="2:7" x14ac:dyDescent="0.2">
      <c r="B262" s="124"/>
      <c r="C262" s="126"/>
      <c r="D262" s="124"/>
      <c r="E262" s="121">
        <f t="shared" si="6"/>
        <v>0</v>
      </c>
      <c r="F262" s="125">
        <f t="shared" si="7"/>
        <v>0</v>
      </c>
      <c r="G262" s="123"/>
    </row>
    <row r="263" spans="2:7" x14ac:dyDescent="0.2">
      <c r="B263" s="124"/>
      <c r="C263" s="126"/>
      <c r="D263" s="124"/>
      <c r="E263" s="121">
        <f t="shared" si="6"/>
        <v>0</v>
      </c>
      <c r="F263" s="125">
        <f t="shared" si="7"/>
        <v>0</v>
      </c>
      <c r="G263" s="123"/>
    </row>
    <row r="264" spans="2:7" x14ac:dyDescent="0.2">
      <c r="B264" s="124"/>
      <c r="C264" s="126"/>
      <c r="D264" s="124"/>
      <c r="E264" s="121">
        <f t="shared" si="6"/>
        <v>0</v>
      </c>
      <c r="F264" s="125">
        <f t="shared" si="7"/>
        <v>0</v>
      </c>
      <c r="G264" s="123"/>
    </row>
    <row r="265" spans="2:7" x14ac:dyDescent="0.2">
      <c r="B265" s="124"/>
      <c r="C265" s="126"/>
      <c r="D265" s="124"/>
      <c r="E265" s="121">
        <f t="shared" si="6"/>
        <v>0</v>
      </c>
      <c r="F265" s="125">
        <f t="shared" si="7"/>
        <v>0</v>
      </c>
      <c r="G265" s="123"/>
    </row>
    <row r="266" spans="2:7" x14ac:dyDescent="0.2">
      <c r="B266" s="124"/>
      <c r="C266" s="126"/>
      <c r="D266" s="124"/>
      <c r="E266" s="121">
        <f t="shared" si="6"/>
        <v>0</v>
      </c>
      <c r="F266" s="125">
        <f t="shared" si="7"/>
        <v>0</v>
      </c>
      <c r="G266" s="123"/>
    </row>
    <row r="267" spans="2:7" x14ac:dyDescent="0.2">
      <c r="B267" s="124"/>
      <c r="C267" s="126"/>
      <c r="D267" s="124"/>
      <c r="E267" s="121">
        <f t="shared" si="6"/>
        <v>0</v>
      </c>
      <c r="F267" s="125">
        <f t="shared" si="7"/>
        <v>0</v>
      </c>
      <c r="G267" s="123"/>
    </row>
    <row r="268" spans="2:7" x14ac:dyDescent="0.2">
      <c r="B268" s="124"/>
      <c r="C268" s="126"/>
      <c r="D268" s="124"/>
      <c r="E268" s="121">
        <f t="shared" si="6"/>
        <v>0</v>
      </c>
      <c r="F268" s="125">
        <f t="shared" si="7"/>
        <v>0</v>
      </c>
      <c r="G268" s="123"/>
    </row>
    <row r="269" spans="2:7" x14ac:dyDescent="0.2">
      <c r="B269" s="124"/>
      <c r="C269" s="126"/>
      <c r="D269" s="124"/>
      <c r="E269" s="121">
        <f t="shared" ref="E269:E332" si="8">IFERROR(VLOOKUP(C269,GILookup,2,FALSE),0)</f>
        <v>0</v>
      </c>
      <c r="F269" s="125">
        <f t="shared" si="7"/>
        <v>0</v>
      </c>
      <c r="G269" s="123"/>
    </row>
    <row r="270" spans="2:7" x14ac:dyDescent="0.2">
      <c r="B270" s="124"/>
      <c r="C270" s="126"/>
      <c r="D270" s="124"/>
      <c r="E270" s="121">
        <f t="shared" si="8"/>
        <v>0</v>
      </c>
      <c r="F270" s="125">
        <f t="shared" ref="F270:F333" si="9">SUM(E270*D270)</f>
        <v>0</v>
      </c>
      <c r="G270" s="123"/>
    </row>
    <row r="271" spans="2:7" x14ac:dyDescent="0.2">
      <c r="B271" s="124"/>
      <c r="C271" s="126"/>
      <c r="D271" s="124"/>
      <c r="E271" s="121">
        <f t="shared" si="8"/>
        <v>0</v>
      </c>
      <c r="F271" s="125">
        <f t="shared" si="9"/>
        <v>0</v>
      </c>
      <c r="G271" s="123"/>
    </row>
    <row r="272" spans="2:7" x14ac:dyDescent="0.2">
      <c r="B272" s="124"/>
      <c r="C272" s="126"/>
      <c r="D272" s="124"/>
      <c r="E272" s="121">
        <f t="shared" si="8"/>
        <v>0</v>
      </c>
      <c r="F272" s="125">
        <f t="shared" si="9"/>
        <v>0</v>
      </c>
      <c r="G272" s="123"/>
    </row>
    <row r="273" spans="2:7" x14ac:dyDescent="0.2">
      <c r="B273" s="124"/>
      <c r="C273" s="126"/>
      <c r="D273" s="124"/>
      <c r="E273" s="121">
        <f t="shared" si="8"/>
        <v>0</v>
      </c>
      <c r="F273" s="125">
        <f t="shared" si="9"/>
        <v>0</v>
      </c>
      <c r="G273" s="123"/>
    </row>
    <row r="274" spans="2:7" x14ac:dyDescent="0.2">
      <c r="B274" s="124"/>
      <c r="C274" s="126"/>
      <c r="D274" s="124"/>
      <c r="E274" s="121">
        <f t="shared" si="8"/>
        <v>0</v>
      </c>
      <c r="F274" s="125">
        <f t="shared" si="9"/>
        <v>0</v>
      </c>
      <c r="G274" s="123"/>
    </row>
    <row r="275" spans="2:7" x14ac:dyDescent="0.2">
      <c r="B275" s="124"/>
      <c r="C275" s="126"/>
      <c r="D275" s="124"/>
      <c r="E275" s="121">
        <f t="shared" si="8"/>
        <v>0</v>
      </c>
      <c r="F275" s="125">
        <f t="shared" si="9"/>
        <v>0</v>
      </c>
      <c r="G275" s="123"/>
    </row>
    <row r="276" spans="2:7" x14ac:dyDescent="0.2">
      <c r="B276" s="124"/>
      <c r="C276" s="126"/>
      <c r="D276" s="124"/>
      <c r="E276" s="121">
        <f t="shared" si="8"/>
        <v>0</v>
      </c>
      <c r="F276" s="125">
        <f t="shared" si="9"/>
        <v>0</v>
      </c>
      <c r="G276" s="123"/>
    </row>
    <row r="277" spans="2:7" x14ac:dyDescent="0.2">
      <c r="B277" s="124"/>
      <c r="C277" s="126"/>
      <c r="D277" s="124"/>
      <c r="E277" s="121">
        <f t="shared" si="8"/>
        <v>0</v>
      </c>
      <c r="F277" s="125">
        <f t="shared" si="9"/>
        <v>0</v>
      </c>
      <c r="G277" s="123"/>
    </row>
    <row r="278" spans="2:7" x14ac:dyDescent="0.2">
      <c r="B278" s="124"/>
      <c r="C278" s="126"/>
      <c r="D278" s="124"/>
      <c r="E278" s="121">
        <f t="shared" si="8"/>
        <v>0</v>
      </c>
      <c r="F278" s="125">
        <f t="shared" si="9"/>
        <v>0</v>
      </c>
      <c r="G278" s="123"/>
    </row>
    <row r="279" spans="2:7" x14ac:dyDescent="0.2">
      <c r="B279" s="124"/>
      <c r="C279" s="126"/>
      <c r="D279" s="124"/>
      <c r="E279" s="121">
        <f t="shared" si="8"/>
        <v>0</v>
      </c>
      <c r="F279" s="125">
        <f t="shared" si="9"/>
        <v>0</v>
      </c>
      <c r="G279" s="123"/>
    </row>
    <row r="280" spans="2:7" x14ac:dyDescent="0.2">
      <c r="B280" s="124"/>
      <c r="C280" s="126"/>
      <c r="D280" s="124"/>
      <c r="E280" s="121">
        <f t="shared" si="8"/>
        <v>0</v>
      </c>
      <c r="F280" s="125">
        <f t="shared" si="9"/>
        <v>0</v>
      </c>
      <c r="G280" s="123"/>
    </row>
    <row r="281" spans="2:7" x14ac:dyDescent="0.2">
      <c r="B281" s="124"/>
      <c r="C281" s="126"/>
      <c r="D281" s="124"/>
      <c r="E281" s="121">
        <f t="shared" si="8"/>
        <v>0</v>
      </c>
      <c r="F281" s="125">
        <f t="shared" si="9"/>
        <v>0</v>
      </c>
      <c r="G281" s="123"/>
    </row>
    <row r="282" spans="2:7" x14ac:dyDescent="0.2">
      <c r="B282" s="124"/>
      <c r="C282" s="126"/>
      <c r="D282" s="124"/>
      <c r="E282" s="121">
        <f t="shared" si="8"/>
        <v>0</v>
      </c>
      <c r="F282" s="125">
        <f t="shared" si="9"/>
        <v>0</v>
      </c>
      <c r="G282" s="123"/>
    </row>
    <row r="283" spans="2:7" x14ac:dyDescent="0.2">
      <c r="B283" s="124"/>
      <c r="C283" s="126"/>
      <c r="D283" s="124"/>
      <c r="E283" s="121">
        <f t="shared" si="8"/>
        <v>0</v>
      </c>
      <c r="F283" s="125">
        <f t="shared" si="9"/>
        <v>0</v>
      </c>
      <c r="G283" s="123"/>
    </row>
    <row r="284" spans="2:7" x14ac:dyDescent="0.2">
      <c r="B284" s="124"/>
      <c r="C284" s="126"/>
      <c r="D284" s="124"/>
      <c r="E284" s="121">
        <f t="shared" si="8"/>
        <v>0</v>
      </c>
      <c r="F284" s="125">
        <f t="shared" si="9"/>
        <v>0</v>
      </c>
      <c r="G284" s="123"/>
    </row>
    <row r="285" spans="2:7" x14ac:dyDescent="0.2">
      <c r="B285" s="124"/>
      <c r="C285" s="126"/>
      <c r="D285" s="124"/>
      <c r="E285" s="121">
        <f t="shared" si="8"/>
        <v>0</v>
      </c>
      <c r="F285" s="125">
        <f t="shared" si="9"/>
        <v>0</v>
      </c>
      <c r="G285" s="123"/>
    </row>
    <row r="286" spans="2:7" x14ac:dyDescent="0.2">
      <c r="B286" s="124"/>
      <c r="C286" s="126"/>
      <c r="D286" s="124"/>
      <c r="E286" s="121">
        <f t="shared" si="8"/>
        <v>0</v>
      </c>
      <c r="F286" s="125">
        <f t="shared" si="9"/>
        <v>0</v>
      </c>
      <c r="G286" s="123"/>
    </row>
    <row r="287" spans="2:7" x14ac:dyDescent="0.2">
      <c r="B287" s="124"/>
      <c r="C287" s="126"/>
      <c r="D287" s="124"/>
      <c r="E287" s="121">
        <f t="shared" si="8"/>
        <v>0</v>
      </c>
      <c r="F287" s="125">
        <f t="shared" si="9"/>
        <v>0</v>
      </c>
      <c r="G287" s="123"/>
    </row>
    <row r="288" spans="2:7" x14ac:dyDescent="0.2">
      <c r="B288" s="124"/>
      <c r="C288" s="126"/>
      <c r="D288" s="124"/>
      <c r="E288" s="121">
        <f t="shared" si="8"/>
        <v>0</v>
      </c>
      <c r="F288" s="125">
        <f t="shared" si="9"/>
        <v>0</v>
      </c>
      <c r="G288" s="123"/>
    </row>
    <row r="289" spans="2:7" x14ac:dyDescent="0.2">
      <c r="B289" s="124"/>
      <c r="C289" s="126"/>
      <c r="D289" s="124"/>
      <c r="E289" s="121">
        <f t="shared" si="8"/>
        <v>0</v>
      </c>
      <c r="F289" s="125">
        <f t="shared" si="9"/>
        <v>0</v>
      </c>
      <c r="G289" s="123"/>
    </row>
    <row r="290" spans="2:7" x14ac:dyDescent="0.2">
      <c r="B290" s="124"/>
      <c r="C290" s="126"/>
      <c r="D290" s="124"/>
      <c r="E290" s="121">
        <f t="shared" si="8"/>
        <v>0</v>
      </c>
      <c r="F290" s="125">
        <f t="shared" si="9"/>
        <v>0</v>
      </c>
      <c r="G290" s="123"/>
    </row>
    <row r="291" spans="2:7" x14ac:dyDescent="0.2">
      <c r="B291" s="124"/>
      <c r="C291" s="126"/>
      <c r="D291" s="124"/>
      <c r="E291" s="121">
        <f t="shared" si="8"/>
        <v>0</v>
      </c>
      <c r="F291" s="125">
        <f t="shared" si="9"/>
        <v>0</v>
      </c>
      <c r="G291" s="123"/>
    </row>
    <row r="292" spans="2:7" x14ac:dyDescent="0.2">
      <c r="B292" s="124"/>
      <c r="C292" s="126"/>
      <c r="D292" s="124"/>
      <c r="E292" s="121">
        <f t="shared" si="8"/>
        <v>0</v>
      </c>
      <c r="F292" s="125">
        <f t="shared" si="9"/>
        <v>0</v>
      </c>
      <c r="G292" s="123"/>
    </row>
    <row r="293" spans="2:7" x14ac:dyDescent="0.2">
      <c r="B293" s="124"/>
      <c r="C293" s="126"/>
      <c r="D293" s="124"/>
      <c r="E293" s="121">
        <f t="shared" si="8"/>
        <v>0</v>
      </c>
      <c r="F293" s="125">
        <f t="shared" si="9"/>
        <v>0</v>
      </c>
      <c r="G293" s="123"/>
    </row>
    <row r="294" spans="2:7" x14ac:dyDescent="0.2">
      <c r="B294" s="124"/>
      <c r="C294" s="126"/>
      <c r="D294" s="124"/>
      <c r="E294" s="121">
        <f t="shared" si="8"/>
        <v>0</v>
      </c>
      <c r="F294" s="125">
        <f t="shared" si="9"/>
        <v>0</v>
      </c>
      <c r="G294" s="123"/>
    </row>
    <row r="295" spans="2:7" x14ac:dyDescent="0.2">
      <c r="B295" s="124"/>
      <c r="C295" s="126"/>
      <c r="D295" s="124"/>
      <c r="E295" s="121">
        <f t="shared" si="8"/>
        <v>0</v>
      </c>
      <c r="F295" s="125">
        <f t="shared" si="9"/>
        <v>0</v>
      </c>
      <c r="G295" s="123"/>
    </row>
    <row r="296" spans="2:7" x14ac:dyDescent="0.2">
      <c r="B296" s="124"/>
      <c r="C296" s="126"/>
      <c r="D296" s="124"/>
      <c r="E296" s="121">
        <f t="shared" si="8"/>
        <v>0</v>
      </c>
      <c r="F296" s="125">
        <f t="shared" si="9"/>
        <v>0</v>
      </c>
      <c r="G296" s="123"/>
    </row>
    <row r="297" spans="2:7" x14ac:dyDescent="0.2">
      <c r="B297" s="124"/>
      <c r="C297" s="126"/>
      <c r="D297" s="124"/>
      <c r="E297" s="121">
        <f t="shared" si="8"/>
        <v>0</v>
      </c>
      <c r="F297" s="125">
        <f t="shared" si="9"/>
        <v>0</v>
      </c>
      <c r="G297" s="123"/>
    </row>
    <row r="298" spans="2:7" x14ac:dyDescent="0.2">
      <c r="B298" s="124"/>
      <c r="C298" s="126"/>
      <c r="D298" s="124"/>
      <c r="E298" s="121">
        <f t="shared" si="8"/>
        <v>0</v>
      </c>
      <c r="F298" s="125">
        <f t="shared" si="9"/>
        <v>0</v>
      </c>
      <c r="G298" s="123"/>
    </row>
    <row r="299" spans="2:7" x14ac:dyDescent="0.2">
      <c r="B299" s="124"/>
      <c r="C299" s="126"/>
      <c r="D299" s="124"/>
      <c r="E299" s="121">
        <f t="shared" si="8"/>
        <v>0</v>
      </c>
      <c r="F299" s="125">
        <f t="shared" si="9"/>
        <v>0</v>
      </c>
      <c r="G299" s="123"/>
    </row>
    <row r="300" spans="2:7" x14ac:dyDescent="0.2">
      <c r="B300" s="124"/>
      <c r="C300" s="126"/>
      <c r="D300" s="124"/>
      <c r="E300" s="121">
        <f t="shared" si="8"/>
        <v>0</v>
      </c>
      <c r="F300" s="125">
        <f t="shared" si="9"/>
        <v>0</v>
      </c>
      <c r="G300" s="123"/>
    </row>
    <row r="301" spans="2:7" x14ac:dyDescent="0.2">
      <c r="B301" s="124"/>
      <c r="C301" s="126"/>
      <c r="D301" s="124"/>
      <c r="E301" s="121">
        <f t="shared" si="8"/>
        <v>0</v>
      </c>
      <c r="F301" s="125">
        <f t="shared" si="9"/>
        <v>0</v>
      </c>
      <c r="G301" s="123"/>
    </row>
    <row r="302" spans="2:7" x14ac:dyDescent="0.2">
      <c r="B302" s="124"/>
      <c r="C302" s="126"/>
      <c r="D302" s="124"/>
      <c r="E302" s="121">
        <f t="shared" si="8"/>
        <v>0</v>
      </c>
      <c r="F302" s="125">
        <f t="shared" si="9"/>
        <v>0</v>
      </c>
      <c r="G302" s="123"/>
    </row>
    <row r="303" spans="2:7" x14ac:dyDescent="0.2">
      <c r="B303" s="124"/>
      <c r="C303" s="126"/>
      <c r="D303" s="124"/>
      <c r="E303" s="121">
        <f t="shared" si="8"/>
        <v>0</v>
      </c>
      <c r="F303" s="125">
        <f t="shared" si="9"/>
        <v>0</v>
      </c>
      <c r="G303" s="123"/>
    </row>
    <row r="304" spans="2:7" x14ac:dyDescent="0.2">
      <c r="B304" s="124"/>
      <c r="C304" s="126"/>
      <c r="D304" s="124"/>
      <c r="E304" s="121">
        <f t="shared" si="8"/>
        <v>0</v>
      </c>
      <c r="F304" s="125">
        <f t="shared" si="9"/>
        <v>0</v>
      </c>
      <c r="G304" s="123"/>
    </row>
    <row r="305" spans="2:7" x14ac:dyDescent="0.2">
      <c r="B305" s="124"/>
      <c r="C305" s="126"/>
      <c r="D305" s="124"/>
      <c r="E305" s="121">
        <f t="shared" si="8"/>
        <v>0</v>
      </c>
      <c r="F305" s="125">
        <f t="shared" si="9"/>
        <v>0</v>
      </c>
      <c r="G305" s="123"/>
    </row>
    <row r="306" spans="2:7" x14ac:dyDescent="0.2">
      <c r="B306" s="124"/>
      <c r="C306" s="126"/>
      <c r="D306" s="124"/>
      <c r="E306" s="121">
        <f t="shared" si="8"/>
        <v>0</v>
      </c>
      <c r="F306" s="125">
        <f t="shared" si="9"/>
        <v>0</v>
      </c>
      <c r="G306" s="123"/>
    </row>
    <row r="307" spans="2:7" x14ac:dyDescent="0.2">
      <c r="B307" s="124"/>
      <c r="C307" s="126"/>
      <c r="D307" s="124"/>
      <c r="E307" s="121">
        <f t="shared" si="8"/>
        <v>0</v>
      </c>
      <c r="F307" s="125">
        <f t="shared" si="9"/>
        <v>0</v>
      </c>
      <c r="G307" s="123"/>
    </row>
    <row r="308" spans="2:7" x14ac:dyDescent="0.2">
      <c r="B308" s="124"/>
      <c r="C308" s="126"/>
      <c r="D308" s="124"/>
      <c r="E308" s="121">
        <f t="shared" si="8"/>
        <v>0</v>
      </c>
      <c r="F308" s="125">
        <f t="shared" si="9"/>
        <v>0</v>
      </c>
      <c r="G308" s="123"/>
    </row>
    <row r="309" spans="2:7" x14ac:dyDescent="0.2">
      <c r="B309" s="124"/>
      <c r="C309" s="126"/>
      <c r="D309" s="124"/>
      <c r="E309" s="121">
        <f t="shared" si="8"/>
        <v>0</v>
      </c>
      <c r="F309" s="125">
        <f t="shared" si="9"/>
        <v>0</v>
      </c>
      <c r="G309" s="123"/>
    </row>
    <row r="310" spans="2:7" x14ac:dyDescent="0.2">
      <c r="B310" s="124"/>
      <c r="C310" s="126"/>
      <c r="D310" s="124"/>
      <c r="E310" s="121">
        <f t="shared" si="8"/>
        <v>0</v>
      </c>
      <c r="F310" s="125">
        <f t="shared" si="9"/>
        <v>0</v>
      </c>
      <c r="G310" s="123"/>
    </row>
    <row r="311" spans="2:7" x14ac:dyDescent="0.2">
      <c r="B311" s="124"/>
      <c r="C311" s="126"/>
      <c r="D311" s="124"/>
      <c r="E311" s="121">
        <f t="shared" si="8"/>
        <v>0</v>
      </c>
      <c r="F311" s="125">
        <f t="shared" si="9"/>
        <v>0</v>
      </c>
      <c r="G311" s="123"/>
    </row>
    <row r="312" spans="2:7" x14ac:dyDescent="0.2">
      <c r="B312" s="124"/>
      <c r="C312" s="126"/>
      <c r="D312" s="124"/>
      <c r="E312" s="121">
        <f t="shared" si="8"/>
        <v>0</v>
      </c>
      <c r="F312" s="125">
        <f t="shared" si="9"/>
        <v>0</v>
      </c>
      <c r="G312" s="123"/>
    </row>
    <row r="313" spans="2:7" x14ac:dyDescent="0.2">
      <c r="B313" s="124"/>
      <c r="C313" s="126"/>
      <c r="D313" s="124"/>
      <c r="E313" s="121">
        <f t="shared" si="8"/>
        <v>0</v>
      </c>
      <c r="F313" s="125">
        <f t="shared" si="9"/>
        <v>0</v>
      </c>
      <c r="G313" s="123"/>
    </row>
    <row r="314" spans="2:7" x14ac:dyDescent="0.2">
      <c r="B314" s="124"/>
      <c r="C314" s="126"/>
      <c r="D314" s="124"/>
      <c r="E314" s="121">
        <f t="shared" si="8"/>
        <v>0</v>
      </c>
      <c r="F314" s="125">
        <f t="shared" si="9"/>
        <v>0</v>
      </c>
      <c r="G314" s="123"/>
    </row>
    <row r="315" spans="2:7" x14ac:dyDescent="0.2">
      <c r="B315" s="124"/>
      <c r="C315" s="126"/>
      <c r="D315" s="124"/>
      <c r="E315" s="121">
        <f t="shared" si="8"/>
        <v>0</v>
      </c>
      <c r="F315" s="125">
        <f t="shared" si="9"/>
        <v>0</v>
      </c>
      <c r="G315" s="123"/>
    </row>
    <row r="316" spans="2:7" x14ac:dyDescent="0.2">
      <c r="B316" s="124"/>
      <c r="C316" s="126"/>
      <c r="D316" s="124"/>
      <c r="E316" s="121">
        <f t="shared" si="8"/>
        <v>0</v>
      </c>
      <c r="F316" s="125">
        <f t="shared" si="9"/>
        <v>0</v>
      </c>
      <c r="G316" s="123"/>
    </row>
    <row r="317" spans="2:7" x14ac:dyDescent="0.2">
      <c r="B317" s="124"/>
      <c r="C317" s="126"/>
      <c r="D317" s="124"/>
      <c r="E317" s="121">
        <f t="shared" si="8"/>
        <v>0</v>
      </c>
      <c r="F317" s="125">
        <f t="shared" si="9"/>
        <v>0</v>
      </c>
      <c r="G317" s="123"/>
    </row>
    <row r="318" spans="2:7" x14ac:dyDescent="0.2">
      <c r="B318" s="124"/>
      <c r="C318" s="126"/>
      <c r="D318" s="124"/>
      <c r="E318" s="121">
        <f t="shared" si="8"/>
        <v>0</v>
      </c>
      <c r="F318" s="125">
        <f t="shared" si="9"/>
        <v>0</v>
      </c>
      <c r="G318" s="123"/>
    </row>
    <row r="319" spans="2:7" x14ac:dyDescent="0.2">
      <c r="B319" s="124"/>
      <c r="C319" s="126"/>
      <c r="D319" s="124"/>
      <c r="E319" s="121">
        <f t="shared" si="8"/>
        <v>0</v>
      </c>
      <c r="F319" s="125">
        <f t="shared" si="9"/>
        <v>0</v>
      </c>
      <c r="G319" s="123"/>
    </row>
    <row r="320" spans="2:7" x14ac:dyDescent="0.2">
      <c r="B320" s="124"/>
      <c r="C320" s="126"/>
      <c r="D320" s="124"/>
      <c r="E320" s="121">
        <f t="shared" si="8"/>
        <v>0</v>
      </c>
      <c r="F320" s="125">
        <f t="shared" si="9"/>
        <v>0</v>
      </c>
      <c r="G320" s="123"/>
    </row>
    <row r="321" spans="2:7" x14ac:dyDescent="0.2">
      <c r="B321" s="124"/>
      <c r="C321" s="126"/>
      <c r="D321" s="124"/>
      <c r="E321" s="121">
        <f t="shared" si="8"/>
        <v>0</v>
      </c>
      <c r="F321" s="125">
        <f t="shared" si="9"/>
        <v>0</v>
      </c>
      <c r="G321" s="123"/>
    </row>
    <row r="322" spans="2:7" x14ac:dyDescent="0.2">
      <c r="B322" s="124"/>
      <c r="C322" s="126"/>
      <c r="D322" s="124"/>
      <c r="E322" s="121">
        <f t="shared" si="8"/>
        <v>0</v>
      </c>
      <c r="F322" s="125">
        <f t="shared" si="9"/>
        <v>0</v>
      </c>
      <c r="G322" s="123"/>
    </row>
    <row r="323" spans="2:7" x14ac:dyDescent="0.2">
      <c r="B323" s="124"/>
      <c r="C323" s="126"/>
      <c r="D323" s="124"/>
      <c r="E323" s="121">
        <f t="shared" si="8"/>
        <v>0</v>
      </c>
      <c r="F323" s="125">
        <f t="shared" si="9"/>
        <v>0</v>
      </c>
      <c r="G323" s="123"/>
    </row>
    <row r="324" spans="2:7" x14ac:dyDescent="0.2">
      <c r="B324" s="124"/>
      <c r="C324" s="126"/>
      <c r="D324" s="124"/>
      <c r="E324" s="121">
        <f t="shared" si="8"/>
        <v>0</v>
      </c>
      <c r="F324" s="125">
        <f t="shared" si="9"/>
        <v>0</v>
      </c>
      <c r="G324" s="123"/>
    </row>
    <row r="325" spans="2:7" x14ac:dyDescent="0.2">
      <c r="B325" s="124"/>
      <c r="C325" s="126"/>
      <c r="D325" s="124"/>
      <c r="E325" s="121">
        <f t="shared" si="8"/>
        <v>0</v>
      </c>
      <c r="F325" s="125">
        <f t="shared" si="9"/>
        <v>0</v>
      </c>
      <c r="G325" s="123"/>
    </row>
    <row r="326" spans="2:7" x14ac:dyDescent="0.2">
      <c r="B326" s="124"/>
      <c r="C326" s="126"/>
      <c r="D326" s="124"/>
      <c r="E326" s="121">
        <f t="shared" si="8"/>
        <v>0</v>
      </c>
      <c r="F326" s="125">
        <f t="shared" si="9"/>
        <v>0</v>
      </c>
      <c r="G326" s="123"/>
    </row>
    <row r="327" spans="2:7" x14ac:dyDescent="0.2">
      <c r="B327" s="124"/>
      <c r="C327" s="126"/>
      <c r="D327" s="124"/>
      <c r="E327" s="121">
        <f t="shared" si="8"/>
        <v>0</v>
      </c>
      <c r="F327" s="125">
        <f t="shared" si="9"/>
        <v>0</v>
      </c>
      <c r="G327" s="123"/>
    </row>
    <row r="328" spans="2:7" x14ac:dyDescent="0.2">
      <c r="B328" s="124"/>
      <c r="C328" s="126"/>
      <c r="D328" s="124"/>
      <c r="E328" s="121">
        <f t="shared" si="8"/>
        <v>0</v>
      </c>
      <c r="F328" s="125">
        <f t="shared" si="9"/>
        <v>0</v>
      </c>
      <c r="G328" s="123"/>
    </row>
    <row r="329" spans="2:7" x14ac:dyDescent="0.2">
      <c r="B329" s="124"/>
      <c r="C329" s="126"/>
      <c r="D329" s="124"/>
      <c r="E329" s="121">
        <f t="shared" si="8"/>
        <v>0</v>
      </c>
      <c r="F329" s="125">
        <f t="shared" si="9"/>
        <v>0</v>
      </c>
      <c r="G329" s="123"/>
    </row>
    <row r="330" spans="2:7" x14ac:dyDescent="0.2">
      <c r="B330" s="124"/>
      <c r="C330" s="126"/>
      <c r="D330" s="124"/>
      <c r="E330" s="121">
        <f t="shared" si="8"/>
        <v>0</v>
      </c>
      <c r="F330" s="125">
        <f t="shared" si="9"/>
        <v>0</v>
      </c>
      <c r="G330" s="123"/>
    </row>
    <row r="331" spans="2:7" x14ac:dyDescent="0.2">
      <c r="B331" s="124"/>
      <c r="C331" s="126"/>
      <c r="D331" s="124"/>
      <c r="E331" s="121">
        <f t="shared" si="8"/>
        <v>0</v>
      </c>
      <c r="F331" s="125">
        <f t="shared" si="9"/>
        <v>0</v>
      </c>
      <c r="G331" s="123"/>
    </row>
    <row r="332" spans="2:7" x14ac:dyDescent="0.2">
      <c r="B332" s="124"/>
      <c r="C332" s="126"/>
      <c r="D332" s="124"/>
      <c r="E332" s="121">
        <f t="shared" si="8"/>
        <v>0</v>
      </c>
      <c r="F332" s="125">
        <f t="shared" si="9"/>
        <v>0</v>
      </c>
      <c r="G332" s="123"/>
    </row>
    <row r="333" spans="2:7" x14ac:dyDescent="0.2">
      <c r="B333" s="124"/>
      <c r="C333" s="126"/>
      <c r="D333" s="124"/>
      <c r="E333" s="121">
        <f t="shared" ref="E333:E396" si="10">IFERROR(VLOOKUP(C333,GILookup,2,FALSE),0)</f>
        <v>0</v>
      </c>
      <c r="F333" s="125">
        <f t="shared" si="9"/>
        <v>0</v>
      </c>
      <c r="G333" s="123"/>
    </row>
    <row r="334" spans="2:7" x14ac:dyDescent="0.2">
      <c r="B334" s="124"/>
      <c r="C334" s="126"/>
      <c r="D334" s="124"/>
      <c r="E334" s="121">
        <f t="shared" si="10"/>
        <v>0</v>
      </c>
      <c r="F334" s="125">
        <f t="shared" ref="F334:F397" si="11">SUM(E334*D334)</f>
        <v>0</v>
      </c>
      <c r="G334" s="123"/>
    </row>
    <row r="335" spans="2:7" x14ac:dyDescent="0.2">
      <c r="B335" s="124"/>
      <c r="C335" s="126"/>
      <c r="D335" s="124"/>
      <c r="E335" s="121">
        <f t="shared" si="10"/>
        <v>0</v>
      </c>
      <c r="F335" s="125">
        <f t="shared" si="11"/>
        <v>0</v>
      </c>
      <c r="G335" s="123"/>
    </row>
    <row r="336" spans="2:7" x14ac:dyDescent="0.2">
      <c r="B336" s="124"/>
      <c r="C336" s="126"/>
      <c r="D336" s="124"/>
      <c r="E336" s="121">
        <f t="shared" si="10"/>
        <v>0</v>
      </c>
      <c r="F336" s="125">
        <f t="shared" si="11"/>
        <v>0</v>
      </c>
      <c r="G336" s="123"/>
    </row>
    <row r="337" spans="2:7" x14ac:dyDescent="0.2">
      <c r="B337" s="124"/>
      <c r="C337" s="126"/>
      <c r="D337" s="124"/>
      <c r="E337" s="121">
        <f t="shared" si="10"/>
        <v>0</v>
      </c>
      <c r="F337" s="125">
        <f t="shared" si="11"/>
        <v>0</v>
      </c>
      <c r="G337" s="123"/>
    </row>
    <row r="338" spans="2:7" x14ac:dyDescent="0.2">
      <c r="B338" s="124"/>
      <c r="C338" s="126"/>
      <c r="D338" s="124"/>
      <c r="E338" s="121">
        <f t="shared" si="10"/>
        <v>0</v>
      </c>
      <c r="F338" s="125">
        <f t="shared" si="11"/>
        <v>0</v>
      </c>
      <c r="G338" s="123"/>
    </row>
    <row r="339" spans="2:7" x14ac:dyDescent="0.2">
      <c r="B339" s="124"/>
      <c r="C339" s="126"/>
      <c r="D339" s="124"/>
      <c r="E339" s="121">
        <f t="shared" si="10"/>
        <v>0</v>
      </c>
      <c r="F339" s="125">
        <f t="shared" si="11"/>
        <v>0</v>
      </c>
      <c r="G339" s="123"/>
    </row>
    <row r="340" spans="2:7" x14ac:dyDescent="0.2">
      <c r="B340" s="124"/>
      <c r="C340" s="126"/>
      <c r="D340" s="124"/>
      <c r="E340" s="121">
        <f t="shared" si="10"/>
        <v>0</v>
      </c>
      <c r="F340" s="125">
        <f t="shared" si="11"/>
        <v>0</v>
      </c>
      <c r="G340" s="123"/>
    </row>
    <row r="341" spans="2:7" x14ac:dyDescent="0.2">
      <c r="B341" s="124"/>
      <c r="C341" s="126"/>
      <c r="D341" s="124"/>
      <c r="E341" s="121">
        <f t="shared" si="10"/>
        <v>0</v>
      </c>
      <c r="F341" s="125">
        <f t="shared" si="11"/>
        <v>0</v>
      </c>
      <c r="G341" s="123"/>
    </row>
    <row r="342" spans="2:7" x14ac:dyDescent="0.2">
      <c r="B342" s="124"/>
      <c r="C342" s="126"/>
      <c r="D342" s="124"/>
      <c r="E342" s="121">
        <f t="shared" si="10"/>
        <v>0</v>
      </c>
      <c r="F342" s="125">
        <f t="shared" si="11"/>
        <v>0</v>
      </c>
      <c r="G342" s="123"/>
    </row>
    <row r="343" spans="2:7" x14ac:dyDescent="0.2">
      <c r="B343" s="124"/>
      <c r="C343" s="126"/>
      <c r="D343" s="124"/>
      <c r="E343" s="121">
        <f t="shared" si="10"/>
        <v>0</v>
      </c>
      <c r="F343" s="125">
        <f t="shared" si="11"/>
        <v>0</v>
      </c>
      <c r="G343" s="123"/>
    </row>
    <row r="344" spans="2:7" x14ac:dyDescent="0.2">
      <c r="B344" s="124"/>
      <c r="C344" s="126"/>
      <c r="D344" s="124"/>
      <c r="E344" s="121">
        <f t="shared" si="10"/>
        <v>0</v>
      </c>
      <c r="F344" s="125">
        <f t="shared" si="11"/>
        <v>0</v>
      </c>
      <c r="G344" s="123"/>
    </row>
    <row r="345" spans="2:7" x14ac:dyDescent="0.2">
      <c r="B345" s="124"/>
      <c r="C345" s="126"/>
      <c r="D345" s="124"/>
      <c r="E345" s="121">
        <f t="shared" si="10"/>
        <v>0</v>
      </c>
      <c r="F345" s="125">
        <f t="shared" si="11"/>
        <v>0</v>
      </c>
      <c r="G345" s="123"/>
    </row>
    <row r="346" spans="2:7" x14ac:dyDescent="0.2">
      <c r="B346" s="124"/>
      <c r="C346" s="126"/>
      <c r="D346" s="124"/>
      <c r="E346" s="121">
        <f t="shared" si="10"/>
        <v>0</v>
      </c>
      <c r="F346" s="125">
        <f t="shared" si="11"/>
        <v>0</v>
      </c>
      <c r="G346" s="123"/>
    </row>
    <row r="347" spans="2:7" x14ac:dyDescent="0.2">
      <c r="B347" s="124"/>
      <c r="C347" s="126"/>
      <c r="D347" s="124"/>
      <c r="E347" s="121">
        <f t="shared" si="10"/>
        <v>0</v>
      </c>
      <c r="F347" s="125">
        <f t="shared" si="11"/>
        <v>0</v>
      </c>
      <c r="G347" s="123"/>
    </row>
    <row r="348" spans="2:7" x14ac:dyDescent="0.2">
      <c r="B348" s="124"/>
      <c r="C348" s="126"/>
      <c r="D348" s="124"/>
      <c r="E348" s="121">
        <f t="shared" si="10"/>
        <v>0</v>
      </c>
      <c r="F348" s="125">
        <f t="shared" si="11"/>
        <v>0</v>
      </c>
      <c r="G348" s="123"/>
    </row>
    <row r="349" spans="2:7" x14ac:dyDescent="0.2">
      <c r="B349" s="124"/>
      <c r="C349" s="126"/>
      <c r="D349" s="124"/>
      <c r="E349" s="121">
        <f t="shared" si="10"/>
        <v>0</v>
      </c>
      <c r="F349" s="125">
        <f t="shared" si="11"/>
        <v>0</v>
      </c>
      <c r="G349" s="123"/>
    </row>
    <row r="350" spans="2:7" x14ac:dyDescent="0.2">
      <c r="B350" s="124"/>
      <c r="C350" s="126"/>
      <c r="D350" s="124"/>
      <c r="E350" s="121">
        <f t="shared" si="10"/>
        <v>0</v>
      </c>
      <c r="F350" s="125">
        <f t="shared" si="11"/>
        <v>0</v>
      </c>
      <c r="G350" s="123"/>
    </row>
    <row r="351" spans="2:7" x14ac:dyDescent="0.2">
      <c r="B351" s="124"/>
      <c r="C351" s="126"/>
      <c r="D351" s="124"/>
      <c r="E351" s="121">
        <f t="shared" si="10"/>
        <v>0</v>
      </c>
      <c r="F351" s="125">
        <f t="shared" si="11"/>
        <v>0</v>
      </c>
      <c r="G351" s="123"/>
    </row>
    <row r="352" spans="2:7" x14ac:dyDescent="0.2">
      <c r="B352" s="124"/>
      <c r="C352" s="126"/>
      <c r="D352" s="124"/>
      <c r="E352" s="121">
        <f t="shared" si="10"/>
        <v>0</v>
      </c>
      <c r="F352" s="125">
        <f t="shared" si="11"/>
        <v>0</v>
      </c>
      <c r="G352" s="123"/>
    </row>
    <row r="353" spans="2:7" x14ac:dyDescent="0.2">
      <c r="B353" s="124"/>
      <c r="C353" s="126"/>
      <c r="D353" s="124"/>
      <c r="E353" s="121">
        <f t="shared" si="10"/>
        <v>0</v>
      </c>
      <c r="F353" s="125">
        <f t="shared" si="11"/>
        <v>0</v>
      </c>
      <c r="G353" s="123"/>
    </row>
    <row r="354" spans="2:7" x14ac:dyDescent="0.2">
      <c r="B354" s="124"/>
      <c r="C354" s="126"/>
      <c r="D354" s="124"/>
      <c r="E354" s="121">
        <f t="shared" si="10"/>
        <v>0</v>
      </c>
      <c r="F354" s="125">
        <f t="shared" si="11"/>
        <v>0</v>
      </c>
      <c r="G354" s="123"/>
    </row>
    <row r="355" spans="2:7" x14ac:dyDescent="0.2">
      <c r="B355" s="124"/>
      <c r="C355" s="126"/>
      <c r="D355" s="124"/>
      <c r="E355" s="121">
        <f t="shared" si="10"/>
        <v>0</v>
      </c>
      <c r="F355" s="125">
        <f t="shared" si="11"/>
        <v>0</v>
      </c>
      <c r="G355" s="123"/>
    </row>
    <row r="356" spans="2:7" x14ac:dyDescent="0.2">
      <c r="B356" s="124"/>
      <c r="C356" s="126"/>
      <c r="D356" s="124"/>
      <c r="E356" s="121">
        <f t="shared" si="10"/>
        <v>0</v>
      </c>
      <c r="F356" s="125">
        <f t="shared" si="11"/>
        <v>0</v>
      </c>
      <c r="G356" s="123"/>
    </row>
    <row r="357" spans="2:7" x14ac:dyDescent="0.2">
      <c r="B357" s="124"/>
      <c r="C357" s="126"/>
      <c r="D357" s="124"/>
      <c r="E357" s="121">
        <f t="shared" si="10"/>
        <v>0</v>
      </c>
      <c r="F357" s="125">
        <f t="shared" si="11"/>
        <v>0</v>
      </c>
      <c r="G357" s="123"/>
    </row>
    <row r="358" spans="2:7" x14ac:dyDescent="0.2">
      <c r="B358" s="124"/>
      <c r="C358" s="126"/>
      <c r="D358" s="124"/>
      <c r="E358" s="121">
        <f t="shared" si="10"/>
        <v>0</v>
      </c>
      <c r="F358" s="125">
        <f t="shared" si="11"/>
        <v>0</v>
      </c>
      <c r="G358" s="123"/>
    </row>
    <row r="359" spans="2:7" x14ac:dyDescent="0.2">
      <c r="B359" s="124"/>
      <c r="C359" s="126"/>
      <c r="D359" s="124"/>
      <c r="E359" s="121">
        <f t="shared" si="10"/>
        <v>0</v>
      </c>
      <c r="F359" s="125">
        <f t="shared" si="11"/>
        <v>0</v>
      </c>
      <c r="G359" s="123"/>
    </row>
    <row r="360" spans="2:7" x14ac:dyDescent="0.2">
      <c r="B360" s="124"/>
      <c r="C360" s="126"/>
      <c r="D360" s="124"/>
      <c r="E360" s="121">
        <f t="shared" si="10"/>
        <v>0</v>
      </c>
      <c r="F360" s="125">
        <f t="shared" si="11"/>
        <v>0</v>
      </c>
      <c r="G360" s="123"/>
    </row>
    <row r="361" spans="2:7" x14ac:dyDescent="0.2">
      <c r="B361" s="124"/>
      <c r="C361" s="126"/>
      <c r="D361" s="124"/>
      <c r="E361" s="121">
        <f t="shared" si="10"/>
        <v>0</v>
      </c>
      <c r="F361" s="125">
        <f t="shared" si="11"/>
        <v>0</v>
      </c>
      <c r="G361" s="123"/>
    </row>
    <row r="362" spans="2:7" x14ac:dyDescent="0.2">
      <c r="B362" s="124"/>
      <c r="C362" s="126"/>
      <c r="D362" s="124"/>
      <c r="E362" s="121">
        <f t="shared" si="10"/>
        <v>0</v>
      </c>
      <c r="F362" s="125">
        <f t="shared" si="11"/>
        <v>0</v>
      </c>
      <c r="G362" s="123"/>
    </row>
    <row r="363" spans="2:7" x14ac:dyDescent="0.2">
      <c r="B363" s="124"/>
      <c r="C363" s="126"/>
      <c r="D363" s="124"/>
      <c r="E363" s="121">
        <f t="shared" si="10"/>
        <v>0</v>
      </c>
      <c r="F363" s="125">
        <f t="shared" si="11"/>
        <v>0</v>
      </c>
      <c r="G363" s="123"/>
    </row>
    <row r="364" spans="2:7" x14ac:dyDescent="0.2">
      <c r="B364" s="124"/>
      <c r="C364" s="126"/>
      <c r="D364" s="124"/>
      <c r="E364" s="121">
        <f t="shared" si="10"/>
        <v>0</v>
      </c>
      <c r="F364" s="125">
        <f t="shared" si="11"/>
        <v>0</v>
      </c>
      <c r="G364" s="123"/>
    </row>
    <row r="365" spans="2:7" x14ac:dyDescent="0.2">
      <c r="B365" s="124"/>
      <c r="C365" s="126"/>
      <c r="D365" s="124"/>
      <c r="E365" s="121">
        <f t="shared" si="10"/>
        <v>0</v>
      </c>
      <c r="F365" s="125">
        <f t="shared" si="11"/>
        <v>0</v>
      </c>
      <c r="G365" s="123"/>
    </row>
    <row r="366" spans="2:7" x14ac:dyDescent="0.2">
      <c r="B366" s="124"/>
      <c r="C366" s="126"/>
      <c r="D366" s="124"/>
      <c r="E366" s="121">
        <f t="shared" si="10"/>
        <v>0</v>
      </c>
      <c r="F366" s="125">
        <f t="shared" si="11"/>
        <v>0</v>
      </c>
      <c r="G366" s="123"/>
    </row>
    <row r="367" spans="2:7" x14ac:dyDescent="0.2">
      <c r="B367" s="124"/>
      <c r="C367" s="126"/>
      <c r="D367" s="124"/>
      <c r="E367" s="121">
        <f t="shared" si="10"/>
        <v>0</v>
      </c>
      <c r="F367" s="125">
        <f t="shared" si="11"/>
        <v>0</v>
      </c>
      <c r="G367" s="123"/>
    </row>
    <row r="368" spans="2:7" x14ac:dyDescent="0.2">
      <c r="B368" s="124"/>
      <c r="C368" s="126"/>
      <c r="D368" s="124"/>
      <c r="E368" s="121">
        <f t="shared" si="10"/>
        <v>0</v>
      </c>
      <c r="F368" s="125">
        <f t="shared" si="11"/>
        <v>0</v>
      </c>
      <c r="G368" s="123"/>
    </row>
    <row r="369" spans="2:7" x14ac:dyDescent="0.2">
      <c r="B369" s="124"/>
      <c r="C369" s="126"/>
      <c r="D369" s="124"/>
      <c r="E369" s="121">
        <f t="shared" si="10"/>
        <v>0</v>
      </c>
      <c r="F369" s="125">
        <f t="shared" si="11"/>
        <v>0</v>
      </c>
      <c r="G369" s="123"/>
    </row>
    <row r="370" spans="2:7" x14ac:dyDescent="0.2">
      <c r="B370" s="124"/>
      <c r="C370" s="126"/>
      <c r="D370" s="124"/>
      <c r="E370" s="121">
        <f t="shared" si="10"/>
        <v>0</v>
      </c>
      <c r="F370" s="125">
        <f t="shared" si="11"/>
        <v>0</v>
      </c>
      <c r="G370" s="123"/>
    </row>
    <row r="371" spans="2:7" x14ac:dyDescent="0.2">
      <c r="B371" s="124"/>
      <c r="C371" s="126"/>
      <c r="D371" s="124"/>
      <c r="E371" s="121">
        <f t="shared" si="10"/>
        <v>0</v>
      </c>
      <c r="F371" s="125">
        <f t="shared" si="11"/>
        <v>0</v>
      </c>
      <c r="G371" s="123"/>
    </row>
    <row r="372" spans="2:7" x14ac:dyDescent="0.2">
      <c r="B372" s="124"/>
      <c r="C372" s="126"/>
      <c r="D372" s="124"/>
      <c r="E372" s="121">
        <f t="shared" si="10"/>
        <v>0</v>
      </c>
      <c r="F372" s="125">
        <f t="shared" si="11"/>
        <v>0</v>
      </c>
      <c r="G372" s="123"/>
    </row>
    <row r="373" spans="2:7" x14ac:dyDescent="0.2">
      <c r="B373" s="124"/>
      <c r="C373" s="126"/>
      <c r="D373" s="124"/>
      <c r="E373" s="121">
        <f t="shared" si="10"/>
        <v>0</v>
      </c>
      <c r="F373" s="125">
        <f t="shared" si="11"/>
        <v>0</v>
      </c>
      <c r="G373" s="123"/>
    </row>
    <row r="374" spans="2:7" x14ac:dyDescent="0.2">
      <c r="B374" s="124"/>
      <c r="C374" s="126"/>
      <c r="D374" s="124"/>
      <c r="E374" s="121">
        <f t="shared" si="10"/>
        <v>0</v>
      </c>
      <c r="F374" s="125">
        <f t="shared" si="11"/>
        <v>0</v>
      </c>
      <c r="G374" s="123"/>
    </row>
    <row r="375" spans="2:7" x14ac:dyDescent="0.2">
      <c r="B375" s="124"/>
      <c r="C375" s="126"/>
      <c r="D375" s="124"/>
      <c r="E375" s="121">
        <f t="shared" si="10"/>
        <v>0</v>
      </c>
      <c r="F375" s="125">
        <f t="shared" si="11"/>
        <v>0</v>
      </c>
      <c r="G375" s="123"/>
    </row>
    <row r="376" spans="2:7" x14ac:dyDescent="0.2">
      <c r="B376" s="124"/>
      <c r="C376" s="126"/>
      <c r="D376" s="124"/>
      <c r="E376" s="121">
        <f t="shared" si="10"/>
        <v>0</v>
      </c>
      <c r="F376" s="125">
        <f t="shared" si="11"/>
        <v>0</v>
      </c>
      <c r="G376" s="123"/>
    </row>
    <row r="377" spans="2:7" x14ac:dyDescent="0.2">
      <c r="B377" s="124"/>
      <c r="C377" s="126"/>
      <c r="D377" s="124"/>
      <c r="E377" s="121">
        <f t="shared" si="10"/>
        <v>0</v>
      </c>
      <c r="F377" s="125">
        <f t="shared" si="11"/>
        <v>0</v>
      </c>
      <c r="G377" s="123"/>
    </row>
    <row r="378" spans="2:7" x14ac:dyDescent="0.2">
      <c r="B378" s="124"/>
      <c r="C378" s="126"/>
      <c r="D378" s="124"/>
      <c r="E378" s="121">
        <f t="shared" si="10"/>
        <v>0</v>
      </c>
      <c r="F378" s="125">
        <f t="shared" si="11"/>
        <v>0</v>
      </c>
      <c r="G378" s="123"/>
    </row>
    <row r="379" spans="2:7" x14ac:dyDescent="0.2">
      <c r="B379" s="124"/>
      <c r="C379" s="126"/>
      <c r="D379" s="124"/>
      <c r="E379" s="121">
        <f t="shared" si="10"/>
        <v>0</v>
      </c>
      <c r="F379" s="125">
        <f t="shared" si="11"/>
        <v>0</v>
      </c>
      <c r="G379" s="123"/>
    </row>
    <row r="380" spans="2:7" x14ac:dyDescent="0.2">
      <c r="B380" s="124"/>
      <c r="C380" s="126"/>
      <c r="D380" s="124"/>
      <c r="E380" s="121">
        <f t="shared" si="10"/>
        <v>0</v>
      </c>
      <c r="F380" s="125">
        <f t="shared" si="11"/>
        <v>0</v>
      </c>
      <c r="G380" s="123"/>
    </row>
    <row r="381" spans="2:7" x14ac:dyDescent="0.2">
      <c r="B381" s="124"/>
      <c r="C381" s="126"/>
      <c r="D381" s="124"/>
      <c r="E381" s="121">
        <f t="shared" si="10"/>
        <v>0</v>
      </c>
      <c r="F381" s="125">
        <f t="shared" si="11"/>
        <v>0</v>
      </c>
      <c r="G381" s="123"/>
    </row>
    <row r="382" spans="2:7" x14ac:dyDescent="0.2">
      <c r="B382" s="124"/>
      <c r="C382" s="126"/>
      <c r="D382" s="124"/>
      <c r="E382" s="121">
        <f t="shared" si="10"/>
        <v>0</v>
      </c>
      <c r="F382" s="125">
        <f t="shared" si="11"/>
        <v>0</v>
      </c>
      <c r="G382" s="123"/>
    </row>
    <row r="383" spans="2:7" x14ac:dyDescent="0.2">
      <c r="B383" s="124"/>
      <c r="C383" s="126"/>
      <c r="D383" s="124"/>
      <c r="E383" s="121">
        <f t="shared" si="10"/>
        <v>0</v>
      </c>
      <c r="F383" s="125">
        <f t="shared" si="11"/>
        <v>0</v>
      </c>
      <c r="G383" s="123"/>
    </row>
    <row r="384" spans="2:7" x14ac:dyDescent="0.2">
      <c r="B384" s="124"/>
      <c r="C384" s="126"/>
      <c r="D384" s="124"/>
      <c r="E384" s="121">
        <f t="shared" si="10"/>
        <v>0</v>
      </c>
      <c r="F384" s="125">
        <f t="shared" si="11"/>
        <v>0</v>
      </c>
      <c r="G384" s="123"/>
    </row>
    <row r="385" spans="2:7" x14ac:dyDescent="0.2">
      <c r="B385" s="124"/>
      <c r="C385" s="126"/>
      <c r="D385" s="124"/>
      <c r="E385" s="121">
        <f t="shared" si="10"/>
        <v>0</v>
      </c>
      <c r="F385" s="125">
        <f t="shared" si="11"/>
        <v>0</v>
      </c>
      <c r="G385" s="123"/>
    </row>
    <row r="386" spans="2:7" x14ac:dyDescent="0.2">
      <c r="B386" s="124"/>
      <c r="C386" s="126"/>
      <c r="D386" s="124"/>
      <c r="E386" s="121">
        <f t="shared" si="10"/>
        <v>0</v>
      </c>
      <c r="F386" s="125">
        <f t="shared" si="11"/>
        <v>0</v>
      </c>
      <c r="G386" s="123"/>
    </row>
    <row r="387" spans="2:7" x14ac:dyDescent="0.2">
      <c r="B387" s="124"/>
      <c r="C387" s="126"/>
      <c r="D387" s="124"/>
      <c r="E387" s="121">
        <f t="shared" si="10"/>
        <v>0</v>
      </c>
      <c r="F387" s="125">
        <f t="shared" si="11"/>
        <v>0</v>
      </c>
      <c r="G387" s="123"/>
    </row>
    <row r="388" spans="2:7" x14ac:dyDescent="0.2">
      <c r="B388" s="124"/>
      <c r="C388" s="126"/>
      <c r="D388" s="124"/>
      <c r="E388" s="121">
        <f t="shared" si="10"/>
        <v>0</v>
      </c>
      <c r="F388" s="125">
        <f t="shared" si="11"/>
        <v>0</v>
      </c>
      <c r="G388" s="123"/>
    </row>
    <row r="389" spans="2:7" x14ac:dyDescent="0.2">
      <c r="B389" s="124"/>
      <c r="C389" s="126"/>
      <c r="D389" s="124"/>
      <c r="E389" s="121">
        <f t="shared" si="10"/>
        <v>0</v>
      </c>
      <c r="F389" s="125">
        <f t="shared" si="11"/>
        <v>0</v>
      </c>
      <c r="G389" s="123"/>
    </row>
    <row r="390" spans="2:7" x14ac:dyDescent="0.2">
      <c r="B390" s="124"/>
      <c r="C390" s="126"/>
      <c r="D390" s="124"/>
      <c r="E390" s="121">
        <f t="shared" si="10"/>
        <v>0</v>
      </c>
      <c r="F390" s="125">
        <f t="shared" si="11"/>
        <v>0</v>
      </c>
      <c r="G390" s="123"/>
    </row>
    <row r="391" spans="2:7" x14ac:dyDescent="0.2">
      <c r="B391" s="124"/>
      <c r="C391" s="126"/>
      <c r="D391" s="124"/>
      <c r="E391" s="121">
        <f t="shared" si="10"/>
        <v>0</v>
      </c>
      <c r="F391" s="125">
        <f t="shared" si="11"/>
        <v>0</v>
      </c>
      <c r="G391" s="123"/>
    </row>
    <row r="392" spans="2:7" x14ac:dyDescent="0.2">
      <c r="B392" s="124"/>
      <c r="C392" s="126"/>
      <c r="D392" s="124"/>
      <c r="E392" s="121">
        <f t="shared" si="10"/>
        <v>0</v>
      </c>
      <c r="F392" s="125">
        <f t="shared" si="11"/>
        <v>0</v>
      </c>
      <c r="G392" s="123"/>
    </row>
    <row r="393" spans="2:7" x14ac:dyDescent="0.2">
      <c r="B393" s="124"/>
      <c r="C393" s="126"/>
      <c r="D393" s="124"/>
      <c r="E393" s="121">
        <f t="shared" si="10"/>
        <v>0</v>
      </c>
      <c r="F393" s="125">
        <f t="shared" si="11"/>
        <v>0</v>
      </c>
      <c r="G393" s="123"/>
    </row>
    <row r="394" spans="2:7" x14ac:dyDescent="0.2">
      <c r="B394" s="124"/>
      <c r="C394" s="126"/>
      <c r="D394" s="124"/>
      <c r="E394" s="121">
        <f t="shared" si="10"/>
        <v>0</v>
      </c>
      <c r="F394" s="125">
        <f t="shared" si="11"/>
        <v>0</v>
      </c>
      <c r="G394" s="123"/>
    </row>
    <row r="395" spans="2:7" x14ac:dyDescent="0.2">
      <c r="B395" s="124"/>
      <c r="C395" s="126"/>
      <c r="D395" s="124"/>
      <c r="E395" s="121">
        <f t="shared" si="10"/>
        <v>0</v>
      </c>
      <c r="F395" s="125">
        <f t="shared" si="11"/>
        <v>0</v>
      </c>
      <c r="G395" s="123"/>
    </row>
    <row r="396" spans="2:7" x14ac:dyDescent="0.2">
      <c r="B396" s="124"/>
      <c r="C396" s="126"/>
      <c r="D396" s="124"/>
      <c r="E396" s="121">
        <f t="shared" si="10"/>
        <v>0</v>
      </c>
      <c r="F396" s="125">
        <f t="shared" si="11"/>
        <v>0</v>
      </c>
      <c r="G396" s="123"/>
    </row>
    <row r="397" spans="2:7" x14ac:dyDescent="0.2">
      <c r="B397" s="124"/>
      <c r="C397" s="126"/>
      <c r="D397" s="124"/>
      <c r="E397" s="121">
        <f t="shared" ref="E397:E460" si="12">IFERROR(VLOOKUP(C397,GILookup,2,FALSE),0)</f>
        <v>0</v>
      </c>
      <c r="F397" s="125">
        <f t="shared" si="11"/>
        <v>0</v>
      </c>
      <c r="G397" s="123"/>
    </row>
    <row r="398" spans="2:7" x14ac:dyDescent="0.2">
      <c r="B398" s="124"/>
      <c r="C398" s="126"/>
      <c r="D398" s="124"/>
      <c r="E398" s="121">
        <f t="shared" si="12"/>
        <v>0</v>
      </c>
      <c r="F398" s="125">
        <f t="shared" ref="F398:F461" si="13">SUM(E398*D398)</f>
        <v>0</v>
      </c>
      <c r="G398" s="123"/>
    </row>
    <row r="399" spans="2:7" x14ac:dyDescent="0.2">
      <c r="B399" s="124"/>
      <c r="C399" s="126"/>
      <c r="D399" s="124"/>
      <c r="E399" s="121">
        <f t="shared" si="12"/>
        <v>0</v>
      </c>
      <c r="F399" s="125">
        <f t="shared" si="13"/>
        <v>0</v>
      </c>
      <c r="G399" s="123"/>
    </row>
    <row r="400" spans="2:7" x14ac:dyDescent="0.2">
      <c r="B400" s="124"/>
      <c r="C400" s="126"/>
      <c r="D400" s="124"/>
      <c r="E400" s="121">
        <f t="shared" si="12"/>
        <v>0</v>
      </c>
      <c r="F400" s="125">
        <f t="shared" si="13"/>
        <v>0</v>
      </c>
      <c r="G400" s="123"/>
    </row>
    <row r="401" spans="2:7" x14ac:dyDescent="0.2">
      <c r="B401" s="124"/>
      <c r="C401" s="126"/>
      <c r="D401" s="124"/>
      <c r="E401" s="121">
        <f t="shared" si="12"/>
        <v>0</v>
      </c>
      <c r="F401" s="125">
        <f t="shared" si="13"/>
        <v>0</v>
      </c>
      <c r="G401" s="123"/>
    </row>
    <row r="402" spans="2:7" x14ac:dyDescent="0.2">
      <c r="B402" s="124"/>
      <c r="C402" s="126"/>
      <c r="D402" s="124"/>
      <c r="E402" s="121">
        <f t="shared" si="12"/>
        <v>0</v>
      </c>
      <c r="F402" s="125">
        <f t="shared" si="13"/>
        <v>0</v>
      </c>
      <c r="G402" s="123"/>
    </row>
    <row r="403" spans="2:7" x14ac:dyDescent="0.2">
      <c r="B403" s="124"/>
      <c r="C403" s="126"/>
      <c r="D403" s="124"/>
      <c r="E403" s="121">
        <f t="shared" si="12"/>
        <v>0</v>
      </c>
      <c r="F403" s="125">
        <f t="shared" si="13"/>
        <v>0</v>
      </c>
      <c r="G403" s="123"/>
    </row>
    <row r="404" spans="2:7" x14ac:dyDescent="0.2">
      <c r="B404" s="124"/>
      <c r="C404" s="126"/>
      <c r="D404" s="124"/>
      <c r="E404" s="121">
        <f t="shared" si="12"/>
        <v>0</v>
      </c>
      <c r="F404" s="125">
        <f t="shared" si="13"/>
        <v>0</v>
      </c>
      <c r="G404" s="123"/>
    </row>
    <row r="405" spans="2:7" x14ac:dyDescent="0.2">
      <c r="B405" s="124"/>
      <c r="C405" s="126"/>
      <c r="D405" s="124"/>
      <c r="E405" s="121">
        <f t="shared" si="12"/>
        <v>0</v>
      </c>
      <c r="F405" s="125">
        <f t="shared" si="13"/>
        <v>0</v>
      </c>
      <c r="G405" s="123"/>
    </row>
    <row r="406" spans="2:7" x14ac:dyDescent="0.2">
      <c r="B406" s="124"/>
      <c r="C406" s="126"/>
      <c r="D406" s="124"/>
      <c r="E406" s="121">
        <f t="shared" si="12"/>
        <v>0</v>
      </c>
      <c r="F406" s="125">
        <f t="shared" si="13"/>
        <v>0</v>
      </c>
      <c r="G406" s="123"/>
    </row>
    <row r="407" spans="2:7" x14ac:dyDescent="0.2">
      <c r="B407" s="124"/>
      <c r="C407" s="126"/>
      <c r="D407" s="124"/>
      <c r="E407" s="121">
        <f t="shared" si="12"/>
        <v>0</v>
      </c>
      <c r="F407" s="125">
        <f t="shared" si="13"/>
        <v>0</v>
      </c>
      <c r="G407" s="123"/>
    </row>
    <row r="408" spans="2:7" x14ac:dyDescent="0.2">
      <c r="B408" s="124"/>
      <c r="C408" s="126"/>
      <c r="D408" s="124"/>
      <c r="E408" s="121">
        <f t="shared" si="12"/>
        <v>0</v>
      </c>
      <c r="F408" s="125">
        <f t="shared" si="13"/>
        <v>0</v>
      </c>
      <c r="G408" s="123"/>
    </row>
    <row r="409" spans="2:7" x14ac:dyDescent="0.2">
      <c r="B409" s="124"/>
      <c r="C409" s="126"/>
      <c r="D409" s="124"/>
      <c r="E409" s="121">
        <f t="shared" si="12"/>
        <v>0</v>
      </c>
      <c r="F409" s="125">
        <f t="shared" si="13"/>
        <v>0</v>
      </c>
      <c r="G409" s="123"/>
    </row>
    <row r="410" spans="2:7" x14ac:dyDescent="0.2">
      <c r="B410" s="124"/>
      <c r="C410" s="126"/>
      <c r="D410" s="124"/>
      <c r="E410" s="121">
        <f t="shared" si="12"/>
        <v>0</v>
      </c>
      <c r="F410" s="125">
        <f t="shared" si="13"/>
        <v>0</v>
      </c>
      <c r="G410" s="123"/>
    </row>
    <row r="411" spans="2:7" x14ac:dyDescent="0.2">
      <c r="B411" s="124"/>
      <c r="C411" s="126"/>
      <c r="D411" s="124"/>
      <c r="E411" s="121">
        <f t="shared" si="12"/>
        <v>0</v>
      </c>
      <c r="F411" s="125">
        <f t="shared" si="13"/>
        <v>0</v>
      </c>
      <c r="G411" s="123"/>
    </row>
    <row r="412" spans="2:7" x14ac:dyDescent="0.2">
      <c r="B412" s="124"/>
      <c r="C412" s="126"/>
      <c r="D412" s="124"/>
      <c r="E412" s="121">
        <f t="shared" si="12"/>
        <v>0</v>
      </c>
      <c r="F412" s="125">
        <f t="shared" si="13"/>
        <v>0</v>
      </c>
      <c r="G412" s="123"/>
    </row>
    <row r="413" spans="2:7" x14ac:dyDescent="0.2">
      <c r="B413" s="124"/>
      <c r="C413" s="126"/>
      <c r="D413" s="124"/>
      <c r="E413" s="121">
        <f t="shared" si="12"/>
        <v>0</v>
      </c>
      <c r="F413" s="125">
        <f t="shared" si="13"/>
        <v>0</v>
      </c>
      <c r="G413" s="123"/>
    </row>
    <row r="414" spans="2:7" x14ac:dyDescent="0.2">
      <c r="B414" s="124"/>
      <c r="C414" s="126"/>
      <c r="D414" s="124"/>
      <c r="E414" s="121">
        <f t="shared" si="12"/>
        <v>0</v>
      </c>
      <c r="F414" s="125">
        <f t="shared" si="13"/>
        <v>0</v>
      </c>
      <c r="G414" s="123"/>
    </row>
    <row r="415" spans="2:7" x14ac:dyDescent="0.2">
      <c r="B415" s="124"/>
      <c r="C415" s="126"/>
      <c r="D415" s="124"/>
      <c r="E415" s="121">
        <f t="shared" si="12"/>
        <v>0</v>
      </c>
      <c r="F415" s="125">
        <f t="shared" si="13"/>
        <v>0</v>
      </c>
      <c r="G415" s="123"/>
    </row>
    <row r="416" spans="2:7" x14ac:dyDescent="0.2">
      <c r="B416" s="124"/>
      <c r="C416" s="126"/>
      <c r="D416" s="124"/>
      <c r="E416" s="121">
        <f t="shared" si="12"/>
        <v>0</v>
      </c>
      <c r="F416" s="125">
        <f t="shared" si="13"/>
        <v>0</v>
      </c>
      <c r="G416" s="123"/>
    </row>
    <row r="417" spans="2:7" x14ac:dyDescent="0.2">
      <c r="B417" s="124"/>
      <c r="C417" s="126"/>
      <c r="D417" s="124"/>
      <c r="E417" s="121">
        <f t="shared" si="12"/>
        <v>0</v>
      </c>
      <c r="F417" s="125">
        <f t="shared" si="13"/>
        <v>0</v>
      </c>
      <c r="G417" s="123"/>
    </row>
    <row r="418" spans="2:7" x14ac:dyDescent="0.2">
      <c r="B418" s="124"/>
      <c r="C418" s="126"/>
      <c r="D418" s="124"/>
      <c r="E418" s="121">
        <f t="shared" si="12"/>
        <v>0</v>
      </c>
      <c r="F418" s="125">
        <f t="shared" si="13"/>
        <v>0</v>
      </c>
      <c r="G418" s="123"/>
    </row>
    <row r="419" spans="2:7" x14ac:dyDescent="0.2">
      <c r="B419" s="124"/>
      <c r="C419" s="126"/>
      <c r="D419" s="124"/>
      <c r="E419" s="121">
        <f t="shared" si="12"/>
        <v>0</v>
      </c>
      <c r="F419" s="125">
        <f t="shared" si="13"/>
        <v>0</v>
      </c>
      <c r="G419" s="123"/>
    </row>
    <row r="420" spans="2:7" x14ac:dyDescent="0.2">
      <c r="B420" s="124"/>
      <c r="C420" s="126"/>
      <c r="D420" s="124"/>
      <c r="E420" s="121">
        <f t="shared" si="12"/>
        <v>0</v>
      </c>
      <c r="F420" s="125">
        <f t="shared" si="13"/>
        <v>0</v>
      </c>
      <c r="G420" s="123"/>
    </row>
    <row r="421" spans="2:7" x14ac:dyDescent="0.2">
      <c r="B421" s="124"/>
      <c r="C421" s="126"/>
      <c r="D421" s="124"/>
      <c r="E421" s="121">
        <f t="shared" si="12"/>
        <v>0</v>
      </c>
      <c r="F421" s="125">
        <f t="shared" si="13"/>
        <v>0</v>
      </c>
      <c r="G421" s="123"/>
    </row>
    <row r="422" spans="2:7" x14ac:dyDescent="0.2">
      <c r="B422" s="124"/>
      <c r="C422" s="126"/>
      <c r="D422" s="124"/>
      <c r="E422" s="121">
        <f t="shared" si="12"/>
        <v>0</v>
      </c>
      <c r="F422" s="125">
        <f t="shared" si="13"/>
        <v>0</v>
      </c>
      <c r="G422" s="123"/>
    </row>
    <row r="423" spans="2:7" x14ac:dyDescent="0.2">
      <c r="B423" s="124"/>
      <c r="C423" s="126"/>
      <c r="D423" s="124"/>
      <c r="E423" s="121">
        <f t="shared" si="12"/>
        <v>0</v>
      </c>
      <c r="F423" s="125">
        <f t="shared" si="13"/>
        <v>0</v>
      </c>
      <c r="G423" s="123"/>
    </row>
    <row r="424" spans="2:7" x14ac:dyDescent="0.2">
      <c r="B424" s="124"/>
      <c r="C424" s="126"/>
      <c r="D424" s="124"/>
      <c r="E424" s="121">
        <f t="shared" si="12"/>
        <v>0</v>
      </c>
      <c r="F424" s="125">
        <f t="shared" si="13"/>
        <v>0</v>
      </c>
      <c r="G424" s="123"/>
    </row>
    <row r="425" spans="2:7" x14ac:dyDescent="0.2">
      <c r="B425" s="124"/>
      <c r="C425" s="126"/>
      <c r="D425" s="124"/>
      <c r="E425" s="121">
        <f t="shared" si="12"/>
        <v>0</v>
      </c>
      <c r="F425" s="125">
        <f t="shared" si="13"/>
        <v>0</v>
      </c>
      <c r="G425" s="123"/>
    </row>
    <row r="426" spans="2:7" x14ac:dyDescent="0.2">
      <c r="B426" s="124"/>
      <c r="C426" s="126"/>
      <c r="D426" s="124"/>
      <c r="E426" s="121">
        <f t="shared" si="12"/>
        <v>0</v>
      </c>
      <c r="F426" s="125">
        <f t="shared" si="13"/>
        <v>0</v>
      </c>
      <c r="G426" s="123"/>
    </row>
    <row r="427" spans="2:7" x14ac:dyDescent="0.2">
      <c r="B427" s="124"/>
      <c r="C427" s="126"/>
      <c r="D427" s="124"/>
      <c r="E427" s="121">
        <f t="shared" si="12"/>
        <v>0</v>
      </c>
      <c r="F427" s="125">
        <f t="shared" si="13"/>
        <v>0</v>
      </c>
      <c r="G427" s="123"/>
    </row>
    <row r="428" spans="2:7" x14ac:dyDescent="0.2">
      <c r="B428" s="124"/>
      <c r="C428" s="126"/>
      <c r="D428" s="124"/>
      <c r="E428" s="121">
        <f t="shared" si="12"/>
        <v>0</v>
      </c>
      <c r="F428" s="125">
        <f t="shared" si="13"/>
        <v>0</v>
      </c>
      <c r="G428" s="123"/>
    </row>
    <row r="429" spans="2:7" x14ac:dyDescent="0.2">
      <c r="B429" s="124"/>
      <c r="C429" s="126"/>
      <c r="D429" s="124"/>
      <c r="E429" s="121">
        <f t="shared" si="12"/>
        <v>0</v>
      </c>
      <c r="F429" s="125">
        <f t="shared" si="13"/>
        <v>0</v>
      </c>
      <c r="G429" s="123"/>
    </row>
    <row r="430" spans="2:7" x14ac:dyDescent="0.2">
      <c r="B430" s="124"/>
      <c r="C430" s="126"/>
      <c r="D430" s="124"/>
      <c r="E430" s="121">
        <f t="shared" si="12"/>
        <v>0</v>
      </c>
      <c r="F430" s="125">
        <f t="shared" si="13"/>
        <v>0</v>
      </c>
      <c r="G430" s="123"/>
    </row>
    <row r="431" spans="2:7" x14ac:dyDescent="0.2">
      <c r="B431" s="124"/>
      <c r="C431" s="126"/>
      <c r="D431" s="124"/>
      <c r="E431" s="121">
        <f t="shared" si="12"/>
        <v>0</v>
      </c>
      <c r="F431" s="125">
        <f t="shared" si="13"/>
        <v>0</v>
      </c>
      <c r="G431" s="123"/>
    </row>
    <row r="432" spans="2:7" x14ac:dyDescent="0.2">
      <c r="B432" s="124"/>
      <c r="C432" s="126"/>
      <c r="D432" s="124"/>
      <c r="E432" s="121">
        <f t="shared" si="12"/>
        <v>0</v>
      </c>
      <c r="F432" s="125">
        <f t="shared" si="13"/>
        <v>0</v>
      </c>
      <c r="G432" s="123"/>
    </row>
    <row r="433" spans="2:7" x14ac:dyDescent="0.2">
      <c r="B433" s="124"/>
      <c r="C433" s="126"/>
      <c r="D433" s="124"/>
      <c r="E433" s="121">
        <f t="shared" si="12"/>
        <v>0</v>
      </c>
      <c r="F433" s="125">
        <f t="shared" si="13"/>
        <v>0</v>
      </c>
      <c r="G433" s="123"/>
    </row>
    <row r="434" spans="2:7" x14ac:dyDescent="0.2">
      <c r="B434" s="124"/>
      <c r="C434" s="126"/>
      <c r="D434" s="124"/>
      <c r="E434" s="121">
        <f t="shared" si="12"/>
        <v>0</v>
      </c>
      <c r="F434" s="125">
        <f t="shared" si="13"/>
        <v>0</v>
      </c>
      <c r="G434" s="123"/>
    </row>
    <row r="435" spans="2:7" x14ac:dyDescent="0.2">
      <c r="B435" s="124"/>
      <c r="C435" s="126"/>
      <c r="D435" s="124"/>
      <c r="E435" s="121">
        <f t="shared" si="12"/>
        <v>0</v>
      </c>
      <c r="F435" s="125">
        <f t="shared" si="13"/>
        <v>0</v>
      </c>
      <c r="G435" s="123"/>
    </row>
    <row r="436" spans="2:7" x14ac:dyDescent="0.2">
      <c r="B436" s="124"/>
      <c r="C436" s="126"/>
      <c r="D436" s="124"/>
      <c r="E436" s="121">
        <f t="shared" si="12"/>
        <v>0</v>
      </c>
      <c r="F436" s="125">
        <f t="shared" si="13"/>
        <v>0</v>
      </c>
      <c r="G436" s="123"/>
    </row>
    <row r="437" spans="2:7" x14ac:dyDescent="0.2">
      <c r="B437" s="124"/>
      <c r="C437" s="126"/>
      <c r="D437" s="124"/>
      <c r="E437" s="121">
        <f t="shared" si="12"/>
        <v>0</v>
      </c>
      <c r="F437" s="125">
        <f t="shared" si="13"/>
        <v>0</v>
      </c>
      <c r="G437" s="123"/>
    </row>
    <row r="438" spans="2:7" x14ac:dyDescent="0.2">
      <c r="B438" s="124"/>
      <c r="C438" s="126"/>
      <c r="D438" s="124"/>
      <c r="E438" s="121">
        <f t="shared" si="12"/>
        <v>0</v>
      </c>
      <c r="F438" s="125">
        <f t="shared" si="13"/>
        <v>0</v>
      </c>
      <c r="G438" s="123"/>
    </row>
    <row r="439" spans="2:7" x14ac:dyDescent="0.2">
      <c r="B439" s="124"/>
      <c r="C439" s="126"/>
      <c r="D439" s="124"/>
      <c r="E439" s="121">
        <f t="shared" si="12"/>
        <v>0</v>
      </c>
      <c r="F439" s="125">
        <f t="shared" si="13"/>
        <v>0</v>
      </c>
      <c r="G439" s="123"/>
    </row>
    <row r="440" spans="2:7" x14ac:dyDescent="0.2">
      <c r="B440" s="124"/>
      <c r="C440" s="126"/>
      <c r="D440" s="124"/>
      <c r="E440" s="121">
        <f t="shared" si="12"/>
        <v>0</v>
      </c>
      <c r="F440" s="125">
        <f t="shared" si="13"/>
        <v>0</v>
      </c>
      <c r="G440" s="123"/>
    </row>
    <row r="441" spans="2:7" x14ac:dyDescent="0.2">
      <c r="B441" s="124"/>
      <c r="C441" s="126"/>
      <c r="D441" s="124"/>
      <c r="E441" s="121">
        <f t="shared" si="12"/>
        <v>0</v>
      </c>
      <c r="F441" s="125">
        <f t="shared" si="13"/>
        <v>0</v>
      </c>
      <c r="G441" s="123"/>
    </row>
    <row r="442" spans="2:7" x14ac:dyDescent="0.2">
      <c r="B442" s="124"/>
      <c r="C442" s="126"/>
      <c r="D442" s="124"/>
      <c r="E442" s="121">
        <f t="shared" si="12"/>
        <v>0</v>
      </c>
      <c r="F442" s="125">
        <f t="shared" si="13"/>
        <v>0</v>
      </c>
      <c r="G442" s="123"/>
    </row>
    <row r="443" spans="2:7" x14ac:dyDescent="0.2">
      <c r="B443" s="124"/>
      <c r="C443" s="126"/>
      <c r="D443" s="124"/>
      <c r="E443" s="121">
        <f t="shared" si="12"/>
        <v>0</v>
      </c>
      <c r="F443" s="125">
        <f t="shared" si="13"/>
        <v>0</v>
      </c>
      <c r="G443" s="123"/>
    </row>
    <row r="444" spans="2:7" x14ac:dyDescent="0.2">
      <c r="B444" s="124"/>
      <c r="C444" s="126"/>
      <c r="D444" s="124"/>
      <c r="E444" s="121">
        <f t="shared" si="12"/>
        <v>0</v>
      </c>
      <c r="F444" s="125">
        <f t="shared" si="13"/>
        <v>0</v>
      </c>
      <c r="G444" s="123"/>
    </row>
    <row r="445" spans="2:7" x14ac:dyDescent="0.2">
      <c r="B445" s="124"/>
      <c r="C445" s="126"/>
      <c r="D445" s="124"/>
      <c r="E445" s="121">
        <f t="shared" si="12"/>
        <v>0</v>
      </c>
      <c r="F445" s="125">
        <f t="shared" si="13"/>
        <v>0</v>
      </c>
      <c r="G445" s="123"/>
    </row>
    <row r="446" spans="2:7" x14ac:dyDescent="0.2">
      <c r="B446" s="124"/>
      <c r="C446" s="126"/>
      <c r="D446" s="124"/>
      <c r="E446" s="121">
        <f t="shared" si="12"/>
        <v>0</v>
      </c>
      <c r="F446" s="125">
        <f t="shared" si="13"/>
        <v>0</v>
      </c>
      <c r="G446" s="123"/>
    </row>
    <row r="447" spans="2:7" x14ac:dyDescent="0.2">
      <c r="B447" s="124"/>
      <c r="C447" s="126"/>
      <c r="D447" s="124"/>
      <c r="E447" s="121">
        <f t="shared" si="12"/>
        <v>0</v>
      </c>
      <c r="F447" s="125">
        <f t="shared" si="13"/>
        <v>0</v>
      </c>
      <c r="G447" s="123"/>
    </row>
    <row r="448" spans="2:7" x14ac:dyDescent="0.2">
      <c r="B448" s="124"/>
      <c r="C448" s="126"/>
      <c r="D448" s="124"/>
      <c r="E448" s="121">
        <f t="shared" si="12"/>
        <v>0</v>
      </c>
      <c r="F448" s="125">
        <f t="shared" si="13"/>
        <v>0</v>
      </c>
      <c r="G448" s="123"/>
    </row>
    <row r="449" spans="2:7" x14ac:dyDescent="0.2">
      <c r="B449" s="124"/>
      <c r="C449" s="126"/>
      <c r="D449" s="124"/>
      <c r="E449" s="121">
        <f t="shared" si="12"/>
        <v>0</v>
      </c>
      <c r="F449" s="125">
        <f t="shared" si="13"/>
        <v>0</v>
      </c>
      <c r="G449" s="123"/>
    </row>
    <row r="450" spans="2:7" x14ac:dyDescent="0.2">
      <c r="B450" s="124"/>
      <c r="C450" s="126"/>
      <c r="D450" s="124"/>
      <c r="E450" s="121">
        <f t="shared" si="12"/>
        <v>0</v>
      </c>
      <c r="F450" s="125">
        <f t="shared" si="13"/>
        <v>0</v>
      </c>
      <c r="G450" s="123"/>
    </row>
    <row r="451" spans="2:7" x14ac:dyDescent="0.2">
      <c r="B451" s="124"/>
      <c r="C451" s="126"/>
      <c r="D451" s="124"/>
      <c r="E451" s="121">
        <f t="shared" si="12"/>
        <v>0</v>
      </c>
      <c r="F451" s="125">
        <f t="shared" si="13"/>
        <v>0</v>
      </c>
      <c r="G451" s="123"/>
    </row>
    <row r="452" spans="2:7" x14ac:dyDescent="0.2">
      <c r="B452" s="124"/>
      <c r="C452" s="126"/>
      <c r="D452" s="124"/>
      <c r="E452" s="121">
        <f t="shared" si="12"/>
        <v>0</v>
      </c>
      <c r="F452" s="125">
        <f t="shared" si="13"/>
        <v>0</v>
      </c>
      <c r="G452" s="123"/>
    </row>
    <row r="453" spans="2:7" x14ac:dyDescent="0.2">
      <c r="B453" s="124"/>
      <c r="C453" s="126"/>
      <c r="D453" s="124"/>
      <c r="E453" s="121">
        <f t="shared" si="12"/>
        <v>0</v>
      </c>
      <c r="F453" s="125">
        <f t="shared" si="13"/>
        <v>0</v>
      </c>
      <c r="G453" s="123"/>
    </row>
    <row r="454" spans="2:7" x14ac:dyDescent="0.2">
      <c r="B454" s="124"/>
      <c r="C454" s="126"/>
      <c r="D454" s="124"/>
      <c r="E454" s="121">
        <f t="shared" si="12"/>
        <v>0</v>
      </c>
      <c r="F454" s="125">
        <f t="shared" si="13"/>
        <v>0</v>
      </c>
      <c r="G454" s="123"/>
    </row>
    <row r="455" spans="2:7" x14ac:dyDescent="0.2">
      <c r="B455" s="124"/>
      <c r="C455" s="126"/>
      <c r="D455" s="124"/>
      <c r="E455" s="121">
        <f t="shared" si="12"/>
        <v>0</v>
      </c>
      <c r="F455" s="125">
        <f t="shared" si="13"/>
        <v>0</v>
      </c>
      <c r="G455" s="123"/>
    </row>
    <row r="456" spans="2:7" x14ac:dyDescent="0.2">
      <c r="B456" s="124"/>
      <c r="C456" s="126"/>
      <c r="D456" s="124"/>
      <c r="E456" s="121">
        <f t="shared" si="12"/>
        <v>0</v>
      </c>
      <c r="F456" s="125">
        <f t="shared" si="13"/>
        <v>0</v>
      </c>
      <c r="G456" s="123"/>
    </row>
    <row r="457" spans="2:7" x14ac:dyDescent="0.2">
      <c r="B457" s="124"/>
      <c r="C457" s="126"/>
      <c r="D457" s="124"/>
      <c r="E457" s="121">
        <f t="shared" si="12"/>
        <v>0</v>
      </c>
      <c r="F457" s="125">
        <f t="shared" si="13"/>
        <v>0</v>
      </c>
      <c r="G457" s="123"/>
    </row>
    <row r="458" spans="2:7" x14ac:dyDescent="0.2">
      <c r="B458" s="124"/>
      <c r="C458" s="126"/>
      <c r="D458" s="124"/>
      <c r="E458" s="121">
        <f t="shared" si="12"/>
        <v>0</v>
      </c>
      <c r="F458" s="125">
        <f t="shared" si="13"/>
        <v>0</v>
      </c>
      <c r="G458" s="123"/>
    </row>
    <row r="459" spans="2:7" x14ac:dyDescent="0.2">
      <c r="B459" s="124"/>
      <c r="C459" s="126"/>
      <c r="D459" s="124"/>
      <c r="E459" s="121">
        <f t="shared" si="12"/>
        <v>0</v>
      </c>
      <c r="F459" s="125">
        <f t="shared" si="13"/>
        <v>0</v>
      </c>
      <c r="G459" s="123"/>
    </row>
    <row r="460" spans="2:7" x14ac:dyDescent="0.2">
      <c r="B460" s="124"/>
      <c r="C460" s="126"/>
      <c r="D460" s="124"/>
      <c r="E460" s="121">
        <f t="shared" si="12"/>
        <v>0</v>
      </c>
      <c r="F460" s="125">
        <f t="shared" si="13"/>
        <v>0</v>
      </c>
      <c r="G460" s="123"/>
    </row>
    <row r="461" spans="2:7" x14ac:dyDescent="0.2">
      <c r="B461" s="124"/>
      <c r="C461" s="126"/>
      <c r="D461" s="124"/>
      <c r="E461" s="121">
        <f t="shared" ref="E461:E500" si="14">IFERROR(VLOOKUP(C461,GILookup,2,FALSE),0)</f>
        <v>0</v>
      </c>
      <c r="F461" s="125">
        <f t="shared" si="13"/>
        <v>0</v>
      </c>
      <c r="G461" s="123"/>
    </row>
    <row r="462" spans="2:7" x14ac:dyDescent="0.2">
      <c r="B462" s="124"/>
      <c r="C462" s="126"/>
      <c r="D462" s="124"/>
      <c r="E462" s="121">
        <f t="shared" si="14"/>
        <v>0</v>
      </c>
      <c r="F462" s="125">
        <f t="shared" ref="F462:F500" si="15">SUM(E462*D462)</f>
        <v>0</v>
      </c>
      <c r="G462" s="123"/>
    </row>
    <row r="463" spans="2:7" x14ac:dyDescent="0.2">
      <c r="B463" s="124"/>
      <c r="C463" s="126"/>
      <c r="D463" s="124"/>
      <c r="E463" s="121">
        <f t="shared" si="14"/>
        <v>0</v>
      </c>
      <c r="F463" s="125">
        <f t="shared" si="15"/>
        <v>0</v>
      </c>
      <c r="G463" s="123"/>
    </row>
    <row r="464" spans="2:7" x14ac:dyDescent="0.2">
      <c r="B464" s="124"/>
      <c r="C464" s="126"/>
      <c r="D464" s="124"/>
      <c r="E464" s="121">
        <f t="shared" si="14"/>
        <v>0</v>
      </c>
      <c r="F464" s="125">
        <f t="shared" si="15"/>
        <v>0</v>
      </c>
      <c r="G464" s="123"/>
    </row>
    <row r="465" spans="2:7" x14ac:dyDescent="0.2">
      <c r="B465" s="124"/>
      <c r="C465" s="126"/>
      <c r="D465" s="124"/>
      <c r="E465" s="121">
        <f t="shared" si="14"/>
        <v>0</v>
      </c>
      <c r="F465" s="125">
        <f t="shared" si="15"/>
        <v>0</v>
      </c>
      <c r="G465" s="123"/>
    </row>
    <row r="466" spans="2:7" x14ac:dyDescent="0.2">
      <c r="B466" s="124"/>
      <c r="C466" s="126"/>
      <c r="D466" s="124"/>
      <c r="E466" s="121">
        <f t="shared" si="14"/>
        <v>0</v>
      </c>
      <c r="F466" s="125">
        <f t="shared" si="15"/>
        <v>0</v>
      </c>
      <c r="G466" s="123"/>
    </row>
    <row r="467" spans="2:7" x14ac:dyDescent="0.2">
      <c r="B467" s="124"/>
      <c r="C467" s="126"/>
      <c r="D467" s="124"/>
      <c r="E467" s="121">
        <f t="shared" si="14"/>
        <v>0</v>
      </c>
      <c r="F467" s="125">
        <f t="shared" si="15"/>
        <v>0</v>
      </c>
      <c r="G467" s="123"/>
    </row>
    <row r="468" spans="2:7" x14ac:dyDescent="0.2">
      <c r="B468" s="124"/>
      <c r="C468" s="126"/>
      <c r="D468" s="124"/>
      <c r="E468" s="121">
        <f t="shared" si="14"/>
        <v>0</v>
      </c>
      <c r="F468" s="125">
        <f t="shared" si="15"/>
        <v>0</v>
      </c>
      <c r="G468" s="123"/>
    </row>
    <row r="469" spans="2:7" x14ac:dyDescent="0.2">
      <c r="B469" s="124"/>
      <c r="C469" s="126"/>
      <c r="D469" s="124"/>
      <c r="E469" s="121">
        <f t="shared" si="14"/>
        <v>0</v>
      </c>
      <c r="F469" s="125">
        <f t="shared" si="15"/>
        <v>0</v>
      </c>
      <c r="G469" s="123"/>
    </row>
    <row r="470" spans="2:7" x14ac:dyDescent="0.2">
      <c r="B470" s="124"/>
      <c r="C470" s="126"/>
      <c r="D470" s="124"/>
      <c r="E470" s="121">
        <f t="shared" si="14"/>
        <v>0</v>
      </c>
      <c r="F470" s="125">
        <f t="shared" si="15"/>
        <v>0</v>
      </c>
      <c r="G470" s="123"/>
    </row>
    <row r="471" spans="2:7" x14ac:dyDescent="0.2">
      <c r="B471" s="124"/>
      <c r="C471" s="126"/>
      <c r="D471" s="124"/>
      <c r="E471" s="121">
        <f t="shared" si="14"/>
        <v>0</v>
      </c>
      <c r="F471" s="125">
        <f t="shared" si="15"/>
        <v>0</v>
      </c>
      <c r="G471" s="123"/>
    </row>
    <row r="472" spans="2:7" x14ac:dyDescent="0.2">
      <c r="B472" s="124"/>
      <c r="C472" s="126"/>
      <c r="D472" s="124"/>
      <c r="E472" s="121">
        <f t="shared" si="14"/>
        <v>0</v>
      </c>
      <c r="F472" s="125">
        <f t="shared" si="15"/>
        <v>0</v>
      </c>
      <c r="G472" s="123"/>
    </row>
    <row r="473" spans="2:7" x14ac:dyDescent="0.2">
      <c r="B473" s="124"/>
      <c r="C473" s="126"/>
      <c r="D473" s="124"/>
      <c r="E473" s="121">
        <f t="shared" si="14"/>
        <v>0</v>
      </c>
      <c r="F473" s="125">
        <f t="shared" si="15"/>
        <v>0</v>
      </c>
      <c r="G473" s="123"/>
    </row>
    <row r="474" spans="2:7" x14ac:dyDescent="0.2">
      <c r="B474" s="124"/>
      <c r="C474" s="126"/>
      <c r="D474" s="124"/>
      <c r="E474" s="121">
        <f t="shared" si="14"/>
        <v>0</v>
      </c>
      <c r="F474" s="125">
        <f t="shared" si="15"/>
        <v>0</v>
      </c>
      <c r="G474" s="123"/>
    </row>
    <row r="475" spans="2:7" x14ac:dyDescent="0.2">
      <c r="B475" s="124"/>
      <c r="C475" s="126"/>
      <c r="D475" s="124"/>
      <c r="E475" s="121">
        <f t="shared" si="14"/>
        <v>0</v>
      </c>
      <c r="F475" s="125">
        <f t="shared" si="15"/>
        <v>0</v>
      </c>
      <c r="G475" s="123"/>
    </row>
    <row r="476" spans="2:7" x14ac:dyDescent="0.2">
      <c r="B476" s="124"/>
      <c r="C476" s="126"/>
      <c r="D476" s="124"/>
      <c r="E476" s="121">
        <f t="shared" si="14"/>
        <v>0</v>
      </c>
      <c r="F476" s="125">
        <f t="shared" si="15"/>
        <v>0</v>
      </c>
      <c r="G476" s="123"/>
    </row>
    <row r="477" spans="2:7" x14ac:dyDescent="0.2">
      <c r="B477" s="124"/>
      <c r="C477" s="126"/>
      <c r="D477" s="124"/>
      <c r="E477" s="121">
        <f t="shared" si="14"/>
        <v>0</v>
      </c>
      <c r="F477" s="125">
        <f t="shared" si="15"/>
        <v>0</v>
      </c>
      <c r="G477" s="123"/>
    </row>
    <row r="478" spans="2:7" x14ac:dyDescent="0.2">
      <c r="B478" s="124"/>
      <c r="C478" s="126"/>
      <c r="D478" s="124"/>
      <c r="E478" s="121">
        <f t="shared" si="14"/>
        <v>0</v>
      </c>
      <c r="F478" s="125">
        <f t="shared" si="15"/>
        <v>0</v>
      </c>
      <c r="G478" s="123"/>
    </row>
    <row r="479" spans="2:7" x14ac:dyDescent="0.2">
      <c r="B479" s="124"/>
      <c r="C479" s="126"/>
      <c r="D479" s="124"/>
      <c r="E479" s="121">
        <f t="shared" si="14"/>
        <v>0</v>
      </c>
      <c r="F479" s="125">
        <f t="shared" si="15"/>
        <v>0</v>
      </c>
      <c r="G479" s="123"/>
    </row>
    <row r="480" spans="2:7" x14ac:dyDescent="0.2">
      <c r="B480" s="124"/>
      <c r="C480" s="126"/>
      <c r="D480" s="124"/>
      <c r="E480" s="121">
        <f t="shared" si="14"/>
        <v>0</v>
      </c>
      <c r="F480" s="125">
        <f t="shared" si="15"/>
        <v>0</v>
      </c>
      <c r="G480" s="123"/>
    </row>
    <row r="481" spans="2:7" x14ac:dyDescent="0.2">
      <c r="B481" s="124"/>
      <c r="C481" s="126"/>
      <c r="D481" s="124"/>
      <c r="E481" s="121">
        <f t="shared" si="14"/>
        <v>0</v>
      </c>
      <c r="F481" s="125">
        <f t="shared" si="15"/>
        <v>0</v>
      </c>
      <c r="G481" s="123"/>
    </row>
    <row r="482" spans="2:7" x14ac:dyDescent="0.2">
      <c r="B482" s="124"/>
      <c r="C482" s="126"/>
      <c r="D482" s="124"/>
      <c r="E482" s="121">
        <f t="shared" si="14"/>
        <v>0</v>
      </c>
      <c r="F482" s="125">
        <f t="shared" si="15"/>
        <v>0</v>
      </c>
      <c r="G482" s="123"/>
    </row>
    <row r="483" spans="2:7" x14ac:dyDescent="0.2">
      <c r="B483" s="124"/>
      <c r="C483" s="126"/>
      <c r="D483" s="124"/>
      <c r="E483" s="121">
        <f t="shared" si="14"/>
        <v>0</v>
      </c>
      <c r="F483" s="125">
        <f t="shared" si="15"/>
        <v>0</v>
      </c>
      <c r="G483" s="123"/>
    </row>
    <row r="484" spans="2:7" x14ac:dyDescent="0.2">
      <c r="B484" s="124"/>
      <c r="C484" s="126"/>
      <c r="D484" s="124"/>
      <c r="E484" s="121">
        <f t="shared" si="14"/>
        <v>0</v>
      </c>
      <c r="F484" s="125">
        <f t="shared" si="15"/>
        <v>0</v>
      </c>
      <c r="G484" s="123"/>
    </row>
    <row r="485" spans="2:7" x14ac:dyDescent="0.2">
      <c r="B485" s="124"/>
      <c r="C485" s="126"/>
      <c r="D485" s="124"/>
      <c r="E485" s="121">
        <f t="shared" si="14"/>
        <v>0</v>
      </c>
      <c r="F485" s="125">
        <f t="shared" si="15"/>
        <v>0</v>
      </c>
      <c r="G485" s="123"/>
    </row>
    <row r="486" spans="2:7" x14ac:dyDescent="0.2">
      <c r="B486" s="124"/>
      <c r="C486" s="126"/>
      <c r="D486" s="124"/>
      <c r="E486" s="121">
        <f t="shared" si="14"/>
        <v>0</v>
      </c>
      <c r="F486" s="125">
        <f t="shared" si="15"/>
        <v>0</v>
      </c>
      <c r="G486" s="123"/>
    </row>
    <row r="487" spans="2:7" x14ac:dyDescent="0.2">
      <c r="B487" s="124"/>
      <c r="C487" s="126"/>
      <c r="D487" s="124"/>
      <c r="E487" s="121">
        <f t="shared" si="14"/>
        <v>0</v>
      </c>
      <c r="F487" s="125">
        <f t="shared" si="15"/>
        <v>0</v>
      </c>
      <c r="G487" s="123"/>
    </row>
    <row r="488" spans="2:7" x14ac:dyDescent="0.2">
      <c r="B488" s="124"/>
      <c r="C488" s="126"/>
      <c r="D488" s="124"/>
      <c r="E488" s="121">
        <f t="shared" si="14"/>
        <v>0</v>
      </c>
      <c r="F488" s="125">
        <f t="shared" si="15"/>
        <v>0</v>
      </c>
      <c r="G488" s="123"/>
    </row>
    <row r="489" spans="2:7" x14ac:dyDescent="0.2">
      <c r="B489" s="124"/>
      <c r="C489" s="126"/>
      <c r="D489" s="124"/>
      <c r="E489" s="121">
        <f t="shared" si="14"/>
        <v>0</v>
      </c>
      <c r="F489" s="125">
        <f t="shared" si="15"/>
        <v>0</v>
      </c>
      <c r="G489" s="123"/>
    </row>
    <row r="490" spans="2:7" x14ac:dyDescent="0.2">
      <c r="B490" s="124"/>
      <c r="C490" s="126"/>
      <c r="D490" s="124"/>
      <c r="E490" s="121">
        <f t="shared" si="14"/>
        <v>0</v>
      </c>
      <c r="F490" s="125">
        <f t="shared" si="15"/>
        <v>0</v>
      </c>
      <c r="G490" s="123"/>
    </row>
    <row r="491" spans="2:7" x14ac:dyDescent="0.2">
      <c r="B491" s="124"/>
      <c r="C491" s="126"/>
      <c r="D491" s="124"/>
      <c r="E491" s="121">
        <f t="shared" si="14"/>
        <v>0</v>
      </c>
      <c r="F491" s="125">
        <f t="shared" si="15"/>
        <v>0</v>
      </c>
      <c r="G491" s="123"/>
    </row>
    <row r="492" spans="2:7" x14ac:dyDescent="0.2">
      <c r="B492" s="124"/>
      <c r="C492" s="126"/>
      <c r="D492" s="124"/>
      <c r="E492" s="121">
        <f t="shared" si="14"/>
        <v>0</v>
      </c>
      <c r="F492" s="125">
        <f t="shared" si="15"/>
        <v>0</v>
      </c>
      <c r="G492" s="123"/>
    </row>
    <row r="493" spans="2:7" x14ac:dyDescent="0.2">
      <c r="B493" s="124"/>
      <c r="C493" s="126"/>
      <c r="D493" s="124"/>
      <c r="E493" s="121">
        <f t="shared" si="14"/>
        <v>0</v>
      </c>
      <c r="F493" s="125">
        <f t="shared" si="15"/>
        <v>0</v>
      </c>
      <c r="G493" s="123"/>
    </row>
    <row r="494" spans="2:7" x14ac:dyDescent="0.2">
      <c r="B494" s="124"/>
      <c r="C494" s="126"/>
      <c r="D494" s="124"/>
      <c r="E494" s="121">
        <f t="shared" si="14"/>
        <v>0</v>
      </c>
      <c r="F494" s="125">
        <f t="shared" si="15"/>
        <v>0</v>
      </c>
      <c r="G494" s="123"/>
    </row>
    <row r="495" spans="2:7" x14ac:dyDescent="0.2">
      <c r="B495" s="124"/>
      <c r="C495" s="126"/>
      <c r="D495" s="124"/>
      <c r="E495" s="121">
        <f t="shared" si="14"/>
        <v>0</v>
      </c>
      <c r="F495" s="125">
        <f t="shared" si="15"/>
        <v>0</v>
      </c>
      <c r="G495" s="123"/>
    </row>
    <row r="496" spans="2:7" x14ac:dyDescent="0.2">
      <c r="B496" s="124"/>
      <c r="C496" s="126"/>
      <c r="D496" s="124"/>
      <c r="E496" s="121">
        <f t="shared" si="14"/>
        <v>0</v>
      </c>
      <c r="F496" s="125">
        <f t="shared" si="15"/>
        <v>0</v>
      </c>
      <c r="G496" s="123"/>
    </row>
    <row r="497" spans="2:7" x14ac:dyDescent="0.2">
      <c r="B497" s="124"/>
      <c r="C497" s="126"/>
      <c r="D497" s="124"/>
      <c r="E497" s="121">
        <f t="shared" si="14"/>
        <v>0</v>
      </c>
      <c r="F497" s="125">
        <f t="shared" si="15"/>
        <v>0</v>
      </c>
      <c r="G497" s="123"/>
    </row>
    <row r="498" spans="2:7" x14ac:dyDescent="0.2">
      <c r="B498" s="124"/>
      <c r="C498" s="126"/>
      <c r="D498" s="124"/>
      <c r="E498" s="121">
        <f t="shared" si="14"/>
        <v>0</v>
      </c>
      <c r="F498" s="125">
        <f t="shared" si="15"/>
        <v>0</v>
      </c>
      <c r="G498" s="123"/>
    </row>
    <row r="499" spans="2:7" x14ac:dyDescent="0.2">
      <c r="B499" s="124"/>
      <c r="C499" s="126"/>
      <c r="D499" s="124"/>
      <c r="E499" s="121">
        <f t="shared" si="14"/>
        <v>0</v>
      </c>
      <c r="F499" s="125">
        <f t="shared" si="15"/>
        <v>0</v>
      </c>
      <c r="G499" s="123"/>
    </row>
    <row r="500" spans="2:7" x14ac:dyDescent="0.2">
      <c r="B500" s="124"/>
      <c r="C500" s="126"/>
      <c r="D500" s="124"/>
      <c r="E500" s="121">
        <f t="shared" si="14"/>
        <v>0</v>
      </c>
      <c r="F500" s="125">
        <f t="shared" si="15"/>
        <v>0</v>
      </c>
      <c r="G500" s="123"/>
    </row>
    <row r="501" spans="2:7" x14ac:dyDescent="0.2">
      <c r="B501" s="124"/>
      <c r="C501" s="126"/>
      <c r="D501" s="124"/>
      <c r="E501" s="121">
        <f t="shared" ref="E501:E564" si="16">IFERROR(VLOOKUP(C501,GILookup,2,FALSE),0)</f>
        <v>0</v>
      </c>
      <c r="F501" s="125">
        <f t="shared" ref="F501:F564" si="17">SUM(E501*D501)</f>
        <v>0</v>
      </c>
      <c r="G501" s="123"/>
    </row>
    <row r="502" spans="2:7" x14ac:dyDescent="0.2">
      <c r="B502" s="124"/>
      <c r="C502" s="126"/>
      <c r="D502" s="124"/>
      <c r="E502" s="121">
        <f t="shared" si="16"/>
        <v>0</v>
      </c>
      <c r="F502" s="125">
        <f t="shared" si="17"/>
        <v>0</v>
      </c>
      <c r="G502" s="123"/>
    </row>
    <row r="503" spans="2:7" x14ac:dyDescent="0.2">
      <c r="B503" s="124"/>
      <c r="C503" s="126"/>
      <c r="D503" s="124"/>
      <c r="E503" s="121">
        <f t="shared" si="16"/>
        <v>0</v>
      </c>
      <c r="F503" s="125">
        <f t="shared" si="17"/>
        <v>0</v>
      </c>
      <c r="G503" s="123"/>
    </row>
    <row r="504" spans="2:7" x14ac:dyDescent="0.2">
      <c r="B504" s="124"/>
      <c r="C504" s="126"/>
      <c r="D504" s="124"/>
      <c r="E504" s="121">
        <f t="shared" si="16"/>
        <v>0</v>
      </c>
      <c r="F504" s="125">
        <f t="shared" si="17"/>
        <v>0</v>
      </c>
      <c r="G504" s="123"/>
    </row>
    <row r="505" spans="2:7" x14ac:dyDescent="0.2">
      <c r="B505" s="124"/>
      <c r="C505" s="126"/>
      <c r="D505" s="124"/>
      <c r="E505" s="121">
        <f t="shared" si="16"/>
        <v>0</v>
      </c>
      <c r="F505" s="125">
        <f t="shared" si="17"/>
        <v>0</v>
      </c>
      <c r="G505" s="123"/>
    </row>
    <row r="506" spans="2:7" x14ac:dyDescent="0.2">
      <c r="B506" s="124"/>
      <c r="C506" s="126"/>
      <c r="D506" s="124"/>
      <c r="E506" s="121">
        <f t="shared" si="16"/>
        <v>0</v>
      </c>
      <c r="F506" s="125">
        <f t="shared" si="17"/>
        <v>0</v>
      </c>
      <c r="G506" s="123"/>
    </row>
    <row r="507" spans="2:7" x14ac:dyDescent="0.2">
      <c r="B507" s="124"/>
      <c r="C507" s="126"/>
      <c r="D507" s="124"/>
      <c r="E507" s="121">
        <f t="shared" si="16"/>
        <v>0</v>
      </c>
      <c r="F507" s="125">
        <f t="shared" si="17"/>
        <v>0</v>
      </c>
      <c r="G507" s="123"/>
    </row>
    <row r="508" spans="2:7" x14ac:dyDescent="0.2">
      <c r="B508" s="124"/>
      <c r="C508" s="126"/>
      <c r="D508" s="124"/>
      <c r="E508" s="121">
        <f t="shared" si="16"/>
        <v>0</v>
      </c>
      <c r="F508" s="125">
        <f t="shared" si="17"/>
        <v>0</v>
      </c>
      <c r="G508" s="123"/>
    </row>
    <row r="509" spans="2:7" x14ac:dyDescent="0.2">
      <c r="B509" s="124"/>
      <c r="C509" s="126"/>
      <c r="D509" s="124"/>
      <c r="E509" s="121">
        <f t="shared" si="16"/>
        <v>0</v>
      </c>
      <c r="F509" s="125">
        <f t="shared" si="17"/>
        <v>0</v>
      </c>
      <c r="G509" s="123"/>
    </row>
    <row r="510" spans="2:7" x14ac:dyDescent="0.2">
      <c r="B510" s="124"/>
      <c r="C510" s="126"/>
      <c r="D510" s="124"/>
      <c r="E510" s="121">
        <f t="shared" si="16"/>
        <v>0</v>
      </c>
      <c r="F510" s="125">
        <f t="shared" si="17"/>
        <v>0</v>
      </c>
      <c r="G510" s="123"/>
    </row>
    <row r="511" spans="2:7" x14ac:dyDescent="0.2">
      <c r="B511" s="124"/>
      <c r="C511" s="126"/>
      <c r="D511" s="124"/>
      <c r="E511" s="121">
        <f t="shared" si="16"/>
        <v>0</v>
      </c>
      <c r="F511" s="125">
        <f t="shared" si="17"/>
        <v>0</v>
      </c>
      <c r="G511" s="123"/>
    </row>
    <row r="512" spans="2:7" x14ac:dyDescent="0.2">
      <c r="B512" s="124"/>
      <c r="C512" s="126"/>
      <c r="D512" s="124"/>
      <c r="E512" s="121">
        <f t="shared" si="16"/>
        <v>0</v>
      </c>
      <c r="F512" s="125">
        <f t="shared" si="17"/>
        <v>0</v>
      </c>
      <c r="G512" s="123"/>
    </row>
    <row r="513" spans="2:7" x14ac:dyDescent="0.2">
      <c r="B513" s="124"/>
      <c r="C513" s="126"/>
      <c r="D513" s="124"/>
      <c r="E513" s="121">
        <f t="shared" si="16"/>
        <v>0</v>
      </c>
      <c r="F513" s="125">
        <f t="shared" si="17"/>
        <v>0</v>
      </c>
      <c r="G513" s="123"/>
    </row>
    <row r="514" spans="2:7" x14ac:dyDescent="0.2">
      <c r="B514" s="124"/>
      <c r="C514" s="126"/>
      <c r="D514" s="124"/>
      <c r="E514" s="121">
        <f t="shared" si="16"/>
        <v>0</v>
      </c>
      <c r="F514" s="125">
        <f t="shared" si="17"/>
        <v>0</v>
      </c>
      <c r="G514" s="123"/>
    </row>
    <row r="515" spans="2:7" x14ac:dyDescent="0.2">
      <c r="B515" s="124"/>
      <c r="C515" s="126"/>
      <c r="D515" s="124"/>
      <c r="E515" s="121">
        <f t="shared" si="16"/>
        <v>0</v>
      </c>
      <c r="F515" s="125">
        <f t="shared" si="17"/>
        <v>0</v>
      </c>
      <c r="G515" s="123"/>
    </row>
    <row r="516" spans="2:7" x14ac:dyDescent="0.2">
      <c r="B516" s="124"/>
      <c r="C516" s="126"/>
      <c r="D516" s="124"/>
      <c r="E516" s="121">
        <f t="shared" si="16"/>
        <v>0</v>
      </c>
      <c r="F516" s="125">
        <f t="shared" si="17"/>
        <v>0</v>
      </c>
      <c r="G516" s="123"/>
    </row>
    <row r="517" spans="2:7" x14ac:dyDescent="0.2">
      <c r="B517" s="124"/>
      <c r="C517" s="126"/>
      <c r="D517" s="124"/>
      <c r="E517" s="121">
        <f t="shared" si="16"/>
        <v>0</v>
      </c>
      <c r="F517" s="125">
        <f t="shared" si="17"/>
        <v>0</v>
      </c>
      <c r="G517" s="123"/>
    </row>
    <row r="518" spans="2:7" x14ac:dyDescent="0.2">
      <c r="B518" s="124"/>
      <c r="C518" s="126"/>
      <c r="D518" s="124"/>
      <c r="E518" s="121">
        <f t="shared" si="16"/>
        <v>0</v>
      </c>
      <c r="F518" s="125">
        <f t="shared" si="17"/>
        <v>0</v>
      </c>
      <c r="G518" s="123"/>
    </row>
    <row r="519" spans="2:7" x14ac:dyDescent="0.2">
      <c r="B519" s="124"/>
      <c r="C519" s="126"/>
      <c r="D519" s="124"/>
      <c r="E519" s="121">
        <f t="shared" si="16"/>
        <v>0</v>
      </c>
      <c r="F519" s="125">
        <f t="shared" si="17"/>
        <v>0</v>
      </c>
      <c r="G519" s="123"/>
    </row>
    <row r="520" spans="2:7" x14ac:dyDescent="0.2">
      <c r="B520" s="124"/>
      <c r="C520" s="126"/>
      <c r="D520" s="124"/>
      <c r="E520" s="121">
        <f t="shared" si="16"/>
        <v>0</v>
      </c>
      <c r="F520" s="125">
        <f t="shared" si="17"/>
        <v>0</v>
      </c>
      <c r="G520" s="123"/>
    </row>
    <row r="521" spans="2:7" x14ac:dyDescent="0.2">
      <c r="B521" s="124"/>
      <c r="C521" s="126"/>
      <c r="D521" s="124"/>
      <c r="E521" s="121">
        <f t="shared" si="16"/>
        <v>0</v>
      </c>
      <c r="F521" s="125">
        <f t="shared" si="17"/>
        <v>0</v>
      </c>
      <c r="G521" s="123"/>
    </row>
    <row r="522" spans="2:7" x14ac:dyDescent="0.2">
      <c r="B522" s="124"/>
      <c r="C522" s="126"/>
      <c r="D522" s="124"/>
      <c r="E522" s="121">
        <f t="shared" si="16"/>
        <v>0</v>
      </c>
      <c r="F522" s="125">
        <f t="shared" si="17"/>
        <v>0</v>
      </c>
      <c r="G522" s="123"/>
    </row>
    <row r="523" spans="2:7" x14ac:dyDescent="0.2">
      <c r="B523" s="124"/>
      <c r="C523" s="126"/>
      <c r="D523" s="124"/>
      <c r="E523" s="121">
        <f t="shared" si="16"/>
        <v>0</v>
      </c>
      <c r="F523" s="125">
        <f t="shared" si="17"/>
        <v>0</v>
      </c>
      <c r="G523" s="123"/>
    </row>
    <row r="524" spans="2:7" x14ac:dyDescent="0.2">
      <c r="B524" s="124"/>
      <c r="C524" s="126"/>
      <c r="D524" s="124"/>
      <c r="E524" s="121">
        <f t="shared" si="16"/>
        <v>0</v>
      </c>
      <c r="F524" s="125">
        <f t="shared" si="17"/>
        <v>0</v>
      </c>
      <c r="G524" s="123"/>
    </row>
    <row r="525" spans="2:7" x14ac:dyDescent="0.2">
      <c r="B525" s="124"/>
      <c r="C525" s="126"/>
      <c r="D525" s="124"/>
      <c r="E525" s="121">
        <f t="shared" si="16"/>
        <v>0</v>
      </c>
      <c r="F525" s="125">
        <f t="shared" si="17"/>
        <v>0</v>
      </c>
      <c r="G525" s="123"/>
    </row>
    <row r="526" spans="2:7" x14ac:dyDescent="0.2">
      <c r="B526" s="124"/>
      <c r="C526" s="126"/>
      <c r="D526" s="124"/>
      <c r="E526" s="121">
        <f t="shared" si="16"/>
        <v>0</v>
      </c>
      <c r="F526" s="125">
        <f t="shared" si="17"/>
        <v>0</v>
      </c>
      <c r="G526" s="123"/>
    </row>
    <row r="527" spans="2:7" x14ac:dyDescent="0.2">
      <c r="B527" s="124"/>
      <c r="C527" s="126"/>
      <c r="D527" s="124"/>
      <c r="E527" s="121">
        <f t="shared" si="16"/>
        <v>0</v>
      </c>
      <c r="F527" s="125">
        <f t="shared" si="17"/>
        <v>0</v>
      </c>
      <c r="G527" s="123"/>
    </row>
    <row r="528" spans="2:7" x14ac:dyDescent="0.2">
      <c r="B528" s="124"/>
      <c r="C528" s="126"/>
      <c r="D528" s="124"/>
      <c r="E528" s="121">
        <f t="shared" si="16"/>
        <v>0</v>
      </c>
      <c r="F528" s="125">
        <f t="shared" si="17"/>
        <v>0</v>
      </c>
      <c r="G528" s="123"/>
    </row>
    <row r="529" spans="2:7" x14ac:dyDescent="0.2">
      <c r="B529" s="124"/>
      <c r="C529" s="126"/>
      <c r="D529" s="124"/>
      <c r="E529" s="121">
        <f t="shared" si="16"/>
        <v>0</v>
      </c>
      <c r="F529" s="125">
        <f t="shared" si="17"/>
        <v>0</v>
      </c>
      <c r="G529" s="123"/>
    </row>
    <row r="530" spans="2:7" x14ac:dyDescent="0.2">
      <c r="B530" s="124"/>
      <c r="C530" s="126"/>
      <c r="D530" s="124"/>
      <c r="E530" s="121">
        <f t="shared" si="16"/>
        <v>0</v>
      </c>
      <c r="F530" s="125">
        <f t="shared" si="17"/>
        <v>0</v>
      </c>
      <c r="G530" s="123"/>
    </row>
    <row r="531" spans="2:7" x14ac:dyDescent="0.2">
      <c r="B531" s="124"/>
      <c r="C531" s="126"/>
      <c r="D531" s="124"/>
      <c r="E531" s="121">
        <f t="shared" si="16"/>
        <v>0</v>
      </c>
      <c r="F531" s="125">
        <f t="shared" si="17"/>
        <v>0</v>
      </c>
      <c r="G531" s="123"/>
    </row>
    <row r="532" spans="2:7" x14ac:dyDescent="0.2">
      <c r="B532" s="124"/>
      <c r="C532" s="126"/>
      <c r="D532" s="124"/>
      <c r="E532" s="121">
        <f t="shared" si="16"/>
        <v>0</v>
      </c>
      <c r="F532" s="125">
        <f t="shared" si="17"/>
        <v>0</v>
      </c>
      <c r="G532" s="123"/>
    </row>
    <row r="533" spans="2:7" x14ac:dyDescent="0.2">
      <c r="B533" s="124"/>
      <c r="C533" s="126"/>
      <c r="D533" s="124"/>
      <c r="E533" s="121">
        <f t="shared" si="16"/>
        <v>0</v>
      </c>
      <c r="F533" s="125">
        <f t="shared" si="17"/>
        <v>0</v>
      </c>
      <c r="G533" s="123"/>
    </row>
    <row r="534" spans="2:7" x14ac:dyDescent="0.2">
      <c r="B534" s="124"/>
      <c r="C534" s="126"/>
      <c r="D534" s="124"/>
      <c r="E534" s="121">
        <f t="shared" si="16"/>
        <v>0</v>
      </c>
      <c r="F534" s="125">
        <f t="shared" si="17"/>
        <v>0</v>
      </c>
      <c r="G534" s="123"/>
    </row>
    <row r="535" spans="2:7" x14ac:dyDescent="0.2">
      <c r="B535" s="124"/>
      <c r="C535" s="126"/>
      <c r="D535" s="124"/>
      <c r="E535" s="121">
        <f t="shared" si="16"/>
        <v>0</v>
      </c>
      <c r="F535" s="125">
        <f t="shared" si="17"/>
        <v>0</v>
      </c>
      <c r="G535" s="123"/>
    </row>
    <row r="536" spans="2:7" x14ac:dyDescent="0.2">
      <c r="B536" s="124"/>
      <c r="C536" s="126"/>
      <c r="D536" s="124"/>
      <c r="E536" s="121">
        <f t="shared" si="16"/>
        <v>0</v>
      </c>
      <c r="F536" s="125">
        <f t="shared" si="17"/>
        <v>0</v>
      </c>
      <c r="G536" s="123"/>
    </row>
    <row r="537" spans="2:7" x14ac:dyDescent="0.2">
      <c r="B537" s="124"/>
      <c r="C537" s="126"/>
      <c r="D537" s="124"/>
      <c r="E537" s="121">
        <f t="shared" si="16"/>
        <v>0</v>
      </c>
      <c r="F537" s="125">
        <f t="shared" si="17"/>
        <v>0</v>
      </c>
      <c r="G537" s="123"/>
    </row>
    <row r="538" spans="2:7" x14ac:dyDescent="0.2">
      <c r="B538" s="124"/>
      <c r="C538" s="126"/>
      <c r="D538" s="124"/>
      <c r="E538" s="121">
        <f t="shared" si="16"/>
        <v>0</v>
      </c>
      <c r="F538" s="125">
        <f t="shared" si="17"/>
        <v>0</v>
      </c>
      <c r="G538" s="123"/>
    </row>
    <row r="539" spans="2:7" x14ac:dyDescent="0.2">
      <c r="B539" s="124"/>
      <c r="C539" s="126"/>
      <c r="D539" s="124"/>
      <c r="E539" s="121">
        <f t="shared" si="16"/>
        <v>0</v>
      </c>
      <c r="F539" s="125">
        <f t="shared" si="17"/>
        <v>0</v>
      </c>
      <c r="G539" s="123"/>
    </row>
    <row r="540" spans="2:7" x14ac:dyDescent="0.2">
      <c r="B540" s="124"/>
      <c r="C540" s="126"/>
      <c r="D540" s="124"/>
      <c r="E540" s="121">
        <f t="shared" si="16"/>
        <v>0</v>
      </c>
      <c r="F540" s="125">
        <f t="shared" si="17"/>
        <v>0</v>
      </c>
      <c r="G540" s="123"/>
    </row>
    <row r="541" spans="2:7" x14ac:dyDescent="0.2">
      <c r="B541" s="124"/>
      <c r="C541" s="126"/>
      <c r="D541" s="124"/>
      <c r="E541" s="121">
        <f t="shared" si="16"/>
        <v>0</v>
      </c>
      <c r="F541" s="125">
        <f t="shared" si="17"/>
        <v>0</v>
      </c>
      <c r="G541" s="123"/>
    </row>
    <row r="542" spans="2:7" x14ac:dyDescent="0.2">
      <c r="B542" s="124"/>
      <c r="C542" s="126"/>
      <c r="D542" s="124"/>
      <c r="E542" s="121">
        <f t="shared" si="16"/>
        <v>0</v>
      </c>
      <c r="F542" s="125">
        <f t="shared" si="17"/>
        <v>0</v>
      </c>
      <c r="G542" s="123"/>
    </row>
    <row r="543" spans="2:7" x14ac:dyDescent="0.2">
      <c r="B543" s="124"/>
      <c r="C543" s="126"/>
      <c r="D543" s="124"/>
      <c r="E543" s="121">
        <f t="shared" si="16"/>
        <v>0</v>
      </c>
      <c r="F543" s="125">
        <f t="shared" si="17"/>
        <v>0</v>
      </c>
      <c r="G543" s="123"/>
    </row>
    <row r="544" spans="2:7" x14ac:dyDescent="0.2">
      <c r="B544" s="124"/>
      <c r="C544" s="126"/>
      <c r="D544" s="124"/>
      <c r="E544" s="121">
        <f t="shared" si="16"/>
        <v>0</v>
      </c>
      <c r="F544" s="125">
        <f t="shared" si="17"/>
        <v>0</v>
      </c>
      <c r="G544" s="123"/>
    </row>
    <row r="545" spans="2:7" x14ac:dyDescent="0.2">
      <c r="B545" s="124"/>
      <c r="C545" s="126"/>
      <c r="D545" s="124"/>
      <c r="E545" s="121">
        <f t="shared" si="16"/>
        <v>0</v>
      </c>
      <c r="F545" s="125">
        <f t="shared" si="17"/>
        <v>0</v>
      </c>
      <c r="G545" s="123"/>
    </row>
    <row r="546" spans="2:7" x14ac:dyDescent="0.2">
      <c r="B546" s="124"/>
      <c r="C546" s="126"/>
      <c r="D546" s="124"/>
      <c r="E546" s="121">
        <f t="shared" si="16"/>
        <v>0</v>
      </c>
      <c r="F546" s="125">
        <f t="shared" si="17"/>
        <v>0</v>
      </c>
      <c r="G546" s="123"/>
    </row>
    <row r="547" spans="2:7" x14ac:dyDescent="0.2">
      <c r="B547" s="124"/>
      <c r="C547" s="126"/>
      <c r="D547" s="124"/>
      <c r="E547" s="121">
        <f t="shared" si="16"/>
        <v>0</v>
      </c>
      <c r="F547" s="125">
        <f t="shared" si="17"/>
        <v>0</v>
      </c>
      <c r="G547" s="123"/>
    </row>
    <row r="548" spans="2:7" x14ac:dyDescent="0.2">
      <c r="B548" s="124"/>
      <c r="C548" s="126"/>
      <c r="D548" s="124"/>
      <c r="E548" s="121">
        <f t="shared" si="16"/>
        <v>0</v>
      </c>
      <c r="F548" s="125">
        <f t="shared" si="17"/>
        <v>0</v>
      </c>
      <c r="G548" s="123"/>
    </row>
    <row r="549" spans="2:7" x14ac:dyDescent="0.2">
      <c r="B549" s="124"/>
      <c r="C549" s="126"/>
      <c r="D549" s="124"/>
      <c r="E549" s="121">
        <f t="shared" si="16"/>
        <v>0</v>
      </c>
      <c r="F549" s="125">
        <f t="shared" si="17"/>
        <v>0</v>
      </c>
      <c r="G549" s="123"/>
    </row>
    <row r="550" spans="2:7" x14ac:dyDescent="0.2">
      <c r="B550" s="124"/>
      <c r="C550" s="126"/>
      <c r="D550" s="124"/>
      <c r="E550" s="121">
        <f t="shared" si="16"/>
        <v>0</v>
      </c>
      <c r="F550" s="125">
        <f t="shared" si="17"/>
        <v>0</v>
      </c>
      <c r="G550" s="123"/>
    </row>
    <row r="551" spans="2:7" x14ac:dyDescent="0.2">
      <c r="B551" s="124"/>
      <c r="C551" s="126"/>
      <c r="D551" s="124"/>
      <c r="E551" s="121">
        <f t="shared" si="16"/>
        <v>0</v>
      </c>
      <c r="F551" s="125">
        <f t="shared" si="17"/>
        <v>0</v>
      </c>
      <c r="G551" s="123"/>
    </row>
    <row r="552" spans="2:7" x14ac:dyDescent="0.2">
      <c r="B552" s="124"/>
      <c r="C552" s="126"/>
      <c r="D552" s="124"/>
      <c r="E552" s="121">
        <f t="shared" si="16"/>
        <v>0</v>
      </c>
      <c r="F552" s="125">
        <f t="shared" si="17"/>
        <v>0</v>
      </c>
      <c r="G552" s="123"/>
    </row>
    <row r="553" spans="2:7" x14ac:dyDescent="0.2">
      <c r="B553" s="124"/>
      <c r="C553" s="126"/>
      <c r="D553" s="124"/>
      <c r="E553" s="121">
        <f t="shared" si="16"/>
        <v>0</v>
      </c>
      <c r="F553" s="125">
        <f t="shared" si="17"/>
        <v>0</v>
      </c>
      <c r="G553" s="123"/>
    </row>
    <row r="554" spans="2:7" x14ac:dyDescent="0.2">
      <c r="B554" s="124"/>
      <c r="C554" s="126"/>
      <c r="D554" s="124"/>
      <c r="E554" s="121">
        <f t="shared" si="16"/>
        <v>0</v>
      </c>
      <c r="F554" s="125">
        <f t="shared" si="17"/>
        <v>0</v>
      </c>
      <c r="G554" s="123"/>
    </row>
    <row r="555" spans="2:7" x14ac:dyDescent="0.2">
      <c r="B555" s="124"/>
      <c r="C555" s="126"/>
      <c r="D555" s="124"/>
      <c r="E555" s="121">
        <f t="shared" si="16"/>
        <v>0</v>
      </c>
      <c r="F555" s="125">
        <f t="shared" si="17"/>
        <v>0</v>
      </c>
      <c r="G555" s="123"/>
    </row>
    <row r="556" spans="2:7" x14ac:dyDescent="0.2">
      <c r="B556" s="124"/>
      <c r="C556" s="126"/>
      <c r="D556" s="124"/>
      <c r="E556" s="121">
        <f t="shared" si="16"/>
        <v>0</v>
      </c>
      <c r="F556" s="125">
        <f t="shared" si="17"/>
        <v>0</v>
      </c>
      <c r="G556" s="123"/>
    </row>
    <row r="557" spans="2:7" x14ac:dyDescent="0.2">
      <c r="B557" s="124"/>
      <c r="C557" s="126"/>
      <c r="D557" s="124"/>
      <c r="E557" s="121">
        <f t="shared" si="16"/>
        <v>0</v>
      </c>
      <c r="F557" s="125">
        <f t="shared" si="17"/>
        <v>0</v>
      </c>
      <c r="G557" s="123"/>
    </row>
    <row r="558" spans="2:7" x14ac:dyDescent="0.2">
      <c r="B558" s="124"/>
      <c r="C558" s="126"/>
      <c r="D558" s="124"/>
      <c r="E558" s="121">
        <f t="shared" si="16"/>
        <v>0</v>
      </c>
      <c r="F558" s="125">
        <f t="shared" si="17"/>
        <v>0</v>
      </c>
      <c r="G558" s="123"/>
    </row>
    <row r="559" spans="2:7" x14ac:dyDescent="0.2">
      <c r="B559" s="124"/>
      <c r="C559" s="126"/>
      <c r="D559" s="124"/>
      <c r="E559" s="121">
        <f t="shared" si="16"/>
        <v>0</v>
      </c>
      <c r="F559" s="125">
        <f t="shared" si="17"/>
        <v>0</v>
      </c>
      <c r="G559" s="123"/>
    </row>
    <row r="560" spans="2:7" x14ac:dyDescent="0.2">
      <c r="B560" s="124"/>
      <c r="C560" s="126"/>
      <c r="D560" s="124"/>
      <c r="E560" s="121">
        <f t="shared" si="16"/>
        <v>0</v>
      </c>
      <c r="F560" s="125">
        <f t="shared" si="17"/>
        <v>0</v>
      </c>
      <c r="G560" s="123"/>
    </row>
    <row r="561" spans="2:7" x14ac:dyDescent="0.2">
      <c r="B561" s="124"/>
      <c r="C561" s="126"/>
      <c r="D561" s="124"/>
      <c r="E561" s="121">
        <f t="shared" si="16"/>
        <v>0</v>
      </c>
      <c r="F561" s="125">
        <f t="shared" si="17"/>
        <v>0</v>
      </c>
      <c r="G561" s="123"/>
    </row>
    <row r="562" spans="2:7" x14ac:dyDescent="0.2">
      <c r="B562" s="124"/>
      <c r="C562" s="126"/>
      <c r="D562" s="124"/>
      <c r="E562" s="121">
        <f t="shared" si="16"/>
        <v>0</v>
      </c>
      <c r="F562" s="125">
        <f t="shared" si="17"/>
        <v>0</v>
      </c>
      <c r="G562" s="123"/>
    </row>
    <row r="563" spans="2:7" x14ac:dyDescent="0.2">
      <c r="B563" s="124"/>
      <c r="C563" s="126"/>
      <c r="D563" s="124"/>
      <c r="E563" s="121">
        <f t="shared" si="16"/>
        <v>0</v>
      </c>
      <c r="F563" s="125">
        <f t="shared" si="17"/>
        <v>0</v>
      </c>
      <c r="G563" s="123"/>
    </row>
    <row r="564" spans="2:7" x14ac:dyDescent="0.2">
      <c r="B564" s="124"/>
      <c r="C564" s="126"/>
      <c r="D564" s="124"/>
      <c r="E564" s="121">
        <f t="shared" si="16"/>
        <v>0</v>
      </c>
      <c r="F564" s="125">
        <f t="shared" si="17"/>
        <v>0</v>
      </c>
      <c r="G564" s="123"/>
    </row>
    <row r="565" spans="2:7" x14ac:dyDescent="0.2">
      <c r="B565" s="124"/>
      <c r="C565" s="126"/>
      <c r="D565" s="124"/>
      <c r="E565" s="121">
        <f t="shared" ref="E565:E628" si="18">IFERROR(VLOOKUP(C565,GILookup,2,FALSE),0)</f>
        <v>0</v>
      </c>
      <c r="F565" s="125">
        <f t="shared" ref="F565:F628" si="19">SUM(E565*D565)</f>
        <v>0</v>
      </c>
      <c r="G565" s="123"/>
    </row>
    <row r="566" spans="2:7" x14ac:dyDescent="0.2">
      <c r="B566" s="124"/>
      <c r="C566" s="126"/>
      <c r="D566" s="124"/>
      <c r="E566" s="121">
        <f t="shared" si="18"/>
        <v>0</v>
      </c>
      <c r="F566" s="125">
        <f t="shared" si="19"/>
        <v>0</v>
      </c>
      <c r="G566" s="123"/>
    </row>
    <row r="567" spans="2:7" x14ac:dyDescent="0.2">
      <c r="B567" s="124"/>
      <c r="C567" s="126"/>
      <c r="D567" s="124"/>
      <c r="E567" s="121">
        <f t="shared" si="18"/>
        <v>0</v>
      </c>
      <c r="F567" s="125">
        <f t="shared" si="19"/>
        <v>0</v>
      </c>
      <c r="G567" s="123"/>
    </row>
    <row r="568" spans="2:7" x14ac:dyDescent="0.2">
      <c r="B568" s="124"/>
      <c r="C568" s="126"/>
      <c r="D568" s="124"/>
      <c r="E568" s="121">
        <f t="shared" si="18"/>
        <v>0</v>
      </c>
      <c r="F568" s="125">
        <f t="shared" si="19"/>
        <v>0</v>
      </c>
      <c r="G568" s="123"/>
    </row>
    <row r="569" spans="2:7" x14ac:dyDescent="0.2">
      <c r="B569" s="124"/>
      <c r="C569" s="126"/>
      <c r="D569" s="124"/>
      <c r="E569" s="121">
        <f t="shared" si="18"/>
        <v>0</v>
      </c>
      <c r="F569" s="125">
        <f t="shared" si="19"/>
        <v>0</v>
      </c>
      <c r="G569" s="123"/>
    </row>
    <row r="570" spans="2:7" x14ac:dyDescent="0.2">
      <c r="B570" s="124"/>
      <c r="C570" s="126"/>
      <c r="D570" s="124"/>
      <c r="E570" s="121">
        <f t="shared" si="18"/>
        <v>0</v>
      </c>
      <c r="F570" s="125">
        <f t="shared" si="19"/>
        <v>0</v>
      </c>
      <c r="G570" s="123"/>
    </row>
    <row r="571" spans="2:7" x14ac:dyDescent="0.2">
      <c r="B571" s="124"/>
      <c r="C571" s="126"/>
      <c r="D571" s="124"/>
      <c r="E571" s="121">
        <f t="shared" si="18"/>
        <v>0</v>
      </c>
      <c r="F571" s="125">
        <f t="shared" si="19"/>
        <v>0</v>
      </c>
      <c r="G571" s="123"/>
    </row>
    <row r="572" spans="2:7" x14ac:dyDescent="0.2">
      <c r="B572" s="124"/>
      <c r="C572" s="126"/>
      <c r="D572" s="124"/>
      <c r="E572" s="121">
        <f t="shared" si="18"/>
        <v>0</v>
      </c>
      <c r="F572" s="125">
        <f t="shared" si="19"/>
        <v>0</v>
      </c>
      <c r="G572" s="123"/>
    </row>
    <row r="573" spans="2:7" x14ac:dyDescent="0.2">
      <c r="B573" s="124"/>
      <c r="C573" s="126"/>
      <c r="D573" s="124"/>
      <c r="E573" s="121">
        <f t="shared" si="18"/>
        <v>0</v>
      </c>
      <c r="F573" s="125">
        <f t="shared" si="19"/>
        <v>0</v>
      </c>
      <c r="G573" s="123"/>
    </row>
    <row r="574" spans="2:7" x14ac:dyDescent="0.2">
      <c r="B574" s="124"/>
      <c r="C574" s="126"/>
      <c r="D574" s="124"/>
      <c r="E574" s="121">
        <f t="shared" si="18"/>
        <v>0</v>
      </c>
      <c r="F574" s="125">
        <f t="shared" si="19"/>
        <v>0</v>
      </c>
      <c r="G574" s="123"/>
    </row>
    <row r="575" spans="2:7" x14ac:dyDescent="0.2">
      <c r="B575" s="124"/>
      <c r="C575" s="126"/>
      <c r="D575" s="124"/>
      <c r="E575" s="121">
        <f t="shared" si="18"/>
        <v>0</v>
      </c>
      <c r="F575" s="125">
        <f t="shared" si="19"/>
        <v>0</v>
      </c>
      <c r="G575" s="123"/>
    </row>
    <row r="576" spans="2:7" x14ac:dyDescent="0.2">
      <c r="B576" s="124"/>
      <c r="C576" s="126"/>
      <c r="D576" s="124"/>
      <c r="E576" s="121">
        <f t="shared" si="18"/>
        <v>0</v>
      </c>
      <c r="F576" s="125">
        <f t="shared" si="19"/>
        <v>0</v>
      </c>
      <c r="G576" s="123"/>
    </row>
    <row r="577" spans="2:7" x14ac:dyDescent="0.2">
      <c r="B577" s="124"/>
      <c r="C577" s="126"/>
      <c r="D577" s="124"/>
      <c r="E577" s="121">
        <f t="shared" si="18"/>
        <v>0</v>
      </c>
      <c r="F577" s="125">
        <f t="shared" si="19"/>
        <v>0</v>
      </c>
      <c r="G577" s="123"/>
    </row>
    <row r="578" spans="2:7" x14ac:dyDescent="0.2">
      <c r="B578" s="124"/>
      <c r="C578" s="126"/>
      <c r="D578" s="124"/>
      <c r="E578" s="121">
        <f t="shared" si="18"/>
        <v>0</v>
      </c>
      <c r="F578" s="125">
        <f t="shared" si="19"/>
        <v>0</v>
      </c>
      <c r="G578" s="123"/>
    </row>
    <row r="579" spans="2:7" x14ac:dyDescent="0.2">
      <c r="B579" s="124"/>
      <c r="C579" s="126"/>
      <c r="D579" s="124"/>
      <c r="E579" s="121">
        <f t="shared" si="18"/>
        <v>0</v>
      </c>
      <c r="F579" s="125">
        <f t="shared" si="19"/>
        <v>0</v>
      </c>
      <c r="G579" s="123"/>
    </row>
    <row r="580" spans="2:7" x14ac:dyDescent="0.2">
      <c r="B580" s="124"/>
      <c r="C580" s="126"/>
      <c r="D580" s="124"/>
      <c r="E580" s="121">
        <f t="shared" si="18"/>
        <v>0</v>
      </c>
      <c r="F580" s="125">
        <f t="shared" si="19"/>
        <v>0</v>
      </c>
      <c r="G580" s="123"/>
    </row>
    <row r="581" spans="2:7" x14ac:dyDescent="0.2">
      <c r="B581" s="124"/>
      <c r="C581" s="126"/>
      <c r="D581" s="124"/>
      <c r="E581" s="121">
        <f t="shared" si="18"/>
        <v>0</v>
      </c>
      <c r="F581" s="125">
        <f t="shared" si="19"/>
        <v>0</v>
      </c>
      <c r="G581" s="123"/>
    </row>
    <row r="582" spans="2:7" x14ac:dyDescent="0.2">
      <c r="B582" s="124"/>
      <c r="C582" s="126"/>
      <c r="D582" s="124"/>
      <c r="E582" s="121">
        <f t="shared" si="18"/>
        <v>0</v>
      </c>
      <c r="F582" s="125">
        <f t="shared" si="19"/>
        <v>0</v>
      </c>
      <c r="G582" s="123"/>
    </row>
    <row r="583" spans="2:7" x14ac:dyDescent="0.2">
      <c r="B583" s="124"/>
      <c r="C583" s="126"/>
      <c r="D583" s="124"/>
      <c r="E583" s="121">
        <f t="shared" si="18"/>
        <v>0</v>
      </c>
      <c r="F583" s="125">
        <f t="shared" si="19"/>
        <v>0</v>
      </c>
      <c r="G583" s="123"/>
    </row>
    <row r="584" spans="2:7" x14ac:dyDescent="0.2">
      <c r="B584" s="124"/>
      <c r="C584" s="126"/>
      <c r="D584" s="124"/>
      <c r="E584" s="121">
        <f t="shared" si="18"/>
        <v>0</v>
      </c>
      <c r="F584" s="125">
        <f t="shared" si="19"/>
        <v>0</v>
      </c>
      <c r="G584" s="123"/>
    </row>
    <row r="585" spans="2:7" x14ac:dyDescent="0.2">
      <c r="B585" s="124"/>
      <c r="C585" s="126"/>
      <c r="D585" s="124"/>
      <c r="E585" s="121">
        <f t="shared" si="18"/>
        <v>0</v>
      </c>
      <c r="F585" s="125">
        <f t="shared" si="19"/>
        <v>0</v>
      </c>
      <c r="G585" s="123"/>
    </row>
    <row r="586" spans="2:7" x14ac:dyDescent="0.2">
      <c r="B586" s="124"/>
      <c r="C586" s="126"/>
      <c r="D586" s="124"/>
      <c r="E586" s="121">
        <f t="shared" si="18"/>
        <v>0</v>
      </c>
      <c r="F586" s="125">
        <f t="shared" si="19"/>
        <v>0</v>
      </c>
      <c r="G586" s="123"/>
    </row>
    <row r="587" spans="2:7" x14ac:dyDescent="0.2">
      <c r="B587" s="124"/>
      <c r="C587" s="126"/>
      <c r="D587" s="124"/>
      <c r="E587" s="121">
        <f t="shared" si="18"/>
        <v>0</v>
      </c>
      <c r="F587" s="125">
        <f t="shared" si="19"/>
        <v>0</v>
      </c>
      <c r="G587" s="123"/>
    </row>
    <row r="588" spans="2:7" x14ac:dyDescent="0.2">
      <c r="B588" s="124"/>
      <c r="C588" s="126"/>
      <c r="D588" s="124"/>
      <c r="E588" s="121">
        <f t="shared" si="18"/>
        <v>0</v>
      </c>
      <c r="F588" s="125">
        <f t="shared" si="19"/>
        <v>0</v>
      </c>
      <c r="G588" s="123"/>
    </row>
    <row r="589" spans="2:7" x14ac:dyDescent="0.2">
      <c r="B589" s="124"/>
      <c r="C589" s="126"/>
      <c r="D589" s="124"/>
      <c r="E589" s="121">
        <f t="shared" si="18"/>
        <v>0</v>
      </c>
      <c r="F589" s="125">
        <f t="shared" si="19"/>
        <v>0</v>
      </c>
      <c r="G589" s="123"/>
    </row>
    <row r="590" spans="2:7" x14ac:dyDescent="0.2">
      <c r="B590" s="124"/>
      <c r="C590" s="126"/>
      <c r="D590" s="124"/>
      <c r="E590" s="121">
        <f t="shared" si="18"/>
        <v>0</v>
      </c>
      <c r="F590" s="125">
        <f t="shared" si="19"/>
        <v>0</v>
      </c>
      <c r="G590" s="123"/>
    </row>
    <row r="591" spans="2:7" x14ac:dyDescent="0.2">
      <c r="B591" s="124"/>
      <c r="C591" s="126"/>
      <c r="D591" s="124"/>
      <c r="E591" s="121">
        <f t="shared" si="18"/>
        <v>0</v>
      </c>
      <c r="F591" s="125">
        <f t="shared" si="19"/>
        <v>0</v>
      </c>
      <c r="G591" s="123"/>
    </row>
    <row r="592" spans="2:7" x14ac:dyDescent="0.2">
      <c r="B592" s="124"/>
      <c r="C592" s="126"/>
      <c r="D592" s="124"/>
      <c r="E592" s="121">
        <f t="shared" si="18"/>
        <v>0</v>
      </c>
      <c r="F592" s="125">
        <f t="shared" si="19"/>
        <v>0</v>
      </c>
      <c r="G592" s="123"/>
    </row>
    <row r="593" spans="2:7" x14ac:dyDescent="0.2">
      <c r="B593" s="124"/>
      <c r="C593" s="126"/>
      <c r="D593" s="124"/>
      <c r="E593" s="121">
        <f t="shared" si="18"/>
        <v>0</v>
      </c>
      <c r="F593" s="125">
        <f t="shared" si="19"/>
        <v>0</v>
      </c>
      <c r="G593" s="123"/>
    </row>
    <row r="594" spans="2:7" x14ac:dyDescent="0.2">
      <c r="B594" s="124"/>
      <c r="C594" s="126"/>
      <c r="D594" s="124"/>
      <c r="E594" s="121">
        <f t="shared" si="18"/>
        <v>0</v>
      </c>
      <c r="F594" s="125">
        <f t="shared" si="19"/>
        <v>0</v>
      </c>
      <c r="G594" s="123"/>
    </row>
    <row r="595" spans="2:7" x14ac:dyDescent="0.2">
      <c r="B595" s="124"/>
      <c r="C595" s="126"/>
      <c r="D595" s="124"/>
      <c r="E595" s="121">
        <f t="shared" si="18"/>
        <v>0</v>
      </c>
      <c r="F595" s="125">
        <f t="shared" si="19"/>
        <v>0</v>
      </c>
      <c r="G595" s="123"/>
    </row>
    <row r="596" spans="2:7" x14ac:dyDescent="0.2">
      <c r="B596" s="124"/>
      <c r="C596" s="126"/>
      <c r="D596" s="124"/>
      <c r="E596" s="121">
        <f t="shared" si="18"/>
        <v>0</v>
      </c>
      <c r="F596" s="125">
        <f t="shared" si="19"/>
        <v>0</v>
      </c>
      <c r="G596" s="123"/>
    </row>
    <row r="597" spans="2:7" x14ac:dyDescent="0.2">
      <c r="B597" s="124"/>
      <c r="C597" s="126"/>
      <c r="D597" s="124"/>
      <c r="E597" s="121">
        <f t="shared" si="18"/>
        <v>0</v>
      </c>
      <c r="F597" s="125">
        <f t="shared" si="19"/>
        <v>0</v>
      </c>
      <c r="G597" s="123"/>
    </row>
    <row r="598" spans="2:7" x14ac:dyDescent="0.2">
      <c r="B598" s="124"/>
      <c r="C598" s="126"/>
      <c r="D598" s="124"/>
      <c r="E598" s="121">
        <f t="shared" si="18"/>
        <v>0</v>
      </c>
      <c r="F598" s="125">
        <f t="shared" si="19"/>
        <v>0</v>
      </c>
      <c r="G598" s="123"/>
    </row>
    <row r="599" spans="2:7" x14ac:dyDescent="0.2">
      <c r="B599" s="124"/>
      <c r="C599" s="126"/>
      <c r="D599" s="124"/>
      <c r="E599" s="121">
        <f t="shared" si="18"/>
        <v>0</v>
      </c>
      <c r="F599" s="125">
        <f t="shared" si="19"/>
        <v>0</v>
      </c>
      <c r="G599" s="123"/>
    </row>
    <row r="600" spans="2:7" x14ac:dyDescent="0.2">
      <c r="B600" s="124"/>
      <c r="C600" s="126"/>
      <c r="D600" s="124"/>
      <c r="E600" s="121">
        <f t="shared" si="18"/>
        <v>0</v>
      </c>
      <c r="F600" s="125">
        <f t="shared" si="19"/>
        <v>0</v>
      </c>
      <c r="G600" s="123"/>
    </row>
    <row r="601" spans="2:7" x14ac:dyDescent="0.2">
      <c r="B601" s="124"/>
      <c r="C601" s="126"/>
      <c r="D601" s="124"/>
      <c r="E601" s="121">
        <f t="shared" si="18"/>
        <v>0</v>
      </c>
      <c r="F601" s="125">
        <f t="shared" si="19"/>
        <v>0</v>
      </c>
      <c r="G601" s="123"/>
    </row>
    <row r="602" spans="2:7" x14ac:dyDescent="0.2">
      <c r="B602" s="124"/>
      <c r="C602" s="126"/>
      <c r="D602" s="124"/>
      <c r="E602" s="121">
        <f t="shared" si="18"/>
        <v>0</v>
      </c>
      <c r="F602" s="125">
        <f t="shared" si="19"/>
        <v>0</v>
      </c>
      <c r="G602" s="123"/>
    </row>
    <row r="603" spans="2:7" x14ac:dyDescent="0.2">
      <c r="B603" s="124"/>
      <c r="C603" s="126"/>
      <c r="D603" s="124"/>
      <c r="E603" s="121">
        <f t="shared" si="18"/>
        <v>0</v>
      </c>
      <c r="F603" s="125">
        <f t="shared" si="19"/>
        <v>0</v>
      </c>
      <c r="G603" s="123"/>
    </row>
    <row r="604" spans="2:7" x14ac:dyDescent="0.2">
      <c r="B604" s="124"/>
      <c r="C604" s="126"/>
      <c r="D604" s="124"/>
      <c r="E604" s="121">
        <f t="shared" si="18"/>
        <v>0</v>
      </c>
      <c r="F604" s="125">
        <f t="shared" si="19"/>
        <v>0</v>
      </c>
      <c r="G604" s="123"/>
    </row>
    <row r="605" spans="2:7" x14ac:dyDescent="0.2">
      <c r="B605" s="124"/>
      <c r="C605" s="126"/>
      <c r="D605" s="124"/>
      <c r="E605" s="121">
        <f t="shared" si="18"/>
        <v>0</v>
      </c>
      <c r="F605" s="125">
        <f t="shared" si="19"/>
        <v>0</v>
      </c>
      <c r="G605" s="123"/>
    </row>
    <row r="606" spans="2:7" x14ac:dyDescent="0.2">
      <c r="B606" s="124"/>
      <c r="C606" s="126"/>
      <c r="D606" s="124"/>
      <c r="E606" s="121">
        <f t="shared" si="18"/>
        <v>0</v>
      </c>
      <c r="F606" s="125">
        <f t="shared" si="19"/>
        <v>0</v>
      </c>
      <c r="G606" s="123"/>
    </row>
    <row r="607" spans="2:7" x14ac:dyDescent="0.2">
      <c r="B607" s="124"/>
      <c r="C607" s="126"/>
      <c r="D607" s="124"/>
      <c r="E607" s="121">
        <f t="shared" si="18"/>
        <v>0</v>
      </c>
      <c r="F607" s="125">
        <f t="shared" si="19"/>
        <v>0</v>
      </c>
      <c r="G607" s="123"/>
    </row>
    <row r="608" spans="2:7" x14ac:dyDescent="0.2">
      <c r="B608" s="124"/>
      <c r="C608" s="126"/>
      <c r="D608" s="124"/>
      <c r="E608" s="121">
        <f t="shared" si="18"/>
        <v>0</v>
      </c>
      <c r="F608" s="125">
        <f t="shared" si="19"/>
        <v>0</v>
      </c>
      <c r="G608" s="123"/>
    </row>
    <row r="609" spans="2:7" x14ac:dyDescent="0.2">
      <c r="B609" s="124"/>
      <c r="C609" s="126"/>
      <c r="D609" s="124"/>
      <c r="E609" s="121">
        <f t="shared" si="18"/>
        <v>0</v>
      </c>
      <c r="F609" s="125">
        <f t="shared" si="19"/>
        <v>0</v>
      </c>
      <c r="G609" s="123"/>
    </row>
    <row r="610" spans="2:7" x14ac:dyDescent="0.2">
      <c r="B610" s="124"/>
      <c r="C610" s="126"/>
      <c r="D610" s="124"/>
      <c r="E610" s="121">
        <f t="shared" si="18"/>
        <v>0</v>
      </c>
      <c r="F610" s="125">
        <f t="shared" si="19"/>
        <v>0</v>
      </c>
      <c r="G610" s="123"/>
    </row>
    <row r="611" spans="2:7" x14ac:dyDescent="0.2">
      <c r="B611" s="124"/>
      <c r="C611" s="126"/>
      <c r="D611" s="124"/>
      <c r="E611" s="121">
        <f t="shared" si="18"/>
        <v>0</v>
      </c>
      <c r="F611" s="125">
        <f t="shared" si="19"/>
        <v>0</v>
      </c>
      <c r="G611" s="123"/>
    </row>
    <row r="612" spans="2:7" x14ac:dyDescent="0.2">
      <c r="B612" s="124"/>
      <c r="C612" s="126"/>
      <c r="D612" s="124"/>
      <c r="E612" s="121">
        <f t="shared" si="18"/>
        <v>0</v>
      </c>
      <c r="F612" s="125">
        <f t="shared" si="19"/>
        <v>0</v>
      </c>
      <c r="G612" s="123"/>
    </row>
    <row r="613" spans="2:7" x14ac:dyDescent="0.2">
      <c r="B613" s="124"/>
      <c r="C613" s="126"/>
      <c r="D613" s="124"/>
      <c r="E613" s="121">
        <f t="shared" si="18"/>
        <v>0</v>
      </c>
      <c r="F613" s="125">
        <f t="shared" si="19"/>
        <v>0</v>
      </c>
      <c r="G613" s="123"/>
    </row>
    <row r="614" spans="2:7" x14ac:dyDescent="0.2">
      <c r="B614" s="124"/>
      <c r="C614" s="126"/>
      <c r="D614" s="124"/>
      <c r="E614" s="121">
        <f t="shared" si="18"/>
        <v>0</v>
      </c>
      <c r="F614" s="125">
        <f t="shared" si="19"/>
        <v>0</v>
      </c>
      <c r="G614" s="123"/>
    </row>
    <row r="615" spans="2:7" x14ac:dyDescent="0.2">
      <c r="B615" s="124"/>
      <c r="C615" s="126"/>
      <c r="D615" s="124"/>
      <c r="E615" s="121">
        <f t="shared" si="18"/>
        <v>0</v>
      </c>
      <c r="F615" s="125">
        <f t="shared" si="19"/>
        <v>0</v>
      </c>
      <c r="G615" s="123"/>
    </row>
    <row r="616" spans="2:7" x14ac:dyDescent="0.2">
      <c r="B616" s="124"/>
      <c r="C616" s="126"/>
      <c r="D616" s="124"/>
      <c r="E616" s="121">
        <f t="shared" si="18"/>
        <v>0</v>
      </c>
      <c r="F616" s="125">
        <f t="shared" si="19"/>
        <v>0</v>
      </c>
      <c r="G616" s="123"/>
    </row>
    <row r="617" spans="2:7" x14ac:dyDescent="0.2">
      <c r="B617" s="124"/>
      <c r="C617" s="126"/>
      <c r="D617" s="124"/>
      <c r="E617" s="121">
        <f t="shared" si="18"/>
        <v>0</v>
      </c>
      <c r="F617" s="125">
        <f t="shared" si="19"/>
        <v>0</v>
      </c>
      <c r="G617" s="123"/>
    </row>
    <row r="618" spans="2:7" x14ac:dyDescent="0.2">
      <c r="B618" s="124"/>
      <c r="C618" s="126"/>
      <c r="D618" s="124"/>
      <c r="E618" s="121">
        <f t="shared" si="18"/>
        <v>0</v>
      </c>
      <c r="F618" s="125">
        <f t="shared" si="19"/>
        <v>0</v>
      </c>
      <c r="G618" s="123"/>
    </row>
    <row r="619" spans="2:7" x14ac:dyDescent="0.2">
      <c r="B619" s="124"/>
      <c r="C619" s="126"/>
      <c r="D619" s="124"/>
      <c r="E619" s="121">
        <f t="shared" si="18"/>
        <v>0</v>
      </c>
      <c r="F619" s="125">
        <f t="shared" si="19"/>
        <v>0</v>
      </c>
      <c r="G619" s="123"/>
    </row>
    <row r="620" spans="2:7" x14ac:dyDescent="0.2">
      <c r="B620" s="124"/>
      <c r="C620" s="126"/>
      <c r="D620" s="124"/>
      <c r="E620" s="121">
        <f t="shared" si="18"/>
        <v>0</v>
      </c>
      <c r="F620" s="125">
        <f t="shared" si="19"/>
        <v>0</v>
      </c>
      <c r="G620" s="123"/>
    </row>
    <row r="621" spans="2:7" x14ac:dyDescent="0.2">
      <c r="B621" s="124"/>
      <c r="C621" s="126"/>
      <c r="D621" s="124"/>
      <c r="E621" s="121">
        <f t="shared" si="18"/>
        <v>0</v>
      </c>
      <c r="F621" s="125">
        <f t="shared" si="19"/>
        <v>0</v>
      </c>
      <c r="G621" s="123"/>
    </row>
    <row r="622" spans="2:7" x14ac:dyDescent="0.2">
      <c r="B622" s="124"/>
      <c r="C622" s="126"/>
      <c r="D622" s="124"/>
      <c r="E622" s="121">
        <f t="shared" si="18"/>
        <v>0</v>
      </c>
      <c r="F622" s="125">
        <f t="shared" si="19"/>
        <v>0</v>
      </c>
      <c r="G622" s="123"/>
    </row>
    <row r="623" spans="2:7" x14ac:dyDescent="0.2">
      <c r="B623" s="124"/>
      <c r="C623" s="126"/>
      <c r="D623" s="124"/>
      <c r="E623" s="121">
        <f t="shared" si="18"/>
        <v>0</v>
      </c>
      <c r="F623" s="125">
        <f t="shared" si="19"/>
        <v>0</v>
      </c>
      <c r="G623" s="123"/>
    </row>
    <row r="624" spans="2:7" x14ac:dyDescent="0.2">
      <c r="B624" s="124"/>
      <c r="C624" s="126"/>
      <c r="D624" s="124"/>
      <c r="E624" s="121">
        <f t="shared" si="18"/>
        <v>0</v>
      </c>
      <c r="F624" s="125">
        <f t="shared" si="19"/>
        <v>0</v>
      </c>
      <c r="G624" s="123"/>
    </row>
    <row r="625" spans="2:7" x14ac:dyDescent="0.2">
      <c r="B625" s="124"/>
      <c r="C625" s="126"/>
      <c r="D625" s="124"/>
      <c r="E625" s="121">
        <f t="shared" si="18"/>
        <v>0</v>
      </c>
      <c r="F625" s="125">
        <f t="shared" si="19"/>
        <v>0</v>
      </c>
      <c r="G625" s="123"/>
    </row>
    <row r="626" spans="2:7" x14ac:dyDescent="0.2">
      <c r="B626" s="124"/>
      <c r="C626" s="126"/>
      <c r="D626" s="124"/>
      <c r="E626" s="121">
        <f t="shared" si="18"/>
        <v>0</v>
      </c>
      <c r="F626" s="125">
        <f t="shared" si="19"/>
        <v>0</v>
      </c>
      <c r="G626" s="123"/>
    </row>
    <row r="627" spans="2:7" x14ac:dyDescent="0.2">
      <c r="B627" s="124"/>
      <c r="C627" s="126"/>
      <c r="D627" s="124"/>
      <c r="E627" s="121">
        <f t="shared" si="18"/>
        <v>0</v>
      </c>
      <c r="F627" s="125">
        <f t="shared" si="19"/>
        <v>0</v>
      </c>
      <c r="G627" s="123"/>
    </row>
    <row r="628" spans="2:7" x14ac:dyDescent="0.2">
      <c r="B628" s="124"/>
      <c r="C628" s="126"/>
      <c r="D628" s="124"/>
      <c r="E628" s="121">
        <f t="shared" si="18"/>
        <v>0</v>
      </c>
      <c r="F628" s="125">
        <f t="shared" si="19"/>
        <v>0</v>
      </c>
      <c r="G628" s="123"/>
    </row>
    <row r="629" spans="2:7" x14ac:dyDescent="0.2">
      <c r="B629" s="124"/>
      <c r="C629" s="126"/>
      <c r="D629" s="124"/>
      <c r="E629" s="121">
        <f t="shared" ref="E629:E692" si="20">IFERROR(VLOOKUP(C629,GILookup,2,FALSE),0)</f>
        <v>0</v>
      </c>
      <c r="F629" s="125">
        <f t="shared" ref="F629:F692" si="21">SUM(E629*D629)</f>
        <v>0</v>
      </c>
      <c r="G629" s="123"/>
    </row>
    <row r="630" spans="2:7" x14ac:dyDescent="0.2">
      <c r="B630" s="124"/>
      <c r="C630" s="126"/>
      <c r="D630" s="124"/>
      <c r="E630" s="121">
        <f t="shared" si="20"/>
        <v>0</v>
      </c>
      <c r="F630" s="125">
        <f t="shared" si="21"/>
        <v>0</v>
      </c>
      <c r="G630" s="123"/>
    </row>
    <row r="631" spans="2:7" x14ac:dyDescent="0.2">
      <c r="B631" s="124"/>
      <c r="C631" s="126"/>
      <c r="D631" s="124"/>
      <c r="E631" s="121">
        <f t="shared" si="20"/>
        <v>0</v>
      </c>
      <c r="F631" s="125">
        <f t="shared" si="21"/>
        <v>0</v>
      </c>
      <c r="G631" s="123"/>
    </row>
    <row r="632" spans="2:7" x14ac:dyDescent="0.2">
      <c r="B632" s="124"/>
      <c r="C632" s="126"/>
      <c r="D632" s="124"/>
      <c r="E632" s="121">
        <f t="shared" si="20"/>
        <v>0</v>
      </c>
      <c r="F632" s="125">
        <f t="shared" si="21"/>
        <v>0</v>
      </c>
      <c r="G632" s="123"/>
    </row>
    <row r="633" spans="2:7" x14ac:dyDescent="0.2">
      <c r="B633" s="124"/>
      <c r="C633" s="126"/>
      <c r="D633" s="124"/>
      <c r="E633" s="121">
        <f t="shared" si="20"/>
        <v>0</v>
      </c>
      <c r="F633" s="125">
        <f t="shared" si="21"/>
        <v>0</v>
      </c>
      <c r="G633" s="123"/>
    </row>
    <row r="634" spans="2:7" x14ac:dyDescent="0.2">
      <c r="B634" s="124"/>
      <c r="C634" s="126"/>
      <c r="D634" s="124"/>
      <c r="E634" s="121">
        <f t="shared" si="20"/>
        <v>0</v>
      </c>
      <c r="F634" s="125">
        <f t="shared" si="21"/>
        <v>0</v>
      </c>
      <c r="G634" s="123"/>
    </row>
    <row r="635" spans="2:7" x14ac:dyDescent="0.2">
      <c r="B635" s="124"/>
      <c r="C635" s="126"/>
      <c r="D635" s="124"/>
      <c r="E635" s="121">
        <f t="shared" si="20"/>
        <v>0</v>
      </c>
      <c r="F635" s="125">
        <f t="shared" si="21"/>
        <v>0</v>
      </c>
      <c r="G635" s="123"/>
    </row>
    <row r="636" spans="2:7" x14ac:dyDescent="0.2">
      <c r="B636" s="124"/>
      <c r="C636" s="126"/>
      <c r="D636" s="124"/>
      <c r="E636" s="121">
        <f t="shared" si="20"/>
        <v>0</v>
      </c>
      <c r="F636" s="125">
        <f t="shared" si="21"/>
        <v>0</v>
      </c>
      <c r="G636" s="123"/>
    </row>
    <row r="637" spans="2:7" x14ac:dyDescent="0.2">
      <c r="B637" s="124"/>
      <c r="C637" s="126"/>
      <c r="D637" s="124"/>
      <c r="E637" s="121">
        <f t="shared" si="20"/>
        <v>0</v>
      </c>
      <c r="F637" s="125">
        <f t="shared" si="21"/>
        <v>0</v>
      </c>
      <c r="G637" s="123"/>
    </row>
    <row r="638" spans="2:7" x14ac:dyDescent="0.2">
      <c r="B638" s="124"/>
      <c r="C638" s="126"/>
      <c r="D638" s="124"/>
      <c r="E638" s="121">
        <f t="shared" si="20"/>
        <v>0</v>
      </c>
      <c r="F638" s="125">
        <f t="shared" si="21"/>
        <v>0</v>
      </c>
      <c r="G638" s="123"/>
    </row>
    <row r="639" spans="2:7" x14ac:dyDescent="0.2">
      <c r="B639" s="124"/>
      <c r="C639" s="126"/>
      <c r="D639" s="124"/>
      <c r="E639" s="121">
        <f t="shared" si="20"/>
        <v>0</v>
      </c>
      <c r="F639" s="125">
        <f t="shared" si="21"/>
        <v>0</v>
      </c>
      <c r="G639" s="123"/>
    </row>
    <row r="640" spans="2:7" x14ac:dyDescent="0.2">
      <c r="B640" s="124"/>
      <c r="C640" s="126"/>
      <c r="D640" s="124"/>
      <c r="E640" s="121">
        <f t="shared" si="20"/>
        <v>0</v>
      </c>
      <c r="F640" s="125">
        <f t="shared" si="21"/>
        <v>0</v>
      </c>
      <c r="G640" s="123"/>
    </row>
    <row r="641" spans="2:7" x14ac:dyDescent="0.2">
      <c r="B641" s="124"/>
      <c r="C641" s="126"/>
      <c r="D641" s="124"/>
      <c r="E641" s="121">
        <f t="shared" si="20"/>
        <v>0</v>
      </c>
      <c r="F641" s="125">
        <f t="shared" si="21"/>
        <v>0</v>
      </c>
      <c r="G641" s="123"/>
    </row>
    <row r="642" spans="2:7" x14ac:dyDescent="0.2">
      <c r="B642" s="124"/>
      <c r="C642" s="126"/>
      <c r="D642" s="124"/>
      <c r="E642" s="121">
        <f t="shared" si="20"/>
        <v>0</v>
      </c>
      <c r="F642" s="125">
        <f t="shared" si="21"/>
        <v>0</v>
      </c>
      <c r="G642" s="123"/>
    </row>
    <row r="643" spans="2:7" x14ac:dyDescent="0.2">
      <c r="B643" s="124"/>
      <c r="C643" s="126"/>
      <c r="D643" s="124"/>
      <c r="E643" s="121">
        <f t="shared" si="20"/>
        <v>0</v>
      </c>
      <c r="F643" s="125">
        <f t="shared" si="21"/>
        <v>0</v>
      </c>
      <c r="G643" s="123"/>
    </row>
    <row r="644" spans="2:7" x14ac:dyDescent="0.2">
      <c r="B644" s="124"/>
      <c r="C644" s="126"/>
      <c r="D644" s="124"/>
      <c r="E644" s="121">
        <f t="shared" si="20"/>
        <v>0</v>
      </c>
      <c r="F644" s="125">
        <f t="shared" si="21"/>
        <v>0</v>
      </c>
      <c r="G644" s="123"/>
    </row>
    <row r="645" spans="2:7" x14ac:dyDescent="0.2">
      <c r="B645" s="124"/>
      <c r="C645" s="126"/>
      <c r="D645" s="124"/>
      <c r="E645" s="121">
        <f t="shared" si="20"/>
        <v>0</v>
      </c>
      <c r="F645" s="125">
        <f t="shared" si="21"/>
        <v>0</v>
      </c>
      <c r="G645" s="123"/>
    </row>
    <row r="646" spans="2:7" x14ac:dyDescent="0.2">
      <c r="B646" s="124"/>
      <c r="C646" s="126"/>
      <c r="D646" s="124"/>
      <c r="E646" s="121">
        <f t="shared" si="20"/>
        <v>0</v>
      </c>
      <c r="F646" s="125">
        <f t="shared" si="21"/>
        <v>0</v>
      </c>
      <c r="G646" s="123"/>
    </row>
    <row r="647" spans="2:7" x14ac:dyDescent="0.2">
      <c r="B647" s="124"/>
      <c r="C647" s="126"/>
      <c r="D647" s="124"/>
      <c r="E647" s="121">
        <f t="shared" si="20"/>
        <v>0</v>
      </c>
      <c r="F647" s="125">
        <f t="shared" si="21"/>
        <v>0</v>
      </c>
      <c r="G647" s="123"/>
    </row>
    <row r="648" spans="2:7" x14ac:dyDescent="0.2">
      <c r="B648" s="124"/>
      <c r="C648" s="126"/>
      <c r="D648" s="124"/>
      <c r="E648" s="121">
        <f t="shared" si="20"/>
        <v>0</v>
      </c>
      <c r="F648" s="125">
        <f t="shared" si="21"/>
        <v>0</v>
      </c>
      <c r="G648" s="123"/>
    </row>
    <row r="649" spans="2:7" x14ac:dyDescent="0.2">
      <c r="B649" s="124"/>
      <c r="C649" s="126"/>
      <c r="D649" s="124"/>
      <c r="E649" s="121">
        <f t="shared" si="20"/>
        <v>0</v>
      </c>
      <c r="F649" s="125">
        <f t="shared" si="21"/>
        <v>0</v>
      </c>
      <c r="G649" s="123"/>
    </row>
    <row r="650" spans="2:7" x14ac:dyDescent="0.2">
      <c r="B650" s="124"/>
      <c r="C650" s="126"/>
      <c r="D650" s="124"/>
      <c r="E650" s="121">
        <f t="shared" si="20"/>
        <v>0</v>
      </c>
      <c r="F650" s="125">
        <f t="shared" si="21"/>
        <v>0</v>
      </c>
      <c r="G650" s="123"/>
    </row>
    <row r="651" spans="2:7" x14ac:dyDescent="0.2">
      <c r="B651" s="124"/>
      <c r="C651" s="126"/>
      <c r="D651" s="124"/>
      <c r="E651" s="121">
        <f t="shared" si="20"/>
        <v>0</v>
      </c>
      <c r="F651" s="125">
        <f t="shared" si="21"/>
        <v>0</v>
      </c>
      <c r="G651" s="123"/>
    </row>
    <row r="652" spans="2:7" x14ac:dyDescent="0.2">
      <c r="B652" s="124"/>
      <c r="C652" s="126"/>
      <c r="D652" s="124"/>
      <c r="E652" s="121">
        <f t="shared" si="20"/>
        <v>0</v>
      </c>
      <c r="F652" s="125">
        <f t="shared" si="21"/>
        <v>0</v>
      </c>
      <c r="G652" s="123"/>
    </row>
    <row r="653" spans="2:7" x14ac:dyDescent="0.2">
      <c r="B653" s="124"/>
      <c r="C653" s="126"/>
      <c r="D653" s="124"/>
      <c r="E653" s="121">
        <f t="shared" si="20"/>
        <v>0</v>
      </c>
      <c r="F653" s="125">
        <f t="shared" si="21"/>
        <v>0</v>
      </c>
      <c r="G653" s="123"/>
    </row>
    <row r="654" spans="2:7" x14ac:dyDescent="0.2">
      <c r="B654" s="124"/>
      <c r="C654" s="126"/>
      <c r="D654" s="124"/>
      <c r="E654" s="121">
        <f t="shared" si="20"/>
        <v>0</v>
      </c>
      <c r="F654" s="125">
        <f t="shared" si="21"/>
        <v>0</v>
      </c>
      <c r="G654" s="123"/>
    </row>
    <row r="655" spans="2:7" x14ac:dyDescent="0.2">
      <c r="B655" s="124"/>
      <c r="C655" s="126"/>
      <c r="D655" s="124"/>
      <c r="E655" s="121">
        <f t="shared" si="20"/>
        <v>0</v>
      </c>
      <c r="F655" s="125">
        <f t="shared" si="21"/>
        <v>0</v>
      </c>
      <c r="G655" s="123"/>
    </row>
    <row r="656" spans="2:7" x14ac:dyDescent="0.2">
      <c r="B656" s="124"/>
      <c r="C656" s="126"/>
      <c r="D656" s="124"/>
      <c r="E656" s="121">
        <f t="shared" si="20"/>
        <v>0</v>
      </c>
      <c r="F656" s="125">
        <f t="shared" si="21"/>
        <v>0</v>
      </c>
      <c r="G656" s="123"/>
    </row>
    <row r="657" spans="2:7" x14ac:dyDescent="0.2">
      <c r="B657" s="124"/>
      <c r="C657" s="126"/>
      <c r="D657" s="124"/>
      <c r="E657" s="121">
        <f t="shared" si="20"/>
        <v>0</v>
      </c>
      <c r="F657" s="125">
        <f t="shared" si="21"/>
        <v>0</v>
      </c>
      <c r="G657" s="123"/>
    </row>
    <row r="658" spans="2:7" x14ac:dyDescent="0.2">
      <c r="B658" s="124"/>
      <c r="C658" s="126"/>
      <c r="D658" s="124"/>
      <c r="E658" s="121">
        <f t="shared" si="20"/>
        <v>0</v>
      </c>
      <c r="F658" s="125">
        <f t="shared" si="21"/>
        <v>0</v>
      </c>
      <c r="G658" s="123"/>
    </row>
    <row r="659" spans="2:7" x14ac:dyDescent="0.2">
      <c r="B659" s="124"/>
      <c r="C659" s="126"/>
      <c r="D659" s="124"/>
      <c r="E659" s="121">
        <f t="shared" si="20"/>
        <v>0</v>
      </c>
      <c r="F659" s="125">
        <f t="shared" si="21"/>
        <v>0</v>
      </c>
      <c r="G659" s="123"/>
    </row>
    <row r="660" spans="2:7" x14ac:dyDescent="0.2">
      <c r="B660" s="124"/>
      <c r="C660" s="126"/>
      <c r="D660" s="124"/>
      <c r="E660" s="121">
        <f t="shared" si="20"/>
        <v>0</v>
      </c>
      <c r="F660" s="125">
        <f t="shared" si="21"/>
        <v>0</v>
      </c>
      <c r="G660" s="123"/>
    </row>
    <row r="661" spans="2:7" x14ac:dyDescent="0.2">
      <c r="B661" s="124"/>
      <c r="C661" s="126"/>
      <c r="D661" s="124"/>
      <c r="E661" s="121">
        <f t="shared" si="20"/>
        <v>0</v>
      </c>
      <c r="F661" s="125">
        <f t="shared" si="21"/>
        <v>0</v>
      </c>
      <c r="G661" s="123"/>
    </row>
    <row r="662" spans="2:7" x14ac:dyDescent="0.2">
      <c r="B662" s="124"/>
      <c r="C662" s="126"/>
      <c r="D662" s="124"/>
      <c r="E662" s="121">
        <f t="shared" si="20"/>
        <v>0</v>
      </c>
      <c r="F662" s="125">
        <f t="shared" si="21"/>
        <v>0</v>
      </c>
      <c r="G662" s="123"/>
    </row>
    <row r="663" spans="2:7" x14ac:dyDescent="0.2">
      <c r="B663" s="124"/>
      <c r="C663" s="126"/>
      <c r="D663" s="124"/>
      <c r="E663" s="121">
        <f t="shared" si="20"/>
        <v>0</v>
      </c>
      <c r="F663" s="125">
        <f t="shared" si="21"/>
        <v>0</v>
      </c>
      <c r="G663" s="123"/>
    </row>
    <row r="664" spans="2:7" x14ac:dyDescent="0.2">
      <c r="B664" s="124"/>
      <c r="C664" s="126"/>
      <c r="D664" s="124"/>
      <c r="E664" s="121">
        <f t="shared" si="20"/>
        <v>0</v>
      </c>
      <c r="F664" s="125">
        <f t="shared" si="21"/>
        <v>0</v>
      </c>
      <c r="G664" s="123"/>
    </row>
    <row r="665" spans="2:7" x14ac:dyDescent="0.2">
      <c r="B665" s="124"/>
      <c r="C665" s="126"/>
      <c r="D665" s="124"/>
      <c r="E665" s="121">
        <f t="shared" si="20"/>
        <v>0</v>
      </c>
      <c r="F665" s="125">
        <f t="shared" si="21"/>
        <v>0</v>
      </c>
      <c r="G665" s="123"/>
    </row>
    <row r="666" spans="2:7" x14ac:dyDescent="0.2">
      <c r="B666" s="124"/>
      <c r="C666" s="126"/>
      <c r="D666" s="124"/>
      <c r="E666" s="121">
        <f t="shared" si="20"/>
        <v>0</v>
      </c>
      <c r="F666" s="125">
        <f t="shared" si="21"/>
        <v>0</v>
      </c>
      <c r="G666" s="123"/>
    </row>
    <row r="667" spans="2:7" x14ac:dyDescent="0.2">
      <c r="B667" s="124"/>
      <c r="C667" s="126"/>
      <c r="D667" s="124"/>
      <c r="E667" s="121">
        <f t="shared" si="20"/>
        <v>0</v>
      </c>
      <c r="F667" s="125">
        <f t="shared" si="21"/>
        <v>0</v>
      </c>
      <c r="G667" s="123"/>
    </row>
    <row r="668" spans="2:7" x14ac:dyDescent="0.2">
      <c r="B668" s="124"/>
      <c r="C668" s="126"/>
      <c r="D668" s="124"/>
      <c r="E668" s="121">
        <f t="shared" si="20"/>
        <v>0</v>
      </c>
      <c r="F668" s="125">
        <f t="shared" si="21"/>
        <v>0</v>
      </c>
      <c r="G668" s="123"/>
    </row>
    <row r="669" spans="2:7" x14ac:dyDescent="0.2">
      <c r="B669" s="124"/>
      <c r="C669" s="126"/>
      <c r="D669" s="124"/>
      <c r="E669" s="121">
        <f t="shared" si="20"/>
        <v>0</v>
      </c>
      <c r="F669" s="125">
        <f t="shared" si="21"/>
        <v>0</v>
      </c>
      <c r="G669" s="123"/>
    </row>
    <row r="670" spans="2:7" x14ac:dyDescent="0.2">
      <c r="B670" s="124"/>
      <c r="C670" s="126"/>
      <c r="D670" s="124"/>
      <c r="E670" s="121">
        <f t="shared" si="20"/>
        <v>0</v>
      </c>
      <c r="F670" s="125">
        <f t="shared" si="21"/>
        <v>0</v>
      </c>
      <c r="G670" s="123"/>
    </row>
    <row r="671" spans="2:7" x14ac:dyDescent="0.2">
      <c r="B671" s="124"/>
      <c r="C671" s="126"/>
      <c r="D671" s="124"/>
      <c r="E671" s="121">
        <f t="shared" si="20"/>
        <v>0</v>
      </c>
      <c r="F671" s="125">
        <f t="shared" si="21"/>
        <v>0</v>
      </c>
      <c r="G671" s="123"/>
    </row>
    <row r="672" spans="2:7" x14ac:dyDescent="0.2">
      <c r="B672" s="124"/>
      <c r="C672" s="126"/>
      <c r="D672" s="124"/>
      <c r="E672" s="121">
        <f t="shared" si="20"/>
        <v>0</v>
      </c>
      <c r="F672" s="125">
        <f t="shared" si="21"/>
        <v>0</v>
      </c>
      <c r="G672" s="123"/>
    </row>
    <row r="673" spans="2:7" x14ac:dyDescent="0.2">
      <c r="B673" s="124"/>
      <c r="C673" s="126"/>
      <c r="D673" s="124"/>
      <c r="E673" s="121">
        <f t="shared" si="20"/>
        <v>0</v>
      </c>
      <c r="F673" s="125">
        <f t="shared" si="21"/>
        <v>0</v>
      </c>
      <c r="G673" s="123"/>
    </row>
    <row r="674" spans="2:7" x14ac:dyDescent="0.2">
      <c r="B674" s="124"/>
      <c r="C674" s="126"/>
      <c r="D674" s="124"/>
      <c r="E674" s="121">
        <f t="shared" si="20"/>
        <v>0</v>
      </c>
      <c r="F674" s="125">
        <f t="shared" si="21"/>
        <v>0</v>
      </c>
      <c r="G674" s="123"/>
    </row>
    <row r="675" spans="2:7" x14ac:dyDescent="0.2">
      <c r="B675" s="124"/>
      <c r="C675" s="126"/>
      <c r="D675" s="124"/>
      <c r="E675" s="121">
        <f t="shared" si="20"/>
        <v>0</v>
      </c>
      <c r="F675" s="125">
        <f t="shared" si="21"/>
        <v>0</v>
      </c>
      <c r="G675" s="123"/>
    </row>
    <row r="676" spans="2:7" x14ac:dyDescent="0.2">
      <c r="B676" s="124"/>
      <c r="C676" s="126"/>
      <c r="D676" s="124"/>
      <c r="E676" s="121">
        <f t="shared" si="20"/>
        <v>0</v>
      </c>
      <c r="F676" s="125">
        <f t="shared" si="21"/>
        <v>0</v>
      </c>
      <c r="G676" s="123"/>
    </row>
    <row r="677" spans="2:7" x14ac:dyDescent="0.2">
      <c r="B677" s="124"/>
      <c r="C677" s="126"/>
      <c r="D677" s="124"/>
      <c r="E677" s="121">
        <f t="shared" si="20"/>
        <v>0</v>
      </c>
      <c r="F677" s="125">
        <f t="shared" si="21"/>
        <v>0</v>
      </c>
      <c r="G677" s="123"/>
    </row>
    <row r="678" spans="2:7" x14ac:dyDescent="0.2">
      <c r="B678" s="124"/>
      <c r="C678" s="126"/>
      <c r="D678" s="124"/>
      <c r="E678" s="121">
        <f t="shared" si="20"/>
        <v>0</v>
      </c>
      <c r="F678" s="125">
        <f t="shared" si="21"/>
        <v>0</v>
      </c>
      <c r="G678" s="123"/>
    </row>
    <row r="679" spans="2:7" x14ac:dyDescent="0.2">
      <c r="B679" s="124"/>
      <c r="C679" s="126"/>
      <c r="D679" s="124"/>
      <c r="E679" s="121">
        <f t="shared" si="20"/>
        <v>0</v>
      </c>
      <c r="F679" s="125">
        <f t="shared" si="21"/>
        <v>0</v>
      </c>
      <c r="G679" s="123"/>
    </row>
    <row r="680" spans="2:7" x14ac:dyDescent="0.2">
      <c r="B680" s="124"/>
      <c r="C680" s="126"/>
      <c r="D680" s="124"/>
      <c r="E680" s="121">
        <f t="shared" si="20"/>
        <v>0</v>
      </c>
      <c r="F680" s="125">
        <f t="shared" si="21"/>
        <v>0</v>
      </c>
      <c r="G680" s="123"/>
    </row>
    <row r="681" spans="2:7" x14ac:dyDescent="0.2">
      <c r="B681" s="124"/>
      <c r="C681" s="126"/>
      <c r="D681" s="124"/>
      <c r="E681" s="121">
        <f t="shared" si="20"/>
        <v>0</v>
      </c>
      <c r="F681" s="125">
        <f t="shared" si="21"/>
        <v>0</v>
      </c>
      <c r="G681" s="123"/>
    </row>
    <row r="682" spans="2:7" x14ac:dyDescent="0.2">
      <c r="B682" s="124"/>
      <c r="C682" s="126"/>
      <c r="D682" s="124"/>
      <c r="E682" s="121">
        <f t="shared" si="20"/>
        <v>0</v>
      </c>
      <c r="F682" s="125">
        <f t="shared" si="21"/>
        <v>0</v>
      </c>
      <c r="G682" s="123"/>
    </row>
    <row r="683" spans="2:7" x14ac:dyDescent="0.2">
      <c r="B683" s="124"/>
      <c r="C683" s="126"/>
      <c r="D683" s="124"/>
      <c r="E683" s="121">
        <f t="shared" si="20"/>
        <v>0</v>
      </c>
      <c r="F683" s="125">
        <f t="shared" si="21"/>
        <v>0</v>
      </c>
      <c r="G683" s="123"/>
    </row>
    <row r="684" spans="2:7" x14ac:dyDescent="0.2">
      <c r="B684" s="124"/>
      <c r="C684" s="126"/>
      <c r="D684" s="124"/>
      <c r="E684" s="121">
        <f t="shared" si="20"/>
        <v>0</v>
      </c>
      <c r="F684" s="125">
        <f t="shared" si="21"/>
        <v>0</v>
      </c>
      <c r="G684" s="123"/>
    </row>
    <row r="685" spans="2:7" x14ac:dyDescent="0.2">
      <c r="B685" s="124"/>
      <c r="C685" s="126"/>
      <c r="D685" s="124"/>
      <c r="E685" s="121">
        <f t="shared" si="20"/>
        <v>0</v>
      </c>
      <c r="F685" s="125">
        <f t="shared" si="21"/>
        <v>0</v>
      </c>
      <c r="G685" s="123"/>
    </row>
    <row r="686" spans="2:7" x14ac:dyDescent="0.2">
      <c r="B686" s="124"/>
      <c r="C686" s="126"/>
      <c r="D686" s="124"/>
      <c r="E686" s="121">
        <f t="shared" si="20"/>
        <v>0</v>
      </c>
      <c r="F686" s="125">
        <f t="shared" si="21"/>
        <v>0</v>
      </c>
      <c r="G686" s="123"/>
    </row>
    <row r="687" spans="2:7" x14ac:dyDescent="0.2">
      <c r="B687" s="124"/>
      <c r="C687" s="126"/>
      <c r="D687" s="124"/>
      <c r="E687" s="121">
        <f t="shared" si="20"/>
        <v>0</v>
      </c>
      <c r="F687" s="125">
        <f t="shared" si="21"/>
        <v>0</v>
      </c>
      <c r="G687" s="123"/>
    </row>
    <row r="688" spans="2:7" x14ac:dyDescent="0.2">
      <c r="B688" s="124"/>
      <c r="C688" s="126"/>
      <c r="D688" s="124"/>
      <c r="E688" s="121">
        <f t="shared" si="20"/>
        <v>0</v>
      </c>
      <c r="F688" s="125">
        <f t="shared" si="21"/>
        <v>0</v>
      </c>
      <c r="G688" s="123"/>
    </row>
    <row r="689" spans="2:7" x14ac:dyDescent="0.2">
      <c r="B689" s="124"/>
      <c r="C689" s="126"/>
      <c r="D689" s="124"/>
      <c r="E689" s="121">
        <f t="shared" si="20"/>
        <v>0</v>
      </c>
      <c r="F689" s="125">
        <f t="shared" si="21"/>
        <v>0</v>
      </c>
      <c r="G689" s="123"/>
    </row>
    <row r="690" spans="2:7" x14ac:dyDescent="0.2">
      <c r="B690" s="124"/>
      <c r="C690" s="126"/>
      <c r="D690" s="124"/>
      <c r="E690" s="121">
        <f t="shared" si="20"/>
        <v>0</v>
      </c>
      <c r="F690" s="125">
        <f t="shared" si="21"/>
        <v>0</v>
      </c>
      <c r="G690" s="123"/>
    </row>
    <row r="691" spans="2:7" x14ac:dyDescent="0.2">
      <c r="B691" s="124"/>
      <c r="C691" s="126"/>
      <c r="D691" s="124"/>
      <c r="E691" s="121">
        <f t="shared" si="20"/>
        <v>0</v>
      </c>
      <c r="F691" s="125">
        <f t="shared" si="21"/>
        <v>0</v>
      </c>
      <c r="G691" s="123"/>
    </row>
    <row r="692" spans="2:7" x14ac:dyDescent="0.2">
      <c r="B692" s="124"/>
      <c r="C692" s="126"/>
      <c r="D692" s="124"/>
      <c r="E692" s="121">
        <f t="shared" si="20"/>
        <v>0</v>
      </c>
      <c r="F692" s="125">
        <f t="shared" si="21"/>
        <v>0</v>
      </c>
      <c r="G692" s="123"/>
    </row>
    <row r="693" spans="2:7" x14ac:dyDescent="0.2">
      <c r="B693" s="124"/>
      <c r="C693" s="126"/>
      <c r="D693" s="124"/>
      <c r="E693" s="121">
        <f t="shared" ref="E693:E756" si="22">IFERROR(VLOOKUP(C693,GILookup,2,FALSE),0)</f>
        <v>0</v>
      </c>
      <c r="F693" s="125">
        <f t="shared" ref="F693:F756" si="23">SUM(E693*D693)</f>
        <v>0</v>
      </c>
      <c r="G693" s="123"/>
    </row>
    <row r="694" spans="2:7" x14ac:dyDescent="0.2">
      <c r="B694" s="124"/>
      <c r="C694" s="126"/>
      <c r="D694" s="124"/>
      <c r="E694" s="121">
        <f t="shared" si="22"/>
        <v>0</v>
      </c>
      <c r="F694" s="125">
        <f t="shared" si="23"/>
        <v>0</v>
      </c>
      <c r="G694" s="123"/>
    </row>
    <row r="695" spans="2:7" x14ac:dyDescent="0.2">
      <c r="B695" s="124"/>
      <c r="C695" s="126"/>
      <c r="D695" s="124"/>
      <c r="E695" s="121">
        <f t="shared" si="22"/>
        <v>0</v>
      </c>
      <c r="F695" s="125">
        <f t="shared" si="23"/>
        <v>0</v>
      </c>
      <c r="G695" s="123"/>
    </row>
    <row r="696" spans="2:7" x14ac:dyDescent="0.2">
      <c r="B696" s="124"/>
      <c r="C696" s="126"/>
      <c r="D696" s="124"/>
      <c r="E696" s="121">
        <f t="shared" si="22"/>
        <v>0</v>
      </c>
      <c r="F696" s="125">
        <f t="shared" si="23"/>
        <v>0</v>
      </c>
      <c r="G696" s="123"/>
    </row>
    <row r="697" spans="2:7" x14ac:dyDescent="0.2">
      <c r="B697" s="124"/>
      <c r="C697" s="126"/>
      <c r="D697" s="124"/>
      <c r="E697" s="121">
        <f t="shared" si="22"/>
        <v>0</v>
      </c>
      <c r="F697" s="125">
        <f t="shared" si="23"/>
        <v>0</v>
      </c>
      <c r="G697" s="123"/>
    </row>
    <row r="698" spans="2:7" x14ac:dyDescent="0.2">
      <c r="B698" s="124"/>
      <c r="C698" s="126"/>
      <c r="D698" s="124"/>
      <c r="E698" s="121">
        <f t="shared" si="22"/>
        <v>0</v>
      </c>
      <c r="F698" s="125">
        <f t="shared" si="23"/>
        <v>0</v>
      </c>
      <c r="G698" s="123"/>
    </row>
    <row r="699" spans="2:7" x14ac:dyDescent="0.2">
      <c r="B699" s="124"/>
      <c r="C699" s="126"/>
      <c r="D699" s="124"/>
      <c r="E699" s="121">
        <f t="shared" si="22"/>
        <v>0</v>
      </c>
      <c r="F699" s="125">
        <f t="shared" si="23"/>
        <v>0</v>
      </c>
      <c r="G699" s="123"/>
    </row>
    <row r="700" spans="2:7" x14ac:dyDescent="0.2">
      <c r="B700" s="124"/>
      <c r="C700" s="126"/>
      <c r="D700" s="124"/>
      <c r="E700" s="121">
        <f t="shared" si="22"/>
        <v>0</v>
      </c>
      <c r="F700" s="125">
        <f t="shared" si="23"/>
        <v>0</v>
      </c>
      <c r="G700" s="123"/>
    </row>
    <row r="701" spans="2:7" x14ac:dyDescent="0.2">
      <c r="B701" s="124"/>
      <c r="C701" s="126"/>
      <c r="D701" s="124"/>
      <c r="E701" s="121">
        <f t="shared" si="22"/>
        <v>0</v>
      </c>
      <c r="F701" s="125">
        <f t="shared" si="23"/>
        <v>0</v>
      </c>
      <c r="G701" s="123"/>
    </row>
    <row r="702" spans="2:7" x14ac:dyDescent="0.2">
      <c r="B702" s="124"/>
      <c r="C702" s="126"/>
      <c r="D702" s="124"/>
      <c r="E702" s="121">
        <f t="shared" si="22"/>
        <v>0</v>
      </c>
      <c r="F702" s="125">
        <f t="shared" si="23"/>
        <v>0</v>
      </c>
      <c r="G702" s="123"/>
    </row>
    <row r="703" spans="2:7" x14ac:dyDescent="0.2">
      <c r="B703" s="124"/>
      <c r="C703" s="126"/>
      <c r="D703" s="124"/>
      <c r="E703" s="121">
        <f t="shared" si="22"/>
        <v>0</v>
      </c>
      <c r="F703" s="125">
        <f t="shared" si="23"/>
        <v>0</v>
      </c>
      <c r="G703" s="123"/>
    </row>
    <row r="704" spans="2:7" x14ac:dyDescent="0.2">
      <c r="B704" s="124"/>
      <c r="C704" s="126"/>
      <c r="D704" s="124"/>
      <c r="E704" s="121">
        <f t="shared" si="22"/>
        <v>0</v>
      </c>
      <c r="F704" s="125">
        <f t="shared" si="23"/>
        <v>0</v>
      </c>
      <c r="G704" s="123"/>
    </row>
    <row r="705" spans="2:7" x14ac:dyDescent="0.2">
      <c r="B705" s="124"/>
      <c r="C705" s="126"/>
      <c r="D705" s="124"/>
      <c r="E705" s="121">
        <f t="shared" si="22"/>
        <v>0</v>
      </c>
      <c r="F705" s="125">
        <f t="shared" si="23"/>
        <v>0</v>
      </c>
      <c r="G705" s="123"/>
    </row>
    <row r="706" spans="2:7" x14ac:dyDescent="0.2">
      <c r="B706" s="124"/>
      <c r="C706" s="126"/>
      <c r="D706" s="124"/>
      <c r="E706" s="121">
        <f t="shared" si="22"/>
        <v>0</v>
      </c>
      <c r="F706" s="125">
        <f t="shared" si="23"/>
        <v>0</v>
      </c>
      <c r="G706" s="123"/>
    </row>
    <row r="707" spans="2:7" x14ac:dyDescent="0.2">
      <c r="B707" s="124"/>
      <c r="C707" s="126"/>
      <c r="D707" s="124"/>
      <c r="E707" s="121">
        <f t="shared" si="22"/>
        <v>0</v>
      </c>
      <c r="F707" s="125">
        <f t="shared" si="23"/>
        <v>0</v>
      </c>
      <c r="G707" s="123"/>
    </row>
    <row r="708" spans="2:7" x14ac:dyDescent="0.2">
      <c r="B708" s="124"/>
      <c r="C708" s="126"/>
      <c r="D708" s="124"/>
      <c r="E708" s="121">
        <f t="shared" si="22"/>
        <v>0</v>
      </c>
      <c r="F708" s="125">
        <f t="shared" si="23"/>
        <v>0</v>
      </c>
      <c r="G708" s="123"/>
    </row>
    <row r="709" spans="2:7" x14ac:dyDescent="0.2">
      <c r="B709" s="124"/>
      <c r="C709" s="126"/>
      <c r="D709" s="124"/>
      <c r="E709" s="121">
        <f t="shared" si="22"/>
        <v>0</v>
      </c>
      <c r="F709" s="125">
        <f t="shared" si="23"/>
        <v>0</v>
      </c>
      <c r="G709" s="123"/>
    </row>
    <row r="710" spans="2:7" x14ac:dyDescent="0.2">
      <c r="B710" s="124"/>
      <c r="C710" s="126"/>
      <c r="D710" s="124"/>
      <c r="E710" s="121">
        <f t="shared" si="22"/>
        <v>0</v>
      </c>
      <c r="F710" s="125">
        <f t="shared" si="23"/>
        <v>0</v>
      </c>
      <c r="G710" s="123"/>
    </row>
    <row r="711" spans="2:7" x14ac:dyDescent="0.2">
      <c r="B711" s="124"/>
      <c r="C711" s="126"/>
      <c r="D711" s="124"/>
      <c r="E711" s="121">
        <f t="shared" si="22"/>
        <v>0</v>
      </c>
      <c r="F711" s="125">
        <f t="shared" si="23"/>
        <v>0</v>
      </c>
      <c r="G711" s="123"/>
    </row>
    <row r="712" spans="2:7" x14ac:dyDescent="0.2">
      <c r="B712" s="124"/>
      <c r="C712" s="126"/>
      <c r="D712" s="124"/>
      <c r="E712" s="121">
        <f t="shared" si="22"/>
        <v>0</v>
      </c>
      <c r="F712" s="125">
        <f t="shared" si="23"/>
        <v>0</v>
      </c>
      <c r="G712" s="123"/>
    </row>
    <row r="713" spans="2:7" x14ac:dyDescent="0.2">
      <c r="B713" s="124"/>
      <c r="C713" s="126"/>
      <c r="D713" s="124"/>
      <c r="E713" s="121">
        <f t="shared" si="22"/>
        <v>0</v>
      </c>
      <c r="F713" s="125">
        <f t="shared" si="23"/>
        <v>0</v>
      </c>
      <c r="G713" s="123"/>
    </row>
    <row r="714" spans="2:7" x14ac:dyDescent="0.2">
      <c r="B714" s="124"/>
      <c r="C714" s="126"/>
      <c r="D714" s="124"/>
      <c r="E714" s="121">
        <f t="shared" si="22"/>
        <v>0</v>
      </c>
      <c r="F714" s="125">
        <f t="shared" si="23"/>
        <v>0</v>
      </c>
      <c r="G714" s="123"/>
    </row>
    <row r="715" spans="2:7" x14ac:dyDescent="0.2">
      <c r="B715" s="124"/>
      <c r="C715" s="126"/>
      <c r="D715" s="124"/>
      <c r="E715" s="121">
        <f t="shared" si="22"/>
        <v>0</v>
      </c>
      <c r="F715" s="125">
        <f t="shared" si="23"/>
        <v>0</v>
      </c>
      <c r="G715" s="123"/>
    </row>
    <row r="716" spans="2:7" x14ac:dyDescent="0.2">
      <c r="B716" s="124"/>
      <c r="C716" s="126"/>
      <c r="D716" s="124"/>
      <c r="E716" s="121">
        <f t="shared" si="22"/>
        <v>0</v>
      </c>
      <c r="F716" s="125">
        <f t="shared" si="23"/>
        <v>0</v>
      </c>
      <c r="G716" s="123"/>
    </row>
    <row r="717" spans="2:7" x14ac:dyDescent="0.2">
      <c r="B717" s="124"/>
      <c r="C717" s="126"/>
      <c r="D717" s="124"/>
      <c r="E717" s="121">
        <f t="shared" si="22"/>
        <v>0</v>
      </c>
      <c r="F717" s="125">
        <f t="shared" si="23"/>
        <v>0</v>
      </c>
      <c r="G717" s="123"/>
    </row>
    <row r="718" spans="2:7" x14ac:dyDescent="0.2">
      <c r="B718" s="124"/>
      <c r="C718" s="126"/>
      <c r="D718" s="124"/>
      <c r="E718" s="121">
        <f t="shared" si="22"/>
        <v>0</v>
      </c>
      <c r="F718" s="125">
        <f t="shared" si="23"/>
        <v>0</v>
      </c>
      <c r="G718" s="123"/>
    </row>
    <row r="719" spans="2:7" x14ac:dyDescent="0.2">
      <c r="B719" s="124"/>
      <c r="C719" s="126"/>
      <c r="D719" s="124"/>
      <c r="E719" s="121">
        <f t="shared" si="22"/>
        <v>0</v>
      </c>
      <c r="F719" s="125">
        <f t="shared" si="23"/>
        <v>0</v>
      </c>
      <c r="G719" s="123"/>
    </row>
    <row r="720" spans="2:7" x14ac:dyDescent="0.2">
      <c r="B720" s="124"/>
      <c r="C720" s="126"/>
      <c r="D720" s="124"/>
      <c r="E720" s="121">
        <f t="shared" si="22"/>
        <v>0</v>
      </c>
      <c r="F720" s="125">
        <f t="shared" si="23"/>
        <v>0</v>
      </c>
      <c r="G720" s="123"/>
    </row>
    <row r="721" spans="2:7" x14ac:dyDescent="0.2">
      <c r="B721" s="124"/>
      <c r="C721" s="126"/>
      <c r="D721" s="124"/>
      <c r="E721" s="121">
        <f t="shared" si="22"/>
        <v>0</v>
      </c>
      <c r="F721" s="125">
        <f t="shared" si="23"/>
        <v>0</v>
      </c>
      <c r="G721" s="123"/>
    </row>
    <row r="722" spans="2:7" x14ac:dyDescent="0.2">
      <c r="B722" s="124"/>
      <c r="C722" s="126"/>
      <c r="D722" s="124"/>
      <c r="E722" s="121">
        <f t="shared" si="22"/>
        <v>0</v>
      </c>
      <c r="F722" s="125">
        <f t="shared" si="23"/>
        <v>0</v>
      </c>
      <c r="G722" s="123"/>
    </row>
    <row r="723" spans="2:7" x14ac:dyDescent="0.2">
      <c r="B723" s="124"/>
      <c r="C723" s="126"/>
      <c r="D723" s="124"/>
      <c r="E723" s="121">
        <f t="shared" si="22"/>
        <v>0</v>
      </c>
      <c r="F723" s="125">
        <f t="shared" si="23"/>
        <v>0</v>
      </c>
      <c r="G723" s="123"/>
    </row>
    <row r="724" spans="2:7" x14ac:dyDescent="0.2">
      <c r="B724" s="124"/>
      <c r="C724" s="126"/>
      <c r="D724" s="124"/>
      <c r="E724" s="121">
        <f t="shared" si="22"/>
        <v>0</v>
      </c>
      <c r="F724" s="125">
        <f t="shared" si="23"/>
        <v>0</v>
      </c>
      <c r="G724" s="123"/>
    </row>
    <row r="725" spans="2:7" x14ac:dyDescent="0.2">
      <c r="B725" s="124"/>
      <c r="C725" s="126"/>
      <c r="D725" s="124"/>
      <c r="E725" s="121">
        <f t="shared" si="22"/>
        <v>0</v>
      </c>
      <c r="F725" s="125">
        <f t="shared" si="23"/>
        <v>0</v>
      </c>
      <c r="G725" s="123"/>
    </row>
    <row r="726" spans="2:7" x14ac:dyDescent="0.2">
      <c r="B726" s="124"/>
      <c r="C726" s="126"/>
      <c r="D726" s="124"/>
      <c r="E726" s="121">
        <f t="shared" si="22"/>
        <v>0</v>
      </c>
      <c r="F726" s="125">
        <f t="shared" si="23"/>
        <v>0</v>
      </c>
      <c r="G726" s="123"/>
    </row>
    <row r="727" spans="2:7" x14ac:dyDescent="0.2">
      <c r="B727" s="124"/>
      <c r="C727" s="126"/>
      <c r="D727" s="124"/>
      <c r="E727" s="121">
        <f t="shared" si="22"/>
        <v>0</v>
      </c>
      <c r="F727" s="125">
        <f t="shared" si="23"/>
        <v>0</v>
      </c>
      <c r="G727" s="123"/>
    </row>
    <row r="728" spans="2:7" x14ac:dyDescent="0.2">
      <c r="B728" s="124"/>
      <c r="C728" s="126"/>
      <c r="D728" s="124"/>
      <c r="E728" s="121">
        <f t="shared" si="22"/>
        <v>0</v>
      </c>
      <c r="F728" s="125">
        <f t="shared" si="23"/>
        <v>0</v>
      </c>
      <c r="G728" s="123"/>
    </row>
    <row r="729" spans="2:7" x14ac:dyDescent="0.2">
      <c r="B729" s="124"/>
      <c r="C729" s="126"/>
      <c r="D729" s="124"/>
      <c r="E729" s="121">
        <f t="shared" si="22"/>
        <v>0</v>
      </c>
      <c r="F729" s="125">
        <f t="shared" si="23"/>
        <v>0</v>
      </c>
      <c r="G729" s="123"/>
    </row>
    <row r="730" spans="2:7" x14ac:dyDescent="0.2">
      <c r="B730" s="124"/>
      <c r="C730" s="126"/>
      <c r="D730" s="124"/>
      <c r="E730" s="121">
        <f t="shared" si="22"/>
        <v>0</v>
      </c>
      <c r="F730" s="125">
        <f t="shared" si="23"/>
        <v>0</v>
      </c>
      <c r="G730" s="123"/>
    </row>
    <row r="731" spans="2:7" x14ac:dyDescent="0.2">
      <c r="B731" s="124"/>
      <c r="C731" s="126"/>
      <c r="D731" s="124"/>
      <c r="E731" s="121">
        <f t="shared" si="22"/>
        <v>0</v>
      </c>
      <c r="F731" s="125">
        <f t="shared" si="23"/>
        <v>0</v>
      </c>
      <c r="G731" s="123"/>
    </row>
    <row r="732" spans="2:7" x14ac:dyDescent="0.2">
      <c r="B732" s="124"/>
      <c r="C732" s="126"/>
      <c r="D732" s="124"/>
      <c r="E732" s="121">
        <f t="shared" si="22"/>
        <v>0</v>
      </c>
      <c r="F732" s="125">
        <f t="shared" si="23"/>
        <v>0</v>
      </c>
      <c r="G732" s="123"/>
    </row>
    <row r="733" spans="2:7" x14ac:dyDescent="0.2">
      <c r="B733" s="124"/>
      <c r="C733" s="126"/>
      <c r="D733" s="124"/>
      <c r="E733" s="121">
        <f t="shared" si="22"/>
        <v>0</v>
      </c>
      <c r="F733" s="125">
        <f t="shared" si="23"/>
        <v>0</v>
      </c>
      <c r="G733" s="123"/>
    </row>
    <row r="734" spans="2:7" x14ac:dyDescent="0.2">
      <c r="B734" s="124"/>
      <c r="C734" s="126"/>
      <c r="D734" s="124"/>
      <c r="E734" s="121">
        <f t="shared" si="22"/>
        <v>0</v>
      </c>
      <c r="F734" s="125">
        <f t="shared" si="23"/>
        <v>0</v>
      </c>
      <c r="G734" s="123"/>
    </row>
    <row r="735" spans="2:7" x14ac:dyDescent="0.2">
      <c r="B735" s="124"/>
      <c r="C735" s="126"/>
      <c r="D735" s="124"/>
      <c r="E735" s="121">
        <f t="shared" si="22"/>
        <v>0</v>
      </c>
      <c r="F735" s="125">
        <f t="shared" si="23"/>
        <v>0</v>
      </c>
      <c r="G735" s="123"/>
    </row>
    <row r="736" spans="2:7" x14ac:dyDescent="0.2">
      <c r="B736" s="124"/>
      <c r="C736" s="126"/>
      <c r="D736" s="124"/>
      <c r="E736" s="121">
        <f t="shared" si="22"/>
        <v>0</v>
      </c>
      <c r="F736" s="125">
        <f t="shared" si="23"/>
        <v>0</v>
      </c>
      <c r="G736" s="123"/>
    </row>
    <row r="737" spans="2:7" x14ac:dyDescent="0.2">
      <c r="B737" s="124"/>
      <c r="C737" s="126"/>
      <c r="D737" s="124"/>
      <c r="E737" s="121">
        <f t="shared" si="22"/>
        <v>0</v>
      </c>
      <c r="F737" s="125">
        <f t="shared" si="23"/>
        <v>0</v>
      </c>
      <c r="G737" s="123"/>
    </row>
    <row r="738" spans="2:7" x14ac:dyDescent="0.2">
      <c r="B738" s="124"/>
      <c r="C738" s="126"/>
      <c r="D738" s="124"/>
      <c r="E738" s="121">
        <f t="shared" si="22"/>
        <v>0</v>
      </c>
      <c r="F738" s="125">
        <f t="shared" si="23"/>
        <v>0</v>
      </c>
      <c r="G738" s="123"/>
    </row>
    <row r="739" spans="2:7" x14ac:dyDescent="0.2">
      <c r="B739" s="124"/>
      <c r="C739" s="126"/>
      <c r="D739" s="124"/>
      <c r="E739" s="121">
        <f t="shared" si="22"/>
        <v>0</v>
      </c>
      <c r="F739" s="125">
        <f t="shared" si="23"/>
        <v>0</v>
      </c>
      <c r="G739" s="123"/>
    </row>
    <row r="740" spans="2:7" x14ac:dyDescent="0.2">
      <c r="B740" s="124"/>
      <c r="C740" s="126"/>
      <c r="D740" s="124"/>
      <c r="E740" s="121">
        <f t="shared" si="22"/>
        <v>0</v>
      </c>
      <c r="F740" s="125">
        <f t="shared" si="23"/>
        <v>0</v>
      </c>
      <c r="G740" s="123"/>
    </row>
    <row r="741" spans="2:7" x14ac:dyDescent="0.2">
      <c r="B741" s="124"/>
      <c r="C741" s="126"/>
      <c r="D741" s="124"/>
      <c r="E741" s="121">
        <f t="shared" si="22"/>
        <v>0</v>
      </c>
      <c r="F741" s="125">
        <f t="shared" si="23"/>
        <v>0</v>
      </c>
      <c r="G741" s="123"/>
    </row>
    <row r="742" spans="2:7" x14ac:dyDescent="0.2">
      <c r="B742" s="124"/>
      <c r="C742" s="126"/>
      <c r="D742" s="124"/>
      <c r="E742" s="121">
        <f t="shared" si="22"/>
        <v>0</v>
      </c>
      <c r="F742" s="125">
        <f t="shared" si="23"/>
        <v>0</v>
      </c>
      <c r="G742" s="123"/>
    </row>
    <row r="743" spans="2:7" x14ac:dyDescent="0.2">
      <c r="B743" s="124"/>
      <c r="C743" s="126"/>
      <c r="D743" s="124"/>
      <c r="E743" s="121">
        <f t="shared" si="22"/>
        <v>0</v>
      </c>
      <c r="F743" s="125">
        <f t="shared" si="23"/>
        <v>0</v>
      </c>
      <c r="G743" s="123"/>
    </row>
    <row r="744" spans="2:7" x14ac:dyDescent="0.2">
      <c r="B744" s="124"/>
      <c r="C744" s="126"/>
      <c r="D744" s="124"/>
      <c r="E744" s="121">
        <f t="shared" si="22"/>
        <v>0</v>
      </c>
      <c r="F744" s="125">
        <f t="shared" si="23"/>
        <v>0</v>
      </c>
      <c r="G744" s="123"/>
    </row>
    <row r="745" spans="2:7" x14ac:dyDescent="0.2">
      <c r="B745" s="124"/>
      <c r="C745" s="126"/>
      <c r="D745" s="124"/>
      <c r="E745" s="121">
        <f t="shared" si="22"/>
        <v>0</v>
      </c>
      <c r="F745" s="125">
        <f t="shared" si="23"/>
        <v>0</v>
      </c>
      <c r="G745" s="123"/>
    </row>
    <row r="746" spans="2:7" x14ac:dyDescent="0.2">
      <c r="B746" s="124"/>
      <c r="C746" s="126"/>
      <c r="D746" s="124"/>
      <c r="E746" s="121">
        <f t="shared" si="22"/>
        <v>0</v>
      </c>
      <c r="F746" s="125">
        <f t="shared" si="23"/>
        <v>0</v>
      </c>
      <c r="G746" s="123"/>
    </row>
    <row r="747" spans="2:7" x14ac:dyDescent="0.2">
      <c r="B747" s="124"/>
      <c r="C747" s="126"/>
      <c r="D747" s="124"/>
      <c r="E747" s="121">
        <f t="shared" si="22"/>
        <v>0</v>
      </c>
      <c r="F747" s="125">
        <f t="shared" si="23"/>
        <v>0</v>
      </c>
      <c r="G747" s="123"/>
    </row>
    <row r="748" spans="2:7" x14ac:dyDescent="0.2">
      <c r="B748" s="124"/>
      <c r="C748" s="126"/>
      <c r="D748" s="124"/>
      <c r="E748" s="121">
        <f t="shared" si="22"/>
        <v>0</v>
      </c>
      <c r="F748" s="125">
        <f t="shared" si="23"/>
        <v>0</v>
      </c>
      <c r="G748" s="123"/>
    </row>
    <row r="749" spans="2:7" x14ac:dyDescent="0.2">
      <c r="B749" s="124"/>
      <c r="C749" s="126"/>
      <c r="D749" s="124"/>
      <c r="E749" s="121">
        <f t="shared" si="22"/>
        <v>0</v>
      </c>
      <c r="F749" s="125">
        <f t="shared" si="23"/>
        <v>0</v>
      </c>
      <c r="G749" s="123"/>
    </row>
    <row r="750" spans="2:7" x14ac:dyDescent="0.2">
      <c r="B750" s="124"/>
      <c r="C750" s="126"/>
      <c r="D750" s="124"/>
      <c r="E750" s="121">
        <f t="shared" si="22"/>
        <v>0</v>
      </c>
      <c r="F750" s="125">
        <f t="shared" si="23"/>
        <v>0</v>
      </c>
      <c r="G750" s="123"/>
    </row>
    <row r="751" spans="2:7" x14ac:dyDescent="0.2">
      <c r="B751" s="124"/>
      <c r="C751" s="126"/>
      <c r="D751" s="124"/>
      <c r="E751" s="121">
        <f t="shared" si="22"/>
        <v>0</v>
      </c>
      <c r="F751" s="125">
        <f t="shared" si="23"/>
        <v>0</v>
      </c>
      <c r="G751" s="123"/>
    </row>
    <row r="752" spans="2:7" x14ac:dyDescent="0.2">
      <c r="B752" s="124"/>
      <c r="C752" s="126"/>
      <c r="D752" s="124"/>
      <c r="E752" s="121">
        <f t="shared" si="22"/>
        <v>0</v>
      </c>
      <c r="F752" s="125">
        <f t="shared" si="23"/>
        <v>0</v>
      </c>
      <c r="G752" s="123"/>
    </row>
    <row r="753" spans="2:7" x14ac:dyDescent="0.2">
      <c r="B753" s="124"/>
      <c r="C753" s="126"/>
      <c r="D753" s="124"/>
      <c r="E753" s="121">
        <f t="shared" si="22"/>
        <v>0</v>
      </c>
      <c r="F753" s="125">
        <f t="shared" si="23"/>
        <v>0</v>
      </c>
      <c r="G753" s="123"/>
    </row>
    <row r="754" spans="2:7" x14ac:dyDescent="0.2">
      <c r="B754" s="124"/>
      <c r="C754" s="126"/>
      <c r="D754" s="124"/>
      <c r="E754" s="121">
        <f t="shared" si="22"/>
        <v>0</v>
      </c>
      <c r="F754" s="125">
        <f t="shared" si="23"/>
        <v>0</v>
      </c>
      <c r="G754" s="123"/>
    </row>
    <row r="755" spans="2:7" x14ac:dyDescent="0.2">
      <c r="B755" s="124"/>
      <c r="C755" s="126"/>
      <c r="D755" s="124"/>
      <c r="E755" s="121">
        <f t="shared" si="22"/>
        <v>0</v>
      </c>
      <c r="F755" s="125">
        <f t="shared" si="23"/>
        <v>0</v>
      </c>
      <c r="G755" s="123"/>
    </row>
    <row r="756" spans="2:7" x14ac:dyDescent="0.2">
      <c r="B756" s="124"/>
      <c r="C756" s="126"/>
      <c r="D756" s="124"/>
      <c r="E756" s="121">
        <f t="shared" si="22"/>
        <v>0</v>
      </c>
      <c r="F756" s="125">
        <f t="shared" si="23"/>
        <v>0</v>
      </c>
      <c r="G756" s="123"/>
    </row>
    <row r="757" spans="2:7" x14ac:dyDescent="0.2">
      <c r="B757" s="124"/>
      <c r="C757" s="126"/>
      <c r="D757" s="124"/>
      <c r="E757" s="121">
        <f t="shared" ref="E757:E820" si="24">IFERROR(VLOOKUP(C757,GILookup,2,FALSE),0)</f>
        <v>0</v>
      </c>
      <c r="F757" s="125">
        <f t="shared" ref="F757:F820" si="25">SUM(E757*D757)</f>
        <v>0</v>
      </c>
      <c r="G757" s="123"/>
    </row>
    <row r="758" spans="2:7" x14ac:dyDescent="0.2">
      <c r="B758" s="124"/>
      <c r="C758" s="126"/>
      <c r="D758" s="124"/>
      <c r="E758" s="121">
        <f t="shared" si="24"/>
        <v>0</v>
      </c>
      <c r="F758" s="125">
        <f t="shared" si="25"/>
        <v>0</v>
      </c>
      <c r="G758" s="123"/>
    </row>
    <row r="759" spans="2:7" x14ac:dyDescent="0.2">
      <c r="B759" s="124"/>
      <c r="C759" s="126"/>
      <c r="D759" s="124"/>
      <c r="E759" s="121">
        <f t="shared" si="24"/>
        <v>0</v>
      </c>
      <c r="F759" s="125">
        <f t="shared" si="25"/>
        <v>0</v>
      </c>
      <c r="G759" s="123"/>
    </row>
    <row r="760" spans="2:7" x14ac:dyDescent="0.2">
      <c r="B760" s="124"/>
      <c r="C760" s="126"/>
      <c r="D760" s="124"/>
      <c r="E760" s="121">
        <f t="shared" si="24"/>
        <v>0</v>
      </c>
      <c r="F760" s="125">
        <f t="shared" si="25"/>
        <v>0</v>
      </c>
      <c r="G760" s="123"/>
    </row>
    <row r="761" spans="2:7" x14ac:dyDescent="0.2">
      <c r="B761" s="124"/>
      <c r="C761" s="126"/>
      <c r="D761" s="124"/>
      <c r="E761" s="121">
        <f t="shared" si="24"/>
        <v>0</v>
      </c>
      <c r="F761" s="125">
        <f t="shared" si="25"/>
        <v>0</v>
      </c>
      <c r="G761" s="123"/>
    </row>
    <row r="762" spans="2:7" x14ac:dyDescent="0.2">
      <c r="B762" s="124"/>
      <c r="C762" s="126"/>
      <c r="D762" s="124"/>
      <c r="E762" s="121">
        <f t="shared" si="24"/>
        <v>0</v>
      </c>
      <c r="F762" s="125">
        <f t="shared" si="25"/>
        <v>0</v>
      </c>
      <c r="G762" s="123"/>
    </row>
    <row r="763" spans="2:7" x14ac:dyDescent="0.2">
      <c r="B763" s="124"/>
      <c r="C763" s="126"/>
      <c r="D763" s="124"/>
      <c r="E763" s="121">
        <f t="shared" si="24"/>
        <v>0</v>
      </c>
      <c r="F763" s="125">
        <f t="shared" si="25"/>
        <v>0</v>
      </c>
      <c r="G763" s="123"/>
    </row>
    <row r="764" spans="2:7" x14ac:dyDescent="0.2">
      <c r="B764" s="124"/>
      <c r="C764" s="126"/>
      <c r="D764" s="124"/>
      <c r="E764" s="121">
        <f t="shared" si="24"/>
        <v>0</v>
      </c>
      <c r="F764" s="125">
        <f t="shared" si="25"/>
        <v>0</v>
      </c>
      <c r="G764" s="123"/>
    </row>
    <row r="765" spans="2:7" x14ac:dyDescent="0.2">
      <c r="B765" s="124"/>
      <c r="C765" s="126"/>
      <c r="D765" s="124"/>
      <c r="E765" s="121">
        <f t="shared" si="24"/>
        <v>0</v>
      </c>
      <c r="F765" s="125">
        <f t="shared" si="25"/>
        <v>0</v>
      </c>
      <c r="G765" s="123"/>
    </row>
    <row r="766" spans="2:7" x14ac:dyDescent="0.2">
      <c r="B766" s="124"/>
      <c r="C766" s="126"/>
      <c r="D766" s="124"/>
      <c r="E766" s="121">
        <f t="shared" si="24"/>
        <v>0</v>
      </c>
      <c r="F766" s="125">
        <f t="shared" si="25"/>
        <v>0</v>
      </c>
      <c r="G766" s="123"/>
    </row>
    <row r="767" spans="2:7" x14ac:dyDescent="0.2">
      <c r="B767" s="124"/>
      <c r="C767" s="126"/>
      <c r="D767" s="124"/>
      <c r="E767" s="121">
        <f t="shared" si="24"/>
        <v>0</v>
      </c>
      <c r="F767" s="125">
        <f t="shared" si="25"/>
        <v>0</v>
      </c>
      <c r="G767" s="123"/>
    </row>
    <row r="768" spans="2:7" x14ac:dyDescent="0.2">
      <c r="B768" s="124"/>
      <c r="C768" s="126"/>
      <c r="D768" s="124"/>
      <c r="E768" s="121">
        <f t="shared" si="24"/>
        <v>0</v>
      </c>
      <c r="F768" s="125">
        <f t="shared" si="25"/>
        <v>0</v>
      </c>
      <c r="G768" s="123"/>
    </row>
    <row r="769" spans="2:7" x14ac:dyDescent="0.2">
      <c r="B769" s="124"/>
      <c r="C769" s="126"/>
      <c r="D769" s="124"/>
      <c r="E769" s="121">
        <f t="shared" si="24"/>
        <v>0</v>
      </c>
      <c r="F769" s="125">
        <f t="shared" si="25"/>
        <v>0</v>
      </c>
      <c r="G769" s="123"/>
    </row>
    <row r="770" spans="2:7" x14ac:dyDescent="0.2">
      <c r="B770" s="124"/>
      <c r="C770" s="126"/>
      <c r="D770" s="124"/>
      <c r="E770" s="121">
        <f t="shared" si="24"/>
        <v>0</v>
      </c>
      <c r="F770" s="125">
        <f t="shared" si="25"/>
        <v>0</v>
      </c>
      <c r="G770" s="123"/>
    </row>
    <row r="771" spans="2:7" x14ac:dyDescent="0.2">
      <c r="B771" s="124"/>
      <c r="C771" s="126"/>
      <c r="D771" s="124"/>
      <c r="E771" s="121">
        <f t="shared" si="24"/>
        <v>0</v>
      </c>
      <c r="F771" s="125">
        <f t="shared" si="25"/>
        <v>0</v>
      </c>
      <c r="G771" s="123"/>
    </row>
    <row r="772" spans="2:7" x14ac:dyDescent="0.2">
      <c r="B772" s="124"/>
      <c r="C772" s="126"/>
      <c r="D772" s="124"/>
      <c r="E772" s="121">
        <f t="shared" si="24"/>
        <v>0</v>
      </c>
      <c r="F772" s="125">
        <f t="shared" si="25"/>
        <v>0</v>
      </c>
      <c r="G772" s="123"/>
    </row>
    <row r="773" spans="2:7" x14ac:dyDescent="0.2">
      <c r="B773" s="124"/>
      <c r="C773" s="126"/>
      <c r="D773" s="124"/>
      <c r="E773" s="121">
        <f t="shared" si="24"/>
        <v>0</v>
      </c>
      <c r="F773" s="125">
        <f t="shared" si="25"/>
        <v>0</v>
      </c>
      <c r="G773" s="123"/>
    </row>
    <row r="774" spans="2:7" x14ac:dyDescent="0.2">
      <c r="B774" s="124"/>
      <c r="C774" s="126"/>
      <c r="D774" s="124"/>
      <c r="E774" s="121">
        <f t="shared" si="24"/>
        <v>0</v>
      </c>
      <c r="F774" s="125">
        <f t="shared" si="25"/>
        <v>0</v>
      </c>
      <c r="G774" s="123"/>
    </row>
    <row r="775" spans="2:7" x14ac:dyDescent="0.2">
      <c r="B775" s="124"/>
      <c r="C775" s="126"/>
      <c r="D775" s="124"/>
      <c r="E775" s="121">
        <f t="shared" si="24"/>
        <v>0</v>
      </c>
      <c r="F775" s="125">
        <f t="shared" si="25"/>
        <v>0</v>
      </c>
      <c r="G775" s="123"/>
    </row>
    <row r="776" spans="2:7" x14ac:dyDescent="0.2">
      <c r="B776" s="124"/>
      <c r="C776" s="126"/>
      <c r="D776" s="124"/>
      <c r="E776" s="121">
        <f t="shared" si="24"/>
        <v>0</v>
      </c>
      <c r="F776" s="125">
        <f t="shared" si="25"/>
        <v>0</v>
      </c>
      <c r="G776" s="123"/>
    </row>
    <row r="777" spans="2:7" x14ac:dyDescent="0.2">
      <c r="B777" s="124"/>
      <c r="C777" s="126"/>
      <c r="D777" s="124"/>
      <c r="E777" s="121">
        <f t="shared" si="24"/>
        <v>0</v>
      </c>
      <c r="F777" s="125">
        <f t="shared" si="25"/>
        <v>0</v>
      </c>
      <c r="G777" s="123"/>
    </row>
    <row r="778" spans="2:7" x14ac:dyDescent="0.2">
      <c r="B778" s="124"/>
      <c r="C778" s="126"/>
      <c r="D778" s="124"/>
      <c r="E778" s="121">
        <f t="shared" si="24"/>
        <v>0</v>
      </c>
      <c r="F778" s="125">
        <f t="shared" si="25"/>
        <v>0</v>
      </c>
      <c r="G778" s="123"/>
    </row>
    <row r="779" spans="2:7" x14ac:dyDescent="0.2">
      <c r="B779" s="124"/>
      <c r="C779" s="126"/>
      <c r="D779" s="124"/>
      <c r="E779" s="121">
        <f t="shared" si="24"/>
        <v>0</v>
      </c>
      <c r="F779" s="125">
        <f t="shared" si="25"/>
        <v>0</v>
      </c>
      <c r="G779" s="123"/>
    </row>
    <row r="780" spans="2:7" x14ac:dyDescent="0.2">
      <c r="B780" s="124"/>
      <c r="C780" s="126"/>
      <c r="D780" s="124"/>
      <c r="E780" s="121">
        <f t="shared" si="24"/>
        <v>0</v>
      </c>
      <c r="F780" s="125">
        <f t="shared" si="25"/>
        <v>0</v>
      </c>
      <c r="G780" s="123"/>
    </row>
    <row r="781" spans="2:7" x14ac:dyDescent="0.2">
      <c r="B781" s="124"/>
      <c r="C781" s="126"/>
      <c r="D781" s="124"/>
      <c r="E781" s="121">
        <f t="shared" si="24"/>
        <v>0</v>
      </c>
      <c r="F781" s="125">
        <f t="shared" si="25"/>
        <v>0</v>
      </c>
      <c r="G781" s="123"/>
    </row>
    <row r="782" spans="2:7" x14ac:dyDescent="0.2">
      <c r="B782" s="124"/>
      <c r="C782" s="126"/>
      <c r="D782" s="124"/>
      <c r="E782" s="121">
        <f t="shared" si="24"/>
        <v>0</v>
      </c>
      <c r="F782" s="125">
        <f t="shared" si="25"/>
        <v>0</v>
      </c>
      <c r="G782" s="123"/>
    </row>
    <row r="783" spans="2:7" x14ac:dyDescent="0.2">
      <c r="B783" s="124"/>
      <c r="C783" s="126"/>
      <c r="D783" s="124"/>
      <c r="E783" s="121">
        <f t="shared" si="24"/>
        <v>0</v>
      </c>
      <c r="F783" s="125">
        <f t="shared" si="25"/>
        <v>0</v>
      </c>
      <c r="G783" s="123"/>
    </row>
    <row r="784" spans="2:7" x14ac:dyDescent="0.2">
      <c r="B784" s="124"/>
      <c r="C784" s="126"/>
      <c r="D784" s="124"/>
      <c r="E784" s="121">
        <f t="shared" si="24"/>
        <v>0</v>
      </c>
      <c r="F784" s="125">
        <f t="shared" si="25"/>
        <v>0</v>
      </c>
      <c r="G784" s="123"/>
    </row>
    <row r="785" spans="2:7" x14ac:dyDescent="0.2">
      <c r="B785" s="124"/>
      <c r="C785" s="126"/>
      <c r="D785" s="124"/>
      <c r="E785" s="121">
        <f t="shared" si="24"/>
        <v>0</v>
      </c>
      <c r="F785" s="125">
        <f t="shared" si="25"/>
        <v>0</v>
      </c>
      <c r="G785" s="123"/>
    </row>
    <row r="786" spans="2:7" x14ac:dyDescent="0.2">
      <c r="B786" s="124"/>
      <c r="C786" s="126"/>
      <c r="D786" s="124"/>
      <c r="E786" s="121">
        <f t="shared" si="24"/>
        <v>0</v>
      </c>
      <c r="F786" s="125">
        <f t="shared" si="25"/>
        <v>0</v>
      </c>
      <c r="G786" s="123"/>
    </row>
    <row r="787" spans="2:7" x14ac:dyDescent="0.2">
      <c r="B787" s="124"/>
      <c r="C787" s="126"/>
      <c r="D787" s="124"/>
      <c r="E787" s="121">
        <f t="shared" si="24"/>
        <v>0</v>
      </c>
      <c r="F787" s="125">
        <f t="shared" si="25"/>
        <v>0</v>
      </c>
      <c r="G787" s="123"/>
    </row>
    <row r="788" spans="2:7" x14ac:dyDescent="0.2">
      <c r="B788" s="124"/>
      <c r="C788" s="126"/>
      <c r="D788" s="124"/>
      <c r="E788" s="121">
        <f t="shared" si="24"/>
        <v>0</v>
      </c>
      <c r="F788" s="125">
        <f t="shared" si="25"/>
        <v>0</v>
      </c>
      <c r="G788" s="123"/>
    </row>
    <row r="789" spans="2:7" x14ac:dyDescent="0.2">
      <c r="B789" s="124"/>
      <c r="C789" s="126"/>
      <c r="D789" s="124"/>
      <c r="E789" s="121">
        <f t="shared" si="24"/>
        <v>0</v>
      </c>
      <c r="F789" s="125">
        <f t="shared" si="25"/>
        <v>0</v>
      </c>
      <c r="G789" s="123"/>
    </row>
    <row r="790" spans="2:7" x14ac:dyDescent="0.2">
      <c r="B790" s="124"/>
      <c r="C790" s="126"/>
      <c r="D790" s="124"/>
      <c r="E790" s="121">
        <f t="shared" si="24"/>
        <v>0</v>
      </c>
      <c r="F790" s="125">
        <f t="shared" si="25"/>
        <v>0</v>
      </c>
      <c r="G790" s="123"/>
    </row>
    <row r="791" spans="2:7" x14ac:dyDescent="0.2">
      <c r="B791" s="124"/>
      <c r="C791" s="126"/>
      <c r="D791" s="124"/>
      <c r="E791" s="121">
        <f t="shared" si="24"/>
        <v>0</v>
      </c>
      <c r="F791" s="125">
        <f t="shared" si="25"/>
        <v>0</v>
      </c>
      <c r="G791" s="123"/>
    </row>
    <row r="792" spans="2:7" x14ac:dyDescent="0.2">
      <c r="B792" s="124"/>
      <c r="C792" s="126"/>
      <c r="D792" s="124"/>
      <c r="E792" s="121">
        <f t="shared" si="24"/>
        <v>0</v>
      </c>
      <c r="F792" s="125">
        <f t="shared" si="25"/>
        <v>0</v>
      </c>
      <c r="G792" s="123"/>
    </row>
    <row r="793" spans="2:7" x14ac:dyDescent="0.2">
      <c r="B793" s="124"/>
      <c r="C793" s="126"/>
      <c r="D793" s="124"/>
      <c r="E793" s="121">
        <f t="shared" si="24"/>
        <v>0</v>
      </c>
      <c r="F793" s="125">
        <f t="shared" si="25"/>
        <v>0</v>
      </c>
      <c r="G793" s="123"/>
    </row>
    <row r="794" spans="2:7" x14ac:dyDescent="0.2">
      <c r="B794" s="124"/>
      <c r="C794" s="126"/>
      <c r="D794" s="124"/>
      <c r="E794" s="121">
        <f t="shared" si="24"/>
        <v>0</v>
      </c>
      <c r="F794" s="125">
        <f t="shared" si="25"/>
        <v>0</v>
      </c>
      <c r="G794" s="123"/>
    </row>
    <row r="795" spans="2:7" x14ac:dyDescent="0.2">
      <c r="B795" s="124"/>
      <c r="C795" s="126"/>
      <c r="D795" s="124"/>
      <c r="E795" s="121">
        <f t="shared" si="24"/>
        <v>0</v>
      </c>
      <c r="F795" s="125">
        <f t="shared" si="25"/>
        <v>0</v>
      </c>
      <c r="G795" s="123"/>
    </row>
    <row r="796" spans="2:7" x14ac:dyDescent="0.2">
      <c r="B796" s="124"/>
      <c r="C796" s="126"/>
      <c r="D796" s="124"/>
      <c r="E796" s="121">
        <f t="shared" si="24"/>
        <v>0</v>
      </c>
      <c r="F796" s="125">
        <f t="shared" si="25"/>
        <v>0</v>
      </c>
      <c r="G796" s="123"/>
    </row>
    <row r="797" spans="2:7" x14ac:dyDescent="0.2">
      <c r="B797" s="124"/>
      <c r="C797" s="126"/>
      <c r="D797" s="124"/>
      <c r="E797" s="121">
        <f t="shared" si="24"/>
        <v>0</v>
      </c>
      <c r="F797" s="125">
        <f t="shared" si="25"/>
        <v>0</v>
      </c>
      <c r="G797" s="123"/>
    </row>
    <row r="798" spans="2:7" x14ac:dyDescent="0.2">
      <c r="B798" s="124"/>
      <c r="C798" s="126"/>
      <c r="D798" s="124"/>
      <c r="E798" s="121">
        <f t="shared" si="24"/>
        <v>0</v>
      </c>
      <c r="F798" s="125">
        <f t="shared" si="25"/>
        <v>0</v>
      </c>
      <c r="G798" s="123"/>
    </row>
    <row r="799" spans="2:7" x14ac:dyDescent="0.2">
      <c r="B799" s="124"/>
      <c r="C799" s="126"/>
      <c r="D799" s="124"/>
      <c r="E799" s="121">
        <f t="shared" si="24"/>
        <v>0</v>
      </c>
      <c r="F799" s="125">
        <f t="shared" si="25"/>
        <v>0</v>
      </c>
      <c r="G799" s="123"/>
    </row>
    <row r="800" spans="2:7" x14ac:dyDescent="0.2">
      <c r="B800" s="124"/>
      <c r="C800" s="126"/>
      <c r="D800" s="124"/>
      <c r="E800" s="121">
        <f t="shared" si="24"/>
        <v>0</v>
      </c>
      <c r="F800" s="125">
        <f t="shared" si="25"/>
        <v>0</v>
      </c>
      <c r="G800" s="123"/>
    </row>
    <row r="801" spans="2:7" x14ac:dyDescent="0.2">
      <c r="B801" s="124"/>
      <c r="C801" s="126"/>
      <c r="D801" s="124"/>
      <c r="E801" s="121">
        <f t="shared" si="24"/>
        <v>0</v>
      </c>
      <c r="F801" s="125">
        <f t="shared" si="25"/>
        <v>0</v>
      </c>
      <c r="G801" s="123"/>
    </row>
    <row r="802" spans="2:7" x14ac:dyDescent="0.2">
      <c r="B802" s="124"/>
      <c r="C802" s="126"/>
      <c r="D802" s="124"/>
      <c r="E802" s="121">
        <f t="shared" si="24"/>
        <v>0</v>
      </c>
      <c r="F802" s="125">
        <f t="shared" si="25"/>
        <v>0</v>
      </c>
      <c r="G802" s="123"/>
    </row>
    <row r="803" spans="2:7" x14ac:dyDescent="0.2">
      <c r="B803" s="124"/>
      <c r="C803" s="126"/>
      <c r="D803" s="124"/>
      <c r="E803" s="121">
        <f t="shared" si="24"/>
        <v>0</v>
      </c>
      <c r="F803" s="125">
        <f t="shared" si="25"/>
        <v>0</v>
      </c>
      <c r="G803" s="123"/>
    </row>
    <row r="804" spans="2:7" x14ac:dyDescent="0.2">
      <c r="B804" s="124"/>
      <c r="C804" s="126"/>
      <c r="D804" s="124"/>
      <c r="E804" s="121">
        <f t="shared" si="24"/>
        <v>0</v>
      </c>
      <c r="F804" s="125">
        <f t="shared" si="25"/>
        <v>0</v>
      </c>
      <c r="G804" s="123"/>
    </row>
    <row r="805" spans="2:7" x14ac:dyDescent="0.2">
      <c r="B805" s="124"/>
      <c r="C805" s="126"/>
      <c r="D805" s="124"/>
      <c r="E805" s="121">
        <f t="shared" si="24"/>
        <v>0</v>
      </c>
      <c r="F805" s="125">
        <f t="shared" si="25"/>
        <v>0</v>
      </c>
      <c r="G805" s="123"/>
    </row>
    <row r="806" spans="2:7" x14ac:dyDescent="0.2">
      <c r="B806" s="124"/>
      <c r="C806" s="126"/>
      <c r="D806" s="124"/>
      <c r="E806" s="121">
        <f t="shared" si="24"/>
        <v>0</v>
      </c>
      <c r="F806" s="125">
        <f t="shared" si="25"/>
        <v>0</v>
      </c>
      <c r="G806" s="123"/>
    </row>
    <row r="807" spans="2:7" x14ac:dyDescent="0.2">
      <c r="B807" s="124"/>
      <c r="C807" s="126"/>
      <c r="D807" s="124"/>
      <c r="E807" s="121">
        <f t="shared" si="24"/>
        <v>0</v>
      </c>
      <c r="F807" s="125">
        <f t="shared" si="25"/>
        <v>0</v>
      </c>
      <c r="G807" s="123"/>
    </row>
    <row r="808" spans="2:7" x14ac:dyDescent="0.2">
      <c r="B808" s="124"/>
      <c r="C808" s="126"/>
      <c r="D808" s="124"/>
      <c r="E808" s="121">
        <f t="shared" si="24"/>
        <v>0</v>
      </c>
      <c r="F808" s="125">
        <f t="shared" si="25"/>
        <v>0</v>
      </c>
      <c r="G808" s="123"/>
    </row>
    <row r="809" spans="2:7" x14ac:dyDescent="0.2">
      <c r="B809" s="124"/>
      <c r="C809" s="126"/>
      <c r="D809" s="124"/>
      <c r="E809" s="121">
        <f t="shared" si="24"/>
        <v>0</v>
      </c>
      <c r="F809" s="125">
        <f t="shared" si="25"/>
        <v>0</v>
      </c>
      <c r="G809" s="123"/>
    </row>
    <row r="810" spans="2:7" x14ac:dyDescent="0.2">
      <c r="B810" s="124"/>
      <c r="C810" s="126"/>
      <c r="D810" s="124"/>
      <c r="E810" s="121">
        <f t="shared" si="24"/>
        <v>0</v>
      </c>
      <c r="F810" s="125">
        <f t="shared" si="25"/>
        <v>0</v>
      </c>
      <c r="G810" s="123"/>
    </row>
    <row r="811" spans="2:7" x14ac:dyDescent="0.2">
      <c r="B811" s="124"/>
      <c r="C811" s="126"/>
      <c r="D811" s="124"/>
      <c r="E811" s="121">
        <f t="shared" si="24"/>
        <v>0</v>
      </c>
      <c r="F811" s="125">
        <f t="shared" si="25"/>
        <v>0</v>
      </c>
      <c r="G811" s="123"/>
    </row>
    <row r="812" spans="2:7" x14ac:dyDescent="0.2">
      <c r="B812" s="124"/>
      <c r="C812" s="126"/>
      <c r="D812" s="124"/>
      <c r="E812" s="121">
        <f t="shared" si="24"/>
        <v>0</v>
      </c>
      <c r="F812" s="125">
        <f t="shared" si="25"/>
        <v>0</v>
      </c>
      <c r="G812" s="123"/>
    </row>
    <row r="813" spans="2:7" x14ac:dyDescent="0.2">
      <c r="B813" s="124"/>
      <c r="C813" s="126"/>
      <c r="D813" s="124"/>
      <c r="E813" s="121">
        <f t="shared" si="24"/>
        <v>0</v>
      </c>
      <c r="F813" s="125">
        <f t="shared" si="25"/>
        <v>0</v>
      </c>
      <c r="G813" s="123"/>
    </row>
    <row r="814" spans="2:7" x14ac:dyDescent="0.2">
      <c r="B814" s="124"/>
      <c r="C814" s="126"/>
      <c r="D814" s="124"/>
      <c r="E814" s="121">
        <f t="shared" si="24"/>
        <v>0</v>
      </c>
      <c r="F814" s="125">
        <f t="shared" si="25"/>
        <v>0</v>
      </c>
      <c r="G814" s="123"/>
    </row>
    <row r="815" spans="2:7" x14ac:dyDescent="0.2">
      <c r="B815" s="124"/>
      <c r="C815" s="126"/>
      <c r="D815" s="124"/>
      <c r="E815" s="121">
        <f t="shared" si="24"/>
        <v>0</v>
      </c>
      <c r="F815" s="125">
        <f t="shared" si="25"/>
        <v>0</v>
      </c>
      <c r="G815" s="123"/>
    </row>
    <row r="816" spans="2:7" x14ac:dyDescent="0.2">
      <c r="B816" s="124"/>
      <c r="C816" s="126"/>
      <c r="D816" s="124"/>
      <c r="E816" s="121">
        <f t="shared" si="24"/>
        <v>0</v>
      </c>
      <c r="F816" s="125">
        <f t="shared" si="25"/>
        <v>0</v>
      </c>
      <c r="G816" s="123"/>
    </row>
    <row r="817" spans="2:7" x14ac:dyDescent="0.2">
      <c r="B817" s="124"/>
      <c r="C817" s="126"/>
      <c r="D817" s="124"/>
      <c r="E817" s="121">
        <f t="shared" si="24"/>
        <v>0</v>
      </c>
      <c r="F817" s="125">
        <f t="shared" si="25"/>
        <v>0</v>
      </c>
      <c r="G817" s="123"/>
    </row>
    <row r="818" spans="2:7" x14ac:dyDescent="0.2">
      <c r="B818" s="124"/>
      <c r="C818" s="126"/>
      <c r="D818" s="124"/>
      <c r="E818" s="121">
        <f t="shared" si="24"/>
        <v>0</v>
      </c>
      <c r="F818" s="125">
        <f t="shared" si="25"/>
        <v>0</v>
      </c>
      <c r="G818" s="123"/>
    </row>
    <row r="819" spans="2:7" x14ac:dyDescent="0.2">
      <c r="B819" s="124"/>
      <c r="C819" s="126"/>
      <c r="D819" s="124"/>
      <c r="E819" s="121">
        <f t="shared" si="24"/>
        <v>0</v>
      </c>
      <c r="F819" s="125">
        <f t="shared" si="25"/>
        <v>0</v>
      </c>
      <c r="G819" s="123"/>
    </row>
    <row r="820" spans="2:7" x14ac:dyDescent="0.2">
      <c r="B820" s="124"/>
      <c r="C820" s="126"/>
      <c r="D820" s="124"/>
      <c r="E820" s="121">
        <f t="shared" si="24"/>
        <v>0</v>
      </c>
      <c r="F820" s="125">
        <f t="shared" si="25"/>
        <v>0</v>
      </c>
      <c r="G820" s="123"/>
    </row>
    <row r="821" spans="2:7" x14ac:dyDescent="0.2">
      <c r="B821" s="124"/>
      <c r="C821" s="126"/>
      <c r="D821" s="124"/>
      <c r="E821" s="121">
        <f t="shared" ref="E821:E884" si="26">IFERROR(VLOOKUP(C821,GILookup,2,FALSE),0)</f>
        <v>0</v>
      </c>
      <c r="F821" s="125">
        <f t="shared" ref="F821:F884" si="27">SUM(E821*D821)</f>
        <v>0</v>
      </c>
      <c r="G821" s="123"/>
    </row>
    <row r="822" spans="2:7" x14ac:dyDescent="0.2">
      <c r="B822" s="124"/>
      <c r="C822" s="126"/>
      <c r="D822" s="124"/>
      <c r="E822" s="121">
        <f t="shared" si="26"/>
        <v>0</v>
      </c>
      <c r="F822" s="125">
        <f t="shared" si="27"/>
        <v>0</v>
      </c>
      <c r="G822" s="123"/>
    </row>
    <row r="823" spans="2:7" x14ac:dyDescent="0.2">
      <c r="B823" s="124"/>
      <c r="C823" s="126"/>
      <c r="D823" s="124"/>
      <c r="E823" s="121">
        <f t="shared" si="26"/>
        <v>0</v>
      </c>
      <c r="F823" s="125">
        <f t="shared" si="27"/>
        <v>0</v>
      </c>
      <c r="G823" s="123"/>
    </row>
    <row r="824" spans="2:7" x14ac:dyDescent="0.2">
      <c r="B824" s="124"/>
      <c r="C824" s="126"/>
      <c r="D824" s="124"/>
      <c r="E824" s="121">
        <f t="shared" si="26"/>
        <v>0</v>
      </c>
      <c r="F824" s="125">
        <f t="shared" si="27"/>
        <v>0</v>
      </c>
      <c r="G824" s="123"/>
    </row>
    <row r="825" spans="2:7" x14ac:dyDescent="0.2">
      <c r="B825" s="124"/>
      <c r="C825" s="126"/>
      <c r="D825" s="124"/>
      <c r="E825" s="121">
        <f t="shared" si="26"/>
        <v>0</v>
      </c>
      <c r="F825" s="125">
        <f t="shared" si="27"/>
        <v>0</v>
      </c>
      <c r="G825" s="123"/>
    </row>
    <row r="826" spans="2:7" x14ac:dyDescent="0.2">
      <c r="B826" s="124"/>
      <c r="C826" s="126"/>
      <c r="D826" s="124"/>
      <c r="E826" s="121">
        <f t="shared" si="26"/>
        <v>0</v>
      </c>
      <c r="F826" s="125">
        <f t="shared" si="27"/>
        <v>0</v>
      </c>
      <c r="G826" s="123"/>
    </row>
    <row r="827" spans="2:7" x14ac:dyDescent="0.2">
      <c r="B827" s="124"/>
      <c r="C827" s="126"/>
      <c r="D827" s="124"/>
      <c r="E827" s="121">
        <f t="shared" si="26"/>
        <v>0</v>
      </c>
      <c r="F827" s="125">
        <f t="shared" si="27"/>
        <v>0</v>
      </c>
      <c r="G827" s="123"/>
    </row>
    <row r="828" spans="2:7" x14ac:dyDescent="0.2">
      <c r="B828" s="124"/>
      <c r="C828" s="126"/>
      <c r="D828" s="124"/>
      <c r="E828" s="121">
        <f t="shared" si="26"/>
        <v>0</v>
      </c>
      <c r="F828" s="125">
        <f t="shared" si="27"/>
        <v>0</v>
      </c>
      <c r="G828" s="123"/>
    </row>
    <row r="829" spans="2:7" x14ac:dyDescent="0.2">
      <c r="B829" s="124"/>
      <c r="C829" s="126"/>
      <c r="D829" s="124"/>
      <c r="E829" s="121">
        <f t="shared" si="26"/>
        <v>0</v>
      </c>
      <c r="F829" s="125">
        <f t="shared" si="27"/>
        <v>0</v>
      </c>
      <c r="G829" s="123"/>
    </row>
    <row r="830" spans="2:7" x14ac:dyDescent="0.2">
      <c r="B830" s="124"/>
      <c r="C830" s="126"/>
      <c r="D830" s="124"/>
      <c r="E830" s="121">
        <f t="shared" si="26"/>
        <v>0</v>
      </c>
      <c r="F830" s="125">
        <f t="shared" si="27"/>
        <v>0</v>
      </c>
      <c r="G830" s="123"/>
    </row>
    <row r="831" spans="2:7" x14ac:dyDescent="0.2">
      <c r="B831" s="124"/>
      <c r="C831" s="126"/>
      <c r="D831" s="124"/>
      <c r="E831" s="121">
        <f t="shared" si="26"/>
        <v>0</v>
      </c>
      <c r="F831" s="125">
        <f t="shared" si="27"/>
        <v>0</v>
      </c>
      <c r="G831" s="123"/>
    </row>
    <row r="832" spans="2:7" x14ac:dyDescent="0.2">
      <c r="B832" s="124"/>
      <c r="C832" s="126"/>
      <c r="D832" s="124"/>
      <c r="E832" s="121">
        <f t="shared" si="26"/>
        <v>0</v>
      </c>
      <c r="F832" s="125">
        <f t="shared" si="27"/>
        <v>0</v>
      </c>
      <c r="G832" s="123"/>
    </row>
    <row r="833" spans="2:7" x14ac:dyDescent="0.2">
      <c r="B833" s="124"/>
      <c r="C833" s="126"/>
      <c r="D833" s="124"/>
      <c r="E833" s="121">
        <f t="shared" si="26"/>
        <v>0</v>
      </c>
      <c r="F833" s="125">
        <f t="shared" si="27"/>
        <v>0</v>
      </c>
      <c r="G833" s="123"/>
    </row>
    <row r="834" spans="2:7" x14ac:dyDescent="0.2">
      <c r="B834" s="124"/>
      <c r="C834" s="126"/>
      <c r="D834" s="124"/>
      <c r="E834" s="121">
        <f t="shared" si="26"/>
        <v>0</v>
      </c>
      <c r="F834" s="125">
        <f t="shared" si="27"/>
        <v>0</v>
      </c>
      <c r="G834" s="123"/>
    </row>
    <row r="835" spans="2:7" x14ac:dyDescent="0.2">
      <c r="B835" s="124"/>
      <c r="C835" s="126"/>
      <c r="D835" s="124"/>
      <c r="E835" s="121">
        <f t="shared" si="26"/>
        <v>0</v>
      </c>
      <c r="F835" s="125">
        <f t="shared" si="27"/>
        <v>0</v>
      </c>
      <c r="G835" s="123"/>
    </row>
    <row r="836" spans="2:7" x14ac:dyDescent="0.2">
      <c r="B836" s="124"/>
      <c r="C836" s="126"/>
      <c r="D836" s="124"/>
      <c r="E836" s="121">
        <f t="shared" si="26"/>
        <v>0</v>
      </c>
      <c r="F836" s="125">
        <f t="shared" si="27"/>
        <v>0</v>
      </c>
      <c r="G836" s="123"/>
    </row>
    <row r="837" spans="2:7" x14ac:dyDescent="0.2">
      <c r="B837" s="124"/>
      <c r="C837" s="126"/>
      <c r="D837" s="124"/>
      <c r="E837" s="121">
        <f t="shared" si="26"/>
        <v>0</v>
      </c>
      <c r="F837" s="125">
        <f t="shared" si="27"/>
        <v>0</v>
      </c>
      <c r="G837" s="123"/>
    </row>
    <row r="838" spans="2:7" x14ac:dyDescent="0.2">
      <c r="B838" s="124"/>
      <c r="C838" s="126"/>
      <c r="D838" s="124"/>
      <c r="E838" s="121">
        <f t="shared" si="26"/>
        <v>0</v>
      </c>
      <c r="F838" s="125">
        <f t="shared" si="27"/>
        <v>0</v>
      </c>
      <c r="G838" s="123"/>
    </row>
    <row r="839" spans="2:7" x14ac:dyDescent="0.2">
      <c r="B839" s="124"/>
      <c r="C839" s="126"/>
      <c r="D839" s="124"/>
      <c r="E839" s="121">
        <f t="shared" si="26"/>
        <v>0</v>
      </c>
      <c r="F839" s="125">
        <f t="shared" si="27"/>
        <v>0</v>
      </c>
      <c r="G839" s="123"/>
    </row>
    <row r="840" spans="2:7" x14ac:dyDescent="0.2">
      <c r="B840" s="124"/>
      <c r="C840" s="126"/>
      <c r="D840" s="124"/>
      <c r="E840" s="121">
        <f t="shared" si="26"/>
        <v>0</v>
      </c>
      <c r="F840" s="125">
        <f t="shared" si="27"/>
        <v>0</v>
      </c>
      <c r="G840" s="123"/>
    </row>
    <row r="841" spans="2:7" x14ac:dyDescent="0.2">
      <c r="B841" s="124"/>
      <c r="C841" s="126"/>
      <c r="D841" s="124"/>
      <c r="E841" s="121">
        <f t="shared" si="26"/>
        <v>0</v>
      </c>
      <c r="F841" s="125">
        <f t="shared" si="27"/>
        <v>0</v>
      </c>
      <c r="G841" s="123"/>
    </row>
    <row r="842" spans="2:7" x14ac:dyDescent="0.2">
      <c r="B842" s="124"/>
      <c r="C842" s="126"/>
      <c r="D842" s="124"/>
      <c r="E842" s="121">
        <f t="shared" si="26"/>
        <v>0</v>
      </c>
      <c r="F842" s="125">
        <f t="shared" si="27"/>
        <v>0</v>
      </c>
      <c r="G842" s="123"/>
    </row>
    <row r="843" spans="2:7" x14ac:dyDescent="0.2">
      <c r="B843" s="124"/>
      <c r="C843" s="126"/>
      <c r="D843" s="124"/>
      <c r="E843" s="121">
        <f t="shared" si="26"/>
        <v>0</v>
      </c>
      <c r="F843" s="125">
        <f t="shared" si="27"/>
        <v>0</v>
      </c>
      <c r="G843" s="123"/>
    </row>
    <row r="844" spans="2:7" x14ac:dyDescent="0.2">
      <c r="B844" s="124"/>
      <c r="C844" s="126"/>
      <c r="D844" s="124"/>
      <c r="E844" s="121">
        <f t="shared" si="26"/>
        <v>0</v>
      </c>
      <c r="F844" s="125">
        <f t="shared" si="27"/>
        <v>0</v>
      </c>
      <c r="G844" s="123"/>
    </row>
    <row r="845" spans="2:7" x14ac:dyDescent="0.2">
      <c r="B845" s="124"/>
      <c r="C845" s="126"/>
      <c r="D845" s="124"/>
      <c r="E845" s="121">
        <f t="shared" si="26"/>
        <v>0</v>
      </c>
      <c r="F845" s="125">
        <f t="shared" si="27"/>
        <v>0</v>
      </c>
      <c r="G845" s="123"/>
    </row>
    <row r="846" spans="2:7" x14ac:dyDescent="0.2">
      <c r="B846" s="124"/>
      <c r="C846" s="126"/>
      <c r="D846" s="124"/>
      <c r="E846" s="121">
        <f t="shared" si="26"/>
        <v>0</v>
      </c>
      <c r="F846" s="125">
        <f t="shared" si="27"/>
        <v>0</v>
      </c>
      <c r="G846" s="123"/>
    </row>
    <row r="847" spans="2:7" x14ac:dyDescent="0.2">
      <c r="B847" s="124"/>
      <c r="C847" s="126"/>
      <c r="D847" s="124"/>
      <c r="E847" s="121">
        <f t="shared" si="26"/>
        <v>0</v>
      </c>
      <c r="F847" s="125">
        <f t="shared" si="27"/>
        <v>0</v>
      </c>
      <c r="G847" s="123"/>
    </row>
    <row r="848" spans="2:7" x14ac:dyDescent="0.2">
      <c r="B848" s="124"/>
      <c r="C848" s="126"/>
      <c r="D848" s="124"/>
      <c r="E848" s="121">
        <f t="shared" si="26"/>
        <v>0</v>
      </c>
      <c r="F848" s="125">
        <f t="shared" si="27"/>
        <v>0</v>
      </c>
      <c r="G848" s="123"/>
    </row>
    <row r="849" spans="2:7" x14ac:dyDescent="0.2">
      <c r="B849" s="124"/>
      <c r="C849" s="126"/>
      <c r="D849" s="124"/>
      <c r="E849" s="121">
        <f t="shared" si="26"/>
        <v>0</v>
      </c>
      <c r="F849" s="125">
        <f t="shared" si="27"/>
        <v>0</v>
      </c>
      <c r="G849" s="123"/>
    </row>
    <row r="850" spans="2:7" x14ac:dyDescent="0.2">
      <c r="B850" s="124"/>
      <c r="C850" s="126"/>
      <c r="D850" s="124"/>
      <c r="E850" s="121">
        <f t="shared" si="26"/>
        <v>0</v>
      </c>
      <c r="F850" s="125">
        <f t="shared" si="27"/>
        <v>0</v>
      </c>
      <c r="G850" s="123"/>
    </row>
    <row r="851" spans="2:7" x14ac:dyDescent="0.2">
      <c r="B851" s="124"/>
      <c r="C851" s="126"/>
      <c r="D851" s="124"/>
      <c r="E851" s="121">
        <f t="shared" si="26"/>
        <v>0</v>
      </c>
      <c r="F851" s="125">
        <f t="shared" si="27"/>
        <v>0</v>
      </c>
      <c r="G851" s="123"/>
    </row>
    <row r="852" spans="2:7" x14ac:dyDescent="0.2">
      <c r="B852" s="124"/>
      <c r="C852" s="126"/>
      <c r="D852" s="124"/>
      <c r="E852" s="121">
        <f t="shared" si="26"/>
        <v>0</v>
      </c>
      <c r="F852" s="125">
        <f t="shared" si="27"/>
        <v>0</v>
      </c>
      <c r="G852" s="123"/>
    </row>
    <row r="853" spans="2:7" x14ac:dyDescent="0.2">
      <c r="B853" s="124"/>
      <c r="C853" s="126"/>
      <c r="D853" s="124"/>
      <c r="E853" s="121">
        <f t="shared" si="26"/>
        <v>0</v>
      </c>
      <c r="F853" s="125">
        <f t="shared" si="27"/>
        <v>0</v>
      </c>
      <c r="G853" s="123"/>
    </row>
    <row r="854" spans="2:7" x14ac:dyDescent="0.2">
      <c r="B854" s="124"/>
      <c r="C854" s="126"/>
      <c r="D854" s="124"/>
      <c r="E854" s="121">
        <f t="shared" si="26"/>
        <v>0</v>
      </c>
      <c r="F854" s="125">
        <f t="shared" si="27"/>
        <v>0</v>
      </c>
      <c r="G854" s="123"/>
    </row>
    <row r="855" spans="2:7" x14ac:dyDescent="0.2">
      <c r="B855" s="124"/>
      <c r="C855" s="126"/>
      <c r="D855" s="124"/>
      <c r="E855" s="121">
        <f t="shared" si="26"/>
        <v>0</v>
      </c>
      <c r="F855" s="125">
        <f t="shared" si="27"/>
        <v>0</v>
      </c>
      <c r="G855" s="123"/>
    </row>
    <row r="856" spans="2:7" x14ac:dyDescent="0.2">
      <c r="B856" s="124"/>
      <c r="C856" s="126"/>
      <c r="D856" s="124"/>
      <c r="E856" s="121">
        <f t="shared" si="26"/>
        <v>0</v>
      </c>
      <c r="F856" s="125">
        <f t="shared" si="27"/>
        <v>0</v>
      </c>
      <c r="G856" s="123"/>
    </row>
    <row r="857" spans="2:7" x14ac:dyDescent="0.2">
      <c r="B857" s="124"/>
      <c r="C857" s="126"/>
      <c r="D857" s="124"/>
      <c r="E857" s="121">
        <f t="shared" si="26"/>
        <v>0</v>
      </c>
      <c r="F857" s="125">
        <f t="shared" si="27"/>
        <v>0</v>
      </c>
      <c r="G857" s="123"/>
    </row>
    <row r="858" spans="2:7" x14ac:dyDescent="0.2">
      <c r="B858" s="124"/>
      <c r="C858" s="126"/>
      <c r="D858" s="124"/>
      <c r="E858" s="121">
        <f t="shared" si="26"/>
        <v>0</v>
      </c>
      <c r="F858" s="125">
        <f t="shared" si="27"/>
        <v>0</v>
      </c>
      <c r="G858" s="123"/>
    </row>
    <row r="859" spans="2:7" x14ac:dyDescent="0.2">
      <c r="B859" s="124"/>
      <c r="C859" s="126"/>
      <c r="D859" s="124"/>
      <c r="E859" s="121">
        <f t="shared" si="26"/>
        <v>0</v>
      </c>
      <c r="F859" s="125">
        <f t="shared" si="27"/>
        <v>0</v>
      </c>
      <c r="G859" s="123"/>
    </row>
    <row r="860" spans="2:7" x14ac:dyDescent="0.2">
      <c r="B860" s="124"/>
      <c r="C860" s="126"/>
      <c r="D860" s="124"/>
      <c r="E860" s="121">
        <f t="shared" si="26"/>
        <v>0</v>
      </c>
      <c r="F860" s="125">
        <f t="shared" si="27"/>
        <v>0</v>
      </c>
      <c r="G860" s="123"/>
    </row>
    <row r="861" spans="2:7" x14ac:dyDescent="0.2">
      <c r="B861" s="124"/>
      <c r="C861" s="126"/>
      <c r="D861" s="124"/>
      <c r="E861" s="121">
        <f t="shared" si="26"/>
        <v>0</v>
      </c>
      <c r="F861" s="125">
        <f t="shared" si="27"/>
        <v>0</v>
      </c>
      <c r="G861" s="123"/>
    </row>
    <row r="862" spans="2:7" x14ac:dyDescent="0.2">
      <c r="B862" s="124"/>
      <c r="C862" s="126"/>
      <c r="D862" s="124"/>
      <c r="E862" s="121">
        <f t="shared" si="26"/>
        <v>0</v>
      </c>
      <c r="F862" s="125">
        <f t="shared" si="27"/>
        <v>0</v>
      </c>
      <c r="G862" s="123"/>
    </row>
    <row r="863" spans="2:7" x14ac:dyDescent="0.2">
      <c r="B863" s="124"/>
      <c r="C863" s="126"/>
      <c r="D863" s="124"/>
      <c r="E863" s="121">
        <f t="shared" si="26"/>
        <v>0</v>
      </c>
      <c r="F863" s="125">
        <f t="shared" si="27"/>
        <v>0</v>
      </c>
      <c r="G863" s="123"/>
    </row>
    <row r="864" spans="2:7" x14ac:dyDescent="0.2">
      <c r="B864" s="124"/>
      <c r="C864" s="126"/>
      <c r="D864" s="124"/>
      <c r="E864" s="121">
        <f t="shared" si="26"/>
        <v>0</v>
      </c>
      <c r="F864" s="125">
        <f t="shared" si="27"/>
        <v>0</v>
      </c>
      <c r="G864" s="123"/>
    </row>
    <row r="865" spans="2:7" x14ac:dyDescent="0.2">
      <c r="B865" s="124"/>
      <c r="C865" s="126"/>
      <c r="D865" s="124"/>
      <c r="E865" s="121">
        <f t="shared" si="26"/>
        <v>0</v>
      </c>
      <c r="F865" s="125">
        <f t="shared" si="27"/>
        <v>0</v>
      </c>
      <c r="G865" s="123"/>
    </row>
    <row r="866" spans="2:7" x14ac:dyDescent="0.2">
      <c r="B866" s="124"/>
      <c r="C866" s="126"/>
      <c r="D866" s="124"/>
      <c r="E866" s="121">
        <f t="shared" si="26"/>
        <v>0</v>
      </c>
      <c r="F866" s="125">
        <f t="shared" si="27"/>
        <v>0</v>
      </c>
      <c r="G866" s="123"/>
    </row>
    <row r="867" spans="2:7" x14ac:dyDescent="0.2">
      <c r="B867" s="124"/>
      <c r="C867" s="126"/>
      <c r="D867" s="124"/>
      <c r="E867" s="121">
        <f t="shared" si="26"/>
        <v>0</v>
      </c>
      <c r="F867" s="125">
        <f t="shared" si="27"/>
        <v>0</v>
      </c>
      <c r="G867" s="123"/>
    </row>
    <row r="868" spans="2:7" x14ac:dyDescent="0.2">
      <c r="B868" s="124"/>
      <c r="C868" s="126"/>
      <c r="D868" s="124"/>
      <c r="E868" s="121">
        <f t="shared" si="26"/>
        <v>0</v>
      </c>
      <c r="F868" s="125">
        <f t="shared" si="27"/>
        <v>0</v>
      </c>
      <c r="G868" s="123"/>
    </row>
    <row r="869" spans="2:7" x14ac:dyDescent="0.2">
      <c r="B869" s="124"/>
      <c r="C869" s="126"/>
      <c r="D869" s="124"/>
      <c r="E869" s="121">
        <f t="shared" si="26"/>
        <v>0</v>
      </c>
      <c r="F869" s="125">
        <f t="shared" si="27"/>
        <v>0</v>
      </c>
      <c r="G869" s="123"/>
    </row>
    <row r="870" spans="2:7" x14ac:dyDescent="0.2">
      <c r="B870" s="124"/>
      <c r="C870" s="126"/>
      <c r="D870" s="124"/>
      <c r="E870" s="121">
        <f t="shared" si="26"/>
        <v>0</v>
      </c>
      <c r="F870" s="125">
        <f t="shared" si="27"/>
        <v>0</v>
      </c>
      <c r="G870" s="123"/>
    </row>
    <row r="871" spans="2:7" x14ac:dyDescent="0.2">
      <c r="B871" s="124"/>
      <c r="C871" s="126"/>
      <c r="D871" s="124"/>
      <c r="E871" s="121">
        <f t="shared" si="26"/>
        <v>0</v>
      </c>
      <c r="F871" s="125">
        <f t="shared" si="27"/>
        <v>0</v>
      </c>
      <c r="G871" s="123"/>
    </row>
    <row r="872" spans="2:7" x14ac:dyDescent="0.2">
      <c r="B872" s="124"/>
      <c r="C872" s="126"/>
      <c r="D872" s="124"/>
      <c r="E872" s="121">
        <f t="shared" si="26"/>
        <v>0</v>
      </c>
      <c r="F872" s="125">
        <f t="shared" si="27"/>
        <v>0</v>
      </c>
      <c r="G872" s="123"/>
    </row>
    <row r="873" spans="2:7" x14ac:dyDescent="0.2">
      <c r="B873" s="124"/>
      <c r="C873" s="126"/>
      <c r="D873" s="124"/>
      <c r="E873" s="121">
        <f t="shared" si="26"/>
        <v>0</v>
      </c>
      <c r="F873" s="125">
        <f t="shared" si="27"/>
        <v>0</v>
      </c>
      <c r="G873" s="123"/>
    </row>
    <row r="874" spans="2:7" x14ac:dyDescent="0.2">
      <c r="B874" s="124"/>
      <c r="C874" s="126"/>
      <c r="D874" s="124"/>
      <c r="E874" s="121">
        <f t="shared" si="26"/>
        <v>0</v>
      </c>
      <c r="F874" s="125">
        <f t="shared" si="27"/>
        <v>0</v>
      </c>
      <c r="G874" s="123"/>
    </row>
    <row r="875" spans="2:7" x14ac:dyDescent="0.2">
      <c r="B875" s="124"/>
      <c r="C875" s="126"/>
      <c r="D875" s="124"/>
      <c r="E875" s="121">
        <f t="shared" si="26"/>
        <v>0</v>
      </c>
      <c r="F875" s="125">
        <f t="shared" si="27"/>
        <v>0</v>
      </c>
      <c r="G875" s="123"/>
    </row>
    <row r="876" spans="2:7" x14ac:dyDescent="0.2">
      <c r="B876" s="124"/>
      <c r="C876" s="126"/>
      <c r="D876" s="124"/>
      <c r="E876" s="121">
        <f t="shared" si="26"/>
        <v>0</v>
      </c>
      <c r="F876" s="125">
        <f t="shared" si="27"/>
        <v>0</v>
      </c>
      <c r="G876" s="123"/>
    </row>
    <row r="877" spans="2:7" x14ac:dyDescent="0.2">
      <c r="B877" s="124"/>
      <c r="C877" s="126"/>
      <c r="D877" s="124"/>
      <c r="E877" s="121">
        <f t="shared" si="26"/>
        <v>0</v>
      </c>
      <c r="F877" s="125">
        <f t="shared" si="27"/>
        <v>0</v>
      </c>
      <c r="G877" s="123"/>
    </row>
    <row r="878" spans="2:7" x14ac:dyDescent="0.2">
      <c r="B878" s="124"/>
      <c r="C878" s="126"/>
      <c r="D878" s="124"/>
      <c r="E878" s="121">
        <f t="shared" si="26"/>
        <v>0</v>
      </c>
      <c r="F878" s="125">
        <f t="shared" si="27"/>
        <v>0</v>
      </c>
      <c r="G878" s="123"/>
    </row>
    <row r="879" spans="2:7" x14ac:dyDescent="0.2">
      <c r="B879" s="124"/>
      <c r="C879" s="126"/>
      <c r="D879" s="124"/>
      <c r="E879" s="121">
        <f t="shared" si="26"/>
        <v>0</v>
      </c>
      <c r="F879" s="125">
        <f t="shared" si="27"/>
        <v>0</v>
      </c>
      <c r="G879" s="123"/>
    </row>
    <row r="880" spans="2:7" x14ac:dyDescent="0.2">
      <c r="B880" s="124"/>
      <c r="C880" s="126"/>
      <c r="D880" s="124"/>
      <c r="E880" s="121">
        <f t="shared" si="26"/>
        <v>0</v>
      </c>
      <c r="F880" s="125">
        <f t="shared" si="27"/>
        <v>0</v>
      </c>
      <c r="G880" s="123"/>
    </row>
    <row r="881" spans="2:7" x14ac:dyDescent="0.2">
      <c r="B881" s="124"/>
      <c r="C881" s="126"/>
      <c r="D881" s="124"/>
      <c r="E881" s="121">
        <f t="shared" si="26"/>
        <v>0</v>
      </c>
      <c r="F881" s="125">
        <f t="shared" si="27"/>
        <v>0</v>
      </c>
      <c r="G881" s="123"/>
    </row>
    <row r="882" spans="2:7" x14ac:dyDescent="0.2">
      <c r="B882" s="124"/>
      <c r="C882" s="126"/>
      <c r="D882" s="124"/>
      <c r="E882" s="121">
        <f t="shared" si="26"/>
        <v>0</v>
      </c>
      <c r="F882" s="125">
        <f t="shared" si="27"/>
        <v>0</v>
      </c>
      <c r="G882" s="123"/>
    </row>
    <row r="883" spans="2:7" x14ac:dyDescent="0.2">
      <c r="B883" s="124"/>
      <c r="C883" s="126"/>
      <c r="D883" s="124"/>
      <c r="E883" s="121">
        <f t="shared" si="26"/>
        <v>0</v>
      </c>
      <c r="F883" s="125">
        <f t="shared" si="27"/>
        <v>0</v>
      </c>
      <c r="G883" s="123"/>
    </row>
    <row r="884" spans="2:7" x14ac:dyDescent="0.2">
      <c r="B884" s="124"/>
      <c r="C884" s="126"/>
      <c r="D884" s="124"/>
      <c r="E884" s="121">
        <f t="shared" si="26"/>
        <v>0</v>
      </c>
      <c r="F884" s="125">
        <f t="shared" si="27"/>
        <v>0</v>
      </c>
      <c r="G884" s="123"/>
    </row>
    <row r="885" spans="2:7" x14ac:dyDescent="0.2">
      <c r="B885" s="124"/>
      <c r="C885" s="126"/>
      <c r="D885" s="124"/>
      <c r="E885" s="121">
        <f t="shared" ref="E885:E948" si="28">IFERROR(VLOOKUP(C885,GILookup,2,FALSE),0)</f>
        <v>0</v>
      </c>
      <c r="F885" s="125">
        <f t="shared" ref="F885:F948" si="29">SUM(E885*D885)</f>
        <v>0</v>
      </c>
      <c r="G885" s="123"/>
    </row>
    <row r="886" spans="2:7" x14ac:dyDescent="0.2">
      <c r="B886" s="124"/>
      <c r="C886" s="126"/>
      <c r="D886" s="124"/>
      <c r="E886" s="121">
        <f t="shared" si="28"/>
        <v>0</v>
      </c>
      <c r="F886" s="125">
        <f t="shared" si="29"/>
        <v>0</v>
      </c>
      <c r="G886" s="123"/>
    </row>
    <row r="887" spans="2:7" x14ac:dyDescent="0.2">
      <c r="B887" s="124"/>
      <c r="C887" s="126"/>
      <c r="D887" s="124"/>
      <c r="E887" s="121">
        <f t="shared" si="28"/>
        <v>0</v>
      </c>
      <c r="F887" s="125">
        <f t="shared" si="29"/>
        <v>0</v>
      </c>
      <c r="G887" s="123"/>
    </row>
    <row r="888" spans="2:7" x14ac:dyDescent="0.2">
      <c r="B888" s="124"/>
      <c r="C888" s="126"/>
      <c r="D888" s="124"/>
      <c r="E888" s="121">
        <f t="shared" si="28"/>
        <v>0</v>
      </c>
      <c r="F888" s="125">
        <f t="shared" si="29"/>
        <v>0</v>
      </c>
      <c r="G888" s="123"/>
    </row>
    <row r="889" spans="2:7" x14ac:dyDescent="0.2">
      <c r="B889" s="124"/>
      <c r="C889" s="126"/>
      <c r="D889" s="124"/>
      <c r="E889" s="121">
        <f t="shared" si="28"/>
        <v>0</v>
      </c>
      <c r="F889" s="125">
        <f t="shared" si="29"/>
        <v>0</v>
      </c>
      <c r="G889" s="123"/>
    </row>
    <row r="890" spans="2:7" x14ac:dyDescent="0.2">
      <c r="B890" s="124"/>
      <c r="C890" s="126"/>
      <c r="D890" s="124"/>
      <c r="E890" s="121">
        <f t="shared" si="28"/>
        <v>0</v>
      </c>
      <c r="F890" s="125">
        <f t="shared" si="29"/>
        <v>0</v>
      </c>
      <c r="G890" s="123"/>
    </row>
    <row r="891" spans="2:7" x14ac:dyDescent="0.2">
      <c r="B891" s="124"/>
      <c r="C891" s="126"/>
      <c r="D891" s="124"/>
      <c r="E891" s="121">
        <f t="shared" si="28"/>
        <v>0</v>
      </c>
      <c r="F891" s="125">
        <f t="shared" si="29"/>
        <v>0</v>
      </c>
      <c r="G891" s="123"/>
    </row>
    <row r="892" spans="2:7" x14ac:dyDescent="0.2">
      <c r="B892" s="124"/>
      <c r="C892" s="126"/>
      <c r="D892" s="124"/>
      <c r="E892" s="121">
        <f t="shared" si="28"/>
        <v>0</v>
      </c>
      <c r="F892" s="125">
        <f t="shared" si="29"/>
        <v>0</v>
      </c>
      <c r="G892" s="123"/>
    </row>
    <row r="893" spans="2:7" x14ac:dyDescent="0.2">
      <c r="B893" s="124"/>
      <c r="C893" s="126"/>
      <c r="D893" s="124"/>
      <c r="E893" s="121">
        <f t="shared" si="28"/>
        <v>0</v>
      </c>
      <c r="F893" s="125">
        <f t="shared" si="29"/>
        <v>0</v>
      </c>
      <c r="G893" s="123"/>
    </row>
    <row r="894" spans="2:7" x14ac:dyDescent="0.2">
      <c r="B894" s="124"/>
      <c r="C894" s="126"/>
      <c r="D894" s="124"/>
      <c r="E894" s="121">
        <f t="shared" si="28"/>
        <v>0</v>
      </c>
      <c r="F894" s="125">
        <f t="shared" si="29"/>
        <v>0</v>
      </c>
      <c r="G894" s="123"/>
    </row>
    <row r="895" spans="2:7" x14ac:dyDescent="0.2">
      <c r="B895" s="124"/>
      <c r="C895" s="126"/>
      <c r="D895" s="124"/>
      <c r="E895" s="121">
        <f t="shared" si="28"/>
        <v>0</v>
      </c>
      <c r="F895" s="125">
        <f t="shared" si="29"/>
        <v>0</v>
      </c>
      <c r="G895" s="123"/>
    </row>
    <row r="896" spans="2:7" x14ac:dyDescent="0.2">
      <c r="B896" s="124"/>
      <c r="C896" s="126"/>
      <c r="D896" s="124"/>
      <c r="E896" s="121">
        <f t="shared" si="28"/>
        <v>0</v>
      </c>
      <c r="F896" s="125">
        <f t="shared" si="29"/>
        <v>0</v>
      </c>
      <c r="G896" s="123"/>
    </row>
    <row r="897" spans="2:7" x14ac:dyDescent="0.2">
      <c r="B897" s="124"/>
      <c r="C897" s="126"/>
      <c r="D897" s="124"/>
      <c r="E897" s="121">
        <f t="shared" si="28"/>
        <v>0</v>
      </c>
      <c r="F897" s="125">
        <f t="shared" si="29"/>
        <v>0</v>
      </c>
      <c r="G897" s="123"/>
    </row>
    <row r="898" spans="2:7" x14ac:dyDescent="0.2">
      <c r="B898" s="124"/>
      <c r="C898" s="126"/>
      <c r="D898" s="124"/>
      <c r="E898" s="121">
        <f t="shared" si="28"/>
        <v>0</v>
      </c>
      <c r="F898" s="125">
        <f t="shared" si="29"/>
        <v>0</v>
      </c>
      <c r="G898" s="123"/>
    </row>
    <row r="899" spans="2:7" x14ac:dyDescent="0.2">
      <c r="B899" s="124"/>
      <c r="C899" s="126"/>
      <c r="D899" s="124"/>
      <c r="E899" s="121">
        <f t="shared" si="28"/>
        <v>0</v>
      </c>
      <c r="F899" s="125">
        <f t="shared" si="29"/>
        <v>0</v>
      </c>
      <c r="G899" s="123"/>
    </row>
    <row r="900" spans="2:7" x14ac:dyDescent="0.2">
      <c r="B900" s="124"/>
      <c r="C900" s="126"/>
      <c r="D900" s="124"/>
      <c r="E900" s="121">
        <f t="shared" si="28"/>
        <v>0</v>
      </c>
      <c r="F900" s="125">
        <f t="shared" si="29"/>
        <v>0</v>
      </c>
      <c r="G900" s="123"/>
    </row>
    <row r="901" spans="2:7" x14ac:dyDescent="0.2">
      <c r="B901" s="124"/>
      <c r="C901" s="126"/>
      <c r="D901" s="124"/>
      <c r="E901" s="121">
        <f t="shared" si="28"/>
        <v>0</v>
      </c>
      <c r="F901" s="125">
        <f t="shared" si="29"/>
        <v>0</v>
      </c>
      <c r="G901" s="123"/>
    </row>
    <row r="902" spans="2:7" x14ac:dyDescent="0.2">
      <c r="B902" s="124"/>
      <c r="C902" s="126"/>
      <c r="D902" s="124"/>
      <c r="E902" s="121">
        <f t="shared" si="28"/>
        <v>0</v>
      </c>
      <c r="F902" s="125">
        <f t="shared" si="29"/>
        <v>0</v>
      </c>
      <c r="G902" s="123"/>
    </row>
    <row r="903" spans="2:7" x14ac:dyDescent="0.2">
      <c r="B903" s="124"/>
      <c r="C903" s="126"/>
      <c r="D903" s="124"/>
      <c r="E903" s="121">
        <f t="shared" si="28"/>
        <v>0</v>
      </c>
      <c r="F903" s="125">
        <f t="shared" si="29"/>
        <v>0</v>
      </c>
      <c r="G903" s="123"/>
    </row>
    <row r="904" spans="2:7" x14ac:dyDescent="0.2">
      <c r="B904" s="124"/>
      <c r="C904" s="126"/>
      <c r="D904" s="124"/>
      <c r="E904" s="121">
        <f t="shared" si="28"/>
        <v>0</v>
      </c>
      <c r="F904" s="125">
        <f t="shared" si="29"/>
        <v>0</v>
      </c>
      <c r="G904" s="123"/>
    </row>
    <row r="905" spans="2:7" x14ac:dyDescent="0.2">
      <c r="B905" s="124"/>
      <c r="C905" s="126"/>
      <c r="D905" s="124"/>
      <c r="E905" s="121">
        <f t="shared" si="28"/>
        <v>0</v>
      </c>
      <c r="F905" s="125">
        <f t="shared" si="29"/>
        <v>0</v>
      </c>
      <c r="G905" s="123"/>
    </row>
    <row r="906" spans="2:7" x14ac:dyDescent="0.2">
      <c r="B906" s="124"/>
      <c r="C906" s="126"/>
      <c r="D906" s="124"/>
      <c r="E906" s="121">
        <f t="shared" si="28"/>
        <v>0</v>
      </c>
      <c r="F906" s="125">
        <f t="shared" si="29"/>
        <v>0</v>
      </c>
      <c r="G906" s="123"/>
    </row>
    <row r="907" spans="2:7" x14ac:dyDescent="0.2">
      <c r="B907" s="124"/>
      <c r="C907" s="126"/>
      <c r="D907" s="124"/>
      <c r="E907" s="121">
        <f t="shared" si="28"/>
        <v>0</v>
      </c>
      <c r="F907" s="125">
        <f t="shared" si="29"/>
        <v>0</v>
      </c>
      <c r="G907" s="123"/>
    </row>
    <row r="908" spans="2:7" x14ac:dyDescent="0.2">
      <c r="B908" s="124"/>
      <c r="C908" s="126"/>
      <c r="D908" s="124"/>
      <c r="E908" s="121">
        <f t="shared" si="28"/>
        <v>0</v>
      </c>
      <c r="F908" s="125">
        <f t="shared" si="29"/>
        <v>0</v>
      </c>
      <c r="G908" s="123"/>
    </row>
    <row r="909" spans="2:7" x14ac:dyDescent="0.2">
      <c r="B909" s="124"/>
      <c r="C909" s="126"/>
      <c r="D909" s="124"/>
      <c r="E909" s="121">
        <f t="shared" si="28"/>
        <v>0</v>
      </c>
      <c r="F909" s="125">
        <f t="shared" si="29"/>
        <v>0</v>
      </c>
      <c r="G909" s="123"/>
    </row>
    <row r="910" spans="2:7" x14ac:dyDescent="0.2">
      <c r="B910" s="124"/>
      <c r="C910" s="126"/>
      <c r="D910" s="124"/>
      <c r="E910" s="121">
        <f t="shared" si="28"/>
        <v>0</v>
      </c>
      <c r="F910" s="125">
        <f t="shared" si="29"/>
        <v>0</v>
      </c>
      <c r="G910" s="123"/>
    </row>
    <row r="911" spans="2:7" x14ac:dyDescent="0.2">
      <c r="B911" s="124"/>
      <c r="C911" s="126"/>
      <c r="D911" s="124"/>
      <c r="E911" s="121">
        <f t="shared" si="28"/>
        <v>0</v>
      </c>
      <c r="F911" s="125">
        <f t="shared" si="29"/>
        <v>0</v>
      </c>
      <c r="G911" s="123"/>
    </row>
    <row r="912" spans="2:7" x14ac:dyDescent="0.2">
      <c r="B912" s="124"/>
      <c r="C912" s="126"/>
      <c r="D912" s="124"/>
      <c r="E912" s="121">
        <f t="shared" si="28"/>
        <v>0</v>
      </c>
      <c r="F912" s="125">
        <f t="shared" si="29"/>
        <v>0</v>
      </c>
      <c r="G912" s="123"/>
    </row>
    <row r="913" spans="2:7" x14ac:dyDescent="0.2">
      <c r="B913" s="124"/>
      <c r="C913" s="126"/>
      <c r="D913" s="124"/>
      <c r="E913" s="121">
        <f t="shared" si="28"/>
        <v>0</v>
      </c>
      <c r="F913" s="125">
        <f t="shared" si="29"/>
        <v>0</v>
      </c>
      <c r="G913" s="123"/>
    </row>
    <row r="914" spans="2:7" x14ac:dyDescent="0.2">
      <c r="B914" s="124"/>
      <c r="C914" s="126"/>
      <c r="D914" s="124"/>
      <c r="E914" s="121">
        <f t="shared" si="28"/>
        <v>0</v>
      </c>
      <c r="F914" s="125">
        <f t="shared" si="29"/>
        <v>0</v>
      </c>
      <c r="G914" s="123"/>
    </row>
    <row r="915" spans="2:7" x14ac:dyDescent="0.2">
      <c r="B915" s="124"/>
      <c r="C915" s="126"/>
      <c r="D915" s="124"/>
      <c r="E915" s="121">
        <f t="shared" si="28"/>
        <v>0</v>
      </c>
      <c r="F915" s="125">
        <f t="shared" si="29"/>
        <v>0</v>
      </c>
      <c r="G915" s="123"/>
    </row>
    <row r="916" spans="2:7" x14ac:dyDescent="0.2">
      <c r="B916" s="124"/>
      <c r="C916" s="126"/>
      <c r="D916" s="124"/>
      <c r="E916" s="121">
        <f t="shared" si="28"/>
        <v>0</v>
      </c>
      <c r="F916" s="125">
        <f t="shared" si="29"/>
        <v>0</v>
      </c>
      <c r="G916" s="123"/>
    </row>
    <row r="917" spans="2:7" x14ac:dyDescent="0.2">
      <c r="B917" s="124"/>
      <c r="C917" s="126"/>
      <c r="D917" s="124"/>
      <c r="E917" s="121">
        <f t="shared" si="28"/>
        <v>0</v>
      </c>
      <c r="F917" s="125">
        <f t="shared" si="29"/>
        <v>0</v>
      </c>
      <c r="G917" s="123"/>
    </row>
    <row r="918" spans="2:7" x14ac:dyDescent="0.2">
      <c r="B918" s="124"/>
      <c r="C918" s="126"/>
      <c r="D918" s="124"/>
      <c r="E918" s="121">
        <f t="shared" si="28"/>
        <v>0</v>
      </c>
      <c r="F918" s="125">
        <f t="shared" si="29"/>
        <v>0</v>
      </c>
      <c r="G918" s="123"/>
    </row>
    <row r="919" spans="2:7" x14ac:dyDescent="0.2">
      <c r="B919" s="124"/>
      <c r="C919" s="126"/>
      <c r="D919" s="124"/>
      <c r="E919" s="121">
        <f t="shared" si="28"/>
        <v>0</v>
      </c>
      <c r="F919" s="125">
        <f t="shared" si="29"/>
        <v>0</v>
      </c>
      <c r="G919" s="123"/>
    </row>
    <row r="920" spans="2:7" x14ac:dyDescent="0.2">
      <c r="B920" s="124"/>
      <c r="C920" s="126"/>
      <c r="D920" s="124"/>
      <c r="E920" s="121">
        <f t="shared" si="28"/>
        <v>0</v>
      </c>
      <c r="F920" s="125">
        <f t="shared" si="29"/>
        <v>0</v>
      </c>
      <c r="G920" s="123"/>
    </row>
    <row r="921" spans="2:7" x14ac:dyDescent="0.2">
      <c r="B921" s="124"/>
      <c r="C921" s="126"/>
      <c r="D921" s="124"/>
      <c r="E921" s="121">
        <f t="shared" si="28"/>
        <v>0</v>
      </c>
      <c r="F921" s="125">
        <f t="shared" si="29"/>
        <v>0</v>
      </c>
      <c r="G921" s="123"/>
    </row>
    <row r="922" spans="2:7" x14ac:dyDescent="0.2">
      <c r="B922" s="124"/>
      <c r="C922" s="126"/>
      <c r="D922" s="124"/>
      <c r="E922" s="121">
        <f t="shared" si="28"/>
        <v>0</v>
      </c>
      <c r="F922" s="125">
        <f t="shared" si="29"/>
        <v>0</v>
      </c>
      <c r="G922" s="123"/>
    </row>
    <row r="923" spans="2:7" x14ac:dyDescent="0.2">
      <c r="B923" s="124"/>
      <c r="C923" s="126"/>
      <c r="D923" s="124"/>
      <c r="E923" s="121">
        <f t="shared" si="28"/>
        <v>0</v>
      </c>
      <c r="F923" s="125">
        <f t="shared" si="29"/>
        <v>0</v>
      </c>
      <c r="G923" s="123"/>
    </row>
    <row r="924" spans="2:7" x14ac:dyDescent="0.2">
      <c r="B924" s="124"/>
      <c r="C924" s="126"/>
      <c r="D924" s="124"/>
      <c r="E924" s="121">
        <f t="shared" si="28"/>
        <v>0</v>
      </c>
      <c r="F924" s="125">
        <f t="shared" si="29"/>
        <v>0</v>
      </c>
      <c r="G924" s="123"/>
    </row>
    <row r="925" spans="2:7" x14ac:dyDescent="0.2">
      <c r="B925" s="124"/>
      <c r="C925" s="126"/>
      <c r="D925" s="124"/>
      <c r="E925" s="121">
        <f t="shared" si="28"/>
        <v>0</v>
      </c>
      <c r="F925" s="125">
        <f t="shared" si="29"/>
        <v>0</v>
      </c>
      <c r="G925" s="123"/>
    </row>
    <row r="926" spans="2:7" x14ac:dyDescent="0.2">
      <c r="B926" s="124"/>
      <c r="C926" s="126"/>
      <c r="D926" s="124"/>
      <c r="E926" s="121">
        <f t="shared" si="28"/>
        <v>0</v>
      </c>
      <c r="F926" s="125">
        <f t="shared" si="29"/>
        <v>0</v>
      </c>
      <c r="G926" s="123"/>
    </row>
    <row r="927" spans="2:7" x14ac:dyDescent="0.2">
      <c r="B927" s="124"/>
      <c r="C927" s="126"/>
      <c r="D927" s="124"/>
      <c r="E927" s="121">
        <f t="shared" si="28"/>
        <v>0</v>
      </c>
      <c r="F927" s="125">
        <f t="shared" si="29"/>
        <v>0</v>
      </c>
      <c r="G927" s="123"/>
    </row>
    <row r="928" spans="2:7" x14ac:dyDescent="0.2">
      <c r="B928" s="124"/>
      <c r="C928" s="126"/>
      <c r="D928" s="124"/>
      <c r="E928" s="121">
        <f t="shared" si="28"/>
        <v>0</v>
      </c>
      <c r="F928" s="125">
        <f t="shared" si="29"/>
        <v>0</v>
      </c>
      <c r="G928" s="123"/>
    </row>
    <row r="929" spans="2:7" x14ac:dyDescent="0.2">
      <c r="B929" s="124"/>
      <c r="C929" s="126"/>
      <c r="D929" s="124"/>
      <c r="E929" s="121">
        <f t="shared" si="28"/>
        <v>0</v>
      </c>
      <c r="F929" s="125">
        <f t="shared" si="29"/>
        <v>0</v>
      </c>
      <c r="G929" s="123"/>
    </row>
    <row r="930" spans="2:7" x14ac:dyDescent="0.2">
      <c r="B930" s="124"/>
      <c r="C930" s="126"/>
      <c r="D930" s="124"/>
      <c r="E930" s="121">
        <f t="shared" si="28"/>
        <v>0</v>
      </c>
      <c r="F930" s="125">
        <f t="shared" si="29"/>
        <v>0</v>
      </c>
      <c r="G930" s="123"/>
    </row>
    <row r="931" spans="2:7" x14ac:dyDescent="0.2">
      <c r="B931" s="124"/>
      <c r="C931" s="126"/>
      <c r="D931" s="124"/>
      <c r="E931" s="121">
        <f t="shared" si="28"/>
        <v>0</v>
      </c>
      <c r="F931" s="125">
        <f t="shared" si="29"/>
        <v>0</v>
      </c>
      <c r="G931" s="123"/>
    </row>
    <row r="932" spans="2:7" x14ac:dyDescent="0.2">
      <c r="B932" s="124"/>
      <c r="C932" s="126"/>
      <c r="D932" s="124"/>
      <c r="E932" s="121">
        <f t="shared" si="28"/>
        <v>0</v>
      </c>
      <c r="F932" s="125">
        <f t="shared" si="29"/>
        <v>0</v>
      </c>
      <c r="G932" s="123"/>
    </row>
    <row r="933" spans="2:7" x14ac:dyDescent="0.2">
      <c r="B933" s="124"/>
      <c r="C933" s="126"/>
      <c r="D933" s="124"/>
      <c r="E933" s="121">
        <f t="shared" si="28"/>
        <v>0</v>
      </c>
      <c r="F933" s="125">
        <f t="shared" si="29"/>
        <v>0</v>
      </c>
      <c r="G933" s="123"/>
    </row>
    <row r="934" spans="2:7" x14ac:dyDescent="0.2">
      <c r="B934" s="124"/>
      <c r="C934" s="126"/>
      <c r="D934" s="124"/>
      <c r="E934" s="121">
        <f t="shared" si="28"/>
        <v>0</v>
      </c>
      <c r="F934" s="125">
        <f t="shared" si="29"/>
        <v>0</v>
      </c>
      <c r="G934" s="123"/>
    </row>
    <row r="935" spans="2:7" x14ac:dyDescent="0.2">
      <c r="B935" s="124"/>
      <c r="C935" s="126"/>
      <c r="D935" s="124"/>
      <c r="E935" s="121">
        <f t="shared" si="28"/>
        <v>0</v>
      </c>
      <c r="F935" s="125">
        <f t="shared" si="29"/>
        <v>0</v>
      </c>
      <c r="G935" s="123"/>
    </row>
    <row r="936" spans="2:7" x14ac:dyDescent="0.2">
      <c r="B936" s="124"/>
      <c r="C936" s="126"/>
      <c r="D936" s="124"/>
      <c r="E936" s="121">
        <f t="shared" si="28"/>
        <v>0</v>
      </c>
      <c r="F936" s="125">
        <f t="shared" si="29"/>
        <v>0</v>
      </c>
      <c r="G936" s="123"/>
    </row>
    <row r="937" spans="2:7" x14ac:dyDescent="0.2">
      <c r="B937" s="124"/>
      <c r="C937" s="126"/>
      <c r="D937" s="124"/>
      <c r="E937" s="121">
        <f t="shared" si="28"/>
        <v>0</v>
      </c>
      <c r="F937" s="125">
        <f t="shared" si="29"/>
        <v>0</v>
      </c>
      <c r="G937" s="123"/>
    </row>
    <row r="938" spans="2:7" x14ac:dyDescent="0.2">
      <c r="B938" s="124"/>
      <c r="C938" s="126"/>
      <c r="D938" s="124"/>
      <c r="E938" s="121">
        <f t="shared" si="28"/>
        <v>0</v>
      </c>
      <c r="F938" s="125">
        <f t="shared" si="29"/>
        <v>0</v>
      </c>
      <c r="G938" s="123"/>
    </row>
    <row r="939" spans="2:7" x14ac:dyDescent="0.2">
      <c r="B939" s="124"/>
      <c r="C939" s="126"/>
      <c r="D939" s="124"/>
      <c r="E939" s="121">
        <f t="shared" si="28"/>
        <v>0</v>
      </c>
      <c r="F939" s="125">
        <f t="shared" si="29"/>
        <v>0</v>
      </c>
      <c r="G939" s="123"/>
    </row>
    <row r="940" spans="2:7" x14ac:dyDescent="0.2">
      <c r="B940" s="124"/>
      <c r="C940" s="126"/>
      <c r="D940" s="124"/>
      <c r="E940" s="121">
        <f t="shared" si="28"/>
        <v>0</v>
      </c>
      <c r="F940" s="125">
        <f t="shared" si="29"/>
        <v>0</v>
      </c>
      <c r="G940" s="123"/>
    </row>
    <row r="941" spans="2:7" x14ac:dyDescent="0.2">
      <c r="B941" s="124"/>
      <c r="C941" s="126"/>
      <c r="D941" s="124"/>
      <c r="E941" s="121">
        <f t="shared" si="28"/>
        <v>0</v>
      </c>
      <c r="F941" s="125">
        <f t="shared" si="29"/>
        <v>0</v>
      </c>
      <c r="G941" s="123"/>
    </row>
    <row r="942" spans="2:7" x14ac:dyDescent="0.2">
      <c r="B942" s="124"/>
      <c r="C942" s="126"/>
      <c r="D942" s="124"/>
      <c r="E942" s="121">
        <f t="shared" si="28"/>
        <v>0</v>
      </c>
      <c r="F942" s="125">
        <f t="shared" si="29"/>
        <v>0</v>
      </c>
      <c r="G942" s="123"/>
    </row>
    <row r="943" spans="2:7" x14ac:dyDescent="0.2">
      <c r="B943" s="124"/>
      <c r="C943" s="126"/>
      <c r="D943" s="124"/>
      <c r="E943" s="121">
        <f t="shared" si="28"/>
        <v>0</v>
      </c>
      <c r="F943" s="125">
        <f t="shared" si="29"/>
        <v>0</v>
      </c>
      <c r="G943" s="123"/>
    </row>
    <row r="944" spans="2:7" x14ac:dyDescent="0.2">
      <c r="B944" s="124"/>
      <c r="C944" s="126"/>
      <c r="D944" s="124"/>
      <c r="E944" s="121">
        <f t="shared" si="28"/>
        <v>0</v>
      </c>
      <c r="F944" s="125">
        <f t="shared" si="29"/>
        <v>0</v>
      </c>
      <c r="G944" s="123"/>
    </row>
    <row r="945" spans="2:7" x14ac:dyDescent="0.2">
      <c r="B945" s="124"/>
      <c r="C945" s="126"/>
      <c r="D945" s="124"/>
      <c r="E945" s="121">
        <f t="shared" si="28"/>
        <v>0</v>
      </c>
      <c r="F945" s="125">
        <f t="shared" si="29"/>
        <v>0</v>
      </c>
      <c r="G945" s="123"/>
    </row>
    <row r="946" spans="2:7" x14ac:dyDescent="0.2">
      <c r="B946" s="124"/>
      <c r="C946" s="126"/>
      <c r="D946" s="124"/>
      <c r="E946" s="121">
        <f t="shared" si="28"/>
        <v>0</v>
      </c>
      <c r="F946" s="125">
        <f t="shared" si="29"/>
        <v>0</v>
      </c>
      <c r="G946" s="123"/>
    </row>
    <row r="947" spans="2:7" x14ac:dyDescent="0.2">
      <c r="B947" s="124"/>
      <c r="C947" s="126"/>
      <c r="D947" s="124"/>
      <c r="E947" s="121">
        <f t="shared" si="28"/>
        <v>0</v>
      </c>
      <c r="F947" s="125">
        <f t="shared" si="29"/>
        <v>0</v>
      </c>
      <c r="G947" s="123"/>
    </row>
    <row r="948" spans="2:7" x14ac:dyDescent="0.2">
      <c r="B948" s="124"/>
      <c r="C948" s="126"/>
      <c r="D948" s="124"/>
      <c r="E948" s="121">
        <f t="shared" si="28"/>
        <v>0</v>
      </c>
      <c r="F948" s="125">
        <f t="shared" si="29"/>
        <v>0</v>
      </c>
      <c r="G948" s="123"/>
    </row>
    <row r="949" spans="2:7" x14ac:dyDescent="0.2">
      <c r="B949" s="124"/>
      <c r="C949" s="126"/>
      <c r="D949" s="124"/>
      <c r="E949" s="121">
        <f t="shared" ref="E949:E1012" si="30">IFERROR(VLOOKUP(C949,GILookup,2,FALSE),0)</f>
        <v>0</v>
      </c>
      <c r="F949" s="125">
        <f t="shared" ref="F949:F1012" si="31">SUM(E949*D949)</f>
        <v>0</v>
      </c>
      <c r="G949" s="123"/>
    </row>
    <row r="950" spans="2:7" x14ac:dyDescent="0.2">
      <c r="B950" s="124"/>
      <c r="C950" s="126"/>
      <c r="D950" s="124"/>
      <c r="E950" s="121">
        <f t="shared" si="30"/>
        <v>0</v>
      </c>
      <c r="F950" s="125">
        <f t="shared" si="31"/>
        <v>0</v>
      </c>
      <c r="G950" s="123"/>
    </row>
    <row r="951" spans="2:7" x14ac:dyDescent="0.2">
      <c r="B951" s="124"/>
      <c r="C951" s="126"/>
      <c r="D951" s="124"/>
      <c r="E951" s="121">
        <f t="shared" si="30"/>
        <v>0</v>
      </c>
      <c r="F951" s="125">
        <f t="shared" si="31"/>
        <v>0</v>
      </c>
      <c r="G951" s="123"/>
    </row>
    <row r="952" spans="2:7" x14ac:dyDescent="0.2">
      <c r="B952" s="124"/>
      <c r="C952" s="126"/>
      <c r="D952" s="124"/>
      <c r="E952" s="121">
        <f t="shared" si="30"/>
        <v>0</v>
      </c>
      <c r="F952" s="125">
        <f t="shared" si="31"/>
        <v>0</v>
      </c>
      <c r="G952" s="123"/>
    </row>
    <row r="953" spans="2:7" x14ac:dyDescent="0.2">
      <c r="B953" s="124"/>
      <c r="C953" s="126"/>
      <c r="D953" s="124"/>
      <c r="E953" s="121">
        <f t="shared" si="30"/>
        <v>0</v>
      </c>
      <c r="F953" s="125">
        <f t="shared" si="31"/>
        <v>0</v>
      </c>
      <c r="G953" s="123"/>
    </row>
    <row r="954" spans="2:7" x14ac:dyDescent="0.2">
      <c r="B954" s="124"/>
      <c r="C954" s="126"/>
      <c r="D954" s="124"/>
      <c r="E954" s="121">
        <f t="shared" si="30"/>
        <v>0</v>
      </c>
      <c r="F954" s="125">
        <f t="shared" si="31"/>
        <v>0</v>
      </c>
      <c r="G954" s="123"/>
    </row>
    <row r="955" spans="2:7" x14ac:dyDescent="0.2">
      <c r="B955" s="124"/>
      <c r="C955" s="126"/>
      <c r="D955" s="124"/>
      <c r="E955" s="121">
        <f t="shared" si="30"/>
        <v>0</v>
      </c>
      <c r="F955" s="125">
        <f t="shared" si="31"/>
        <v>0</v>
      </c>
      <c r="G955" s="123"/>
    </row>
    <row r="956" spans="2:7" x14ac:dyDescent="0.2">
      <c r="B956" s="124"/>
      <c r="C956" s="126"/>
      <c r="D956" s="124"/>
      <c r="E956" s="121">
        <f t="shared" si="30"/>
        <v>0</v>
      </c>
      <c r="F956" s="125">
        <f t="shared" si="31"/>
        <v>0</v>
      </c>
      <c r="G956" s="123"/>
    </row>
    <row r="957" spans="2:7" x14ac:dyDescent="0.2">
      <c r="B957" s="124"/>
      <c r="C957" s="126"/>
      <c r="D957" s="124"/>
      <c r="E957" s="121">
        <f t="shared" si="30"/>
        <v>0</v>
      </c>
      <c r="F957" s="125">
        <f t="shared" si="31"/>
        <v>0</v>
      </c>
      <c r="G957" s="123"/>
    </row>
    <row r="958" spans="2:7" x14ac:dyDescent="0.2">
      <c r="B958" s="124"/>
      <c r="C958" s="126"/>
      <c r="D958" s="124"/>
      <c r="E958" s="121">
        <f t="shared" si="30"/>
        <v>0</v>
      </c>
      <c r="F958" s="125">
        <f t="shared" si="31"/>
        <v>0</v>
      </c>
      <c r="G958" s="123"/>
    </row>
    <row r="959" spans="2:7" x14ac:dyDescent="0.2">
      <c r="B959" s="124"/>
      <c r="C959" s="126"/>
      <c r="D959" s="124"/>
      <c r="E959" s="121">
        <f t="shared" si="30"/>
        <v>0</v>
      </c>
      <c r="F959" s="125">
        <f t="shared" si="31"/>
        <v>0</v>
      </c>
      <c r="G959" s="123"/>
    </row>
    <row r="960" spans="2:7" x14ac:dyDescent="0.2">
      <c r="B960" s="124"/>
      <c r="C960" s="126"/>
      <c r="D960" s="124"/>
      <c r="E960" s="121">
        <f t="shared" si="30"/>
        <v>0</v>
      </c>
      <c r="F960" s="125">
        <f t="shared" si="31"/>
        <v>0</v>
      </c>
      <c r="G960" s="123"/>
    </row>
    <row r="961" spans="2:7" x14ac:dyDescent="0.2">
      <c r="B961" s="124"/>
      <c r="C961" s="126"/>
      <c r="D961" s="124"/>
      <c r="E961" s="121">
        <f t="shared" si="30"/>
        <v>0</v>
      </c>
      <c r="F961" s="125">
        <f t="shared" si="31"/>
        <v>0</v>
      </c>
      <c r="G961" s="123"/>
    </row>
    <row r="962" spans="2:7" x14ac:dyDescent="0.2">
      <c r="B962" s="124"/>
      <c r="C962" s="126"/>
      <c r="D962" s="124"/>
      <c r="E962" s="121">
        <f t="shared" si="30"/>
        <v>0</v>
      </c>
      <c r="F962" s="125">
        <f t="shared" si="31"/>
        <v>0</v>
      </c>
      <c r="G962" s="123"/>
    </row>
    <row r="963" spans="2:7" x14ac:dyDescent="0.2">
      <c r="B963" s="124"/>
      <c r="C963" s="126"/>
      <c r="D963" s="124"/>
      <c r="E963" s="121">
        <f t="shared" si="30"/>
        <v>0</v>
      </c>
      <c r="F963" s="125">
        <f t="shared" si="31"/>
        <v>0</v>
      </c>
      <c r="G963" s="123"/>
    </row>
    <row r="964" spans="2:7" x14ac:dyDescent="0.2">
      <c r="B964" s="124"/>
      <c r="C964" s="126"/>
      <c r="D964" s="124"/>
      <c r="E964" s="121">
        <f t="shared" si="30"/>
        <v>0</v>
      </c>
      <c r="F964" s="125">
        <f t="shared" si="31"/>
        <v>0</v>
      </c>
      <c r="G964" s="123"/>
    </row>
    <row r="965" spans="2:7" x14ac:dyDescent="0.2">
      <c r="B965" s="124"/>
      <c r="C965" s="126"/>
      <c r="D965" s="124"/>
      <c r="E965" s="121">
        <f t="shared" si="30"/>
        <v>0</v>
      </c>
      <c r="F965" s="125">
        <f t="shared" si="31"/>
        <v>0</v>
      </c>
      <c r="G965" s="123"/>
    </row>
    <row r="966" spans="2:7" x14ac:dyDescent="0.2">
      <c r="B966" s="124"/>
      <c r="C966" s="126"/>
      <c r="D966" s="124"/>
      <c r="E966" s="121">
        <f t="shared" si="30"/>
        <v>0</v>
      </c>
      <c r="F966" s="125">
        <f t="shared" si="31"/>
        <v>0</v>
      </c>
      <c r="G966" s="123"/>
    </row>
    <row r="967" spans="2:7" x14ac:dyDescent="0.2">
      <c r="B967" s="124"/>
      <c r="C967" s="126"/>
      <c r="D967" s="124"/>
      <c r="E967" s="121">
        <f t="shared" si="30"/>
        <v>0</v>
      </c>
      <c r="F967" s="125">
        <f t="shared" si="31"/>
        <v>0</v>
      </c>
      <c r="G967" s="123"/>
    </row>
    <row r="968" spans="2:7" x14ac:dyDescent="0.2">
      <c r="B968" s="124"/>
      <c r="C968" s="126"/>
      <c r="D968" s="124"/>
      <c r="E968" s="121">
        <f t="shared" si="30"/>
        <v>0</v>
      </c>
      <c r="F968" s="125">
        <f t="shared" si="31"/>
        <v>0</v>
      </c>
      <c r="G968" s="123"/>
    </row>
    <row r="969" spans="2:7" x14ac:dyDescent="0.2">
      <c r="B969" s="124"/>
      <c r="C969" s="126"/>
      <c r="D969" s="124"/>
      <c r="E969" s="121">
        <f t="shared" si="30"/>
        <v>0</v>
      </c>
      <c r="F969" s="125">
        <f t="shared" si="31"/>
        <v>0</v>
      </c>
      <c r="G969" s="123"/>
    </row>
    <row r="970" spans="2:7" x14ac:dyDescent="0.2">
      <c r="B970" s="124"/>
      <c r="C970" s="126"/>
      <c r="D970" s="124"/>
      <c r="E970" s="121">
        <f t="shared" si="30"/>
        <v>0</v>
      </c>
      <c r="F970" s="125">
        <f t="shared" si="31"/>
        <v>0</v>
      </c>
      <c r="G970" s="123"/>
    </row>
    <row r="971" spans="2:7" x14ac:dyDescent="0.2">
      <c r="B971" s="124"/>
      <c r="C971" s="126"/>
      <c r="D971" s="124"/>
      <c r="E971" s="121">
        <f t="shared" si="30"/>
        <v>0</v>
      </c>
      <c r="F971" s="125">
        <f t="shared" si="31"/>
        <v>0</v>
      </c>
      <c r="G971" s="123"/>
    </row>
    <row r="972" spans="2:7" x14ac:dyDescent="0.2">
      <c r="B972" s="124"/>
      <c r="C972" s="126"/>
      <c r="D972" s="124"/>
      <c r="E972" s="121">
        <f t="shared" si="30"/>
        <v>0</v>
      </c>
      <c r="F972" s="125">
        <f t="shared" si="31"/>
        <v>0</v>
      </c>
      <c r="G972" s="123"/>
    </row>
    <row r="973" spans="2:7" x14ac:dyDescent="0.2">
      <c r="B973" s="124"/>
      <c r="C973" s="126"/>
      <c r="D973" s="124"/>
      <c r="E973" s="121">
        <f t="shared" si="30"/>
        <v>0</v>
      </c>
      <c r="F973" s="125">
        <f t="shared" si="31"/>
        <v>0</v>
      </c>
      <c r="G973" s="123"/>
    </row>
    <row r="974" spans="2:7" x14ac:dyDescent="0.2">
      <c r="B974" s="124"/>
      <c r="C974" s="126"/>
      <c r="D974" s="124"/>
      <c r="E974" s="121">
        <f t="shared" si="30"/>
        <v>0</v>
      </c>
      <c r="F974" s="125">
        <f t="shared" si="31"/>
        <v>0</v>
      </c>
      <c r="G974" s="123"/>
    </row>
    <row r="975" spans="2:7" x14ac:dyDescent="0.2">
      <c r="B975" s="124"/>
      <c r="C975" s="126"/>
      <c r="D975" s="124"/>
      <c r="E975" s="121">
        <f t="shared" si="30"/>
        <v>0</v>
      </c>
      <c r="F975" s="125">
        <f t="shared" si="31"/>
        <v>0</v>
      </c>
      <c r="G975" s="123"/>
    </row>
    <row r="976" spans="2:7" x14ac:dyDescent="0.2">
      <c r="B976" s="124"/>
      <c r="C976" s="126"/>
      <c r="D976" s="124"/>
      <c r="E976" s="121">
        <f t="shared" si="30"/>
        <v>0</v>
      </c>
      <c r="F976" s="125">
        <f t="shared" si="31"/>
        <v>0</v>
      </c>
      <c r="G976" s="123"/>
    </row>
    <row r="977" spans="2:7" x14ac:dyDescent="0.2">
      <c r="B977" s="124"/>
      <c r="C977" s="126"/>
      <c r="D977" s="124"/>
      <c r="E977" s="121">
        <f t="shared" si="30"/>
        <v>0</v>
      </c>
      <c r="F977" s="125">
        <f t="shared" si="31"/>
        <v>0</v>
      </c>
      <c r="G977" s="123"/>
    </row>
    <row r="978" spans="2:7" x14ac:dyDescent="0.2">
      <c r="B978" s="124"/>
      <c r="C978" s="126"/>
      <c r="D978" s="124"/>
      <c r="E978" s="121">
        <f t="shared" si="30"/>
        <v>0</v>
      </c>
      <c r="F978" s="125">
        <f t="shared" si="31"/>
        <v>0</v>
      </c>
      <c r="G978" s="123"/>
    </row>
    <row r="979" spans="2:7" x14ac:dyDescent="0.2">
      <c r="B979" s="124"/>
      <c r="C979" s="126"/>
      <c r="D979" s="124"/>
      <c r="E979" s="121">
        <f t="shared" si="30"/>
        <v>0</v>
      </c>
      <c r="F979" s="125">
        <f t="shared" si="31"/>
        <v>0</v>
      </c>
      <c r="G979" s="123"/>
    </row>
    <row r="980" spans="2:7" x14ac:dyDescent="0.2">
      <c r="B980" s="124"/>
      <c r="C980" s="126"/>
      <c r="D980" s="124"/>
      <c r="E980" s="121">
        <f t="shared" si="30"/>
        <v>0</v>
      </c>
      <c r="F980" s="125">
        <f t="shared" si="31"/>
        <v>0</v>
      </c>
      <c r="G980" s="123"/>
    </row>
    <row r="981" spans="2:7" x14ac:dyDescent="0.2">
      <c r="B981" s="124"/>
      <c r="C981" s="126"/>
      <c r="D981" s="124"/>
      <c r="E981" s="121">
        <f t="shared" si="30"/>
        <v>0</v>
      </c>
      <c r="F981" s="125">
        <f t="shared" si="31"/>
        <v>0</v>
      </c>
      <c r="G981" s="123"/>
    </row>
    <row r="982" spans="2:7" x14ac:dyDescent="0.2">
      <c r="B982" s="124"/>
      <c r="C982" s="126"/>
      <c r="D982" s="124"/>
      <c r="E982" s="121">
        <f t="shared" si="30"/>
        <v>0</v>
      </c>
      <c r="F982" s="125">
        <f t="shared" si="31"/>
        <v>0</v>
      </c>
      <c r="G982" s="123"/>
    </row>
    <row r="983" spans="2:7" x14ac:dyDescent="0.2">
      <c r="B983" s="124"/>
      <c r="C983" s="126"/>
      <c r="D983" s="124"/>
      <c r="E983" s="121">
        <f t="shared" si="30"/>
        <v>0</v>
      </c>
      <c r="F983" s="125">
        <f t="shared" si="31"/>
        <v>0</v>
      </c>
      <c r="G983" s="123"/>
    </row>
    <row r="984" spans="2:7" x14ac:dyDescent="0.2">
      <c r="B984" s="124"/>
      <c r="C984" s="126"/>
      <c r="D984" s="124"/>
      <c r="E984" s="121">
        <f t="shared" si="30"/>
        <v>0</v>
      </c>
      <c r="F984" s="125">
        <f t="shared" si="31"/>
        <v>0</v>
      </c>
      <c r="G984" s="123"/>
    </row>
    <row r="985" spans="2:7" x14ac:dyDescent="0.2">
      <c r="B985" s="124"/>
      <c r="C985" s="126"/>
      <c r="D985" s="124"/>
      <c r="E985" s="121">
        <f t="shared" si="30"/>
        <v>0</v>
      </c>
      <c r="F985" s="125">
        <f t="shared" si="31"/>
        <v>0</v>
      </c>
      <c r="G985" s="123"/>
    </row>
    <row r="986" spans="2:7" x14ac:dyDescent="0.2">
      <c r="B986" s="124"/>
      <c r="C986" s="126"/>
      <c r="D986" s="124"/>
      <c r="E986" s="121">
        <f t="shared" si="30"/>
        <v>0</v>
      </c>
      <c r="F986" s="125">
        <f t="shared" si="31"/>
        <v>0</v>
      </c>
      <c r="G986" s="123"/>
    </row>
    <row r="987" spans="2:7" x14ac:dyDescent="0.2">
      <c r="B987" s="124"/>
      <c r="C987" s="126"/>
      <c r="D987" s="124"/>
      <c r="E987" s="121">
        <f t="shared" si="30"/>
        <v>0</v>
      </c>
      <c r="F987" s="125">
        <f t="shared" si="31"/>
        <v>0</v>
      </c>
      <c r="G987" s="123"/>
    </row>
    <row r="988" spans="2:7" x14ac:dyDescent="0.2">
      <c r="B988" s="124"/>
      <c r="C988" s="126"/>
      <c r="D988" s="124"/>
      <c r="E988" s="121">
        <f t="shared" si="30"/>
        <v>0</v>
      </c>
      <c r="F988" s="125">
        <f t="shared" si="31"/>
        <v>0</v>
      </c>
      <c r="G988" s="123"/>
    </row>
    <row r="989" spans="2:7" x14ac:dyDescent="0.2">
      <c r="B989" s="124"/>
      <c r="C989" s="126"/>
      <c r="D989" s="124"/>
      <c r="E989" s="121">
        <f t="shared" si="30"/>
        <v>0</v>
      </c>
      <c r="F989" s="125">
        <f t="shared" si="31"/>
        <v>0</v>
      </c>
      <c r="G989" s="123"/>
    </row>
    <row r="990" spans="2:7" x14ac:dyDescent="0.2">
      <c r="B990" s="124"/>
      <c r="C990" s="126"/>
      <c r="D990" s="124"/>
      <c r="E990" s="121">
        <f t="shared" si="30"/>
        <v>0</v>
      </c>
      <c r="F990" s="125">
        <f t="shared" si="31"/>
        <v>0</v>
      </c>
      <c r="G990" s="123"/>
    </row>
    <row r="991" spans="2:7" x14ac:dyDescent="0.2">
      <c r="B991" s="124"/>
      <c r="C991" s="126"/>
      <c r="D991" s="124"/>
      <c r="E991" s="121">
        <f t="shared" si="30"/>
        <v>0</v>
      </c>
      <c r="F991" s="125">
        <f t="shared" si="31"/>
        <v>0</v>
      </c>
      <c r="G991" s="123"/>
    </row>
    <row r="992" spans="2:7" x14ac:dyDescent="0.2">
      <c r="B992" s="124"/>
      <c r="C992" s="126"/>
      <c r="D992" s="124"/>
      <c r="E992" s="121">
        <f t="shared" si="30"/>
        <v>0</v>
      </c>
      <c r="F992" s="125">
        <f t="shared" si="31"/>
        <v>0</v>
      </c>
      <c r="G992" s="123"/>
    </row>
    <row r="993" spans="2:7" x14ac:dyDescent="0.2">
      <c r="B993" s="124"/>
      <c r="C993" s="126"/>
      <c r="D993" s="124"/>
      <c r="E993" s="121">
        <f t="shared" si="30"/>
        <v>0</v>
      </c>
      <c r="F993" s="125">
        <f t="shared" si="31"/>
        <v>0</v>
      </c>
      <c r="G993" s="123"/>
    </row>
    <row r="994" spans="2:7" x14ac:dyDescent="0.2">
      <c r="B994" s="124"/>
      <c r="C994" s="126"/>
      <c r="D994" s="124"/>
      <c r="E994" s="121">
        <f t="shared" si="30"/>
        <v>0</v>
      </c>
      <c r="F994" s="125">
        <f t="shared" si="31"/>
        <v>0</v>
      </c>
      <c r="G994" s="123"/>
    </row>
    <row r="995" spans="2:7" x14ac:dyDescent="0.2">
      <c r="B995" s="124"/>
      <c r="C995" s="126"/>
      <c r="D995" s="124"/>
      <c r="E995" s="121">
        <f t="shared" si="30"/>
        <v>0</v>
      </c>
      <c r="F995" s="125">
        <f t="shared" si="31"/>
        <v>0</v>
      </c>
      <c r="G995" s="123"/>
    </row>
    <row r="996" spans="2:7" x14ac:dyDescent="0.2">
      <c r="B996" s="124"/>
      <c r="C996" s="126"/>
      <c r="D996" s="124"/>
      <c r="E996" s="121">
        <f t="shared" si="30"/>
        <v>0</v>
      </c>
      <c r="F996" s="125">
        <f t="shared" si="31"/>
        <v>0</v>
      </c>
      <c r="G996" s="123"/>
    </row>
    <row r="997" spans="2:7" x14ac:dyDescent="0.2">
      <c r="B997" s="124"/>
      <c r="C997" s="126"/>
      <c r="D997" s="124"/>
      <c r="E997" s="121">
        <f t="shared" si="30"/>
        <v>0</v>
      </c>
      <c r="F997" s="125">
        <f t="shared" si="31"/>
        <v>0</v>
      </c>
      <c r="G997" s="123"/>
    </row>
    <row r="998" spans="2:7" x14ac:dyDescent="0.2">
      <c r="B998" s="124"/>
      <c r="C998" s="126"/>
      <c r="D998" s="124"/>
      <c r="E998" s="121">
        <f t="shared" si="30"/>
        <v>0</v>
      </c>
      <c r="F998" s="125">
        <f t="shared" si="31"/>
        <v>0</v>
      </c>
      <c r="G998" s="123"/>
    </row>
    <row r="999" spans="2:7" x14ac:dyDescent="0.2">
      <c r="B999" s="124"/>
      <c r="C999" s="126"/>
      <c r="D999" s="124"/>
      <c r="E999" s="121">
        <f t="shared" si="30"/>
        <v>0</v>
      </c>
      <c r="F999" s="125">
        <f t="shared" si="31"/>
        <v>0</v>
      </c>
      <c r="G999" s="123"/>
    </row>
    <row r="1000" spans="2:7" x14ac:dyDescent="0.2">
      <c r="B1000" s="124"/>
      <c r="C1000" s="126"/>
      <c r="D1000" s="124"/>
      <c r="E1000" s="121">
        <f t="shared" si="30"/>
        <v>0</v>
      </c>
      <c r="F1000" s="125">
        <f t="shared" si="31"/>
        <v>0</v>
      </c>
      <c r="G1000" s="123"/>
    </row>
    <row r="1001" spans="2:7" x14ac:dyDescent="0.2">
      <c r="B1001" s="124"/>
      <c r="C1001" s="126"/>
      <c r="D1001" s="124"/>
      <c r="E1001" s="121">
        <f t="shared" si="30"/>
        <v>0</v>
      </c>
      <c r="F1001" s="125">
        <f t="shared" si="31"/>
        <v>0</v>
      </c>
      <c r="G1001" s="123"/>
    </row>
    <row r="1002" spans="2:7" x14ac:dyDescent="0.2">
      <c r="B1002" s="124"/>
      <c r="C1002" s="126"/>
      <c r="D1002" s="124"/>
      <c r="E1002" s="121">
        <f t="shared" si="30"/>
        <v>0</v>
      </c>
      <c r="F1002" s="125">
        <f t="shared" si="31"/>
        <v>0</v>
      </c>
      <c r="G1002" s="123"/>
    </row>
    <row r="1003" spans="2:7" x14ac:dyDescent="0.2">
      <c r="B1003" s="124"/>
      <c r="C1003" s="126"/>
      <c r="D1003" s="124"/>
      <c r="E1003" s="121">
        <f t="shared" si="30"/>
        <v>0</v>
      </c>
      <c r="F1003" s="125">
        <f t="shared" si="31"/>
        <v>0</v>
      </c>
      <c r="G1003" s="123"/>
    </row>
    <row r="1004" spans="2:7" x14ac:dyDescent="0.2">
      <c r="B1004" s="124"/>
      <c r="C1004" s="126"/>
      <c r="D1004" s="124"/>
      <c r="E1004" s="121">
        <f t="shared" si="30"/>
        <v>0</v>
      </c>
      <c r="F1004" s="125">
        <f t="shared" si="31"/>
        <v>0</v>
      </c>
      <c r="G1004" s="123"/>
    </row>
    <row r="1005" spans="2:7" x14ac:dyDescent="0.2">
      <c r="B1005" s="124"/>
      <c r="C1005" s="126"/>
      <c r="D1005" s="124"/>
      <c r="E1005" s="121">
        <f t="shared" si="30"/>
        <v>0</v>
      </c>
      <c r="F1005" s="125">
        <f t="shared" si="31"/>
        <v>0</v>
      </c>
      <c r="G1005" s="123"/>
    </row>
    <row r="1006" spans="2:7" x14ac:dyDescent="0.2">
      <c r="B1006" s="124"/>
      <c r="C1006" s="126"/>
      <c r="D1006" s="124"/>
      <c r="E1006" s="121">
        <f t="shared" si="30"/>
        <v>0</v>
      </c>
      <c r="F1006" s="125">
        <f t="shared" si="31"/>
        <v>0</v>
      </c>
      <c r="G1006" s="123"/>
    </row>
    <row r="1007" spans="2:7" x14ac:dyDescent="0.2">
      <c r="B1007" s="124"/>
      <c r="C1007" s="126"/>
      <c r="D1007" s="124"/>
      <c r="E1007" s="121">
        <f t="shared" si="30"/>
        <v>0</v>
      </c>
      <c r="F1007" s="125">
        <f t="shared" si="31"/>
        <v>0</v>
      </c>
      <c r="G1007" s="123"/>
    </row>
    <row r="1008" spans="2:7" x14ac:dyDescent="0.2">
      <c r="B1008" s="124"/>
      <c r="C1008" s="126"/>
      <c r="D1008" s="124"/>
      <c r="E1008" s="121">
        <f t="shared" si="30"/>
        <v>0</v>
      </c>
      <c r="F1008" s="125">
        <f t="shared" si="31"/>
        <v>0</v>
      </c>
      <c r="G1008" s="123"/>
    </row>
    <row r="1009" spans="2:7" x14ac:dyDescent="0.2">
      <c r="B1009" s="124"/>
      <c r="C1009" s="126"/>
      <c r="D1009" s="124"/>
      <c r="E1009" s="121">
        <f t="shared" si="30"/>
        <v>0</v>
      </c>
      <c r="F1009" s="125">
        <f t="shared" si="31"/>
        <v>0</v>
      </c>
      <c r="G1009" s="123"/>
    </row>
    <row r="1010" spans="2:7" x14ac:dyDescent="0.2">
      <c r="B1010" s="124"/>
      <c r="C1010" s="126"/>
      <c r="D1010" s="124"/>
      <c r="E1010" s="121">
        <f t="shared" si="30"/>
        <v>0</v>
      </c>
      <c r="F1010" s="125">
        <f t="shared" si="31"/>
        <v>0</v>
      </c>
      <c r="G1010" s="123"/>
    </row>
    <row r="1011" spans="2:7" x14ac:dyDescent="0.2">
      <c r="B1011" s="124"/>
      <c r="C1011" s="126"/>
      <c r="D1011" s="124"/>
      <c r="E1011" s="121">
        <f t="shared" si="30"/>
        <v>0</v>
      </c>
      <c r="F1011" s="125">
        <f t="shared" si="31"/>
        <v>0</v>
      </c>
      <c r="G1011" s="123"/>
    </row>
    <row r="1012" spans="2:7" x14ac:dyDescent="0.2">
      <c r="B1012" s="124"/>
      <c r="C1012" s="126"/>
      <c r="D1012" s="124"/>
      <c r="E1012" s="121">
        <f t="shared" si="30"/>
        <v>0</v>
      </c>
      <c r="F1012" s="125">
        <f t="shared" si="31"/>
        <v>0</v>
      </c>
      <c r="G1012" s="123"/>
    </row>
    <row r="1013" spans="2:7" x14ac:dyDescent="0.2">
      <c r="B1013" s="124"/>
      <c r="C1013" s="126"/>
      <c r="D1013" s="124"/>
      <c r="E1013" s="121">
        <f t="shared" ref="E1013:E1076" si="32">IFERROR(VLOOKUP(C1013,GILookup,2,FALSE),0)</f>
        <v>0</v>
      </c>
      <c r="F1013" s="125">
        <f t="shared" ref="F1013:F1076" si="33">SUM(E1013*D1013)</f>
        <v>0</v>
      </c>
      <c r="G1013" s="123"/>
    </row>
    <row r="1014" spans="2:7" x14ac:dyDescent="0.2">
      <c r="B1014" s="124"/>
      <c r="C1014" s="126"/>
      <c r="D1014" s="124"/>
      <c r="E1014" s="121">
        <f t="shared" si="32"/>
        <v>0</v>
      </c>
      <c r="F1014" s="125">
        <f t="shared" si="33"/>
        <v>0</v>
      </c>
      <c r="G1014" s="123"/>
    </row>
    <row r="1015" spans="2:7" x14ac:dyDescent="0.2">
      <c r="B1015" s="124"/>
      <c r="C1015" s="126"/>
      <c r="D1015" s="124"/>
      <c r="E1015" s="121">
        <f t="shared" si="32"/>
        <v>0</v>
      </c>
      <c r="F1015" s="125">
        <f t="shared" si="33"/>
        <v>0</v>
      </c>
      <c r="G1015" s="123"/>
    </row>
    <row r="1016" spans="2:7" x14ac:dyDescent="0.2">
      <c r="B1016" s="124"/>
      <c r="C1016" s="126"/>
      <c r="D1016" s="124"/>
      <c r="E1016" s="121">
        <f t="shared" si="32"/>
        <v>0</v>
      </c>
      <c r="F1016" s="125">
        <f t="shared" si="33"/>
        <v>0</v>
      </c>
      <c r="G1016" s="123"/>
    </row>
    <row r="1017" spans="2:7" x14ac:dyDescent="0.2">
      <c r="B1017" s="124"/>
      <c r="C1017" s="126"/>
      <c r="D1017" s="124"/>
      <c r="E1017" s="121">
        <f t="shared" si="32"/>
        <v>0</v>
      </c>
      <c r="F1017" s="125">
        <f t="shared" si="33"/>
        <v>0</v>
      </c>
      <c r="G1017" s="123"/>
    </row>
    <row r="1018" spans="2:7" x14ac:dyDescent="0.2">
      <c r="B1018" s="124"/>
      <c r="C1018" s="126"/>
      <c r="D1018" s="124"/>
      <c r="E1018" s="121">
        <f t="shared" si="32"/>
        <v>0</v>
      </c>
      <c r="F1018" s="125">
        <f t="shared" si="33"/>
        <v>0</v>
      </c>
      <c r="G1018" s="123"/>
    </row>
    <row r="1019" spans="2:7" x14ac:dyDescent="0.2">
      <c r="B1019" s="124"/>
      <c r="C1019" s="126"/>
      <c r="D1019" s="124"/>
      <c r="E1019" s="121">
        <f t="shared" si="32"/>
        <v>0</v>
      </c>
      <c r="F1019" s="125">
        <f t="shared" si="33"/>
        <v>0</v>
      </c>
      <c r="G1019" s="123"/>
    </row>
    <row r="1020" spans="2:7" x14ac:dyDescent="0.2">
      <c r="B1020" s="124"/>
      <c r="C1020" s="126"/>
      <c r="D1020" s="124"/>
      <c r="E1020" s="121">
        <f t="shared" si="32"/>
        <v>0</v>
      </c>
      <c r="F1020" s="125">
        <f t="shared" si="33"/>
        <v>0</v>
      </c>
      <c r="G1020" s="123"/>
    </row>
    <row r="1021" spans="2:7" x14ac:dyDescent="0.2">
      <c r="B1021" s="124"/>
      <c r="C1021" s="126"/>
      <c r="D1021" s="124"/>
      <c r="E1021" s="121">
        <f t="shared" si="32"/>
        <v>0</v>
      </c>
      <c r="F1021" s="125">
        <f t="shared" si="33"/>
        <v>0</v>
      </c>
      <c r="G1021" s="123"/>
    </row>
    <row r="1022" spans="2:7" x14ac:dyDescent="0.2">
      <c r="B1022" s="124"/>
      <c r="C1022" s="126"/>
      <c r="D1022" s="124"/>
      <c r="E1022" s="121">
        <f t="shared" si="32"/>
        <v>0</v>
      </c>
      <c r="F1022" s="125">
        <f t="shared" si="33"/>
        <v>0</v>
      </c>
      <c r="G1022" s="123"/>
    </row>
    <row r="1023" spans="2:7" x14ac:dyDescent="0.2">
      <c r="B1023" s="124"/>
      <c r="C1023" s="126"/>
      <c r="D1023" s="124"/>
      <c r="E1023" s="121">
        <f t="shared" si="32"/>
        <v>0</v>
      </c>
      <c r="F1023" s="125">
        <f t="shared" si="33"/>
        <v>0</v>
      </c>
      <c r="G1023" s="123"/>
    </row>
    <row r="1024" spans="2:7" x14ac:dyDescent="0.2">
      <c r="B1024" s="124"/>
      <c r="C1024" s="126"/>
      <c r="D1024" s="124"/>
      <c r="E1024" s="121">
        <f t="shared" si="32"/>
        <v>0</v>
      </c>
      <c r="F1024" s="125">
        <f t="shared" si="33"/>
        <v>0</v>
      </c>
      <c r="G1024" s="123"/>
    </row>
    <row r="1025" spans="2:7" x14ac:dyDescent="0.2">
      <c r="B1025" s="124"/>
      <c r="C1025" s="126"/>
      <c r="D1025" s="124"/>
      <c r="E1025" s="121">
        <f t="shared" si="32"/>
        <v>0</v>
      </c>
      <c r="F1025" s="125">
        <f t="shared" si="33"/>
        <v>0</v>
      </c>
      <c r="G1025" s="123"/>
    </row>
    <row r="1026" spans="2:7" x14ac:dyDescent="0.2">
      <c r="B1026" s="124"/>
      <c r="C1026" s="126"/>
      <c r="D1026" s="124"/>
      <c r="E1026" s="121">
        <f t="shared" si="32"/>
        <v>0</v>
      </c>
      <c r="F1026" s="125">
        <f t="shared" si="33"/>
        <v>0</v>
      </c>
      <c r="G1026" s="123"/>
    </row>
    <row r="1027" spans="2:7" x14ac:dyDescent="0.2">
      <c r="B1027" s="124"/>
      <c r="C1027" s="126"/>
      <c r="D1027" s="124"/>
      <c r="E1027" s="121">
        <f t="shared" si="32"/>
        <v>0</v>
      </c>
      <c r="F1027" s="125">
        <f t="shared" si="33"/>
        <v>0</v>
      </c>
      <c r="G1027" s="123"/>
    </row>
    <row r="1028" spans="2:7" x14ac:dyDescent="0.2">
      <c r="B1028" s="124"/>
      <c r="C1028" s="126"/>
      <c r="D1028" s="124"/>
      <c r="E1028" s="121">
        <f t="shared" si="32"/>
        <v>0</v>
      </c>
      <c r="F1028" s="125">
        <f t="shared" si="33"/>
        <v>0</v>
      </c>
      <c r="G1028" s="123"/>
    </row>
    <row r="1029" spans="2:7" x14ac:dyDescent="0.2">
      <c r="B1029" s="124"/>
      <c r="C1029" s="126"/>
      <c r="D1029" s="124"/>
      <c r="E1029" s="121">
        <f t="shared" si="32"/>
        <v>0</v>
      </c>
      <c r="F1029" s="125">
        <f t="shared" si="33"/>
        <v>0</v>
      </c>
      <c r="G1029" s="123"/>
    </row>
    <row r="1030" spans="2:7" x14ac:dyDescent="0.2">
      <c r="B1030" s="124"/>
      <c r="C1030" s="126"/>
      <c r="D1030" s="124"/>
      <c r="E1030" s="121">
        <f t="shared" si="32"/>
        <v>0</v>
      </c>
      <c r="F1030" s="125">
        <f t="shared" si="33"/>
        <v>0</v>
      </c>
      <c r="G1030" s="123"/>
    </row>
    <row r="1031" spans="2:7" x14ac:dyDescent="0.2">
      <c r="B1031" s="124"/>
      <c r="C1031" s="126"/>
      <c r="D1031" s="124"/>
      <c r="E1031" s="121">
        <f t="shared" si="32"/>
        <v>0</v>
      </c>
      <c r="F1031" s="125">
        <f t="shared" si="33"/>
        <v>0</v>
      </c>
      <c r="G1031" s="123"/>
    </row>
    <row r="1032" spans="2:7" x14ac:dyDescent="0.2">
      <c r="B1032" s="124"/>
      <c r="C1032" s="126"/>
      <c r="D1032" s="124"/>
      <c r="E1032" s="121">
        <f t="shared" si="32"/>
        <v>0</v>
      </c>
      <c r="F1032" s="125">
        <f t="shared" si="33"/>
        <v>0</v>
      </c>
      <c r="G1032" s="123"/>
    </row>
    <row r="1033" spans="2:7" x14ac:dyDescent="0.2">
      <c r="B1033" s="124"/>
      <c r="C1033" s="126"/>
      <c r="D1033" s="124"/>
      <c r="E1033" s="121">
        <f t="shared" si="32"/>
        <v>0</v>
      </c>
      <c r="F1033" s="125">
        <f t="shared" si="33"/>
        <v>0</v>
      </c>
      <c r="G1033" s="123"/>
    </row>
    <row r="1034" spans="2:7" x14ac:dyDescent="0.2">
      <c r="B1034" s="124"/>
      <c r="C1034" s="126"/>
      <c r="D1034" s="124"/>
      <c r="E1034" s="121">
        <f t="shared" si="32"/>
        <v>0</v>
      </c>
      <c r="F1034" s="125">
        <f t="shared" si="33"/>
        <v>0</v>
      </c>
      <c r="G1034" s="123"/>
    </row>
    <row r="1035" spans="2:7" x14ac:dyDescent="0.2">
      <c r="B1035" s="124"/>
      <c r="C1035" s="126"/>
      <c r="D1035" s="124"/>
      <c r="E1035" s="121">
        <f t="shared" si="32"/>
        <v>0</v>
      </c>
      <c r="F1035" s="125">
        <f t="shared" si="33"/>
        <v>0</v>
      </c>
      <c r="G1035" s="123"/>
    </row>
    <row r="1036" spans="2:7" x14ac:dyDescent="0.2">
      <c r="B1036" s="124"/>
      <c r="C1036" s="126"/>
      <c r="D1036" s="124"/>
      <c r="E1036" s="121">
        <f t="shared" si="32"/>
        <v>0</v>
      </c>
      <c r="F1036" s="125">
        <f t="shared" si="33"/>
        <v>0</v>
      </c>
      <c r="G1036" s="123"/>
    </row>
    <row r="1037" spans="2:7" x14ac:dyDescent="0.2">
      <c r="B1037" s="124"/>
      <c r="C1037" s="126"/>
      <c r="D1037" s="124"/>
      <c r="E1037" s="121">
        <f t="shared" si="32"/>
        <v>0</v>
      </c>
      <c r="F1037" s="125">
        <f t="shared" si="33"/>
        <v>0</v>
      </c>
      <c r="G1037" s="123"/>
    </row>
    <row r="1038" spans="2:7" x14ac:dyDescent="0.2">
      <c r="B1038" s="124"/>
      <c r="C1038" s="126"/>
      <c r="D1038" s="124"/>
      <c r="E1038" s="121">
        <f t="shared" si="32"/>
        <v>0</v>
      </c>
      <c r="F1038" s="125">
        <f t="shared" si="33"/>
        <v>0</v>
      </c>
      <c r="G1038" s="123"/>
    </row>
    <row r="1039" spans="2:7" x14ac:dyDescent="0.2">
      <c r="B1039" s="124"/>
      <c r="C1039" s="126"/>
      <c r="D1039" s="124"/>
      <c r="E1039" s="121">
        <f t="shared" si="32"/>
        <v>0</v>
      </c>
      <c r="F1039" s="125">
        <f t="shared" si="33"/>
        <v>0</v>
      </c>
      <c r="G1039" s="123"/>
    </row>
    <row r="1040" spans="2:7" x14ac:dyDescent="0.2">
      <c r="B1040" s="124"/>
      <c r="C1040" s="126"/>
      <c r="D1040" s="124"/>
      <c r="E1040" s="121">
        <f t="shared" si="32"/>
        <v>0</v>
      </c>
      <c r="F1040" s="125">
        <f t="shared" si="33"/>
        <v>0</v>
      </c>
      <c r="G1040" s="123"/>
    </row>
    <row r="1041" spans="2:7" x14ac:dyDescent="0.2">
      <c r="B1041" s="124"/>
      <c r="C1041" s="126"/>
      <c r="D1041" s="124"/>
      <c r="E1041" s="121">
        <f t="shared" si="32"/>
        <v>0</v>
      </c>
      <c r="F1041" s="125">
        <f t="shared" si="33"/>
        <v>0</v>
      </c>
      <c r="G1041" s="123"/>
    </row>
    <row r="1042" spans="2:7" x14ac:dyDescent="0.2">
      <c r="B1042" s="124"/>
      <c r="C1042" s="126"/>
      <c r="D1042" s="124"/>
      <c r="E1042" s="121">
        <f t="shared" si="32"/>
        <v>0</v>
      </c>
      <c r="F1042" s="125">
        <f t="shared" si="33"/>
        <v>0</v>
      </c>
      <c r="G1042" s="123"/>
    </row>
    <row r="1043" spans="2:7" x14ac:dyDescent="0.2">
      <c r="B1043" s="124"/>
      <c r="C1043" s="126"/>
      <c r="D1043" s="124"/>
      <c r="E1043" s="121">
        <f t="shared" si="32"/>
        <v>0</v>
      </c>
      <c r="F1043" s="125">
        <f t="shared" si="33"/>
        <v>0</v>
      </c>
      <c r="G1043" s="123"/>
    </row>
    <row r="1044" spans="2:7" x14ac:dyDescent="0.2">
      <c r="B1044" s="124"/>
      <c r="C1044" s="126"/>
      <c r="D1044" s="124"/>
      <c r="E1044" s="121">
        <f t="shared" si="32"/>
        <v>0</v>
      </c>
      <c r="F1044" s="125">
        <f t="shared" si="33"/>
        <v>0</v>
      </c>
      <c r="G1044" s="123"/>
    </row>
    <row r="1045" spans="2:7" x14ac:dyDescent="0.2">
      <c r="B1045" s="124"/>
      <c r="C1045" s="126"/>
      <c r="D1045" s="124"/>
      <c r="E1045" s="121">
        <f t="shared" si="32"/>
        <v>0</v>
      </c>
      <c r="F1045" s="125">
        <f t="shared" si="33"/>
        <v>0</v>
      </c>
      <c r="G1045" s="123"/>
    </row>
    <row r="1046" spans="2:7" x14ac:dyDescent="0.2">
      <c r="B1046" s="124"/>
      <c r="C1046" s="126"/>
      <c r="D1046" s="124"/>
      <c r="E1046" s="121">
        <f t="shared" si="32"/>
        <v>0</v>
      </c>
      <c r="F1046" s="125">
        <f t="shared" si="33"/>
        <v>0</v>
      </c>
      <c r="G1046" s="123"/>
    </row>
    <row r="1047" spans="2:7" x14ac:dyDescent="0.2">
      <c r="B1047" s="124"/>
      <c r="C1047" s="126"/>
      <c r="D1047" s="124"/>
      <c r="E1047" s="121">
        <f t="shared" si="32"/>
        <v>0</v>
      </c>
      <c r="F1047" s="125">
        <f t="shared" si="33"/>
        <v>0</v>
      </c>
      <c r="G1047" s="123"/>
    </row>
    <row r="1048" spans="2:7" x14ac:dyDescent="0.2">
      <c r="B1048" s="124"/>
      <c r="C1048" s="126"/>
      <c r="D1048" s="124"/>
      <c r="E1048" s="121">
        <f t="shared" si="32"/>
        <v>0</v>
      </c>
      <c r="F1048" s="125">
        <f t="shared" si="33"/>
        <v>0</v>
      </c>
      <c r="G1048" s="123"/>
    </row>
    <row r="1049" spans="2:7" x14ac:dyDescent="0.2">
      <c r="B1049" s="124"/>
      <c r="C1049" s="126"/>
      <c r="D1049" s="124"/>
      <c r="E1049" s="121">
        <f t="shared" si="32"/>
        <v>0</v>
      </c>
      <c r="F1049" s="125">
        <f t="shared" si="33"/>
        <v>0</v>
      </c>
      <c r="G1049" s="123"/>
    </row>
    <row r="1050" spans="2:7" x14ac:dyDescent="0.2">
      <c r="B1050" s="124"/>
      <c r="C1050" s="126"/>
      <c r="D1050" s="124"/>
      <c r="E1050" s="121">
        <f t="shared" si="32"/>
        <v>0</v>
      </c>
      <c r="F1050" s="125">
        <f t="shared" si="33"/>
        <v>0</v>
      </c>
      <c r="G1050" s="123"/>
    </row>
    <row r="1051" spans="2:7" x14ac:dyDescent="0.2">
      <c r="B1051" s="124"/>
      <c r="C1051" s="126"/>
      <c r="D1051" s="124"/>
      <c r="E1051" s="121">
        <f t="shared" si="32"/>
        <v>0</v>
      </c>
      <c r="F1051" s="125">
        <f t="shared" si="33"/>
        <v>0</v>
      </c>
      <c r="G1051" s="123"/>
    </row>
    <row r="1052" spans="2:7" x14ac:dyDescent="0.2">
      <c r="B1052" s="124"/>
      <c r="C1052" s="126"/>
      <c r="D1052" s="124"/>
      <c r="E1052" s="121">
        <f t="shared" si="32"/>
        <v>0</v>
      </c>
      <c r="F1052" s="125">
        <f t="shared" si="33"/>
        <v>0</v>
      </c>
      <c r="G1052" s="123"/>
    </row>
    <row r="1053" spans="2:7" x14ac:dyDescent="0.2">
      <c r="B1053" s="124"/>
      <c r="C1053" s="126"/>
      <c r="D1053" s="124"/>
      <c r="E1053" s="121">
        <f t="shared" si="32"/>
        <v>0</v>
      </c>
      <c r="F1053" s="125">
        <f t="shared" si="33"/>
        <v>0</v>
      </c>
      <c r="G1053" s="123"/>
    </row>
    <row r="1054" spans="2:7" x14ac:dyDescent="0.2">
      <c r="B1054" s="124"/>
      <c r="C1054" s="126"/>
      <c r="D1054" s="124"/>
      <c r="E1054" s="121">
        <f t="shared" si="32"/>
        <v>0</v>
      </c>
      <c r="F1054" s="125">
        <f t="shared" si="33"/>
        <v>0</v>
      </c>
      <c r="G1054" s="123"/>
    </row>
    <row r="1055" spans="2:7" x14ac:dyDescent="0.2">
      <c r="B1055" s="124"/>
      <c r="C1055" s="126"/>
      <c r="D1055" s="124"/>
      <c r="E1055" s="121">
        <f t="shared" si="32"/>
        <v>0</v>
      </c>
      <c r="F1055" s="125">
        <f t="shared" si="33"/>
        <v>0</v>
      </c>
      <c r="G1055" s="123"/>
    </row>
    <row r="1056" spans="2:7" x14ac:dyDescent="0.2">
      <c r="B1056" s="124"/>
      <c r="C1056" s="126"/>
      <c r="D1056" s="124"/>
      <c r="E1056" s="121">
        <f t="shared" si="32"/>
        <v>0</v>
      </c>
      <c r="F1056" s="125">
        <f t="shared" si="33"/>
        <v>0</v>
      </c>
      <c r="G1056" s="123"/>
    </row>
    <row r="1057" spans="2:7" x14ac:dyDescent="0.2">
      <c r="B1057" s="124"/>
      <c r="C1057" s="126"/>
      <c r="D1057" s="124"/>
      <c r="E1057" s="121">
        <f t="shared" si="32"/>
        <v>0</v>
      </c>
      <c r="F1057" s="125">
        <f t="shared" si="33"/>
        <v>0</v>
      </c>
      <c r="G1057" s="123"/>
    </row>
    <row r="1058" spans="2:7" x14ac:dyDescent="0.2">
      <c r="B1058" s="124"/>
      <c r="C1058" s="126"/>
      <c r="D1058" s="124"/>
      <c r="E1058" s="121">
        <f t="shared" si="32"/>
        <v>0</v>
      </c>
      <c r="F1058" s="125">
        <f t="shared" si="33"/>
        <v>0</v>
      </c>
      <c r="G1058" s="123"/>
    </row>
    <row r="1059" spans="2:7" x14ac:dyDescent="0.2">
      <c r="B1059" s="124"/>
      <c r="C1059" s="126"/>
      <c r="D1059" s="124"/>
      <c r="E1059" s="121">
        <f t="shared" si="32"/>
        <v>0</v>
      </c>
      <c r="F1059" s="125">
        <f t="shared" si="33"/>
        <v>0</v>
      </c>
      <c r="G1059" s="123"/>
    </row>
    <row r="1060" spans="2:7" x14ac:dyDescent="0.2">
      <c r="B1060" s="124"/>
      <c r="C1060" s="126"/>
      <c r="D1060" s="124"/>
      <c r="E1060" s="121">
        <f t="shared" si="32"/>
        <v>0</v>
      </c>
      <c r="F1060" s="125">
        <f t="shared" si="33"/>
        <v>0</v>
      </c>
      <c r="G1060" s="123"/>
    </row>
    <row r="1061" spans="2:7" x14ac:dyDescent="0.2">
      <c r="B1061" s="124"/>
      <c r="C1061" s="126"/>
      <c r="D1061" s="124"/>
      <c r="E1061" s="121">
        <f t="shared" si="32"/>
        <v>0</v>
      </c>
      <c r="F1061" s="125">
        <f t="shared" si="33"/>
        <v>0</v>
      </c>
      <c r="G1061" s="123"/>
    </row>
    <row r="1062" spans="2:7" x14ac:dyDescent="0.2">
      <c r="B1062" s="124"/>
      <c r="C1062" s="126"/>
      <c r="D1062" s="124"/>
      <c r="E1062" s="121">
        <f t="shared" si="32"/>
        <v>0</v>
      </c>
      <c r="F1062" s="125">
        <f t="shared" si="33"/>
        <v>0</v>
      </c>
      <c r="G1062" s="123"/>
    </row>
    <row r="1063" spans="2:7" x14ac:dyDescent="0.2">
      <c r="B1063" s="124"/>
      <c r="C1063" s="126"/>
      <c r="D1063" s="124"/>
      <c r="E1063" s="121">
        <f t="shared" si="32"/>
        <v>0</v>
      </c>
      <c r="F1063" s="125">
        <f t="shared" si="33"/>
        <v>0</v>
      </c>
      <c r="G1063" s="123"/>
    </row>
    <row r="1064" spans="2:7" x14ac:dyDescent="0.2">
      <c r="B1064" s="124"/>
      <c r="C1064" s="126"/>
      <c r="D1064" s="124"/>
      <c r="E1064" s="121">
        <f t="shared" si="32"/>
        <v>0</v>
      </c>
      <c r="F1064" s="125">
        <f t="shared" si="33"/>
        <v>0</v>
      </c>
      <c r="G1064" s="123"/>
    </row>
    <row r="1065" spans="2:7" x14ac:dyDescent="0.2">
      <c r="B1065" s="124"/>
      <c r="C1065" s="126"/>
      <c r="D1065" s="124"/>
      <c r="E1065" s="121">
        <f t="shared" si="32"/>
        <v>0</v>
      </c>
      <c r="F1065" s="125">
        <f t="shared" si="33"/>
        <v>0</v>
      </c>
      <c r="G1065" s="123"/>
    </row>
    <row r="1066" spans="2:7" x14ac:dyDescent="0.2">
      <c r="B1066" s="124"/>
      <c r="C1066" s="126"/>
      <c r="D1066" s="124"/>
      <c r="E1066" s="121">
        <f t="shared" si="32"/>
        <v>0</v>
      </c>
      <c r="F1066" s="125">
        <f t="shared" si="33"/>
        <v>0</v>
      </c>
      <c r="G1066" s="123"/>
    </row>
    <row r="1067" spans="2:7" x14ac:dyDescent="0.2">
      <c r="B1067" s="124"/>
      <c r="C1067" s="126"/>
      <c r="D1067" s="124"/>
      <c r="E1067" s="121">
        <f t="shared" si="32"/>
        <v>0</v>
      </c>
      <c r="F1067" s="125">
        <f t="shared" si="33"/>
        <v>0</v>
      </c>
      <c r="G1067" s="123"/>
    </row>
    <row r="1068" spans="2:7" x14ac:dyDescent="0.2">
      <c r="B1068" s="124"/>
      <c r="C1068" s="126"/>
      <c r="D1068" s="124"/>
      <c r="E1068" s="121">
        <f t="shared" si="32"/>
        <v>0</v>
      </c>
      <c r="F1068" s="125">
        <f t="shared" si="33"/>
        <v>0</v>
      </c>
      <c r="G1068" s="123"/>
    </row>
    <row r="1069" spans="2:7" x14ac:dyDescent="0.2">
      <c r="B1069" s="124"/>
      <c r="C1069" s="126"/>
      <c r="D1069" s="124"/>
      <c r="E1069" s="121">
        <f t="shared" si="32"/>
        <v>0</v>
      </c>
      <c r="F1069" s="125">
        <f t="shared" si="33"/>
        <v>0</v>
      </c>
      <c r="G1069" s="123"/>
    </row>
    <row r="1070" spans="2:7" x14ac:dyDescent="0.2">
      <c r="B1070" s="124"/>
      <c r="C1070" s="126"/>
      <c r="D1070" s="124"/>
      <c r="E1070" s="121">
        <f t="shared" si="32"/>
        <v>0</v>
      </c>
      <c r="F1070" s="125">
        <f t="shared" si="33"/>
        <v>0</v>
      </c>
      <c r="G1070" s="123"/>
    </row>
    <row r="1071" spans="2:7" x14ac:dyDescent="0.2">
      <c r="B1071" s="124"/>
      <c r="C1071" s="126"/>
      <c r="D1071" s="124"/>
      <c r="E1071" s="121">
        <f t="shared" si="32"/>
        <v>0</v>
      </c>
      <c r="F1071" s="125">
        <f t="shared" si="33"/>
        <v>0</v>
      </c>
      <c r="G1071" s="123"/>
    </row>
    <row r="1072" spans="2:7" x14ac:dyDescent="0.2">
      <c r="B1072" s="124"/>
      <c r="C1072" s="126"/>
      <c r="D1072" s="124"/>
      <c r="E1072" s="121">
        <f t="shared" si="32"/>
        <v>0</v>
      </c>
      <c r="F1072" s="125">
        <f t="shared" si="33"/>
        <v>0</v>
      </c>
      <c r="G1072" s="123"/>
    </row>
    <row r="1073" spans="2:7" x14ac:dyDescent="0.2">
      <c r="B1073" s="124"/>
      <c r="C1073" s="126"/>
      <c r="D1073" s="124"/>
      <c r="E1073" s="121">
        <f t="shared" si="32"/>
        <v>0</v>
      </c>
      <c r="F1073" s="125">
        <f t="shared" si="33"/>
        <v>0</v>
      </c>
      <c r="G1073" s="123"/>
    </row>
    <row r="1074" spans="2:7" x14ac:dyDescent="0.2">
      <c r="B1074" s="124"/>
      <c r="C1074" s="126"/>
      <c r="D1074" s="124"/>
      <c r="E1074" s="121">
        <f t="shared" si="32"/>
        <v>0</v>
      </c>
      <c r="F1074" s="125">
        <f t="shared" si="33"/>
        <v>0</v>
      </c>
      <c r="G1074" s="123"/>
    </row>
    <row r="1075" spans="2:7" x14ac:dyDescent="0.2">
      <c r="B1075" s="124"/>
      <c r="C1075" s="126"/>
      <c r="D1075" s="124"/>
      <c r="E1075" s="121">
        <f t="shared" si="32"/>
        <v>0</v>
      </c>
      <c r="F1075" s="125">
        <f t="shared" si="33"/>
        <v>0</v>
      </c>
      <c r="G1075" s="123"/>
    </row>
    <row r="1076" spans="2:7" x14ac:dyDescent="0.2">
      <c r="B1076" s="124"/>
      <c r="C1076" s="126"/>
      <c r="D1076" s="124"/>
      <c r="E1076" s="121">
        <f t="shared" si="32"/>
        <v>0</v>
      </c>
      <c r="F1076" s="125">
        <f t="shared" si="33"/>
        <v>0</v>
      </c>
      <c r="G1076" s="123"/>
    </row>
    <row r="1077" spans="2:7" x14ac:dyDescent="0.2">
      <c r="B1077" s="124"/>
      <c r="C1077" s="126"/>
      <c r="D1077" s="124"/>
      <c r="E1077" s="121">
        <f t="shared" ref="E1077:E1140" si="34">IFERROR(VLOOKUP(C1077,GILookup,2,FALSE),0)</f>
        <v>0</v>
      </c>
      <c r="F1077" s="125">
        <f t="shared" ref="F1077:F1140" si="35">SUM(E1077*D1077)</f>
        <v>0</v>
      </c>
      <c r="G1077" s="123"/>
    </row>
    <row r="1078" spans="2:7" x14ac:dyDescent="0.2">
      <c r="B1078" s="124"/>
      <c r="C1078" s="126"/>
      <c r="D1078" s="124"/>
      <c r="E1078" s="121">
        <f t="shared" si="34"/>
        <v>0</v>
      </c>
      <c r="F1078" s="125">
        <f t="shared" si="35"/>
        <v>0</v>
      </c>
      <c r="G1078" s="123"/>
    </row>
    <row r="1079" spans="2:7" x14ac:dyDescent="0.2">
      <c r="B1079" s="124"/>
      <c r="C1079" s="126"/>
      <c r="D1079" s="124"/>
      <c r="E1079" s="121">
        <f t="shared" si="34"/>
        <v>0</v>
      </c>
      <c r="F1079" s="125">
        <f t="shared" si="35"/>
        <v>0</v>
      </c>
      <c r="G1079" s="123"/>
    </row>
    <row r="1080" spans="2:7" x14ac:dyDescent="0.2">
      <c r="B1080" s="124"/>
      <c r="C1080" s="126"/>
      <c r="D1080" s="124"/>
      <c r="E1080" s="121">
        <f t="shared" si="34"/>
        <v>0</v>
      </c>
      <c r="F1080" s="125">
        <f t="shared" si="35"/>
        <v>0</v>
      </c>
      <c r="G1080" s="123"/>
    </row>
    <row r="1081" spans="2:7" x14ac:dyDescent="0.2">
      <c r="B1081" s="124"/>
      <c r="C1081" s="126"/>
      <c r="D1081" s="124"/>
      <c r="E1081" s="121">
        <f t="shared" si="34"/>
        <v>0</v>
      </c>
      <c r="F1081" s="125">
        <f t="shared" si="35"/>
        <v>0</v>
      </c>
      <c r="G1081" s="123"/>
    </row>
    <row r="1082" spans="2:7" x14ac:dyDescent="0.2">
      <c r="B1082" s="124"/>
      <c r="C1082" s="126"/>
      <c r="D1082" s="124"/>
      <c r="E1082" s="121">
        <f t="shared" si="34"/>
        <v>0</v>
      </c>
      <c r="F1082" s="125">
        <f t="shared" si="35"/>
        <v>0</v>
      </c>
      <c r="G1082" s="123"/>
    </row>
    <row r="1083" spans="2:7" x14ac:dyDescent="0.2">
      <c r="B1083" s="124"/>
      <c r="C1083" s="126"/>
      <c r="D1083" s="124"/>
      <c r="E1083" s="121">
        <f t="shared" si="34"/>
        <v>0</v>
      </c>
      <c r="F1083" s="125">
        <f t="shared" si="35"/>
        <v>0</v>
      </c>
      <c r="G1083" s="123"/>
    </row>
    <row r="1084" spans="2:7" x14ac:dyDescent="0.2">
      <c r="B1084" s="124"/>
      <c r="C1084" s="126"/>
      <c r="D1084" s="124"/>
      <c r="E1084" s="121">
        <f t="shared" si="34"/>
        <v>0</v>
      </c>
      <c r="F1084" s="125">
        <f t="shared" si="35"/>
        <v>0</v>
      </c>
      <c r="G1084" s="123"/>
    </row>
    <row r="1085" spans="2:7" x14ac:dyDescent="0.2">
      <c r="B1085" s="124"/>
      <c r="C1085" s="126"/>
      <c r="D1085" s="124"/>
      <c r="E1085" s="121">
        <f t="shared" si="34"/>
        <v>0</v>
      </c>
      <c r="F1085" s="125">
        <f t="shared" si="35"/>
        <v>0</v>
      </c>
      <c r="G1085" s="123"/>
    </row>
    <row r="1086" spans="2:7" x14ac:dyDescent="0.2">
      <c r="B1086" s="124"/>
      <c r="C1086" s="126"/>
      <c r="D1086" s="124"/>
      <c r="E1086" s="121">
        <f t="shared" si="34"/>
        <v>0</v>
      </c>
      <c r="F1086" s="125">
        <f t="shared" si="35"/>
        <v>0</v>
      </c>
      <c r="G1086" s="123"/>
    </row>
    <row r="1087" spans="2:7" x14ac:dyDescent="0.2">
      <c r="B1087" s="124"/>
      <c r="C1087" s="126"/>
      <c r="D1087" s="124"/>
      <c r="E1087" s="121">
        <f t="shared" si="34"/>
        <v>0</v>
      </c>
      <c r="F1087" s="125">
        <f t="shared" si="35"/>
        <v>0</v>
      </c>
      <c r="G1087" s="123"/>
    </row>
    <row r="1088" spans="2:7" x14ac:dyDescent="0.2">
      <c r="B1088" s="124"/>
      <c r="C1088" s="126"/>
      <c r="D1088" s="124"/>
      <c r="E1088" s="121">
        <f t="shared" si="34"/>
        <v>0</v>
      </c>
      <c r="F1088" s="125">
        <f t="shared" si="35"/>
        <v>0</v>
      </c>
      <c r="G1088" s="123"/>
    </row>
    <row r="1089" spans="2:7" x14ac:dyDescent="0.2">
      <c r="B1089" s="124"/>
      <c r="C1089" s="126"/>
      <c r="D1089" s="124"/>
      <c r="E1089" s="121">
        <f t="shared" si="34"/>
        <v>0</v>
      </c>
      <c r="F1089" s="125">
        <f t="shared" si="35"/>
        <v>0</v>
      </c>
      <c r="G1089" s="123"/>
    </row>
    <row r="1090" spans="2:7" x14ac:dyDescent="0.2">
      <c r="B1090" s="124"/>
      <c r="C1090" s="126"/>
      <c r="D1090" s="124"/>
      <c r="E1090" s="121">
        <f t="shared" si="34"/>
        <v>0</v>
      </c>
      <c r="F1090" s="125">
        <f t="shared" si="35"/>
        <v>0</v>
      </c>
      <c r="G1090" s="123"/>
    </row>
    <row r="1091" spans="2:7" x14ac:dyDescent="0.2">
      <c r="B1091" s="124"/>
      <c r="C1091" s="126"/>
      <c r="D1091" s="124"/>
      <c r="E1091" s="121">
        <f t="shared" si="34"/>
        <v>0</v>
      </c>
      <c r="F1091" s="125">
        <f t="shared" si="35"/>
        <v>0</v>
      </c>
      <c r="G1091" s="123"/>
    </row>
    <row r="1092" spans="2:7" x14ac:dyDescent="0.2">
      <c r="B1092" s="124"/>
      <c r="C1092" s="126"/>
      <c r="D1092" s="124"/>
      <c r="E1092" s="121">
        <f t="shared" si="34"/>
        <v>0</v>
      </c>
      <c r="F1092" s="125">
        <f t="shared" si="35"/>
        <v>0</v>
      </c>
      <c r="G1092" s="123"/>
    </row>
    <row r="1093" spans="2:7" x14ac:dyDescent="0.2">
      <c r="B1093" s="124"/>
      <c r="C1093" s="126"/>
      <c r="D1093" s="124"/>
      <c r="E1093" s="121">
        <f t="shared" si="34"/>
        <v>0</v>
      </c>
      <c r="F1093" s="125">
        <f t="shared" si="35"/>
        <v>0</v>
      </c>
      <c r="G1093" s="123"/>
    </row>
    <row r="1094" spans="2:7" x14ac:dyDescent="0.2">
      <c r="B1094" s="124"/>
      <c r="C1094" s="126"/>
      <c r="D1094" s="124"/>
      <c r="E1094" s="121">
        <f t="shared" si="34"/>
        <v>0</v>
      </c>
      <c r="F1094" s="125">
        <f t="shared" si="35"/>
        <v>0</v>
      </c>
      <c r="G1094" s="123"/>
    </row>
    <row r="1095" spans="2:7" x14ac:dyDescent="0.2">
      <c r="B1095" s="124"/>
      <c r="C1095" s="126"/>
      <c r="D1095" s="124"/>
      <c r="E1095" s="121">
        <f t="shared" si="34"/>
        <v>0</v>
      </c>
      <c r="F1095" s="125">
        <f t="shared" si="35"/>
        <v>0</v>
      </c>
      <c r="G1095" s="123"/>
    </row>
    <row r="1096" spans="2:7" x14ac:dyDescent="0.2">
      <c r="B1096" s="124"/>
      <c r="C1096" s="126"/>
      <c r="D1096" s="124"/>
      <c r="E1096" s="121">
        <f t="shared" si="34"/>
        <v>0</v>
      </c>
      <c r="F1096" s="125">
        <f t="shared" si="35"/>
        <v>0</v>
      </c>
      <c r="G1096" s="123"/>
    </row>
    <row r="1097" spans="2:7" x14ac:dyDescent="0.2">
      <c r="B1097" s="124"/>
      <c r="C1097" s="126"/>
      <c r="D1097" s="124"/>
      <c r="E1097" s="121">
        <f t="shared" si="34"/>
        <v>0</v>
      </c>
      <c r="F1097" s="125">
        <f t="shared" si="35"/>
        <v>0</v>
      </c>
      <c r="G1097" s="123"/>
    </row>
    <row r="1098" spans="2:7" x14ac:dyDescent="0.2">
      <c r="B1098" s="124"/>
      <c r="C1098" s="126"/>
      <c r="D1098" s="124"/>
      <c r="E1098" s="121">
        <f t="shared" si="34"/>
        <v>0</v>
      </c>
      <c r="F1098" s="125">
        <f t="shared" si="35"/>
        <v>0</v>
      </c>
      <c r="G1098" s="123"/>
    </row>
    <row r="1099" spans="2:7" x14ac:dyDescent="0.2">
      <c r="B1099" s="124"/>
      <c r="C1099" s="126"/>
      <c r="D1099" s="124"/>
      <c r="E1099" s="121">
        <f t="shared" si="34"/>
        <v>0</v>
      </c>
      <c r="F1099" s="125">
        <f t="shared" si="35"/>
        <v>0</v>
      </c>
      <c r="G1099" s="123"/>
    </row>
    <row r="1100" spans="2:7" x14ac:dyDescent="0.2">
      <c r="B1100" s="124"/>
      <c r="C1100" s="126"/>
      <c r="D1100" s="124"/>
      <c r="E1100" s="121">
        <f t="shared" si="34"/>
        <v>0</v>
      </c>
      <c r="F1100" s="125">
        <f t="shared" si="35"/>
        <v>0</v>
      </c>
      <c r="G1100" s="123"/>
    </row>
    <row r="1101" spans="2:7" x14ac:dyDescent="0.2">
      <c r="B1101" s="124"/>
      <c r="C1101" s="126"/>
      <c r="D1101" s="124"/>
      <c r="E1101" s="121">
        <f t="shared" si="34"/>
        <v>0</v>
      </c>
      <c r="F1101" s="125">
        <f t="shared" si="35"/>
        <v>0</v>
      </c>
      <c r="G1101" s="123"/>
    </row>
    <row r="1102" spans="2:7" x14ac:dyDescent="0.2">
      <c r="B1102" s="124"/>
      <c r="C1102" s="126"/>
      <c r="D1102" s="124"/>
      <c r="E1102" s="121">
        <f t="shared" si="34"/>
        <v>0</v>
      </c>
      <c r="F1102" s="125">
        <f t="shared" si="35"/>
        <v>0</v>
      </c>
      <c r="G1102" s="123"/>
    </row>
    <row r="1103" spans="2:7" x14ac:dyDescent="0.2">
      <c r="B1103" s="124"/>
      <c r="C1103" s="126"/>
      <c r="D1103" s="124"/>
      <c r="E1103" s="121">
        <f t="shared" si="34"/>
        <v>0</v>
      </c>
      <c r="F1103" s="125">
        <f t="shared" si="35"/>
        <v>0</v>
      </c>
      <c r="G1103" s="123"/>
    </row>
    <row r="1104" spans="2:7" x14ac:dyDescent="0.2">
      <c r="B1104" s="124"/>
      <c r="C1104" s="126"/>
      <c r="D1104" s="124"/>
      <c r="E1104" s="121">
        <f t="shared" si="34"/>
        <v>0</v>
      </c>
      <c r="F1104" s="125">
        <f t="shared" si="35"/>
        <v>0</v>
      </c>
      <c r="G1104" s="123"/>
    </row>
    <row r="1105" spans="2:7" x14ac:dyDescent="0.2">
      <c r="B1105" s="124"/>
      <c r="C1105" s="126"/>
      <c r="D1105" s="124"/>
      <c r="E1105" s="121">
        <f t="shared" si="34"/>
        <v>0</v>
      </c>
      <c r="F1105" s="125">
        <f t="shared" si="35"/>
        <v>0</v>
      </c>
      <c r="G1105" s="123"/>
    </row>
    <row r="1106" spans="2:7" x14ac:dyDescent="0.2">
      <c r="B1106" s="124"/>
      <c r="C1106" s="126"/>
      <c r="D1106" s="124"/>
      <c r="E1106" s="121">
        <f t="shared" si="34"/>
        <v>0</v>
      </c>
      <c r="F1106" s="125">
        <f t="shared" si="35"/>
        <v>0</v>
      </c>
      <c r="G1106" s="123"/>
    </row>
    <row r="1107" spans="2:7" x14ac:dyDescent="0.2">
      <c r="B1107" s="124"/>
      <c r="C1107" s="126"/>
      <c r="D1107" s="124"/>
      <c r="E1107" s="121">
        <f t="shared" si="34"/>
        <v>0</v>
      </c>
      <c r="F1107" s="125">
        <f t="shared" si="35"/>
        <v>0</v>
      </c>
      <c r="G1107" s="123"/>
    </row>
    <row r="1108" spans="2:7" x14ac:dyDescent="0.2">
      <c r="B1108" s="124"/>
      <c r="C1108" s="126"/>
      <c r="D1108" s="124"/>
      <c r="E1108" s="121">
        <f t="shared" si="34"/>
        <v>0</v>
      </c>
      <c r="F1108" s="125">
        <f t="shared" si="35"/>
        <v>0</v>
      </c>
      <c r="G1108" s="123"/>
    </row>
    <row r="1109" spans="2:7" x14ac:dyDescent="0.2">
      <c r="B1109" s="124"/>
      <c r="C1109" s="126"/>
      <c r="D1109" s="124"/>
      <c r="E1109" s="121">
        <f t="shared" si="34"/>
        <v>0</v>
      </c>
      <c r="F1109" s="125">
        <f t="shared" si="35"/>
        <v>0</v>
      </c>
      <c r="G1109" s="123"/>
    </row>
    <row r="1110" spans="2:7" x14ac:dyDescent="0.2">
      <c r="B1110" s="124"/>
      <c r="C1110" s="126"/>
      <c r="D1110" s="124"/>
      <c r="E1110" s="121">
        <f t="shared" si="34"/>
        <v>0</v>
      </c>
      <c r="F1110" s="125">
        <f t="shared" si="35"/>
        <v>0</v>
      </c>
      <c r="G1110" s="123"/>
    </row>
    <row r="1111" spans="2:7" x14ac:dyDescent="0.2">
      <c r="B1111" s="124"/>
      <c r="C1111" s="126"/>
      <c r="D1111" s="124"/>
      <c r="E1111" s="121">
        <f t="shared" si="34"/>
        <v>0</v>
      </c>
      <c r="F1111" s="125">
        <f t="shared" si="35"/>
        <v>0</v>
      </c>
      <c r="G1111" s="123"/>
    </row>
    <row r="1112" spans="2:7" x14ac:dyDescent="0.2">
      <c r="B1112" s="124"/>
      <c r="C1112" s="126"/>
      <c r="D1112" s="124"/>
      <c r="E1112" s="121">
        <f t="shared" si="34"/>
        <v>0</v>
      </c>
      <c r="F1112" s="125">
        <f t="shared" si="35"/>
        <v>0</v>
      </c>
      <c r="G1112" s="123"/>
    </row>
    <row r="1113" spans="2:7" x14ac:dyDescent="0.2">
      <c r="B1113" s="124"/>
      <c r="C1113" s="126"/>
      <c r="D1113" s="124"/>
      <c r="E1113" s="121">
        <f t="shared" si="34"/>
        <v>0</v>
      </c>
      <c r="F1113" s="125">
        <f t="shared" si="35"/>
        <v>0</v>
      </c>
      <c r="G1113" s="123"/>
    </row>
    <row r="1114" spans="2:7" x14ac:dyDescent="0.2">
      <c r="B1114" s="124"/>
      <c r="C1114" s="126"/>
      <c r="D1114" s="124"/>
      <c r="E1114" s="121">
        <f t="shared" si="34"/>
        <v>0</v>
      </c>
      <c r="F1114" s="125">
        <f t="shared" si="35"/>
        <v>0</v>
      </c>
      <c r="G1114" s="123"/>
    </row>
    <row r="1115" spans="2:7" x14ac:dyDescent="0.2">
      <c r="B1115" s="124"/>
      <c r="C1115" s="126"/>
      <c r="D1115" s="124"/>
      <c r="E1115" s="121">
        <f t="shared" si="34"/>
        <v>0</v>
      </c>
      <c r="F1115" s="125">
        <f t="shared" si="35"/>
        <v>0</v>
      </c>
      <c r="G1115" s="123"/>
    </row>
    <row r="1116" spans="2:7" x14ac:dyDescent="0.2">
      <c r="B1116" s="124"/>
      <c r="C1116" s="126"/>
      <c r="D1116" s="124"/>
      <c r="E1116" s="121">
        <f t="shared" si="34"/>
        <v>0</v>
      </c>
      <c r="F1116" s="125">
        <f t="shared" si="35"/>
        <v>0</v>
      </c>
      <c r="G1116" s="123"/>
    </row>
    <row r="1117" spans="2:7" x14ac:dyDescent="0.2">
      <c r="B1117" s="124"/>
      <c r="C1117" s="126"/>
      <c r="D1117" s="124"/>
      <c r="E1117" s="121">
        <f t="shared" si="34"/>
        <v>0</v>
      </c>
      <c r="F1117" s="125">
        <f t="shared" si="35"/>
        <v>0</v>
      </c>
      <c r="G1117" s="123"/>
    </row>
    <row r="1118" spans="2:7" x14ac:dyDescent="0.2">
      <c r="B1118" s="124"/>
      <c r="C1118" s="126"/>
      <c r="D1118" s="124"/>
      <c r="E1118" s="121">
        <f t="shared" si="34"/>
        <v>0</v>
      </c>
      <c r="F1118" s="125">
        <f t="shared" si="35"/>
        <v>0</v>
      </c>
      <c r="G1118" s="123"/>
    </row>
    <row r="1119" spans="2:7" x14ac:dyDescent="0.2">
      <c r="B1119" s="124"/>
      <c r="C1119" s="126"/>
      <c r="D1119" s="124"/>
      <c r="E1119" s="121">
        <f t="shared" si="34"/>
        <v>0</v>
      </c>
      <c r="F1119" s="125">
        <f t="shared" si="35"/>
        <v>0</v>
      </c>
      <c r="G1119" s="123"/>
    </row>
    <row r="1120" spans="2:7" x14ac:dyDescent="0.2">
      <c r="B1120" s="124"/>
      <c r="C1120" s="126"/>
      <c r="D1120" s="124"/>
      <c r="E1120" s="121">
        <f t="shared" si="34"/>
        <v>0</v>
      </c>
      <c r="F1120" s="125">
        <f t="shared" si="35"/>
        <v>0</v>
      </c>
      <c r="G1120" s="123"/>
    </row>
    <row r="1121" spans="2:7" x14ac:dyDescent="0.2">
      <c r="B1121" s="124"/>
      <c r="C1121" s="126"/>
      <c r="D1121" s="124"/>
      <c r="E1121" s="121">
        <f t="shared" si="34"/>
        <v>0</v>
      </c>
      <c r="F1121" s="125">
        <f t="shared" si="35"/>
        <v>0</v>
      </c>
      <c r="G1121" s="123"/>
    </row>
    <row r="1122" spans="2:7" x14ac:dyDescent="0.2">
      <c r="B1122" s="124"/>
      <c r="C1122" s="126"/>
      <c r="D1122" s="124"/>
      <c r="E1122" s="121">
        <f t="shared" si="34"/>
        <v>0</v>
      </c>
      <c r="F1122" s="125">
        <f t="shared" si="35"/>
        <v>0</v>
      </c>
      <c r="G1122" s="123"/>
    </row>
    <row r="1123" spans="2:7" x14ac:dyDescent="0.2">
      <c r="B1123" s="124"/>
      <c r="C1123" s="126"/>
      <c r="D1123" s="124"/>
      <c r="E1123" s="121">
        <f t="shared" si="34"/>
        <v>0</v>
      </c>
      <c r="F1123" s="125">
        <f t="shared" si="35"/>
        <v>0</v>
      </c>
      <c r="G1123" s="123"/>
    </row>
    <row r="1124" spans="2:7" x14ac:dyDescent="0.2">
      <c r="B1124" s="124"/>
      <c r="C1124" s="126"/>
      <c r="D1124" s="124"/>
      <c r="E1124" s="121">
        <f t="shared" si="34"/>
        <v>0</v>
      </c>
      <c r="F1124" s="125">
        <f t="shared" si="35"/>
        <v>0</v>
      </c>
      <c r="G1124" s="123"/>
    </row>
    <row r="1125" spans="2:7" x14ac:dyDescent="0.2">
      <c r="B1125" s="124"/>
      <c r="C1125" s="126"/>
      <c r="D1125" s="124"/>
      <c r="E1125" s="121">
        <f t="shared" si="34"/>
        <v>0</v>
      </c>
      <c r="F1125" s="125">
        <f t="shared" si="35"/>
        <v>0</v>
      </c>
      <c r="G1125" s="123"/>
    </row>
    <row r="1126" spans="2:7" x14ac:dyDescent="0.2">
      <c r="B1126" s="124"/>
      <c r="C1126" s="126"/>
      <c r="D1126" s="124"/>
      <c r="E1126" s="121">
        <f t="shared" si="34"/>
        <v>0</v>
      </c>
      <c r="F1126" s="125">
        <f t="shared" si="35"/>
        <v>0</v>
      </c>
      <c r="G1126" s="123"/>
    </row>
    <row r="1127" spans="2:7" x14ac:dyDescent="0.2">
      <c r="B1127" s="124"/>
      <c r="C1127" s="126"/>
      <c r="D1127" s="124"/>
      <c r="E1127" s="121">
        <f t="shared" si="34"/>
        <v>0</v>
      </c>
      <c r="F1127" s="125">
        <f t="shared" si="35"/>
        <v>0</v>
      </c>
      <c r="G1127" s="123"/>
    </row>
    <row r="1128" spans="2:7" x14ac:dyDescent="0.2">
      <c r="B1128" s="124"/>
      <c r="C1128" s="126"/>
      <c r="D1128" s="124"/>
      <c r="E1128" s="121">
        <f t="shared" si="34"/>
        <v>0</v>
      </c>
      <c r="F1128" s="125">
        <f t="shared" si="35"/>
        <v>0</v>
      </c>
      <c r="G1128" s="123"/>
    </row>
    <row r="1129" spans="2:7" x14ac:dyDescent="0.2">
      <c r="B1129" s="124"/>
      <c r="C1129" s="126"/>
      <c r="D1129" s="124"/>
      <c r="E1129" s="121">
        <f t="shared" si="34"/>
        <v>0</v>
      </c>
      <c r="F1129" s="125">
        <f t="shared" si="35"/>
        <v>0</v>
      </c>
      <c r="G1129" s="123"/>
    </row>
    <row r="1130" spans="2:7" x14ac:dyDescent="0.2">
      <c r="B1130" s="124"/>
      <c r="C1130" s="126"/>
      <c r="D1130" s="124"/>
      <c r="E1130" s="121">
        <f t="shared" si="34"/>
        <v>0</v>
      </c>
      <c r="F1130" s="125">
        <f t="shared" si="35"/>
        <v>0</v>
      </c>
      <c r="G1130" s="123"/>
    </row>
    <row r="1131" spans="2:7" x14ac:dyDescent="0.2">
      <c r="B1131" s="124"/>
      <c r="C1131" s="126"/>
      <c r="D1131" s="124"/>
      <c r="E1131" s="121">
        <f t="shared" si="34"/>
        <v>0</v>
      </c>
      <c r="F1131" s="125">
        <f t="shared" si="35"/>
        <v>0</v>
      </c>
      <c r="G1131" s="123"/>
    </row>
    <row r="1132" spans="2:7" x14ac:dyDescent="0.2">
      <c r="B1132" s="124"/>
      <c r="C1132" s="126"/>
      <c r="D1132" s="124"/>
      <c r="E1132" s="121">
        <f t="shared" si="34"/>
        <v>0</v>
      </c>
      <c r="F1132" s="125">
        <f t="shared" si="35"/>
        <v>0</v>
      </c>
      <c r="G1132" s="123"/>
    </row>
    <row r="1133" spans="2:7" x14ac:dyDescent="0.2">
      <c r="B1133" s="124"/>
      <c r="C1133" s="126"/>
      <c r="D1133" s="124"/>
      <c r="E1133" s="121">
        <f t="shared" si="34"/>
        <v>0</v>
      </c>
      <c r="F1133" s="125">
        <f t="shared" si="35"/>
        <v>0</v>
      </c>
      <c r="G1133" s="123"/>
    </row>
    <row r="1134" spans="2:7" x14ac:dyDescent="0.2">
      <c r="B1134" s="124"/>
      <c r="C1134" s="126"/>
      <c r="D1134" s="124"/>
      <c r="E1134" s="121">
        <f t="shared" si="34"/>
        <v>0</v>
      </c>
      <c r="F1134" s="125">
        <f t="shared" si="35"/>
        <v>0</v>
      </c>
      <c r="G1134" s="123"/>
    </row>
    <row r="1135" spans="2:7" x14ac:dyDescent="0.2">
      <c r="B1135" s="124"/>
      <c r="C1135" s="126"/>
      <c r="D1135" s="124"/>
      <c r="E1135" s="121">
        <f t="shared" si="34"/>
        <v>0</v>
      </c>
      <c r="F1135" s="125">
        <f t="shared" si="35"/>
        <v>0</v>
      </c>
      <c r="G1135" s="123"/>
    </row>
    <row r="1136" spans="2:7" x14ac:dyDescent="0.2">
      <c r="B1136" s="124"/>
      <c r="C1136" s="126"/>
      <c r="D1136" s="124"/>
      <c r="E1136" s="121">
        <f t="shared" si="34"/>
        <v>0</v>
      </c>
      <c r="F1136" s="125">
        <f t="shared" si="35"/>
        <v>0</v>
      </c>
      <c r="G1136" s="123"/>
    </row>
    <row r="1137" spans="2:7" x14ac:dyDescent="0.2">
      <c r="B1137" s="124"/>
      <c r="C1137" s="126"/>
      <c r="D1137" s="124"/>
      <c r="E1137" s="121">
        <f t="shared" si="34"/>
        <v>0</v>
      </c>
      <c r="F1137" s="125">
        <f t="shared" si="35"/>
        <v>0</v>
      </c>
      <c r="G1137" s="123"/>
    </row>
    <row r="1138" spans="2:7" x14ac:dyDescent="0.2">
      <c r="B1138" s="124"/>
      <c r="C1138" s="126"/>
      <c r="D1138" s="124"/>
      <c r="E1138" s="121">
        <f t="shared" si="34"/>
        <v>0</v>
      </c>
      <c r="F1138" s="125">
        <f t="shared" si="35"/>
        <v>0</v>
      </c>
      <c r="G1138" s="123"/>
    </row>
    <row r="1139" spans="2:7" x14ac:dyDescent="0.2">
      <c r="B1139" s="124"/>
      <c r="C1139" s="126"/>
      <c r="D1139" s="124"/>
      <c r="E1139" s="121">
        <f t="shared" si="34"/>
        <v>0</v>
      </c>
      <c r="F1139" s="125">
        <f t="shared" si="35"/>
        <v>0</v>
      </c>
      <c r="G1139" s="123"/>
    </row>
    <row r="1140" spans="2:7" x14ac:dyDescent="0.2">
      <c r="B1140" s="124"/>
      <c r="C1140" s="126"/>
      <c r="D1140" s="124"/>
      <c r="E1140" s="121">
        <f t="shared" si="34"/>
        <v>0</v>
      </c>
      <c r="F1140" s="125">
        <f t="shared" si="35"/>
        <v>0</v>
      </c>
      <c r="G1140" s="123"/>
    </row>
    <row r="1141" spans="2:7" x14ac:dyDescent="0.2">
      <c r="B1141" s="124"/>
      <c r="C1141" s="126"/>
      <c r="D1141" s="124"/>
      <c r="E1141" s="121">
        <f t="shared" ref="E1141:E1204" si="36">IFERROR(VLOOKUP(C1141,GILookup,2,FALSE),0)</f>
        <v>0</v>
      </c>
      <c r="F1141" s="125">
        <f t="shared" ref="F1141:F1204" si="37">SUM(E1141*D1141)</f>
        <v>0</v>
      </c>
      <c r="G1141" s="123"/>
    </row>
    <row r="1142" spans="2:7" x14ac:dyDescent="0.2">
      <c r="B1142" s="124"/>
      <c r="C1142" s="126"/>
      <c r="D1142" s="124"/>
      <c r="E1142" s="121">
        <f t="shared" si="36"/>
        <v>0</v>
      </c>
      <c r="F1142" s="125">
        <f t="shared" si="37"/>
        <v>0</v>
      </c>
      <c r="G1142" s="123"/>
    </row>
    <row r="1143" spans="2:7" x14ac:dyDescent="0.2">
      <c r="B1143" s="124"/>
      <c r="C1143" s="126"/>
      <c r="D1143" s="124"/>
      <c r="E1143" s="121">
        <f t="shared" si="36"/>
        <v>0</v>
      </c>
      <c r="F1143" s="125">
        <f t="shared" si="37"/>
        <v>0</v>
      </c>
      <c r="G1143" s="123"/>
    </row>
    <row r="1144" spans="2:7" x14ac:dyDescent="0.2">
      <c r="B1144" s="124"/>
      <c r="C1144" s="126"/>
      <c r="D1144" s="124"/>
      <c r="E1144" s="121">
        <f t="shared" si="36"/>
        <v>0</v>
      </c>
      <c r="F1144" s="125">
        <f t="shared" si="37"/>
        <v>0</v>
      </c>
      <c r="G1144" s="123"/>
    </row>
    <row r="1145" spans="2:7" x14ac:dyDescent="0.2">
      <c r="B1145" s="124"/>
      <c r="C1145" s="126"/>
      <c r="D1145" s="124"/>
      <c r="E1145" s="121">
        <f t="shared" si="36"/>
        <v>0</v>
      </c>
      <c r="F1145" s="125">
        <f t="shared" si="37"/>
        <v>0</v>
      </c>
      <c r="G1145" s="123"/>
    </row>
    <row r="1146" spans="2:7" x14ac:dyDescent="0.2">
      <c r="B1146" s="124"/>
      <c r="C1146" s="126"/>
      <c r="D1146" s="124"/>
      <c r="E1146" s="121">
        <f t="shared" si="36"/>
        <v>0</v>
      </c>
      <c r="F1146" s="125">
        <f t="shared" si="37"/>
        <v>0</v>
      </c>
      <c r="G1146" s="123"/>
    </row>
    <row r="1147" spans="2:7" x14ac:dyDescent="0.2">
      <c r="B1147" s="124"/>
      <c r="C1147" s="126"/>
      <c r="D1147" s="124"/>
      <c r="E1147" s="121">
        <f t="shared" si="36"/>
        <v>0</v>
      </c>
      <c r="F1147" s="125">
        <f t="shared" si="37"/>
        <v>0</v>
      </c>
      <c r="G1147" s="123"/>
    </row>
    <row r="1148" spans="2:7" x14ac:dyDescent="0.2">
      <c r="B1148" s="124"/>
      <c r="C1148" s="126"/>
      <c r="D1148" s="124"/>
      <c r="E1148" s="121">
        <f t="shared" si="36"/>
        <v>0</v>
      </c>
      <c r="F1148" s="125">
        <f t="shared" si="37"/>
        <v>0</v>
      </c>
      <c r="G1148" s="123"/>
    </row>
    <row r="1149" spans="2:7" x14ac:dyDescent="0.2">
      <c r="B1149" s="124"/>
      <c r="C1149" s="126"/>
      <c r="D1149" s="124"/>
      <c r="E1149" s="121">
        <f t="shared" si="36"/>
        <v>0</v>
      </c>
      <c r="F1149" s="125">
        <f t="shared" si="37"/>
        <v>0</v>
      </c>
      <c r="G1149" s="123"/>
    </row>
    <row r="1150" spans="2:7" x14ac:dyDescent="0.2">
      <c r="B1150" s="124"/>
      <c r="C1150" s="126"/>
      <c r="D1150" s="124"/>
      <c r="E1150" s="121">
        <f t="shared" si="36"/>
        <v>0</v>
      </c>
      <c r="F1150" s="125">
        <f t="shared" si="37"/>
        <v>0</v>
      </c>
      <c r="G1150" s="123"/>
    </row>
    <row r="1151" spans="2:7" x14ac:dyDescent="0.2">
      <c r="B1151" s="124"/>
      <c r="C1151" s="126"/>
      <c r="D1151" s="124"/>
      <c r="E1151" s="121">
        <f t="shared" si="36"/>
        <v>0</v>
      </c>
      <c r="F1151" s="125">
        <f t="shared" si="37"/>
        <v>0</v>
      </c>
      <c r="G1151" s="123"/>
    </row>
    <row r="1152" spans="2:7" x14ac:dyDescent="0.2">
      <c r="B1152" s="124"/>
      <c r="C1152" s="126"/>
      <c r="D1152" s="124"/>
      <c r="E1152" s="121">
        <f t="shared" si="36"/>
        <v>0</v>
      </c>
      <c r="F1152" s="125">
        <f t="shared" si="37"/>
        <v>0</v>
      </c>
      <c r="G1152" s="123"/>
    </row>
    <row r="1153" spans="2:7" x14ac:dyDescent="0.2">
      <c r="B1153" s="124"/>
      <c r="C1153" s="126"/>
      <c r="D1153" s="124"/>
      <c r="E1153" s="121">
        <f t="shared" si="36"/>
        <v>0</v>
      </c>
      <c r="F1153" s="125">
        <f t="shared" si="37"/>
        <v>0</v>
      </c>
      <c r="G1153" s="123"/>
    </row>
    <row r="1154" spans="2:7" x14ac:dyDescent="0.2">
      <c r="B1154" s="124"/>
      <c r="C1154" s="126"/>
      <c r="D1154" s="124"/>
      <c r="E1154" s="121">
        <f t="shared" si="36"/>
        <v>0</v>
      </c>
      <c r="F1154" s="125">
        <f t="shared" si="37"/>
        <v>0</v>
      </c>
      <c r="G1154" s="123"/>
    </row>
    <row r="1155" spans="2:7" x14ac:dyDescent="0.2">
      <c r="B1155" s="124"/>
      <c r="C1155" s="126"/>
      <c r="D1155" s="124"/>
      <c r="E1155" s="121">
        <f t="shared" si="36"/>
        <v>0</v>
      </c>
      <c r="F1155" s="125">
        <f t="shared" si="37"/>
        <v>0</v>
      </c>
      <c r="G1155" s="123"/>
    </row>
    <row r="1156" spans="2:7" x14ac:dyDescent="0.2">
      <c r="B1156" s="124"/>
      <c r="C1156" s="126"/>
      <c r="D1156" s="124"/>
      <c r="E1156" s="121">
        <f t="shared" si="36"/>
        <v>0</v>
      </c>
      <c r="F1156" s="125">
        <f t="shared" si="37"/>
        <v>0</v>
      </c>
      <c r="G1156" s="123"/>
    </row>
    <row r="1157" spans="2:7" x14ac:dyDescent="0.2">
      <c r="B1157" s="124"/>
      <c r="C1157" s="126"/>
      <c r="D1157" s="124"/>
      <c r="E1157" s="121">
        <f t="shared" si="36"/>
        <v>0</v>
      </c>
      <c r="F1157" s="125">
        <f t="shared" si="37"/>
        <v>0</v>
      </c>
      <c r="G1157" s="123"/>
    </row>
    <row r="1158" spans="2:7" x14ac:dyDescent="0.2">
      <c r="B1158" s="124"/>
      <c r="C1158" s="126"/>
      <c r="D1158" s="124"/>
      <c r="E1158" s="121">
        <f t="shared" si="36"/>
        <v>0</v>
      </c>
      <c r="F1158" s="125">
        <f t="shared" si="37"/>
        <v>0</v>
      </c>
      <c r="G1158" s="123"/>
    </row>
    <row r="1159" spans="2:7" x14ac:dyDescent="0.2">
      <c r="B1159" s="124"/>
      <c r="C1159" s="126"/>
      <c r="D1159" s="124"/>
      <c r="E1159" s="121">
        <f t="shared" si="36"/>
        <v>0</v>
      </c>
      <c r="F1159" s="125">
        <f t="shared" si="37"/>
        <v>0</v>
      </c>
      <c r="G1159" s="123"/>
    </row>
    <row r="1160" spans="2:7" x14ac:dyDescent="0.2">
      <c r="B1160" s="124"/>
      <c r="C1160" s="126"/>
      <c r="D1160" s="124"/>
      <c r="E1160" s="121">
        <f t="shared" si="36"/>
        <v>0</v>
      </c>
      <c r="F1160" s="125">
        <f t="shared" si="37"/>
        <v>0</v>
      </c>
      <c r="G1160" s="123"/>
    </row>
    <row r="1161" spans="2:7" x14ac:dyDescent="0.2">
      <c r="B1161" s="124"/>
      <c r="C1161" s="126"/>
      <c r="D1161" s="124"/>
      <c r="E1161" s="121">
        <f t="shared" si="36"/>
        <v>0</v>
      </c>
      <c r="F1161" s="125">
        <f t="shared" si="37"/>
        <v>0</v>
      </c>
      <c r="G1161" s="123"/>
    </row>
    <row r="1162" spans="2:7" x14ac:dyDescent="0.2">
      <c r="B1162" s="124"/>
      <c r="C1162" s="126"/>
      <c r="D1162" s="124"/>
      <c r="E1162" s="121">
        <f t="shared" si="36"/>
        <v>0</v>
      </c>
      <c r="F1162" s="125">
        <f t="shared" si="37"/>
        <v>0</v>
      </c>
      <c r="G1162" s="123"/>
    </row>
    <row r="1163" spans="2:7" x14ac:dyDescent="0.2">
      <c r="B1163" s="124"/>
      <c r="C1163" s="126"/>
      <c r="D1163" s="124"/>
      <c r="E1163" s="121">
        <f t="shared" si="36"/>
        <v>0</v>
      </c>
      <c r="F1163" s="125">
        <f t="shared" si="37"/>
        <v>0</v>
      </c>
      <c r="G1163" s="123"/>
    </row>
    <row r="1164" spans="2:7" x14ac:dyDescent="0.2">
      <c r="B1164" s="124"/>
      <c r="C1164" s="126"/>
      <c r="D1164" s="124"/>
      <c r="E1164" s="121">
        <f t="shared" si="36"/>
        <v>0</v>
      </c>
      <c r="F1164" s="125">
        <f t="shared" si="37"/>
        <v>0</v>
      </c>
      <c r="G1164" s="123"/>
    </row>
    <row r="1165" spans="2:7" x14ac:dyDescent="0.2">
      <c r="B1165" s="124"/>
      <c r="C1165" s="126"/>
      <c r="D1165" s="124"/>
      <c r="E1165" s="121">
        <f t="shared" si="36"/>
        <v>0</v>
      </c>
      <c r="F1165" s="125">
        <f t="shared" si="37"/>
        <v>0</v>
      </c>
      <c r="G1165" s="123"/>
    </row>
    <row r="1166" spans="2:7" x14ac:dyDescent="0.2">
      <c r="B1166" s="124"/>
      <c r="C1166" s="126"/>
      <c r="D1166" s="124"/>
      <c r="E1166" s="121">
        <f t="shared" si="36"/>
        <v>0</v>
      </c>
      <c r="F1166" s="125">
        <f t="shared" si="37"/>
        <v>0</v>
      </c>
      <c r="G1166" s="123"/>
    </row>
    <row r="1167" spans="2:7" x14ac:dyDescent="0.2">
      <c r="B1167" s="124"/>
      <c r="C1167" s="126"/>
      <c r="D1167" s="124"/>
      <c r="E1167" s="121">
        <f t="shared" si="36"/>
        <v>0</v>
      </c>
      <c r="F1167" s="125">
        <f t="shared" si="37"/>
        <v>0</v>
      </c>
      <c r="G1167" s="123"/>
    </row>
    <row r="1168" spans="2:7" x14ac:dyDescent="0.2">
      <c r="B1168" s="124"/>
      <c r="C1168" s="126"/>
      <c r="D1168" s="124"/>
      <c r="E1168" s="121">
        <f t="shared" si="36"/>
        <v>0</v>
      </c>
      <c r="F1168" s="125">
        <f t="shared" si="37"/>
        <v>0</v>
      </c>
      <c r="G1168" s="123"/>
    </row>
    <row r="1169" spans="2:7" x14ac:dyDescent="0.2">
      <c r="B1169" s="124"/>
      <c r="C1169" s="126"/>
      <c r="D1169" s="124"/>
      <c r="E1169" s="121">
        <f t="shared" si="36"/>
        <v>0</v>
      </c>
      <c r="F1169" s="125">
        <f t="shared" si="37"/>
        <v>0</v>
      </c>
      <c r="G1169" s="123"/>
    </row>
    <row r="1170" spans="2:7" x14ac:dyDescent="0.2">
      <c r="B1170" s="124"/>
      <c r="C1170" s="126"/>
      <c r="D1170" s="124"/>
      <c r="E1170" s="121">
        <f t="shared" si="36"/>
        <v>0</v>
      </c>
      <c r="F1170" s="125">
        <f t="shared" si="37"/>
        <v>0</v>
      </c>
      <c r="G1170" s="123"/>
    </row>
    <row r="1171" spans="2:7" x14ac:dyDescent="0.2">
      <c r="B1171" s="124"/>
      <c r="C1171" s="126"/>
      <c r="D1171" s="124"/>
      <c r="E1171" s="121">
        <f t="shared" si="36"/>
        <v>0</v>
      </c>
      <c r="F1171" s="125">
        <f t="shared" si="37"/>
        <v>0</v>
      </c>
      <c r="G1171" s="123"/>
    </row>
    <row r="1172" spans="2:7" x14ac:dyDescent="0.2">
      <c r="B1172" s="124"/>
      <c r="C1172" s="126"/>
      <c r="D1172" s="124"/>
      <c r="E1172" s="121">
        <f t="shared" si="36"/>
        <v>0</v>
      </c>
      <c r="F1172" s="125">
        <f t="shared" si="37"/>
        <v>0</v>
      </c>
      <c r="G1172" s="123"/>
    </row>
    <row r="1173" spans="2:7" x14ac:dyDescent="0.2">
      <c r="B1173" s="124"/>
      <c r="C1173" s="126"/>
      <c r="D1173" s="124"/>
      <c r="E1173" s="121">
        <f t="shared" si="36"/>
        <v>0</v>
      </c>
      <c r="F1173" s="125">
        <f t="shared" si="37"/>
        <v>0</v>
      </c>
      <c r="G1173" s="123"/>
    </row>
    <row r="1174" spans="2:7" x14ac:dyDescent="0.2">
      <c r="B1174" s="124"/>
      <c r="C1174" s="126"/>
      <c r="D1174" s="124"/>
      <c r="E1174" s="121">
        <f t="shared" si="36"/>
        <v>0</v>
      </c>
      <c r="F1174" s="125">
        <f t="shared" si="37"/>
        <v>0</v>
      </c>
      <c r="G1174" s="123"/>
    </row>
    <row r="1175" spans="2:7" x14ac:dyDescent="0.2">
      <c r="B1175" s="124"/>
      <c r="C1175" s="126"/>
      <c r="D1175" s="124"/>
      <c r="E1175" s="121">
        <f t="shared" si="36"/>
        <v>0</v>
      </c>
      <c r="F1175" s="125">
        <f t="shared" si="37"/>
        <v>0</v>
      </c>
      <c r="G1175" s="123"/>
    </row>
    <row r="1176" spans="2:7" x14ac:dyDescent="0.2">
      <c r="B1176" s="124"/>
      <c r="C1176" s="126"/>
      <c r="D1176" s="124"/>
      <c r="E1176" s="121">
        <f t="shared" si="36"/>
        <v>0</v>
      </c>
      <c r="F1176" s="125">
        <f t="shared" si="37"/>
        <v>0</v>
      </c>
      <c r="G1176" s="123"/>
    </row>
    <row r="1177" spans="2:7" x14ac:dyDescent="0.2">
      <c r="B1177" s="124"/>
      <c r="C1177" s="126"/>
      <c r="D1177" s="124"/>
      <c r="E1177" s="121">
        <f t="shared" si="36"/>
        <v>0</v>
      </c>
      <c r="F1177" s="125">
        <f t="shared" si="37"/>
        <v>0</v>
      </c>
      <c r="G1177" s="123"/>
    </row>
    <row r="1178" spans="2:7" x14ac:dyDescent="0.2">
      <c r="B1178" s="124"/>
      <c r="C1178" s="126"/>
      <c r="D1178" s="124"/>
      <c r="E1178" s="121">
        <f t="shared" si="36"/>
        <v>0</v>
      </c>
      <c r="F1178" s="125">
        <f t="shared" si="37"/>
        <v>0</v>
      </c>
      <c r="G1178" s="123"/>
    </row>
    <row r="1179" spans="2:7" x14ac:dyDescent="0.2">
      <c r="B1179" s="124"/>
      <c r="C1179" s="126"/>
      <c r="D1179" s="124"/>
      <c r="E1179" s="121">
        <f t="shared" si="36"/>
        <v>0</v>
      </c>
      <c r="F1179" s="125">
        <f t="shared" si="37"/>
        <v>0</v>
      </c>
      <c r="G1179" s="123"/>
    </row>
    <row r="1180" spans="2:7" x14ac:dyDescent="0.2">
      <c r="B1180" s="124"/>
      <c r="C1180" s="126"/>
      <c r="D1180" s="124"/>
      <c r="E1180" s="121">
        <f t="shared" si="36"/>
        <v>0</v>
      </c>
      <c r="F1180" s="125">
        <f t="shared" si="37"/>
        <v>0</v>
      </c>
      <c r="G1180" s="123"/>
    </row>
    <row r="1181" spans="2:7" x14ac:dyDescent="0.2">
      <c r="B1181" s="124"/>
      <c r="C1181" s="126"/>
      <c r="D1181" s="124"/>
      <c r="E1181" s="121">
        <f t="shared" si="36"/>
        <v>0</v>
      </c>
      <c r="F1181" s="125">
        <f t="shared" si="37"/>
        <v>0</v>
      </c>
      <c r="G1181" s="123"/>
    </row>
    <row r="1182" spans="2:7" x14ac:dyDescent="0.2">
      <c r="B1182" s="124"/>
      <c r="C1182" s="126"/>
      <c r="D1182" s="124"/>
      <c r="E1182" s="121">
        <f t="shared" si="36"/>
        <v>0</v>
      </c>
      <c r="F1182" s="125">
        <f t="shared" si="37"/>
        <v>0</v>
      </c>
      <c r="G1182" s="123"/>
    </row>
    <row r="1183" spans="2:7" x14ac:dyDescent="0.2">
      <c r="B1183" s="124"/>
      <c r="C1183" s="126"/>
      <c r="D1183" s="124"/>
      <c r="E1183" s="121">
        <f t="shared" si="36"/>
        <v>0</v>
      </c>
      <c r="F1183" s="125">
        <f t="shared" si="37"/>
        <v>0</v>
      </c>
      <c r="G1183" s="123"/>
    </row>
    <row r="1184" spans="2:7" x14ac:dyDescent="0.2">
      <c r="B1184" s="124"/>
      <c r="C1184" s="126"/>
      <c r="D1184" s="124"/>
      <c r="E1184" s="121">
        <f t="shared" si="36"/>
        <v>0</v>
      </c>
      <c r="F1184" s="125">
        <f t="shared" si="37"/>
        <v>0</v>
      </c>
      <c r="G1184" s="123"/>
    </row>
    <row r="1185" spans="2:7" x14ac:dyDescent="0.2">
      <c r="B1185" s="124"/>
      <c r="C1185" s="126"/>
      <c r="D1185" s="124"/>
      <c r="E1185" s="121">
        <f t="shared" si="36"/>
        <v>0</v>
      </c>
      <c r="F1185" s="125">
        <f t="shared" si="37"/>
        <v>0</v>
      </c>
      <c r="G1185" s="123"/>
    </row>
    <row r="1186" spans="2:7" x14ac:dyDescent="0.2">
      <c r="B1186" s="124"/>
      <c r="C1186" s="126"/>
      <c r="D1186" s="124"/>
      <c r="E1186" s="121">
        <f t="shared" si="36"/>
        <v>0</v>
      </c>
      <c r="F1186" s="125">
        <f t="shared" si="37"/>
        <v>0</v>
      </c>
      <c r="G1186" s="123"/>
    </row>
    <row r="1187" spans="2:7" x14ac:dyDescent="0.2">
      <c r="B1187" s="124"/>
      <c r="C1187" s="126"/>
      <c r="D1187" s="124"/>
      <c r="E1187" s="121">
        <f t="shared" si="36"/>
        <v>0</v>
      </c>
      <c r="F1187" s="125">
        <f t="shared" si="37"/>
        <v>0</v>
      </c>
      <c r="G1187" s="123"/>
    </row>
    <row r="1188" spans="2:7" x14ac:dyDescent="0.2">
      <c r="B1188" s="124"/>
      <c r="C1188" s="126"/>
      <c r="D1188" s="124"/>
      <c r="E1188" s="121">
        <f t="shared" si="36"/>
        <v>0</v>
      </c>
      <c r="F1188" s="125">
        <f t="shared" si="37"/>
        <v>0</v>
      </c>
      <c r="G1188" s="123"/>
    </row>
    <row r="1189" spans="2:7" x14ac:dyDescent="0.2">
      <c r="B1189" s="124"/>
      <c r="C1189" s="126"/>
      <c r="D1189" s="124"/>
      <c r="E1189" s="121">
        <f t="shared" si="36"/>
        <v>0</v>
      </c>
      <c r="F1189" s="125">
        <f t="shared" si="37"/>
        <v>0</v>
      </c>
      <c r="G1189" s="123"/>
    </row>
    <row r="1190" spans="2:7" x14ac:dyDescent="0.2">
      <c r="B1190" s="124"/>
      <c r="C1190" s="126"/>
      <c r="D1190" s="124"/>
      <c r="E1190" s="121">
        <f t="shared" si="36"/>
        <v>0</v>
      </c>
      <c r="F1190" s="125">
        <f t="shared" si="37"/>
        <v>0</v>
      </c>
      <c r="G1190" s="123"/>
    </row>
    <row r="1191" spans="2:7" x14ac:dyDescent="0.2">
      <c r="B1191" s="124"/>
      <c r="C1191" s="126"/>
      <c r="D1191" s="124"/>
      <c r="E1191" s="121">
        <f t="shared" si="36"/>
        <v>0</v>
      </c>
      <c r="F1191" s="125">
        <f t="shared" si="37"/>
        <v>0</v>
      </c>
      <c r="G1191" s="123"/>
    </row>
    <row r="1192" spans="2:7" x14ac:dyDescent="0.2">
      <c r="B1192" s="124"/>
      <c r="C1192" s="126"/>
      <c r="D1192" s="124"/>
      <c r="E1192" s="121">
        <f t="shared" si="36"/>
        <v>0</v>
      </c>
      <c r="F1192" s="125">
        <f t="shared" si="37"/>
        <v>0</v>
      </c>
      <c r="G1192" s="123"/>
    </row>
    <row r="1193" spans="2:7" x14ac:dyDescent="0.2">
      <c r="B1193" s="124"/>
      <c r="C1193" s="126"/>
      <c r="D1193" s="124"/>
      <c r="E1193" s="121">
        <f t="shared" si="36"/>
        <v>0</v>
      </c>
      <c r="F1193" s="125">
        <f t="shared" si="37"/>
        <v>0</v>
      </c>
      <c r="G1193" s="123"/>
    </row>
    <row r="1194" spans="2:7" x14ac:dyDescent="0.2">
      <c r="B1194" s="124"/>
      <c r="C1194" s="126"/>
      <c r="D1194" s="124"/>
      <c r="E1194" s="121">
        <f t="shared" si="36"/>
        <v>0</v>
      </c>
      <c r="F1194" s="125">
        <f t="shared" si="37"/>
        <v>0</v>
      </c>
      <c r="G1194" s="123"/>
    </row>
    <row r="1195" spans="2:7" x14ac:dyDescent="0.2">
      <c r="B1195" s="124"/>
      <c r="C1195" s="126"/>
      <c r="D1195" s="124"/>
      <c r="E1195" s="121">
        <f t="shared" si="36"/>
        <v>0</v>
      </c>
      <c r="F1195" s="125">
        <f t="shared" si="37"/>
        <v>0</v>
      </c>
      <c r="G1195" s="123"/>
    </row>
    <row r="1196" spans="2:7" x14ac:dyDescent="0.2">
      <c r="B1196" s="124"/>
      <c r="C1196" s="126"/>
      <c r="D1196" s="124"/>
      <c r="E1196" s="121">
        <f t="shared" si="36"/>
        <v>0</v>
      </c>
      <c r="F1196" s="125">
        <f t="shared" si="37"/>
        <v>0</v>
      </c>
      <c r="G1196" s="123"/>
    </row>
    <row r="1197" spans="2:7" x14ac:dyDescent="0.2">
      <c r="B1197" s="124"/>
      <c r="C1197" s="126"/>
      <c r="D1197" s="124"/>
      <c r="E1197" s="121">
        <f t="shared" si="36"/>
        <v>0</v>
      </c>
      <c r="F1197" s="125">
        <f t="shared" si="37"/>
        <v>0</v>
      </c>
      <c r="G1197" s="123"/>
    </row>
    <row r="1198" spans="2:7" x14ac:dyDescent="0.2">
      <c r="B1198" s="124"/>
      <c r="C1198" s="126"/>
      <c r="D1198" s="124"/>
      <c r="E1198" s="121">
        <f t="shared" si="36"/>
        <v>0</v>
      </c>
      <c r="F1198" s="125">
        <f t="shared" si="37"/>
        <v>0</v>
      </c>
      <c r="G1198" s="123"/>
    </row>
    <row r="1199" spans="2:7" x14ac:dyDescent="0.2">
      <c r="B1199" s="124"/>
      <c r="C1199" s="126"/>
      <c r="D1199" s="124"/>
      <c r="E1199" s="121">
        <f t="shared" si="36"/>
        <v>0</v>
      </c>
      <c r="F1199" s="125">
        <f t="shared" si="37"/>
        <v>0</v>
      </c>
      <c r="G1199" s="123"/>
    </row>
    <row r="1200" spans="2:7" x14ac:dyDescent="0.2">
      <c r="B1200" s="124"/>
      <c r="C1200" s="126"/>
      <c r="D1200" s="124"/>
      <c r="E1200" s="121">
        <f t="shared" si="36"/>
        <v>0</v>
      </c>
      <c r="F1200" s="125">
        <f t="shared" si="37"/>
        <v>0</v>
      </c>
      <c r="G1200" s="123"/>
    </row>
    <row r="1201" spans="2:7" x14ac:dyDescent="0.2">
      <c r="B1201" s="124"/>
      <c r="C1201" s="126"/>
      <c r="D1201" s="124"/>
      <c r="E1201" s="121">
        <f t="shared" si="36"/>
        <v>0</v>
      </c>
      <c r="F1201" s="125">
        <f t="shared" si="37"/>
        <v>0</v>
      </c>
      <c r="G1201" s="123"/>
    </row>
    <row r="1202" spans="2:7" x14ac:dyDescent="0.2">
      <c r="B1202" s="124"/>
      <c r="C1202" s="126"/>
      <c r="D1202" s="124"/>
      <c r="E1202" s="121">
        <f t="shared" si="36"/>
        <v>0</v>
      </c>
      <c r="F1202" s="125">
        <f t="shared" si="37"/>
        <v>0</v>
      </c>
      <c r="G1202" s="123"/>
    </row>
    <row r="1203" spans="2:7" x14ac:dyDescent="0.2">
      <c r="B1203" s="124"/>
      <c r="C1203" s="126"/>
      <c r="D1203" s="124"/>
      <c r="E1203" s="121">
        <f t="shared" si="36"/>
        <v>0</v>
      </c>
      <c r="F1203" s="125">
        <f t="shared" si="37"/>
        <v>0</v>
      </c>
      <c r="G1203" s="123"/>
    </row>
    <row r="1204" spans="2:7" x14ac:dyDescent="0.2">
      <c r="B1204" s="124"/>
      <c r="C1204" s="126"/>
      <c r="D1204" s="124"/>
      <c r="E1204" s="121">
        <f t="shared" si="36"/>
        <v>0</v>
      </c>
      <c r="F1204" s="125">
        <f t="shared" si="37"/>
        <v>0</v>
      </c>
      <c r="G1204" s="123"/>
    </row>
    <row r="1205" spans="2:7" x14ac:dyDescent="0.2">
      <c r="B1205" s="124"/>
      <c r="C1205" s="126"/>
      <c r="D1205" s="124"/>
      <c r="E1205" s="121">
        <f t="shared" ref="E1205:E1268" si="38">IFERROR(VLOOKUP(C1205,GILookup,2,FALSE),0)</f>
        <v>0</v>
      </c>
      <c r="F1205" s="125">
        <f t="shared" ref="F1205:F1268" si="39">SUM(E1205*D1205)</f>
        <v>0</v>
      </c>
      <c r="G1205" s="123"/>
    </row>
    <row r="1206" spans="2:7" x14ac:dyDescent="0.2">
      <c r="B1206" s="124"/>
      <c r="C1206" s="126"/>
      <c r="D1206" s="124"/>
      <c r="E1206" s="121">
        <f t="shared" si="38"/>
        <v>0</v>
      </c>
      <c r="F1206" s="125">
        <f t="shared" si="39"/>
        <v>0</v>
      </c>
      <c r="G1206" s="123"/>
    </row>
    <row r="1207" spans="2:7" x14ac:dyDescent="0.2">
      <c r="B1207" s="124"/>
      <c r="C1207" s="126"/>
      <c r="D1207" s="124"/>
      <c r="E1207" s="121">
        <f t="shared" si="38"/>
        <v>0</v>
      </c>
      <c r="F1207" s="125">
        <f t="shared" si="39"/>
        <v>0</v>
      </c>
      <c r="G1207" s="123"/>
    </row>
    <row r="1208" spans="2:7" x14ac:dyDescent="0.2">
      <c r="B1208" s="124"/>
      <c r="C1208" s="126"/>
      <c r="D1208" s="124"/>
      <c r="E1208" s="121">
        <f t="shared" si="38"/>
        <v>0</v>
      </c>
      <c r="F1208" s="125">
        <f t="shared" si="39"/>
        <v>0</v>
      </c>
      <c r="G1208" s="123"/>
    </row>
    <row r="1209" spans="2:7" x14ac:dyDescent="0.2">
      <c r="B1209" s="124"/>
      <c r="C1209" s="126"/>
      <c r="D1209" s="124"/>
      <c r="E1209" s="121">
        <f t="shared" si="38"/>
        <v>0</v>
      </c>
      <c r="F1209" s="125">
        <f t="shared" si="39"/>
        <v>0</v>
      </c>
      <c r="G1209" s="123"/>
    </row>
    <row r="1210" spans="2:7" x14ac:dyDescent="0.2">
      <c r="B1210" s="124"/>
      <c r="C1210" s="126"/>
      <c r="D1210" s="124"/>
      <c r="E1210" s="121">
        <f t="shared" si="38"/>
        <v>0</v>
      </c>
      <c r="F1210" s="125">
        <f t="shared" si="39"/>
        <v>0</v>
      </c>
      <c r="G1210" s="123"/>
    </row>
    <row r="1211" spans="2:7" x14ac:dyDescent="0.2">
      <c r="B1211" s="124"/>
      <c r="C1211" s="126"/>
      <c r="D1211" s="124"/>
      <c r="E1211" s="121">
        <f t="shared" si="38"/>
        <v>0</v>
      </c>
      <c r="F1211" s="125">
        <f t="shared" si="39"/>
        <v>0</v>
      </c>
      <c r="G1211" s="123"/>
    </row>
    <row r="1212" spans="2:7" x14ac:dyDescent="0.2">
      <c r="B1212" s="124"/>
      <c r="C1212" s="126"/>
      <c r="D1212" s="124"/>
      <c r="E1212" s="121">
        <f t="shared" si="38"/>
        <v>0</v>
      </c>
      <c r="F1212" s="125">
        <f t="shared" si="39"/>
        <v>0</v>
      </c>
      <c r="G1212" s="123"/>
    </row>
    <row r="1213" spans="2:7" x14ac:dyDescent="0.2">
      <c r="B1213" s="124"/>
      <c r="C1213" s="126"/>
      <c r="D1213" s="124"/>
      <c r="E1213" s="121">
        <f t="shared" si="38"/>
        <v>0</v>
      </c>
      <c r="F1213" s="125">
        <f t="shared" si="39"/>
        <v>0</v>
      </c>
      <c r="G1213" s="123"/>
    </row>
    <row r="1214" spans="2:7" x14ac:dyDescent="0.2">
      <c r="B1214" s="124"/>
      <c r="C1214" s="126"/>
      <c r="D1214" s="124"/>
      <c r="E1214" s="121">
        <f t="shared" si="38"/>
        <v>0</v>
      </c>
      <c r="F1214" s="125">
        <f t="shared" si="39"/>
        <v>0</v>
      </c>
      <c r="G1214" s="123"/>
    </row>
    <row r="1215" spans="2:7" x14ac:dyDescent="0.2">
      <c r="B1215" s="124"/>
      <c r="C1215" s="126"/>
      <c r="D1215" s="124"/>
      <c r="E1215" s="121">
        <f t="shared" si="38"/>
        <v>0</v>
      </c>
      <c r="F1215" s="125">
        <f t="shared" si="39"/>
        <v>0</v>
      </c>
      <c r="G1215" s="123"/>
    </row>
    <row r="1216" spans="2:7" x14ac:dyDescent="0.2">
      <c r="B1216" s="124"/>
      <c r="C1216" s="126"/>
      <c r="D1216" s="124"/>
      <c r="E1216" s="121">
        <f t="shared" si="38"/>
        <v>0</v>
      </c>
      <c r="F1216" s="125">
        <f t="shared" si="39"/>
        <v>0</v>
      </c>
      <c r="G1216" s="123"/>
    </row>
    <row r="1217" spans="2:7" x14ac:dyDescent="0.2">
      <c r="B1217" s="124"/>
      <c r="C1217" s="126"/>
      <c r="D1217" s="124"/>
      <c r="E1217" s="121">
        <f t="shared" si="38"/>
        <v>0</v>
      </c>
      <c r="F1217" s="125">
        <f t="shared" si="39"/>
        <v>0</v>
      </c>
      <c r="G1217" s="123"/>
    </row>
    <row r="1218" spans="2:7" x14ac:dyDescent="0.2">
      <c r="B1218" s="124"/>
      <c r="C1218" s="126"/>
      <c r="D1218" s="124"/>
      <c r="E1218" s="121">
        <f t="shared" si="38"/>
        <v>0</v>
      </c>
      <c r="F1218" s="125">
        <f t="shared" si="39"/>
        <v>0</v>
      </c>
      <c r="G1218" s="123"/>
    </row>
    <row r="1219" spans="2:7" x14ac:dyDescent="0.2">
      <c r="B1219" s="124"/>
      <c r="C1219" s="126"/>
      <c r="D1219" s="124"/>
      <c r="E1219" s="121">
        <f t="shared" si="38"/>
        <v>0</v>
      </c>
      <c r="F1219" s="125">
        <f t="shared" si="39"/>
        <v>0</v>
      </c>
      <c r="G1219" s="123"/>
    </row>
    <row r="1220" spans="2:7" x14ac:dyDescent="0.2">
      <c r="B1220" s="124"/>
      <c r="C1220" s="126"/>
      <c r="D1220" s="124"/>
      <c r="E1220" s="121">
        <f t="shared" si="38"/>
        <v>0</v>
      </c>
      <c r="F1220" s="125">
        <f t="shared" si="39"/>
        <v>0</v>
      </c>
      <c r="G1220" s="123"/>
    </row>
    <row r="1221" spans="2:7" x14ac:dyDescent="0.2">
      <c r="B1221" s="124"/>
      <c r="C1221" s="126"/>
      <c r="D1221" s="124"/>
      <c r="E1221" s="121">
        <f t="shared" si="38"/>
        <v>0</v>
      </c>
      <c r="F1221" s="125">
        <f t="shared" si="39"/>
        <v>0</v>
      </c>
      <c r="G1221" s="123"/>
    </row>
    <row r="1222" spans="2:7" x14ac:dyDescent="0.2">
      <c r="B1222" s="124"/>
      <c r="C1222" s="126"/>
      <c r="D1222" s="124"/>
      <c r="E1222" s="121">
        <f t="shared" si="38"/>
        <v>0</v>
      </c>
      <c r="F1222" s="125">
        <f t="shared" si="39"/>
        <v>0</v>
      </c>
      <c r="G1222" s="123"/>
    </row>
    <row r="1223" spans="2:7" x14ac:dyDescent="0.2">
      <c r="B1223" s="124"/>
      <c r="C1223" s="126"/>
      <c r="D1223" s="124"/>
      <c r="E1223" s="121">
        <f t="shared" si="38"/>
        <v>0</v>
      </c>
      <c r="F1223" s="125">
        <f t="shared" si="39"/>
        <v>0</v>
      </c>
      <c r="G1223" s="123"/>
    </row>
    <row r="1224" spans="2:7" x14ac:dyDescent="0.2">
      <c r="B1224" s="124"/>
      <c r="C1224" s="126"/>
      <c r="D1224" s="124"/>
      <c r="E1224" s="121">
        <f t="shared" si="38"/>
        <v>0</v>
      </c>
      <c r="F1224" s="125">
        <f t="shared" si="39"/>
        <v>0</v>
      </c>
      <c r="G1224" s="123"/>
    </row>
    <row r="1225" spans="2:7" x14ac:dyDescent="0.2">
      <c r="B1225" s="124"/>
      <c r="C1225" s="126"/>
      <c r="D1225" s="124"/>
      <c r="E1225" s="121">
        <f t="shared" si="38"/>
        <v>0</v>
      </c>
      <c r="F1225" s="125">
        <f t="shared" si="39"/>
        <v>0</v>
      </c>
      <c r="G1225" s="123"/>
    </row>
    <row r="1226" spans="2:7" x14ac:dyDescent="0.2">
      <c r="B1226" s="124"/>
      <c r="C1226" s="126"/>
      <c r="D1226" s="124"/>
      <c r="E1226" s="121">
        <f t="shared" si="38"/>
        <v>0</v>
      </c>
      <c r="F1226" s="125">
        <f t="shared" si="39"/>
        <v>0</v>
      </c>
      <c r="G1226" s="123"/>
    </row>
    <row r="1227" spans="2:7" x14ac:dyDescent="0.2">
      <c r="B1227" s="124"/>
      <c r="C1227" s="126"/>
      <c r="D1227" s="124"/>
      <c r="E1227" s="121">
        <f t="shared" si="38"/>
        <v>0</v>
      </c>
      <c r="F1227" s="125">
        <f t="shared" si="39"/>
        <v>0</v>
      </c>
      <c r="G1227" s="123"/>
    </row>
    <row r="1228" spans="2:7" x14ac:dyDescent="0.2">
      <c r="B1228" s="124"/>
      <c r="C1228" s="126"/>
      <c r="D1228" s="124"/>
      <c r="E1228" s="121">
        <f t="shared" si="38"/>
        <v>0</v>
      </c>
      <c r="F1228" s="125">
        <f t="shared" si="39"/>
        <v>0</v>
      </c>
      <c r="G1228" s="123"/>
    </row>
    <row r="1229" spans="2:7" x14ac:dyDescent="0.2">
      <c r="B1229" s="124"/>
      <c r="C1229" s="126"/>
      <c r="D1229" s="124"/>
      <c r="E1229" s="121">
        <f t="shared" si="38"/>
        <v>0</v>
      </c>
      <c r="F1229" s="125">
        <f t="shared" si="39"/>
        <v>0</v>
      </c>
      <c r="G1229" s="123"/>
    </row>
    <row r="1230" spans="2:7" x14ac:dyDescent="0.2">
      <c r="B1230" s="124"/>
      <c r="C1230" s="126"/>
      <c r="D1230" s="124"/>
      <c r="E1230" s="121">
        <f t="shared" si="38"/>
        <v>0</v>
      </c>
      <c r="F1230" s="125">
        <f t="shared" si="39"/>
        <v>0</v>
      </c>
      <c r="G1230" s="123"/>
    </row>
    <row r="1231" spans="2:7" x14ac:dyDescent="0.2">
      <c r="B1231" s="124"/>
      <c r="C1231" s="126"/>
      <c r="D1231" s="124"/>
      <c r="E1231" s="121">
        <f t="shared" si="38"/>
        <v>0</v>
      </c>
      <c r="F1231" s="125">
        <f t="shared" si="39"/>
        <v>0</v>
      </c>
      <c r="G1231" s="123"/>
    </row>
    <row r="1232" spans="2:7" x14ac:dyDescent="0.2">
      <c r="B1232" s="124"/>
      <c r="C1232" s="126"/>
      <c r="D1232" s="124"/>
      <c r="E1232" s="121">
        <f t="shared" si="38"/>
        <v>0</v>
      </c>
      <c r="F1232" s="125">
        <f t="shared" si="39"/>
        <v>0</v>
      </c>
      <c r="G1232" s="123"/>
    </row>
    <row r="1233" spans="2:7" x14ac:dyDescent="0.2">
      <c r="B1233" s="124"/>
      <c r="C1233" s="126"/>
      <c r="D1233" s="124"/>
      <c r="E1233" s="121">
        <f t="shared" si="38"/>
        <v>0</v>
      </c>
      <c r="F1233" s="125">
        <f t="shared" si="39"/>
        <v>0</v>
      </c>
      <c r="G1233" s="123"/>
    </row>
    <row r="1234" spans="2:7" x14ac:dyDescent="0.2">
      <c r="B1234" s="124"/>
      <c r="C1234" s="126"/>
      <c r="D1234" s="124"/>
      <c r="E1234" s="121">
        <f t="shared" si="38"/>
        <v>0</v>
      </c>
      <c r="F1234" s="125">
        <f t="shared" si="39"/>
        <v>0</v>
      </c>
      <c r="G1234" s="123"/>
    </row>
    <row r="1235" spans="2:7" x14ac:dyDescent="0.2">
      <c r="B1235" s="124"/>
      <c r="C1235" s="126"/>
      <c r="D1235" s="124"/>
      <c r="E1235" s="121">
        <f t="shared" si="38"/>
        <v>0</v>
      </c>
      <c r="F1235" s="125">
        <f t="shared" si="39"/>
        <v>0</v>
      </c>
      <c r="G1235" s="123"/>
    </row>
    <row r="1236" spans="2:7" x14ac:dyDescent="0.2">
      <c r="B1236" s="124"/>
      <c r="C1236" s="126"/>
      <c r="D1236" s="124"/>
      <c r="E1236" s="121">
        <f t="shared" si="38"/>
        <v>0</v>
      </c>
      <c r="F1236" s="125">
        <f t="shared" si="39"/>
        <v>0</v>
      </c>
      <c r="G1236" s="123"/>
    </row>
    <row r="1237" spans="2:7" x14ac:dyDescent="0.2">
      <c r="B1237" s="124"/>
      <c r="C1237" s="126"/>
      <c r="D1237" s="124"/>
      <c r="E1237" s="121">
        <f t="shared" si="38"/>
        <v>0</v>
      </c>
      <c r="F1237" s="125">
        <f t="shared" si="39"/>
        <v>0</v>
      </c>
      <c r="G1237" s="123"/>
    </row>
    <row r="1238" spans="2:7" x14ac:dyDescent="0.2">
      <c r="B1238" s="124"/>
      <c r="C1238" s="126"/>
      <c r="D1238" s="124"/>
      <c r="E1238" s="121">
        <f t="shared" si="38"/>
        <v>0</v>
      </c>
      <c r="F1238" s="125">
        <f t="shared" si="39"/>
        <v>0</v>
      </c>
      <c r="G1238" s="123"/>
    </row>
    <row r="1239" spans="2:7" x14ac:dyDescent="0.2">
      <c r="B1239" s="124"/>
      <c r="C1239" s="126"/>
      <c r="D1239" s="124"/>
      <c r="E1239" s="121">
        <f t="shared" si="38"/>
        <v>0</v>
      </c>
      <c r="F1239" s="125">
        <f t="shared" si="39"/>
        <v>0</v>
      </c>
      <c r="G1239" s="123"/>
    </row>
    <row r="1240" spans="2:7" x14ac:dyDescent="0.2">
      <c r="B1240" s="124"/>
      <c r="C1240" s="126"/>
      <c r="D1240" s="124"/>
      <c r="E1240" s="121">
        <f t="shared" si="38"/>
        <v>0</v>
      </c>
      <c r="F1240" s="125">
        <f t="shared" si="39"/>
        <v>0</v>
      </c>
      <c r="G1240" s="123"/>
    </row>
    <row r="1241" spans="2:7" x14ac:dyDescent="0.2">
      <c r="B1241" s="124"/>
      <c r="C1241" s="126"/>
      <c r="D1241" s="124"/>
      <c r="E1241" s="121">
        <f t="shared" si="38"/>
        <v>0</v>
      </c>
      <c r="F1241" s="125">
        <f t="shared" si="39"/>
        <v>0</v>
      </c>
      <c r="G1241" s="123"/>
    </row>
    <row r="1242" spans="2:7" x14ac:dyDescent="0.2">
      <c r="B1242" s="124"/>
      <c r="C1242" s="126"/>
      <c r="D1242" s="124"/>
      <c r="E1242" s="121">
        <f t="shared" si="38"/>
        <v>0</v>
      </c>
      <c r="F1242" s="125">
        <f t="shared" si="39"/>
        <v>0</v>
      </c>
      <c r="G1242" s="123"/>
    </row>
    <row r="1243" spans="2:7" x14ac:dyDescent="0.2">
      <c r="B1243" s="124"/>
      <c r="C1243" s="126"/>
      <c r="D1243" s="124"/>
      <c r="E1243" s="121">
        <f t="shared" si="38"/>
        <v>0</v>
      </c>
      <c r="F1243" s="125">
        <f t="shared" si="39"/>
        <v>0</v>
      </c>
      <c r="G1243" s="123"/>
    </row>
    <row r="1244" spans="2:7" x14ac:dyDescent="0.2">
      <c r="B1244" s="124"/>
      <c r="C1244" s="126"/>
      <c r="D1244" s="124"/>
      <c r="E1244" s="121">
        <f t="shared" si="38"/>
        <v>0</v>
      </c>
      <c r="F1244" s="125">
        <f t="shared" si="39"/>
        <v>0</v>
      </c>
      <c r="G1244" s="123"/>
    </row>
    <row r="1245" spans="2:7" x14ac:dyDescent="0.2">
      <c r="B1245" s="124"/>
      <c r="C1245" s="126"/>
      <c r="D1245" s="124"/>
      <c r="E1245" s="121">
        <f t="shared" si="38"/>
        <v>0</v>
      </c>
      <c r="F1245" s="125">
        <f t="shared" si="39"/>
        <v>0</v>
      </c>
      <c r="G1245" s="123"/>
    </row>
    <row r="1246" spans="2:7" x14ac:dyDescent="0.2">
      <c r="B1246" s="124"/>
      <c r="C1246" s="126"/>
      <c r="D1246" s="124"/>
      <c r="E1246" s="121">
        <f t="shared" si="38"/>
        <v>0</v>
      </c>
      <c r="F1246" s="125">
        <f t="shared" si="39"/>
        <v>0</v>
      </c>
      <c r="G1246" s="123"/>
    </row>
    <row r="1247" spans="2:7" x14ac:dyDescent="0.2">
      <c r="B1247" s="124"/>
      <c r="C1247" s="126"/>
      <c r="D1247" s="124"/>
      <c r="E1247" s="121">
        <f t="shared" si="38"/>
        <v>0</v>
      </c>
      <c r="F1247" s="125">
        <f t="shared" si="39"/>
        <v>0</v>
      </c>
      <c r="G1247" s="123"/>
    </row>
    <row r="1248" spans="2:7" x14ac:dyDescent="0.2">
      <c r="B1248" s="124"/>
      <c r="C1248" s="126"/>
      <c r="D1248" s="124"/>
      <c r="E1248" s="121">
        <f t="shared" si="38"/>
        <v>0</v>
      </c>
      <c r="F1248" s="125">
        <f t="shared" si="39"/>
        <v>0</v>
      </c>
      <c r="G1248" s="123"/>
    </row>
    <row r="1249" spans="2:7" x14ac:dyDescent="0.2">
      <c r="B1249" s="124"/>
      <c r="C1249" s="126"/>
      <c r="D1249" s="124"/>
      <c r="E1249" s="121">
        <f t="shared" si="38"/>
        <v>0</v>
      </c>
      <c r="F1249" s="125">
        <f t="shared" si="39"/>
        <v>0</v>
      </c>
      <c r="G1249" s="123"/>
    </row>
    <row r="1250" spans="2:7" x14ac:dyDescent="0.2">
      <c r="B1250" s="124"/>
      <c r="C1250" s="126"/>
      <c r="D1250" s="124"/>
      <c r="E1250" s="121">
        <f t="shared" si="38"/>
        <v>0</v>
      </c>
      <c r="F1250" s="125">
        <f t="shared" si="39"/>
        <v>0</v>
      </c>
      <c r="G1250" s="123"/>
    </row>
    <row r="1251" spans="2:7" x14ac:dyDescent="0.2">
      <c r="B1251" s="124"/>
      <c r="C1251" s="126"/>
      <c r="D1251" s="124"/>
      <c r="E1251" s="121">
        <f t="shared" si="38"/>
        <v>0</v>
      </c>
      <c r="F1251" s="125">
        <f t="shared" si="39"/>
        <v>0</v>
      </c>
      <c r="G1251" s="123"/>
    </row>
    <row r="1252" spans="2:7" x14ac:dyDescent="0.2">
      <c r="B1252" s="124"/>
      <c r="C1252" s="126"/>
      <c r="D1252" s="124"/>
      <c r="E1252" s="121">
        <f t="shared" si="38"/>
        <v>0</v>
      </c>
      <c r="F1252" s="125">
        <f t="shared" si="39"/>
        <v>0</v>
      </c>
      <c r="G1252" s="123"/>
    </row>
    <row r="1253" spans="2:7" x14ac:dyDescent="0.2">
      <c r="B1253" s="124"/>
      <c r="C1253" s="126"/>
      <c r="D1253" s="124"/>
      <c r="E1253" s="121">
        <f t="shared" si="38"/>
        <v>0</v>
      </c>
      <c r="F1253" s="125">
        <f t="shared" si="39"/>
        <v>0</v>
      </c>
      <c r="G1253" s="123"/>
    </row>
    <row r="1254" spans="2:7" x14ac:dyDescent="0.2">
      <c r="B1254" s="124"/>
      <c r="C1254" s="126"/>
      <c r="D1254" s="124"/>
      <c r="E1254" s="121">
        <f t="shared" si="38"/>
        <v>0</v>
      </c>
      <c r="F1254" s="125">
        <f t="shared" si="39"/>
        <v>0</v>
      </c>
      <c r="G1254" s="123"/>
    </row>
    <row r="1255" spans="2:7" x14ac:dyDescent="0.2">
      <c r="B1255" s="124"/>
      <c r="C1255" s="126"/>
      <c r="D1255" s="124"/>
      <c r="E1255" s="121">
        <f t="shared" si="38"/>
        <v>0</v>
      </c>
      <c r="F1255" s="125">
        <f t="shared" si="39"/>
        <v>0</v>
      </c>
      <c r="G1255" s="123"/>
    </row>
    <row r="1256" spans="2:7" x14ac:dyDescent="0.2">
      <c r="B1256" s="124"/>
      <c r="C1256" s="126"/>
      <c r="D1256" s="124"/>
      <c r="E1256" s="121">
        <f t="shared" si="38"/>
        <v>0</v>
      </c>
      <c r="F1256" s="125">
        <f t="shared" si="39"/>
        <v>0</v>
      </c>
      <c r="G1256" s="123"/>
    </row>
    <row r="1257" spans="2:7" x14ac:dyDescent="0.2">
      <c r="B1257" s="124"/>
      <c r="C1257" s="126"/>
      <c r="D1257" s="124"/>
      <c r="E1257" s="121">
        <f t="shared" si="38"/>
        <v>0</v>
      </c>
      <c r="F1257" s="125">
        <f t="shared" si="39"/>
        <v>0</v>
      </c>
      <c r="G1257" s="123"/>
    </row>
    <row r="1258" spans="2:7" x14ac:dyDescent="0.2">
      <c r="B1258" s="124"/>
      <c r="C1258" s="126"/>
      <c r="D1258" s="124"/>
      <c r="E1258" s="121">
        <f t="shared" si="38"/>
        <v>0</v>
      </c>
      <c r="F1258" s="125">
        <f t="shared" si="39"/>
        <v>0</v>
      </c>
      <c r="G1258" s="123"/>
    </row>
    <row r="1259" spans="2:7" x14ac:dyDescent="0.2">
      <c r="B1259" s="124"/>
      <c r="C1259" s="126"/>
      <c r="D1259" s="124"/>
      <c r="E1259" s="121">
        <f t="shared" si="38"/>
        <v>0</v>
      </c>
      <c r="F1259" s="125">
        <f t="shared" si="39"/>
        <v>0</v>
      </c>
      <c r="G1259" s="123"/>
    </row>
    <row r="1260" spans="2:7" x14ac:dyDescent="0.2">
      <c r="B1260" s="124"/>
      <c r="C1260" s="126"/>
      <c r="D1260" s="124"/>
      <c r="E1260" s="121">
        <f t="shared" si="38"/>
        <v>0</v>
      </c>
      <c r="F1260" s="125">
        <f t="shared" si="39"/>
        <v>0</v>
      </c>
      <c r="G1260" s="123"/>
    </row>
    <row r="1261" spans="2:7" x14ac:dyDescent="0.2">
      <c r="B1261" s="124"/>
      <c r="C1261" s="126"/>
      <c r="D1261" s="124"/>
      <c r="E1261" s="121">
        <f t="shared" si="38"/>
        <v>0</v>
      </c>
      <c r="F1261" s="125">
        <f t="shared" si="39"/>
        <v>0</v>
      </c>
      <c r="G1261" s="123"/>
    </row>
    <row r="1262" spans="2:7" x14ac:dyDescent="0.2">
      <c r="B1262" s="124"/>
      <c r="C1262" s="126"/>
      <c r="D1262" s="124"/>
      <c r="E1262" s="121">
        <f t="shared" si="38"/>
        <v>0</v>
      </c>
      <c r="F1262" s="125">
        <f t="shared" si="39"/>
        <v>0</v>
      </c>
      <c r="G1262" s="123"/>
    </row>
    <row r="1263" spans="2:7" x14ac:dyDescent="0.2">
      <c r="B1263" s="124"/>
      <c r="C1263" s="126"/>
      <c r="D1263" s="124"/>
      <c r="E1263" s="121">
        <f t="shared" si="38"/>
        <v>0</v>
      </c>
      <c r="F1263" s="125">
        <f t="shared" si="39"/>
        <v>0</v>
      </c>
      <c r="G1263" s="123"/>
    </row>
    <row r="1264" spans="2:7" x14ac:dyDescent="0.2">
      <c r="B1264" s="124"/>
      <c r="C1264" s="126"/>
      <c r="D1264" s="124"/>
      <c r="E1264" s="121">
        <f t="shared" si="38"/>
        <v>0</v>
      </c>
      <c r="F1264" s="125">
        <f t="shared" si="39"/>
        <v>0</v>
      </c>
      <c r="G1264" s="123"/>
    </row>
    <row r="1265" spans="2:7" x14ac:dyDescent="0.2">
      <c r="B1265" s="124"/>
      <c r="C1265" s="126"/>
      <c r="D1265" s="124"/>
      <c r="E1265" s="121">
        <f t="shared" si="38"/>
        <v>0</v>
      </c>
      <c r="F1265" s="125">
        <f t="shared" si="39"/>
        <v>0</v>
      </c>
      <c r="G1265" s="123"/>
    </row>
    <row r="1266" spans="2:7" x14ac:dyDescent="0.2">
      <c r="B1266" s="124"/>
      <c r="C1266" s="126"/>
      <c r="D1266" s="124"/>
      <c r="E1266" s="121">
        <f t="shared" si="38"/>
        <v>0</v>
      </c>
      <c r="F1266" s="125">
        <f t="shared" si="39"/>
        <v>0</v>
      </c>
      <c r="G1266" s="123"/>
    </row>
    <row r="1267" spans="2:7" x14ac:dyDescent="0.2">
      <c r="B1267" s="124"/>
      <c r="C1267" s="126"/>
      <c r="D1267" s="124"/>
      <c r="E1267" s="121">
        <f t="shared" si="38"/>
        <v>0</v>
      </c>
      <c r="F1267" s="125">
        <f t="shared" si="39"/>
        <v>0</v>
      </c>
      <c r="G1267" s="123"/>
    </row>
    <row r="1268" spans="2:7" x14ac:dyDescent="0.2">
      <c r="B1268" s="124"/>
      <c r="C1268" s="126"/>
      <c r="D1268" s="124"/>
      <c r="E1268" s="121">
        <f t="shared" si="38"/>
        <v>0</v>
      </c>
      <c r="F1268" s="125">
        <f t="shared" si="39"/>
        <v>0</v>
      </c>
      <c r="G1268" s="123"/>
    </row>
    <row r="1269" spans="2:7" x14ac:dyDescent="0.2">
      <c r="B1269" s="124"/>
      <c r="C1269" s="126"/>
      <c r="D1269" s="124"/>
      <c r="E1269" s="121">
        <f t="shared" ref="E1269:E1332" si="40">IFERROR(VLOOKUP(C1269,GILookup,2,FALSE),0)</f>
        <v>0</v>
      </c>
      <c r="F1269" s="125">
        <f t="shared" ref="F1269:F1332" si="41">SUM(E1269*D1269)</f>
        <v>0</v>
      </c>
      <c r="G1269" s="123"/>
    </row>
    <row r="1270" spans="2:7" x14ac:dyDescent="0.2">
      <c r="B1270" s="124"/>
      <c r="C1270" s="126"/>
      <c r="D1270" s="124"/>
      <c r="E1270" s="121">
        <f t="shared" si="40"/>
        <v>0</v>
      </c>
      <c r="F1270" s="125">
        <f t="shared" si="41"/>
        <v>0</v>
      </c>
      <c r="G1270" s="123"/>
    </row>
    <row r="1271" spans="2:7" x14ac:dyDescent="0.2">
      <c r="B1271" s="124"/>
      <c r="C1271" s="126"/>
      <c r="D1271" s="124"/>
      <c r="E1271" s="121">
        <f t="shared" si="40"/>
        <v>0</v>
      </c>
      <c r="F1271" s="125">
        <f t="shared" si="41"/>
        <v>0</v>
      </c>
      <c r="G1271" s="123"/>
    </row>
    <row r="1272" spans="2:7" x14ac:dyDescent="0.2">
      <c r="B1272" s="124"/>
      <c r="C1272" s="126"/>
      <c r="D1272" s="124"/>
      <c r="E1272" s="121">
        <f t="shared" si="40"/>
        <v>0</v>
      </c>
      <c r="F1272" s="125">
        <f t="shared" si="41"/>
        <v>0</v>
      </c>
      <c r="G1272" s="123"/>
    </row>
    <row r="1273" spans="2:7" x14ac:dyDescent="0.2">
      <c r="B1273" s="124"/>
      <c r="C1273" s="126"/>
      <c r="D1273" s="124"/>
      <c r="E1273" s="121">
        <f t="shared" si="40"/>
        <v>0</v>
      </c>
      <c r="F1273" s="125">
        <f t="shared" si="41"/>
        <v>0</v>
      </c>
      <c r="G1273" s="123"/>
    </row>
    <row r="1274" spans="2:7" x14ac:dyDescent="0.2">
      <c r="B1274" s="124"/>
      <c r="C1274" s="126"/>
      <c r="D1274" s="124"/>
      <c r="E1274" s="121">
        <f t="shared" si="40"/>
        <v>0</v>
      </c>
      <c r="F1274" s="125">
        <f t="shared" si="41"/>
        <v>0</v>
      </c>
      <c r="G1274" s="123"/>
    </row>
    <row r="1275" spans="2:7" x14ac:dyDescent="0.2">
      <c r="B1275" s="124"/>
      <c r="C1275" s="126"/>
      <c r="D1275" s="124"/>
      <c r="E1275" s="121">
        <f t="shared" si="40"/>
        <v>0</v>
      </c>
      <c r="F1275" s="125">
        <f t="shared" si="41"/>
        <v>0</v>
      </c>
      <c r="G1275" s="123"/>
    </row>
    <row r="1276" spans="2:7" x14ac:dyDescent="0.2">
      <c r="B1276" s="124"/>
      <c r="C1276" s="126"/>
      <c r="D1276" s="124"/>
      <c r="E1276" s="121">
        <f t="shared" si="40"/>
        <v>0</v>
      </c>
      <c r="F1276" s="125">
        <f t="shared" si="41"/>
        <v>0</v>
      </c>
      <c r="G1276" s="123"/>
    </row>
    <row r="1277" spans="2:7" x14ac:dyDescent="0.2">
      <c r="B1277" s="124"/>
      <c r="C1277" s="126"/>
      <c r="D1277" s="124"/>
      <c r="E1277" s="121">
        <f t="shared" si="40"/>
        <v>0</v>
      </c>
      <c r="F1277" s="125">
        <f t="shared" si="41"/>
        <v>0</v>
      </c>
      <c r="G1277" s="123"/>
    </row>
    <row r="1278" spans="2:7" x14ac:dyDescent="0.2">
      <c r="B1278" s="124"/>
      <c r="C1278" s="126"/>
      <c r="D1278" s="124"/>
      <c r="E1278" s="121">
        <f t="shared" si="40"/>
        <v>0</v>
      </c>
      <c r="F1278" s="125">
        <f t="shared" si="41"/>
        <v>0</v>
      </c>
      <c r="G1278" s="123"/>
    </row>
    <row r="1279" spans="2:7" x14ac:dyDescent="0.2">
      <c r="B1279" s="124"/>
      <c r="C1279" s="126"/>
      <c r="D1279" s="124"/>
      <c r="E1279" s="121">
        <f t="shared" si="40"/>
        <v>0</v>
      </c>
      <c r="F1279" s="125">
        <f t="shared" si="41"/>
        <v>0</v>
      </c>
      <c r="G1279" s="123"/>
    </row>
    <row r="1280" spans="2:7" x14ac:dyDescent="0.2">
      <c r="B1280" s="124"/>
      <c r="C1280" s="126"/>
      <c r="D1280" s="124"/>
      <c r="E1280" s="121">
        <f t="shared" si="40"/>
        <v>0</v>
      </c>
      <c r="F1280" s="125">
        <f t="shared" si="41"/>
        <v>0</v>
      </c>
      <c r="G1280" s="123"/>
    </row>
    <row r="1281" spans="2:7" x14ac:dyDescent="0.2">
      <c r="B1281" s="124"/>
      <c r="C1281" s="126"/>
      <c r="D1281" s="124"/>
      <c r="E1281" s="121">
        <f t="shared" si="40"/>
        <v>0</v>
      </c>
      <c r="F1281" s="125">
        <f t="shared" si="41"/>
        <v>0</v>
      </c>
      <c r="G1281" s="123"/>
    </row>
    <row r="1282" spans="2:7" x14ac:dyDescent="0.2">
      <c r="B1282" s="124"/>
      <c r="C1282" s="126"/>
      <c r="D1282" s="124"/>
      <c r="E1282" s="121">
        <f t="shared" si="40"/>
        <v>0</v>
      </c>
      <c r="F1282" s="125">
        <f t="shared" si="41"/>
        <v>0</v>
      </c>
      <c r="G1282" s="123"/>
    </row>
    <row r="1283" spans="2:7" x14ac:dyDescent="0.2">
      <c r="B1283" s="124"/>
      <c r="C1283" s="126"/>
      <c r="D1283" s="124"/>
      <c r="E1283" s="121">
        <f t="shared" si="40"/>
        <v>0</v>
      </c>
      <c r="F1283" s="125">
        <f t="shared" si="41"/>
        <v>0</v>
      </c>
      <c r="G1283" s="123"/>
    </row>
    <row r="1284" spans="2:7" x14ac:dyDescent="0.2">
      <c r="B1284" s="124"/>
      <c r="C1284" s="126"/>
      <c r="D1284" s="124"/>
      <c r="E1284" s="121">
        <f t="shared" si="40"/>
        <v>0</v>
      </c>
      <c r="F1284" s="125">
        <f t="shared" si="41"/>
        <v>0</v>
      </c>
      <c r="G1284" s="123"/>
    </row>
    <row r="1285" spans="2:7" x14ac:dyDescent="0.2">
      <c r="B1285" s="124"/>
      <c r="C1285" s="126"/>
      <c r="D1285" s="124"/>
      <c r="E1285" s="121">
        <f t="shared" si="40"/>
        <v>0</v>
      </c>
      <c r="F1285" s="125">
        <f t="shared" si="41"/>
        <v>0</v>
      </c>
      <c r="G1285" s="123"/>
    </row>
    <row r="1286" spans="2:7" x14ac:dyDescent="0.2">
      <c r="B1286" s="124"/>
      <c r="C1286" s="126"/>
      <c r="D1286" s="124"/>
      <c r="E1286" s="121">
        <f t="shared" si="40"/>
        <v>0</v>
      </c>
      <c r="F1286" s="125">
        <f t="shared" si="41"/>
        <v>0</v>
      </c>
      <c r="G1286" s="123"/>
    </row>
    <row r="1287" spans="2:7" x14ac:dyDescent="0.2">
      <c r="B1287" s="124"/>
      <c r="C1287" s="126"/>
      <c r="D1287" s="124"/>
      <c r="E1287" s="121">
        <f t="shared" si="40"/>
        <v>0</v>
      </c>
      <c r="F1287" s="125">
        <f t="shared" si="41"/>
        <v>0</v>
      </c>
      <c r="G1287" s="123"/>
    </row>
    <row r="1288" spans="2:7" x14ac:dyDescent="0.2">
      <c r="B1288" s="124"/>
      <c r="C1288" s="126"/>
      <c r="D1288" s="124"/>
      <c r="E1288" s="121">
        <f t="shared" si="40"/>
        <v>0</v>
      </c>
      <c r="F1288" s="125">
        <f t="shared" si="41"/>
        <v>0</v>
      </c>
      <c r="G1288" s="123"/>
    </row>
    <row r="1289" spans="2:7" x14ac:dyDescent="0.2">
      <c r="B1289" s="124"/>
      <c r="C1289" s="126"/>
      <c r="D1289" s="124"/>
      <c r="E1289" s="121">
        <f t="shared" si="40"/>
        <v>0</v>
      </c>
      <c r="F1289" s="125">
        <f t="shared" si="41"/>
        <v>0</v>
      </c>
      <c r="G1289" s="123"/>
    </row>
    <row r="1290" spans="2:7" x14ac:dyDescent="0.2">
      <c r="B1290" s="124"/>
      <c r="C1290" s="126"/>
      <c r="D1290" s="124"/>
      <c r="E1290" s="121">
        <f t="shared" si="40"/>
        <v>0</v>
      </c>
      <c r="F1290" s="125">
        <f t="shared" si="41"/>
        <v>0</v>
      </c>
      <c r="G1290" s="123"/>
    </row>
    <row r="1291" spans="2:7" x14ac:dyDescent="0.2">
      <c r="B1291" s="124"/>
      <c r="C1291" s="126"/>
      <c r="D1291" s="124"/>
      <c r="E1291" s="121">
        <f t="shared" si="40"/>
        <v>0</v>
      </c>
      <c r="F1291" s="125">
        <f t="shared" si="41"/>
        <v>0</v>
      </c>
      <c r="G1291" s="123"/>
    </row>
    <row r="1292" spans="2:7" x14ac:dyDescent="0.2">
      <c r="B1292" s="124"/>
      <c r="C1292" s="126"/>
      <c r="D1292" s="124"/>
      <c r="E1292" s="121">
        <f t="shared" si="40"/>
        <v>0</v>
      </c>
      <c r="F1292" s="125">
        <f t="shared" si="41"/>
        <v>0</v>
      </c>
      <c r="G1292" s="123"/>
    </row>
    <row r="1293" spans="2:7" x14ac:dyDescent="0.2">
      <c r="B1293" s="124"/>
      <c r="C1293" s="126"/>
      <c r="D1293" s="124"/>
      <c r="E1293" s="121">
        <f t="shared" si="40"/>
        <v>0</v>
      </c>
      <c r="F1293" s="125">
        <f t="shared" si="41"/>
        <v>0</v>
      </c>
      <c r="G1293" s="123"/>
    </row>
    <row r="1294" spans="2:7" x14ac:dyDescent="0.2">
      <c r="B1294" s="124"/>
      <c r="C1294" s="126"/>
      <c r="D1294" s="124"/>
      <c r="E1294" s="121">
        <f t="shared" si="40"/>
        <v>0</v>
      </c>
      <c r="F1294" s="125">
        <f t="shared" si="41"/>
        <v>0</v>
      </c>
      <c r="G1294" s="123"/>
    </row>
    <row r="1295" spans="2:7" x14ac:dyDescent="0.2">
      <c r="B1295" s="124"/>
      <c r="C1295" s="126"/>
      <c r="D1295" s="124"/>
      <c r="E1295" s="121">
        <f t="shared" si="40"/>
        <v>0</v>
      </c>
      <c r="F1295" s="125">
        <f t="shared" si="41"/>
        <v>0</v>
      </c>
      <c r="G1295" s="123"/>
    </row>
    <row r="1296" spans="2:7" x14ac:dyDescent="0.2">
      <c r="B1296" s="124"/>
      <c r="C1296" s="126"/>
      <c r="D1296" s="124"/>
      <c r="E1296" s="121">
        <f t="shared" si="40"/>
        <v>0</v>
      </c>
      <c r="F1296" s="125">
        <f t="shared" si="41"/>
        <v>0</v>
      </c>
      <c r="G1296" s="123"/>
    </row>
    <row r="1297" spans="2:7" x14ac:dyDescent="0.2">
      <c r="B1297" s="124"/>
      <c r="C1297" s="126"/>
      <c r="D1297" s="124"/>
      <c r="E1297" s="121">
        <f t="shared" si="40"/>
        <v>0</v>
      </c>
      <c r="F1297" s="125">
        <f t="shared" si="41"/>
        <v>0</v>
      </c>
      <c r="G1297" s="123"/>
    </row>
    <row r="1298" spans="2:7" x14ac:dyDescent="0.2">
      <c r="B1298" s="124"/>
      <c r="C1298" s="126"/>
      <c r="D1298" s="124"/>
      <c r="E1298" s="121">
        <f t="shared" si="40"/>
        <v>0</v>
      </c>
      <c r="F1298" s="125">
        <f t="shared" si="41"/>
        <v>0</v>
      </c>
      <c r="G1298" s="123"/>
    </row>
    <row r="1299" spans="2:7" x14ac:dyDescent="0.2">
      <c r="B1299" s="124"/>
      <c r="C1299" s="126"/>
      <c r="D1299" s="124"/>
      <c r="E1299" s="121">
        <f t="shared" si="40"/>
        <v>0</v>
      </c>
      <c r="F1299" s="125">
        <f t="shared" si="41"/>
        <v>0</v>
      </c>
      <c r="G1299" s="123"/>
    </row>
    <row r="1300" spans="2:7" x14ac:dyDescent="0.2">
      <c r="B1300" s="124"/>
      <c r="C1300" s="126"/>
      <c r="D1300" s="124"/>
      <c r="E1300" s="121">
        <f t="shared" si="40"/>
        <v>0</v>
      </c>
      <c r="F1300" s="125">
        <f t="shared" si="41"/>
        <v>0</v>
      </c>
      <c r="G1300" s="123"/>
    </row>
    <row r="1301" spans="2:7" x14ac:dyDescent="0.2">
      <c r="B1301" s="124"/>
      <c r="C1301" s="126"/>
      <c r="D1301" s="124"/>
      <c r="E1301" s="121">
        <f t="shared" si="40"/>
        <v>0</v>
      </c>
      <c r="F1301" s="125">
        <f t="shared" si="41"/>
        <v>0</v>
      </c>
      <c r="G1301" s="123"/>
    </row>
    <row r="1302" spans="2:7" x14ac:dyDescent="0.2">
      <c r="B1302" s="124"/>
      <c r="C1302" s="126"/>
      <c r="D1302" s="124"/>
      <c r="E1302" s="121">
        <f t="shared" si="40"/>
        <v>0</v>
      </c>
      <c r="F1302" s="125">
        <f t="shared" si="41"/>
        <v>0</v>
      </c>
      <c r="G1302" s="123"/>
    </row>
    <row r="1303" spans="2:7" x14ac:dyDescent="0.2">
      <c r="B1303" s="124"/>
      <c r="C1303" s="126"/>
      <c r="D1303" s="124"/>
      <c r="E1303" s="121">
        <f t="shared" si="40"/>
        <v>0</v>
      </c>
      <c r="F1303" s="125">
        <f t="shared" si="41"/>
        <v>0</v>
      </c>
      <c r="G1303" s="123"/>
    </row>
    <row r="1304" spans="2:7" x14ac:dyDescent="0.2">
      <c r="B1304" s="124"/>
      <c r="C1304" s="126"/>
      <c r="D1304" s="124"/>
      <c r="E1304" s="121">
        <f t="shared" si="40"/>
        <v>0</v>
      </c>
      <c r="F1304" s="125">
        <f t="shared" si="41"/>
        <v>0</v>
      </c>
      <c r="G1304" s="123"/>
    </row>
    <row r="1305" spans="2:7" x14ac:dyDescent="0.2">
      <c r="B1305" s="124"/>
      <c r="C1305" s="126"/>
      <c r="D1305" s="124"/>
      <c r="E1305" s="121">
        <f t="shared" si="40"/>
        <v>0</v>
      </c>
      <c r="F1305" s="125">
        <f t="shared" si="41"/>
        <v>0</v>
      </c>
      <c r="G1305" s="123"/>
    </row>
    <row r="1306" spans="2:7" x14ac:dyDescent="0.2">
      <c r="B1306" s="124"/>
      <c r="C1306" s="126"/>
      <c r="D1306" s="124"/>
      <c r="E1306" s="121">
        <f t="shared" si="40"/>
        <v>0</v>
      </c>
      <c r="F1306" s="125">
        <f t="shared" si="41"/>
        <v>0</v>
      </c>
      <c r="G1306" s="123"/>
    </row>
    <row r="1307" spans="2:7" x14ac:dyDescent="0.2">
      <c r="B1307" s="124"/>
      <c r="C1307" s="126"/>
      <c r="D1307" s="124"/>
      <c r="E1307" s="121">
        <f t="shared" si="40"/>
        <v>0</v>
      </c>
      <c r="F1307" s="125">
        <f t="shared" si="41"/>
        <v>0</v>
      </c>
      <c r="G1307" s="123"/>
    </row>
    <row r="1308" spans="2:7" x14ac:dyDescent="0.2">
      <c r="B1308" s="124"/>
      <c r="C1308" s="126"/>
      <c r="D1308" s="124"/>
      <c r="E1308" s="121">
        <f t="shared" si="40"/>
        <v>0</v>
      </c>
      <c r="F1308" s="125">
        <f t="shared" si="41"/>
        <v>0</v>
      </c>
      <c r="G1308" s="123"/>
    </row>
    <row r="1309" spans="2:7" x14ac:dyDescent="0.2">
      <c r="B1309" s="124"/>
      <c r="C1309" s="126"/>
      <c r="D1309" s="124"/>
      <c r="E1309" s="121">
        <f t="shared" si="40"/>
        <v>0</v>
      </c>
      <c r="F1309" s="125">
        <f t="shared" si="41"/>
        <v>0</v>
      </c>
      <c r="G1309" s="123"/>
    </row>
    <row r="1310" spans="2:7" x14ac:dyDescent="0.2">
      <c r="B1310" s="124"/>
      <c r="C1310" s="126"/>
      <c r="D1310" s="124"/>
      <c r="E1310" s="121">
        <f t="shared" si="40"/>
        <v>0</v>
      </c>
      <c r="F1310" s="125">
        <f t="shared" si="41"/>
        <v>0</v>
      </c>
      <c r="G1310" s="123"/>
    </row>
    <row r="1311" spans="2:7" x14ac:dyDescent="0.2">
      <c r="B1311" s="124"/>
      <c r="C1311" s="126"/>
      <c r="D1311" s="124"/>
      <c r="E1311" s="121">
        <f t="shared" si="40"/>
        <v>0</v>
      </c>
      <c r="F1311" s="125">
        <f t="shared" si="41"/>
        <v>0</v>
      </c>
      <c r="G1311" s="123"/>
    </row>
    <row r="1312" spans="2:7" x14ac:dyDescent="0.2">
      <c r="B1312" s="124"/>
      <c r="C1312" s="126"/>
      <c r="D1312" s="124"/>
      <c r="E1312" s="121">
        <f t="shared" si="40"/>
        <v>0</v>
      </c>
      <c r="F1312" s="125">
        <f t="shared" si="41"/>
        <v>0</v>
      </c>
      <c r="G1312" s="123"/>
    </row>
    <row r="1313" spans="2:7" x14ac:dyDescent="0.2">
      <c r="B1313" s="124"/>
      <c r="C1313" s="126"/>
      <c r="D1313" s="124"/>
      <c r="E1313" s="121">
        <f t="shared" si="40"/>
        <v>0</v>
      </c>
      <c r="F1313" s="125">
        <f t="shared" si="41"/>
        <v>0</v>
      </c>
      <c r="G1313" s="123"/>
    </row>
    <row r="1314" spans="2:7" x14ac:dyDescent="0.2">
      <c r="B1314" s="124"/>
      <c r="C1314" s="126"/>
      <c r="D1314" s="124"/>
      <c r="E1314" s="121">
        <f t="shared" si="40"/>
        <v>0</v>
      </c>
      <c r="F1314" s="125">
        <f t="shared" si="41"/>
        <v>0</v>
      </c>
      <c r="G1314" s="123"/>
    </row>
    <row r="1315" spans="2:7" x14ac:dyDescent="0.2">
      <c r="B1315" s="124"/>
      <c r="C1315" s="126"/>
      <c r="D1315" s="124"/>
      <c r="E1315" s="121">
        <f t="shared" si="40"/>
        <v>0</v>
      </c>
      <c r="F1315" s="125">
        <f t="shared" si="41"/>
        <v>0</v>
      </c>
      <c r="G1315" s="123"/>
    </row>
    <row r="1316" spans="2:7" x14ac:dyDescent="0.2">
      <c r="B1316" s="124"/>
      <c r="C1316" s="126"/>
      <c r="D1316" s="124"/>
      <c r="E1316" s="121">
        <f t="shared" si="40"/>
        <v>0</v>
      </c>
      <c r="F1316" s="125">
        <f t="shared" si="41"/>
        <v>0</v>
      </c>
      <c r="G1316" s="123"/>
    </row>
    <row r="1317" spans="2:7" x14ac:dyDescent="0.2">
      <c r="B1317" s="124"/>
      <c r="C1317" s="126"/>
      <c r="D1317" s="124"/>
      <c r="E1317" s="121">
        <f t="shared" si="40"/>
        <v>0</v>
      </c>
      <c r="F1317" s="125">
        <f t="shared" si="41"/>
        <v>0</v>
      </c>
      <c r="G1317" s="123"/>
    </row>
    <row r="1318" spans="2:7" x14ac:dyDescent="0.2">
      <c r="B1318" s="124"/>
      <c r="C1318" s="126"/>
      <c r="D1318" s="124"/>
      <c r="E1318" s="121">
        <f t="shared" si="40"/>
        <v>0</v>
      </c>
      <c r="F1318" s="125">
        <f t="shared" si="41"/>
        <v>0</v>
      </c>
      <c r="G1318" s="123"/>
    </row>
    <row r="1319" spans="2:7" x14ac:dyDescent="0.2">
      <c r="B1319" s="124"/>
      <c r="C1319" s="126"/>
      <c r="D1319" s="124"/>
      <c r="E1319" s="121">
        <f t="shared" si="40"/>
        <v>0</v>
      </c>
      <c r="F1319" s="125">
        <f t="shared" si="41"/>
        <v>0</v>
      </c>
      <c r="G1319" s="123"/>
    </row>
    <row r="1320" spans="2:7" x14ac:dyDescent="0.2">
      <c r="B1320" s="124"/>
      <c r="C1320" s="126"/>
      <c r="D1320" s="124"/>
      <c r="E1320" s="121">
        <f t="shared" si="40"/>
        <v>0</v>
      </c>
      <c r="F1320" s="125">
        <f t="shared" si="41"/>
        <v>0</v>
      </c>
      <c r="G1320" s="123"/>
    </row>
    <row r="1321" spans="2:7" x14ac:dyDescent="0.2">
      <c r="B1321" s="124"/>
      <c r="C1321" s="126"/>
      <c r="D1321" s="124"/>
      <c r="E1321" s="121">
        <f t="shared" si="40"/>
        <v>0</v>
      </c>
      <c r="F1321" s="125">
        <f t="shared" si="41"/>
        <v>0</v>
      </c>
      <c r="G1321" s="123"/>
    </row>
    <row r="1322" spans="2:7" x14ac:dyDescent="0.2">
      <c r="B1322" s="124"/>
      <c r="C1322" s="126"/>
      <c r="D1322" s="124"/>
      <c r="E1322" s="121">
        <f t="shared" si="40"/>
        <v>0</v>
      </c>
      <c r="F1322" s="125">
        <f t="shared" si="41"/>
        <v>0</v>
      </c>
      <c r="G1322" s="123"/>
    </row>
    <row r="1323" spans="2:7" x14ac:dyDescent="0.2">
      <c r="B1323" s="124"/>
      <c r="C1323" s="126"/>
      <c r="D1323" s="124"/>
      <c r="E1323" s="121">
        <f t="shared" si="40"/>
        <v>0</v>
      </c>
      <c r="F1323" s="125">
        <f t="shared" si="41"/>
        <v>0</v>
      </c>
      <c r="G1323" s="123"/>
    </row>
    <row r="1324" spans="2:7" x14ac:dyDescent="0.2">
      <c r="B1324" s="124"/>
      <c r="C1324" s="126"/>
      <c r="D1324" s="124"/>
      <c r="E1324" s="121">
        <f t="shared" si="40"/>
        <v>0</v>
      </c>
      <c r="F1324" s="125">
        <f t="shared" si="41"/>
        <v>0</v>
      </c>
      <c r="G1324" s="123"/>
    </row>
    <row r="1325" spans="2:7" x14ac:dyDescent="0.2">
      <c r="B1325" s="124"/>
      <c r="C1325" s="126"/>
      <c r="D1325" s="124"/>
      <c r="E1325" s="121">
        <f t="shared" si="40"/>
        <v>0</v>
      </c>
      <c r="F1325" s="125">
        <f t="shared" si="41"/>
        <v>0</v>
      </c>
      <c r="G1325" s="123"/>
    </row>
    <row r="1326" spans="2:7" x14ac:dyDescent="0.2">
      <c r="B1326" s="124"/>
      <c r="C1326" s="126"/>
      <c r="D1326" s="124"/>
      <c r="E1326" s="121">
        <f t="shared" si="40"/>
        <v>0</v>
      </c>
      <c r="F1326" s="125">
        <f t="shared" si="41"/>
        <v>0</v>
      </c>
      <c r="G1326" s="123"/>
    </row>
    <row r="1327" spans="2:7" x14ac:dyDescent="0.2">
      <c r="B1327" s="124"/>
      <c r="C1327" s="126"/>
      <c r="D1327" s="124"/>
      <c r="E1327" s="121">
        <f t="shared" si="40"/>
        <v>0</v>
      </c>
      <c r="F1327" s="125">
        <f t="shared" si="41"/>
        <v>0</v>
      </c>
      <c r="G1327" s="123"/>
    </row>
    <row r="1328" spans="2:7" x14ac:dyDescent="0.2">
      <c r="B1328" s="124"/>
      <c r="C1328" s="126"/>
      <c r="D1328" s="124"/>
      <c r="E1328" s="121">
        <f t="shared" si="40"/>
        <v>0</v>
      </c>
      <c r="F1328" s="125">
        <f t="shared" si="41"/>
        <v>0</v>
      </c>
      <c r="G1328" s="123"/>
    </row>
    <row r="1329" spans="2:7" x14ac:dyDescent="0.2">
      <c r="B1329" s="124"/>
      <c r="C1329" s="126"/>
      <c r="D1329" s="124"/>
      <c r="E1329" s="121">
        <f t="shared" si="40"/>
        <v>0</v>
      </c>
      <c r="F1329" s="125">
        <f t="shared" si="41"/>
        <v>0</v>
      </c>
      <c r="G1329" s="123"/>
    </row>
    <row r="1330" spans="2:7" x14ac:dyDescent="0.2">
      <c r="B1330" s="124"/>
      <c r="C1330" s="126"/>
      <c r="D1330" s="124"/>
      <c r="E1330" s="121">
        <f t="shared" si="40"/>
        <v>0</v>
      </c>
      <c r="F1330" s="125">
        <f t="shared" si="41"/>
        <v>0</v>
      </c>
      <c r="G1330" s="123"/>
    </row>
    <row r="1331" spans="2:7" x14ac:dyDescent="0.2">
      <c r="B1331" s="124"/>
      <c r="C1331" s="126"/>
      <c r="D1331" s="124"/>
      <c r="E1331" s="121">
        <f t="shared" si="40"/>
        <v>0</v>
      </c>
      <c r="F1331" s="125">
        <f t="shared" si="41"/>
        <v>0</v>
      </c>
      <c r="G1331" s="123"/>
    </row>
    <row r="1332" spans="2:7" x14ac:dyDescent="0.2">
      <c r="B1332" s="124"/>
      <c r="C1332" s="126"/>
      <c r="D1332" s="124"/>
      <c r="E1332" s="121">
        <f t="shared" si="40"/>
        <v>0</v>
      </c>
      <c r="F1332" s="125">
        <f t="shared" si="41"/>
        <v>0</v>
      </c>
      <c r="G1332" s="123"/>
    </row>
    <row r="1333" spans="2:7" x14ac:dyDescent="0.2">
      <c r="B1333" s="124"/>
      <c r="C1333" s="126"/>
      <c r="D1333" s="124"/>
      <c r="E1333" s="121">
        <f t="shared" ref="E1333:E1396" si="42">IFERROR(VLOOKUP(C1333,GILookup,2,FALSE),0)</f>
        <v>0</v>
      </c>
      <c r="F1333" s="125">
        <f t="shared" ref="F1333:F1396" si="43">SUM(E1333*D1333)</f>
        <v>0</v>
      </c>
      <c r="G1333" s="123"/>
    </row>
    <row r="1334" spans="2:7" x14ac:dyDescent="0.2">
      <c r="B1334" s="124"/>
      <c r="C1334" s="126"/>
      <c r="D1334" s="124"/>
      <c r="E1334" s="121">
        <f t="shared" si="42"/>
        <v>0</v>
      </c>
      <c r="F1334" s="125">
        <f t="shared" si="43"/>
        <v>0</v>
      </c>
      <c r="G1334" s="123"/>
    </row>
    <row r="1335" spans="2:7" x14ac:dyDescent="0.2">
      <c r="B1335" s="124"/>
      <c r="C1335" s="126"/>
      <c r="D1335" s="124"/>
      <c r="E1335" s="121">
        <f t="shared" si="42"/>
        <v>0</v>
      </c>
      <c r="F1335" s="125">
        <f t="shared" si="43"/>
        <v>0</v>
      </c>
      <c r="G1335" s="123"/>
    </row>
    <row r="1336" spans="2:7" x14ac:dyDescent="0.2">
      <c r="B1336" s="124"/>
      <c r="C1336" s="126"/>
      <c r="D1336" s="124"/>
      <c r="E1336" s="121">
        <f t="shared" si="42"/>
        <v>0</v>
      </c>
      <c r="F1336" s="125">
        <f t="shared" si="43"/>
        <v>0</v>
      </c>
      <c r="G1336" s="123"/>
    </row>
    <row r="1337" spans="2:7" x14ac:dyDescent="0.2">
      <c r="B1337" s="124"/>
      <c r="C1337" s="126"/>
      <c r="D1337" s="124"/>
      <c r="E1337" s="121">
        <f t="shared" si="42"/>
        <v>0</v>
      </c>
      <c r="F1337" s="125">
        <f t="shared" si="43"/>
        <v>0</v>
      </c>
      <c r="G1337" s="123"/>
    </row>
    <row r="1338" spans="2:7" x14ac:dyDescent="0.2">
      <c r="B1338" s="124"/>
      <c r="C1338" s="126"/>
      <c r="D1338" s="124"/>
      <c r="E1338" s="121">
        <f t="shared" si="42"/>
        <v>0</v>
      </c>
      <c r="F1338" s="125">
        <f t="shared" si="43"/>
        <v>0</v>
      </c>
      <c r="G1338" s="123"/>
    </row>
    <row r="1339" spans="2:7" x14ac:dyDescent="0.2">
      <c r="B1339" s="124"/>
      <c r="C1339" s="126"/>
      <c r="D1339" s="124"/>
      <c r="E1339" s="121">
        <f t="shared" si="42"/>
        <v>0</v>
      </c>
      <c r="F1339" s="125">
        <f t="shared" si="43"/>
        <v>0</v>
      </c>
      <c r="G1339" s="123"/>
    </row>
    <row r="1340" spans="2:7" x14ac:dyDescent="0.2">
      <c r="B1340" s="124"/>
      <c r="C1340" s="126"/>
      <c r="D1340" s="124"/>
      <c r="E1340" s="121">
        <f t="shared" si="42"/>
        <v>0</v>
      </c>
      <c r="F1340" s="125">
        <f t="shared" si="43"/>
        <v>0</v>
      </c>
      <c r="G1340" s="123"/>
    </row>
    <row r="1341" spans="2:7" x14ac:dyDescent="0.2">
      <c r="B1341" s="124"/>
      <c r="C1341" s="126"/>
      <c r="D1341" s="124"/>
      <c r="E1341" s="121">
        <f t="shared" si="42"/>
        <v>0</v>
      </c>
      <c r="F1341" s="125">
        <f t="shared" si="43"/>
        <v>0</v>
      </c>
      <c r="G1341" s="123"/>
    </row>
    <row r="1342" spans="2:7" x14ac:dyDescent="0.2">
      <c r="B1342" s="124"/>
      <c r="C1342" s="126"/>
      <c r="D1342" s="124"/>
      <c r="E1342" s="121">
        <f t="shared" si="42"/>
        <v>0</v>
      </c>
      <c r="F1342" s="125">
        <f t="shared" si="43"/>
        <v>0</v>
      </c>
      <c r="G1342" s="123"/>
    </row>
    <row r="1343" spans="2:7" x14ac:dyDescent="0.2">
      <c r="B1343" s="124"/>
      <c r="C1343" s="126"/>
      <c r="D1343" s="124"/>
      <c r="E1343" s="121">
        <f t="shared" si="42"/>
        <v>0</v>
      </c>
      <c r="F1343" s="125">
        <f t="shared" si="43"/>
        <v>0</v>
      </c>
      <c r="G1343" s="123"/>
    </row>
    <row r="1344" spans="2:7" x14ac:dyDescent="0.2">
      <c r="B1344" s="124"/>
      <c r="C1344" s="126"/>
      <c r="D1344" s="124"/>
      <c r="E1344" s="121">
        <f t="shared" si="42"/>
        <v>0</v>
      </c>
      <c r="F1344" s="125">
        <f t="shared" si="43"/>
        <v>0</v>
      </c>
      <c r="G1344" s="123"/>
    </row>
    <row r="1345" spans="2:7" x14ac:dyDescent="0.2">
      <c r="B1345" s="124"/>
      <c r="C1345" s="126"/>
      <c r="D1345" s="124"/>
      <c r="E1345" s="121">
        <f t="shared" si="42"/>
        <v>0</v>
      </c>
      <c r="F1345" s="125">
        <f t="shared" si="43"/>
        <v>0</v>
      </c>
      <c r="G1345" s="123"/>
    </row>
    <row r="1346" spans="2:7" x14ac:dyDescent="0.2">
      <c r="B1346" s="124"/>
      <c r="C1346" s="126"/>
      <c r="D1346" s="124"/>
      <c r="E1346" s="121">
        <f t="shared" si="42"/>
        <v>0</v>
      </c>
      <c r="F1346" s="125">
        <f t="shared" si="43"/>
        <v>0</v>
      </c>
      <c r="G1346" s="123"/>
    </row>
    <row r="1347" spans="2:7" x14ac:dyDescent="0.2">
      <c r="B1347" s="124"/>
      <c r="C1347" s="126"/>
      <c r="D1347" s="124"/>
      <c r="E1347" s="121">
        <f t="shared" si="42"/>
        <v>0</v>
      </c>
      <c r="F1347" s="125">
        <f t="shared" si="43"/>
        <v>0</v>
      </c>
      <c r="G1347" s="123"/>
    </row>
    <row r="1348" spans="2:7" x14ac:dyDescent="0.2">
      <c r="B1348" s="124"/>
      <c r="C1348" s="126"/>
      <c r="D1348" s="124"/>
      <c r="E1348" s="121">
        <f t="shared" si="42"/>
        <v>0</v>
      </c>
      <c r="F1348" s="125">
        <f t="shared" si="43"/>
        <v>0</v>
      </c>
      <c r="G1348" s="123"/>
    </row>
    <row r="1349" spans="2:7" x14ac:dyDescent="0.2">
      <c r="B1349" s="124"/>
      <c r="C1349" s="126"/>
      <c r="D1349" s="124"/>
      <c r="E1349" s="121">
        <f t="shared" si="42"/>
        <v>0</v>
      </c>
      <c r="F1349" s="125">
        <f t="shared" si="43"/>
        <v>0</v>
      </c>
      <c r="G1349" s="123"/>
    </row>
    <row r="1350" spans="2:7" x14ac:dyDescent="0.2">
      <c r="B1350" s="124"/>
      <c r="C1350" s="126"/>
      <c r="D1350" s="124"/>
      <c r="E1350" s="121">
        <f t="shared" si="42"/>
        <v>0</v>
      </c>
      <c r="F1350" s="125">
        <f t="shared" si="43"/>
        <v>0</v>
      </c>
      <c r="G1350" s="123"/>
    </row>
    <row r="1351" spans="2:7" x14ac:dyDescent="0.2">
      <c r="B1351" s="124"/>
      <c r="C1351" s="126"/>
      <c r="D1351" s="124"/>
      <c r="E1351" s="121">
        <f t="shared" si="42"/>
        <v>0</v>
      </c>
      <c r="F1351" s="125">
        <f t="shared" si="43"/>
        <v>0</v>
      </c>
      <c r="G1351" s="123"/>
    </row>
    <row r="1352" spans="2:7" x14ac:dyDescent="0.2">
      <c r="B1352" s="124"/>
      <c r="C1352" s="126"/>
      <c r="D1352" s="124"/>
      <c r="E1352" s="121">
        <f t="shared" si="42"/>
        <v>0</v>
      </c>
      <c r="F1352" s="125">
        <f t="shared" si="43"/>
        <v>0</v>
      </c>
      <c r="G1352" s="123"/>
    </row>
    <row r="1353" spans="2:7" x14ac:dyDescent="0.2">
      <c r="B1353" s="124"/>
      <c r="C1353" s="126"/>
      <c r="D1353" s="124"/>
      <c r="E1353" s="121">
        <f t="shared" si="42"/>
        <v>0</v>
      </c>
      <c r="F1353" s="125">
        <f t="shared" si="43"/>
        <v>0</v>
      </c>
      <c r="G1353" s="123"/>
    </row>
    <row r="1354" spans="2:7" x14ac:dyDescent="0.2">
      <c r="B1354" s="124"/>
      <c r="C1354" s="126"/>
      <c r="D1354" s="124"/>
      <c r="E1354" s="121">
        <f t="shared" si="42"/>
        <v>0</v>
      </c>
      <c r="F1354" s="125">
        <f t="shared" si="43"/>
        <v>0</v>
      </c>
      <c r="G1354" s="123"/>
    </row>
    <row r="1355" spans="2:7" x14ac:dyDescent="0.2">
      <c r="B1355" s="124"/>
      <c r="C1355" s="126"/>
      <c r="D1355" s="124"/>
      <c r="E1355" s="121">
        <f t="shared" si="42"/>
        <v>0</v>
      </c>
      <c r="F1355" s="125">
        <f t="shared" si="43"/>
        <v>0</v>
      </c>
      <c r="G1355" s="123"/>
    </row>
    <row r="1356" spans="2:7" x14ac:dyDescent="0.2">
      <c r="B1356" s="124"/>
      <c r="C1356" s="126"/>
      <c r="D1356" s="124"/>
      <c r="E1356" s="121">
        <f t="shared" si="42"/>
        <v>0</v>
      </c>
      <c r="F1356" s="125">
        <f t="shared" si="43"/>
        <v>0</v>
      </c>
      <c r="G1356" s="123"/>
    </row>
    <row r="1357" spans="2:7" x14ac:dyDescent="0.2">
      <c r="B1357" s="124"/>
      <c r="C1357" s="126"/>
      <c r="D1357" s="124"/>
      <c r="E1357" s="121">
        <f t="shared" si="42"/>
        <v>0</v>
      </c>
      <c r="F1357" s="125">
        <f t="shared" si="43"/>
        <v>0</v>
      </c>
      <c r="G1357" s="123"/>
    </row>
    <row r="1358" spans="2:7" x14ac:dyDescent="0.2">
      <c r="B1358" s="124"/>
      <c r="C1358" s="126"/>
      <c r="D1358" s="124"/>
      <c r="E1358" s="121">
        <f t="shared" si="42"/>
        <v>0</v>
      </c>
      <c r="F1358" s="125">
        <f t="shared" si="43"/>
        <v>0</v>
      </c>
      <c r="G1358" s="123"/>
    </row>
    <row r="1359" spans="2:7" x14ac:dyDescent="0.2">
      <c r="B1359" s="124"/>
      <c r="C1359" s="126"/>
      <c r="D1359" s="124"/>
      <c r="E1359" s="121">
        <f t="shared" si="42"/>
        <v>0</v>
      </c>
      <c r="F1359" s="125">
        <f t="shared" si="43"/>
        <v>0</v>
      </c>
      <c r="G1359" s="123"/>
    </row>
    <row r="1360" spans="2:7" x14ac:dyDescent="0.2">
      <c r="B1360" s="124"/>
      <c r="C1360" s="126"/>
      <c r="D1360" s="124"/>
      <c r="E1360" s="121">
        <f t="shared" si="42"/>
        <v>0</v>
      </c>
      <c r="F1360" s="125">
        <f t="shared" si="43"/>
        <v>0</v>
      </c>
      <c r="G1360" s="123"/>
    </row>
    <row r="1361" spans="2:7" x14ac:dyDescent="0.2">
      <c r="B1361" s="124"/>
      <c r="C1361" s="126"/>
      <c r="D1361" s="124"/>
      <c r="E1361" s="121">
        <f t="shared" si="42"/>
        <v>0</v>
      </c>
      <c r="F1361" s="125">
        <f t="shared" si="43"/>
        <v>0</v>
      </c>
      <c r="G1361" s="123"/>
    </row>
    <row r="1362" spans="2:7" x14ac:dyDescent="0.2">
      <c r="B1362" s="124"/>
      <c r="C1362" s="126"/>
      <c r="D1362" s="124"/>
      <c r="E1362" s="121">
        <f t="shared" si="42"/>
        <v>0</v>
      </c>
      <c r="F1362" s="125">
        <f t="shared" si="43"/>
        <v>0</v>
      </c>
      <c r="G1362" s="123"/>
    </row>
    <row r="1363" spans="2:7" x14ac:dyDescent="0.2">
      <c r="B1363" s="124"/>
      <c r="C1363" s="126"/>
      <c r="D1363" s="124"/>
      <c r="E1363" s="121">
        <f t="shared" si="42"/>
        <v>0</v>
      </c>
      <c r="F1363" s="125">
        <f t="shared" si="43"/>
        <v>0</v>
      </c>
      <c r="G1363" s="123"/>
    </row>
    <row r="1364" spans="2:7" x14ac:dyDescent="0.2">
      <c r="B1364" s="124"/>
      <c r="C1364" s="126"/>
      <c r="D1364" s="124"/>
      <c r="E1364" s="121">
        <f t="shared" si="42"/>
        <v>0</v>
      </c>
      <c r="F1364" s="125">
        <f t="shared" si="43"/>
        <v>0</v>
      </c>
      <c r="G1364" s="123"/>
    </row>
    <row r="1365" spans="2:7" x14ac:dyDescent="0.2">
      <c r="B1365" s="124"/>
      <c r="C1365" s="126"/>
      <c r="D1365" s="124"/>
      <c r="E1365" s="121">
        <f t="shared" si="42"/>
        <v>0</v>
      </c>
      <c r="F1365" s="125">
        <f t="shared" si="43"/>
        <v>0</v>
      </c>
      <c r="G1365" s="123"/>
    </row>
    <row r="1366" spans="2:7" x14ac:dyDescent="0.2">
      <c r="B1366" s="124"/>
      <c r="C1366" s="126"/>
      <c r="D1366" s="124"/>
      <c r="E1366" s="121">
        <f t="shared" si="42"/>
        <v>0</v>
      </c>
      <c r="F1366" s="125">
        <f t="shared" si="43"/>
        <v>0</v>
      </c>
      <c r="G1366" s="123"/>
    </row>
    <row r="1367" spans="2:7" x14ac:dyDescent="0.2">
      <c r="B1367" s="124"/>
      <c r="C1367" s="126"/>
      <c r="D1367" s="124"/>
      <c r="E1367" s="121">
        <f t="shared" si="42"/>
        <v>0</v>
      </c>
      <c r="F1367" s="125">
        <f t="shared" si="43"/>
        <v>0</v>
      </c>
      <c r="G1367" s="123"/>
    </row>
    <row r="1368" spans="2:7" x14ac:dyDescent="0.2">
      <c r="B1368" s="124"/>
      <c r="C1368" s="126"/>
      <c r="D1368" s="124"/>
      <c r="E1368" s="121">
        <f t="shared" si="42"/>
        <v>0</v>
      </c>
      <c r="F1368" s="125">
        <f t="shared" si="43"/>
        <v>0</v>
      </c>
      <c r="G1368" s="123"/>
    </row>
    <row r="1369" spans="2:7" x14ac:dyDescent="0.2">
      <c r="B1369" s="124"/>
      <c r="C1369" s="126"/>
      <c r="D1369" s="124"/>
      <c r="E1369" s="121">
        <f t="shared" si="42"/>
        <v>0</v>
      </c>
      <c r="F1369" s="125">
        <f t="shared" si="43"/>
        <v>0</v>
      </c>
      <c r="G1369" s="123"/>
    </row>
    <row r="1370" spans="2:7" x14ac:dyDescent="0.2">
      <c r="B1370" s="124"/>
      <c r="C1370" s="126"/>
      <c r="D1370" s="124"/>
      <c r="E1370" s="121">
        <f t="shared" si="42"/>
        <v>0</v>
      </c>
      <c r="F1370" s="125">
        <f t="shared" si="43"/>
        <v>0</v>
      </c>
      <c r="G1370" s="123"/>
    </row>
    <row r="1371" spans="2:7" x14ac:dyDescent="0.2">
      <c r="B1371" s="124"/>
      <c r="C1371" s="126"/>
      <c r="D1371" s="124"/>
      <c r="E1371" s="121">
        <f t="shared" si="42"/>
        <v>0</v>
      </c>
      <c r="F1371" s="125">
        <f t="shared" si="43"/>
        <v>0</v>
      </c>
      <c r="G1371" s="123"/>
    </row>
    <row r="1372" spans="2:7" x14ac:dyDescent="0.2">
      <c r="B1372" s="124"/>
      <c r="C1372" s="126"/>
      <c r="D1372" s="124"/>
      <c r="E1372" s="121">
        <f t="shared" si="42"/>
        <v>0</v>
      </c>
      <c r="F1372" s="125">
        <f t="shared" si="43"/>
        <v>0</v>
      </c>
      <c r="G1372" s="123"/>
    </row>
    <row r="1373" spans="2:7" x14ac:dyDescent="0.2">
      <c r="B1373" s="124"/>
      <c r="C1373" s="126"/>
      <c r="D1373" s="124"/>
      <c r="E1373" s="121">
        <f t="shared" si="42"/>
        <v>0</v>
      </c>
      <c r="F1373" s="125">
        <f t="shared" si="43"/>
        <v>0</v>
      </c>
      <c r="G1373" s="123"/>
    </row>
    <row r="1374" spans="2:7" x14ac:dyDescent="0.2">
      <c r="B1374" s="124"/>
      <c r="C1374" s="126"/>
      <c r="D1374" s="124"/>
      <c r="E1374" s="121">
        <f t="shared" si="42"/>
        <v>0</v>
      </c>
      <c r="F1374" s="125">
        <f t="shared" si="43"/>
        <v>0</v>
      </c>
      <c r="G1374" s="123"/>
    </row>
    <row r="1375" spans="2:7" x14ac:dyDescent="0.2">
      <c r="B1375" s="124"/>
      <c r="C1375" s="126"/>
      <c r="D1375" s="124"/>
      <c r="E1375" s="121">
        <f t="shared" si="42"/>
        <v>0</v>
      </c>
      <c r="F1375" s="125">
        <f t="shared" si="43"/>
        <v>0</v>
      </c>
      <c r="G1375" s="123"/>
    </row>
    <row r="1376" spans="2:7" x14ac:dyDescent="0.2">
      <c r="B1376" s="124"/>
      <c r="C1376" s="126"/>
      <c r="D1376" s="124"/>
      <c r="E1376" s="121">
        <f t="shared" si="42"/>
        <v>0</v>
      </c>
      <c r="F1376" s="125">
        <f t="shared" si="43"/>
        <v>0</v>
      </c>
      <c r="G1376" s="123"/>
    </row>
    <row r="1377" spans="2:7" x14ac:dyDescent="0.2">
      <c r="B1377" s="124"/>
      <c r="C1377" s="126"/>
      <c r="D1377" s="124"/>
      <c r="E1377" s="121">
        <f t="shared" si="42"/>
        <v>0</v>
      </c>
      <c r="F1377" s="125">
        <f t="shared" si="43"/>
        <v>0</v>
      </c>
      <c r="G1377" s="123"/>
    </row>
    <row r="1378" spans="2:7" x14ac:dyDescent="0.2">
      <c r="B1378" s="124"/>
      <c r="C1378" s="126"/>
      <c r="D1378" s="124"/>
      <c r="E1378" s="121">
        <f t="shared" si="42"/>
        <v>0</v>
      </c>
      <c r="F1378" s="125">
        <f t="shared" si="43"/>
        <v>0</v>
      </c>
      <c r="G1378" s="123"/>
    </row>
    <row r="1379" spans="2:7" x14ac:dyDescent="0.2">
      <c r="B1379" s="124"/>
      <c r="C1379" s="126"/>
      <c r="D1379" s="124"/>
      <c r="E1379" s="121">
        <f t="shared" si="42"/>
        <v>0</v>
      </c>
      <c r="F1379" s="125">
        <f t="shared" si="43"/>
        <v>0</v>
      </c>
      <c r="G1379" s="123"/>
    </row>
    <row r="1380" spans="2:7" x14ac:dyDescent="0.2">
      <c r="B1380" s="124"/>
      <c r="C1380" s="126"/>
      <c r="D1380" s="124"/>
      <c r="E1380" s="121">
        <f t="shared" si="42"/>
        <v>0</v>
      </c>
      <c r="F1380" s="125">
        <f t="shared" si="43"/>
        <v>0</v>
      </c>
      <c r="G1380" s="123"/>
    </row>
    <row r="1381" spans="2:7" x14ac:dyDescent="0.2">
      <c r="B1381" s="124"/>
      <c r="C1381" s="126"/>
      <c r="D1381" s="124"/>
      <c r="E1381" s="121">
        <f t="shared" si="42"/>
        <v>0</v>
      </c>
      <c r="F1381" s="125">
        <f t="shared" si="43"/>
        <v>0</v>
      </c>
      <c r="G1381" s="123"/>
    </row>
    <row r="1382" spans="2:7" x14ac:dyDescent="0.2">
      <c r="B1382" s="124"/>
      <c r="C1382" s="126"/>
      <c r="D1382" s="124"/>
      <c r="E1382" s="121">
        <f t="shared" si="42"/>
        <v>0</v>
      </c>
      <c r="F1382" s="125">
        <f t="shared" si="43"/>
        <v>0</v>
      </c>
      <c r="G1382" s="123"/>
    </row>
    <row r="1383" spans="2:7" x14ac:dyDescent="0.2">
      <c r="B1383" s="124"/>
      <c r="C1383" s="126"/>
      <c r="D1383" s="124"/>
      <c r="E1383" s="121">
        <f t="shared" si="42"/>
        <v>0</v>
      </c>
      <c r="F1383" s="125">
        <f t="shared" si="43"/>
        <v>0</v>
      </c>
      <c r="G1383" s="123"/>
    </row>
    <row r="1384" spans="2:7" x14ac:dyDescent="0.2">
      <c r="B1384" s="124"/>
      <c r="C1384" s="126"/>
      <c r="D1384" s="124"/>
      <c r="E1384" s="121">
        <f t="shared" si="42"/>
        <v>0</v>
      </c>
      <c r="F1384" s="125">
        <f t="shared" si="43"/>
        <v>0</v>
      </c>
      <c r="G1384" s="123"/>
    </row>
    <row r="1385" spans="2:7" x14ac:dyDescent="0.2">
      <c r="B1385" s="124"/>
      <c r="C1385" s="126"/>
      <c r="D1385" s="124"/>
      <c r="E1385" s="121">
        <f t="shared" si="42"/>
        <v>0</v>
      </c>
      <c r="F1385" s="125">
        <f t="shared" si="43"/>
        <v>0</v>
      </c>
      <c r="G1385" s="123"/>
    </row>
    <row r="1386" spans="2:7" x14ac:dyDescent="0.2">
      <c r="B1386" s="124"/>
      <c r="C1386" s="126"/>
      <c r="D1386" s="124"/>
      <c r="E1386" s="121">
        <f t="shared" si="42"/>
        <v>0</v>
      </c>
      <c r="F1386" s="125">
        <f t="shared" si="43"/>
        <v>0</v>
      </c>
      <c r="G1386" s="123"/>
    </row>
    <row r="1387" spans="2:7" x14ac:dyDescent="0.2">
      <c r="B1387" s="124"/>
      <c r="C1387" s="126"/>
      <c r="D1387" s="124"/>
      <c r="E1387" s="121">
        <f t="shared" si="42"/>
        <v>0</v>
      </c>
      <c r="F1387" s="125">
        <f t="shared" si="43"/>
        <v>0</v>
      </c>
      <c r="G1387" s="123"/>
    </row>
    <row r="1388" spans="2:7" x14ac:dyDescent="0.2">
      <c r="B1388" s="124"/>
      <c r="C1388" s="126"/>
      <c r="D1388" s="124"/>
      <c r="E1388" s="121">
        <f t="shared" si="42"/>
        <v>0</v>
      </c>
      <c r="F1388" s="125">
        <f t="shared" si="43"/>
        <v>0</v>
      </c>
      <c r="G1388" s="123"/>
    </row>
    <row r="1389" spans="2:7" x14ac:dyDescent="0.2">
      <c r="B1389" s="124"/>
      <c r="C1389" s="126"/>
      <c r="D1389" s="124"/>
      <c r="E1389" s="121">
        <f t="shared" si="42"/>
        <v>0</v>
      </c>
      <c r="F1389" s="125">
        <f t="shared" si="43"/>
        <v>0</v>
      </c>
      <c r="G1389" s="123"/>
    </row>
    <row r="1390" spans="2:7" x14ac:dyDescent="0.2">
      <c r="B1390" s="124"/>
      <c r="C1390" s="126"/>
      <c r="D1390" s="124"/>
      <c r="E1390" s="121">
        <f t="shared" si="42"/>
        <v>0</v>
      </c>
      <c r="F1390" s="125">
        <f t="shared" si="43"/>
        <v>0</v>
      </c>
      <c r="G1390" s="123"/>
    </row>
    <row r="1391" spans="2:7" x14ac:dyDescent="0.2">
      <c r="B1391" s="124"/>
      <c r="C1391" s="126"/>
      <c r="D1391" s="124"/>
      <c r="E1391" s="121">
        <f t="shared" si="42"/>
        <v>0</v>
      </c>
      <c r="F1391" s="125">
        <f t="shared" si="43"/>
        <v>0</v>
      </c>
      <c r="G1391" s="123"/>
    </row>
    <row r="1392" spans="2:7" x14ac:dyDescent="0.2">
      <c r="B1392" s="124"/>
      <c r="C1392" s="126"/>
      <c r="D1392" s="124"/>
      <c r="E1392" s="121">
        <f t="shared" si="42"/>
        <v>0</v>
      </c>
      <c r="F1392" s="125">
        <f t="shared" si="43"/>
        <v>0</v>
      </c>
      <c r="G1392" s="123"/>
    </row>
    <row r="1393" spans="2:7" x14ac:dyDescent="0.2">
      <c r="B1393" s="124"/>
      <c r="C1393" s="126"/>
      <c r="D1393" s="124"/>
      <c r="E1393" s="121">
        <f t="shared" si="42"/>
        <v>0</v>
      </c>
      <c r="F1393" s="125">
        <f t="shared" si="43"/>
        <v>0</v>
      </c>
      <c r="G1393" s="123"/>
    </row>
    <row r="1394" spans="2:7" x14ac:dyDescent="0.2">
      <c r="B1394" s="124"/>
      <c r="C1394" s="126"/>
      <c r="D1394" s="124"/>
      <c r="E1394" s="121">
        <f t="shared" si="42"/>
        <v>0</v>
      </c>
      <c r="F1394" s="125">
        <f t="shared" si="43"/>
        <v>0</v>
      </c>
      <c r="G1394" s="123"/>
    </row>
    <row r="1395" spans="2:7" x14ac:dyDescent="0.2">
      <c r="B1395" s="124"/>
      <c r="C1395" s="126"/>
      <c r="D1395" s="124"/>
      <c r="E1395" s="121">
        <f t="shared" si="42"/>
        <v>0</v>
      </c>
      <c r="F1395" s="125">
        <f t="shared" si="43"/>
        <v>0</v>
      </c>
      <c r="G1395" s="123"/>
    </row>
    <row r="1396" spans="2:7" x14ac:dyDescent="0.2">
      <c r="B1396" s="124"/>
      <c r="C1396" s="126"/>
      <c r="D1396" s="124"/>
      <c r="E1396" s="121">
        <f t="shared" si="42"/>
        <v>0</v>
      </c>
      <c r="F1396" s="125">
        <f t="shared" si="43"/>
        <v>0</v>
      </c>
      <c r="G1396" s="123"/>
    </row>
    <row r="1397" spans="2:7" x14ac:dyDescent="0.2">
      <c r="B1397" s="124"/>
      <c r="C1397" s="126"/>
      <c r="D1397" s="124"/>
      <c r="E1397" s="121">
        <f t="shared" ref="E1397:E1460" si="44">IFERROR(VLOOKUP(C1397,GILookup,2,FALSE),0)</f>
        <v>0</v>
      </c>
      <c r="F1397" s="125">
        <f t="shared" ref="F1397:F1460" si="45">SUM(E1397*D1397)</f>
        <v>0</v>
      </c>
      <c r="G1397" s="123"/>
    </row>
    <row r="1398" spans="2:7" x14ac:dyDescent="0.2">
      <c r="B1398" s="124"/>
      <c r="C1398" s="126"/>
      <c r="D1398" s="124"/>
      <c r="E1398" s="121">
        <f t="shared" si="44"/>
        <v>0</v>
      </c>
      <c r="F1398" s="125">
        <f t="shared" si="45"/>
        <v>0</v>
      </c>
      <c r="G1398" s="123"/>
    </row>
    <row r="1399" spans="2:7" x14ac:dyDescent="0.2">
      <c r="B1399" s="124"/>
      <c r="C1399" s="126"/>
      <c r="D1399" s="124"/>
      <c r="E1399" s="121">
        <f t="shared" si="44"/>
        <v>0</v>
      </c>
      <c r="F1399" s="125">
        <f t="shared" si="45"/>
        <v>0</v>
      </c>
      <c r="G1399" s="123"/>
    </row>
    <row r="1400" spans="2:7" x14ac:dyDescent="0.2">
      <c r="B1400" s="124"/>
      <c r="C1400" s="126"/>
      <c r="D1400" s="124"/>
      <c r="E1400" s="121">
        <f t="shared" si="44"/>
        <v>0</v>
      </c>
      <c r="F1400" s="125">
        <f t="shared" si="45"/>
        <v>0</v>
      </c>
      <c r="G1400" s="123"/>
    </row>
    <row r="1401" spans="2:7" x14ac:dyDescent="0.2">
      <c r="B1401" s="124"/>
      <c r="C1401" s="126"/>
      <c r="D1401" s="124"/>
      <c r="E1401" s="121">
        <f t="shared" si="44"/>
        <v>0</v>
      </c>
      <c r="F1401" s="125">
        <f t="shared" si="45"/>
        <v>0</v>
      </c>
      <c r="G1401" s="123"/>
    </row>
    <row r="1402" spans="2:7" x14ac:dyDescent="0.2">
      <c r="B1402" s="124"/>
      <c r="C1402" s="126"/>
      <c r="D1402" s="124"/>
      <c r="E1402" s="121">
        <f t="shared" si="44"/>
        <v>0</v>
      </c>
      <c r="F1402" s="125">
        <f t="shared" si="45"/>
        <v>0</v>
      </c>
      <c r="G1402" s="123"/>
    </row>
    <row r="1403" spans="2:7" x14ac:dyDescent="0.2">
      <c r="B1403" s="124"/>
      <c r="C1403" s="126"/>
      <c r="D1403" s="124"/>
      <c r="E1403" s="121">
        <f t="shared" si="44"/>
        <v>0</v>
      </c>
      <c r="F1403" s="125">
        <f t="shared" si="45"/>
        <v>0</v>
      </c>
      <c r="G1403" s="123"/>
    </row>
    <row r="1404" spans="2:7" x14ac:dyDescent="0.2">
      <c r="B1404" s="124"/>
      <c r="C1404" s="126"/>
      <c r="D1404" s="124"/>
      <c r="E1404" s="121">
        <f t="shared" si="44"/>
        <v>0</v>
      </c>
      <c r="F1404" s="125">
        <f t="shared" si="45"/>
        <v>0</v>
      </c>
      <c r="G1404" s="123"/>
    </row>
    <row r="1405" spans="2:7" x14ac:dyDescent="0.2">
      <c r="B1405" s="124"/>
      <c r="C1405" s="126"/>
      <c r="D1405" s="124"/>
      <c r="E1405" s="121">
        <f t="shared" si="44"/>
        <v>0</v>
      </c>
      <c r="F1405" s="125">
        <f t="shared" si="45"/>
        <v>0</v>
      </c>
      <c r="G1405" s="123"/>
    </row>
    <row r="1406" spans="2:7" x14ac:dyDescent="0.2">
      <c r="B1406" s="124"/>
      <c r="C1406" s="126"/>
      <c r="D1406" s="124"/>
      <c r="E1406" s="121">
        <f t="shared" si="44"/>
        <v>0</v>
      </c>
      <c r="F1406" s="125">
        <f t="shared" si="45"/>
        <v>0</v>
      </c>
      <c r="G1406" s="123"/>
    </row>
    <row r="1407" spans="2:7" x14ac:dyDescent="0.2">
      <c r="B1407" s="124"/>
      <c r="C1407" s="126"/>
      <c r="D1407" s="124"/>
      <c r="E1407" s="121">
        <f t="shared" si="44"/>
        <v>0</v>
      </c>
      <c r="F1407" s="125">
        <f t="shared" si="45"/>
        <v>0</v>
      </c>
      <c r="G1407" s="123"/>
    </row>
    <row r="1408" spans="2:7" x14ac:dyDescent="0.2">
      <c r="B1408" s="124"/>
      <c r="C1408" s="126"/>
      <c r="D1408" s="124"/>
      <c r="E1408" s="121">
        <f t="shared" si="44"/>
        <v>0</v>
      </c>
      <c r="F1408" s="125">
        <f t="shared" si="45"/>
        <v>0</v>
      </c>
      <c r="G1408" s="123"/>
    </row>
    <row r="1409" spans="2:7" x14ac:dyDescent="0.2">
      <c r="B1409" s="124"/>
      <c r="C1409" s="126"/>
      <c r="D1409" s="124"/>
      <c r="E1409" s="121">
        <f t="shared" si="44"/>
        <v>0</v>
      </c>
      <c r="F1409" s="125">
        <f t="shared" si="45"/>
        <v>0</v>
      </c>
      <c r="G1409" s="123"/>
    </row>
    <row r="1410" spans="2:7" x14ac:dyDescent="0.2">
      <c r="B1410" s="124"/>
      <c r="C1410" s="126"/>
      <c r="D1410" s="124"/>
      <c r="E1410" s="121">
        <f t="shared" si="44"/>
        <v>0</v>
      </c>
      <c r="F1410" s="125">
        <f t="shared" si="45"/>
        <v>0</v>
      </c>
      <c r="G1410" s="123"/>
    </row>
    <row r="1411" spans="2:7" x14ac:dyDescent="0.2">
      <c r="B1411" s="124"/>
      <c r="C1411" s="126"/>
      <c r="D1411" s="124"/>
      <c r="E1411" s="121">
        <f t="shared" si="44"/>
        <v>0</v>
      </c>
      <c r="F1411" s="125">
        <f t="shared" si="45"/>
        <v>0</v>
      </c>
      <c r="G1411" s="123"/>
    </row>
    <row r="1412" spans="2:7" x14ac:dyDescent="0.2">
      <c r="B1412" s="124"/>
      <c r="C1412" s="126"/>
      <c r="D1412" s="124"/>
      <c r="E1412" s="121">
        <f t="shared" si="44"/>
        <v>0</v>
      </c>
      <c r="F1412" s="125">
        <f t="shared" si="45"/>
        <v>0</v>
      </c>
      <c r="G1412" s="123"/>
    </row>
    <row r="1413" spans="2:7" x14ac:dyDescent="0.2">
      <c r="B1413" s="124"/>
      <c r="C1413" s="126"/>
      <c r="D1413" s="124"/>
      <c r="E1413" s="121">
        <f t="shared" si="44"/>
        <v>0</v>
      </c>
      <c r="F1413" s="125">
        <f t="shared" si="45"/>
        <v>0</v>
      </c>
      <c r="G1413" s="123"/>
    </row>
    <row r="1414" spans="2:7" x14ac:dyDescent="0.2">
      <c r="B1414" s="124"/>
      <c r="C1414" s="126"/>
      <c r="D1414" s="124"/>
      <c r="E1414" s="121">
        <f t="shared" si="44"/>
        <v>0</v>
      </c>
      <c r="F1414" s="125">
        <f t="shared" si="45"/>
        <v>0</v>
      </c>
      <c r="G1414" s="123"/>
    </row>
    <row r="1415" spans="2:7" x14ac:dyDescent="0.2">
      <c r="B1415" s="124"/>
      <c r="C1415" s="126"/>
      <c r="D1415" s="124"/>
      <c r="E1415" s="121">
        <f t="shared" si="44"/>
        <v>0</v>
      </c>
      <c r="F1415" s="125">
        <f t="shared" si="45"/>
        <v>0</v>
      </c>
      <c r="G1415" s="123"/>
    </row>
    <row r="1416" spans="2:7" x14ac:dyDescent="0.2">
      <c r="B1416" s="124"/>
      <c r="C1416" s="126"/>
      <c r="D1416" s="124"/>
      <c r="E1416" s="121">
        <f t="shared" si="44"/>
        <v>0</v>
      </c>
      <c r="F1416" s="125">
        <f t="shared" si="45"/>
        <v>0</v>
      </c>
      <c r="G1416" s="123"/>
    </row>
    <row r="1417" spans="2:7" x14ac:dyDescent="0.2">
      <c r="B1417" s="124"/>
      <c r="C1417" s="126"/>
      <c r="D1417" s="124"/>
      <c r="E1417" s="121">
        <f t="shared" si="44"/>
        <v>0</v>
      </c>
      <c r="F1417" s="125">
        <f t="shared" si="45"/>
        <v>0</v>
      </c>
      <c r="G1417" s="123"/>
    </row>
    <row r="1418" spans="2:7" x14ac:dyDescent="0.2">
      <c r="B1418" s="124"/>
      <c r="C1418" s="126"/>
      <c r="D1418" s="124"/>
      <c r="E1418" s="121">
        <f t="shared" si="44"/>
        <v>0</v>
      </c>
      <c r="F1418" s="125">
        <f t="shared" si="45"/>
        <v>0</v>
      </c>
      <c r="G1418" s="123"/>
    </row>
    <row r="1419" spans="2:7" x14ac:dyDescent="0.2">
      <c r="B1419" s="124"/>
      <c r="C1419" s="126"/>
      <c r="D1419" s="124"/>
      <c r="E1419" s="121">
        <f t="shared" si="44"/>
        <v>0</v>
      </c>
      <c r="F1419" s="125">
        <f t="shared" si="45"/>
        <v>0</v>
      </c>
      <c r="G1419" s="123"/>
    </row>
    <row r="1420" spans="2:7" x14ac:dyDescent="0.2">
      <c r="B1420" s="124"/>
      <c r="C1420" s="126"/>
      <c r="D1420" s="124"/>
      <c r="E1420" s="121">
        <f t="shared" si="44"/>
        <v>0</v>
      </c>
      <c r="F1420" s="125">
        <f t="shared" si="45"/>
        <v>0</v>
      </c>
      <c r="G1420" s="123"/>
    </row>
    <row r="1421" spans="2:7" x14ac:dyDescent="0.2">
      <c r="B1421" s="124"/>
      <c r="C1421" s="126"/>
      <c r="D1421" s="124"/>
      <c r="E1421" s="121">
        <f t="shared" si="44"/>
        <v>0</v>
      </c>
      <c r="F1421" s="125">
        <f t="shared" si="45"/>
        <v>0</v>
      </c>
      <c r="G1421" s="123"/>
    </row>
    <row r="1422" spans="2:7" x14ac:dyDescent="0.2">
      <c r="B1422" s="124"/>
      <c r="C1422" s="126"/>
      <c r="D1422" s="124"/>
      <c r="E1422" s="121">
        <f t="shared" si="44"/>
        <v>0</v>
      </c>
      <c r="F1422" s="125">
        <f t="shared" si="45"/>
        <v>0</v>
      </c>
      <c r="G1422" s="123"/>
    </row>
    <row r="1423" spans="2:7" x14ac:dyDescent="0.2">
      <c r="B1423" s="124"/>
      <c r="C1423" s="126"/>
      <c r="D1423" s="124"/>
      <c r="E1423" s="121">
        <f t="shared" si="44"/>
        <v>0</v>
      </c>
      <c r="F1423" s="125">
        <f t="shared" si="45"/>
        <v>0</v>
      </c>
      <c r="G1423" s="123"/>
    </row>
    <row r="1424" spans="2:7" x14ac:dyDescent="0.2">
      <c r="B1424" s="124"/>
      <c r="C1424" s="126"/>
      <c r="D1424" s="124"/>
      <c r="E1424" s="121">
        <f t="shared" si="44"/>
        <v>0</v>
      </c>
      <c r="F1424" s="125">
        <f t="shared" si="45"/>
        <v>0</v>
      </c>
      <c r="G1424" s="123"/>
    </row>
    <row r="1425" spans="2:7" x14ac:dyDescent="0.2">
      <c r="B1425" s="124"/>
      <c r="C1425" s="126"/>
      <c r="D1425" s="124"/>
      <c r="E1425" s="121">
        <f t="shared" si="44"/>
        <v>0</v>
      </c>
      <c r="F1425" s="125">
        <f t="shared" si="45"/>
        <v>0</v>
      </c>
      <c r="G1425" s="123"/>
    </row>
    <row r="1426" spans="2:7" x14ac:dyDescent="0.2">
      <c r="B1426" s="124"/>
      <c r="C1426" s="126"/>
      <c r="D1426" s="124"/>
      <c r="E1426" s="121">
        <f t="shared" si="44"/>
        <v>0</v>
      </c>
      <c r="F1426" s="125">
        <f t="shared" si="45"/>
        <v>0</v>
      </c>
      <c r="G1426" s="123"/>
    </row>
    <row r="1427" spans="2:7" x14ac:dyDescent="0.2">
      <c r="B1427" s="124"/>
      <c r="C1427" s="126"/>
      <c r="D1427" s="124"/>
      <c r="E1427" s="121">
        <f t="shared" si="44"/>
        <v>0</v>
      </c>
      <c r="F1427" s="125">
        <f t="shared" si="45"/>
        <v>0</v>
      </c>
      <c r="G1427" s="123"/>
    </row>
    <row r="1428" spans="2:7" x14ac:dyDescent="0.2">
      <c r="B1428" s="124"/>
      <c r="C1428" s="126"/>
      <c r="D1428" s="124"/>
      <c r="E1428" s="121">
        <f t="shared" si="44"/>
        <v>0</v>
      </c>
      <c r="F1428" s="125">
        <f t="shared" si="45"/>
        <v>0</v>
      </c>
      <c r="G1428" s="123"/>
    </row>
    <row r="1429" spans="2:7" x14ac:dyDescent="0.2">
      <c r="B1429" s="124"/>
      <c r="C1429" s="126"/>
      <c r="D1429" s="124"/>
      <c r="E1429" s="121">
        <f t="shared" si="44"/>
        <v>0</v>
      </c>
      <c r="F1429" s="125">
        <f t="shared" si="45"/>
        <v>0</v>
      </c>
      <c r="G1429" s="123"/>
    </row>
    <row r="1430" spans="2:7" x14ac:dyDescent="0.2">
      <c r="B1430" s="124"/>
      <c r="C1430" s="126"/>
      <c r="D1430" s="124"/>
      <c r="E1430" s="121">
        <f t="shared" si="44"/>
        <v>0</v>
      </c>
      <c r="F1430" s="125">
        <f t="shared" si="45"/>
        <v>0</v>
      </c>
      <c r="G1430" s="123"/>
    </row>
    <row r="1431" spans="2:7" x14ac:dyDescent="0.2">
      <c r="B1431" s="124"/>
      <c r="C1431" s="126"/>
      <c r="D1431" s="124"/>
      <c r="E1431" s="121">
        <f t="shared" si="44"/>
        <v>0</v>
      </c>
      <c r="F1431" s="125">
        <f t="shared" si="45"/>
        <v>0</v>
      </c>
      <c r="G1431" s="123"/>
    </row>
    <row r="1432" spans="2:7" x14ac:dyDescent="0.2">
      <c r="B1432" s="124"/>
      <c r="C1432" s="126"/>
      <c r="D1432" s="124"/>
      <c r="E1432" s="121">
        <f t="shared" si="44"/>
        <v>0</v>
      </c>
      <c r="F1432" s="125">
        <f t="shared" si="45"/>
        <v>0</v>
      </c>
      <c r="G1432" s="123"/>
    </row>
    <row r="1433" spans="2:7" x14ac:dyDescent="0.2">
      <c r="B1433" s="124"/>
      <c r="C1433" s="126"/>
      <c r="D1433" s="124"/>
      <c r="E1433" s="121">
        <f t="shared" si="44"/>
        <v>0</v>
      </c>
      <c r="F1433" s="125">
        <f t="shared" si="45"/>
        <v>0</v>
      </c>
      <c r="G1433" s="123"/>
    </row>
    <row r="1434" spans="2:7" x14ac:dyDescent="0.2">
      <c r="B1434" s="124"/>
      <c r="C1434" s="126"/>
      <c r="D1434" s="124"/>
      <c r="E1434" s="121">
        <f t="shared" si="44"/>
        <v>0</v>
      </c>
      <c r="F1434" s="125">
        <f t="shared" si="45"/>
        <v>0</v>
      </c>
      <c r="G1434" s="123"/>
    </row>
    <row r="1435" spans="2:7" x14ac:dyDescent="0.2">
      <c r="B1435" s="124"/>
      <c r="C1435" s="126"/>
      <c r="D1435" s="124"/>
      <c r="E1435" s="121">
        <f t="shared" si="44"/>
        <v>0</v>
      </c>
      <c r="F1435" s="125">
        <f t="shared" si="45"/>
        <v>0</v>
      </c>
      <c r="G1435" s="123"/>
    </row>
    <row r="1436" spans="2:7" x14ac:dyDescent="0.2">
      <c r="B1436" s="124"/>
      <c r="C1436" s="126"/>
      <c r="D1436" s="124"/>
      <c r="E1436" s="121">
        <f t="shared" si="44"/>
        <v>0</v>
      </c>
      <c r="F1436" s="125">
        <f t="shared" si="45"/>
        <v>0</v>
      </c>
      <c r="G1436" s="123"/>
    </row>
    <row r="1437" spans="2:7" x14ac:dyDescent="0.2">
      <c r="B1437" s="124"/>
      <c r="C1437" s="126"/>
      <c r="D1437" s="124"/>
      <c r="E1437" s="121">
        <f t="shared" si="44"/>
        <v>0</v>
      </c>
      <c r="F1437" s="125">
        <f t="shared" si="45"/>
        <v>0</v>
      </c>
      <c r="G1437" s="123"/>
    </row>
    <row r="1438" spans="2:7" x14ac:dyDescent="0.2">
      <c r="B1438" s="124"/>
      <c r="C1438" s="126"/>
      <c r="D1438" s="124"/>
      <c r="E1438" s="121">
        <f t="shared" si="44"/>
        <v>0</v>
      </c>
      <c r="F1438" s="125">
        <f t="shared" si="45"/>
        <v>0</v>
      </c>
      <c r="G1438" s="123"/>
    </row>
    <row r="1439" spans="2:7" x14ac:dyDescent="0.2">
      <c r="B1439" s="124"/>
      <c r="C1439" s="126"/>
      <c r="D1439" s="124"/>
      <c r="E1439" s="121">
        <f t="shared" si="44"/>
        <v>0</v>
      </c>
      <c r="F1439" s="125">
        <f t="shared" si="45"/>
        <v>0</v>
      </c>
      <c r="G1439" s="123"/>
    </row>
    <row r="1440" spans="2:7" x14ac:dyDescent="0.2">
      <c r="B1440" s="124"/>
      <c r="C1440" s="126"/>
      <c r="D1440" s="124"/>
      <c r="E1440" s="121">
        <f t="shared" si="44"/>
        <v>0</v>
      </c>
      <c r="F1440" s="125">
        <f t="shared" si="45"/>
        <v>0</v>
      </c>
      <c r="G1440" s="123"/>
    </row>
    <row r="1441" spans="2:7" x14ac:dyDescent="0.2">
      <c r="B1441" s="124"/>
      <c r="C1441" s="126"/>
      <c r="D1441" s="124"/>
      <c r="E1441" s="121">
        <f t="shared" si="44"/>
        <v>0</v>
      </c>
      <c r="F1441" s="125">
        <f t="shared" si="45"/>
        <v>0</v>
      </c>
      <c r="G1441" s="123"/>
    </row>
    <row r="1442" spans="2:7" x14ac:dyDescent="0.2">
      <c r="B1442" s="124"/>
      <c r="C1442" s="126"/>
      <c r="D1442" s="124"/>
      <c r="E1442" s="121">
        <f t="shared" si="44"/>
        <v>0</v>
      </c>
      <c r="F1442" s="125">
        <f t="shared" si="45"/>
        <v>0</v>
      </c>
      <c r="G1442" s="123"/>
    </row>
    <row r="1443" spans="2:7" x14ac:dyDescent="0.2">
      <c r="B1443" s="124"/>
      <c r="C1443" s="126"/>
      <c r="D1443" s="124"/>
      <c r="E1443" s="121">
        <f t="shared" si="44"/>
        <v>0</v>
      </c>
      <c r="F1443" s="125">
        <f t="shared" si="45"/>
        <v>0</v>
      </c>
      <c r="G1443" s="123"/>
    </row>
    <row r="1444" spans="2:7" x14ac:dyDescent="0.2">
      <c r="B1444" s="124"/>
      <c r="C1444" s="126"/>
      <c r="D1444" s="124"/>
      <c r="E1444" s="121">
        <f t="shared" si="44"/>
        <v>0</v>
      </c>
      <c r="F1444" s="125">
        <f t="shared" si="45"/>
        <v>0</v>
      </c>
      <c r="G1444" s="123"/>
    </row>
    <row r="1445" spans="2:7" x14ac:dyDescent="0.2">
      <c r="B1445" s="124"/>
      <c r="C1445" s="126"/>
      <c r="D1445" s="124"/>
      <c r="E1445" s="121">
        <f t="shared" si="44"/>
        <v>0</v>
      </c>
      <c r="F1445" s="125">
        <f t="shared" si="45"/>
        <v>0</v>
      </c>
      <c r="G1445" s="123"/>
    </row>
    <row r="1446" spans="2:7" x14ac:dyDescent="0.2">
      <c r="B1446" s="124"/>
      <c r="C1446" s="126"/>
      <c r="D1446" s="124"/>
      <c r="E1446" s="121">
        <f t="shared" si="44"/>
        <v>0</v>
      </c>
      <c r="F1446" s="125">
        <f t="shared" si="45"/>
        <v>0</v>
      </c>
      <c r="G1446" s="123"/>
    </row>
    <row r="1447" spans="2:7" x14ac:dyDescent="0.2">
      <c r="B1447" s="124"/>
      <c r="C1447" s="126"/>
      <c r="D1447" s="124"/>
      <c r="E1447" s="121">
        <f t="shared" si="44"/>
        <v>0</v>
      </c>
      <c r="F1447" s="125">
        <f t="shared" si="45"/>
        <v>0</v>
      </c>
      <c r="G1447" s="123"/>
    </row>
    <row r="1448" spans="2:7" x14ac:dyDescent="0.2">
      <c r="B1448" s="124"/>
      <c r="C1448" s="126"/>
      <c r="D1448" s="124"/>
      <c r="E1448" s="121">
        <f t="shared" si="44"/>
        <v>0</v>
      </c>
      <c r="F1448" s="125">
        <f t="shared" si="45"/>
        <v>0</v>
      </c>
      <c r="G1448" s="123"/>
    </row>
    <row r="1449" spans="2:7" x14ac:dyDescent="0.2">
      <c r="B1449" s="124"/>
      <c r="C1449" s="126"/>
      <c r="D1449" s="124"/>
      <c r="E1449" s="121">
        <f t="shared" si="44"/>
        <v>0</v>
      </c>
      <c r="F1449" s="125">
        <f t="shared" si="45"/>
        <v>0</v>
      </c>
      <c r="G1449" s="123"/>
    </row>
    <row r="1450" spans="2:7" x14ac:dyDescent="0.2">
      <c r="B1450" s="124"/>
      <c r="C1450" s="126"/>
      <c r="D1450" s="124"/>
      <c r="E1450" s="121">
        <f t="shared" si="44"/>
        <v>0</v>
      </c>
      <c r="F1450" s="125">
        <f t="shared" si="45"/>
        <v>0</v>
      </c>
      <c r="G1450" s="123"/>
    </row>
    <row r="1451" spans="2:7" x14ac:dyDescent="0.2">
      <c r="B1451" s="124"/>
      <c r="C1451" s="126"/>
      <c r="D1451" s="124"/>
      <c r="E1451" s="121">
        <f t="shared" si="44"/>
        <v>0</v>
      </c>
      <c r="F1451" s="125">
        <f t="shared" si="45"/>
        <v>0</v>
      </c>
      <c r="G1451" s="123"/>
    </row>
    <row r="1452" spans="2:7" x14ac:dyDescent="0.2">
      <c r="B1452" s="124"/>
      <c r="C1452" s="126"/>
      <c r="D1452" s="124"/>
      <c r="E1452" s="121">
        <f t="shared" si="44"/>
        <v>0</v>
      </c>
      <c r="F1452" s="125">
        <f t="shared" si="45"/>
        <v>0</v>
      </c>
      <c r="G1452" s="123"/>
    </row>
    <row r="1453" spans="2:7" x14ac:dyDescent="0.2">
      <c r="B1453" s="124"/>
      <c r="C1453" s="126"/>
      <c r="D1453" s="124"/>
      <c r="E1453" s="121">
        <f t="shared" si="44"/>
        <v>0</v>
      </c>
      <c r="F1453" s="125">
        <f t="shared" si="45"/>
        <v>0</v>
      </c>
      <c r="G1453" s="123"/>
    </row>
    <row r="1454" spans="2:7" x14ac:dyDescent="0.2">
      <c r="B1454" s="124"/>
      <c r="C1454" s="126"/>
      <c r="D1454" s="124"/>
      <c r="E1454" s="121">
        <f t="shared" si="44"/>
        <v>0</v>
      </c>
      <c r="F1454" s="125">
        <f t="shared" si="45"/>
        <v>0</v>
      </c>
      <c r="G1454" s="123"/>
    </row>
    <row r="1455" spans="2:7" x14ac:dyDescent="0.2">
      <c r="B1455" s="124"/>
      <c r="C1455" s="126"/>
      <c r="D1455" s="124"/>
      <c r="E1455" s="121">
        <f t="shared" si="44"/>
        <v>0</v>
      </c>
      <c r="F1455" s="125">
        <f t="shared" si="45"/>
        <v>0</v>
      </c>
      <c r="G1455" s="123"/>
    </row>
    <row r="1456" spans="2:7" x14ac:dyDescent="0.2">
      <c r="B1456" s="124"/>
      <c r="C1456" s="126"/>
      <c r="D1456" s="124"/>
      <c r="E1456" s="121">
        <f t="shared" si="44"/>
        <v>0</v>
      </c>
      <c r="F1456" s="125">
        <f t="shared" si="45"/>
        <v>0</v>
      </c>
      <c r="G1456" s="123"/>
    </row>
    <row r="1457" spans="2:7" x14ac:dyDescent="0.2">
      <c r="B1457" s="124"/>
      <c r="C1457" s="126"/>
      <c r="D1457" s="124"/>
      <c r="E1457" s="121">
        <f t="shared" si="44"/>
        <v>0</v>
      </c>
      <c r="F1457" s="125">
        <f t="shared" si="45"/>
        <v>0</v>
      </c>
      <c r="G1457" s="123"/>
    </row>
    <row r="1458" spans="2:7" x14ac:dyDescent="0.2">
      <c r="B1458" s="124"/>
      <c r="C1458" s="126"/>
      <c r="D1458" s="124"/>
      <c r="E1458" s="121">
        <f t="shared" si="44"/>
        <v>0</v>
      </c>
      <c r="F1458" s="125">
        <f t="shared" si="45"/>
        <v>0</v>
      </c>
      <c r="G1458" s="123"/>
    </row>
    <row r="1459" spans="2:7" x14ac:dyDescent="0.2">
      <c r="B1459" s="124"/>
      <c r="C1459" s="126"/>
      <c r="D1459" s="124"/>
      <c r="E1459" s="121">
        <f t="shared" si="44"/>
        <v>0</v>
      </c>
      <c r="F1459" s="125">
        <f t="shared" si="45"/>
        <v>0</v>
      </c>
      <c r="G1459" s="123"/>
    </row>
    <row r="1460" spans="2:7" x14ac:dyDescent="0.2">
      <c r="B1460" s="124"/>
      <c r="C1460" s="126"/>
      <c r="D1460" s="124"/>
      <c r="E1460" s="121">
        <f t="shared" si="44"/>
        <v>0</v>
      </c>
      <c r="F1460" s="125">
        <f t="shared" si="45"/>
        <v>0</v>
      </c>
      <c r="G1460" s="123"/>
    </row>
    <row r="1461" spans="2:7" x14ac:dyDescent="0.2">
      <c r="B1461" s="124"/>
      <c r="C1461" s="126"/>
      <c r="D1461" s="124"/>
      <c r="E1461" s="121">
        <f t="shared" ref="E1461:E1524" si="46">IFERROR(VLOOKUP(C1461,GILookup,2,FALSE),0)</f>
        <v>0</v>
      </c>
      <c r="F1461" s="125">
        <f t="shared" ref="F1461:F1524" si="47">SUM(E1461*D1461)</f>
        <v>0</v>
      </c>
      <c r="G1461" s="123"/>
    </row>
    <row r="1462" spans="2:7" x14ac:dyDescent="0.2">
      <c r="B1462" s="124"/>
      <c r="C1462" s="126"/>
      <c r="D1462" s="124"/>
      <c r="E1462" s="121">
        <f t="shared" si="46"/>
        <v>0</v>
      </c>
      <c r="F1462" s="125">
        <f t="shared" si="47"/>
        <v>0</v>
      </c>
      <c r="G1462" s="123"/>
    </row>
    <row r="1463" spans="2:7" x14ac:dyDescent="0.2">
      <c r="B1463" s="124"/>
      <c r="C1463" s="126"/>
      <c r="D1463" s="124"/>
      <c r="E1463" s="121">
        <f t="shared" si="46"/>
        <v>0</v>
      </c>
      <c r="F1463" s="125">
        <f t="shared" si="47"/>
        <v>0</v>
      </c>
      <c r="G1463" s="123"/>
    </row>
    <row r="1464" spans="2:7" x14ac:dyDescent="0.2">
      <c r="B1464" s="124"/>
      <c r="C1464" s="126"/>
      <c r="D1464" s="124"/>
      <c r="E1464" s="121">
        <f t="shared" si="46"/>
        <v>0</v>
      </c>
      <c r="F1464" s="125">
        <f t="shared" si="47"/>
        <v>0</v>
      </c>
      <c r="G1464" s="123"/>
    </row>
    <row r="1465" spans="2:7" x14ac:dyDescent="0.2">
      <c r="B1465" s="124"/>
      <c r="C1465" s="126"/>
      <c r="D1465" s="124"/>
      <c r="E1465" s="121">
        <f t="shared" si="46"/>
        <v>0</v>
      </c>
      <c r="F1465" s="125">
        <f t="shared" si="47"/>
        <v>0</v>
      </c>
      <c r="G1465" s="123"/>
    </row>
    <row r="1466" spans="2:7" x14ac:dyDescent="0.2">
      <c r="B1466" s="124"/>
      <c r="C1466" s="126"/>
      <c r="D1466" s="124"/>
      <c r="E1466" s="121">
        <f t="shared" si="46"/>
        <v>0</v>
      </c>
      <c r="F1466" s="125">
        <f t="shared" si="47"/>
        <v>0</v>
      </c>
      <c r="G1466" s="123"/>
    </row>
    <row r="1467" spans="2:7" x14ac:dyDescent="0.2">
      <c r="B1467" s="124"/>
      <c r="C1467" s="126"/>
      <c r="D1467" s="124"/>
      <c r="E1467" s="121">
        <f t="shared" si="46"/>
        <v>0</v>
      </c>
      <c r="F1467" s="125">
        <f t="shared" si="47"/>
        <v>0</v>
      </c>
      <c r="G1467" s="123"/>
    </row>
    <row r="1468" spans="2:7" x14ac:dyDescent="0.2">
      <c r="B1468" s="124"/>
      <c r="C1468" s="126"/>
      <c r="D1468" s="124"/>
      <c r="E1468" s="121">
        <f t="shared" si="46"/>
        <v>0</v>
      </c>
      <c r="F1468" s="125">
        <f t="shared" si="47"/>
        <v>0</v>
      </c>
      <c r="G1468" s="123"/>
    </row>
    <row r="1469" spans="2:7" x14ac:dyDescent="0.2">
      <c r="B1469" s="124"/>
      <c r="C1469" s="126"/>
      <c r="D1469" s="124"/>
      <c r="E1469" s="121">
        <f t="shared" si="46"/>
        <v>0</v>
      </c>
      <c r="F1469" s="125">
        <f t="shared" si="47"/>
        <v>0</v>
      </c>
      <c r="G1469" s="123"/>
    </row>
    <row r="1470" spans="2:7" x14ac:dyDescent="0.2">
      <c r="B1470" s="124"/>
      <c r="C1470" s="126"/>
      <c r="D1470" s="124"/>
      <c r="E1470" s="121">
        <f t="shared" si="46"/>
        <v>0</v>
      </c>
      <c r="F1470" s="125">
        <f t="shared" si="47"/>
        <v>0</v>
      </c>
      <c r="G1470" s="123"/>
    </row>
    <row r="1471" spans="2:7" x14ac:dyDescent="0.2">
      <c r="B1471" s="124"/>
      <c r="C1471" s="126"/>
      <c r="D1471" s="124"/>
      <c r="E1471" s="121">
        <f t="shared" si="46"/>
        <v>0</v>
      </c>
      <c r="F1471" s="125">
        <f t="shared" si="47"/>
        <v>0</v>
      </c>
      <c r="G1471" s="123"/>
    </row>
    <row r="1472" spans="2:7" x14ac:dyDescent="0.2">
      <c r="B1472" s="124"/>
      <c r="C1472" s="126"/>
      <c r="D1472" s="124"/>
      <c r="E1472" s="121">
        <f t="shared" si="46"/>
        <v>0</v>
      </c>
      <c r="F1472" s="125">
        <f t="shared" si="47"/>
        <v>0</v>
      </c>
      <c r="G1472" s="123"/>
    </row>
    <row r="1473" spans="2:7" x14ac:dyDescent="0.2">
      <c r="B1473" s="124"/>
      <c r="C1473" s="126"/>
      <c r="D1473" s="124"/>
      <c r="E1473" s="121">
        <f t="shared" si="46"/>
        <v>0</v>
      </c>
      <c r="F1473" s="125">
        <f t="shared" si="47"/>
        <v>0</v>
      </c>
      <c r="G1473" s="123"/>
    </row>
    <row r="1474" spans="2:7" x14ac:dyDescent="0.2">
      <c r="B1474" s="124"/>
      <c r="C1474" s="126"/>
      <c r="D1474" s="124"/>
      <c r="E1474" s="121">
        <f t="shared" si="46"/>
        <v>0</v>
      </c>
      <c r="F1474" s="125">
        <f t="shared" si="47"/>
        <v>0</v>
      </c>
      <c r="G1474" s="123"/>
    </row>
    <row r="1475" spans="2:7" x14ac:dyDescent="0.2">
      <c r="B1475" s="124"/>
      <c r="C1475" s="126"/>
      <c r="D1475" s="124"/>
      <c r="E1475" s="121">
        <f t="shared" si="46"/>
        <v>0</v>
      </c>
      <c r="F1475" s="125">
        <f t="shared" si="47"/>
        <v>0</v>
      </c>
      <c r="G1475" s="123"/>
    </row>
    <row r="1476" spans="2:7" x14ac:dyDescent="0.2">
      <c r="B1476" s="124"/>
      <c r="C1476" s="126"/>
      <c r="D1476" s="124"/>
      <c r="E1476" s="121">
        <f t="shared" si="46"/>
        <v>0</v>
      </c>
      <c r="F1476" s="125">
        <f t="shared" si="47"/>
        <v>0</v>
      </c>
      <c r="G1476" s="123"/>
    </row>
    <row r="1477" spans="2:7" x14ac:dyDescent="0.2">
      <c r="B1477" s="124"/>
      <c r="C1477" s="126"/>
      <c r="D1477" s="124"/>
      <c r="E1477" s="121">
        <f t="shared" si="46"/>
        <v>0</v>
      </c>
      <c r="F1477" s="125">
        <f t="shared" si="47"/>
        <v>0</v>
      </c>
      <c r="G1477" s="123"/>
    </row>
    <row r="1478" spans="2:7" x14ac:dyDescent="0.2">
      <c r="B1478" s="124"/>
      <c r="C1478" s="126"/>
      <c r="D1478" s="124"/>
      <c r="E1478" s="121">
        <f t="shared" si="46"/>
        <v>0</v>
      </c>
      <c r="F1478" s="125">
        <f t="shared" si="47"/>
        <v>0</v>
      </c>
      <c r="G1478" s="123"/>
    </row>
    <row r="1479" spans="2:7" x14ac:dyDescent="0.2">
      <c r="B1479" s="124"/>
      <c r="C1479" s="126"/>
      <c r="D1479" s="124"/>
      <c r="E1479" s="121">
        <f t="shared" si="46"/>
        <v>0</v>
      </c>
      <c r="F1479" s="125">
        <f t="shared" si="47"/>
        <v>0</v>
      </c>
      <c r="G1479" s="123"/>
    </row>
    <row r="1480" spans="2:7" x14ac:dyDescent="0.2">
      <c r="B1480" s="124"/>
      <c r="C1480" s="126"/>
      <c r="D1480" s="124"/>
      <c r="E1480" s="121">
        <f t="shared" si="46"/>
        <v>0</v>
      </c>
      <c r="F1480" s="125">
        <f t="shared" si="47"/>
        <v>0</v>
      </c>
      <c r="G1480" s="123"/>
    </row>
    <row r="1481" spans="2:7" x14ac:dyDescent="0.2">
      <c r="B1481" s="124"/>
      <c r="C1481" s="126"/>
      <c r="D1481" s="124"/>
      <c r="E1481" s="121">
        <f t="shared" si="46"/>
        <v>0</v>
      </c>
      <c r="F1481" s="125">
        <f t="shared" si="47"/>
        <v>0</v>
      </c>
      <c r="G1481" s="123"/>
    </row>
    <row r="1482" spans="2:7" x14ac:dyDescent="0.2">
      <c r="B1482" s="124"/>
      <c r="C1482" s="126"/>
      <c r="D1482" s="124"/>
      <c r="E1482" s="121">
        <f t="shared" si="46"/>
        <v>0</v>
      </c>
      <c r="F1482" s="125">
        <f t="shared" si="47"/>
        <v>0</v>
      </c>
      <c r="G1482" s="123"/>
    </row>
    <row r="1483" spans="2:7" x14ac:dyDescent="0.2">
      <c r="B1483" s="124"/>
      <c r="C1483" s="126"/>
      <c r="D1483" s="124"/>
      <c r="E1483" s="121">
        <f t="shared" si="46"/>
        <v>0</v>
      </c>
      <c r="F1483" s="125">
        <f t="shared" si="47"/>
        <v>0</v>
      </c>
      <c r="G1483" s="123"/>
    </row>
    <row r="1484" spans="2:7" x14ac:dyDescent="0.2">
      <c r="B1484" s="124"/>
      <c r="C1484" s="126"/>
      <c r="D1484" s="124"/>
      <c r="E1484" s="121">
        <f t="shared" si="46"/>
        <v>0</v>
      </c>
      <c r="F1484" s="125">
        <f t="shared" si="47"/>
        <v>0</v>
      </c>
      <c r="G1484" s="123"/>
    </row>
    <row r="1485" spans="2:7" x14ac:dyDescent="0.2">
      <c r="B1485" s="124"/>
      <c r="C1485" s="126"/>
      <c r="D1485" s="124"/>
      <c r="E1485" s="121">
        <f t="shared" si="46"/>
        <v>0</v>
      </c>
      <c r="F1485" s="125">
        <f t="shared" si="47"/>
        <v>0</v>
      </c>
      <c r="G1485" s="123"/>
    </row>
    <row r="1486" spans="2:7" x14ac:dyDescent="0.2">
      <c r="B1486" s="124"/>
      <c r="C1486" s="126"/>
      <c r="D1486" s="124"/>
      <c r="E1486" s="121">
        <f t="shared" si="46"/>
        <v>0</v>
      </c>
      <c r="F1486" s="125">
        <f t="shared" si="47"/>
        <v>0</v>
      </c>
      <c r="G1486" s="123"/>
    </row>
    <row r="1487" spans="2:7" x14ac:dyDescent="0.2">
      <c r="B1487" s="124"/>
      <c r="C1487" s="126"/>
      <c r="D1487" s="124"/>
      <c r="E1487" s="121">
        <f t="shared" si="46"/>
        <v>0</v>
      </c>
      <c r="F1487" s="125">
        <f t="shared" si="47"/>
        <v>0</v>
      </c>
      <c r="G1487" s="123"/>
    </row>
    <row r="1488" spans="2:7" x14ac:dyDescent="0.2">
      <c r="B1488" s="124"/>
      <c r="C1488" s="126"/>
      <c r="D1488" s="124"/>
      <c r="E1488" s="121">
        <f t="shared" si="46"/>
        <v>0</v>
      </c>
      <c r="F1488" s="125">
        <f t="shared" si="47"/>
        <v>0</v>
      </c>
      <c r="G1488" s="123"/>
    </row>
    <row r="1489" spans="2:7" x14ac:dyDescent="0.2">
      <c r="B1489" s="124"/>
      <c r="C1489" s="126"/>
      <c r="D1489" s="124"/>
      <c r="E1489" s="121">
        <f t="shared" si="46"/>
        <v>0</v>
      </c>
      <c r="F1489" s="125">
        <f t="shared" si="47"/>
        <v>0</v>
      </c>
      <c r="G1489" s="123"/>
    </row>
    <row r="1490" spans="2:7" x14ac:dyDescent="0.2">
      <c r="B1490" s="124"/>
      <c r="C1490" s="126"/>
      <c r="D1490" s="124"/>
      <c r="E1490" s="121">
        <f t="shared" si="46"/>
        <v>0</v>
      </c>
      <c r="F1490" s="125">
        <f t="shared" si="47"/>
        <v>0</v>
      </c>
      <c r="G1490" s="123"/>
    </row>
    <row r="1491" spans="2:7" x14ac:dyDescent="0.2">
      <c r="B1491" s="124"/>
      <c r="C1491" s="126"/>
      <c r="D1491" s="124"/>
      <c r="E1491" s="121">
        <f t="shared" si="46"/>
        <v>0</v>
      </c>
      <c r="F1491" s="125">
        <f t="shared" si="47"/>
        <v>0</v>
      </c>
      <c r="G1491" s="123"/>
    </row>
    <row r="1492" spans="2:7" x14ac:dyDescent="0.2">
      <c r="B1492" s="124"/>
      <c r="C1492" s="126"/>
      <c r="D1492" s="124"/>
      <c r="E1492" s="121">
        <f t="shared" si="46"/>
        <v>0</v>
      </c>
      <c r="F1492" s="125">
        <f t="shared" si="47"/>
        <v>0</v>
      </c>
      <c r="G1492" s="123"/>
    </row>
    <row r="1493" spans="2:7" x14ac:dyDescent="0.2">
      <c r="B1493" s="124"/>
      <c r="C1493" s="126"/>
      <c r="D1493" s="124"/>
      <c r="E1493" s="121">
        <f t="shared" si="46"/>
        <v>0</v>
      </c>
      <c r="F1493" s="125">
        <f t="shared" si="47"/>
        <v>0</v>
      </c>
      <c r="G1493" s="123"/>
    </row>
    <row r="1494" spans="2:7" x14ac:dyDescent="0.2">
      <c r="B1494" s="124"/>
      <c r="C1494" s="126"/>
      <c r="D1494" s="124"/>
      <c r="E1494" s="121">
        <f t="shared" si="46"/>
        <v>0</v>
      </c>
      <c r="F1494" s="125">
        <f t="shared" si="47"/>
        <v>0</v>
      </c>
      <c r="G1494" s="123"/>
    </row>
    <row r="1495" spans="2:7" x14ac:dyDescent="0.2">
      <c r="B1495" s="124"/>
      <c r="C1495" s="126"/>
      <c r="D1495" s="124"/>
      <c r="E1495" s="121">
        <f t="shared" si="46"/>
        <v>0</v>
      </c>
      <c r="F1495" s="125">
        <f t="shared" si="47"/>
        <v>0</v>
      </c>
      <c r="G1495" s="123"/>
    </row>
    <row r="1496" spans="2:7" x14ac:dyDescent="0.2">
      <c r="B1496" s="124"/>
      <c r="C1496" s="126"/>
      <c r="D1496" s="124"/>
      <c r="E1496" s="121">
        <f t="shared" si="46"/>
        <v>0</v>
      </c>
      <c r="F1496" s="125">
        <f t="shared" si="47"/>
        <v>0</v>
      </c>
      <c r="G1496" s="123"/>
    </row>
    <row r="1497" spans="2:7" x14ac:dyDescent="0.2">
      <c r="B1497" s="124"/>
      <c r="C1497" s="126"/>
      <c r="D1497" s="124"/>
      <c r="E1497" s="121">
        <f t="shared" si="46"/>
        <v>0</v>
      </c>
      <c r="F1497" s="125">
        <f t="shared" si="47"/>
        <v>0</v>
      </c>
      <c r="G1497" s="123"/>
    </row>
    <row r="1498" spans="2:7" x14ac:dyDescent="0.2">
      <c r="B1498" s="124"/>
      <c r="C1498" s="126"/>
      <c r="D1498" s="124"/>
      <c r="E1498" s="121">
        <f t="shared" si="46"/>
        <v>0</v>
      </c>
      <c r="F1498" s="125">
        <f t="shared" si="47"/>
        <v>0</v>
      </c>
      <c r="G1498" s="123"/>
    </row>
    <row r="1499" spans="2:7" x14ac:dyDescent="0.2">
      <c r="B1499" s="124"/>
      <c r="C1499" s="126"/>
      <c r="D1499" s="124"/>
      <c r="E1499" s="121">
        <f t="shared" si="46"/>
        <v>0</v>
      </c>
      <c r="F1499" s="125">
        <f t="shared" si="47"/>
        <v>0</v>
      </c>
      <c r="G1499" s="123"/>
    </row>
    <row r="1500" spans="2:7" x14ac:dyDescent="0.2">
      <c r="B1500" s="124"/>
      <c r="C1500" s="126"/>
      <c r="D1500" s="124"/>
      <c r="E1500" s="121">
        <f t="shared" si="46"/>
        <v>0</v>
      </c>
      <c r="F1500" s="125">
        <f t="shared" si="47"/>
        <v>0</v>
      </c>
      <c r="G1500" s="123"/>
    </row>
    <row r="1501" spans="2:7" x14ac:dyDescent="0.2">
      <c r="B1501" s="124"/>
      <c r="C1501" s="126"/>
      <c r="D1501" s="124"/>
      <c r="E1501" s="121">
        <f t="shared" si="46"/>
        <v>0</v>
      </c>
      <c r="F1501" s="125">
        <f t="shared" si="47"/>
        <v>0</v>
      </c>
      <c r="G1501" s="123"/>
    </row>
    <row r="1502" spans="2:7" x14ac:dyDescent="0.2">
      <c r="B1502" s="124"/>
      <c r="C1502" s="126"/>
      <c r="D1502" s="124"/>
      <c r="E1502" s="121">
        <f t="shared" si="46"/>
        <v>0</v>
      </c>
      <c r="F1502" s="125">
        <f t="shared" si="47"/>
        <v>0</v>
      </c>
      <c r="G1502" s="123"/>
    </row>
    <row r="1503" spans="2:7" x14ac:dyDescent="0.2">
      <c r="B1503" s="124"/>
      <c r="C1503" s="126"/>
      <c r="D1503" s="124"/>
      <c r="E1503" s="121">
        <f t="shared" si="46"/>
        <v>0</v>
      </c>
      <c r="F1503" s="125">
        <f t="shared" si="47"/>
        <v>0</v>
      </c>
      <c r="G1503" s="123"/>
    </row>
    <row r="1504" spans="2:7" x14ac:dyDescent="0.2">
      <c r="B1504" s="124"/>
      <c r="C1504" s="126"/>
      <c r="D1504" s="124"/>
      <c r="E1504" s="121">
        <f t="shared" si="46"/>
        <v>0</v>
      </c>
      <c r="F1504" s="125">
        <f t="shared" si="47"/>
        <v>0</v>
      </c>
      <c r="G1504" s="123"/>
    </row>
    <row r="1505" spans="2:7" x14ac:dyDescent="0.2">
      <c r="B1505" s="124"/>
      <c r="C1505" s="126"/>
      <c r="D1505" s="124"/>
      <c r="E1505" s="121">
        <f t="shared" si="46"/>
        <v>0</v>
      </c>
      <c r="F1505" s="125">
        <f t="shared" si="47"/>
        <v>0</v>
      </c>
      <c r="G1505" s="123"/>
    </row>
    <row r="1506" spans="2:7" x14ac:dyDescent="0.2">
      <c r="B1506" s="124"/>
      <c r="C1506" s="126"/>
      <c r="D1506" s="124"/>
      <c r="E1506" s="121">
        <f t="shared" si="46"/>
        <v>0</v>
      </c>
      <c r="F1506" s="125">
        <f t="shared" si="47"/>
        <v>0</v>
      </c>
      <c r="G1506" s="123"/>
    </row>
    <row r="1507" spans="2:7" x14ac:dyDescent="0.2">
      <c r="B1507" s="124"/>
      <c r="C1507" s="126"/>
      <c r="D1507" s="124"/>
      <c r="E1507" s="121">
        <f t="shared" si="46"/>
        <v>0</v>
      </c>
      <c r="F1507" s="125">
        <f t="shared" si="47"/>
        <v>0</v>
      </c>
      <c r="G1507" s="123"/>
    </row>
    <row r="1508" spans="2:7" x14ac:dyDescent="0.2">
      <c r="B1508" s="124"/>
      <c r="C1508" s="126"/>
      <c r="D1508" s="124"/>
      <c r="E1508" s="121">
        <f t="shared" si="46"/>
        <v>0</v>
      </c>
      <c r="F1508" s="125">
        <f t="shared" si="47"/>
        <v>0</v>
      </c>
      <c r="G1508" s="123"/>
    </row>
    <row r="1509" spans="2:7" x14ac:dyDescent="0.2">
      <c r="B1509" s="124"/>
      <c r="C1509" s="126"/>
      <c r="D1509" s="124"/>
      <c r="E1509" s="121">
        <f t="shared" si="46"/>
        <v>0</v>
      </c>
      <c r="F1509" s="125">
        <f t="shared" si="47"/>
        <v>0</v>
      </c>
      <c r="G1509" s="123"/>
    </row>
    <row r="1510" spans="2:7" x14ac:dyDescent="0.2">
      <c r="B1510" s="124"/>
      <c r="C1510" s="126"/>
      <c r="D1510" s="124"/>
      <c r="E1510" s="121">
        <f t="shared" si="46"/>
        <v>0</v>
      </c>
      <c r="F1510" s="125">
        <f t="shared" si="47"/>
        <v>0</v>
      </c>
      <c r="G1510" s="123"/>
    </row>
    <row r="1511" spans="2:7" x14ac:dyDescent="0.2">
      <c r="B1511" s="124"/>
      <c r="C1511" s="126"/>
      <c r="D1511" s="124"/>
      <c r="E1511" s="121">
        <f t="shared" si="46"/>
        <v>0</v>
      </c>
      <c r="F1511" s="125">
        <f t="shared" si="47"/>
        <v>0</v>
      </c>
      <c r="G1511" s="123"/>
    </row>
    <row r="1512" spans="2:7" x14ac:dyDescent="0.2">
      <c r="B1512" s="124"/>
      <c r="C1512" s="126"/>
      <c r="D1512" s="124"/>
      <c r="E1512" s="121">
        <f t="shared" si="46"/>
        <v>0</v>
      </c>
      <c r="F1512" s="125">
        <f t="shared" si="47"/>
        <v>0</v>
      </c>
      <c r="G1512" s="123"/>
    </row>
    <row r="1513" spans="2:7" x14ac:dyDescent="0.2">
      <c r="B1513" s="124"/>
      <c r="C1513" s="126"/>
      <c r="D1513" s="124"/>
      <c r="E1513" s="121">
        <f t="shared" si="46"/>
        <v>0</v>
      </c>
      <c r="F1513" s="125">
        <f t="shared" si="47"/>
        <v>0</v>
      </c>
      <c r="G1513" s="123"/>
    </row>
    <row r="1514" spans="2:7" x14ac:dyDescent="0.2">
      <c r="B1514" s="124"/>
      <c r="C1514" s="126"/>
      <c r="D1514" s="124"/>
      <c r="E1514" s="121">
        <f t="shared" si="46"/>
        <v>0</v>
      </c>
      <c r="F1514" s="125">
        <f t="shared" si="47"/>
        <v>0</v>
      </c>
      <c r="G1514" s="123"/>
    </row>
    <row r="1515" spans="2:7" x14ac:dyDescent="0.2">
      <c r="B1515" s="124"/>
      <c r="C1515" s="126"/>
      <c r="D1515" s="124"/>
      <c r="E1515" s="121">
        <f t="shared" si="46"/>
        <v>0</v>
      </c>
      <c r="F1515" s="125">
        <f t="shared" si="47"/>
        <v>0</v>
      </c>
      <c r="G1515" s="123"/>
    </row>
    <row r="1516" spans="2:7" x14ac:dyDescent="0.2">
      <c r="B1516" s="124"/>
      <c r="C1516" s="126"/>
      <c r="D1516" s="124"/>
      <c r="E1516" s="121">
        <f t="shared" si="46"/>
        <v>0</v>
      </c>
      <c r="F1516" s="125">
        <f t="shared" si="47"/>
        <v>0</v>
      </c>
      <c r="G1516" s="123"/>
    </row>
    <row r="1517" spans="2:7" x14ac:dyDescent="0.2">
      <c r="B1517" s="124"/>
      <c r="C1517" s="126"/>
      <c r="D1517" s="124"/>
      <c r="E1517" s="121">
        <f t="shared" si="46"/>
        <v>0</v>
      </c>
      <c r="F1517" s="125">
        <f t="shared" si="47"/>
        <v>0</v>
      </c>
      <c r="G1517" s="123"/>
    </row>
    <row r="1518" spans="2:7" x14ac:dyDescent="0.2">
      <c r="B1518" s="124"/>
      <c r="C1518" s="126"/>
      <c r="D1518" s="124"/>
      <c r="E1518" s="121">
        <f t="shared" si="46"/>
        <v>0</v>
      </c>
      <c r="F1518" s="125">
        <f t="shared" si="47"/>
        <v>0</v>
      </c>
      <c r="G1518" s="123"/>
    </row>
    <row r="1519" spans="2:7" x14ac:dyDescent="0.2">
      <c r="B1519" s="124"/>
      <c r="C1519" s="126"/>
      <c r="D1519" s="124"/>
      <c r="E1519" s="121">
        <f t="shared" si="46"/>
        <v>0</v>
      </c>
      <c r="F1519" s="125">
        <f t="shared" si="47"/>
        <v>0</v>
      </c>
      <c r="G1519" s="123"/>
    </row>
    <row r="1520" spans="2:7" x14ac:dyDescent="0.2">
      <c r="B1520" s="124"/>
      <c r="C1520" s="126"/>
      <c r="D1520" s="124"/>
      <c r="E1520" s="121">
        <f t="shared" si="46"/>
        <v>0</v>
      </c>
      <c r="F1520" s="125">
        <f t="shared" si="47"/>
        <v>0</v>
      </c>
      <c r="G1520" s="123"/>
    </row>
    <row r="1521" spans="2:7" x14ac:dyDescent="0.2">
      <c r="B1521" s="124"/>
      <c r="C1521" s="126"/>
      <c r="D1521" s="124"/>
      <c r="E1521" s="121">
        <f t="shared" si="46"/>
        <v>0</v>
      </c>
      <c r="F1521" s="125">
        <f t="shared" si="47"/>
        <v>0</v>
      </c>
      <c r="G1521" s="123"/>
    </row>
    <row r="1522" spans="2:7" x14ac:dyDescent="0.2">
      <c r="B1522" s="124"/>
      <c r="C1522" s="126"/>
      <c r="D1522" s="124"/>
      <c r="E1522" s="121">
        <f t="shared" si="46"/>
        <v>0</v>
      </c>
      <c r="F1522" s="125">
        <f t="shared" si="47"/>
        <v>0</v>
      </c>
      <c r="G1522" s="123"/>
    </row>
    <row r="1523" spans="2:7" x14ac:dyDescent="0.2">
      <c r="B1523" s="124"/>
      <c r="C1523" s="126"/>
      <c r="D1523" s="124"/>
      <c r="E1523" s="121">
        <f t="shared" si="46"/>
        <v>0</v>
      </c>
      <c r="F1523" s="125">
        <f t="shared" si="47"/>
        <v>0</v>
      </c>
      <c r="G1523" s="123"/>
    </row>
    <row r="1524" spans="2:7" x14ac:dyDescent="0.2">
      <c r="B1524" s="124"/>
      <c r="C1524" s="126"/>
      <c r="D1524" s="124"/>
      <c r="E1524" s="121">
        <f t="shared" si="46"/>
        <v>0</v>
      </c>
      <c r="F1524" s="125">
        <f t="shared" si="47"/>
        <v>0</v>
      </c>
      <c r="G1524" s="123"/>
    </row>
    <row r="1525" spans="2:7" x14ac:dyDescent="0.2">
      <c r="B1525" s="124"/>
      <c r="C1525" s="126"/>
      <c r="D1525" s="124"/>
      <c r="E1525" s="121">
        <f t="shared" ref="E1525:E1588" si="48">IFERROR(VLOOKUP(C1525,GILookup,2,FALSE),0)</f>
        <v>0</v>
      </c>
      <c r="F1525" s="125">
        <f t="shared" ref="F1525:F1588" si="49">SUM(E1525*D1525)</f>
        <v>0</v>
      </c>
      <c r="G1525" s="123"/>
    </row>
    <row r="1526" spans="2:7" x14ac:dyDescent="0.2">
      <c r="B1526" s="124"/>
      <c r="C1526" s="126"/>
      <c r="D1526" s="124"/>
      <c r="E1526" s="121">
        <f t="shared" si="48"/>
        <v>0</v>
      </c>
      <c r="F1526" s="125">
        <f t="shared" si="49"/>
        <v>0</v>
      </c>
      <c r="G1526" s="123"/>
    </row>
    <row r="1527" spans="2:7" x14ac:dyDescent="0.2">
      <c r="B1527" s="124"/>
      <c r="C1527" s="126"/>
      <c r="D1527" s="124"/>
      <c r="E1527" s="121">
        <f t="shared" si="48"/>
        <v>0</v>
      </c>
      <c r="F1527" s="125">
        <f t="shared" si="49"/>
        <v>0</v>
      </c>
      <c r="G1527" s="123"/>
    </row>
    <row r="1528" spans="2:7" x14ac:dyDescent="0.2">
      <c r="B1528" s="124"/>
      <c r="C1528" s="126"/>
      <c r="D1528" s="124"/>
      <c r="E1528" s="121">
        <f t="shared" si="48"/>
        <v>0</v>
      </c>
      <c r="F1528" s="125">
        <f t="shared" si="49"/>
        <v>0</v>
      </c>
      <c r="G1528" s="123"/>
    </row>
    <row r="1529" spans="2:7" x14ac:dyDescent="0.2">
      <c r="B1529" s="124"/>
      <c r="C1529" s="126"/>
      <c r="D1529" s="124"/>
      <c r="E1529" s="121">
        <f t="shared" si="48"/>
        <v>0</v>
      </c>
      <c r="F1529" s="125">
        <f t="shared" si="49"/>
        <v>0</v>
      </c>
      <c r="G1529" s="123"/>
    </row>
    <row r="1530" spans="2:7" x14ac:dyDescent="0.2">
      <c r="B1530" s="124"/>
      <c r="C1530" s="126"/>
      <c r="D1530" s="124"/>
      <c r="E1530" s="121">
        <f t="shared" si="48"/>
        <v>0</v>
      </c>
      <c r="F1530" s="125">
        <f t="shared" si="49"/>
        <v>0</v>
      </c>
      <c r="G1530" s="123"/>
    </row>
    <row r="1531" spans="2:7" x14ac:dyDescent="0.2">
      <c r="B1531" s="124"/>
      <c r="C1531" s="126"/>
      <c r="D1531" s="124"/>
      <c r="E1531" s="121">
        <f t="shared" si="48"/>
        <v>0</v>
      </c>
      <c r="F1531" s="125">
        <f t="shared" si="49"/>
        <v>0</v>
      </c>
      <c r="G1531" s="123"/>
    </row>
    <row r="1532" spans="2:7" x14ac:dyDescent="0.2">
      <c r="B1532" s="124"/>
      <c r="C1532" s="126"/>
      <c r="D1532" s="124"/>
      <c r="E1532" s="121">
        <f t="shared" si="48"/>
        <v>0</v>
      </c>
      <c r="F1532" s="125">
        <f t="shared" si="49"/>
        <v>0</v>
      </c>
      <c r="G1532" s="123"/>
    </row>
    <row r="1533" spans="2:7" x14ac:dyDescent="0.2">
      <c r="B1533" s="124"/>
      <c r="C1533" s="126"/>
      <c r="D1533" s="124"/>
      <c r="E1533" s="121">
        <f t="shared" si="48"/>
        <v>0</v>
      </c>
      <c r="F1533" s="125">
        <f t="shared" si="49"/>
        <v>0</v>
      </c>
      <c r="G1533" s="123"/>
    </row>
    <row r="1534" spans="2:7" x14ac:dyDescent="0.2">
      <c r="B1534" s="124"/>
      <c r="C1534" s="126"/>
      <c r="D1534" s="124"/>
      <c r="E1534" s="121">
        <f t="shared" si="48"/>
        <v>0</v>
      </c>
      <c r="F1534" s="125">
        <f t="shared" si="49"/>
        <v>0</v>
      </c>
      <c r="G1534" s="123"/>
    </row>
    <row r="1535" spans="2:7" x14ac:dyDescent="0.2">
      <c r="B1535" s="124"/>
      <c r="C1535" s="126"/>
      <c r="D1535" s="124"/>
      <c r="E1535" s="121">
        <f t="shared" si="48"/>
        <v>0</v>
      </c>
      <c r="F1535" s="125">
        <f t="shared" si="49"/>
        <v>0</v>
      </c>
      <c r="G1535" s="123"/>
    </row>
    <row r="1536" spans="2:7" x14ac:dyDescent="0.2">
      <c r="B1536" s="124"/>
      <c r="C1536" s="126"/>
      <c r="D1536" s="124"/>
      <c r="E1536" s="121">
        <f t="shared" si="48"/>
        <v>0</v>
      </c>
      <c r="F1536" s="125">
        <f t="shared" si="49"/>
        <v>0</v>
      </c>
      <c r="G1536" s="123"/>
    </row>
    <row r="1537" spans="2:7" x14ac:dyDescent="0.2">
      <c r="B1537" s="124"/>
      <c r="C1537" s="126"/>
      <c r="D1537" s="124"/>
      <c r="E1537" s="121">
        <f t="shared" si="48"/>
        <v>0</v>
      </c>
      <c r="F1537" s="125">
        <f t="shared" si="49"/>
        <v>0</v>
      </c>
      <c r="G1537" s="123"/>
    </row>
    <row r="1538" spans="2:7" x14ac:dyDescent="0.2">
      <c r="B1538" s="124"/>
      <c r="C1538" s="126"/>
      <c r="D1538" s="124"/>
      <c r="E1538" s="121">
        <f t="shared" si="48"/>
        <v>0</v>
      </c>
      <c r="F1538" s="125">
        <f t="shared" si="49"/>
        <v>0</v>
      </c>
      <c r="G1538" s="123"/>
    </row>
    <row r="1539" spans="2:7" x14ac:dyDescent="0.2">
      <c r="B1539" s="124"/>
      <c r="C1539" s="126"/>
      <c r="D1539" s="124"/>
      <c r="E1539" s="121">
        <f t="shared" si="48"/>
        <v>0</v>
      </c>
      <c r="F1539" s="125">
        <f t="shared" si="49"/>
        <v>0</v>
      </c>
      <c r="G1539" s="123"/>
    </row>
    <row r="1540" spans="2:7" x14ac:dyDescent="0.2">
      <c r="B1540" s="124"/>
      <c r="C1540" s="126"/>
      <c r="D1540" s="124"/>
      <c r="E1540" s="121">
        <f t="shared" si="48"/>
        <v>0</v>
      </c>
      <c r="F1540" s="125">
        <f t="shared" si="49"/>
        <v>0</v>
      </c>
      <c r="G1540" s="123"/>
    </row>
    <row r="1541" spans="2:7" x14ac:dyDescent="0.2">
      <c r="B1541" s="124"/>
      <c r="C1541" s="126"/>
      <c r="D1541" s="124"/>
      <c r="E1541" s="121">
        <f t="shared" si="48"/>
        <v>0</v>
      </c>
      <c r="F1541" s="125">
        <f t="shared" si="49"/>
        <v>0</v>
      </c>
      <c r="G1541" s="123"/>
    </row>
    <row r="1542" spans="2:7" x14ac:dyDescent="0.2">
      <c r="B1542" s="124"/>
      <c r="C1542" s="126"/>
      <c r="D1542" s="124"/>
      <c r="E1542" s="121">
        <f t="shared" si="48"/>
        <v>0</v>
      </c>
      <c r="F1542" s="125">
        <f t="shared" si="49"/>
        <v>0</v>
      </c>
      <c r="G1542" s="123"/>
    </row>
    <row r="1543" spans="2:7" x14ac:dyDescent="0.2">
      <c r="B1543" s="124"/>
      <c r="C1543" s="126"/>
      <c r="D1543" s="124"/>
      <c r="E1543" s="121">
        <f t="shared" si="48"/>
        <v>0</v>
      </c>
      <c r="F1543" s="125">
        <f t="shared" si="49"/>
        <v>0</v>
      </c>
      <c r="G1543" s="123"/>
    </row>
    <row r="1544" spans="2:7" x14ac:dyDescent="0.2">
      <c r="B1544" s="124"/>
      <c r="C1544" s="126"/>
      <c r="D1544" s="124"/>
      <c r="E1544" s="121">
        <f t="shared" si="48"/>
        <v>0</v>
      </c>
      <c r="F1544" s="125">
        <f t="shared" si="49"/>
        <v>0</v>
      </c>
      <c r="G1544" s="123"/>
    </row>
    <row r="1545" spans="2:7" x14ac:dyDescent="0.2">
      <c r="B1545" s="124"/>
      <c r="C1545" s="126"/>
      <c r="D1545" s="124"/>
      <c r="E1545" s="121">
        <f t="shared" si="48"/>
        <v>0</v>
      </c>
      <c r="F1545" s="125">
        <f t="shared" si="49"/>
        <v>0</v>
      </c>
      <c r="G1545" s="123"/>
    </row>
    <row r="1546" spans="2:7" x14ac:dyDescent="0.2">
      <c r="B1546" s="124"/>
      <c r="C1546" s="126"/>
      <c r="D1546" s="124"/>
      <c r="E1546" s="121">
        <f t="shared" si="48"/>
        <v>0</v>
      </c>
      <c r="F1546" s="125">
        <f t="shared" si="49"/>
        <v>0</v>
      </c>
      <c r="G1546" s="123"/>
    </row>
    <row r="1547" spans="2:7" x14ac:dyDescent="0.2">
      <c r="B1547" s="124"/>
      <c r="C1547" s="126"/>
      <c r="D1547" s="124"/>
      <c r="E1547" s="121">
        <f t="shared" si="48"/>
        <v>0</v>
      </c>
      <c r="F1547" s="125">
        <f t="shared" si="49"/>
        <v>0</v>
      </c>
      <c r="G1547" s="123"/>
    </row>
    <row r="1548" spans="2:7" x14ac:dyDescent="0.2">
      <c r="B1548" s="124"/>
      <c r="C1548" s="126"/>
      <c r="D1548" s="124"/>
      <c r="E1548" s="121">
        <f t="shared" si="48"/>
        <v>0</v>
      </c>
      <c r="F1548" s="125">
        <f t="shared" si="49"/>
        <v>0</v>
      </c>
      <c r="G1548" s="123"/>
    </row>
    <row r="1549" spans="2:7" x14ac:dyDescent="0.2">
      <c r="B1549" s="124"/>
      <c r="C1549" s="126"/>
      <c r="D1549" s="124"/>
      <c r="E1549" s="121">
        <f t="shared" si="48"/>
        <v>0</v>
      </c>
      <c r="F1549" s="125">
        <f t="shared" si="49"/>
        <v>0</v>
      </c>
      <c r="G1549" s="123"/>
    </row>
    <row r="1550" spans="2:7" x14ac:dyDescent="0.2">
      <c r="B1550" s="124"/>
      <c r="C1550" s="126"/>
      <c r="D1550" s="124"/>
      <c r="E1550" s="121">
        <f t="shared" si="48"/>
        <v>0</v>
      </c>
      <c r="F1550" s="125">
        <f t="shared" si="49"/>
        <v>0</v>
      </c>
      <c r="G1550" s="123"/>
    </row>
    <row r="1551" spans="2:7" x14ac:dyDescent="0.2">
      <c r="B1551" s="124"/>
      <c r="C1551" s="126"/>
      <c r="D1551" s="124"/>
      <c r="E1551" s="121">
        <f t="shared" si="48"/>
        <v>0</v>
      </c>
      <c r="F1551" s="125">
        <f t="shared" si="49"/>
        <v>0</v>
      </c>
      <c r="G1551" s="123"/>
    </row>
    <row r="1552" spans="2:7" x14ac:dyDescent="0.2">
      <c r="B1552" s="124"/>
      <c r="C1552" s="126"/>
      <c r="D1552" s="124"/>
      <c r="E1552" s="121">
        <f t="shared" si="48"/>
        <v>0</v>
      </c>
      <c r="F1552" s="125">
        <f t="shared" si="49"/>
        <v>0</v>
      </c>
      <c r="G1552" s="123"/>
    </row>
    <row r="1553" spans="2:7" x14ac:dyDescent="0.2">
      <c r="B1553" s="124"/>
      <c r="C1553" s="126"/>
      <c r="D1553" s="124"/>
      <c r="E1553" s="121">
        <f t="shared" si="48"/>
        <v>0</v>
      </c>
      <c r="F1553" s="125">
        <f t="shared" si="49"/>
        <v>0</v>
      </c>
      <c r="G1553" s="123"/>
    </row>
    <row r="1554" spans="2:7" x14ac:dyDescent="0.2">
      <c r="B1554" s="124"/>
      <c r="C1554" s="126"/>
      <c r="D1554" s="124"/>
      <c r="E1554" s="121">
        <f t="shared" si="48"/>
        <v>0</v>
      </c>
      <c r="F1554" s="125">
        <f t="shared" si="49"/>
        <v>0</v>
      </c>
      <c r="G1554" s="123"/>
    </row>
    <row r="1555" spans="2:7" x14ac:dyDescent="0.2">
      <c r="B1555" s="124"/>
      <c r="C1555" s="126"/>
      <c r="D1555" s="124"/>
      <c r="E1555" s="121">
        <f t="shared" si="48"/>
        <v>0</v>
      </c>
      <c r="F1555" s="125">
        <f t="shared" si="49"/>
        <v>0</v>
      </c>
      <c r="G1555" s="123"/>
    </row>
    <row r="1556" spans="2:7" x14ac:dyDescent="0.2">
      <c r="B1556" s="124"/>
      <c r="C1556" s="126"/>
      <c r="D1556" s="124"/>
      <c r="E1556" s="121">
        <f t="shared" si="48"/>
        <v>0</v>
      </c>
      <c r="F1556" s="125">
        <f t="shared" si="49"/>
        <v>0</v>
      </c>
      <c r="G1556" s="123"/>
    </row>
    <row r="1557" spans="2:7" x14ac:dyDescent="0.2">
      <c r="B1557" s="124"/>
      <c r="C1557" s="126"/>
      <c r="D1557" s="124"/>
      <c r="E1557" s="121">
        <f t="shared" si="48"/>
        <v>0</v>
      </c>
      <c r="F1557" s="125">
        <f t="shared" si="49"/>
        <v>0</v>
      </c>
      <c r="G1557" s="123"/>
    </row>
    <row r="1558" spans="2:7" x14ac:dyDescent="0.2">
      <c r="B1558" s="124"/>
      <c r="C1558" s="126"/>
      <c r="D1558" s="124"/>
      <c r="E1558" s="121">
        <f t="shared" si="48"/>
        <v>0</v>
      </c>
      <c r="F1558" s="125">
        <f t="shared" si="49"/>
        <v>0</v>
      </c>
      <c r="G1558" s="123"/>
    </row>
    <row r="1559" spans="2:7" x14ac:dyDescent="0.2">
      <c r="B1559" s="124"/>
      <c r="C1559" s="126"/>
      <c r="D1559" s="124"/>
      <c r="E1559" s="121">
        <f t="shared" si="48"/>
        <v>0</v>
      </c>
      <c r="F1559" s="125">
        <f t="shared" si="49"/>
        <v>0</v>
      </c>
      <c r="G1559" s="123"/>
    </row>
    <row r="1560" spans="2:7" x14ac:dyDescent="0.2">
      <c r="B1560" s="124"/>
      <c r="C1560" s="126"/>
      <c r="D1560" s="124"/>
      <c r="E1560" s="121">
        <f t="shared" si="48"/>
        <v>0</v>
      </c>
      <c r="F1560" s="125">
        <f t="shared" si="49"/>
        <v>0</v>
      </c>
      <c r="G1560" s="123"/>
    </row>
    <row r="1561" spans="2:7" x14ac:dyDescent="0.2">
      <c r="B1561" s="124"/>
      <c r="C1561" s="126"/>
      <c r="D1561" s="124"/>
      <c r="E1561" s="121">
        <f t="shared" si="48"/>
        <v>0</v>
      </c>
      <c r="F1561" s="125">
        <f t="shared" si="49"/>
        <v>0</v>
      </c>
      <c r="G1561" s="123"/>
    </row>
    <row r="1562" spans="2:7" x14ac:dyDescent="0.2">
      <c r="B1562" s="124"/>
      <c r="C1562" s="126"/>
      <c r="D1562" s="124"/>
      <c r="E1562" s="121">
        <f t="shared" si="48"/>
        <v>0</v>
      </c>
      <c r="F1562" s="125">
        <f t="shared" si="49"/>
        <v>0</v>
      </c>
      <c r="G1562" s="123"/>
    </row>
    <row r="1563" spans="2:7" x14ac:dyDescent="0.2">
      <c r="B1563" s="124"/>
      <c r="C1563" s="126"/>
      <c r="D1563" s="124"/>
      <c r="E1563" s="121">
        <f t="shared" si="48"/>
        <v>0</v>
      </c>
      <c r="F1563" s="125">
        <f t="shared" si="49"/>
        <v>0</v>
      </c>
      <c r="G1563" s="123"/>
    </row>
    <row r="1564" spans="2:7" x14ac:dyDescent="0.2">
      <c r="B1564" s="124"/>
      <c r="C1564" s="126"/>
      <c r="D1564" s="124"/>
      <c r="E1564" s="121">
        <f t="shared" si="48"/>
        <v>0</v>
      </c>
      <c r="F1564" s="125">
        <f t="shared" si="49"/>
        <v>0</v>
      </c>
      <c r="G1564" s="123"/>
    </row>
    <row r="1565" spans="2:7" x14ac:dyDescent="0.2">
      <c r="B1565" s="124"/>
      <c r="C1565" s="126"/>
      <c r="D1565" s="124"/>
      <c r="E1565" s="121">
        <f t="shared" si="48"/>
        <v>0</v>
      </c>
      <c r="F1565" s="125">
        <f t="shared" si="49"/>
        <v>0</v>
      </c>
      <c r="G1565" s="123"/>
    </row>
    <row r="1566" spans="2:7" x14ac:dyDescent="0.2">
      <c r="B1566" s="124"/>
      <c r="C1566" s="126"/>
      <c r="D1566" s="124"/>
      <c r="E1566" s="121">
        <f t="shared" si="48"/>
        <v>0</v>
      </c>
      <c r="F1566" s="125">
        <f t="shared" si="49"/>
        <v>0</v>
      </c>
      <c r="G1566" s="123"/>
    </row>
    <row r="1567" spans="2:7" x14ac:dyDescent="0.2">
      <c r="B1567" s="124"/>
      <c r="C1567" s="126"/>
      <c r="D1567" s="124"/>
      <c r="E1567" s="121">
        <f t="shared" si="48"/>
        <v>0</v>
      </c>
      <c r="F1567" s="125">
        <f t="shared" si="49"/>
        <v>0</v>
      </c>
      <c r="G1567" s="123"/>
    </row>
    <row r="1568" spans="2:7" x14ac:dyDescent="0.2">
      <c r="B1568" s="124"/>
      <c r="C1568" s="126"/>
      <c r="D1568" s="124"/>
      <c r="E1568" s="121">
        <f t="shared" si="48"/>
        <v>0</v>
      </c>
      <c r="F1568" s="125">
        <f t="shared" si="49"/>
        <v>0</v>
      </c>
      <c r="G1568" s="123"/>
    </row>
    <row r="1569" spans="2:7" x14ac:dyDescent="0.2">
      <c r="B1569" s="124"/>
      <c r="C1569" s="126"/>
      <c r="D1569" s="124"/>
      <c r="E1569" s="121">
        <f t="shared" si="48"/>
        <v>0</v>
      </c>
      <c r="F1569" s="125">
        <f t="shared" si="49"/>
        <v>0</v>
      </c>
      <c r="G1569" s="123"/>
    </row>
    <row r="1570" spans="2:7" x14ac:dyDescent="0.2">
      <c r="B1570" s="124"/>
      <c r="C1570" s="126"/>
      <c r="D1570" s="124"/>
      <c r="E1570" s="121">
        <f t="shared" si="48"/>
        <v>0</v>
      </c>
      <c r="F1570" s="125">
        <f t="shared" si="49"/>
        <v>0</v>
      </c>
      <c r="G1570" s="123"/>
    </row>
    <row r="1571" spans="2:7" x14ac:dyDescent="0.2">
      <c r="B1571" s="124"/>
      <c r="C1571" s="126"/>
      <c r="D1571" s="124"/>
      <c r="E1571" s="121">
        <f t="shared" si="48"/>
        <v>0</v>
      </c>
      <c r="F1571" s="125">
        <f t="shared" si="49"/>
        <v>0</v>
      </c>
      <c r="G1571" s="123"/>
    </row>
    <row r="1572" spans="2:7" x14ac:dyDescent="0.2">
      <c r="B1572" s="124"/>
      <c r="C1572" s="126"/>
      <c r="D1572" s="124"/>
      <c r="E1572" s="121">
        <f t="shared" si="48"/>
        <v>0</v>
      </c>
      <c r="F1572" s="125">
        <f t="shared" si="49"/>
        <v>0</v>
      </c>
      <c r="G1572" s="123"/>
    </row>
    <row r="1573" spans="2:7" x14ac:dyDescent="0.2">
      <c r="B1573" s="124"/>
      <c r="C1573" s="126"/>
      <c r="D1573" s="124"/>
      <c r="E1573" s="121">
        <f t="shared" si="48"/>
        <v>0</v>
      </c>
      <c r="F1573" s="125">
        <f t="shared" si="49"/>
        <v>0</v>
      </c>
      <c r="G1573" s="123"/>
    </row>
    <row r="1574" spans="2:7" x14ac:dyDescent="0.2">
      <c r="B1574" s="124"/>
      <c r="C1574" s="126"/>
      <c r="D1574" s="124"/>
      <c r="E1574" s="121">
        <f t="shared" si="48"/>
        <v>0</v>
      </c>
      <c r="F1574" s="125">
        <f t="shared" si="49"/>
        <v>0</v>
      </c>
      <c r="G1574" s="123"/>
    </row>
    <row r="1575" spans="2:7" x14ac:dyDescent="0.2">
      <c r="B1575" s="124"/>
      <c r="C1575" s="126"/>
      <c r="D1575" s="124"/>
      <c r="E1575" s="121">
        <f t="shared" si="48"/>
        <v>0</v>
      </c>
      <c r="F1575" s="125">
        <f t="shared" si="49"/>
        <v>0</v>
      </c>
      <c r="G1575" s="123"/>
    </row>
    <row r="1576" spans="2:7" x14ac:dyDescent="0.2">
      <c r="B1576" s="124"/>
      <c r="C1576" s="126"/>
      <c r="D1576" s="124"/>
      <c r="E1576" s="121">
        <f t="shared" si="48"/>
        <v>0</v>
      </c>
      <c r="F1576" s="125">
        <f t="shared" si="49"/>
        <v>0</v>
      </c>
      <c r="G1576" s="123"/>
    </row>
    <row r="1577" spans="2:7" x14ac:dyDescent="0.2">
      <c r="B1577" s="124"/>
      <c r="C1577" s="126"/>
      <c r="D1577" s="124"/>
      <c r="E1577" s="121">
        <f t="shared" si="48"/>
        <v>0</v>
      </c>
      <c r="F1577" s="125">
        <f t="shared" si="49"/>
        <v>0</v>
      </c>
      <c r="G1577" s="123"/>
    </row>
    <row r="1578" spans="2:7" x14ac:dyDescent="0.2">
      <c r="B1578" s="124"/>
      <c r="C1578" s="126"/>
      <c r="D1578" s="124"/>
      <c r="E1578" s="121">
        <f t="shared" si="48"/>
        <v>0</v>
      </c>
      <c r="F1578" s="125">
        <f t="shared" si="49"/>
        <v>0</v>
      </c>
      <c r="G1578" s="123"/>
    </row>
    <row r="1579" spans="2:7" x14ac:dyDescent="0.2">
      <c r="B1579" s="124"/>
      <c r="C1579" s="126"/>
      <c r="D1579" s="124"/>
      <c r="E1579" s="121">
        <f t="shared" si="48"/>
        <v>0</v>
      </c>
      <c r="F1579" s="125">
        <f t="shared" si="49"/>
        <v>0</v>
      </c>
      <c r="G1579" s="123"/>
    </row>
    <row r="1580" spans="2:7" x14ac:dyDescent="0.2">
      <c r="B1580" s="124"/>
      <c r="C1580" s="126"/>
      <c r="D1580" s="124"/>
      <c r="E1580" s="121">
        <f t="shared" si="48"/>
        <v>0</v>
      </c>
      <c r="F1580" s="125">
        <f t="shared" si="49"/>
        <v>0</v>
      </c>
      <c r="G1580" s="123"/>
    </row>
    <row r="1581" spans="2:7" x14ac:dyDescent="0.2">
      <c r="B1581" s="124"/>
      <c r="C1581" s="126"/>
      <c r="D1581" s="124"/>
      <c r="E1581" s="121">
        <f t="shared" si="48"/>
        <v>0</v>
      </c>
      <c r="F1581" s="125">
        <f t="shared" si="49"/>
        <v>0</v>
      </c>
      <c r="G1581" s="123"/>
    </row>
    <row r="1582" spans="2:7" x14ac:dyDescent="0.2">
      <c r="B1582" s="124"/>
      <c r="C1582" s="126"/>
      <c r="D1582" s="124"/>
      <c r="E1582" s="121">
        <f t="shared" si="48"/>
        <v>0</v>
      </c>
      <c r="F1582" s="125">
        <f t="shared" si="49"/>
        <v>0</v>
      </c>
      <c r="G1582" s="123"/>
    </row>
    <row r="1583" spans="2:7" x14ac:dyDescent="0.2">
      <c r="B1583" s="124"/>
      <c r="C1583" s="126"/>
      <c r="D1583" s="124"/>
      <c r="E1583" s="121">
        <f t="shared" si="48"/>
        <v>0</v>
      </c>
      <c r="F1583" s="125">
        <f t="shared" si="49"/>
        <v>0</v>
      </c>
      <c r="G1583" s="123"/>
    </row>
    <row r="1584" spans="2:7" x14ac:dyDescent="0.2">
      <c r="B1584" s="124"/>
      <c r="C1584" s="126"/>
      <c r="D1584" s="124"/>
      <c r="E1584" s="121">
        <f t="shared" si="48"/>
        <v>0</v>
      </c>
      <c r="F1584" s="125">
        <f t="shared" si="49"/>
        <v>0</v>
      </c>
      <c r="G1584" s="123"/>
    </row>
    <row r="1585" spans="2:7" x14ac:dyDescent="0.2">
      <c r="B1585" s="124"/>
      <c r="C1585" s="126"/>
      <c r="D1585" s="124"/>
      <c r="E1585" s="121">
        <f t="shared" si="48"/>
        <v>0</v>
      </c>
      <c r="F1585" s="125">
        <f t="shared" si="49"/>
        <v>0</v>
      </c>
      <c r="G1585" s="123"/>
    </row>
    <row r="1586" spans="2:7" x14ac:dyDescent="0.2">
      <c r="B1586" s="124"/>
      <c r="C1586" s="126"/>
      <c r="D1586" s="124"/>
      <c r="E1586" s="121">
        <f t="shared" si="48"/>
        <v>0</v>
      </c>
      <c r="F1586" s="125">
        <f t="shared" si="49"/>
        <v>0</v>
      </c>
      <c r="G1586" s="123"/>
    </row>
    <row r="1587" spans="2:7" x14ac:dyDescent="0.2">
      <c r="B1587" s="124"/>
      <c r="C1587" s="126"/>
      <c r="D1587" s="124"/>
      <c r="E1587" s="121">
        <f t="shared" si="48"/>
        <v>0</v>
      </c>
      <c r="F1587" s="125">
        <f t="shared" si="49"/>
        <v>0</v>
      </c>
      <c r="G1587" s="123"/>
    </row>
    <row r="1588" spans="2:7" x14ac:dyDescent="0.2">
      <c r="B1588" s="124"/>
      <c r="C1588" s="126"/>
      <c r="D1588" s="124"/>
      <c r="E1588" s="121">
        <f t="shared" si="48"/>
        <v>0</v>
      </c>
      <c r="F1588" s="125">
        <f t="shared" si="49"/>
        <v>0</v>
      </c>
      <c r="G1588" s="123"/>
    </row>
    <row r="1589" spans="2:7" x14ac:dyDescent="0.2">
      <c r="B1589" s="124"/>
      <c r="C1589" s="126"/>
      <c r="D1589" s="124"/>
      <c r="E1589" s="121">
        <f t="shared" ref="E1589:E1652" si="50">IFERROR(VLOOKUP(C1589,GILookup,2,FALSE),0)</f>
        <v>0</v>
      </c>
      <c r="F1589" s="125">
        <f t="shared" ref="F1589:F1652" si="51">SUM(E1589*D1589)</f>
        <v>0</v>
      </c>
      <c r="G1589" s="123"/>
    </row>
    <row r="1590" spans="2:7" x14ac:dyDescent="0.2">
      <c r="B1590" s="124"/>
      <c r="C1590" s="126"/>
      <c r="D1590" s="124"/>
      <c r="E1590" s="121">
        <f t="shared" si="50"/>
        <v>0</v>
      </c>
      <c r="F1590" s="125">
        <f t="shared" si="51"/>
        <v>0</v>
      </c>
      <c r="G1590" s="123"/>
    </row>
    <row r="1591" spans="2:7" x14ac:dyDescent="0.2">
      <c r="B1591" s="124"/>
      <c r="C1591" s="126"/>
      <c r="D1591" s="124"/>
      <c r="E1591" s="121">
        <f t="shared" si="50"/>
        <v>0</v>
      </c>
      <c r="F1591" s="125">
        <f t="shared" si="51"/>
        <v>0</v>
      </c>
      <c r="G1591" s="123"/>
    </row>
    <row r="1592" spans="2:7" x14ac:dyDescent="0.2">
      <c r="B1592" s="124"/>
      <c r="C1592" s="126"/>
      <c r="D1592" s="124"/>
      <c r="E1592" s="121">
        <f t="shared" si="50"/>
        <v>0</v>
      </c>
      <c r="F1592" s="125">
        <f t="shared" si="51"/>
        <v>0</v>
      </c>
      <c r="G1592" s="123"/>
    </row>
    <row r="1593" spans="2:7" x14ac:dyDescent="0.2">
      <c r="B1593" s="124"/>
      <c r="C1593" s="126"/>
      <c r="D1593" s="124"/>
      <c r="E1593" s="121">
        <f t="shared" si="50"/>
        <v>0</v>
      </c>
      <c r="F1593" s="125">
        <f t="shared" si="51"/>
        <v>0</v>
      </c>
      <c r="G1593" s="123"/>
    </row>
    <row r="1594" spans="2:7" x14ac:dyDescent="0.2">
      <c r="B1594" s="124"/>
      <c r="C1594" s="126"/>
      <c r="D1594" s="124"/>
      <c r="E1594" s="121">
        <f t="shared" si="50"/>
        <v>0</v>
      </c>
      <c r="F1594" s="125">
        <f t="shared" si="51"/>
        <v>0</v>
      </c>
      <c r="G1594" s="123"/>
    </row>
    <row r="1595" spans="2:7" x14ac:dyDescent="0.2">
      <c r="B1595" s="124"/>
      <c r="C1595" s="126"/>
      <c r="D1595" s="124"/>
      <c r="E1595" s="121">
        <f t="shared" si="50"/>
        <v>0</v>
      </c>
      <c r="F1595" s="125">
        <f t="shared" si="51"/>
        <v>0</v>
      </c>
      <c r="G1595" s="123"/>
    </row>
    <row r="1596" spans="2:7" x14ac:dyDescent="0.2">
      <c r="B1596" s="124"/>
      <c r="C1596" s="126"/>
      <c r="D1596" s="124"/>
      <c r="E1596" s="121">
        <f t="shared" si="50"/>
        <v>0</v>
      </c>
      <c r="F1596" s="125">
        <f t="shared" si="51"/>
        <v>0</v>
      </c>
      <c r="G1596" s="123"/>
    </row>
    <row r="1597" spans="2:7" x14ac:dyDescent="0.2">
      <c r="B1597" s="124"/>
      <c r="C1597" s="126"/>
      <c r="D1597" s="124"/>
      <c r="E1597" s="121">
        <f t="shared" si="50"/>
        <v>0</v>
      </c>
      <c r="F1597" s="125">
        <f t="shared" si="51"/>
        <v>0</v>
      </c>
      <c r="G1597" s="123"/>
    </row>
    <row r="1598" spans="2:7" x14ac:dyDescent="0.2">
      <c r="B1598" s="124"/>
      <c r="C1598" s="126"/>
      <c r="D1598" s="124"/>
      <c r="E1598" s="121">
        <f t="shared" si="50"/>
        <v>0</v>
      </c>
      <c r="F1598" s="125">
        <f t="shared" si="51"/>
        <v>0</v>
      </c>
      <c r="G1598" s="123"/>
    </row>
    <row r="1599" spans="2:7" x14ac:dyDescent="0.2">
      <c r="B1599" s="124"/>
      <c r="C1599" s="126"/>
      <c r="D1599" s="124"/>
      <c r="E1599" s="121">
        <f t="shared" si="50"/>
        <v>0</v>
      </c>
      <c r="F1599" s="125">
        <f t="shared" si="51"/>
        <v>0</v>
      </c>
      <c r="G1599" s="123"/>
    </row>
    <row r="1600" spans="2:7" x14ac:dyDescent="0.2">
      <c r="B1600" s="124"/>
      <c r="C1600" s="126"/>
      <c r="D1600" s="124"/>
      <c r="E1600" s="121">
        <f t="shared" si="50"/>
        <v>0</v>
      </c>
      <c r="F1600" s="125">
        <f t="shared" si="51"/>
        <v>0</v>
      </c>
      <c r="G1600" s="123"/>
    </row>
    <row r="1601" spans="2:7" x14ac:dyDescent="0.2">
      <c r="B1601" s="124"/>
      <c r="C1601" s="126"/>
      <c r="D1601" s="124"/>
      <c r="E1601" s="121">
        <f t="shared" si="50"/>
        <v>0</v>
      </c>
      <c r="F1601" s="125">
        <f t="shared" si="51"/>
        <v>0</v>
      </c>
      <c r="G1601" s="123"/>
    </row>
    <row r="1602" spans="2:7" x14ac:dyDescent="0.2">
      <c r="B1602" s="124"/>
      <c r="C1602" s="126"/>
      <c r="D1602" s="124"/>
      <c r="E1602" s="121">
        <f t="shared" si="50"/>
        <v>0</v>
      </c>
      <c r="F1602" s="125">
        <f t="shared" si="51"/>
        <v>0</v>
      </c>
      <c r="G1602" s="123"/>
    </row>
    <row r="1603" spans="2:7" x14ac:dyDescent="0.2">
      <c r="B1603" s="124"/>
      <c r="C1603" s="126"/>
      <c r="D1603" s="124"/>
      <c r="E1603" s="121">
        <f t="shared" si="50"/>
        <v>0</v>
      </c>
      <c r="F1603" s="125">
        <f t="shared" si="51"/>
        <v>0</v>
      </c>
      <c r="G1603" s="123"/>
    </row>
    <row r="1604" spans="2:7" x14ac:dyDescent="0.2">
      <c r="B1604" s="124"/>
      <c r="C1604" s="126"/>
      <c r="D1604" s="124"/>
      <c r="E1604" s="121">
        <f t="shared" si="50"/>
        <v>0</v>
      </c>
      <c r="F1604" s="125">
        <f t="shared" si="51"/>
        <v>0</v>
      </c>
      <c r="G1604" s="123"/>
    </row>
    <row r="1605" spans="2:7" x14ac:dyDescent="0.2">
      <c r="B1605" s="124"/>
      <c r="C1605" s="126"/>
      <c r="D1605" s="124"/>
      <c r="E1605" s="121">
        <f t="shared" si="50"/>
        <v>0</v>
      </c>
      <c r="F1605" s="125">
        <f t="shared" si="51"/>
        <v>0</v>
      </c>
      <c r="G1605" s="123"/>
    </row>
    <row r="1606" spans="2:7" x14ac:dyDescent="0.2">
      <c r="B1606" s="124"/>
      <c r="C1606" s="126"/>
      <c r="D1606" s="124"/>
      <c r="E1606" s="121">
        <f t="shared" si="50"/>
        <v>0</v>
      </c>
      <c r="F1606" s="125">
        <f t="shared" si="51"/>
        <v>0</v>
      </c>
      <c r="G1606" s="123"/>
    </row>
    <row r="1607" spans="2:7" x14ac:dyDescent="0.2">
      <c r="B1607" s="124"/>
      <c r="C1607" s="126"/>
      <c r="D1607" s="124"/>
      <c r="E1607" s="121">
        <f t="shared" si="50"/>
        <v>0</v>
      </c>
      <c r="F1607" s="125">
        <f t="shared" si="51"/>
        <v>0</v>
      </c>
      <c r="G1607" s="123"/>
    </row>
    <row r="1608" spans="2:7" x14ac:dyDescent="0.2">
      <c r="B1608" s="124"/>
      <c r="C1608" s="126"/>
      <c r="D1608" s="124"/>
      <c r="E1608" s="121">
        <f t="shared" si="50"/>
        <v>0</v>
      </c>
      <c r="F1608" s="125">
        <f t="shared" si="51"/>
        <v>0</v>
      </c>
      <c r="G1608" s="123"/>
    </row>
    <row r="1609" spans="2:7" x14ac:dyDescent="0.2">
      <c r="B1609" s="124"/>
      <c r="C1609" s="126"/>
      <c r="D1609" s="124"/>
      <c r="E1609" s="121">
        <f t="shared" si="50"/>
        <v>0</v>
      </c>
      <c r="F1609" s="125">
        <f t="shared" si="51"/>
        <v>0</v>
      </c>
      <c r="G1609" s="123"/>
    </row>
    <row r="1610" spans="2:7" x14ac:dyDescent="0.2">
      <c r="B1610" s="124"/>
      <c r="C1610" s="126"/>
      <c r="D1610" s="124"/>
      <c r="E1610" s="121">
        <f t="shared" si="50"/>
        <v>0</v>
      </c>
      <c r="F1610" s="125">
        <f t="shared" si="51"/>
        <v>0</v>
      </c>
      <c r="G1610" s="123"/>
    </row>
    <row r="1611" spans="2:7" x14ac:dyDescent="0.2">
      <c r="B1611" s="124"/>
      <c r="C1611" s="126"/>
      <c r="D1611" s="124"/>
      <c r="E1611" s="121">
        <f t="shared" si="50"/>
        <v>0</v>
      </c>
      <c r="F1611" s="125">
        <f t="shared" si="51"/>
        <v>0</v>
      </c>
      <c r="G1611" s="123"/>
    </row>
    <row r="1612" spans="2:7" x14ac:dyDescent="0.2">
      <c r="B1612" s="124"/>
      <c r="C1612" s="126"/>
      <c r="D1612" s="124"/>
      <c r="E1612" s="121">
        <f t="shared" si="50"/>
        <v>0</v>
      </c>
      <c r="F1612" s="125">
        <f t="shared" si="51"/>
        <v>0</v>
      </c>
      <c r="G1612" s="123"/>
    </row>
    <row r="1613" spans="2:7" x14ac:dyDescent="0.2">
      <c r="B1613" s="124"/>
      <c r="C1613" s="126"/>
      <c r="D1613" s="124"/>
      <c r="E1613" s="121">
        <f t="shared" si="50"/>
        <v>0</v>
      </c>
      <c r="F1613" s="125">
        <f t="shared" si="51"/>
        <v>0</v>
      </c>
      <c r="G1613" s="123"/>
    </row>
    <row r="1614" spans="2:7" x14ac:dyDescent="0.2">
      <c r="B1614" s="124"/>
      <c r="C1614" s="126"/>
      <c r="D1614" s="124"/>
      <c r="E1614" s="121">
        <f t="shared" si="50"/>
        <v>0</v>
      </c>
      <c r="F1614" s="125">
        <f t="shared" si="51"/>
        <v>0</v>
      </c>
      <c r="G1614" s="123"/>
    </row>
    <row r="1615" spans="2:7" x14ac:dyDescent="0.2">
      <c r="B1615" s="124"/>
      <c r="C1615" s="126"/>
      <c r="D1615" s="124"/>
      <c r="E1615" s="121">
        <f t="shared" si="50"/>
        <v>0</v>
      </c>
      <c r="F1615" s="125">
        <f t="shared" si="51"/>
        <v>0</v>
      </c>
      <c r="G1615" s="123"/>
    </row>
    <row r="1616" spans="2:7" x14ac:dyDescent="0.2">
      <c r="B1616" s="124"/>
      <c r="C1616" s="126"/>
      <c r="D1616" s="124"/>
      <c r="E1616" s="121">
        <f t="shared" si="50"/>
        <v>0</v>
      </c>
      <c r="F1616" s="125">
        <f t="shared" si="51"/>
        <v>0</v>
      </c>
      <c r="G1616" s="123"/>
    </row>
    <row r="1617" spans="2:7" x14ac:dyDescent="0.2">
      <c r="B1617" s="124"/>
      <c r="C1617" s="126"/>
      <c r="D1617" s="124"/>
      <c r="E1617" s="121">
        <f t="shared" si="50"/>
        <v>0</v>
      </c>
      <c r="F1617" s="125">
        <f t="shared" si="51"/>
        <v>0</v>
      </c>
      <c r="G1617" s="123"/>
    </row>
    <row r="1618" spans="2:7" x14ac:dyDescent="0.2">
      <c r="B1618" s="124"/>
      <c r="C1618" s="126"/>
      <c r="D1618" s="124"/>
      <c r="E1618" s="121">
        <f t="shared" si="50"/>
        <v>0</v>
      </c>
      <c r="F1618" s="125">
        <f t="shared" si="51"/>
        <v>0</v>
      </c>
      <c r="G1618" s="123"/>
    </row>
    <row r="1619" spans="2:7" x14ac:dyDescent="0.2">
      <c r="B1619" s="124"/>
      <c r="C1619" s="126"/>
      <c r="D1619" s="124"/>
      <c r="E1619" s="121">
        <f t="shared" si="50"/>
        <v>0</v>
      </c>
      <c r="F1619" s="125">
        <f t="shared" si="51"/>
        <v>0</v>
      </c>
      <c r="G1619" s="123"/>
    </row>
    <row r="1620" spans="2:7" x14ac:dyDescent="0.2">
      <c r="B1620" s="124"/>
      <c r="C1620" s="126"/>
      <c r="D1620" s="124"/>
      <c r="E1620" s="121">
        <f t="shared" si="50"/>
        <v>0</v>
      </c>
      <c r="F1620" s="125">
        <f t="shared" si="51"/>
        <v>0</v>
      </c>
      <c r="G1620" s="123"/>
    </row>
    <row r="1621" spans="2:7" x14ac:dyDescent="0.2">
      <c r="B1621" s="124"/>
      <c r="C1621" s="126"/>
      <c r="D1621" s="124"/>
      <c r="E1621" s="121">
        <f t="shared" si="50"/>
        <v>0</v>
      </c>
      <c r="F1621" s="125">
        <f t="shared" si="51"/>
        <v>0</v>
      </c>
      <c r="G1621" s="123"/>
    </row>
    <row r="1622" spans="2:7" x14ac:dyDescent="0.2">
      <c r="B1622" s="124"/>
      <c r="C1622" s="126"/>
      <c r="D1622" s="124"/>
      <c r="E1622" s="121">
        <f t="shared" si="50"/>
        <v>0</v>
      </c>
      <c r="F1622" s="125">
        <f t="shared" si="51"/>
        <v>0</v>
      </c>
      <c r="G1622" s="123"/>
    </row>
    <row r="1623" spans="2:7" x14ac:dyDescent="0.2">
      <c r="B1623" s="124"/>
      <c r="C1623" s="126"/>
      <c r="D1623" s="124"/>
      <c r="E1623" s="121">
        <f t="shared" si="50"/>
        <v>0</v>
      </c>
      <c r="F1623" s="125">
        <f t="shared" si="51"/>
        <v>0</v>
      </c>
      <c r="G1623" s="123"/>
    </row>
    <row r="1624" spans="2:7" x14ac:dyDescent="0.2">
      <c r="B1624" s="124"/>
      <c r="C1624" s="126"/>
      <c r="D1624" s="124"/>
      <c r="E1624" s="121">
        <f t="shared" si="50"/>
        <v>0</v>
      </c>
      <c r="F1624" s="125">
        <f t="shared" si="51"/>
        <v>0</v>
      </c>
      <c r="G1624" s="123"/>
    </row>
    <row r="1625" spans="2:7" x14ac:dyDescent="0.2">
      <c r="B1625" s="124"/>
      <c r="C1625" s="126"/>
      <c r="D1625" s="124"/>
      <c r="E1625" s="121">
        <f t="shared" si="50"/>
        <v>0</v>
      </c>
      <c r="F1625" s="125">
        <f t="shared" si="51"/>
        <v>0</v>
      </c>
      <c r="G1625" s="123"/>
    </row>
    <row r="1626" spans="2:7" x14ac:dyDescent="0.2">
      <c r="B1626" s="124"/>
      <c r="C1626" s="126"/>
      <c r="D1626" s="124"/>
      <c r="E1626" s="121">
        <f t="shared" si="50"/>
        <v>0</v>
      </c>
      <c r="F1626" s="125">
        <f t="shared" si="51"/>
        <v>0</v>
      </c>
      <c r="G1626" s="123"/>
    </row>
    <row r="1627" spans="2:7" x14ac:dyDescent="0.2">
      <c r="B1627" s="124"/>
      <c r="C1627" s="126"/>
      <c r="D1627" s="124"/>
      <c r="E1627" s="121">
        <f t="shared" si="50"/>
        <v>0</v>
      </c>
      <c r="F1627" s="125">
        <f t="shared" si="51"/>
        <v>0</v>
      </c>
      <c r="G1627" s="123"/>
    </row>
    <row r="1628" spans="2:7" x14ac:dyDescent="0.2">
      <c r="B1628" s="124"/>
      <c r="C1628" s="126"/>
      <c r="D1628" s="124"/>
      <c r="E1628" s="121">
        <f t="shared" si="50"/>
        <v>0</v>
      </c>
      <c r="F1628" s="125">
        <f t="shared" si="51"/>
        <v>0</v>
      </c>
      <c r="G1628" s="123"/>
    </row>
    <row r="1629" spans="2:7" x14ac:dyDescent="0.2">
      <c r="B1629" s="124"/>
      <c r="C1629" s="126"/>
      <c r="D1629" s="124"/>
      <c r="E1629" s="121">
        <f t="shared" si="50"/>
        <v>0</v>
      </c>
      <c r="F1629" s="125">
        <f t="shared" si="51"/>
        <v>0</v>
      </c>
      <c r="G1629" s="123"/>
    </row>
    <row r="1630" spans="2:7" x14ac:dyDescent="0.2">
      <c r="B1630" s="124"/>
      <c r="C1630" s="126"/>
      <c r="D1630" s="124"/>
      <c r="E1630" s="121">
        <f t="shared" si="50"/>
        <v>0</v>
      </c>
      <c r="F1630" s="125">
        <f t="shared" si="51"/>
        <v>0</v>
      </c>
      <c r="G1630" s="123"/>
    </row>
    <row r="1631" spans="2:7" x14ac:dyDescent="0.2">
      <c r="B1631" s="124"/>
      <c r="C1631" s="126"/>
      <c r="D1631" s="124"/>
      <c r="E1631" s="121">
        <f t="shared" si="50"/>
        <v>0</v>
      </c>
      <c r="F1631" s="125">
        <f t="shared" si="51"/>
        <v>0</v>
      </c>
      <c r="G1631" s="123"/>
    </row>
    <row r="1632" spans="2:7" x14ac:dyDescent="0.2">
      <c r="B1632" s="124"/>
      <c r="C1632" s="126"/>
      <c r="D1632" s="124"/>
      <c r="E1632" s="121">
        <f t="shared" si="50"/>
        <v>0</v>
      </c>
      <c r="F1632" s="125">
        <f t="shared" si="51"/>
        <v>0</v>
      </c>
      <c r="G1632" s="123"/>
    </row>
    <row r="1633" spans="2:7" x14ac:dyDescent="0.2">
      <c r="B1633" s="124"/>
      <c r="C1633" s="126"/>
      <c r="D1633" s="124"/>
      <c r="E1633" s="121">
        <f t="shared" si="50"/>
        <v>0</v>
      </c>
      <c r="F1633" s="125">
        <f t="shared" si="51"/>
        <v>0</v>
      </c>
      <c r="G1633" s="123"/>
    </row>
    <row r="1634" spans="2:7" x14ac:dyDescent="0.2">
      <c r="B1634" s="124"/>
      <c r="C1634" s="126"/>
      <c r="D1634" s="124"/>
      <c r="E1634" s="121">
        <f t="shared" si="50"/>
        <v>0</v>
      </c>
      <c r="F1634" s="125">
        <f t="shared" si="51"/>
        <v>0</v>
      </c>
      <c r="G1634" s="123"/>
    </row>
    <row r="1635" spans="2:7" x14ac:dyDescent="0.2">
      <c r="B1635" s="124"/>
      <c r="C1635" s="126"/>
      <c r="D1635" s="124"/>
      <c r="E1635" s="121">
        <f t="shared" si="50"/>
        <v>0</v>
      </c>
      <c r="F1635" s="125">
        <f t="shared" si="51"/>
        <v>0</v>
      </c>
      <c r="G1635" s="123"/>
    </row>
    <row r="1636" spans="2:7" x14ac:dyDescent="0.2">
      <c r="B1636" s="124"/>
      <c r="C1636" s="126"/>
      <c r="D1636" s="124"/>
      <c r="E1636" s="121">
        <f t="shared" si="50"/>
        <v>0</v>
      </c>
      <c r="F1636" s="125">
        <f t="shared" si="51"/>
        <v>0</v>
      </c>
      <c r="G1636" s="123"/>
    </row>
    <row r="1637" spans="2:7" x14ac:dyDescent="0.2">
      <c r="B1637" s="124"/>
      <c r="C1637" s="126"/>
      <c r="D1637" s="124"/>
      <c r="E1637" s="121">
        <f t="shared" si="50"/>
        <v>0</v>
      </c>
      <c r="F1637" s="125">
        <f t="shared" si="51"/>
        <v>0</v>
      </c>
      <c r="G1637" s="123"/>
    </row>
    <row r="1638" spans="2:7" x14ac:dyDescent="0.2">
      <c r="B1638" s="124"/>
      <c r="C1638" s="126"/>
      <c r="D1638" s="124"/>
      <c r="E1638" s="121">
        <f t="shared" si="50"/>
        <v>0</v>
      </c>
      <c r="F1638" s="125">
        <f t="shared" si="51"/>
        <v>0</v>
      </c>
      <c r="G1638" s="123"/>
    </row>
    <row r="1639" spans="2:7" x14ac:dyDescent="0.2">
      <c r="B1639" s="124"/>
      <c r="C1639" s="126"/>
      <c r="D1639" s="124"/>
      <c r="E1639" s="121">
        <f t="shared" si="50"/>
        <v>0</v>
      </c>
      <c r="F1639" s="125">
        <f t="shared" si="51"/>
        <v>0</v>
      </c>
      <c r="G1639" s="123"/>
    </row>
    <row r="1640" spans="2:7" x14ac:dyDescent="0.2">
      <c r="B1640" s="124"/>
      <c r="C1640" s="126"/>
      <c r="D1640" s="124"/>
      <c r="E1640" s="121">
        <f t="shared" si="50"/>
        <v>0</v>
      </c>
      <c r="F1640" s="125">
        <f t="shared" si="51"/>
        <v>0</v>
      </c>
      <c r="G1640" s="123"/>
    </row>
    <row r="1641" spans="2:7" x14ac:dyDescent="0.2">
      <c r="B1641" s="124"/>
      <c r="C1641" s="126"/>
      <c r="D1641" s="124"/>
      <c r="E1641" s="121">
        <f t="shared" si="50"/>
        <v>0</v>
      </c>
      <c r="F1641" s="125">
        <f t="shared" si="51"/>
        <v>0</v>
      </c>
      <c r="G1641" s="123"/>
    </row>
    <row r="1642" spans="2:7" x14ac:dyDescent="0.2">
      <c r="B1642" s="124"/>
      <c r="C1642" s="126"/>
      <c r="D1642" s="124"/>
      <c r="E1642" s="121">
        <f t="shared" si="50"/>
        <v>0</v>
      </c>
      <c r="F1642" s="125">
        <f t="shared" si="51"/>
        <v>0</v>
      </c>
      <c r="G1642" s="123"/>
    </row>
    <row r="1643" spans="2:7" x14ac:dyDescent="0.2">
      <c r="B1643" s="124"/>
      <c r="C1643" s="126"/>
      <c r="D1643" s="124"/>
      <c r="E1643" s="121">
        <f t="shared" si="50"/>
        <v>0</v>
      </c>
      <c r="F1643" s="125">
        <f t="shared" si="51"/>
        <v>0</v>
      </c>
      <c r="G1643" s="123"/>
    </row>
    <row r="1644" spans="2:7" x14ac:dyDescent="0.2">
      <c r="B1644" s="124"/>
      <c r="C1644" s="126"/>
      <c r="D1644" s="124"/>
      <c r="E1644" s="121">
        <f t="shared" si="50"/>
        <v>0</v>
      </c>
      <c r="F1644" s="125">
        <f t="shared" si="51"/>
        <v>0</v>
      </c>
      <c r="G1644" s="123"/>
    </row>
    <row r="1645" spans="2:7" x14ac:dyDescent="0.2">
      <c r="B1645" s="124"/>
      <c r="C1645" s="126"/>
      <c r="D1645" s="124"/>
      <c r="E1645" s="121">
        <f t="shared" si="50"/>
        <v>0</v>
      </c>
      <c r="F1645" s="125">
        <f t="shared" si="51"/>
        <v>0</v>
      </c>
      <c r="G1645" s="123"/>
    </row>
    <row r="1646" spans="2:7" x14ac:dyDescent="0.2">
      <c r="B1646" s="124"/>
      <c r="C1646" s="126"/>
      <c r="D1646" s="124"/>
      <c r="E1646" s="121">
        <f t="shared" si="50"/>
        <v>0</v>
      </c>
      <c r="F1646" s="125">
        <f t="shared" si="51"/>
        <v>0</v>
      </c>
      <c r="G1646" s="123"/>
    </row>
    <row r="1647" spans="2:7" x14ac:dyDescent="0.2">
      <c r="B1647" s="124"/>
      <c r="C1647" s="126"/>
      <c r="D1647" s="124"/>
      <c r="E1647" s="121">
        <f t="shared" si="50"/>
        <v>0</v>
      </c>
      <c r="F1647" s="125">
        <f t="shared" si="51"/>
        <v>0</v>
      </c>
      <c r="G1647" s="123"/>
    </row>
    <row r="1648" spans="2:7" x14ac:dyDescent="0.2">
      <c r="B1648" s="124"/>
      <c r="C1648" s="126"/>
      <c r="D1648" s="124"/>
      <c r="E1648" s="121">
        <f t="shared" si="50"/>
        <v>0</v>
      </c>
      <c r="F1648" s="125">
        <f t="shared" si="51"/>
        <v>0</v>
      </c>
      <c r="G1648" s="123"/>
    </row>
    <row r="1649" spans="2:7" x14ac:dyDescent="0.2">
      <c r="B1649" s="124"/>
      <c r="C1649" s="126"/>
      <c r="D1649" s="124"/>
      <c r="E1649" s="121">
        <f t="shared" si="50"/>
        <v>0</v>
      </c>
      <c r="F1649" s="125">
        <f t="shared" si="51"/>
        <v>0</v>
      </c>
      <c r="G1649" s="123"/>
    </row>
    <row r="1650" spans="2:7" x14ac:dyDescent="0.2">
      <c r="B1650" s="124"/>
      <c r="C1650" s="126"/>
      <c r="D1650" s="124"/>
      <c r="E1650" s="121">
        <f t="shared" si="50"/>
        <v>0</v>
      </c>
      <c r="F1650" s="125">
        <f t="shared" si="51"/>
        <v>0</v>
      </c>
      <c r="G1650" s="123"/>
    </row>
    <row r="1651" spans="2:7" x14ac:dyDescent="0.2">
      <c r="B1651" s="124"/>
      <c r="C1651" s="126"/>
      <c r="D1651" s="124"/>
      <c r="E1651" s="121">
        <f t="shared" si="50"/>
        <v>0</v>
      </c>
      <c r="F1651" s="125">
        <f t="shared" si="51"/>
        <v>0</v>
      </c>
      <c r="G1651" s="123"/>
    </row>
    <row r="1652" spans="2:7" x14ac:dyDescent="0.2">
      <c r="B1652" s="124"/>
      <c r="C1652" s="126"/>
      <c r="D1652" s="124"/>
      <c r="E1652" s="121">
        <f t="shared" si="50"/>
        <v>0</v>
      </c>
      <c r="F1652" s="125">
        <f t="shared" si="51"/>
        <v>0</v>
      </c>
      <c r="G1652" s="123"/>
    </row>
    <row r="1653" spans="2:7" x14ac:dyDescent="0.2">
      <c r="B1653" s="124"/>
      <c r="C1653" s="126"/>
      <c r="D1653" s="124"/>
      <c r="E1653" s="121">
        <f t="shared" ref="E1653:E1716" si="52">IFERROR(VLOOKUP(C1653,GILookup,2,FALSE),0)</f>
        <v>0</v>
      </c>
      <c r="F1653" s="125">
        <f t="shared" ref="F1653:F1716" si="53">SUM(E1653*D1653)</f>
        <v>0</v>
      </c>
      <c r="G1653" s="123"/>
    </row>
    <row r="1654" spans="2:7" x14ac:dyDescent="0.2">
      <c r="B1654" s="124"/>
      <c r="C1654" s="126"/>
      <c r="D1654" s="124"/>
      <c r="E1654" s="121">
        <f t="shared" si="52"/>
        <v>0</v>
      </c>
      <c r="F1654" s="125">
        <f t="shared" si="53"/>
        <v>0</v>
      </c>
      <c r="G1654" s="123"/>
    </row>
    <row r="1655" spans="2:7" x14ac:dyDescent="0.2">
      <c r="B1655" s="124"/>
      <c r="C1655" s="126"/>
      <c r="D1655" s="124"/>
      <c r="E1655" s="121">
        <f t="shared" si="52"/>
        <v>0</v>
      </c>
      <c r="F1655" s="125">
        <f t="shared" si="53"/>
        <v>0</v>
      </c>
      <c r="G1655" s="123"/>
    </row>
    <row r="1656" spans="2:7" x14ac:dyDescent="0.2">
      <c r="B1656" s="124"/>
      <c r="C1656" s="126"/>
      <c r="D1656" s="124"/>
      <c r="E1656" s="121">
        <f t="shared" si="52"/>
        <v>0</v>
      </c>
      <c r="F1656" s="125">
        <f t="shared" si="53"/>
        <v>0</v>
      </c>
      <c r="G1656" s="123"/>
    </row>
    <row r="1657" spans="2:7" x14ac:dyDescent="0.2">
      <c r="B1657" s="124"/>
      <c r="C1657" s="126"/>
      <c r="D1657" s="124"/>
      <c r="E1657" s="121">
        <f t="shared" si="52"/>
        <v>0</v>
      </c>
      <c r="F1657" s="125">
        <f t="shared" si="53"/>
        <v>0</v>
      </c>
      <c r="G1657" s="123"/>
    </row>
    <row r="1658" spans="2:7" x14ac:dyDescent="0.2">
      <c r="B1658" s="124"/>
      <c r="C1658" s="126"/>
      <c r="D1658" s="124"/>
      <c r="E1658" s="121">
        <f t="shared" si="52"/>
        <v>0</v>
      </c>
      <c r="F1658" s="125">
        <f t="shared" si="53"/>
        <v>0</v>
      </c>
      <c r="G1658" s="123"/>
    </row>
    <row r="1659" spans="2:7" x14ac:dyDescent="0.2">
      <c r="B1659" s="124"/>
      <c r="C1659" s="126"/>
      <c r="D1659" s="124"/>
      <c r="E1659" s="121">
        <f t="shared" si="52"/>
        <v>0</v>
      </c>
      <c r="F1659" s="125">
        <f t="shared" si="53"/>
        <v>0</v>
      </c>
      <c r="G1659" s="123"/>
    </row>
    <row r="1660" spans="2:7" x14ac:dyDescent="0.2">
      <c r="B1660" s="124"/>
      <c r="C1660" s="126"/>
      <c r="D1660" s="124"/>
      <c r="E1660" s="121">
        <f t="shared" si="52"/>
        <v>0</v>
      </c>
      <c r="F1660" s="125">
        <f t="shared" si="53"/>
        <v>0</v>
      </c>
      <c r="G1660" s="123"/>
    </row>
    <row r="1661" spans="2:7" x14ac:dyDescent="0.2">
      <c r="B1661" s="124"/>
      <c r="C1661" s="126"/>
      <c r="D1661" s="124"/>
      <c r="E1661" s="121">
        <f t="shared" si="52"/>
        <v>0</v>
      </c>
      <c r="F1661" s="125">
        <f t="shared" si="53"/>
        <v>0</v>
      </c>
      <c r="G1661" s="123"/>
    </row>
    <row r="1662" spans="2:7" x14ac:dyDescent="0.2">
      <c r="B1662" s="124"/>
      <c r="C1662" s="126"/>
      <c r="D1662" s="124"/>
      <c r="E1662" s="121">
        <f t="shared" si="52"/>
        <v>0</v>
      </c>
      <c r="F1662" s="125">
        <f t="shared" si="53"/>
        <v>0</v>
      </c>
      <c r="G1662" s="123"/>
    </row>
    <row r="1663" spans="2:7" x14ac:dyDescent="0.2">
      <c r="B1663" s="124"/>
      <c r="C1663" s="126"/>
      <c r="D1663" s="124"/>
      <c r="E1663" s="121">
        <f t="shared" si="52"/>
        <v>0</v>
      </c>
      <c r="F1663" s="125">
        <f t="shared" si="53"/>
        <v>0</v>
      </c>
      <c r="G1663" s="123"/>
    </row>
    <row r="1664" spans="2:7" x14ac:dyDescent="0.2">
      <c r="B1664" s="124"/>
      <c r="C1664" s="126"/>
      <c r="D1664" s="124"/>
      <c r="E1664" s="121">
        <f t="shared" si="52"/>
        <v>0</v>
      </c>
      <c r="F1664" s="125">
        <f t="shared" si="53"/>
        <v>0</v>
      </c>
      <c r="G1664" s="123"/>
    </row>
    <row r="1665" spans="2:7" x14ac:dyDescent="0.2">
      <c r="B1665" s="124"/>
      <c r="C1665" s="126"/>
      <c r="D1665" s="124"/>
      <c r="E1665" s="121">
        <f t="shared" si="52"/>
        <v>0</v>
      </c>
      <c r="F1665" s="125">
        <f t="shared" si="53"/>
        <v>0</v>
      </c>
      <c r="G1665" s="123"/>
    </row>
    <row r="1666" spans="2:7" x14ac:dyDescent="0.2">
      <c r="B1666" s="124"/>
      <c r="C1666" s="126"/>
      <c r="D1666" s="124"/>
      <c r="E1666" s="121">
        <f t="shared" si="52"/>
        <v>0</v>
      </c>
      <c r="F1666" s="125">
        <f t="shared" si="53"/>
        <v>0</v>
      </c>
      <c r="G1666" s="123"/>
    </row>
    <row r="1667" spans="2:7" x14ac:dyDescent="0.2">
      <c r="B1667" s="124"/>
      <c r="C1667" s="126"/>
      <c r="D1667" s="124"/>
      <c r="E1667" s="121">
        <f t="shared" si="52"/>
        <v>0</v>
      </c>
      <c r="F1667" s="125">
        <f t="shared" si="53"/>
        <v>0</v>
      </c>
      <c r="G1667" s="123"/>
    </row>
    <row r="1668" spans="2:7" x14ac:dyDescent="0.2">
      <c r="B1668" s="124"/>
      <c r="C1668" s="126"/>
      <c r="D1668" s="124"/>
      <c r="E1668" s="121">
        <f t="shared" si="52"/>
        <v>0</v>
      </c>
      <c r="F1668" s="125">
        <f t="shared" si="53"/>
        <v>0</v>
      </c>
      <c r="G1668" s="123"/>
    </row>
    <row r="1669" spans="2:7" x14ac:dyDescent="0.2">
      <c r="B1669" s="124"/>
      <c r="C1669" s="126"/>
      <c r="D1669" s="124"/>
      <c r="E1669" s="121">
        <f t="shared" si="52"/>
        <v>0</v>
      </c>
      <c r="F1669" s="125">
        <f t="shared" si="53"/>
        <v>0</v>
      </c>
      <c r="G1669" s="123"/>
    </row>
    <row r="1670" spans="2:7" x14ac:dyDescent="0.2">
      <c r="B1670" s="124"/>
      <c r="C1670" s="126"/>
      <c r="D1670" s="124"/>
      <c r="E1670" s="121">
        <f t="shared" si="52"/>
        <v>0</v>
      </c>
      <c r="F1670" s="125">
        <f t="shared" si="53"/>
        <v>0</v>
      </c>
      <c r="G1670" s="123"/>
    </row>
    <row r="1671" spans="2:7" x14ac:dyDescent="0.2">
      <c r="B1671" s="124"/>
      <c r="C1671" s="126"/>
      <c r="D1671" s="124"/>
      <c r="E1671" s="121">
        <f t="shared" si="52"/>
        <v>0</v>
      </c>
      <c r="F1671" s="125">
        <f t="shared" si="53"/>
        <v>0</v>
      </c>
      <c r="G1671" s="123"/>
    </row>
    <row r="1672" spans="2:7" x14ac:dyDescent="0.2">
      <c r="B1672" s="124"/>
      <c r="C1672" s="126"/>
      <c r="D1672" s="124"/>
      <c r="E1672" s="121">
        <f t="shared" si="52"/>
        <v>0</v>
      </c>
      <c r="F1672" s="125">
        <f t="shared" si="53"/>
        <v>0</v>
      </c>
      <c r="G1672" s="123"/>
    </row>
    <row r="1673" spans="2:7" x14ac:dyDescent="0.2">
      <c r="B1673" s="124"/>
      <c r="C1673" s="126"/>
      <c r="D1673" s="124"/>
      <c r="E1673" s="121">
        <f t="shared" si="52"/>
        <v>0</v>
      </c>
      <c r="F1673" s="125">
        <f t="shared" si="53"/>
        <v>0</v>
      </c>
      <c r="G1673" s="123"/>
    </row>
    <row r="1674" spans="2:7" x14ac:dyDescent="0.2">
      <c r="B1674" s="124"/>
      <c r="C1674" s="126"/>
      <c r="D1674" s="124"/>
      <c r="E1674" s="121">
        <f t="shared" si="52"/>
        <v>0</v>
      </c>
      <c r="F1674" s="125">
        <f t="shared" si="53"/>
        <v>0</v>
      </c>
      <c r="G1674" s="123"/>
    </row>
    <row r="1675" spans="2:7" x14ac:dyDescent="0.2">
      <c r="B1675" s="124"/>
      <c r="C1675" s="126"/>
      <c r="D1675" s="124"/>
      <c r="E1675" s="121">
        <f t="shared" si="52"/>
        <v>0</v>
      </c>
      <c r="F1675" s="125">
        <f t="shared" si="53"/>
        <v>0</v>
      </c>
      <c r="G1675" s="123"/>
    </row>
    <row r="1676" spans="2:7" x14ac:dyDescent="0.2">
      <c r="B1676" s="124"/>
      <c r="C1676" s="126"/>
      <c r="D1676" s="124"/>
      <c r="E1676" s="121">
        <f t="shared" si="52"/>
        <v>0</v>
      </c>
      <c r="F1676" s="125">
        <f t="shared" si="53"/>
        <v>0</v>
      </c>
      <c r="G1676" s="123"/>
    </row>
    <row r="1677" spans="2:7" x14ac:dyDescent="0.2">
      <c r="B1677" s="124"/>
      <c r="C1677" s="126"/>
      <c r="D1677" s="124"/>
      <c r="E1677" s="121">
        <f t="shared" si="52"/>
        <v>0</v>
      </c>
      <c r="F1677" s="125">
        <f t="shared" si="53"/>
        <v>0</v>
      </c>
      <c r="G1677" s="123"/>
    </row>
    <row r="1678" spans="2:7" x14ac:dyDescent="0.2">
      <c r="B1678" s="124"/>
      <c r="C1678" s="126"/>
      <c r="D1678" s="124"/>
      <c r="E1678" s="121">
        <f t="shared" si="52"/>
        <v>0</v>
      </c>
      <c r="F1678" s="125">
        <f t="shared" si="53"/>
        <v>0</v>
      </c>
      <c r="G1678" s="123"/>
    </row>
    <row r="1679" spans="2:7" x14ac:dyDescent="0.2">
      <c r="B1679" s="124"/>
      <c r="C1679" s="126"/>
      <c r="D1679" s="124"/>
      <c r="E1679" s="121">
        <f t="shared" si="52"/>
        <v>0</v>
      </c>
      <c r="F1679" s="125">
        <f t="shared" si="53"/>
        <v>0</v>
      </c>
      <c r="G1679" s="123"/>
    </row>
    <row r="1680" spans="2:7" x14ac:dyDescent="0.2">
      <c r="B1680" s="124"/>
      <c r="C1680" s="126"/>
      <c r="D1680" s="124"/>
      <c r="E1680" s="121">
        <f t="shared" si="52"/>
        <v>0</v>
      </c>
      <c r="F1680" s="125">
        <f t="shared" si="53"/>
        <v>0</v>
      </c>
      <c r="G1680" s="123"/>
    </row>
    <row r="1681" spans="2:7" x14ac:dyDescent="0.2">
      <c r="B1681" s="124"/>
      <c r="C1681" s="126"/>
      <c r="D1681" s="124"/>
      <c r="E1681" s="121">
        <f t="shared" si="52"/>
        <v>0</v>
      </c>
      <c r="F1681" s="125">
        <f t="shared" si="53"/>
        <v>0</v>
      </c>
      <c r="G1681" s="123"/>
    </row>
    <row r="1682" spans="2:7" x14ac:dyDescent="0.2">
      <c r="B1682" s="124"/>
      <c r="C1682" s="126"/>
      <c r="D1682" s="124"/>
      <c r="E1682" s="121">
        <f t="shared" si="52"/>
        <v>0</v>
      </c>
      <c r="F1682" s="125">
        <f t="shared" si="53"/>
        <v>0</v>
      </c>
      <c r="G1682" s="123"/>
    </row>
    <row r="1683" spans="2:7" x14ac:dyDescent="0.2">
      <c r="B1683" s="124"/>
      <c r="C1683" s="126"/>
      <c r="D1683" s="124"/>
      <c r="E1683" s="121">
        <f t="shared" si="52"/>
        <v>0</v>
      </c>
      <c r="F1683" s="125">
        <f t="shared" si="53"/>
        <v>0</v>
      </c>
      <c r="G1683" s="123"/>
    </row>
    <row r="1684" spans="2:7" x14ac:dyDescent="0.2">
      <c r="B1684" s="124"/>
      <c r="C1684" s="126"/>
      <c r="D1684" s="124"/>
      <c r="E1684" s="121">
        <f t="shared" si="52"/>
        <v>0</v>
      </c>
      <c r="F1684" s="125">
        <f t="shared" si="53"/>
        <v>0</v>
      </c>
      <c r="G1684" s="123"/>
    </row>
    <row r="1685" spans="2:7" x14ac:dyDescent="0.2">
      <c r="B1685" s="124"/>
      <c r="C1685" s="126"/>
      <c r="D1685" s="124"/>
      <c r="E1685" s="121">
        <f t="shared" si="52"/>
        <v>0</v>
      </c>
      <c r="F1685" s="125">
        <f t="shared" si="53"/>
        <v>0</v>
      </c>
      <c r="G1685" s="123"/>
    </row>
    <row r="1686" spans="2:7" x14ac:dyDescent="0.2">
      <c r="B1686" s="124"/>
      <c r="C1686" s="126"/>
      <c r="D1686" s="124"/>
      <c r="E1686" s="121">
        <f t="shared" si="52"/>
        <v>0</v>
      </c>
      <c r="F1686" s="125">
        <f t="shared" si="53"/>
        <v>0</v>
      </c>
      <c r="G1686" s="123"/>
    </row>
    <row r="1687" spans="2:7" x14ac:dyDescent="0.2">
      <c r="B1687" s="124"/>
      <c r="C1687" s="126"/>
      <c r="D1687" s="124"/>
      <c r="E1687" s="121">
        <f t="shared" si="52"/>
        <v>0</v>
      </c>
      <c r="F1687" s="125">
        <f t="shared" si="53"/>
        <v>0</v>
      </c>
      <c r="G1687" s="123"/>
    </row>
    <row r="1688" spans="2:7" x14ac:dyDescent="0.2">
      <c r="B1688" s="124"/>
      <c r="C1688" s="126"/>
      <c r="D1688" s="124"/>
      <c r="E1688" s="121">
        <f t="shared" si="52"/>
        <v>0</v>
      </c>
      <c r="F1688" s="125">
        <f t="shared" si="53"/>
        <v>0</v>
      </c>
      <c r="G1688" s="123"/>
    </row>
    <row r="1689" spans="2:7" x14ac:dyDescent="0.2">
      <c r="B1689" s="124"/>
      <c r="C1689" s="126"/>
      <c r="D1689" s="124"/>
      <c r="E1689" s="121">
        <f t="shared" si="52"/>
        <v>0</v>
      </c>
      <c r="F1689" s="125">
        <f t="shared" si="53"/>
        <v>0</v>
      </c>
      <c r="G1689" s="123"/>
    </row>
    <row r="1690" spans="2:7" x14ac:dyDescent="0.2">
      <c r="B1690" s="124"/>
      <c r="C1690" s="126"/>
      <c r="D1690" s="124"/>
      <c r="E1690" s="121">
        <f t="shared" si="52"/>
        <v>0</v>
      </c>
      <c r="F1690" s="125">
        <f t="shared" si="53"/>
        <v>0</v>
      </c>
      <c r="G1690" s="123"/>
    </row>
    <row r="1691" spans="2:7" x14ac:dyDescent="0.2">
      <c r="B1691" s="124"/>
      <c r="C1691" s="126"/>
      <c r="D1691" s="124"/>
      <c r="E1691" s="121">
        <f t="shared" si="52"/>
        <v>0</v>
      </c>
      <c r="F1691" s="125">
        <f t="shared" si="53"/>
        <v>0</v>
      </c>
      <c r="G1691" s="123"/>
    </row>
    <row r="1692" spans="2:7" x14ac:dyDescent="0.2">
      <c r="B1692" s="124"/>
      <c r="C1692" s="126"/>
      <c r="D1692" s="124"/>
      <c r="E1692" s="121">
        <f t="shared" si="52"/>
        <v>0</v>
      </c>
      <c r="F1692" s="125">
        <f t="shared" si="53"/>
        <v>0</v>
      </c>
      <c r="G1692" s="123"/>
    </row>
    <row r="1693" spans="2:7" x14ac:dyDescent="0.2">
      <c r="B1693" s="124"/>
      <c r="C1693" s="126"/>
      <c r="D1693" s="124"/>
      <c r="E1693" s="121">
        <f t="shared" si="52"/>
        <v>0</v>
      </c>
      <c r="F1693" s="125">
        <f t="shared" si="53"/>
        <v>0</v>
      </c>
      <c r="G1693" s="123"/>
    </row>
    <row r="1694" spans="2:7" x14ac:dyDescent="0.2">
      <c r="B1694" s="124"/>
      <c r="C1694" s="126"/>
      <c r="D1694" s="124"/>
      <c r="E1694" s="121">
        <f t="shared" si="52"/>
        <v>0</v>
      </c>
      <c r="F1694" s="125">
        <f t="shared" si="53"/>
        <v>0</v>
      </c>
      <c r="G1694" s="123"/>
    </row>
    <row r="1695" spans="2:7" x14ac:dyDescent="0.2">
      <c r="B1695" s="124"/>
      <c r="C1695" s="126"/>
      <c r="D1695" s="124"/>
      <c r="E1695" s="121">
        <f t="shared" si="52"/>
        <v>0</v>
      </c>
      <c r="F1695" s="125">
        <f t="shared" si="53"/>
        <v>0</v>
      </c>
      <c r="G1695" s="123"/>
    </row>
    <row r="1696" spans="2:7" x14ac:dyDescent="0.2">
      <c r="B1696" s="124"/>
      <c r="C1696" s="126"/>
      <c r="D1696" s="124"/>
      <c r="E1696" s="121">
        <f t="shared" si="52"/>
        <v>0</v>
      </c>
      <c r="F1696" s="125">
        <f t="shared" si="53"/>
        <v>0</v>
      </c>
      <c r="G1696" s="123"/>
    </row>
    <row r="1697" spans="2:7" x14ac:dyDescent="0.2">
      <c r="B1697" s="124"/>
      <c r="C1697" s="126"/>
      <c r="D1697" s="124"/>
      <c r="E1697" s="121">
        <f t="shared" si="52"/>
        <v>0</v>
      </c>
      <c r="F1697" s="125">
        <f t="shared" si="53"/>
        <v>0</v>
      </c>
      <c r="G1697" s="123"/>
    </row>
    <row r="1698" spans="2:7" x14ac:dyDescent="0.2">
      <c r="B1698" s="124"/>
      <c r="C1698" s="126"/>
      <c r="D1698" s="124"/>
      <c r="E1698" s="121">
        <f t="shared" si="52"/>
        <v>0</v>
      </c>
      <c r="F1698" s="125">
        <f t="shared" si="53"/>
        <v>0</v>
      </c>
      <c r="G1698" s="123"/>
    </row>
    <row r="1699" spans="2:7" x14ac:dyDescent="0.2">
      <c r="B1699" s="124"/>
      <c r="C1699" s="126"/>
      <c r="D1699" s="124"/>
      <c r="E1699" s="121">
        <f t="shared" si="52"/>
        <v>0</v>
      </c>
      <c r="F1699" s="125">
        <f t="shared" si="53"/>
        <v>0</v>
      </c>
      <c r="G1699" s="123"/>
    </row>
    <row r="1700" spans="2:7" x14ac:dyDescent="0.2">
      <c r="B1700" s="124"/>
      <c r="C1700" s="126"/>
      <c r="D1700" s="124"/>
      <c r="E1700" s="121">
        <f t="shared" si="52"/>
        <v>0</v>
      </c>
      <c r="F1700" s="125">
        <f t="shared" si="53"/>
        <v>0</v>
      </c>
      <c r="G1700" s="123"/>
    </row>
    <row r="1701" spans="2:7" x14ac:dyDescent="0.2">
      <c r="B1701" s="124"/>
      <c r="C1701" s="126"/>
      <c r="D1701" s="124"/>
      <c r="E1701" s="121">
        <f t="shared" si="52"/>
        <v>0</v>
      </c>
      <c r="F1701" s="125">
        <f t="shared" si="53"/>
        <v>0</v>
      </c>
      <c r="G1701" s="123"/>
    </row>
    <row r="1702" spans="2:7" x14ac:dyDescent="0.2">
      <c r="B1702" s="124"/>
      <c r="C1702" s="126"/>
      <c r="D1702" s="124"/>
      <c r="E1702" s="121">
        <f t="shared" si="52"/>
        <v>0</v>
      </c>
      <c r="F1702" s="125">
        <f t="shared" si="53"/>
        <v>0</v>
      </c>
      <c r="G1702" s="123"/>
    </row>
    <row r="1703" spans="2:7" x14ac:dyDescent="0.2">
      <c r="B1703" s="124"/>
      <c r="C1703" s="126"/>
      <c r="D1703" s="124"/>
      <c r="E1703" s="121">
        <f t="shared" si="52"/>
        <v>0</v>
      </c>
      <c r="F1703" s="125">
        <f t="shared" si="53"/>
        <v>0</v>
      </c>
      <c r="G1703" s="123"/>
    </row>
    <row r="1704" spans="2:7" x14ac:dyDescent="0.2">
      <c r="B1704" s="124"/>
      <c r="C1704" s="126"/>
      <c r="D1704" s="124"/>
      <c r="E1704" s="121">
        <f t="shared" si="52"/>
        <v>0</v>
      </c>
      <c r="F1704" s="125">
        <f t="shared" si="53"/>
        <v>0</v>
      </c>
      <c r="G1704" s="123"/>
    </row>
    <row r="1705" spans="2:7" x14ac:dyDescent="0.2">
      <c r="B1705" s="124"/>
      <c r="C1705" s="126"/>
      <c r="D1705" s="124"/>
      <c r="E1705" s="121">
        <f t="shared" si="52"/>
        <v>0</v>
      </c>
      <c r="F1705" s="125">
        <f t="shared" si="53"/>
        <v>0</v>
      </c>
      <c r="G1705" s="123"/>
    </row>
    <row r="1706" spans="2:7" x14ac:dyDescent="0.2">
      <c r="B1706" s="124"/>
      <c r="C1706" s="126"/>
      <c r="D1706" s="124"/>
      <c r="E1706" s="121">
        <f t="shared" si="52"/>
        <v>0</v>
      </c>
      <c r="F1706" s="125">
        <f t="shared" si="53"/>
        <v>0</v>
      </c>
      <c r="G1706" s="123"/>
    </row>
    <row r="1707" spans="2:7" x14ac:dyDescent="0.2">
      <c r="B1707" s="124"/>
      <c r="C1707" s="126"/>
      <c r="D1707" s="124"/>
      <c r="E1707" s="121">
        <f t="shared" si="52"/>
        <v>0</v>
      </c>
      <c r="F1707" s="125">
        <f t="shared" si="53"/>
        <v>0</v>
      </c>
      <c r="G1707" s="123"/>
    </row>
    <row r="1708" spans="2:7" x14ac:dyDescent="0.2">
      <c r="B1708" s="124"/>
      <c r="C1708" s="126"/>
      <c r="D1708" s="124"/>
      <c r="E1708" s="121">
        <f t="shared" si="52"/>
        <v>0</v>
      </c>
      <c r="F1708" s="125">
        <f t="shared" si="53"/>
        <v>0</v>
      </c>
      <c r="G1708" s="123"/>
    </row>
    <row r="1709" spans="2:7" x14ac:dyDescent="0.2">
      <c r="B1709" s="124"/>
      <c r="C1709" s="126"/>
      <c r="D1709" s="124"/>
      <c r="E1709" s="121">
        <f t="shared" si="52"/>
        <v>0</v>
      </c>
      <c r="F1709" s="125">
        <f t="shared" si="53"/>
        <v>0</v>
      </c>
      <c r="G1709" s="123"/>
    </row>
    <row r="1710" spans="2:7" x14ac:dyDescent="0.2">
      <c r="B1710" s="124"/>
      <c r="C1710" s="126"/>
      <c r="D1710" s="124"/>
      <c r="E1710" s="121">
        <f t="shared" si="52"/>
        <v>0</v>
      </c>
      <c r="F1710" s="125">
        <f t="shared" si="53"/>
        <v>0</v>
      </c>
      <c r="G1710" s="123"/>
    </row>
    <row r="1711" spans="2:7" x14ac:dyDescent="0.2">
      <c r="B1711" s="124"/>
      <c r="C1711" s="126"/>
      <c r="D1711" s="124"/>
      <c r="E1711" s="121">
        <f t="shared" si="52"/>
        <v>0</v>
      </c>
      <c r="F1711" s="125">
        <f t="shared" si="53"/>
        <v>0</v>
      </c>
      <c r="G1711" s="123"/>
    </row>
    <row r="1712" spans="2:7" x14ac:dyDescent="0.2">
      <c r="B1712" s="124"/>
      <c r="C1712" s="126"/>
      <c r="D1712" s="124"/>
      <c r="E1712" s="121">
        <f t="shared" si="52"/>
        <v>0</v>
      </c>
      <c r="F1712" s="125">
        <f t="shared" si="53"/>
        <v>0</v>
      </c>
      <c r="G1712" s="123"/>
    </row>
    <row r="1713" spans="2:7" x14ac:dyDescent="0.2">
      <c r="B1713" s="124"/>
      <c r="C1713" s="126"/>
      <c r="D1713" s="124"/>
      <c r="E1713" s="121">
        <f t="shared" si="52"/>
        <v>0</v>
      </c>
      <c r="F1713" s="125">
        <f t="shared" si="53"/>
        <v>0</v>
      </c>
      <c r="G1713" s="123"/>
    </row>
    <row r="1714" spans="2:7" x14ac:dyDescent="0.2">
      <c r="B1714" s="124"/>
      <c r="C1714" s="126"/>
      <c r="D1714" s="124"/>
      <c r="E1714" s="121">
        <f t="shared" si="52"/>
        <v>0</v>
      </c>
      <c r="F1714" s="125">
        <f t="shared" si="53"/>
        <v>0</v>
      </c>
      <c r="G1714" s="123"/>
    </row>
    <row r="1715" spans="2:7" x14ac:dyDescent="0.2">
      <c r="B1715" s="124"/>
      <c r="C1715" s="126"/>
      <c r="D1715" s="124"/>
      <c r="E1715" s="121">
        <f t="shared" si="52"/>
        <v>0</v>
      </c>
      <c r="F1715" s="125">
        <f t="shared" si="53"/>
        <v>0</v>
      </c>
      <c r="G1715" s="123"/>
    </row>
    <row r="1716" spans="2:7" x14ac:dyDescent="0.2">
      <c r="B1716" s="124"/>
      <c r="C1716" s="126"/>
      <c r="D1716" s="124"/>
      <c r="E1716" s="121">
        <f t="shared" si="52"/>
        <v>0</v>
      </c>
      <c r="F1716" s="125">
        <f t="shared" si="53"/>
        <v>0</v>
      </c>
      <c r="G1716" s="123"/>
    </row>
    <row r="1717" spans="2:7" x14ac:dyDescent="0.2">
      <c r="B1717" s="124"/>
      <c r="C1717" s="126"/>
      <c r="D1717" s="124"/>
      <c r="E1717" s="121">
        <f t="shared" ref="E1717:E1780" si="54">IFERROR(VLOOKUP(C1717,GILookup,2,FALSE),0)</f>
        <v>0</v>
      </c>
      <c r="F1717" s="125">
        <f t="shared" ref="F1717:F1780" si="55">SUM(E1717*D1717)</f>
        <v>0</v>
      </c>
      <c r="G1717" s="123"/>
    </row>
    <row r="1718" spans="2:7" x14ac:dyDescent="0.2">
      <c r="B1718" s="124"/>
      <c r="C1718" s="126"/>
      <c r="D1718" s="124"/>
      <c r="E1718" s="121">
        <f t="shared" si="54"/>
        <v>0</v>
      </c>
      <c r="F1718" s="125">
        <f t="shared" si="55"/>
        <v>0</v>
      </c>
      <c r="G1718" s="123"/>
    </row>
    <row r="1719" spans="2:7" x14ac:dyDescent="0.2">
      <c r="B1719" s="124"/>
      <c r="C1719" s="126"/>
      <c r="D1719" s="124"/>
      <c r="E1719" s="121">
        <f t="shared" si="54"/>
        <v>0</v>
      </c>
      <c r="F1719" s="125">
        <f t="shared" si="55"/>
        <v>0</v>
      </c>
      <c r="G1719" s="123"/>
    </row>
    <row r="1720" spans="2:7" x14ac:dyDescent="0.2">
      <c r="B1720" s="124"/>
      <c r="C1720" s="126"/>
      <c r="D1720" s="124"/>
      <c r="E1720" s="121">
        <f t="shared" si="54"/>
        <v>0</v>
      </c>
      <c r="F1720" s="125">
        <f t="shared" si="55"/>
        <v>0</v>
      </c>
      <c r="G1720" s="123"/>
    </row>
    <row r="1721" spans="2:7" x14ac:dyDescent="0.2">
      <c r="B1721" s="124"/>
      <c r="C1721" s="126"/>
      <c r="D1721" s="124"/>
      <c r="E1721" s="121">
        <f t="shared" si="54"/>
        <v>0</v>
      </c>
      <c r="F1721" s="125">
        <f t="shared" si="55"/>
        <v>0</v>
      </c>
      <c r="G1721" s="123"/>
    </row>
    <row r="1722" spans="2:7" x14ac:dyDescent="0.2">
      <c r="B1722" s="124"/>
      <c r="C1722" s="126"/>
      <c r="D1722" s="124"/>
      <c r="E1722" s="121">
        <f t="shared" si="54"/>
        <v>0</v>
      </c>
      <c r="F1722" s="125">
        <f t="shared" si="55"/>
        <v>0</v>
      </c>
      <c r="G1722" s="123"/>
    </row>
    <row r="1723" spans="2:7" x14ac:dyDescent="0.2">
      <c r="B1723" s="124"/>
      <c r="C1723" s="126"/>
      <c r="D1723" s="124"/>
      <c r="E1723" s="121">
        <f t="shared" si="54"/>
        <v>0</v>
      </c>
      <c r="F1723" s="125">
        <f t="shared" si="55"/>
        <v>0</v>
      </c>
      <c r="G1723" s="123"/>
    </row>
    <row r="1724" spans="2:7" x14ac:dyDescent="0.2">
      <c r="B1724" s="124"/>
      <c r="C1724" s="126"/>
      <c r="D1724" s="124"/>
      <c r="E1724" s="121">
        <f t="shared" si="54"/>
        <v>0</v>
      </c>
      <c r="F1724" s="125">
        <f t="shared" si="55"/>
        <v>0</v>
      </c>
      <c r="G1724" s="123"/>
    </row>
    <row r="1725" spans="2:7" x14ac:dyDescent="0.2">
      <c r="B1725" s="124"/>
      <c r="C1725" s="126"/>
      <c r="D1725" s="124"/>
      <c r="E1725" s="121">
        <f t="shared" si="54"/>
        <v>0</v>
      </c>
      <c r="F1725" s="125">
        <f t="shared" si="55"/>
        <v>0</v>
      </c>
      <c r="G1725" s="123"/>
    </row>
    <row r="1726" spans="2:7" x14ac:dyDescent="0.2">
      <c r="B1726" s="124"/>
      <c r="C1726" s="126"/>
      <c r="D1726" s="124"/>
      <c r="E1726" s="121">
        <f t="shared" si="54"/>
        <v>0</v>
      </c>
      <c r="F1726" s="125">
        <f t="shared" si="55"/>
        <v>0</v>
      </c>
      <c r="G1726" s="123"/>
    </row>
    <row r="1727" spans="2:7" x14ac:dyDescent="0.2">
      <c r="B1727" s="124"/>
      <c r="C1727" s="126"/>
      <c r="D1727" s="124"/>
      <c r="E1727" s="121">
        <f t="shared" si="54"/>
        <v>0</v>
      </c>
      <c r="F1727" s="125">
        <f t="shared" si="55"/>
        <v>0</v>
      </c>
      <c r="G1727" s="123"/>
    </row>
    <row r="1728" spans="2:7" x14ac:dyDescent="0.2">
      <c r="B1728" s="124"/>
      <c r="C1728" s="126"/>
      <c r="D1728" s="124"/>
      <c r="E1728" s="121">
        <f t="shared" si="54"/>
        <v>0</v>
      </c>
      <c r="F1728" s="125">
        <f t="shared" si="55"/>
        <v>0</v>
      </c>
      <c r="G1728" s="123"/>
    </row>
    <row r="1729" spans="2:7" x14ac:dyDescent="0.2">
      <c r="B1729" s="124"/>
      <c r="C1729" s="126"/>
      <c r="D1729" s="124"/>
      <c r="E1729" s="121">
        <f t="shared" si="54"/>
        <v>0</v>
      </c>
      <c r="F1729" s="125">
        <f t="shared" si="55"/>
        <v>0</v>
      </c>
      <c r="G1729" s="123"/>
    </row>
    <row r="1730" spans="2:7" x14ac:dyDescent="0.2">
      <c r="B1730" s="124"/>
      <c r="C1730" s="126"/>
      <c r="D1730" s="124"/>
      <c r="E1730" s="121">
        <f t="shared" si="54"/>
        <v>0</v>
      </c>
      <c r="F1730" s="125">
        <f t="shared" si="55"/>
        <v>0</v>
      </c>
      <c r="G1730" s="123"/>
    </row>
    <row r="1731" spans="2:7" x14ac:dyDescent="0.2">
      <c r="B1731" s="124"/>
      <c r="C1731" s="126"/>
      <c r="D1731" s="124"/>
      <c r="E1731" s="121">
        <f t="shared" si="54"/>
        <v>0</v>
      </c>
      <c r="F1731" s="125">
        <f t="shared" si="55"/>
        <v>0</v>
      </c>
      <c r="G1731" s="123"/>
    </row>
    <row r="1732" spans="2:7" x14ac:dyDescent="0.2">
      <c r="B1732" s="124"/>
      <c r="C1732" s="126"/>
      <c r="D1732" s="124"/>
      <c r="E1732" s="121">
        <f t="shared" si="54"/>
        <v>0</v>
      </c>
      <c r="F1732" s="125">
        <f t="shared" si="55"/>
        <v>0</v>
      </c>
      <c r="G1732" s="123"/>
    </row>
    <row r="1733" spans="2:7" x14ac:dyDescent="0.2">
      <c r="B1733" s="124"/>
      <c r="C1733" s="126"/>
      <c r="D1733" s="124"/>
      <c r="E1733" s="121">
        <f t="shared" si="54"/>
        <v>0</v>
      </c>
      <c r="F1733" s="125">
        <f t="shared" si="55"/>
        <v>0</v>
      </c>
      <c r="G1733" s="123"/>
    </row>
    <row r="1734" spans="2:7" x14ac:dyDescent="0.2">
      <c r="B1734" s="124"/>
      <c r="C1734" s="126"/>
      <c r="D1734" s="124"/>
      <c r="E1734" s="121">
        <f t="shared" si="54"/>
        <v>0</v>
      </c>
      <c r="F1734" s="125">
        <f t="shared" si="55"/>
        <v>0</v>
      </c>
      <c r="G1734" s="123"/>
    </row>
    <row r="1735" spans="2:7" x14ac:dyDescent="0.2">
      <c r="B1735" s="124"/>
      <c r="C1735" s="126"/>
      <c r="D1735" s="124"/>
      <c r="E1735" s="121">
        <f t="shared" si="54"/>
        <v>0</v>
      </c>
      <c r="F1735" s="125">
        <f t="shared" si="55"/>
        <v>0</v>
      </c>
      <c r="G1735" s="123"/>
    </row>
    <row r="1736" spans="2:7" x14ac:dyDescent="0.2">
      <c r="B1736" s="124"/>
      <c r="C1736" s="126"/>
      <c r="D1736" s="124"/>
      <c r="E1736" s="121">
        <f t="shared" si="54"/>
        <v>0</v>
      </c>
      <c r="F1736" s="125">
        <f t="shared" si="55"/>
        <v>0</v>
      </c>
      <c r="G1736" s="123"/>
    </row>
    <row r="1737" spans="2:7" x14ac:dyDescent="0.2">
      <c r="B1737" s="124"/>
      <c r="C1737" s="126"/>
      <c r="D1737" s="124"/>
      <c r="E1737" s="121">
        <f t="shared" si="54"/>
        <v>0</v>
      </c>
      <c r="F1737" s="125">
        <f t="shared" si="55"/>
        <v>0</v>
      </c>
      <c r="G1737" s="123"/>
    </row>
    <row r="1738" spans="2:7" x14ac:dyDescent="0.2">
      <c r="B1738" s="124"/>
      <c r="C1738" s="126"/>
      <c r="D1738" s="124"/>
      <c r="E1738" s="121">
        <f t="shared" si="54"/>
        <v>0</v>
      </c>
      <c r="F1738" s="125">
        <f t="shared" si="55"/>
        <v>0</v>
      </c>
      <c r="G1738" s="123"/>
    </row>
    <row r="1739" spans="2:7" x14ac:dyDescent="0.2">
      <c r="B1739" s="124"/>
      <c r="C1739" s="126"/>
      <c r="D1739" s="124"/>
      <c r="E1739" s="121">
        <f t="shared" si="54"/>
        <v>0</v>
      </c>
      <c r="F1739" s="125">
        <f t="shared" si="55"/>
        <v>0</v>
      </c>
      <c r="G1739" s="123"/>
    </row>
    <row r="1740" spans="2:7" x14ac:dyDescent="0.2">
      <c r="B1740" s="124"/>
      <c r="C1740" s="126"/>
      <c r="D1740" s="124"/>
      <c r="E1740" s="121">
        <f t="shared" si="54"/>
        <v>0</v>
      </c>
      <c r="F1740" s="125">
        <f t="shared" si="55"/>
        <v>0</v>
      </c>
      <c r="G1740" s="123"/>
    </row>
    <row r="1741" spans="2:7" x14ac:dyDescent="0.2">
      <c r="B1741" s="124"/>
      <c r="C1741" s="126"/>
      <c r="D1741" s="124"/>
      <c r="E1741" s="121">
        <f t="shared" si="54"/>
        <v>0</v>
      </c>
      <c r="F1741" s="125">
        <f t="shared" si="55"/>
        <v>0</v>
      </c>
      <c r="G1741" s="123"/>
    </row>
    <row r="1742" spans="2:7" x14ac:dyDescent="0.2">
      <c r="B1742" s="124"/>
      <c r="C1742" s="126"/>
      <c r="D1742" s="124"/>
      <c r="E1742" s="121">
        <f t="shared" si="54"/>
        <v>0</v>
      </c>
      <c r="F1742" s="125">
        <f t="shared" si="55"/>
        <v>0</v>
      </c>
      <c r="G1742" s="123"/>
    </row>
    <row r="1743" spans="2:7" x14ac:dyDescent="0.2">
      <c r="B1743" s="124"/>
      <c r="C1743" s="126"/>
      <c r="D1743" s="124"/>
      <c r="E1743" s="121">
        <f t="shared" si="54"/>
        <v>0</v>
      </c>
      <c r="F1743" s="125">
        <f t="shared" si="55"/>
        <v>0</v>
      </c>
      <c r="G1743" s="123"/>
    </row>
    <row r="1744" spans="2:7" x14ac:dyDescent="0.2">
      <c r="B1744" s="124"/>
      <c r="C1744" s="126"/>
      <c r="D1744" s="124"/>
      <c r="E1744" s="121">
        <f t="shared" si="54"/>
        <v>0</v>
      </c>
      <c r="F1744" s="125">
        <f t="shared" si="55"/>
        <v>0</v>
      </c>
      <c r="G1744" s="123"/>
    </row>
    <row r="1745" spans="2:7" x14ac:dyDescent="0.2">
      <c r="B1745" s="124"/>
      <c r="C1745" s="126"/>
      <c r="D1745" s="124"/>
      <c r="E1745" s="121">
        <f t="shared" si="54"/>
        <v>0</v>
      </c>
      <c r="F1745" s="125">
        <f t="shared" si="55"/>
        <v>0</v>
      </c>
      <c r="G1745" s="123"/>
    </row>
    <row r="1746" spans="2:7" x14ac:dyDescent="0.2">
      <c r="B1746" s="124"/>
      <c r="C1746" s="126"/>
      <c r="D1746" s="124"/>
      <c r="E1746" s="121">
        <f t="shared" si="54"/>
        <v>0</v>
      </c>
      <c r="F1746" s="125">
        <f t="shared" si="55"/>
        <v>0</v>
      </c>
      <c r="G1746" s="123"/>
    </row>
    <row r="1747" spans="2:7" x14ac:dyDescent="0.2">
      <c r="B1747" s="124"/>
      <c r="C1747" s="126"/>
      <c r="D1747" s="124"/>
      <c r="E1747" s="121">
        <f t="shared" si="54"/>
        <v>0</v>
      </c>
      <c r="F1747" s="125">
        <f t="shared" si="55"/>
        <v>0</v>
      </c>
      <c r="G1747" s="123"/>
    </row>
    <row r="1748" spans="2:7" x14ac:dyDescent="0.2">
      <c r="B1748" s="124"/>
      <c r="C1748" s="126"/>
      <c r="D1748" s="124"/>
      <c r="E1748" s="121">
        <f t="shared" si="54"/>
        <v>0</v>
      </c>
      <c r="F1748" s="125">
        <f t="shared" si="55"/>
        <v>0</v>
      </c>
      <c r="G1748" s="123"/>
    </row>
    <row r="1749" spans="2:7" x14ac:dyDescent="0.2">
      <c r="B1749" s="124"/>
      <c r="C1749" s="126"/>
      <c r="D1749" s="124"/>
      <c r="E1749" s="121">
        <f t="shared" si="54"/>
        <v>0</v>
      </c>
      <c r="F1749" s="125">
        <f t="shared" si="55"/>
        <v>0</v>
      </c>
      <c r="G1749" s="123"/>
    </row>
    <row r="1750" spans="2:7" x14ac:dyDescent="0.2">
      <c r="B1750" s="124"/>
      <c r="C1750" s="126"/>
      <c r="D1750" s="124"/>
      <c r="E1750" s="121">
        <f t="shared" si="54"/>
        <v>0</v>
      </c>
      <c r="F1750" s="125">
        <f t="shared" si="55"/>
        <v>0</v>
      </c>
      <c r="G1750" s="123"/>
    </row>
    <row r="1751" spans="2:7" x14ac:dyDescent="0.2">
      <c r="B1751" s="124"/>
      <c r="C1751" s="126"/>
      <c r="D1751" s="124"/>
      <c r="E1751" s="121">
        <f t="shared" si="54"/>
        <v>0</v>
      </c>
      <c r="F1751" s="125">
        <f t="shared" si="55"/>
        <v>0</v>
      </c>
      <c r="G1751" s="123"/>
    </row>
    <row r="1752" spans="2:7" x14ac:dyDescent="0.2">
      <c r="B1752" s="124"/>
      <c r="C1752" s="126"/>
      <c r="D1752" s="124"/>
      <c r="E1752" s="121">
        <f t="shared" si="54"/>
        <v>0</v>
      </c>
      <c r="F1752" s="125">
        <f t="shared" si="55"/>
        <v>0</v>
      </c>
      <c r="G1752" s="123"/>
    </row>
    <row r="1753" spans="2:7" x14ac:dyDescent="0.2">
      <c r="B1753" s="124"/>
      <c r="C1753" s="126"/>
      <c r="D1753" s="124"/>
      <c r="E1753" s="121">
        <f t="shared" si="54"/>
        <v>0</v>
      </c>
      <c r="F1753" s="125">
        <f t="shared" si="55"/>
        <v>0</v>
      </c>
      <c r="G1753" s="123"/>
    </row>
    <row r="1754" spans="2:7" x14ac:dyDescent="0.2">
      <c r="B1754" s="124"/>
      <c r="C1754" s="126"/>
      <c r="D1754" s="124"/>
      <c r="E1754" s="121">
        <f t="shared" si="54"/>
        <v>0</v>
      </c>
      <c r="F1754" s="125">
        <f t="shared" si="55"/>
        <v>0</v>
      </c>
      <c r="G1754" s="123"/>
    </row>
    <row r="1755" spans="2:7" x14ac:dyDescent="0.2">
      <c r="B1755" s="124"/>
      <c r="C1755" s="126"/>
      <c r="D1755" s="124"/>
      <c r="E1755" s="121">
        <f t="shared" si="54"/>
        <v>0</v>
      </c>
      <c r="F1755" s="125">
        <f t="shared" si="55"/>
        <v>0</v>
      </c>
      <c r="G1755" s="123"/>
    </row>
    <row r="1756" spans="2:7" x14ac:dyDescent="0.2">
      <c r="B1756" s="124"/>
      <c r="C1756" s="126"/>
      <c r="D1756" s="124"/>
      <c r="E1756" s="121">
        <f t="shared" si="54"/>
        <v>0</v>
      </c>
      <c r="F1756" s="125">
        <f t="shared" si="55"/>
        <v>0</v>
      </c>
      <c r="G1756" s="123"/>
    </row>
    <row r="1757" spans="2:7" x14ac:dyDescent="0.2">
      <c r="B1757" s="124"/>
      <c r="C1757" s="126"/>
      <c r="D1757" s="124"/>
      <c r="E1757" s="121">
        <f t="shared" si="54"/>
        <v>0</v>
      </c>
      <c r="F1757" s="125">
        <f t="shared" si="55"/>
        <v>0</v>
      </c>
      <c r="G1757" s="123"/>
    </row>
    <row r="1758" spans="2:7" x14ac:dyDescent="0.2">
      <c r="B1758" s="124"/>
      <c r="C1758" s="126"/>
      <c r="D1758" s="124"/>
      <c r="E1758" s="121">
        <f t="shared" si="54"/>
        <v>0</v>
      </c>
      <c r="F1758" s="125">
        <f t="shared" si="55"/>
        <v>0</v>
      </c>
      <c r="G1758" s="123"/>
    </row>
    <row r="1759" spans="2:7" x14ac:dyDescent="0.2">
      <c r="B1759" s="124"/>
      <c r="C1759" s="126"/>
      <c r="D1759" s="124"/>
      <c r="E1759" s="121">
        <f t="shared" si="54"/>
        <v>0</v>
      </c>
      <c r="F1759" s="125">
        <f t="shared" si="55"/>
        <v>0</v>
      </c>
      <c r="G1759" s="123"/>
    </row>
    <row r="1760" spans="2:7" x14ac:dyDescent="0.2">
      <c r="B1760" s="124"/>
      <c r="C1760" s="126"/>
      <c r="D1760" s="124"/>
      <c r="E1760" s="121">
        <f t="shared" si="54"/>
        <v>0</v>
      </c>
      <c r="F1760" s="125">
        <f t="shared" si="55"/>
        <v>0</v>
      </c>
      <c r="G1760" s="123"/>
    </row>
    <row r="1761" spans="2:7" x14ac:dyDescent="0.2">
      <c r="B1761" s="124"/>
      <c r="C1761" s="126"/>
      <c r="D1761" s="124"/>
      <c r="E1761" s="121">
        <f t="shared" si="54"/>
        <v>0</v>
      </c>
      <c r="F1761" s="125">
        <f t="shared" si="55"/>
        <v>0</v>
      </c>
      <c r="G1761" s="123"/>
    </row>
    <row r="1762" spans="2:7" x14ac:dyDescent="0.2">
      <c r="B1762" s="124"/>
      <c r="C1762" s="126"/>
      <c r="D1762" s="124"/>
      <c r="E1762" s="121">
        <f t="shared" si="54"/>
        <v>0</v>
      </c>
      <c r="F1762" s="125">
        <f t="shared" si="55"/>
        <v>0</v>
      </c>
      <c r="G1762" s="123"/>
    </row>
    <row r="1763" spans="2:7" x14ac:dyDescent="0.2">
      <c r="B1763" s="124"/>
      <c r="C1763" s="126"/>
      <c r="D1763" s="124"/>
      <c r="E1763" s="121">
        <f t="shared" si="54"/>
        <v>0</v>
      </c>
      <c r="F1763" s="125">
        <f t="shared" si="55"/>
        <v>0</v>
      </c>
      <c r="G1763" s="123"/>
    </row>
    <row r="1764" spans="2:7" x14ac:dyDescent="0.2">
      <c r="B1764" s="124"/>
      <c r="C1764" s="126"/>
      <c r="D1764" s="124"/>
      <c r="E1764" s="121">
        <f t="shared" si="54"/>
        <v>0</v>
      </c>
      <c r="F1764" s="125">
        <f t="shared" si="55"/>
        <v>0</v>
      </c>
      <c r="G1764" s="123"/>
    </row>
    <row r="1765" spans="2:7" x14ac:dyDescent="0.2">
      <c r="B1765" s="124"/>
      <c r="C1765" s="126"/>
      <c r="D1765" s="124"/>
      <c r="E1765" s="121">
        <f t="shared" si="54"/>
        <v>0</v>
      </c>
      <c r="F1765" s="125">
        <f t="shared" si="55"/>
        <v>0</v>
      </c>
      <c r="G1765" s="123"/>
    </row>
    <row r="1766" spans="2:7" x14ac:dyDescent="0.2">
      <c r="B1766" s="124"/>
      <c r="C1766" s="126"/>
      <c r="D1766" s="124"/>
      <c r="E1766" s="121">
        <f t="shared" si="54"/>
        <v>0</v>
      </c>
      <c r="F1766" s="125">
        <f t="shared" si="55"/>
        <v>0</v>
      </c>
      <c r="G1766" s="123"/>
    </row>
    <row r="1767" spans="2:7" x14ac:dyDescent="0.2">
      <c r="B1767" s="124"/>
      <c r="C1767" s="126"/>
      <c r="D1767" s="124"/>
      <c r="E1767" s="121">
        <f t="shared" si="54"/>
        <v>0</v>
      </c>
      <c r="F1767" s="125">
        <f t="shared" si="55"/>
        <v>0</v>
      </c>
      <c r="G1767" s="123"/>
    </row>
    <row r="1768" spans="2:7" x14ac:dyDescent="0.2">
      <c r="B1768" s="124"/>
      <c r="C1768" s="126"/>
      <c r="D1768" s="124"/>
      <c r="E1768" s="121">
        <f t="shared" si="54"/>
        <v>0</v>
      </c>
      <c r="F1768" s="125">
        <f t="shared" si="55"/>
        <v>0</v>
      </c>
      <c r="G1768" s="123"/>
    </row>
    <row r="1769" spans="2:7" x14ac:dyDescent="0.2">
      <c r="B1769" s="124"/>
      <c r="C1769" s="126"/>
      <c r="D1769" s="124"/>
      <c r="E1769" s="121">
        <f t="shared" si="54"/>
        <v>0</v>
      </c>
      <c r="F1769" s="125">
        <f t="shared" si="55"/>
        <v>0</v>
      </c>
      <c r="G1769" s="123"/>
    </row>
    <row r="1770" spans="2:7" x14ac:dyDescent="0.2">
      <c r="B1770" s="124"/>
      <c r="C1770" s="126"/>
      <c r="D1770" s="124"/>
      <c r="E1770" s="121">
        <f t="shared" si="54"/>
        <v>0</v>
      </c>
      <c r="F1770" s="125">
        <f t="shared" si="55"/>
        <v>0</v>
      </c>
      <c r="G1770" s="123"/>
    </row>
    <row r="1771" spans="2:7" x14ac:dyDescent="0.2">
      <c r="B1771" s="124"/>
      <c r="C1771" s="126"/>
      <c r="D1771" s="124"/>
      <c r="E1771" s="121">
        <f t="shared" si="54"/>
        <v>0</v>
      </c>
      <c r="F1771" s="125">
        <f t="shared" si="55"/>
        <v>0</v>
      </c>
      <c r="G1771" s="123"/>
    </row>
    <row r="1772" spans="2:7" x14ac:dyDescent="0.2">
      <c r="B1772" s="124"/>
      <c r="C1772" s="126"/>
      <c r="D1772" s="124"/>
      <c r="E1772" s="121">
        <f t="shared" si="54"/>
        <v>0</v>
      </c>
      <c r="F1772" s="125">
        <f t="shared" si="55"/>
        <v>0</v>
      </c>
      <c r="G1772" s="123"/>
    </row>
    <row r="1773" spans="2:7" x14ac:dyDescent="0.2">
      <c r="B1773" s="124"/>
      <c r="C1773" s="126"/>
      <c r="D1773" s="124"/>
      <c r="E1773" s="121">
        <f t="shared" si="54"/>
        <v>0</v>
      </c>
      <c r="F1773" s="125">
        <f t="shared" si="55"/>
        <v>0</v>
      </c>
      <c r="G1773" s="123"/>
    </row>
    <row r="1774" spans="2:7" x14ac:dyDescent="0.2">
      <c r="B1774" s="124"/>
      <c r="C1774" s="126"/>
      <c r="D1774" s="124"/>
      <c r="E1774" s="121">
        <f t="shared" si="54"/>
        <v>0</v>
      </c>
      <c r="F1774" s="125">
        <f t="shared" si="55"/>
        <v>0</v>
      </c>
      <c r="G1774" s="123"/>
    </row>
    <row r="1775" spans="2:7" x14ac:dyDescent="0.2">
      <c r="B1775" s="124"/>
      <c r="C1775" s="126"/>
      <c r="D1775" s="124"/>
      <c r="E1775" s="121">
        <f t="shared" si="54"/>
        <v>0</v>
      </c>
      <c r="F1775" s="125">
        <f t="shared" si="55"/>
        <v>0</v>
      </c>
      <c r="G1775" s="123"/>
    </row>
    <row r="1776" spans="2:7" x14ac:dyDescent="0.2">
      <c r="B1776" s="124"/>
      <c r="C1776" s="126"/>
      <c r="D1776" s="124"/>
      <c r="E1776" s="121">
        <f t="shared" si="54"/>
        <v>0</v>
      </c>
      <c r="F1776" s="125">
        <f t="shared" si="55"/>
        <v>0</v>
      </c>
      <c r="G1776" s="123"/>
    </row>
    <row r="1777" spans="2:7" x14ac:dyDescent="0.2">
      <c r="B1777" s="124"/>
      <c r="C1777" s="126"/>
      <c r="D1777" s="124"/>
      <c r="E1777" s="121">
        <f t="shared" si="54"/>
        <v>0</v>
      </c>
      <c r="F1777" s="125">
        <f t="shared" si="55"/>
        <v>0</v>
      </c>
      <c r="G1777" s="123"/>
    </row>
    <row r="1778" spans="2:7" x14ac:dyDescent="0.2">
      <c r="B1778" s="124"/>
      <c r="C1778" s="126"/>
      <c r="D1778" s="124"/>
      <c r="E1778" s="121">
        <f t="shared" si="54"/>
        <v>0</v>
      </c>
      <c r="F1778" s="125">
        <f t="shared" si="55"/>
        <v>0</v>
      </c>
      <c r="G1778" s="123"/>
    </row>
    <row r="1779" spans="2:7" x14ac:dyDescent="0.2">
      <c r="B1779" s="124"/>
      <c r="C1779" s="126"/>
      <c r="D1779" s="124"/>
      <c r="E1779" s="121">
        <f t="shared" si="54"/>
        <v>0</v>
      </c>
      <c r="F1779" s="125">
        <f t="shared" si="55"/>
        <v>0</v>
      </c>
      <c r="G1779" s="123"/>
    </row>
    <row r="1780" spans="2:7" x14ac:dyDescent="0.2">
      <c r="B1780" s="124"/>
      <c r="C1780" s="126"/>
      <c r="D1780" s="124"/>
      <c r="E1780" s="121">
        <f t="shared" si="54"/>
        <v>0</v>
      </c>
      <c r="F1780" s="125">
        <f t="shared" si="55"/>
        <v>0</v>
      </c>
      <c r="G1780" s="123"/>
    </row>
    <row r="1781" spans="2:7" x14ac:dyDescent="0.2">
      <c r="B1781" s="124"/>
      <c r="C1781" s="126"/>
      <c r="D1781" s="124"/>
      <c r="E1781" s="121">
        <f t="shared" ref="E1781:E1844" si="56">IFERROR(VLOOKUP(C1781,GILookup,2,FALSE),0)</f>
        <v>0</v>
      </c>
      <c r="F1781" s="125">
        <f t="shared" ref="F1781:F1844" si="57">SUM(E1781*D1781)</f>
        <v>0</v>
      </c>
      <c r="G1781" s="123"/>
    </row>
    <row r="1782" spans="2:7" x14ac:dyDescent="0.2">
      <c r="B1782" s="124"/>
      <c r="C1782" s="126"/>
      <c r="D1782" s="124"/>
      <c r="E1782" s="121">
        <f t="shared" si="56"/>
        <v>0</v>
      </c>
      <c r="F1782" s="125">
        <f t="shared" si="57"/>
        <v>0</v>
      </c>
      <c r="G1782" s="123"/>
    </row>
    <row r="1783" spans="2:7" x14ac:dyDescent="0.2">
      <c r="B1783" s="124"/>
      <c r="C1783" s="126"/>
      <c r="D1783" s="124"/>
      <c r="E1783" s="121">
        <f t="shared" si="56"/>
        <v>0</v>
      </c>
      <c r="F1783" s="125">
        <f t="shared" si="57"/>
        <v>0</v>
      </c>
      <c r="G1783" s="123"/>
    </row>
    <row r="1784" spans="2:7" x14ac:dyDescent="0.2">
      <c r="B1784" s="124"/>
      <c r="C1784" s="126"/>
      <c r="D1784" s="124"/>
      <c r="E1784" s="121">
        <f t="shared" si="56"/>
        <v>0</v>
      </c>
      <c r="F1784" s="125">
        <f t="shared" si="57"/>
        <v>0</v>
      </c>
      <c r="G1784" s="123"/>
    </row>
    <row r="1785" spans="2:7" x14ac:dyDescent="0.2">
      <c r="B1785" s="124"/>
      <c r="C1785" s="126"/>
      <c r="D1785" s="124"/>
      <c r="E1785" s="121">
        <f t="shared" si="56"/>
        <v>0</v>
      </c>
      <c r="F1785" s="125">
        <f t="shared" si="57"/>
        <v>0</v>
      </c>
      <c r="G1785" s="123"/>
    </row>
    <row r="1786" spans="2:7" x14ac:dyDescent="0.2">
      <c r="B1786" s="124"/>
      <c r="C1786" s="126"/>
      <c r="D1786" s="124"/>
      <c r="E1786" s="121">
        <f t="shared" si="56"/>
        <v>0</v>
      </c>
      <c r="F1786" s="125">
        <f t="shared" si="57"/>
        <v>0</v>
      </c>
      <c r="G1786" s="123"/>
    </row>
    <row r="1787" spans="2:7" x14ac:dyDescent="0.2">
      <c r="B1787" s="124"/>
      <c r="C1787" s="126"/>
      <c r="D1787" s="124"/>
      <c r="E1787" s="121">
        <f t="shared" si="56"/>
        <v>0</v>
      </c>
      <c r="F1787" s="125">
        <f t="shared" si="57"/>
        <v>0</v>
      </c>
      <c r="G1787" s="123"/>
    </row>
    <row r="1788" spans="2:7" x14ac:dyDescent="0.2">
      <c r="B1788" s="124"/>
      <c r="C1788" s="126"/>
      <c r="D1788" s="124"/>
      <c r="E1788" s="121">
        <f t="shared" si="56"/>
        <v>0</v>
      </c>
      <c r="F1788" s="125">
        <f t="shared" si="57"/>
        <v>0</v>
      </c>
      <c r="G1788" s="123"/>
    </row>
    <row r="1789" spans="2:7" x14ac:dyDescent="0.2">
      <c r="B1789" s="124"/>
      <c r="C1789" s="126"/>
      <c r="D1789" s="124"/>
      <c r="E1789" s="121">
        <f t="shared" si="56"/>
        <v>0</v>
      </c>
      <c r="F1789" s="125">
        <f t="shared" si="57"/>
        <v>0</v>
      </c>
      <c r="G1789" s="123"/>
    </row>
    <row r="1790" spans="2:7" x14ac:dyDescent="0.2">
      <c r="B1790" s="124"/>
      <c r="C1790" s="126"/>
      <c r="D1790" s="124"/>
      <c r="E1790" s="121">
        <f t="shared" si="56"/>
        <v>0</v>
      </c>
      <c r="F1790" s="125">
        <f t="shared" si="57"/>
        <v>0</v>
      </c>
      <c r="G1790" s="123"/>
    </row>
    <row r="1791" spans="2:7" x14ac:dyDescent="0.2">
      <c r="B1791" s="124"/>
      <c r="C1791" s="126"/>
      <c r="D1791" s="124"/>
      <c r="E1791" s="121">
        <f t="shared" si="56"/>
        <v>0</v>
      </c>
      <c r="F1791" s="125">
        <f t="shared" si="57"/>
        <v>0</v>
      </c>
      <c r="G1791" s="123"/>
    </row>
    <row r="1792" spans="2:7" x14ac:dyDescent="0.2">
      <c r="B1792" s="124"/>
      <c r="C1792" s="126"/>
      <c r="D1792" s="124"/>
      <c r="E1792" s="121">
        <f t="shared" si="56"/>
        <v>0</v>
      </c>
      <c r="F1792" s="125">
        <f t="shared" si="57"/>
        <v>0</v>
      </c>
      <c r="G1792" s="123"/>
    </row>
    <row r="1793" spans="2:7" x14ac:dyDescent="0.2">
      <c r="B1793" s="124"/>
      <c r="C1793" s="126"/>
      <c r="D1793" s="124"/>
      <c r="E1793" s="121">
        <f t="shared" si="56"/>
        <v>0</v>
      </c>
      <c r="F1793" s="125">
        <f t="shared" si="57"/>
        <v>0</v>
      </c>
      <c r="G1793" s="123"/>
    </row>
    <row r="1794" spans="2:7" x14ac:dyDescent="0.2">
      <c r="B1794" s="124"/>
      <c r="C1794" s="126"/>
      <c r="D1794" s="124"/>
      <c r="E1794" s="121">
        <f t="shared" si="56"/>
        <v>0</v>
      </c>
      <c r="F1794" s="125">
        <f t="shared" si="57"/>
        <v>0</v>
      </c>
      <c r="G1794" s="123"/>
    </row>
    <row r="1795" spans="2:7" x14ac:dyDescent="0.2">
      <c r="B1795" s="124"/>
      <c r="C1795" s="126"/>
      <c r="D1795" s="124"/>
      <c r="E1795" s="121">
        <f t="shared" si="56"/>
        <v>0</v>
      </c>
      <c r="F1795" s="125">
        <f t="shared" si="57"/>
        <v>0</v>
      </c>
      <c r="G1795" s="123"/>
    </row>
    <row r="1796" spans="2:7" x14ac:dyDescent="0.2">
      <c r="B1796" s="124"/>
      <c r="C1796" s="126"/>
      <c r="D1796" s="124"/>
      <c r="E1796" s="121">
        <f t="shared" si="56"/>
        <v>0</v>
      </c>
      <c r="F1796" s="125">
        <f t="shared" si="57"/>
        <v>0</v>
      </c>
      <c r="G1796" s="123"/>
    </row>
    <row r="1797" spans="2:7" x14ac:dyDescent="0.2">
      <c r="B1797" s="124"/>
      <c r="C1797" s="126"/>
      <c r="D1797" s="124"/>
      <c r="E1797" s="121">
        <f t="shared" si="56"/>
        <v>0</v>
      </c>
      <c r="F1797" s="125">
        <f t="shared" si="57"/>
        <v>0</v>
      </c>
      <c r="G1797" s="123"/>
    </row>
    <row r="1798" spans="2:7" x14ac:dyDescent="0.2">
      <c r="B1798" s="124"/>
      <c r="C1798" s="126"/>
      <c r="D1798" s="124"/>
      <c r="E1798" s="121">
        <f t="shared" si="56"/>
        <v>0</v>
      </c>
      <c r="F1798" s="125">
        <f t="shared" si="57"/>
        <v>0</v>
      </c>
      <c r="G1798" s="123"/>
    </row>
    <row r="1799" spans="2:7" x14ac:dyDescent="0.2">
      <c r="B1799" s="124"/>
      <c r="C1799" s="126"/>
      <c r="D1799" s="124"/>
      <c r="E1799" s="121">
        <f t="shared" si="56"/>
        <v>0</v>
      </c>
      <c r="F1799" s="125">
        <f t="shared" si="57"/>
        <v>0</v>
      </c>
      <c r="G1799" s="123"/>
    </row>
    <row r="1800" spans="2:7" x14ac:dyDescent="0.2">
      <c r="B1800" s="124"/>
      <c r="C1800" s="126"/>
      <c r="D1800" s="124"/>
      <c r="E1800" s="121">
        <f t="shared" si="56"/>
        <v>0</v>
      </c>
      <c r="F1800" s="125">
        <f t="shared" si="57"/>
        <v>0</v>
      </c>
      <c r="G1800" s="123"/>
    </row>
    <row r="1801" spans="2:7" x14ac:dyDescent="0.2">
      <c r="B1801" s="124"/>
      <c r="C1801" s="126"/>
      <c r="D1801" s="124"/>
      <c r="E1801" s="121">
        <f t="shared" si="56"/>
        <v>0</v>
      </c>
      <c r="F1801" s="125">
        <f t="shared" si="57"/>
        <v>0</v>
      </c>
      <c r="G1801" s="123"/>
    </row>
    <row r="1802" spans="2:7" x14ac:dyDescent="0.2">
      <c r="B1802" s="124"/>
      <c r="C1802" s="126"/>
      <c r="D1802" s="124"/>
      <c r="E1802" s="121">
        <f t="shared" si="56"/>
        <v>0</v>
      </c>
      <c r="F1802" s="125">
        <f t="shared" si="57"/>
        <v>0</v>
      </c>
      <c r="G1802" s="123"/>
    </row>
    <row r="1803" spans="2:7" x14ac:dyDescent="0.2">
      <c r="B1803" s="124"/>
      <c r="C1803" s="126"/>
      <c r="D1803" s="124"/>
      <c r="E1803" s="121">
        <f t="shared" si="56"/>
        <v>0</v>
      </c>
      <c r="F1803" s="125">
        <f t="shared" si="57"/>
        <v>0</v>
      </c>
      <c r="G1803" s="123"/>
    </row>
    <row r="1804" spans="2:7" x14ac:dyDescent="0.2">
      <c r="B1804" s="124"/>
      <c r="C1804" s="126"/>
      <c r="D1804" s="124"/>
      <c r="E1804" s="121">
        <f t="shared" si="56"/>
        <v>0</v>
      </c>
      <c r="F1804" s="125">
        <f t="shared" si="57"/>
        <v>0</v>
      </c>
      <c r="G1804" s="123"/>
    </row>
    <row r="1805" spans="2:7" x14ac:dyDescent="0.2">
      <c r="B1805" s="124"/>
      <c r="C1805" s="126"/>
      <c r="D1805" s="124"/>
      <c r="E1805" s="121">
        <f t="shared" si="56"/>
        <v>0</v>
      </c>
      <c r="F1805" s="125">
        <f t="shared" si="57"/>
        <v>0</v>
      </c>
      <c r="G1805" s="123"/>
    </row>
    <row r="1806" spans="2:7" x14ac:dyDescent="0.2">
      <c r="B1806" s="124"/>
      <c r="C1806" s="126"/>
      <c r="D1806" s="124"/>
      <c r="E1806" s="121">
        <f t="shared" si="56"/>
        <v>0</v>
      </c>
      <c r="F1806" s="125">
        <f t="shared" si="57"/>
        <v>0</v>
      </c>
      <c r="G1806" s="123"/>
    </row>
    <row r="1807" spans="2:7" x14ac:dyDescent="0.2">
      <c r="B1807" s="124"/>
      <c r="C1807" s="126"/>
      <c r="D1807" s="124"/>
      <c r="E1807" s="121">
        <f t="shared" si="56"/>
        <v>0</v>
      </c>
      <c r="F1807" s="125">
        <f t="shared" si="57"/>
        <v>0</v>
      </c>
      <c r="G1807" s="123"/>
    </row>
    <row r="1808" spans="2:7" x14ac:dyDescent="0.2">
      <c r="B1808" s="124"/>
      <c r="C1808" s="126"/>
      <c r="D1808" s="124"/>
      <c r="E1808" s="121">
        <f t="shared" si="56"/>
        <v>0</v>
      </c>
      <c r="F1808" s="125">
        <f t="shared" si="57"/>
        <v>0</v>
      </c>
      <c r="G1808" s="123"/>
    </row>
    <row r="1809" spans="2:7" x14ac:dyDescent="0.2">
      <c r="B1809" s="124"/>
      <c r="C1809" s="126"/>
      <c r="D1809" s="124"/>
      <c r="E1809" s="121">
        <f t="shared" si="56"/>
        <v>0</v>
      </c>
      <c r="F1809" s="125">
        <f t="shared" si="57"/>
        <v>0</v>
      </c>
      <c r="G1809" s="123"/>
    </row>
    <row r="1810" spans="2:7" x14ac:dyDescent="0.2">
      <c r="B1810" s="124"/>
      <c r="C1810" s="126"/>
      <c r="D1810" s="124"/>
      <c r="E1810" s="121">
        <f t="shared" si="56"/>
        <v>0</v>
      </c>
      <c r="F1810" s="125">
        <f t="shared" si="57"/>
        <v>0</v>
      </c>
      <c r="G1810" s="123"/>
    </row>
    <row r="1811" spans="2:7" x14ac:dyDescent="0.2">
      <c r="B1811" s="124"/>
      <c r="C1811" s="126"/>
      <c r="D1811" s="124"/>
      <c r="E1811" s="121">
        <f t="shared" si="56"/>
        <v>0</v>
      </c>
      <c r="F1811" s="125">
        <f t="shared" si="57"/>
        <v>0</v>
      </c>
      <c r="G1811" s="123"/>
    </row>
    <row r="1812" spans="2:7" x14ac:dyDescent="0.2">
      <c r="B1812" s="124"/>
      <c r="C1812" s="126"/>
      <c r="D1812" s="124"/>
      <c r="E1812" s="121">
        <f t="shared" si="56"/>
        <v>0</v>
      </c>
      <c r="F1812" s="125">
        <f t="shared" si="57"/>
        <v>0</v>
      </c>
      <c r="G1812" s="123"/>
    </row>
    <row r="1813" spans="2:7" x14ac:dyDescent="0.2">
      <c r="B1813" s="124"/>
      <c r="C1813" s="126"/>
      <c r="D1813" s="124"/>
      <c r="E1813" s="121">
        <f t="shared" si="56"/>
        <v>0</v>
      </c>
      <c r="F1813" s="125">
        <f t="shared" si="57"/>
        <v>0</v>
      </c>
      <c r="G1813" s="123"/>
    </row>
    <row r="1814" spans="2:7" x14ac:dyDescent="0.2">
      <c r="B1814" s="124"/>
      <c r="C1814" s="126"/>
      <c r="D1814" s="124"/>
      <c r="E1814" s="121">
        <f t="shared" si="56"/>
        <v>0</v>
      </c>
      <c r="F1814" s="125">
        <f t="shared" si="57"/>
        <v>0</v>
      </c>
      <c r="G1814" s="123"/>
    </row>
    <row r="1815" spans="2:7" x14ac:dyDescent="0.2">
      <c r="B1815" s="124"/>
      <c r="C1815" s="126"/>
      <c r="D1815" s="124"/>
      <c r="E1815" s="121">
        <f t="shared" si="56"/>
        <v>0</v>
      </c>
      <c r="F1815" s="125">
        <f t="shared" si="57"/>
        <v>0</v>
      </c>
      <c r="G1815" s="123"/>
    </row>
    <row r="1816" spans="2:7" x14ac:dyDescent="0.2">
      <c r="B1816" s="124"/>
      <c r="C1816" s="126"/>
      <c r="D1816" s="124"/>
      <c r="E1816" s="121">
        <f t="shared" si="56"/>
        <v>0</v>
      </c>
      <c r="F1816" s="125">
        <f t="shared" si="57"/>
        <v>0</v>
      </c>
      <c r="G1816" s="123"/>
    </row>
    <row r="1817" spans="2:7" x14ac:dyDescent="0.2">
      <c r="B1817" s="124"/>
      <c r="C1817" s="126"/>
      <c r="D1817" s="124"/>
      <c r="E1817" s="121">
        <f t="shared" si="56"/>
        <v>0</v>
      </c>
      <c r="F1817" s="125">
        <f t="shared" si="57"/>
        <v>0</v>
      </c>
      <c r="G1817" s="123"/>
    </row>
    <row r="1818" spans="2:7" x14ac:dyDescent="0.2">
      <c r="B1818" s="124"/>
      <c r="C1818" s="126"/>
      <c r="D1818" s="124"/>
      <c r="E1818" s="121">
        <f t="shared" si="56"/>
        <v>0</v>
      </c>
      <c r="F1818" s="125">
        <f t="shared" si="57"/>
        <v>0</v>
      </c>
      <c r="G1818" s="123"/>
    </row>
    <row r="1819" spans="2:7" x14ac:dyDescent="0.2">
      <c r="B1819" s="124"/>
      <c r="C1819" s="126"/>
      <c r="D1819" s="124"/>
      <c r="E1819" s="121">
        <f t="shared" si="56"/>
        <v>0</v>
      </c>
      <c r="F1819" s="125">
        <f t="shared" si="57"/>
        <v>0</v>
      </c>
      <c r="G1819" s="123"/>
    </row>
    <row r="1820" spans="2:7" x14ac:dyDescent="0.2">
      <c r="B1820" s="124"/>
      <c r="C1820" s="126"/>
      <c r="D1820" s="124"/>
      <c r="E1820" s="121">
        <f t="shared" si="56"/>
        <v>0</v>
      </c>
      <c r="F1820" s="125">
        <f t="shared" si="57"/>
        <v>0</v>
      </c>
      <c r="G1820" s="123"/>
    </row>
    <row r="1821" spans="2:7" x14ac:dyDescent="0.2">
      <c r="B1821" s="124"/>
      <c r="C1821" s="126"/>
      <c r="D1821" s="124"/>
      <c r="E1821" s="121">
        <f t="shared" si="56"/>
        <v>0</v>
      </c>
      <c r="F1821" s="125">
        <f t="shared" si="57"/>
        <v>0</v>
      </c>
      <c r="G1821" s="123"/>
    </row>
    <row r="1822" spans="2:7" x14ac:dyDescent="0.2">
      <c r="B1822" s="124"/>
      <c r="C1822" s="126"/>
      <c r="D1822" s="124"/>
      <c r="E1822" s="121">
        <f t="shared" si="56"/>
        <v>0</v>
      </c>
      <c r="F1822" s="125">
        <f t="shared" si="57"/>
        <v>0</v>
      </c>
      <c r="G1822" s="123"/>
    </row>
    <row r="1823" spans="2:7" x14ac:dyDescent="0.2">
      <c r="B1823" s="124"/>
      <c r="C1823" s="126"/>
      <c r="D1823" s="124"/>
      <c r="E1823" s="121">
        <f t="shared" si="56"/>
        <v>0</v>
      </c>
      <c r="F1823" s="125">
        <f t="shared" si="57"/>
        <v>0</v>
      </c>
      <c r="G1823" s="123"/>
    </row>
    <row r="1824" spans="2:7" x14ac:dyDescent="0.2">
      <c r="B1824" s="124"/>
      <c r="C1824" s="126"/>
      <c r="D1824" s="124"/>
      <c r="E1824" s="121">
        <f t="shared" si="56"/>
        <v>0</v>
      </c>
      <c r="F1824" s="125">
        <f t="shared" si="57"/>
        <v>0</v>
      </c>
      <c r="G1824" s="123"/>
    </row>
    <row r="1825" spans="2:7" x14ac:dyDescent="0.2">
      <c r="B1825" s="124"/>
      <c r="C1825" s="126"/>
      <c r="D1825" s="124"/>
      <c r="E1825" s="121">
        <f t="shared" si="56"/>
        <v>0</v>
      </c>
      <c r="F1825" s="125">
        <f t="shared" si="57"/>
        <v>0</v>
      </c>
      <c r="G1825" s="123"/>
    </row>
    <row r="1826" spans="2:7" x14ac:dyDescent="0.2">
      <c r="B1826" s="124"/>
      <c r="C1826" s="126"/>
      <c r="D1826" s="124"/>
      <c r="E1826" s="121">
        <f t="shared" si="56"/>
        <v>0</v>
      </c>
      <c r="F1826" s="125">
        <f t="shared" si="57"/>
        <v>0</v>
      </c>
      <c r="G1826" s="123"/>
    </row>
    <row r="1827" spans="2:7" x14ac:dyDescent="0.2">
      <c r="B1827" s="124"/>
      <c r="C1827" s="126"/>
      <c r="D1827" s="124"/>
      <c r="E1827" s="121">
        <f t="shared" si="56"/>
        <v>0</v>
      </c>
      <c r="F1827" s="125">
        <f t="shared" si="57"/>
        <v>0</v>
      </c>
      <c r="G1827" s="123"/>
    </row>
    <row r="1828" spans="2:7" x14ac:dyDescent="0.2">
      <c r="B1828" s="124"/>
      <c r="C1828" s="126"/>
      <c r="D1828" s="124"/>
      <c r="E1828" s="121">
        <f t="shared" si="56"/>
        <v>0</v>
      </c>
      <c r="F1828" s="125">
        <f t="shared" si="57"/>
        <v>0</v>
      </c>
      <c r="G1828" s="123"/>
    </row>
    <row r="1829" spans="2:7" x14ac:dyDescent="0.2">
      <c r="B1829" s="124"/>
      <c r="C1829" s="126"/>
      <c r="D1829" s="124"/>
      <c r="E1829" s="121">
        <f t="shared" si="56"/>
        <v>0</v>
      </c>
      <c r="F1829" s="125">
        <f t="shared" si="57"/>
        <v>0</v>
      </c>
      <c r="G1829" s="123"/>
    </row>
    <row r="1830" spans="2:7" x14ac:dyDescent="0.2">
      <c r="B1830" s="124"/>
      <c r="C1830" s="126"/>
      <c r="D1830" s="124"/>
      <c r="E1830" s="121">
        <f t="shared" si="56"/>
        <v>0</v>
      </c>
      <c r="F1830" s="125">
        <f t="shared" si="57"/>
        <v>0</v>
      </c>
      <c r="G1830" s="123"/>
    </row>
    <row r="1831" spans="2:7" x14ac:dyDescent="0.2">
      <c r="B1831" s="124"/>
      <c r="C1831" s="126"/>
      <c r="D1831" s="124"/>
      <c r="E1831" s="121">
        <f t="shared" si="56"/>
        <v>0</v>
      </c>
      <c r="F1831" s="125">
        <f t="shared" si="57"/>
        <v>0</v>
      </c>
      <c r="G1831" s="123"/>
    </row>
    <row r="1832" spans="2:7" x14ac:dyDescent="0.2">
      <c r="B1832" s="124"/>
      <c r="C1832" s="126"/>
      <c r="D1832" s="124"/>
      <c r="E1832" s="121">
        <f t="shared" si="56"/>
        <v>0</v>
      </c>
      <c r="F1832" s="125">
        <f t="shared" si="57"/>
        <v>0</v>
      </c>
      <c r="G1832" s="123"/>
    </row>
    <row r="1833" spans="2:7" x14ac:dyDescent="0.2">
      <c r="B1833" s="124"/>
      <c r="C1833" s="126"/>
      <c r="D1833" s="124"/>
      <c r="E1833" s="121">
        <f t="shared" si="56"/>
        <v>0</v>
      </c>
      <c r="F1833" s="125">
        <f t="shared" si="57"/>
        <v>0</v>
      </c>
      <c r="G1833" s="123"/>
    </row>
    <row r="1834" spans="2:7" x14ac:dyDescent="0.2">
      <c r="B1834" s="124"/>
      <c r="C1834" s="126"/>
      <c r="D1834" s="124"/>
      <c r="E1834" s="121">
        <f t="shared" si="56"/>
        <v>0</v>
      </c>
      <c r="F1834" s="125">
        <f t="shared" si="57"/>
        <v>0</v>
      </c>
      <c r="G1834" s="123"/>
    </row>
    <row r="1835" spans="2:7" x14ac:dyDescent="0.2">
      <c r="B1835" s="124"/>
      <c r="C1835" s="126"/>
      <c r="D1835" s="124"/>
      <c r="E1835" s="121">
        <f t="shared" si="56"/>
        <v>0</v>
      </c>
      <c r="F1835" s="125">
        <f t="shared" si="57"/>
        <v>0</v>
      </c>
      <c r="G1835" s="123"/>
    </row>
    <row r="1836" spans="2:7" x14ac:dyDescent="0.2">
      <c r="B1836" s="124"/>
      <c r="C1836" s="126"/>
      <c r="D1836" s="124"/>
      <c r="E1836" s="121">
        <f t="shared" si="56"/>
        <v>0</v>
      </c>
      <c r="F1836" s="125">
        <f t="shared" si="57"/>
        <v>0</v>
      </c>
      <c r="G1836" s="123"/>
    </row>
    <row r="1837" spans="2:7" x14ac:dyDescent="0.2">
      <c r="B1837" s="124"/>
      <c r="C1837" s="126"/>
      <c r="D1837" s="124"/>
      <c r="E1837" s="121">
        <f t="shared" si="56"/>
        <v>0</v>
      </c>
      <c r="F1837" s="125">
        <f t="shared" si="57"/>
        <v>0</v>
      </c>
      <c r="G1837" s="123"/>
    </row>
    <row r="1838" spans="2:7" x14ac:dyDescent="0.2">
      <c r="B1838" s="124"/>
      <c r="C1838" s="126"/>
      <c r="D1838" s="124"/>
      <c r="E1838" s="121">
        <f t="shared" si="56"/>
        <v>0</v>
      </c>
      <c r="F1838" s="125">
        <f t="shared" si="57"/>
        <v>0</v>
      </c>
      <c r="G1838" s="123"/>
    </row>
    <row r="1839" spans="2:7" x14ac:dyDescent="0.2">
      <c r="B1839" s="124"/>
      <c r="C1839" s="126"/>
      <c r="D1839" s="124"/>
      <c r="E1839" s="121">
        <f t="shared" si="56"/>
        <v>0</v>
      </c>
      <c r="F1839" s="125">
        <f t="shared" si="57"/>
        <v>0</v>
      </c>
      <c r="G1839" s="123"/>
    </row>
    <row r="1840" spans="2:7" x14ac:dyDescent="0.2">
      <c r="B1840" s="124"/>
      <c r="C1840" s="126"/>
      <c r="D1840" s="124"/>
      <c r="E1840" s="121">
        <f t="shared" si="56"/>
        <v>0</v>
      </c>
      <c r="F1840" s="125">
        <f t="shared" si="57"/>
        <v>0</v>
      </c>
      <c r="G1840" s="123"/>
    </row>
    <row r="1841" spans="2:7" x14ac:dyDescent="0.2">
      <c r="B1841" s="124"/>
      <c r="C1841" s="126"/>
      <c r="D1841" s="124"/>
      <c r="E1841" s="121">
        <f t="shared" si="56"/>
        <v>0</v>
      </c>
      <c r="F1841" s="125">
        <f t="shared" si="57"/>
        <v>0</v>
      </c>
      <c r="G1841" s="123"/>
    </row>
    <row r="1842" spans="2:7" x14ac:dyDescent="0.2">
      <c r="B1842" s="124"/>
      <c r="C1842" s="126"/>
      <c r="D1842" s="124"/>
      <c r="E1842" s="121">
        <f t="shared" si="56"/>
        <v>0</v>
      </c>
      <c r="F1842" s="125">
        <f t="shared" si="57"/>
        <v>0</v>
      </c>
      <c r="G1842" s="123"/>
    </row>
    <row r="1843" spans="2:7" x14ac:dyDescent="0.2">
      <c r="B1843" s="124"/>
      <c r="C1843" s="126"/>
      <c r="D1843" s="124"/>
      <c r="E1843" s="121">
        <f t="shared" si="56"/>
        <v>0</v>
      </c>
      <c r="F1843" s="125">
        <f t="shared" si="57"/>
        <v>0</v>
      </c>
      <c r="G1843" s="123"/>
    </row>
    <row r="1844" spans="2:7" x14ac:dyDescent="0.2">
      <c r="B1844" s="124"/>
      <c r="C1844" s="126"/>
      <c r="D1844" s="124"/>
      <c r="E1844" s="121">
        <f t="shared" si="56"/>
        <v>0</v>
      </c>
      <c r="F1844" s="125">
        <f t="shared" si="57"/>
        <v>0</v>
      </c>
      <c r="G1844" s="123"/>
    </row>
    <row r="1845" spans="2:7" x14ac:dyDescent="0.2">
      <c r="B1845" s="124"/>
      <c r="C1845" s="126"/>
      <c r="D1845" s="124"/>
      <c r="E1845" s="121">
        <f t="shared" ref="E1845:E1908" si="58">IFERROR(VLOOKUP(C1845,GILookup,2,FALSE),0)</f>
        <v>0</v>
      </c>
      <c r="F1845" s="125">
        <f t="shared" ref="F1845:F1908" si="59">SUM(E1845*D1845)</f>
        <v>0</v>
      </c>
      <c r="G1845" s="123"/>
    </row>
    <row r="1846" spans="2:7" x14ac:dyDescent="0.2">
      <c r="B1846" s="124"/>
      <c r="C1846" s="126"/>
      <c r="D1846" s="124"/>
      <c r="E1846" s="121">
        <f t="shared" si="58"/>
        <v>0</v>
      </c>
      <c r="F1846" s="125">
        <f t="shared" si="59"/>
        <v>0</v>
      </c>
      <c r="G1846" s="123"/>
    </row>
    <row r="1847" spans="2:7" x14ac:dyDescent="0.2">
      <c r="B1847" s="124"/>
      <c r="C1847" s="126"/>
      <c r="D1847" s="124"/>
      <c r="E1847" s="121">
        <f t="shared" si="58"/>
        <v>0</v>
      </c>
      <c r="F1847" s="125">
        <f t="shared" si="59"/>
        <v>0</v>
      </c>
      <c r="G1847" s="123"/>
    </row>
    <row r="1848" spans="2:7" x14ac:dyDescent="0.2">
      <c r="B1848" s="124"/>
      <c r="C1848" s="126"/>
      <c r="D1848" s="124"/>
      <c r="E1848" s="121">
        <f t="shared" si="58"/>
        <v>0</v>
      </c>
      <c r="F1848" s="125">
        <f t="shared" si="59"/>
        <v>0</v>
      </c>
      <c r="G1848" s="123"/>
    </row>
    <row r="1849" spans="2:7" x14ac:dyDescent="0.2">
      <c r="B1849" s="124"/>
      <c r="C1849" s="126"/>
      <c r="D1849" s="124"/>
      <c r="E1849" s="121">
        <f t="shared" si="58"/>
        <v>0</v>
      </c>
      <c r="F1849" s="125">
        <f t="shared" si="59"/>
        <v>0</v>
      </c>
      <c r="G1849" s="123"/>
    </row>
    <row r="1850" spans="2:7" x14ac:dyDescent="0.2">
      <c r="B1850" s="124"/>
      <c r="C1850" s="126"/>
      <c r="D1850" s="124"/>
      <c r="E1850" s="121">
        <f t="shared" si="58"/>
        <v>0</v>
      </c>
      <c r="F1850" s="125">
        <f t="shared" si="59"/>
        <v>0</v>
      </c>
      <c r="G1850" s="123"/>
    </row>
    <row r="1851" spans="2:7" x14ac:dyDescent="0.2">
      <c r="B1851" s="124"/>
      <c r="C1851" s="126"/>
      <c r="D1851" s="124"/>
      <c r="E1851" s="121">
        <f t="shared" si="58"/>
        <v>0</v>
      </c>
      <c r="F1851" s="125">
        <f t="shared" si="59"/>
        <v>0</v>
      </c>
      <c r="G1851" s="123"/>
    </row>
    <row r="1852" spans="2:7" x14ac:dyDescent="0.2">
      <c r="B1852" s="124"/>
      <c r="C1852" s="126"/>
      <c r="D1852" s="124"/>
      <c r="E1852" s="121">
        <f t="shared" si="58"/>
        <v>0</v>
      </c>
      <c r="F1852" s="125">
        <f t="shared" si="59"/>
        <v>0</v>
      </c>
      <c r="G1852" s="123"/>
    </row>
    <row r="1853" spans="2:7" x14ac:dyDescent="0.2">
      <c r="B1853" s="124"/>
      <c r="C1853" s="126"/>
      <c r="D1853" s="124"/>
      <c r="E1853" s="121">
        <f t="shared" si="58"/>
        <v>0</v>
      </c>
      <c r="F1853" s="125">
        <f t="shared" si="59"/>
        <v>0</v>
      </c>
      <c r="G1853" s="123"/>
    </row>
    <row r="1854" spans="2:7" x14ac:dyDescent="0.2">
      <c r="B1854" s="124"/>
      <c r="C1854" s="126"/>
      <c r="D1854" s="124"/>
      <c r="E1854" s="121">
        <f t="shared" si="58"/>
        <v>0</v>
      </c>
      <c r="F1854" s="125">
        <f t="shared" si="59"/>
        <v>0</v>
      </c>
      <c r="G1854" s="123"/>
    </row>
    <row r="1855" spans="2:7" x14ac:dyDescent="0.2">
      <c r="B1855" s="124"/>
      <c r="C1855" s="126"/>
      <c r="D1855" s="124"/>
      <c r="E1855" s="121">
        <f t="shared" si="58"/>
        <v>0</v>
      </c>
      <c r="F1855" s="125">
        <f t="shared" si="59"/>
        <v>0</v>
      </c>
      <c r="G1855" s="123"/>
    </row>
    <row r="1856" spans="2:7" x14ac:dyDescent="0.2">
      <c r="B1856" s="124"/>
      <c r="C1856" s="126"/>
      <c r="D1856" s="124"/>
      <c r="E1856" s="121">
        <f t="shared" si="58"/>
        <v>0</v>
      </c>
      <c r="F1856" s="125">
        <f t="shared" si="59"/>
        <v>0</v>
      </c>
      <c r="G1856" s="123"/>
    </row>
    <row r="1857" spans="2:7" x14ac:dyDescent="0.2">
      <c r="B1857" s="124"/>
      <c r="C1857" s="126"/>
      <c r="D1857" s="124"/>
      <c r="E1857" s="121">
        <f t="shared" si="58"/>
        <v>0</v>
      </c>
      <c r="F1857" s="125">
        <f t="shared" si="59"/>
        <v>0</v>
      </c>
      <c r="G1857" s="123"/>
    </row>
    <row r="1858" spans="2:7" x14ac:dyDescent="0.2">
      <c r="B1858" s="124"/>
      <c r="C1858" s="126"/>
      <c r="D1858" s="124"/>
      <c r="E1858" s="121">
        <f t="shared" si="58"/>
        <v>0</v>
      </c>
      <c r="F1858" s="125">
        <f t="shared" si="59"/>
        <v>0</v>
      </c>
      <c r="G1858" s="123"/>
    </row>
    <row r="1859" spans="2:7" x14ac:dyDescent="0.2">
      <c r="B1859" s="124"/>
      <c r="C1859" s="126"/>
      <c r="D1859" s="124"/>
      <c r="E1859" s="121">
        <f t="shared" si="58"/>
        <v>0</v>
      </c>
      <c r="F1859" s="125">
        <f t="shared" si="59"/>
        <v>0</v>
      </c>
      <c r="G1859" s="123"/>
    </row>
    <row r="1860" spans="2:7" x14ac:dyDescent="0.2">
      <c r="B1860" s="124"/>
      <c r="C1860" s="126"/>
      <c r="D1860" s="124"/>
      <c r="E1860" s="121">
        <f t="shared" si="58"/>
        <v>0</v>
      </c>
      <c r="F1860" s="125">
        <f t="shared" si="59"/>
        <v>0</v>
      </c>
      <c r="G1860" s="123"/>
    </row>
    <row r="1861" spans="2:7" x14ac:dyDescent="0.2">
      <c r="B1861" s="124"/>
      <c r="C1861" s="126"/>
      <c r="D1861" s="124"/>
      <c r="E1861" s="121">
        <f t="shared" si="58"/>
        <v>0</v>
      </c>
      <c r="F1861" s="125">
        <f t="shared" si="59"/>
        <v>0</v>
      </c>
      <c r="G1861" s="123"/>
    </row>
    <row r="1862" spans="2:7" x14ac:dyDescent="0.2">
      <c r="B1862" s="124"/>
      <c r="C1862" s="126"/>
      <c r="D1862" s="124"/>
      <c r="E1862" s="121">
        <f t="shared" si="58"/>
        <v>0</v>
      </c>
      <c r="F1862" s="125">
        <f t="shared" si="59"/>
        <v>0</v>
      </c>
      <c r="G1862" s="123"/>
    </row>
    <row r="1863" spans="2:7" x14ac:dyDescent="0.2">
      <c r="B1863" s="124"/>
      <c r="C1863" s="126"/>
      <c r="D1863" s="124"/>
      <c r="E1863" s="121">
        <f t="shared" si="58"/>
        <v>0</v>
      </c>
      <c r="F1863" s="125">
        <f t="shared" si="59"/>
        <v>0</v>
      </c>
      <c r="G1863" s="123"/>
    </row>
    <row r="1864" spans="2:7" x14ac:dyDescent="0.2">
      <c r="B1864" s="124"/>
      <c r="C1864" s="126"/>
      <c r="D1864" s="124"/>
      <c r="E1864" s="121">
        <f t="shared" si="58"/>
        <v>0</v>
      </c>
      <c r="F1864" s="125">
        <f t="shared" si="59"/>
        <v>0</v>
      </c>
      <c r="G1864" s="123"/>
    </row>
    <row r="1865" spans="2:7" x14ac:dyDescent="0.2">
      <c r="B1865" s="124"/>
      <c r="C1865" s="126"/>
      <c r="D1865" s="124"/>
      <c r="E1865" s="121">
        <f t="shared" si="58"/>
        <v>0</v>
      </c>
      <c r="F1865" s="125">
        <f t="shared" si="59"/>
        <v>0</v>
      </c>
      <c r="G1865" s="123"/>
    </row>
    <row r="1866" spans="2:7" x14ac:dyDescent="0.2">
      <c r="B1866" s="124"/>
      <c r="C1866" s="126"/>
      <c r="D1866" s="124"/>
      <c r="E1866" s="121">
        <f t="shared" si="58"/>
        <v>0</v>
      </c>
      <c r="F1866" s="125">
        <f t="shared" si="59"/>
        <v>0</v>
      </c>
      <c r="G1866" s="123"/>
    </row>
    <row r="1867" spans="2:7" x14ac:dyDescent="0.2">
      <c r="B1867" s="124"/>
      <c r="C1867" s="126"/>
      <c r="D1867" s="124"/>
      <c r="E1867" s="121">
        <f t="shared" si="58"/>
        <v>0</v>
      </c>
      <c r="F1867" s="125">
        <f t="shared" si="59"/>
        <v>0</v>
      </c>
      <c r="G1867" s="123"/>
    </row>
    <row r="1868" spans="2:7" x14ac:dyDescent="0.2">
      <c r="B1868" s="124"/>
      <c r="C1868" s="126"/>
      <c r="D1868" s="124"/>
      <c r="E1868" s="121">
        <f t="shared" si="58"/>
        <v>0</v>
      </c>
      <c r="F1868" s="125">
        <f t="shared" si="59"/>
        <v>0</v>
      </c>
      <c r="G1868" s="123"/>
    </row>
    <row r="1869" spans="2:7" x14ac:dyDescent="0.2">
      <c r="B1869" s="124"/>
      <c r="C1869" s="126"/>
      <c r="D1869" s="124"/>
      <c r="E1869" s="121">
        <f t="shared" si="58"/>
        <v>0</v>
      </c>
      <c r="F1869" s="125">
        <f t="shared" si="59"/>
        <v>0</v>
      </c>
      <c r="G1869" s="123"/>
    </row>
    <row r="1870" spans="2:7" x14ac:dyDescent="0.2">
      <c r="B1870" s="124"/>
      <c r="C1870" s="126"/>
      <c r="D1870" s="124"/>
      <c r="E1870" s="121">
        <f t="shared" si="58"/>
        <v>0</v>
      </c>
      <c r="F1870" s="125">
        <f t="shared" si="59"/>
        <v>0</v>
      </c>
      <c r="G1870" s="123"/>
    </row>
    <row r="1871" spans="2:7" x14ac:dyDescent="0.2">
      <c r="B1871" s="124"/>
      <c r="C1871" s="126"/>
      <c r="D1871" s="124"/>
      <c r="E1871" s="121">
        <f t="shared" si="58"/>
        <v>0</v>
      </c>
      <c r="F1871" s="125">
        <f t="shared" si="59"/>
        <v>0</v>
      </c>
      <c r="G1871" s="123"/>
    </row>
    <row r="1872" spans="2:7" x14ac:dyDescent="0.2">
      <c r="B1872" s="124"/>
      <c r="C1872" s="126"/>
      <c r="D1872" s="124"/>
      <c r="E1872" s="121">
        <f t="shared" si="58"/>
        <v>0</v>
      </c>
      <c r="F1872" s="125">
        <f t="shared" si="59"/>
        <v>0</v>
      </c>
      <c r="G1872" s="123"/>
    </row>
    <row r="1873" spans="2:7" x14ac:dyDescent="0.2">
      <c r="B1873" s="124"/>
      <c r="C1873" s="126"/>
      <c r="D1873" s="124"/>
      <c r="E1873" s="121">
        <f t="shared" si="58"/>
        <v>0</v>
      </c>
      <c r="F1873" s="125">
        <f t="shared" si="59"/>
        <v>0</v>
      </c>
      <c r="G1873" s="123"/>
    </row>
    <row r="1874" spans="2:7" x14ac:dyDescent="0.2">
      <c r="B1874" s="124"/>
      <c r="C1874" s="126"/>
      <c r="D1874" s="124"/>
      <c r="E1874" s="121">
        <f t="shared" si="58"/>
        <v>0</v>
      </c>
      <c r="F1874" s="125">
        <f t="shared" si="59"/>
        <v>0</v>
      </c>
      <c r="G1874" s="123"/>
    </row>
    <row r="1875" spans="2:7" x14ac:dyDescent="0.2">
      <c r="B1875" s="124"/>
      <c r="C1875" s="126"/>
      <c r="D1875" s="124"/>
      <c r="E1875" s="121">
        <f t="shared" si="58"/>
        <v>0</v>
      </c>
      <c r="F1875" s="125">
        <f t="shared" si="59"/>
        <v>0</v>
      </c>
      <c r="G1875" s="123"/>
    </row>
    <row r="1876" spans="2:7" x14ac:dyDescent="0.2">
      <c r="B1876" s="124"/>
      <c r="C1876" s="126"/>
      <c r="D1876" s="124"/>
      <c r="E1876" s="121">
        <f t="shared" si="58"/>
        <v>0</v>
      </c>
      <c r="F1876" s="125">
        <f t="shared" si="59"/>
        <v>0</v>
      </c>
      <c r="G1876" s="123"/>
    </row>
    <row r="1877" spans="2:7" x14ac:dyDescent="0.2">
      <c r="B1877" s="124"/>
      <c r="C1877" s="126"/>
      <c r="D1877" s="124"/>
      <c r="E1877" s="121">
        <f t="shared" si="58"/>
        <v>0</v>
      </c>
      <c r="F1877" s="125">
        <f t="shared" si="59"/>
        <v>0</v>
      </c>
      <c r="G1877" s="123"/>
    </row>
    <row r="1878" spans="2:7" x14ac:dyDescent="0.2">
      <c r="B1878" s="124"/>
      <c r="C1878" s="126"/>
      <c r="D1878" s="124"/>
      <c r="E1878" s="121">
        <f t="shared" si="58"/>
        <v>0</v>
      </c>
      <c r="F1878" s="125">
        <f t="shared" si="59"/>
        <v>0</v>
      </c>
      <c r="G1878" s="123"/>
    </row>
    <row r="1879" spans="2:7" x14ac:dyDescent="0.2">
      <c r="B1879" s="124"/>
      <c r="C1879" s="126"/>
      <c r="D1879" s="124"/>
      <c r="E1879" s="121">
        <f t="shared" si="58"/>
        <v>0</v>
      </c>
      <c r="F1879" s="125">
        <f t="shared" si="59"/>
        <v>0</v>
      </c>
      <c r="G1879" s="123"/>
    </row>
    <row r="1880" spans="2:7" x14ac:dyDescent="0.2">
      <c r="B1880" s="124"/>
      <c r="C1880" s="126"/>
      <c r="D1880" s="124"/>
      <c r="E1880" s="121">
        <f t="shared" si="58"/>
        <v>0</v>
      </c>
      <c r="F1880" s="125">
        <f t="shared" si="59"/>
        <v>0</v>
      </c>
      <c r="G1880" s="123"/>
    </row>
    <row r="1881" spans="2:7" x14ac:dyDescent="0.2">
      <c r="B1881" s="124"/>
      <c r="C1881" s="126"/>
      <c r="D1881" s="124"/>
      <c r="E1881" s="121">
        <f t="shared" si="58"/>
        <v>0</v>
      </c>
      <c r="F1881" s="125">
        <f t="shared" si="59"/>
        <v>0</v>
      </c>
      <c r="G1881" s="123"/>
    </row>
    <row r="1882" spans="2:7" x14ac:dyDescent="0.2">
      <c r="B1882" s="124"/>
      <c r="C1882" s="126"/>
      <c r="D1882" s="124"/>
      <c r="E1882" s="121">
        <f t="shared" si="58"/>
        <v>0</v>
      </c>
      <c r="F1882" s="125">
        <f t="shared" si="59"/>
        <v>0</v>
      </c>
      <c r="G1882" s="123"/>
    </row>
    <row r="1883" spans="2:7" x14ac:dyDescent="0.2">
      <c r="B1883" s="124"/>
      <c r="C1883" s="126"/>
      <c r="D1883" s="124"/>
      <c r="E1883" s="121">
        <f t="shared" si="58"/>
        <v>0</v>
      </c>
      <c r="F1883" s="125">
        <f t="shared" si="59"/>
        <v>0</v>
      </c>
      <c r="G1883" s="123"/>
    </row>
    <row r="1884" spans="2:7" x14ac:dyDescent="0.2">
      <c r="B1884" s="124"/>
      <c r="C1884" s="126"/>
      <c r="D1884" s="124"/>
      <c r="E1884" s="121">
        <f t="shared" si="58"/>
        <v>0</v>
      </c>
      <c r="F1884" s="125">
        <f t="shared" si="59"/>
        <v>0</v>
      </c>
      <c r="G1884" s="123"/>
    </row>
    <row r="1885" spans="2:7" x14ac:dyDescent="0.2">
      <c r="B1885" s="124"/>
      <c r="C1885" s="126"/>
      <c r="D1885" s="124"/>
      <c r="E1885" s="121">
        <f t="shared" si="58"/>
        <v>0</v>
      </c>
      <c r="F1885" s="125">
        <f t="shared" si="59"/>
        <v>0</v>
      </c>
      <c r="G1885" s="123"/>
    </row>
    <row r="1886" spans="2:7" x14ac:dyDescent="0.2">
      <c r="B1886" s="124"/>
      <c r="C1886" s="126"/>
      <c r="D1886" s="124"/>
      <c r="E1886" s="121">
        <f t="shared" si="58"/>
        <v>0</v>
      </c>
      <c r="F1886" s="125">
        <f t="shared" si="59"/>
        <v>0</v>
      </c>
      <c r="G1886" s="123"/>
    </row>
    <row r="1887" spans="2:7" x14ac:dyDescent="0.2">
      <c r="B1887" s="124"/>
      <c r="C1887" s="126"/>
      <c r="D1887" s="124"/>
      <c r="E1887" s="121">
        <f t="shared" si="58"/>
        <v>0</v>
      </c>
      <c r="F1887" s="125">
        <f t="shared" si="59"/>
        <v>0</v>
      </c>
      <c r="G1887" s="123"/>
    </row>
    <row r="1888" spans="2:7" x14ac:dyDescent="0.2">
      <c r="B1888" s="124"/>
      <c r="C1888" s="126"/>
      <c r="D1888" s="124"/>
      <c r="E1888" s="121">
        <f t="shared" si="58"/>
        <v>0</v>
      </c>
      <c r="F1888" s="125">
        <f t="shared" si="59"/>
        <v>0</v>
      </c>
      <c r="G1888" s="123"/>
    </row>
    <row r="1889" spans="2:7" x14ac:dyDescent="0.2">
      <c r="B1889" s="124"/>
      <c r="C1889" s="126"/>
      <c r="D1889" s="124"/>
      <c r="E1889" s="121">
        <f t="shared" si="58"/>
        <v>0</v>
      </c>
      <c r="F1889" s="125">
        <f t="shared" si="59"/>
        <v>0</v>
      </c>
      <c r="G1889" s="123"/>
    </row>
    <row r="1890" spans="2:7" x14ac:dyDescent="0.2">
      <c r="B1890" s="124"/>
      <c r="C1890" s="126"/>
      <c r="D1890" s="124"/>
      <c r="E1890" s="121">
        <f t="shared" si="58"/>
        <v>0</v>
      </c>
      <c r="F1890" s="125">
        <f t="shared" si="59"/>
        <v>0</v>
      </c>
      <c r="G1890" s="123"/>
    </row>
    <row r="1891" spans="2:7" x14ac:dyDescent="0.2">
      <c r="B1891" s="124"/>
      <c r="C1891" s="126"/>
      <c r="D1891" s="124"/>
      <c r="E1891" s="121">
        <f t="shared" si="58"/>
        <v>0</v>
      </c>
      <c r="F1891" s="125">
        <f t="shared" si="59"/>
        <v>0</v>
      </c>
      <c r="G1891" s="123"/>
    </row>
    <row r="1892" spans="2:7" x14ac:dyDescent="0.2">
      <c r="B1892" s="124"/>
      <c r="C1892" s="126"/>
      <c r="D1892" s="124"/>
      <c r="E1892" s="121">
        <f t="shared" si="58"/>
        <v>0</v>
      </c>
      <c r="F1892" s="125">
        <f t="shared" si="59"/>
        <v>0</v>
      </c>
      <c r="G1892" s="123"/>
    </row>
    <row r="1893" spans="2:7" x14ac:dyDescent="0.2">
      <c r="B1893" s="124"/>
      <c r="C1893" s="126"/>
      <c r="D1893" s="124"/>
      <c r="E1893" s="121">
        <f t="shared" si="58"/>
        <v>0</v>
      </c>
      <c r="F1893" s="125">
        <f t="shared" si="59"/>
        <v>0</v>
      </c>
      <c r="G1893" s="123"/>
    </row>
    <row r="1894" spans="2:7" x14ac:dyDescent="0.2">
      <c r="B1894" s="124"/>
      <c r="C1894" s="126"/>
      <c r="D1894" s="124"/>
      <c r="E1894" s="121">
        <f t="shared" si="58"/>
        <v>0</v>
      </c>
      <c r="F1894" s="125">
        <f t="shared" si="59"/>
        <v>0</v>
      </c>
      <c r="G1894" s="123"/>
    </row>
    <row r="1895" spans="2:7" x14ac:dyDescent="0.2">
      <c r="B1895" s="124"/>
      <c r="C1895" s="126"/>
      <c r="D1895" s="124"/>
      <c r="E1895" s="121">
        <f t="shared" si="58"/>
        <v>0</v>
      </c>
      <c r="F1895" s="125">
        <f t="shared" si="59"/>
        <v>0</v>
      </c>
      <c r="G1895" s="123"/>
    </row>
    <row r="1896" spans="2:7" x14ac:dyDescent="0.2">
      <c r="B1896" s="124"/>
      <c r="C1896" s="126"/>
      <c r="D1896" s="124"/>
      <c r="E1896" s="121">
        <f t="shared" si="58"/>
        <v>0</v>
      </c>
      <c r="F1896" s="125">
        <f t="shared" si="59"/>
        <v>0</v>
      </c>
      <c r="G1896" s="123"/>
    </row>
    <row r="1897" spans="2:7" x14ac:dyDescent="0.2">
      <c r="B1897" s="124"/>
      <c r="C1897" s="126"/>
      <c r="D1897" s="124"/>
      <c r="E1897" s="121">
        <f t="shared" si="58"/>
        <v>0</v>
      </c>
      <c r="F1897" s="125">
        <f t="shared" si="59"/>
        <v>0</v>
      </c>
      <c r="G1897" s="123"/>
    </row>
    <row r="1898" spans="2:7" x14ac:dyDescent="0.2">
      <c r="B1898" s="124"/>
      <c r="C1898" s="126"/>
      <c r="D1898" s="124"/>
      <c r="E1898" s="121">
        <f t="shared" si="58"/>
        <v>0</v>
      </c>
      <c r="F1898" s="125">
        <f t="shared" si="59"/>
        <v>0</v>
      </c>
      <c r="G1898" s="123"/>
    </row>
    <row r="1899" spans="2:7" x14ac:dyDescent="0.2">
      <c r="B1899" s="124"/>
      <c r="C1899" s="126"/>
      <c r="D1899" s="124"/>
      <c r="E1899" s="121">
        <f t="shared" si="58"/>
        <v>0</v>
      </c>
      <c r="F1899" s="125">
        <f t="shared" si="59"/>
        <v>0</v>
      </c>
      <c r="G1899" s="123"/>
    </row>
    <row r="1900" spans="2:7" x14ac:dyDescent="0.2">
      <c r="B1900" s="124"/>
      <c r="C1900" s="126"/>
      <c r="D1900" s="124"/>
      <c r="E1900" s="121">
        <f t="shared" si="58"/>
        <v>0</v>
      </c>
      <c r="F1900" s="125">
        <f t="shared" si="59"/>
        <v>0</v>
      </c>
      <c r="G1900" s="123"/>
    </row>
    <row r="1901" spans="2:7" x14ac:dyDescent="0.2">
      <c r="B1901" s="124"/>
      <c r="C1901" s="126"/>
      <c r="D1901" s="124"/>
      <c r="E1901" s="121">
        <f t="shared" si="58"/>
        <v>0</v>
      </c>
      <c r="F1901" s="125">
        <f t="shared" si="59"/>
        <v>0</v>
      </c>
      <c r="G1901" s="123"/>
    </row>
    <row r="1902" spans="2:7" x14ac:dyDescent="0.2">
      <c r="B1902" s="124"/>
      <c r="C1902" s="126"/>
      <c r="D1902" s="124"/>
      <c r="E1902" s="121">
        <f t="shared" si="58"/>
        <v>0</v>
      </c>
      <c r="F1902" s="125">
        <f t="shared" si="59"/>
        <v>0</v>
      </c>
      <c r="G1902" s="123"/>
    </row>
    <row r="1903" spans="2:7" x14ac:dyDescent="0.2">
      <c r="B1903" s="124"/>
      <c r="C1903" s="126"/>
      <c r="D1903" s="124"/>
      <c r="E1903" s="121">
        <f t="shared" si="58"/>
        <v>0</v>
      </c>
      <c r="F1903" s="125">
        <f t="shared" si="59"/>
        <v>0</v>
      </c>
      <c r="G1903" s="123"/>
    </row>
    <row r="1904" spans="2:7" x14ac:dyDescent="0.2">
      <c r="B1904" s="124"/>
      <c r="C1904" s="126"/>
      <c r="D1904" s="124"/>
      <c r="E1904" s="121">
        <f t="shared" si="58"/>
        <v>0</v>
      </c>
      <c r="F1904" s="125">
        <f t="shared" si="59"/>
        <v>0</v>
      </c>
      <c r="G1904" s="123"/>
    </row>
    <row r="1905" spans="2:7" x14ac:dyDescent="0.2">
      <c r="B1905" s="124"/>
      <c r="C1905" s="126"/>
      <c r="D1905" s="124"/>
      <c r="E1905" s="121">
        <f t="shared" si="58"/>
        <v>0</v>
      </c>
      <c r="F1905" s="125">
        <f t="shared" si="59"/>
        <v>0</v>
      </c>
      <c r="G1905" s="123"/>
    </row>
    <row r="1906" spans="2:7" x14ac:dyDescent="0.2">
      <c r="B1906" s="124"/>
      <c r="C1906" s="126"/>
      <c r="D1906" s="124"/>
      <c r="E1906" s="121">
        <f t="shared" si="58"/>
        <v>0</v>
      </c>
      <c r="F1906" s="125">
        <f t="shared" si="59"/>
        <v>0</v>
      </c>
      <c r="G1906" s="123"/>
    </row>
    <row r="1907" spans="2:7" x14ac:dyDescent="0.2">
      <c r="B1907" s="124"/>
      <c r="C1907" s="126"/>
      <c r="D1907" s="124"/>
      <c r="E1907" s="121">
        <f t="shared" si="58"/>
        <v>0</v>
      </c>
      <c r="F1907" s="125">
        <f t="shared" si="59"/>
        <v>0</v>
      </c>
      <c r="G1907" s="123"/>
    </row>
    <row r="1908" spans="2:7" x14ac:dyDescent="0.2">
      <c r="B1908" s="124"/>
      <c r="C1908" s="126"/>
      <c r="D1908" s="124"/>
      <c r="E1908" s="121">
        <f t="shared" si="58"/>
        <v>0</v>
      </c>
      <c r="F1908" s="125">
        <f t="shared" si="59"/>
        <v>0</v>
      </c>
      <c r="G1908" s="123"/>
    </row>
    <row r="1909" spans="2:7" x14ac:dyDescent="0.2">
      <c r="B1909" s="124"/>
      <c r="C1909" s="126"/>
      <c r="D1909" s="124"/>
      <c r="E1909" s="121">
        <f t="shared" ref="E1909:E1972" si="60">IFERROR(VLOOKUP(C1909,GILookup,2,FALSE),0)</f>
        <v>0</v>
      </c>
      <c r="F1909" s="125">
        <f t="shared" ref="F1909:F1972" si="61">SUM(E1909*D1909)</f>
        <v>0</v>
      </c>
      <c r="G1909" s="123"/>
    </row>
    <row r="1910" spans="2:7" x14ac:dyDescent="0.2">
      <c r="B1910" s="124"/>
      <c r="C1910" s="126"/>
      <c r="D1910" s="124"/>
      <c r="E1910" s="121">
        <f t="shared" si="60"/>
        <v>0</v>
      </c>
      <c r="F1910" s="125">
        <f t="shared" si="61"/>
        <v>0</v>
      </c>
      <c r="G1910" s="123"/>
    </row>
    <row r="1911" spans="2:7" x14ac:dyDescent="0.2">
      <c r="B1911" s="124"/>
      <c r="C1911" s="126"/>
      <c r="D1911" s="124"/>
      <c r="E1911" s="121">
        <f t="shared" si="60"/>
        <v>0</v>
      </c>
      <c r="F1911" s="125">
        <f t="shared" si="61"/>
        <v>0</v>
      </c>
      <c r="G1911" s="123"/>
    </row>
    <row r="1912" spans="2:7" x14ac:dyDescent="0.2">
      <c r="B1912" s="124"/>
      <c r="C1912" s="126"/>
      <c r="D1912" s="124"/>
      <c r="E1912" s="121">
        <f t="shared" si="60"/>
        <v>0</v>
      </c>
      <c r="F1912" s="125">
        <f t="shared" si="61"/>
        <v>0</v>
      </c>
      <c r="G1912" s="123"/>
    </row>
    <row r="1913" spans="2:7" x14ac:dyDescent="0.2">
      <c r="B1913" s="124"/>
      <c r="C1913" s="126"/>
      <c r="D1913" s="124"/>
      <c r="E1913" s="121">
        <f t="shared" si="60"/>
        <v>0</v>
      </c>
      <c r="F1913" s="125">
        <f t="shared" si="61"/>
        <v>0</v>
      </c>
      <c r="G1913" s="123"/>
    </row>
    <row r="1914" spans="2:7" x14ac:dyDescent="0.2">
      <c r="B1914" s="124"/>
      <c r="C1914" s="126"/>
      <c r="D1914" s="124"/>
      <c r="E1914" s="121">
        <f t="shared" si="60"/>
        <v>0</v>
      </c>
      <c r="F1914" s="125">
        <f t="shared" si="61"/>
        <v>0</v>
      </c>
      <c r="G1914" s="123"/>
    </row>
    <row r="1915" spans="2:7" x14ac:dyDescent="0.2">
      <c r="B1915" s="124"/>
      <c r="C1915" s="126"/>
      <c r="D1915" s="124"/>
      <c r="E1915" s="121">
        <f t="shared" si="60"/>
        <v>0</v>
      </c>
      <c r="F1915" s="125">
        <f t="shared" si="61"/>
        <v>0</v>
      </c>
      <c r="G1915" s="123"/>
    </row>
    <row r="1916" spans="2:7" x14ac:dyDescent="0.2">
      <c r="B1916" s="124"/>
      <c r="C1916" s="126"/>
      <c r="D1916" s="124"/>
      <c r="E1916" s="121">
        <f t="shared" si="60"/>
        <v>0</v>
      </c>
      <c r="F1916" s="125">
        <f t="shared" si="61"/>
        <v>0</v>
      </c>
      <c r="G1916" s="123"/>
    </row>
    <row r="1917" spans="2:7" x14ac:dyDescent="0.2">
      <c r="B1917" s="124"/>
      <c r="C1917" s="126"/>
      <c r="D1917" s="124"/>
      <c r="E1917" s="121">
        <f t="shared" si="60"/>
        <v>0</v>
      </c>
      <c r="F1917" s="125">
        <f t="shared" si="61"/>
        <v>0</v>
      </c>
      <c r="G1917" s="123"/>
    </row>
    <row r="1918" spans="2:7" x14ac:dyDescent="0.2">
      <c r="B1918" s="124"/>
      <c r="C1918" s="126"/>
      <c r="D1918" s="124"/>
      <c r="E1918" s="121">
        <f t="shared" si="60"/>
        <v>0</v>
      </c>
      <c r="F1918" s="125">
        <f t="shared" si="61"/>
        <v>0</v>
      </c>
      <c r="G1918" s="123"/>
    </row>
    <row r="1919" spans="2:7" x14ac:dyDescent="0.2">
      <c r="B1919" s="124"/>
      <c r="C1919" s="126"/>
      <c r="D1919" s="124"/>
      <c r="E1919" s="121">
        <f t="shared" si="60"/>
        <v>0</v>
      </c>
      <c r="F1919" s="125">
        <f t="shared" si="61"/>
        <v>0</v>
      </c>
      <c r="G1919" s="123"/>
    </row>
    <row r="1920" spans="2:7" x14ac:dyDescent="0.2">
      <c r="B1920" s="124"/>
      <c r="C1920" s="126"/>
      <c r="D1920" s="124"/>
      <c r="E1920" s="121">
        <f t="shared" si="60"/>
        <v>0</v>
      </c>
      <c r="F1920" s="125">
        <f t="shared" si="61"/>
        <v>0</v>
      </c>
      <c r="G1920" s="123"/>
    </row>
    <row r="1921" spans="2:7" x14ac:dyDescent="0.2">
      <c r="B1921" s="124"/>
      <c r="C1921" s="126"/>
      <c r="D1921" s="124"/>
      <c r="E1921" s="121">
        <f t="shared" si="60"/>
        <v>0</v>
      </c>
      <c r="F1921" s="125">
        <f t="shared" si="61"/>
        <v>0</v>
      </c>
      <c r="G1921" s="123"/>
    </row>
    <row r="1922" spans="2:7" x14ac:dyDescent="0.2">
      <c r="B1922" s="124"/>
      <c r="C1922" s="126"/>
      <c r="D1922" s="124"/>
      <c r="E1922" s="121">
        <f t="shared" si="60"/>
        <v>0</v>
      </c>
      <c r="F1922" s="125">
        <f t="shared" si="61"/>
        <v>0</v>
      </c>
      <c r="G1922" s="123"/>
    </row>
    <row r="1923" spans="2:7" x14ac:dyDescent="0.2">
      <c r="B1923" s="124"/>
      <c r="C1923" s="126"/>
      <c r="D1923" s="124"/>
      <c r="E1923" s="121">
        <f t="shared" si="60"/>
        <v>0</v>
      </c>
      <c r="F1923" s="125">
        <f t="shared" si="61"/>
        <v>0</v>
      </c>
      <c r="G1923" s="123"/>
    </row>
    <row r="1924" spans="2:7" x14ac:dyDescent="0.2">
      <c r="B1924" s="124"/>
      <c r="C1924" s="126"/>
      <c r="D1924" s="124"/>
      <c r="E1924" s="121">
        <f t="shared" si="60"/>
        <v>0</v>
      </c>
      <c r="F1924" s="125">
        <f t="shared" si="61"/>
        <v>0</v>
      </c>
      <c r="G1924" s="123"/>
    </row>
    <row r="1925" spans="2:7" x14ac:dyDescent="0.2">
      <c r="B1925" s="124"/>
      <c r="C1925" s="126"/>
      <c r="D1925" s="124"/>
      <c r="E1925" s="121">
        <f t="shared" si="60"/>
        <v>0</v>
      </c>
      <c r="F1925" s="125">
        <f t="shared" si="61"/>
        <v>0</v>
      </c>
      <c r="G1925" s="123"/>
    </row>
    <row r="1926" spans="2:7" x14ac:dyDescent="0.2">
      <c r="B1926" s="124"/>
      <c r="C1926" s="126"/>
      <c r="D1926" s="124"/>
      <c r="E1926" s="121">
        <f t="shared" si="60"/>
        <v>0</v>
      </c>
      <c r="F1926" s="125">
        <f t="shared" si="61"/>
        <v>0</v>
      </c>
      <c r="G1926" s="123"/>
    </row>
    <row r="1927" spans="2:7" x14ac:dyDescent="0.2">
      <c r="B1927" s="124"/>
      <c r="C1927" s="126"/>
      <c r="D1927" s="124"/>
      <c r="E1927" s="121">
        <f t="shared" si="60"/>
        <v>0</v>
      </c>
      <c r="F1927" s="125">
        <f t="shared" si="61"/>
        <v>0</v>
      </c>
      <c r="G1927" s="123"/>
    </row>
    <row r="1928" spans="2:7" x14ac:dyDescent="0.2">
      <c r="B1928" s="124"/>
      <c r="C1928" s="126"/>
      <c r="D1928" s="124"/>
      <c r="E1928" s="121">
        <f t="shared" si="60"/>
        <v>0</v>
      </c>
      <c r="F1928" s="125">
        <f t="shared" si="61"/>
        <v>0</v>
      </c>
      <c r="G1928" s="123"/>
    </row>
    <row r="1929" spans="2:7" x14ac:dyDescent="0.2">
      <c r="B1929" s="124"/>
      <c r="C1929" s="126"/>
      <c r="D1929" s="124"/>
      <c r="E1929" s="121">
        <f t="shared" si="60"/>
        <v>0</v>
      </c>
      <c r="F1929" s="125">
        <f t="shared" si="61"/>
        <v>0</v>
      </c>
      <c r="G1929" s="123"/>
    </row>
    <row r="1930" spans="2:7" x14ac:dyDescent="0.2">
      <c r="B1930" s="124"/>
      <c r="C1930" s="126"/>
      <c r="D1930" s="124"/>
      <c r="E1930" s="121">
        <f t="shared" si="60"/>
        <v>0</v>
      </c>
      <c r="F1930" s="125">
        <f t="shared" si="61"/>
        <v>0</v>
      </c>
      <c r="G1930" s="123"/>
    </row>
    <row r="1931" spans="2:7" x14ac:dyDescent="0.2">
      <c r="B1931" s="124"/>
      <c r="C1931" s="126"/>
      <c r="D1931" s="124"/>
      <c r="E1931" s="121">
        <f t="shared" si="60"/>
        <v>0</v>
      </c>
      <c r="F1931" s="125">
        <f t="shared" si="61"/>
        <v>0</v>
      </c>
      <c r="G1931" s="123"/>
    </row>
    <row r="1932" spans="2:7" x14ac:dyDescent="0.2">
      <c r="B1932" s="124"/>
      <c r="C1932" s="126"/>
      <c r="D1932" s="124"/>
      <c r="E1932" s="121">
        <f t="shared" si="60"/>
        <v>0</v>
      </c>
      <c r="F1932" s="125">
        <f t="shared" si="61"/>
        <v>0</v>
      </c>
      <c r="G1932" s="123"/>
    </row>
    <row r="1933" spans="2:7" x14ac:dyDescent="0.2">
      <c r="B1933" s="124"/>
      <c r="C1933" s="126"/>
      <c r="D1933" s="124"/>
      <c r="E1933" s="121">
        <f t="shared" si="60"/>
        <v>0</v>
      </c>
      <c r="F1933" s="125">
        <f t="shared" si="61"/>
        <v>0</v>
      </c>
      <c r="G1933" s="123"/>
    </row>
    <row r="1934" spans="2:7" x14ac:dyDescent="0.2">
      <c r="B1934" s="124"/>
      <c r="C1934" s="126"/>
      <c r="D1934" s="124"/>
      <c r="E1934" s="121">
        <f t="shared" si="60"/>
        <v>0</v>
      </c>
      <c r="F1934" s="125">
        <f t="shared" si="61"/>
        <v>0</v>
      </c>
      <c r="G1934" s="123"/>
    </row>
    <row r="1935" spans="2:7" x14ac:dyDescent="0.2">
      <c r="B1935" s="124"/>
      <c r="C1935" s="126"/>
      <c r="D1935" s="124"/>
      <c r="E1935" s="121">
        <f t="shared" si="60"/>
        <v>0</v>
      </c>
      <c r="F1935" s="125">
        <f t="shared" si="61"/>
        <v>0</v>
      </c>
      <c r="G1935" s="123"/>
    </row>
    <row r="1936" spans="2:7" x14ac:dyDescent="0.2">
      <c r="B1936" s="124"/>
      <c r="C1936" s="126"/>
      <c r="D1936" s="124"/>
      <c r="E1936" s="121">
        <f t="shared" si="60"/>
        <v>0</v>
      </c>
      <c r="F1936" s="125">
        <f t="shared" si="61"/>
        <v>0</v>
      </c>
      <c r="G1936" s="123"/>
    </row>
    <row r="1937" spans="2:7" x14ac:dyDescent="0.2">
      <c r="B1937" s="124"/>
      <c r="C1937" s="126"/>
      <c r="D1937" s="124"/>
      <c r="E1937" s="121">
        <f t="shared" si="60"/>
        <v>0</v>
      </c>
      <c r="F1937" s="125">
        <f t="shared" si="61"/>
        <v>0</v>
      </c>
      <c r="G1937" s="123"/>
    </row>
    <row r="1938" spans="2:7" x14ac:dyDescent="0.2">
      <c r="B1938" s="124"/>
      <c r="C1938" s="126"/>
      <c r="D1938" s="124"/>
      <c r="E1938" s="121">
        <f t="shared" si="60"/>
        <v>0</v>
      </c>
      <c r="F1938" s="125">
        <f t="shared" si="61"/>
        <v>0</v>
      </c>
      <c r="G1938" s="123"/>
    </row>
    <row r="1939" spans="2:7" x14ac:dyDescent="0.2">
      <c r="B1939" s="124"/>
      <c r="C1939" s="126"/>
      <c r="D1939" s="124"/>
      <c r="E1939" s="121">
        <f t="shared" si="60"/>
        <v>0</v>
      </c>
      <c r="F1939" s="125">
        <f t="shared" si="61"/>
        <v>0</v>
      </c>
      <c r="G1939" s="123"/>
    </row>
    <row r="1940" spans="2:7" x14ac:dyDescent="0.2">
      <c r="B1940" s="124"/>
      <c r="C1940" s="126"/>
      <c r="D1940" s="124"/>
      <c r="E1940" s="121">
        <f t="shared" si="60"/>
        <v>0</v>
      </c>
      <c r="F1940" s="125">
        <f t="shared" si="61"/>
        <v>0</v>
      </c>
      <c r="G1940" s="123"/>
    </row>
    <row r="1941" spans="2:7" x14ac:dyDescent="0.2">
      <c r="B1941" s="124"/>
      <c r="C1941" s="126"/>
      <c r="D1941" s="124"/>
      <c r="E1941" s="121">
        <f t="shared" si="60"/>
        <v>0</v>
      </c>
      <c r="F1941" s="125">
        <f t="shared" si="61"/>
        <v>0</v>
      </c>
      <c r="G1941" s="123"/>
    </row>
    <row r="1942" spans="2:7" x14ac:dyDescent="0.2">
      <c r="B1942" s="124"/>
      <c r="C1942" s="126"/>
      <c r="D1942" s="124"/>
      <c r="E1942" s="121">
        <f t="shared" si="60"/>
        <v>0</v>
      </c>
      <c r="F1942" s="125">
        <f t="shared" si="61"/>
        <v>0</v>
      </c>
      <c r="G1942" s="123"/>
    </row>
    <row r="1943" spans="2:7" x14ac:dyDescent="0.2">
      <c r="B1943" s="124"/>
      <c r="C1943" s="126"/>
      <c r="D1943" s="124"/>
      <c r="E1943" s="121">
        <f t="shared" si="60"/>
        <v>0</v>
      </c>
      <c r="F1943" s="125">
        <f t="shared" si="61"/>
        <v>0</v>
      </c>
      <c r="G1943" s="123"/>
    </row>
    <row r="1944" spans="2:7" x14ac:dyDescent="0.2">
      <c r="B1944" s="124"/>
      <c r="C1944" s="126"/>
      <c r="D1944" s="124"/>
      <c r="E1944" s="121">
        <f t="shared" si="60"/>
        <v>0</v>
      </c>
      <c r="F1944" s="125">
        <f t="shared" si="61"/>
        <v>0</v>
      </c>
      <c r="G1944" s="123"/>
    </row>
    <row r="1945" spans="2:7" x14ac:dyDescent="0.2">
      <c r="B1945" s="124"/>
      <c r="C1945" s="126"/>
      <c r="D1945" s="124"/>
      <c r="E1945" s="121">
        <f t="shared" si="60"/>
        <v>0</v>
      </c>
      <c r="F1945" s="125">
        <f t="shared" si="61"/>
        <v>0</v>
      </c>
      <c r="G1945" s="123"/>
    </row>
    <row r="1946" spans="2:7" x14ac:dyDescent="0.2">
      <c r="B1946" s="124"/>
      <c r="C1946" s="126"/>
      <c r="D1946" s="124"/>
      <c r="E1946" s="121">
        <f t="shared" si="60"/>
        <v>0</v>
      </c>
      <c r="F1946" s="125">
        <f t="shared" si="61"/>
        <v>0</v>
      </c>
      <c r="G1946" s="123"/>
    </row>
    <row r="1947" spans="2:7" x14ac:dyDescent="0.2">
      <c r="B1947" s="124"/>
      <c r="C1947" s="126"/>
      <c r="D1947" s="124"/>
      <c r="E1947" s="121">
        <f t="shared" si="60"/>
        <v>0</v>
      </c>
      <c r="F1947" s="125">
        <f t="shared" si="61"/>
        <v>0</v>
      </c>
      <c r="G1947" s="123"/>
    </row>
    <row r="1948" spans="2:7" x14ac:dyDescent="0.2">
      <c r="B1948" s="124"/>
      <c r="C1948" s="126"/>
      <c r="D1948" s="124"/>
      <c r="E1948" s="121">
        <f t="shared" si="60"/>
        <v>0</v>
      </c>
      <c r="F1948" s="125">
        <f t="shared" si="61"/>
        <v>0</v>
      </c>
      <c r="G1948" s="123"/>
    </row>
    <row r="1949" spans="2:7" x14ac:dyDescent="0.2">
      <c r="B1949" s="124"/>
      <c r="C1949" s="126"/>
      <c r="D1949" s="124"/>
      <c r="E1949" s="121">
        <f t="shared" si="60"/>
        <v>0</v>
      </c>
      <c r="F1949" s="125">
        <f t="shared" si="61"/>
        <v>0</v>
      </c>
      <c r="G1949" s="123"/>
    </row>
    <row r="1950" spans="2:7" x14ac:dyDescent="0.2">
      <c r="B1950" s="124"/>
      <c r="C1950" s="126"/>
      <c r="D1950" s="124"/>
      <c r="E1950" s="121">
        <f t="shared" si="60"/>
        <v>0</v>
      </c>
      <c r="F1950" s="125">
        <f t="shared" si="61"/>
        <v>0</v>
      </c>
      <c r="G1950" s="123"/>
    </row>
    <row r="1951" spans="2:7" x14ac:dyDescent="0.2">
      <c r="B1951" s="124"/>
      <c r="C1951" s="126"/>
      <c r="D1951" s="124"/>
      <c r="E1951" s="121">
        <f t="shared" si="60"/>
        <v>0</v>
      </c>
      <c r="F1951" s="125">
        <f t="shared" si="61"/>
        <v>0</v>
      </c>
      <c r="G1951" s="123"/>
    </row>
    <row r="1952" spans="2:7" x14ac:dyDescent="0.2">
      <c r="B1952" s="124"/>
      <c r="C1952" s="126"/>
      <c r="D1952" s="124"/>
      <c r="E1952" s="121">
        <f t="shared" si="60"/>
        <v>0</v>
      </c>
      <c r="F1952" s="125">
        <f t="shared" si="61"/>
        <v>0</v>
      </c>
      <c r="G1952" s="123"/>
    </row>
    <row r="1953" spans="2:7" x14ac:dyDescent="0.2">
      <c r="B1953" s="124"/>
      <c r="C1953" s="126"/>
      <c r="D1953" s="124"/>
      <c r="E1953" s="121">
        <f t="shared" si="60"/>
        <v>0</v>
      </c>
      <c r="F1953" s="125">
        <f t="shared" si="61"/>
        <v>0</v>
      </c>
      <c r="G1953" s="123"/>
    </row>
    <row r="1954" spans="2:7" x14ac:dyDescent="0.2">
      <c r="B1954" s="124"/>
      <c r="C1954" s="126"/>
      <c r="D1954" s="124"/>
      <c r="E1954" s="121">
        <f t="shared" si="60"/>
        <v>0</v>
      </c>
      <c r="F1954" s="125">
        <f t="shared" si="61"/>
        <v>0</v>
      </c>
      <c r="G1954" s="123"/>
    </row>
    <row r="1955" spans="2:7" x14ac:dyDescent="0.2">
      <c r="B1955" s="124"/>
      <c r="C1955" s="126"/>
      <c r="D1955" s="124"/>
      <c r="E1955" s="121">
        <f t="shared" si="60"/>
        <v>0</v>
      </c>
      <c r="F1955" s="125">
        <f t="shared" si="61"/>
        <v>0</v>
      </c>
      <c r="G1955" s="123"/>
    </row>
    <row r="1956" spans="2:7" x14ac:dyDescent="0.2">
      <c r="B1956" s="124"/>
      <c r="C1956" s="126"/>
      <c r="D1956" s="124"/>
      <c r="E1956" s="121">
        <f t="shared" si="60"/>
        <v>0</v>
      </c>
      <c r="F1956" s="125">
        <f t="shared" si="61"/>
        <v>0</v>
      </c>
      <c r="G1956" s="123"/>
    </row>
    <row r="1957" spans="2:7" x14ac:dyDescent="0.2">
      <c r="B1957" s="124"/>
      <c r="C1957" s="126"/>
      <c r="D1957" s="124"/>
      <c r="E1957" s="121">
        <f t="shared" si="60"/>
        <v>0</v>
      </c>
      <c r="F1957" s="125">
        <f t="shared" si="61"/>
        <v>0</v>
      </c>
      <c r="G1957" s="123"/>
    </row>
    <row r="1958" spans="2:7" x14ac:dyDescent="0.2">
      <c r="B1958" s="124"/>
      <c r="C1958" s="126"/>
      <c r="D1958" s="124"/>
      <c r="E1958" s="121">
        <f t="shared" si="60"/>
        <v>0</v>
      </c>
      <c r="F1958" s="125">
        <f t="shared" si="61"/>
        <v>0</v>
      </c>
      <c r="G1958" s="123"/>
    </row>
    <row r="1959" spans="2:7" x14ac:dyDescent="0.2">
      <c r="B1959" s="124"/>
      <c r="C1959" s="126"/>
      <c r="D1959" s="124"/>
      <c r="E1959" s="121">
        <f t="shared" si="60"/>
        <v>0</v>
      </c>
      <c r="F1959" s="125">
        <f t="shared" si="61"/>
        <v>0</v>
      </c>
      <c r="G1959" s="123"/>
    </row>
    <row r="1960" spans="2:7" x14ac:dyDescent="0.2">
      <c r="B1960" s="124"/>
      <c r="C1960" s="126"/>
      <c r="D1960" s="124"/>
      <c r="E1960" s="121">
        <f t="shared" si="60"/>
        <v>0</v>
      </c>
      <c r="F1960" s="125">
        <f t="shared" si="61"/>
        <v>0</v>
      </c>
      <c r="G1960" s="123"/>
    </row>
    <row r="1961" spans="2:7" x14ac:dyDescent="0.2">
      <c r="B1961" s="124"/>
      <c r="C1961" s="126"/>
      <c r="D1961" s="124"/>
      <c r="E1961" s="121">
        <f t="shared" si="60"/>
        <v>0</v>
      </c>
      <c r="F1961" s="125">
        <f t="shared" si="61"/>
        <v>0</v>
      </c>
      <c r="G1961" s="123"/>
    </row>
    <row r="1962" spans="2:7" x14ac:dyDescent="0.2">
      <c r="B1962" s="124"/>
      <c r="C1962" s="126"/>
      <c r="D1962" s="124"/>
      <c r="E1962" s="121">
        <f t="shared" si="60"/>
        <v>0</v>
      </c>
      <c r="F1962" s="125">
        <f t="shared" si="61"/>
        <v>0</v>
      </c>
      <c r="G1962" s="123"/>
    </row>
    <row r="1963" spans="2:7" x14ac:dyDescent="0.2">
      <c r="B1963" s="124"/>
      <c r="C1963" s="126"/>
      <c r="D1963" s="124"/>
      <c r="E1963" s="121">
        <f t="shared" si="60"/>
        <v>0</v>
      </c>
      <c r="F1963" s="125">
        <f t="shared" si="61"/>
        <v>0</v>
      </c>
      <c r="G1963" s="123"/>
    </row>
    <row r="1964" spans="2:7" x14ac:dyDescent="0.2">
      <c r="B1964" s="124"/>
      <c r="C1964" s="126"/>
      <c r="D1964" s="124"/>
      <c r="E1964" s="121">
        <f t="shared" si="60"/>
        <v>0</v>
      </c>
      <c r="F1964" s="125">
        <f t="shared" si="61"/>
        <v>0</v>
      </c>
      <c r="G1964" s="123"/>
    </row>
    <row r="1965" spans="2:7" x14ac:dyDescent="0.2">
      <c r="B1965" s="124"/>
      <c r="C1965" s="126"/>
      <c r="D1965" s="124"/>
      <c r="E1965" s="121">
        <f t="shared" si="60"/>
        <v>0</v>
      </c>
      <c r="F1965" s="125">
        <f t="shared" si="61"/>
        <v>0</v>
      </c>
      <c r="G1965" s="123"/>
    </row>
    <row r="1966" spans="2:7" x14ac:dyDescent="0.2">
      <c r="B1966" s="124"/>
      <c r="C1966" s="126"/>
      <c r="D1966" s="124"/>
      <c r="E1966" s="121">
        <f t="shared" si="60"/>
        <v>0</v>
      </c>
      <c r="F1966" s="125">
        <f t="shared" si="61"/>
        <v>0</v>
      </c>
      <c r="G1966" s="123"/>
    </row>
    <row r="1967" spans="2:7" x14ac:dyDescent="0.2">
      <c r="B1967" s="124"/>
      <c r="C1967" s="126"/>
      <c r="D1967" s="124"/>
      <c r="E1967" s="121">
        <f t="shared" si="60"/>
        <v>0</v>
      </c>
      <c r="F1967" s="125">
        <f t="shared" si="61"/>
        <v>0</v>
      </c>
      <c r="G1967" s="123"/>
    </row>
    <row r="1968" spans="2:7" x14ac:dyDescent="0.2">
      <c r="B1968" s="124"/>
      <c r="C1968" s="126"/>
      <c r="D1968" s="124"/>
      <c r="E1968" s="121">
        <f t="shared" si="60"/>
        <v>0</v>
      </c>
      <c r="F1968" s="125">
        <f t="shared" si="61"/>
        <v>0</v>
      </c>
      <c r="G1968" s="123"/>
    </row>
    <row r="1969" spans="2:7" x14ac:dyDescent="0.2">
      <c r="B1969" s="124"/>
      <c r="C1969" s="126"/>
      <c r="D1969" s="124"/>
      <c r="E1969" s="121">
        <f t="shared" si="60"/>
        <v>0</v>
      </c>
      <c r="F1969" s="125">
        <f t="shared" si="61"/>
        <v>0</v>
      </c>
      <c r="G1969" s="123"/>
    </row>
    <row r="1970" spans="2:7" x14ac:dyDescent="0.2">
      <c r="B1970" s="124"/>
      <c r="C1970" s="126"/>
      <c r="D1970" s="124"/>
      <c r="E1970" s="121">
        <f t="shared" si="60"/>
        <v>0</v>
      </c>
      <c r="F1970" s="125">
        <f t="shared" si="61"/>
        <v>0</v>
      </c>
      <c r="G1970" s="123"/>
    </row>
    <row r="1971" spans="2:7" x14ac:dyDescent="0.2">
      <c r="B1971" s="124"/>
      <c r="C1971" s="126"/>
      <c r="D1971" s="124"/>
      <c r="E1971" s="121">
        <f t="shared" si="60"/>
        <v>0</v>
      </c>
      <c r="F1971" s="125">
        <f t="shared" si="61"/>
        <v>0</v>
      </c>
      <c r="G1971" s="123"/>
    </row>
    <row r="1972" spans="2:7" x14ac:dyDescent="0.2">
      <c r="B1972" s="124"/>
      <c r="C1972" s="126"/>
      <c r="D1972" s="124"/>
      <c r="E1972" s="121">
        <f t="shared" si="60"/>
        <v>0</v>
      </c>
      <c r="F1972" s="125">
        <f t="shared" si="61"/>
        <v>0</v>
      </c>
      <c r="G1972" s="123"/>
    </row>
    <row r="1973" spans="2:7" x14ac:dyDescent="0.2">
      <c r="B1973" s="124"/>
      <c r="C1973" s="126"/>
      <c r="D1973" s="124"/>
      <c r="E1973" s="121">
        <f t="shared" ref="E1973:E2036" si="62">IFERROR(VLOOKUP(C1973,GILookup,2,FALSE),0)</f>
        <v>0</v>
      </c>
      <c r="F1973" s="125">
        <f t="shared" ref="F1973:F2036" si="63">SUM(E1973*D1973)</f>
        <v>0</v>
      </c>
      <c r="G1973" s="123"/>
    </row>
    <row r="1974" spans="2:7" x14ac:dyDescent="0.2">
      <c r="B1974" s="124"/>
      <c r="C1974" s="126"/>
      <c r="D1974" s="124"/>
      <c r="E1974" s="121">
        <f t="shared" si="62"/>
        <v>0</v>
      </c>
      <c r="F1974" s="125">
        <f t="shared" si="63"/>
        <v>0</v>
      </c>
      <c r="G1974" s="123"/>
    </row>
    <row r="1975" spans="2:7" x14ac:dyDescent="0.2">
      <c r="B1975" s="124"/>
      <c r="C1975" s="126"/>
      <c r="D1975" s="124"/>
      <c r="E1975" s="121">
        <f t="shared" si="62"/>
        <v>0</v>
      </c>
      <c r="F1975" s="125">
        <f t="shared" si="63"/>
        <v>0</v>
      </c>
      <c r="G1975" s="123"/>
    </row>
    <row r="1976" spans="2:7" x14ac:dyDescent="0.2">
      <c r="B1976" s="124"/>
      <c r="C1976" s="126"/>
      <c r="D1976" s="124"/>
      <c r="E1976" s="121">
        <f t="shared" si="62"/>
        <v>0</v>
      </c>
      <c r="F1976" s="125">
        <f t="shared" si="63"/>
        <v>0</v>
      </c>
      <c r="G1976" s="123"/>
    </row>
    <row r="1977" spans="2:7" x14ac:dyDescent="0.2">
      <c r="B1977" s="124"/>
      <c r="C1977" s="126"/>
      <c r="D1977" s="124"/>
      <c r="E1977" s="121">
        <f t="shared" si="62"/>
        <v>0</v>
      </c>
      <c r="F1977" s="125">
        <f t="shared" si="63"/>
        <v>0</v>
      </c>
      <c r="G1977" s="123"/>
    </row>
    <row r="1978" spans="2:7" x14ac:dyDescent="0.2">
      <c r="B1978" s="124"/>
      <c r="C1978" s="126"/>
      <c r="D1978" s="124"/>
      <c r="E1978" s="121">
        <f t="shared" si="62"/>
        <v>0</v>
      </c>
      <c r="F1978" s="125">
        <f t="shared" si="63"/>
        <v>0</v>
      </c>
      <c r="G1978" s="123"/>
    </row>
    <row r="1979" spans="2:7" x14ac:dyDescent="0.2">
      <c r="B1979" s="124"/>
      <c r="C1979" s="126"/>
      <c r="D1979" s="124"/>
      <c r="E1979" s="121">
        <f t="shared" si="62"/>
        <v>0</v>
      </c>
      <c r="F1979" s="125">
        <f t="shared" si="63"/>
        <v>0</v>
      </c>
      <c r="G1979" s="123"/>
    </row>
    <row r="1980" spans="2:7" x14ac:dyDescent="0.2">
      <c r="B1980" s="124"/>
      <c r="C1980" s="126"/>
      <c r="D1980" s="124"/>
      <c r="E1980" s="121">
        <f t="shared" si="62"/>
        <v>0</v>
      </c>
      <c r="F1980" s="125">
        <f t="shared" si="63"/>
        <v>0</v>
      </c>
      <c r="G1980" s="123"/>
    </row>
    <row r="1981" spans="2:7" x14ac:dyDescent="0.2">
      <c r="B1981" s="124"/>
      <c r="C1981" s="126"/>
      <c r="D1981" s="124"/>
      <c r="E1981" s="121">
        <f t="shared" si="62"/>
        <v>0</v>
      </c>
      <c r="F1981" s="125">
        <f t="shared" si="63"/>
        <v>0</v>
      </c>
      <c r="G1981" s="123"/>
    </row>
    <row r="1982" spans="2:7" x14ac:dyDescent="0.2">
      <c r="B1982" s="124"/>
      <c r="C1982" s="126"/>
      <c r="D1982" s="124"/>
      <c r="E1982" s="121">
        <f t="shared" si="62"/>
        <v>0</v>
      </c>
      <c r="F1982" s="125">
        <f t="shared" si="63"/>
        <v>0</v>
      </c>
      <c r="G1982" s="123"/>
    </row>
    <row r="1983" spans="2:7" x14ac:dyDescent="0.2">
      <c r="B1983" s="124"/>
      <c r="C1983" s="126"/>
      <c r="D1983" s="124"/>
      <c r="E1983" s="121">
        <f t="shared" si="62"/>
        <v>0</v>
      </c>
      <c r="F1983" s="125">
        <f t="shared" si="63"/>
        <v>0</v>
      </c>
      <c r="G1983" s="123"/>
    </row>
    <row r="1984" spans="2:7" x14ac:dyDescent="0.2">
      <c r="B1984" s="124"/>
      <c r="C1984" s="126"/>
      <c r="D1984" s="124"/>
      <c r="E1984" s="121">
        <f t="shared" si="62"/>
        <v>0</v>
      </c>
      <c r="F1984" s="125">
        <f t="shared" si="63"/>
        <v>0</v>
      </c>
      <c r="G1984" s="123"/>
    </row>
    <row r="1985" spans="2:7" x14ac:dyDescent="0.2">
      <c r="B1985" s="124"/>
      <c r="C1985" s="126"/>
      <c r="D1985" s="124"/>
      <c r="E1985" s="121">
        <f t="shared" si="62"/>
        <v>0</v>
      </c>
      <c r="F1985" s="125">
        <f t="shared" si="63"/>
        <v>0</v>
      </c>
      <c r="G1985" s="123"/>
    </row>
    <row r="1986" spans="2:7" x14ac:dyDescent="0.2">
      <c r="B1986" s="124"/>
      <c r="C1986" s="126"/>
      <c r="D1986" s="124"/>
      <c r="E1986" s="121">
        <f t="shared" si="62"/>
        <v>0</v>
      </c>
      <c r="F1986" s="125">
        <f t="shared" si="63"/>
        <v>0</v>
      </c>
      <c r="G1986" s="123"/>
    </row>
    <row r="1987" spans="2:7" x14ac:dyDescent="0.2">
      <c r="B1987" s="124"/>
      <c r="C1987" s="126"/>
      <c r="D1987" s="124"/>
      <c r="E1987" s="121">
        <f t="shared" si="62"/>
        <v>0</v>
      </c>
      <c r="F1987" s="125">
        <f t="shared" si="63"/>
        <v>0</v>
      </c>
      <c r="G1987" s="123"/>
    </row>
    <row r="1988" spans="2:7" x14ac:dyDescent="0.2">
      <c r="B1988" s="124"/>
      <c r="C1988" s="126"/>
      <c r="D1988" s="124"/>
      <c r="E1988" s="121">
        <f t="shared" si="62"/>
        <v>0</v>
      </c>
      <c r="F1988" s="125">
        <f t="shared" si="63"/>
        <v>0</v>
      </c>
      <c r="G1988" s="123"/>
    </row>
    <row r="1989" spans="2:7" x14ac:dyDescent="0.2">
      <c r="B1989" s="124"/>
      <c r="C1989" s="126"/>
      <c r="D1989" s="124"/>
      <c r="E1989" s="121">
        <f t="shared" si="62"/>
        <v>0</v>
      </c>
      <c r="F1989" s="125">
        <f t="shared" si="63"/>
        <v>0</v>
      </c>
      <c r="G1989" s="123"/>
    </row>
    <row r="1990" spans="2:7" x14ac:dyDescent="0.2">
      <c r="B1990" s="124"/>
      <c r="C1990" s="126"/>
      <c r="D1990" s="124"/>
      <c r="E1990" s="121">
        <f t="shared" si="62"/>
        <v>0</v>
      </c>
      <c r="F1990" s="125">
        <f t="shared" si="63"/>
        <v>0</v>
      </c>
      <c r="G1990" s="123"/>
    </row>
    <row r="1991" spans="2:7" x14ac:dyDescent="0.2">
      <c r="B1991" s="124"/>
      <c r="C1991" s="126"/>
      <c r="D1991" s="124"/>
      <c r="E1991" s="121">
        <f t="shared" si="62"/>
        <v>0</v>
      </c>
      <c r="F1991" s="125">
        <f t="shared" si="63"/>
        <v>0</v>
      </c>
      <c r="G1991" s="123"/>
    </row>
    <row r="1992" spans="2:7" x14ac:dyDescent="0.2">
      <c r="B1992" s="124"/>
      <c r="C1992" s="126"/>
      <c r="D1992" s="124"/>
      <c r="E1992" s="121">
        <f t="shared" si="62"/>
        <v>0</v>
      </c>
      <c r="F1992" s="125">
        <f t="shared" si="63"/>
        <v>0</v>
      </c>
      <c r="G1992" s="123"/>
    </row>
    <row r="1993" spans="2:7" x14ac:dyDescent="0.2">
      <c r="B1993" s="124"/>
      <c r="C1993" s="126"/>
      <c r="D1993" s="124"/>
      <c r="E1993" s="121">
        <f t="shared" si="62"/>
        <v>0</v>
      </c>
      <c r="F1993" s="125">
        <f t="shared" si="63"/>
        <v>0</v>
      </c>
      <c r="G1993" s="123"/>
    </row>
    <row r="1994" spans="2:7" x14ac:dyDescent="0.2">
      <c r="B1994" s="124"/>
      <c r="C1994" s="126"/>
      <c r="D1994" s="124"/>
      <c r="E1994" s="121">
        <f t="shared" si="62"/>
        <v>0</v>
      </c>
      <c r="F1994" s="125">
        <f t="shared" si="63"/>
        <v>0</v>
      </c>
      <c r="G1994" s="123"/>
    </row>
    <row r="1995" spans="2:7" x14ac:dyDescent="0.2">
      <c r="B1995" s="124"/>
      <c r="C1995" s="126"/>
      <c r="D1995" s="124"/>
      <c r="E1995" s="121">
        <f t="shared" si="62"/>
        <v>0</v>
      </c>
      <c r="F1995" s="125">
        <f t="shared" si="63"/>
        <v>0</v>
      </c>
      <c r="G1995" s="123"/>
    </row>
    <row r="1996" spans="2:7" x14ac:dyDescent="0.2">
      <c r="B1996" s="124"/>
      <c r="C1996" s="126"/>
      <c r="D1996" s="124"/>
      <c r="E1996" s="121">
        <f t="shared" si="62"/>
        <v>0</v>
      </c>
      <c r="F1996" s="125">
        <f t="shared" si="63"/>
        <v>0</v>
      </c>
      <c r="G1996" s="123"/>
    </row>
    <row r="1997" spans="2:7" x14ac:dyDescent="0.2">
      <c r="B1997" s="124"/>
      <c r="C1997" s="126"/>
      <c r="D1997" s="124"/>
      <c r="E1997" s="121">
        <f t="shared" si="62"/>
        <v>0</v>
      </c>
      <c r="F1997" s="125">
        <f t="shared" si="63"/>
        <v>0</v>
      </c>
      <c r="G1997" s="123"/>
    </row>
    <row r="1998" spans="2:7" x14ac:dyDescent="0.2">
      <c r="B1998" s="124"/>
      <c r="C1998" s="126"/>
      <c r="D1998" s="124"/>
      <c r="E1998" s="121">
        <f t="shared" si="62"/>
        <v>0</v>
      </c>
      <c r="F1998" s="125">
        <f t="shared" si="63"/>
        <v>0</v>
      </c>
      <c r="G1998" s="123"/>
    </row>
    <row r="1999" spans="2:7" x14ac:dyDescent="0.2">
      <c r="B1999" s="124"/>
      <c r="C1999" s="126"/>
      <c r="D1999" s="124"/>
      <c r="E1999" s="121">
        <f t="shared" si="62"/>
        <v>0</v>
      </c>
      <c r="F1999" s="125">
        <f t="shared" si="63"/>
        <v>0</v>
      </c>
      <c r="G1999" s="123"/>
    </row>
    <row r="2000" spans="2:7" x14ac:dyDescent="0.2">
      <c r="B2000" s="124"/>
      <c r="C2000" s="126"/>
      <c r="D2000" s="124"/>
      <c r="E2000" s="121">
        <f t="shared" si="62"/>
        <v>0</v>
      </c>
      <c r="F2000" s="125">
        <f t="shared" si="63"/>
        <v>0</v>
      </c>
      <c r="G2000" s="123"/>
    </row>
    <row r="2001" spans="2:7" x14ac:dyDescent="0.2">
      <c r="B2001" s="124"/>
      <c r="C2001" s="126"/>
      <c r="D2001" s="124"/>
      <c r="E2001" s="121">
        <f t="shared" si="62"/>
        <v>0</v>
      </c>
      <c r="F2001" s="125">
        <f t="shared" si="63"/>
        <v>0</v>
      </c>
      <c r="G2001" s="123"/>
    </row>
    <row r="2002" spans="2:7" x14ac:dyDescent="0.2">
      <c r="B2002" s="124"/>
      <c r="C2002" s="126"/>
      <c r="D2002" s="124"/>
      <c r="E2002" s="121">
        <f t="shared" si="62"/>
        <v>0</v>
      </c>
      <c r="F2002" s="125">
        <f t="shared" si="63"/>
        <v>0</v>
      </c>
      <c r="G2002" s="123"/>
    </row>
    <row r="2003" spans="2:7" x14ac:dyDescent="0.2">
      <c r="B2003" s="124"/>
      <c r="C2003" s="126"/>
      <c r="D2003" s="124"/>
      <c r="E2003" s="121">
        <f t="shared" si="62"/>
        <v>0</v>
      </c>
      <c r="F2003" s="125">
        <f t="shared" si="63"/>
        <v>0</v>
      </c>
      <c r="G2003" s="123"/>
    </row>
    <row r="2004" spans="2:7" x14ac:dyDescent="0.2">
      <c r="B2004" s="124"/>
      <c r="C2004" s="126"/>
      <c r="D2004" s="124"/>
      <c r="E2004" s="121">
        <f t="shared" si="62"/>
        <v>0</v>
      </c>
      <c r="F2004" s="125">
        <f t="shared" si="63"/>
        <v>0</v>
      </c>
      <c r="G2004" s="123"/>
    </row>
    <row r="2005" spans="2:7" x14ac:dyDescent="0.2">
      <c r="B2005" s="124"/>
      <c r="C2005" s="126"/>
      <c r="D2005" s="124"/>
      <c r="E2005" s="121">
        <f t="shared" si="62"/>
        <v>0</v>
      </c>
      <c r="F2005" s="125">
        <f t="shared" si="63"/>
        <v>0</v>
      </c>
      <c r="G2005" s="123"/>
    </row>
    <row r="2006" spans="2:7" x14ac:dyDescent="0.2">
      <c r="B2006" s="124"/>
      <c r="C2006" s="126"/>
      <c r="D2006" s="124"/>
      <c r="E2006" s="121">
        <f t="shared" si="62"/>
        <v>0</v>
      </c>
      <c r="F2006" s="125">
        <f t="shared" si="63"/>
        <v>0</v>
      </c>
      <c r="G2006" s="123"/>
    </row>
    <row r="2007" spans="2:7" x14ac:dyDescent="0.2">
      <c r="B2007" s="124"/>
      <c r="C2007" s="126"/>
      <c r="D2007" s="124"/>
      <c r="E2007" s="121">
        <f t="shared" si="62"/>
        <v>0</v>
      </c>
      <c r="F2007" s="125">
        <f t="shared" si="63"/>
        <v>0</v>
      </c>
      <c r="G2007" s="123"/>
    </row>
    <row r="2008" spans="2:7" x14ac:dyDescent="0.2">
      <c r="B2008" s="124"/>
      <c r="C2008" s="126"/>
      <c r="D2008" s="124"/>
      <c r="E2008" s="121">
        <f t="shared" si="62"/>
        <v>0</v>
      </c>
      <c r="F2008" s="125">
        <f t="shared" si="63"/>
        <v>0</v>
      </c>
      <c r="G2008" s="123"/>
    </row>
    <row r="2009" spans="2:7" x14ac:dyDescent="0.2">
      <c r="B2009" s="124"/>
      <c r="C2009" s="126"/>
      <c r="D2009" s="124"/>
      <c r="E2009" s="121">
        <f t="shared" si="62"/>
        <v>0</v>
      </c>
      <c r="F2009" s="125">
        <f t="shared" si="63"/>
        <v>0</v>
      </c>
      <c r="G2009" s="123"/>
    </row>
    <row r="2010" spans="2:7" x14ac:dyDescent="0.2">
      <c r="B2010" s="124"/>
      <c r="C2010" s="126"/>
      <c r="D2010" s="124"/>
      <c r="E2010" s="121">
        <f t="shared" si="62"/>
        <v>0</v>
      </c>
      <c r="F2010" s="125">
        <f t="shared" si="63"/>
        <v>0</v>
      </c>
      <c r="G2010" s="123"/>
    </row>
    <row r="2011" spans="2:7" x14ac:dyDescent="0.2">
      <c r="B2011" s="124"/>
      <c r="C2011" s="126"/>
      <c r="D2011" s="124"/>
      <c r="E2011" s="121">
        <f t="shared" si="62"/>
        <v>0</v>
      </c>
      <c r="F2011" s="125">
        <f t="shared" si="63"/>
        <v>0</v>
      </c>
      <c r="G2011" s="123"/>
    </row>
    <row r="2012" spans="2:7" x14ac:dyDescent="0.2">
      <c r="B2012" s="124"/>
      <c r="C2012" s="126"/>
      <c r="D2012" s="124"/>
      <c r="E2012" s="121">
        <f t="shared" si="62"/>
        <v>0</v>
      </c>
      <c r="F2012" s="125">
        <f t="shared" si="63"/>
        <v>0</v>
      </c>
      <c r="G2012" s="123"/>
    </row>
    <row r="2013" spans="2:7" x14ac:dyDescent="0.2">
      <c r="B2013" s="124"/>
      <c r="C2013" s="126"/>
      <c r="D2013" s="124"/>
      <c r="E2013" s="121">
        <f t="shared" si="62"/>
        <v>0</v>
      </c>
      <c r="F2013" s="125">
        <f t="shared" si="63"/>
        <v>0</v>
      </c>
      <c r="G2013" s="123"/>
    </row>
    <row r="2014" spans="2:7" x14ac:dyDescent="0.2">
      <c r="B2014" s="124"/>
      <c r="C2014" s="126"/>
      <c r="D2014" s="124"/>
      <c r="E2014" s="121">
        <f t="shared" si="62"/>
        <v>0</v>
      </c>
      <c r="F2014" s="125">
        <f t="shared" si="63"/>
        <v>0</v>
      </c>
      <c r="G2014" s="123"/>
    </row>
    <row r="2015" spans="2:7" x14ac:dyDescent="0.2">
      <c r="B2015" s="124"/>
      <c r="C2015" s="126"/>
      <c r="D2015" s="124"/>
      <c r="E2015" s="121">
        <f t="shared" si="62"/>
        <v>0</v>
      </c>
      <c r="F2015" s="125">
        <f t="shared" si="63"/>
        <v>0</v>
      </c>
      <c r="G2015" s="123"/>
    </row>
    <row r="2016" spans="2:7" x14ac:dyDescent="0.2">
      <c r="B2016" s="124"/>
      <c r="C2016" s="126"/>
      <c r="D2016" s="124"/>
      <c r="E2016" s="121">
        <f t="shared" si="62"/>
        <v>0</v>
      </c>
      <c r="F2016" s="125">
        <f t="shared" si="63"/>
        <v>0</v>
      </c>
      <c r="G2016" s="123"/>
    </row>
    <row r="2017" spans="2:7" x14ac:dyDescent="0.2">
      <c r="B2017" s="124"/>
      <c r="C2017" s="126"/>
      <c r="D2017" s="124"/>
      <c r="E2017" s="121">
        <f t="shared" si="62"/>
        <v>0</v>
      </c>
      <c r="F2017" s="125">
        <f t="shared" si="63"/>
        <v>0</v>
      </c>
      <c r="G2017" s="123"/>
    </row>
    <row r="2018" spans="2:7" x14ac:dyDescent="0.2">
      <c r="B2018" s="124"/>
      <c r="C2018" s="126"/>
      <c r="D2018" s="124"/>
      <c r="E2018" s="121">
        <f t="shared" si="62"/>
        <v>0</v>
      </c>
      <c r="F2018" s="125">
        <f t="shared" si="63"/>
        <v>0</v>
      </c>
      <c r="G2018" s="123"/>
    </row>
    <row r="2019" spans="2:7" x14ac:dyDescent="0.2">
      <c r="B2019" s="124"/>
      <c r="C2019" s="126"/>
      <c r="D2019" s="124"/>
      <c r="E2019" s="121">
        <f t="shared" si="62"/>
        <v>0</v>
      </c>
      <c r="F2019" s="125">
        <f t="shared" si="63"/>
        <v>0</v>
      </c>
      <c r="G2019" s="123"/>
    </row>
    <row r="2020" spans="2:7" x14ac:dyDescent="0.2">
      <c r="B2020" s="124"/>
      <c r="C2020" s="126"/>
      <c r="D2020" s="124"/>
      <c r="E2020" s="121">
        <f t="shared" si="62"/>
        <v>0</v>
      </c>
      <c r="F2020" s="125">
        <f t="shared" si="63"/>
        <v>0</v>
      </c>
      <c r="G2020" s="123"/>
    </row>
    <row r="2021" spans="2:7" x14ac:dyDescent="0.2">
      <c r="B2021" s="124"/>
      <c r="C2021" s="126"/>
      <c r="D2021" s="124"/>
      <c r="E2021" s="121">
        <f t="shared" si="62"/>
        <v>0</v>
      </c>
      <c r="F2021" s="125">
        <f t="shared" si="63"/>
        <v>0</v>
      </c>
      <c r="G2021" s="123"/>
    </row>
    <row r="2022" spans="2:7" x14ac:dyDescent="0.2">
      <c r="B2022" s="124"/>
      <c r="C2022" s="126"/>
      <c r="D2022" s="124"/>
      <c r="E2022" s="121">
        <f t="shared" si="62"/>
        <v>0</v>
      </c>
      <c r="F2022" s="125">
        <f t="shared" si="63"/>
        <v>0</v>
      </c>
      <c r="G2022" s="123"/>
    </row>
    <row r="2023" spans="2:7" x14ac:dyDescent="0.2">
      <c r="B2023" s="124"/>
      <c r="C2023" s="126"/>
      <c r="D2023" s="124"/>
      <c r="E2023" s="121">
        <f t="shared" si="62"/>
        <v>0</v>
      </c>
      <c r="F2023" s="125">
        <f t="shared" si="63"/>
        <v>0</v>
      </c>
      <c r="G2023" s="123"/>
    </row>
    <row r="2024" spans="2:7" x14ac:dyDescent="0.2">
      <c r="B2024" s="124"/>
      <c r="C2024" s="126"/>
      <c r="D2024" s="124"/>
      <c r="E2024" s="121">
        <f t="shared" si="62"/>
        <v>0</v>
      </c>
      <c r="F2024" s="125">
        <f t="shared" si="63"/>
        <v>0</v>
      </c>
      <c r="G2024" s="123"/>
    </row>
    <row r="2025" spans="2:7" x14ac:dyDescent="0.2">
      <c r="B2025" s="124"/>
      <c r="C2025" s="126"/>
      <c r="D2025" s="124"/>
      <c r="E2025" s="121">
        <f t="shared" si="62"/>
        <v>0</v>
      </c>
      <c r="F2025" s="125">
        <f t="shared" si="63"/>
        <v>0</v>
      </c>
      <c r="G2025" s="123"/>
    </row>
    <row r="2026" spans="2:7" x14ac:dyDescent="0.2">
      <c r="B2026" s="124"/>
      <c r="C2026" s="126"/>
      <c r="D2026" s="124"/>
      <c r="E2026" s="121">
        <f t="shared" si="62"/>
        <v>0</v>
      </c>
      <c r="F2026" s="125">
        <f t="shared" si="63"/>
        <v>0</v>
      </c>
      <c r="G2026" s="123"/>
    </row>
    <row r="2027" spans="2:7" x14ac:dyDescent="0.2">
      <c r="B2027" s="124"/>
      <c r="C2027" s="126"/>
      <c r="D2027" s="124"/>
      <c r="E2027" s="121">
        <f t="shared" si="62"/>
        <v>0</v>
      </c>
      <c r="F2027" s="125">
        <f t="shared" si="63"/>
        <v>0</v>
      </c>
      <c r="G2027" s="123"/>
    </row>
    <row r="2028" spans="2:7" x14ac:dyDescent="0.2">
      <c r="B2028" s="124"/>
      <c r="C2028" s="126"/>
      <c r="D2028" s="124"/>
      <c r="E2028" s="121">
        <f t="shared" si="62"/>
        <v>0</v>
      </c>
      <c r="F2028" s="125">
        <f t="shared" si="63"/>
        <v>0</v>
      </c>
      <c r="G2028" s="123"/>
    </row>
    <row r="2029" spans="2:7" x14ac:dyDescent="0.2">
      <c r="B2029" s="124"/>
      <c r="C2029" s="126"/>
      <c r="D2029" s="124"/>
      <c r="E2029" s="121">
        <f t="shared" si="62"/>
        <v>0</v>
      </c>
      <c r="F2029" s="125">
        <f t="shared" si="63"/>
        <v>0</v>
      </c>
      <c r="G2029" s="123"/>
    </row>
    <row r="2030" spans="2:7" x14ac:dyDescent="0.2">
      <c r="B2030" s="124"/>
      <c r="C2030" s="126"/>
      <c r="D2030" s="124"/>
      <c r="E2030" s="121">
        <f t="shared" si="62"/>
        <v>0</v>
      </c>
      <c r="F2030" s="125">
        <f t="shared" si="63"/>
        <v>0</v>
      </c>
      <c r="G2030" s="123"/>
    </row>
    <row r="2031" spans="2:7" x14ac:dyDescent="0.2">
      <c r="B2031" s="124"/>
      <c r="C2031" s="126"/>
      <c r="D2031" s="124"/>
      <c r="E2031" s="121">
        <f t="shared" si="62"/>
        <v>0</v>
      </c>
      <c r="F2031" s="125">
        <f t="shared" si="63"/>
        <v>0</v>
      </c>
      <c r="G2031" s="123"/>
    </row>
    <row r="2032" spans="2:7" x14ac:dyDescent="0.2">
      <c r="B2032" s="124"/>
      <c r="C2032" s="126"/>
      <c r="D2032" s="124"/>
      <c r="E2032" s="121">
        <f t="shared" si="62"/>
        <v>0</v>
      </c>
      <c r="F2032" s="125">
        <f t="shared" si="63"/>
        <v>0</v>
      </c>
      <c r="G2032" s="123"/>
    </row>
    <row r="2033" spans="2:7" x14ac:dyDescent="0.2">
      <c r="B2033" s="124"/>
      <c r="C2033" s="126"/>
      <c r="D2033" s="124"/>
      <c r="E2033" s="121">
        <f t="shared" si="62"/>
        <v>0</v>
      </c>
      <c r="F2033" s="125">
        <f t="shared" si="63"/>
        <v>0</v>
      </c>
      <c r="G2033" s="123"/>
    </row>
    <row r="2034" spans="2:7" x14ac:dyDescent="0.2">
      <c r="B2034" s="124"/>
      <c r="C2034" s="126"/>
      <c r="D2034" s="124"/>
      <c r="E2034" s="121">
        <f t="shared" si="62"/>
        <v>0</v>
      </c>
      <c r="F2034" s="125">
        <f t="shared" si="63"/>
        <v>0</v>
      </c>
      <c r="G2034" s="123"/>
    </row>
    <row r="2035" spans="2:7" x14ac:dyDescent="0.2">
      <c r="B2035" s="124"/>
      <c r="C2035" s="126"/>
      <c r="D2035" s="124"/>
      <c r="E2035" s="121">
        <f t="shared" si="62"/>
        <v>0</v>
      </c>
      <c r="F2035" s="125">
        <f t="shared" si="63"/>
        <v>0</v>
      </c>
      <c r="G2035" s="123"/>
    </row>
    <row r="2036" spans="2:7" x14ac:dyDescent="0.2">
      <c r="B2036" s="124"/>
      <c r="C2036" s="126"/>
      <c r="D2036" s="124"/>
      <c r="E2036" s="121">
        <f t="shared" si="62"/>
        <v>0</v>
      </c>
      <c r="F2036" s="125">
        <f t="shared" si="63"/>
        <v>0</v>
      </c>
      <c r="G2036" s="123"/>
    </row>
    <row r="2037" spans="2:7" x14ac:dyDescent="0.2">
      <c r="B2037" s="124"/>
      <c r="C2037" s="126"/>
      <c r="D2037" s="124"/>
      <c r="E2037" s="121">
        <f t="shared" ref="E2037:E2100" si="64">IFERROR(VLOOKUP(C2037,GILookup,2,FALSE),0)</f>
        <v>0</v>
      </c>
      <c r="F2037" s="125">
        <f t="shared" ref="F2037:F2100" si="65">SUM(E2037*D2037)</f>
        <v>0</v>
      </c>
      <c r="G2037" s="123"/>
    </row>
    <row r="2038" spans="2:7" x14ac:dyDescent="0.2">
      <c r="B2038" s="124"/>
      <c r="C2038" s="126"/>
      <c r="D2038" s="124"/>
      <c r="E2038" s="121">
        <f t="shared" si="64"/>
        <v>0</v>
      </c>
      <c r="F2038" s="125">
        <f t="shared" si="65"/>
        <v>0</v>
      </c>
      <c r="G2038" s="123"/>
    </row>
    <row r="2039" spans="2:7" x14ac:dyDescent="0.2">
      <c r="B2039" s="124"/>
      <c r="C2039" s="126"/>
      <c r="D2039" s="124"/>
      <c r="E2039" s="121">
        <f t="shared" si="64"/>
        <v>0</v>
      </c>
      <c r="F2039" s="125">
        <f t="shared" si="65"/>
        <v>0</v>
      </c>
      <c r="G2039" s="123"/>
    </row>
    <row r="2040" spans="2:7" x14ac:dyDescent="0.2">
      <c r="B2040" s="124"/>
      <c r="C2040" s="126"/>
      <c r="D2040" s="124"/>
      <c r="E2040" s="121">
        <f t="shared" si="64"/>
        <v>0</v>
      </c>
      <c r="F2040" s="125">
        <f t="shared" si="65"/>
        <v>0</v>
      </c>
      <c r="G2040" s="123"/>
    </row>
    <row r="2041" spans="2:7" x14ac:dyDescent="0.2">
      <c r="B2041" s="124"/>
      <c r="C2041" s="126"/>
      <c r="D2041" s="124"/>
      <c r="E2041" s="121">
        <f t="shared" si="64"/>
        <v>0</v>
      </c>
      <c r="F2041" s="125">
        <f t="shared" si="65"/>
        <v>0</v>
      </c>
      <c r="G2041" s="123"/>
    </row>
    <row r="2042" spans="2:7" x14ac:dyDescent="0.2">
      <c r="B2042" s="124"/>
      <c r="C2042" s="126"/>
      <c r="D2042" s="124"/>
      <c r="E2042" s="121">
        <f t="shared" si="64"/>
        <v>0</v>
      </c>
      <c r="F2042" s="125">
        <f t="shared" si="65"/>
        <v>0</v>
      </c>
      <c r="G2042" s="123"/>
    </row>
    <row r="2043" spans="2:7" x14ac:dyDescent="0.2">
      <c r="B2043" s="124"/>
      <c r="C2043" s="126"/>
      <c r="D2043" s="124"/>
      <c r="E2043" s="121">
        <f t="shared" si="64"/>
        <v>0</v>
      </c>
      <c r="F2043" s="125">
        <f t="shared" si="65"/>
        <v>0</v>
      </c>
      <c r="G2043" s="123"/>
    </row>
    <row r="2044" spans="2:7" x14ac:dyDescent="0.2">
      <c r="B2044" s="124"/>
      <c r="C2044" s="126"/>
      <c r="D2044" s="124"/>
      <c r="E2044" s="121">
        <f t="shared" si="64"/>
        <v>0</v>
      </c>
      <c r="F2044" s="125">
        <f t="shared" si="65"/>
        <v>0</v>
      </c>
      <c r="G2044" s="123"/>
    </row>
    <row r="2045" spans="2:7" x14ac:dyDescent="0.2">
      <c r="B2045" s="124"/>
      <c r="C2045" s="126"/>
      <c r="D2045" s="124"/>
      <c r="E2045" s="121">
        <f t="shared" si="64"/>
        <v>0</v>
      </c>
      <c r="F2045" s="125">
        <f t="shared" si="65"/>
        <v>0</v>
      </c>
      <c r="G2045" s="123"/>
    </row>
    <row r="2046" spans="2:7" x14ac:dyDescent="0.2">
      <c r="B2046" s="124"/>
      <c r="C2046" s="126"/>
      <c r="D2046" s="124"/>
      <c r="E2046" s="121">
        <f t="shared" si="64"/>
        <v>0</v>
      </c>
      <c r="F2046" s="125">
        <f t="shared" si="65"/>
        <v>0</v>
      </c>
      <c r="G2046" s="123"/>
    </row>
    <row r="2047" spans="2:7" x14ac:dyDescent="0.2">
      <c r="B2047" s="124"/>
      <c r="C2047" s="126"/>
      <c r="D2047" s="124"/>
      <c r="E2047" s="121">
        <f t="shared" si="64"/>
        <v>0</v>
      </c>
      <c r="F2047" s="125">
        <f t="shared" si="65"/>
        <v>0</v>
      </c>
      <c r="G2047" s="123"/>
    </row>
    <row r="2048" spans="2:7" x14ac:dyDescent="0.2">
      <c r="B2048" s="124"/>
      <c r="C2048" s="126"/>
      <c r="D2048" s="124"/>
      <c r="E2048" s="121">
        <f t="shared" si="64"/>
        <v>0</v>
      </c>
      <c r="F2048" s="125">
        <f t="shared" si="65"/>
        <v>0</v>
      </c>
      <c r="G2048" s="123"/>
    </row>
    <row r="2049" spans="2:7" x14ac:dyDescent="0.2">
      <c r="B2049" s="124"/>
      <c r="C2049" s="126"/>
      <c r="D2049" s="124"/>
      <c r="E2049" s="121">
        <f t="shared" si="64"/>
        <v>0</v>
      </c>
      <c r="F2049" s="125">
        <f t="shared" si="65"/>
        <v>0</v>
      </c>
      <c r="G2049" s="123"/>
    </row>
    <row r="2050" spans="2:7" x14ac:dyDescent="0.2">
      <c r="B2050" s="124"/>
      <c r="C2050" s="126"/>
      <c r="D2050" s="124"/>
      <c r="E2050" s="121">
        <f t="shared" si="64"/>
        <v>0</v>
      </c>
      <c r="F2050" s="125">
        <f t="shared" si="65"/>
        <v>0</v>
      </c>
      <c r="G2050" s="123"/>
    </row>
    <row r="2051" spans="2:7" x14ac:dyDescent="0.2">
      <c r="B2051" s="124"/>
      <c r="C2051" s="126"/>
      <c r="D2051" s="124"/>
      <c r="E2051" s="121">
        <f t="shared" si="64"/>
        <v>0</v>
      </c>
      <c r="F2051" s="125">
        <f t="shared" si="65"/>
        <v>0</v>
      </c>
      <c r="G2051" s="123"/>
    </row>
    <row r="2052" spans="2:7" x14ac:dyDescent="0.2">
      <c r="B2052" s="124"/>
      <c r="C2052" s="126"/>
      <c r="D2052" s="124"/>
      <c r="E2052" s="121">
        <f t="shared" si="64"/>
        <v>0</v>
      </c>
      <c r="F2052" s="125">
        <f t="shared" si="65"/>
        <v>0</v>
      </c>
      <c r="G2052" s="123"/>
    </row>
    <row r="2053" spans="2:7" x14ac:dyDescent="0.2">
      <c r="B2053" s="124"/>
      <c r="C2053" s="126"/>
      <c r="D2053" s="124"/>
      <c r="E2053" s="121">
        <f t="shared" si="64"/>
        <v>0</v>
      </c>
      <c r="F2053" s="125">
        <f t="shared" si="65"/>
        <v>0</v>
      </c>
      <c r="G2053" s="123"/>
    </row>
    <row r="2054" spans="2:7" x14ac:dyDescent="0.2">
      <c r="B2054" s="124"/>
      <c r="C2054" s="126"/>
      <c r="D2054" s="124"/>
      <c r="E2054" s="121">
        <f t="shared" si="64"/>
        <v>0</v>
      </c>
      <c r="F2054" s="125">
        <f t="shared" si="65"/>
        <v>0</v>
      </c>
      <c r="G2054" s="123"/>
    </row>
    <row r="2055" spans="2:7" x14ac:dyDescent="0.2">
      <c r="B2055" s="124"/>
      <c r="C2055" s="126"/>
      <c r="D2055" s="124"/>
      <c r="E2055" s="121">
        <f t="shared" si="64"/>
        <v>0</v>
      </c>
      <c r="F2055" s="125">
        <f t="shared" si="65"/>
        <v>0</v>
      </c>
      <c r="G2055" s="123"/>
    </row>
    <row r="2056" spans="2:7" x14ac:dyDescent="0.2">
      <c r="B2056" s="124"/>
      <c r="C2056" s="126"/>
      <c r="D2056" s="124"/>
      <c r="E2056" s="121">
        <f t="shared" si="64"/>
        <v>0</v>
      </c>
      <c r="F2056" s="125">
        <f t="shared" si="65"/>
        <v>0</v>
      </c>
      <c r="G2056" s="123"/>
    </row>
    <row r="2057" spans="2:7" x14ac:dyDescent="0.2">
      <c r="B2057" s="124"/>
      <c r="C2057" s="126"/>
      <c r="D2057" s="124"/>
      <c r="E2057" s="121">
        <f t="shared" si="64"/>
        <v>0</v>
      </c>
      <c r="F2057" s="125">
        <f t="shared" si="65"/>
        <v>0</v>
      </c>
      <c r="G2057" s="123"/>
    </row>
    <row r="2058" spans="2:7" x14ac:dyDescent="0.2">
      <c r="B2058" s="124"/>
      <c r="C2058" s="126"/>
      <c r="D2058" s="124"/>
      <c r="E2058" s="121">
        <f t="shared" si="64"/>
        <v>0</v>
      </c>
      <c r="F2058" s="125">
        <f t="shared" si="65"/>
        <v>0</v>
      </c>
      <c r="G2058" s="123"/>
    </row>
    <row r="2059" spans="2:7" x14ac:dyDescent="0.2">
      <c r="B2059" s="124"/>
      <c r="C2059" s="126"/>
      <c r="D2059" s="124"/>
      <c r="E2059" s="121">
        <f t="shared" si="64"/>
        <v>0</v>
      </c>
      <c r="F2059" s="125">
        <f t="shared" si="65"/>
        <v>0</v>
      </c>
      <c r="G2059" s="123"/>
    </row>
    <row r="2060" spans="2:7" x14ac:dyDescent="0.2">
      <c r="B2060" s="124"/>
      <c r="C2060" s="126"/>
      <c r="D2060" s="124"/>
      <c r="E2060" s="121">
        <f t="shared" si="64"/>
        <v>0</v>
      </c>
      <c r="F2060" s="125">
        <f t="shared" si="65"/>
        <v>0</v>
      </c>
      <c r="G2060" s="123"/>
    </row>
    <row r="2061" spans="2:7" x14ac:dyDescent="0.2">
      <c r="B2061" s="124"/>
      <c r="C2061" s="126"/>
      <c r="D2061" s="124"/>
      <c r="E2061" s="121">
        <f t="shared" si="64"/>
        <v>0</v>
      </c>
      <c r="F2061" s="125">
        <f t="shared" si="65"/>
        <v>0</v>
      </c>
      <c r="G2061" s="123"/>
    </row>
    <row r="2062" spans="2:7" x14ac:dyDescent="0.2">
      <c r="B2062" s="124"/>
      <c r="C2062" s="126"/>
      <c r="D2062" s="124"/>
      <c r="E2062" s="121">
        <f t="shared" si="64"/>
        <v>0</v>
      </c>
      <c r="F2062" s="125">
        <f t="shared" si="65"/>
        <v>0</v>
      </c>
      <c r="G2062" s="123"/>
    </row>
    <row r="2063" spans="2:7" x14ac:dyDescent="0.2">
      <c r="B2063" s="124"/>
      <c r="C2063" s="126"/>
      <c r="D2063" s="124"/>
      <c r="E2063" s="121">
        <f t="shared" si="64"/>
        <v>0</v>
      </c>
      <c r="F2063" s="125">
        <f t="shared" si="65"/>
        <v>0</v>
      </c>
      <c r="G2063" s="123"/>
    </row>
    <row r="2064" spans="2:7" x14ac:dyDescent="0.2">
      <c r="B2064" s="124"/>
      <c r="C2064" s="126"/>
      <c r="D2064" s="124"/>
      <c r="E2064" s="121">
        <f t="shared" si="64"/>
        <v>0</v>
      </c>
      <c r="F2064" s="125">
        <f t="shared" si="65"/>
        <v>0</v>
      </c>
      <c r="G2064" s="123"/>
    </row>
    <row r="2065" spans="2:7" x14ac:dyDescent="0.2">
      <c r="B2065" s="124"/>
      <c r="C2065" s="126"/>
      <c r="D2065" s="124"/>
      <c r="E2065" s="121">
        <f t="shared" si="64"/>
        <v>0</v>
      </c>
      <c r="F2065" s="125">
        <f t="shared" si="65"/>
        <v>0</v>
      </c>
      <c r="G2065" s="123"/>
    </row>
    <row r="2066" spans="2:7" x14ac:dyDescent="0.2">
      <c r="B2066" s="124"/>
      <c r="C2066" s="126"/>
      <c r="D2066" s="124"/>
      <c r="E2066" s="121">
        <f t="shared" si="64"/>
        <v>0</v>
      </c>
      <c r="F2066" s="125">
        <f t="shared" si="65"/>
        <v>0</v>
      </c>
      <c r="G2066" s="123"/>
    </row>
    <row r="2067" spans="2:7" x14ac:dyDescent="0.2">
      <c r="B2067" s="124"/>
      <c r="C2067" s="126"/>
      <c r="D2067" s="124"/>
      <c r="E2067" s="121">
        <f t="shared" si="64"/>
        <v>0</v>
      </c>
      <c r="F2067" s="125">
        <f t="shared" si="65"/>
        <v>0</v>
      </c>
      <c r="G2067" s="123"/>
    </row>
    <row r="2068" spans="2:7" x14ac:dyDescent="0.2">
      <c r="B2068" s="124"/>
      <c r="C2068" s="126"/>
      <c r="D2068" s="124"/>
      <c r="E2068" s="121">
        <f t="shared" si="64"/>
        <v>0</v>
      </c>
      <c r="F2068" s="125">
        <f t="shared" si="65"/>
        <v>0</v>
      </c>
      <c r="G2068" s="123"/>
    </row>
    <row r="2069" spans="2:7" x14ac:dyDescent="0.2">
      <c r="B2069" s="124"/>
      <c r="C2069" s="126"/>
      <c r="D2069" s="124"/>
      <c r="E2069" s="121">
        <f t="shared" si="64"/>
        <v>0</v>
      </c>
      <c r="F2069" s="125">
        <f t="shared" si="65"/>
        <v>0</v>
      </c>
      <c r="G2069" s="123"/>
    </row>
    <row r="2070" spans="2:7" x14ac:dyDescent="0.2">
      <c r="B2070" s="124"/>
      <c r="C2070" s="126"/>
      <c r="D2070" s="124"/>
      <c r="E2070" s="121">
        <f t="shared" si="64"/>
        <v>0</v>
      </c>
      <c r="F2070" s="125">
        <f t="shared" si="65"/>
        <v>0</v>
      </c>
      <c r="G2070" s="123"/>
    </row>
    <row r="2071" spans="2:7" x14ac:dyDescent="0.2">
      <c r="B2071" s="124"/>
      <c r="C2071" s="126"/>
      <c r="D2071" s="124"/>
      <c r="E2071" s="121">
        <f t="shared" si="64"/>
        <v>0</v>
      </c>
      <c r="F2071" s="125">
        <f t="shared" si="65"/>
        <v>0</v>
      </c>
      <c r="G2071" s="123"/>
    </row>
    <row r="2072" spans="2:7" x14ac:dyDescent="0.2">
      <c r="B2072" s="124"/>
      <c r="C2072" s="126"/>
      <c r="D2072" s="124"/>
      <c r="E2072" s="121">
        <f t="shared" si="64"/>
        <v>0</v>
      </c>
      <c r="F2072" s="125">
        <f t="shared" si="65"/>
        <v>0</v>
      </c>
      <c r="G2072" s="123"/>
    </row>
    <row r="2073" spans="2:7" x14ac:dyDescent="0.2">
      <c r="B2073" s="124"/>
      <c r="C2073" s="126"/>
      <c r="D2073" s="124"/>
      <c r="E2073" s="121">
        <f t="shared" si="64"/>
        <v>0</v>
      </c>
      <c r="F2073" s="125">
        <f t="shared" si="65"/>
        <v>0</v>
      </c>
      <c r="G2073" s="123"/>
    </row>
    <row r="2074" spans="2:7" x14ac:dyDescent="0.2">
      <c r="B2074" s="124"/>
      <c r="C2074" s="126"/>
      <c r="D2074" s="124"/>
      <c r="E2074" s="121">
        <f t="shared" si="64"/>
        <v>0</v>
      </c>
      <c r="F2074" s="125">
        <f t="shared" si="65"/>
        <v>0</v>
      </c>
      <c r="G2074" s="123"/>
    </row>
    <row r="2075" spans="2:7" x14ac:dyDescent="0.2">
      <c r="B2075" s="124"/>
      <c r="C2075" s="126"/>
      <c r="D2075" s="124"/>
      <c r="E2075" s="121">
        <f t="shared" si="64"/>
        <v>0</v>
      </c>
      <c r="F2075" s="125">
        <f t="shared" si="65"/>
        <v>0</v>
      </c>
      <c r="G2075" s="123"/>
    </row>
    <row r="2076" spans="2:7" x14ac:dyDescent="0.2">
      <c r="B2076" s="124"/>
      <c r="C2076" s="126"/>
      <c r="D2076" s="124"/>
      <c r="E2076" s="121">
        <f t="shared" si="64"/>
        <v>0</v>
      </c>
      <c r="F2076" s="125">
        <f t="shared" si="65"/>
        <v>0</v>
      </c>
      <c r="G2076" s="123"/>
    </row>
    <row r="2077" spans="2:7" x14ac:dyDescent="0.2">
      <c r="B2077" s="124"/>
      <c r="C2077" s="126"/>
      <c r="D2077" s="124"/>
      <c r="E2077" s="121">
        <f t="shared" si="64"/>
        <v>0</v>
      </c>
      <c r="F2077" s="125">
        <f t="shared" si="65"/>
        <v>0</v>
      </c>
      <c r="G2077" s="123"/>
    </row>
    <row r="2078" spans="2:7" x14ac:dyDescent="0.2">
      <c r="B2078" s="124"/>
      <c r="C2078" s="126"/>
      <c r="D2078" s="124"/>
      <c r="E2078" s="121">
        <f t="shared" si="64"/>
        <v>0</v>
      </c>
      <c r="F2078" s="125">
        <f t="shared" si="65"/>
        <v>0</v>
      </c>
      <c r="G2078" s="123"/>
    </row>
    <row r="2079" spans="2:7" x14ac:dyDescent="0.2">
      <c r="B2079" s="124"/>
      <c r="C2079" s="126"/>
      <c r="D2079" s="124"/>
      <c r="E2079" s="121">
        <f t="shared" si="64"/>
        <v>0</v>
      </c>
      <c r="F2079" s="125">
        <f t="shared" si="65"/>
        <v>0</v>
      </c>
      <c r="G2079" s="123"/>
    </row>
    <row r="2080" spans="2:7" x14ac:dyDescent="0.2">
      <c r="B2080" s="124"/>
      <c r="C2080" s="126"/>
      <c r="D2080" s="124"/>
      <c r="E2080" s="121">
        <f t="shared" si="64"/>
        <v>0</v>
      </c>
      <c r="F2080" s="125">
        <f t="shared" si="65"/>
        <v>0</v>
      </c>
      <c r="G2080" s="123"/>
    </row>
    <row r="2081" spans="2:7" x14ac:dyDescent="0.2">
      <c r="B2081" s="124"/>
      <c r="C2081" s="126"/>
      <c r="D2081" s="124"/>
      <c r="E2081" s="121">
        <f t="shared" si="64"/>
        <v>0</v>
      </c>
      <c r="F2081" s="125">
        <f t="shared" si="65"/>
        <v>0</v>
      </c>
      <c r="G2081" s="123"/>
    </row>
    <row r="2082" spans="2:7" x14ac:dyDescent="0.2">
      <c r="B2082" s="124"/>
      <c r="C2082" s="126"/>
      <c r="D2082" s="124"/>
      <c r="E2082" s="121">
        <f t="shared" si="64"/>
        <v>0</v>
      </c>
      <c r="F2082" s="125">
        <f t="shared" si="65"/>
        <v>0</v>
      </c>
      <c r="G2082" s="123"/>
    </row>
    <row r="2083" spans="2:7" x14ac:dyDescent="0.2">
      <c r="B2083" s="124"/>
      <c r="C2083" s="126"/>
      <c r="D2083" s="124"/>
      <c r="E2083" s="121">
        <f t="shared" si="64"/>
        <v>0</v>
      </c>
      <c r="F2083" s="125">
        <f t="shared" si="65"/>
        <v>0</v>
      </c>
      <c r="G2083" s="123"/>
    </row>
    <row r="2084" spans="2:7" x14ac:dyDescent="0.2">
      <c r="B2084" s="124"/>
      <c r="C2084" s="126"/>
      <c r="D2084" s="124"/>
      <c r="E2084" s="121">
        <f t="shared" si="64"/>
        <v>0</v>
      </c>
      <c r="F2084" s="125">
        <f t="shared" si="65"/>
        <v>0</v>
      </c>
      <c r="G2084" s="123"/>
    </row>
    <row r="2085" spans="2:7" x14ac:dyDescent="0.2">
      <c r="B2085" s="124"/>
      <c r="C2085" s="126"/>
      <c r="D2085" s="124"/>
      <c r="E2085" s="121">
        <f t="shared" si="64"/>
        <v>0</v>
      </c>
      <c r="F2085" s="125">
        <f t="shared" si="65"/>
        <v>0</v>
      </c>
      <c r="G2085" s="123"/>
    </row>
    <row r="2086" spans="2:7" x14ac:dyDescent="0.2">
      <c r="B2086" s="124"/>
      <c r="C2086" s="126"/>
      <c r="D2086" s="124"/>
      <c r="E2086" s="121">
        <f t="shared" si="64"/>
        <v>0</v>
      </c>
      <c r="F2086" s="125">
        <f t="shared" si="65"/>
        <v>0</v>
      </c>
      <c r="G2086" s="123"/>
    </row>
    <row r="2087" spans="2:7" x14ac:dyDescent="0.2">
      <c r="B2087" s="124"/>
      <c r="C2087" s="126"/>
      <c r="D2087" s="124"/>
      <c r="E2087" s="121">
        <f t="shared" si="64"/>
        <v>0</v>
      </c>
      <c r="F2087" s="125">
        <f t="shared" si="65"/>
        <v>0</v>
      </c>
      <c r="G2087" s="123"/>
    </row>
    <row r="2088" spans="2:7" x14ac:dyDescent="0.2">
      <c r="B2088" s="124"/>
      <c r="C2088" s="126"/>
      <c r="D2088" s="124"/>
      <c r="E2088" s="121">
        <f t="shared" si="64"/>
        <v>0</v>
      </c>
      <c r="F2088" s="125">
        <f t="shared" si="65"/>
        <v>0</v>
      </c>
      <c r="G2088" s="123"/>
    </row>
    <row r="2089" spans="2:7" x14ac:dyDescent="0.2">
      <c r="B2089" s="124"/>
      <c r="C2089" s="126"/>
      <c r="D2089" s="124"/>
      <c r="E2089" s="121">
        <f t="shared" si="64"/>
        <v>0</v>
      </c>
      <c r="F2089" s="125">
        <f t="shared" si="65"/>
        <v>0</v>
      </c>
      <c r="G2089" s="123"/>
    </row>
    <row r="2090" spans="2:7" x14ac:dyDescent="0.2">
      <c r="B2090" s="124"/>
      <c r="C2090" s="126"/>
      <c r="D2090" s="124"/>
      <c r="E2090" s="121">
        <f t="shared" si="64"/>
        <v>0</v>
      </c>
      <c r="F2090" s="125">
        <f t="shared" si="65"/>
        <v>0</v>
      </c>
      <c r="G2090" s="123"/>
    </row>
    <row r="2091" spans="2:7" x14ac:dyDescent="0.2">
      <c r="B2091" s="124"/>
      <c r="C2091" s="126"/>
      <c r="D2091" s="124"/>
      <c r="E2091" s="121">
        <f t="shared" si="64"/>
        <v>0</v>
      </c>
      <c r="F2091" s="125">
        <f t="shared" si="65"/>
        <v>0</v>
      </c>
      <c r="G2091" s="123"/>
    </row>
    <row r="2092" spans="2:7" x14ac:dyDescent="0.2">
      <c r="B2092" s="124"/>
      <c r="C2092" s="126"/>
      <c r="D2092" s="124"/>
      <c r="E2092" s="121">
        <f t="shared" si="64"/>
        <v>0</v>
      </c>
      <c r="F2092" s="125">
        <f t="shared" si="65"/>
        <v>0</v>
      </c>
      <c r="G2092" s="123"/>
    </row>
    <row r="2093" spans="2:7" x14ac:dyDescent="0.2">
      <c r="B2093" s="124"/>
      <c r="C2093" s="126"/>
      <c r="D2093" s="124"/>
      <c r="E2093" s="121">
        <f t="shared" si="64"/>
        <v>0</v>
      </c>
      <c r="F2093" s="125">
        <f t="shared" si="65"/>
        <v>0</v>
      </c>
      <c r="G2093" s="123"/>
    </row>
    <row r="2094" spans="2:7" x14ac:dyDescent="0.2">
      <c r="B2094" s="124"/>
      <c r="C2094" s="126"/>
      <c r="D2094" s="124"/>
      <c r="E2094" s="121">
        <f t="shared" si="64"/>
        <v>0</v>
      </c>
      <c r="F2094" s="125">
        <f t="shared" si="65"/>
        <v>0</v>
      </c>
      <c r="G2094" s="123"/>
    </row>
    <row r="2095" spans="2:7" x14ac:dyDescent="0.2">
      <c r="B2095" s="124"/>
      <c r="C2095" s="126"/>
      <c r="D2095" s="124"/>
      <c r="E2095" s="121">
        <f t="shared" si="64"/>
        <v>0</v>
      </c>
      <c r="F2095" s="125">
        <f t="shared" si="65"/>
        <v>0</v>
      </c>
      <c r="G2095" s="123"/>
    </row>
    <row r="2096" spans="2:7" x14ac:dyDescent="0.2">
      <c r="B2096" s="124"/>
      <c r="C2096" s="126"/>
      <c r="D2096" s="124"/>
      <c r="E2096" s="121">
        <f t="shared" si="64"/>
        <v>0</v>
      </c>
      <c r="F2096" s="125">
        <f t="shared" si="65"/>
        <v>0</v>
      </c>
      <c r="G2096" s="123"/>
    </row>
    <row r="2097" spans="2:7" x14ac:dyDescent="0.2">
      <c r="B2097" s="124"/>
      <c r="C2097" s="126"/>
      <c r="D2097" s="124"/>
      <c r="E2097" s="121">
        <f t="shared" si="64"/>
        <v>0</v>
      </c>
      <c r="F2097" s="125">
        <f t="shared" si="65"/>
        <v>0</v>
      </c>
      <c r="G2097" s="123"/>
    </row>
    <row r="2098" spans="2:7" x14ac:dyDescent="0.2">
      <c r="B2098" s="124"/>
      <c r="C2098" s="126"/>
      <c r="D2098" s="124"/>
      <c r="E2098" s="121">
        <f t="shared" si="64"/>
        <v>0</v>
      </c>
      <c r="F2098" s="125">
        <f t="shared" si="65"/>
        <v>0</v>
      </c>
      <c r="G2098" s="123"/>
    </row>
    <row r="2099" spans="2:7" x14ac:dyDescent="0.2">
      <c r="B2099" s="124"/>
      <c r="C2099" s="126"/>
      <c r="D2099" s="124"/>
      <c r="E2099" s="121">
        <f t="shared" si="64"/>
        <v>0</v>
      </c>
      <c r="F2099" s="125">
        <f t="shared" si="65"/>
        <v>0</v>
      </c>
      <c r="G2099" s="123"/>
    </row>
    <row r="2100" spans="2:7" x14ac:dyDescent="0.2">
      <c r="B2100" s="124"/>
      <c r="C2100" s="126"/>
      <c r="D2100" s="124"/>
      <c r="E2100" s="121">
        <f t="shared" si="64"/>
        <v>0</v>
      </c>
      <c r="F2100" s="125">
        <f t="shared" si="65"/>
        <v>0</v>
      </c>
      <c r="G2100" s="123"/>
    </row>
    <row r="2101" spans="2:7" x14ac:dyDescent="0.2">
      <c r="B2101" s="124"/>
      <c r="C2101" s="126"/>
      <c r="D2101" s="124"/>
      <c r="E2101" s="121">
        <f t="shared" ref="E2101:E2164" si="66">IFERROR(VLOOKUP(C2101,GILookup,2,FALSE),0)</f>
        <v>0</v>
      </c>
      <c r="F2101" s="125">
        <f t="shared" ref="F2101:F2164" si="67">SUM(E2101*D2101)</f>
        <v>0</v>
      </c>
      <c r="G2101" s="123"/>
    </row>
    <row r="2102" spans="2:7" x14ac:dyDescent="0.2">
      <c r="B2102" s="124"/>
      <c r="C2102" s="126"/>
      <c r="D2102" s="124"/>
      <c r="E2102" s="121">
        <f t="shared" si="66"/>
        <v>0</v>
      </c>
      <c r="F2102" s="125">
        <f t="shared" si="67"/>
        <v>0</v>
      </c>
      <c r="G2102" s="123"/>
    </row>
    <row r="2103" spans="2:7" x14ac:dyDescent="0.2">
      <c r="B2103" s="124"/>
      <c r="C2103" s="126"/>
      <c r="D2103" s="124"/>
      <c r="E2103" s="121">
        <f t="shared" si="66"/>
        <v>0</v>
      </c>
      <c r="F2103" s="125">
        <f t="shared" si="67"/>
        <v>0</v>
      </c>
      <c r="G2103" s="123"/>
    </row>
    <row r="2104" spans="2:7" x14ac:dyDescent="0.2">
      <c r="B2104" s="124"/>
      <c r="C2104" s="126"/>
      <c r="D2104" s="124"/>
      <c r="E2104" s="121">
        <f t="shared" si="66"/>
        <v>0</v>
      </c>
      <c r="F2104" s="125">
        <f t="shared" si="67"/>
        <v>0</v>
      </c>
      <c r="G2104" s="123"/>
    </row>
    <row r="2105" spans="2:7" x14ac:dyDescent="0.2">
      <c r="B2105" s="124"/>
      <c r="C2105" s="126"/>
      <c r="D2105" s="124"/>
      <c r="E2105" s="121">
        <f t="shared" si="66"/>
        <v>0</v>
      </c>
      <c r="F2105" s="125">
        <f t="shared" si="67"/>
        <v>0</v>
      </c>
      <c r="G2105" s="123"/>
    </row>
    <row r="2106" spans="2:7" x14ac:dyDescent="0.2">
      <c r="B2106" s="124"/>
      <c r="C2106" s="126"/>
      <c r="D2106" s="124"/>
      <c r="E2106" s="121">
        <f t="shared" si="66"/>
        <v>0</v>
      </c>
      <c r="F2106" s="125">
        <f t="shared" si="67"/>
        <v>0</v>
      </c>
      <c r="G2106" s="123"/>
    </row>
    <row r="2107" spans="2:7" x14ac:dyDescent="0.2">
      <c r="B2107" s="124"/>
      <c r="C2107" s="126"/>
      <c r="D2107" s="124"/>
      <c r="E2107" s="121">
        <f t="shared" si="66"/>
        <v>0</v>
      </c>
      <c r="F2107" s="125">
        <f t="shared" si="67"/>
        <v>0</v>
      </c>
      <c r="G2107" s="123"/>
    </row>
    <row r="2108" spans="2:7" x14ac:dyDescent="0.2">
      <c r="B2108" s="124"/>
      <c r="C2108" s="126"/>
      <c r="D2108" s="124"/>
      <c r="E2108" s="121">
        <f t="shared" si="66"/>
        <v>0</v>
      </c>
      <c r="F2108" s="125">
        <f t="shared" si="67"/>
        <v>0</v>
      </c>
      <c r="G2108" s="123"/>
    </row>
    <row r="2109" spans="2:7" x14ac:dyDescent="0.2">
      <c r="B2109" s="124"/>
      <c r="C2109" s="126"/>
      <c r="D2109" s="124"/>
      <c r="E2109" s="121">
        <f t="shared" si="66"/>
        <v>0</v>
      </c>
      <c r="F2109" s="125">
        <f t="shared" si="67"/>
        <v>0</v>
      </c>
      <c r="G2109" s="123"/>
    </row>
    <row r="2110" spans="2:7" x14ac:dyDescent="0.2">
      <c r="B2110" s="124"/>
      <c r="C2110" s="126"/>
      <c r="D2110" s="124"/>
      <c r="E2110" s="121">
        <f t="shared" si="66"/>
        <v>0</v>
      </c>
      <c r="F2110" s="125">
        <f t="shared" si="67"/>
        <v>0</v>
      </c>
      <c r="G2110" s="123"/>
    </row>
    <row r="2111" spans="2:7" x14ac:dyDescent="0.2">
      <c r="B2111" s="124"/>
      <c r="C2111" s="126"/>
      <c r="D2111" s="124"/>
      <c r="E2111" s="121">
        <f t="shared" si="66"/>
        <v>0</v>
      </c>
      <c r="F2111" s="125">
        <f t="shared" si="67"/>
        <v>0</v>
      </c>
      <c r="G2111" s="123"/>
    </row>
    <row r="2112" spans="2:7" x14ac:dyDescent="0.2">
      <c r="B2112" s="124"/>
      <c r="C2112" s="126"/>
      <c r="D2112" s="124"/>
      <c r="E2112" s="121">
        <f t="shared" si="66"/>
        <v>0</v>
      </c>
      <c r="F2112" s="125">
        <f t="shared" si="67"/>
        <v>0</v>
      </c>
      <c r="G2112" s="123"/>
    </row>
    <row r="2113" spans="2:7" x14ac:dyDescent="0.2">
      <c r="B2113" s="124"/>
      <c r="C2113" s="126"/>
      <c r="D2113" s="124"/>
      <c r="E2113" s="121">
        <f t="shared" si="66"/>
        <v>0</v>
      </c>
      <c r="F2113" s="125">
        <f t="shared" si="67"/>
        <v>0</v>
      </c>
      <c r="G2113" s="123"/>
    </row>
    <row r="2114" spans="2:7" x14ac:dyDescent="0.2">
      <c r="B2114" s="124"/>
      <c r="C2114" s="126"/>
      <c r="D2114" s="124"/>
      <c r="E2114" s="121">
        <f t="shared" si="66"/>
        <v>0</v>
      </c>
      <c r="F2114" s="125">
        <f t="shared" si="67"/>
        <v>0</v>
      </c>
      <c r="G2114" s="123"/>
    </row>
    <row r="2115" spans="2:7" x14ac:dyDescent="0.2">
      <c r="B2115" s="124"/>
      <c r="C2115" s="126"/>
      <c r="D2115" s="124"/>
      <c r="E2115" s="121">
        <f t="shared" si="66"/>
        <v>0</v>
      </c>
      <c r="F2115" s="125">
        <f t="shared" si="67"/>
        <v>0</v>
      </c>
      <c r="G2115" s="123"/>
    </row>
    <row r="2116" spans="2:7" x14ac:dyDescent="0.2">
      <c r="B2116" s="124"/>
      <c r="C2116" s="126"/>
      <c r="D2116" s="124"/>
      <c r="E2116" s="121">
        <f t="shared" si="66"/>
        <v>0</v>
      </c>
      <c r="F2116" s="125">
        <f t="shared" si="67"/>
        <v>0</v>
      </c>
      <c r="G2116" s="123"/>
    </row>
    <row r="2117" spans="2:7" x14ac:dyDescent="0.2">
      <c r="B2117" s="124"/>
      <c r="C2117" s="126"/>
      <c r="D2117" s="124"/>
      <c r="E2117" s="121">
        <f t="shared" si="66"/>
        <v>0</v>
      </c>
      <c r="F2117" s="125">
        <f t="shared" si="67"/>
        <v>0</v>
      </c>
      <c r="G2117" s="123"/>
    </row>
    <row r="2118" spans="2:7" x14ac:dyDescent="0.2">
      <c r="B2118" s="124"/>
      <c r="C2118" s="126"/>
      <c r="D2118" s="124"/>
      <c r="E2118" s="121">
        <f t="shared" si="66"/>
        <v>0</v>
      </c>
      <c r="F2118" s="125">
        <f t="shared" si="67"/>
        <v>0</v>
      </c>
      <c r="G2118" s="123"/>
    </row>
    <row r="2119" spans="2:7" x14ac:dyDescent="0.2">
      <c r="B2119" s="124"/>
      <c r="C2119" s="126"/>
      <c r="D2119" s="124"/>
      <c r="E2119" s="121">
        <f t="shared" si="66"/>
        <v>0</v>
      </c>
      <c r="F2119" s="125">
        <f t="shared" si="67"/>
        <v>0</v>
      </c>
      <c r="G2119" s="123"/>
    </row>
    <row r="2120" spans="2:7" x14ac:dyDescent="0.2">
      <c r="B2120" s="124"/>
      <c r="C2120" s="126"/>
      <c r="D2120" s="124"/>
      <c r="E2120" s="121">
        <f t="shared" si="66"/>
        <v>0</v>
      </c>
      <c r="F2120" s="125">
        <f t="shared" si="67"/>
        <v>0</v>
      </c>
      <c r="G2120" s="123"/>
    </row>
    <row r="2121" spans="2:7" x14ac:dyDescent="0.2">
      <c r="B2121" s="124"/>
      <c r="C2121" s="126"/>
      <c r="D2121" s="124"/>
      <c r="E2121" s="121">
        <f t="shared" si="66"/>
        <v>0</v>
      </c>
      <c r="F2121" s="125">
        <f t="shared" si="67"/>
        <v>0</v>
      </c>
      <c r="G2121" s="123"/>
    </row>
    <row r="2122" spans="2:7" x14ac:dyDescent="0.2">
      <c r="B2122" s="124"/>
      <c r="C2122" s="126"/>
      <c r="D2122" s="124"/>
      <c r="E2122" s="121">
        <f t="shared" si="66"/>
        <v>0</v>
      </c>
      <c r="F2122" s="125">
        <f t="shared" si="67"/>
        <v>0</v>
      </c>
      <c r="G2122" s="123"/>
    </row>
    <row r="2123" spans="2:7" x14ac:dyDescent="0.2">
      <c r="B2123" s="124"/>
      <c r="C2123" s="126"/>
      <c r="D2123" s="124"/>
      <c r="E2123" s="121">
        <f t="shared" si="66"/>
        <v>0</v>
      </c>
      <c r="F2123" s="125">
        <f t="shared" si="67"/>
        <v>0</v>
      </c>
      <c r="G2123" s="123"/>
    </row>
    <row r="2124" spans="2:7" x14ac:dyDescent="0.2">
      <c r="B2124" s="124"/>
      <c r="C2124" s="126"/>
      <c r="D2124" s="124"/>
      <c r="E2124" s="121">
        <f t="shared" si="66"/>
        <v>0</v>
      </c>
      <c r="F2124" s="125">
        <f t="shared" si="67"/>
        <v>0</v>
      </c>
      <c r="G2124" s="123"/>
    </row>
    <row r="2125" spans="2:7" x14ac:dyDescent="0.2">
      <c r="B2125" s="124"/>
      <c r="C2125" s="126"/>
      <c r="D2125" s="124"/>
      <c r="E2125" s="121">
        <f t="shared" si="66"/>
        <v>0</v>
      </c>
      <c r="F2125" s="125">
        <f t="shared" si="67"/>
        <v>0</v>
      </c>
      <c r="G2125" s="123"/>
    </row>
    <row r="2126" spans="2:7" x14ac:dyDescent="0.2">
      <c r="B2126" s="124"/>
      <c r="C2126" s="126"/>
      <c r="D2126" s="124"/>
      <c r="E2126" s="121">
        <f t="shared" si="66"/>
        <v>0</v>
      </c>
      <c r="F2126" s="125">
        <f t="shared" si="67"/>
        <v>0</v>
      </c>
      <c r="G2126" s="123"/>
    </row>
    <row r="2127" spans="2:7" x14ac:dyDescent="0.2">
      <c r="B2127" s="124"/>
      <c r="C2127" s="126"/>
      <c r="D2127" s="124"/>
      <c r="E2127" s="121">
        <f t="shared" si="66"/>
        <v>0</v>
      </c>
      <c r="F2127" s="125">
        <f t="shared" si="67"/>
        <v>0</v>
      </c>
      <c r="G2127" s="123"/>
    </row>
    <row r="2128" spans="2:7" x14ac:dyDescent="0.2">
      <c r="B2128" s="124"/>
      <c r="C2128" s="126"/>
      <c r="D2128" s="124"/>
      <c r="E2128" s="121">
        <f t="shared" si="66"/>
        <v>0</v>
      </c>
      <c r="F2128" s="125">
        <f t="shared" si="67"/>
        <v>0</v>
      </c>
      <c r="G2128" s="123"/>
    </row>
    <row r="2129" spans="2:7" x14ac:dyDescent="0.2">
      <c r="B2129" s="124"/>
      <c r="C2129" s="126"/>
      <c r="D2129" s="124"/>
      <c r="E2129" s="121">
        <f t="shared" si="66"/>
        <v>0</v>
      </c>
      <c r="F2129" s="125">
        <f t="shared" si="67"/>
        <v>0</v>
      </c>
      <c r="G2129" s="123"/>
    </row>
    <row r="2130" spans="2:7" x14ac:dyDescent="0.2">
      <c r="B2130" s="124"/>
      <c r="C2130" s="126"/>
      <c r="D2130" s="124"/>
      <c r="E2130" s="121">
        <f t="shared" si="66"/>
        <v>0</v>
      </c>
      <c r="F2130" s="125">
        <f t="shared" si="67"/>
        <v>0</v>
      </c>
      <c r="G2130" s="123"/>
    </row>
    <row r="2131" spans="2:7" x14ac:dyDescent="0.2">
      <c r="B2131" s="124"/>
      <c r="C2131" s="126"/>
      <c r="D2131" s="124"/>
      <c r="E2131" s="121">
        <f t="shared" si="66"/>
        <v>0</v>
      </c>
      <c r="F2131" s="125">
        <f t="shared" si="67"/>
        <v>0</v>
      </c>
      <c r="G2131" s="123"/>
    </row>
    <row r="2132" spans="2:7" x14ac:dyDescent="0.2">
      <c r="B2132" s="124"/>
      <c r="C2132" s="126"/>
      <c r="D2132" s="124"/>
      <c r="E2132" s="121">
        <f t="shared" si="66"/>
        <v>0</v>
      </c>
      <c r="F2132" s="125">
        <f t="shared" si="67"/>
        <v>0</v>
      </c>
      <c r="G2132" s="123"/>
    </row>
    <row r="2133" spans="2:7" x14ac:dyDescent="0.2">
      <c r="B2133" s="124"/>
      <c r="C2133" s="126"/>
      <c r="D2133" s="124"/>
      <c r="E2133" s="121">
        <f t="shared" si="66"/>
        <v>0</v>
      </c>
      <c r="F2133" s="125">
        <f t="shared" si="67"/>
        <v>0</v>
      </c>
      <c r="G2133" s="123"/>
    </row>
    <row r="2134" spans="2:7" x14ac:dyDescent="0.2">
      <c r="B2134" s="124"/>
      <c r="C2134" s="126"/>
      <c r="D2134" s="124"/>
      <c r="E2134" s="121">
        <f t="shared" si="66"/>
        <v>0</v>
      </c>
      <c r="F2134" s="125">
        <f t="shared" si="67"/>
        <v>0</v>
      </c>
      <c r="G2134" s="123"/>
    </row>
    <row r="2135" spans="2:7" x14ac:dyDescent="0.2">
      <c r="B2135" s="124"/>
      <c r="C2135" s="126"/>
      <c r="D2135" s="124"/>
      <c r="E2135" s="121">
        <f t="shared" si="66"/>
        <v>0</v>
      </c>
      <c r="F2135" s="125">
        <f t="shared" si="67"/>
        <v>0</v>
      </c>
      <c r="G2135" s="123"/>
    </row>
    <row r="2136" spans="2:7" x14ac:dyDescent="0.2">
      <c r="B2136" s="124"/>
      <c r="C2136" s="126"/>
      <c r="D2136" s="124"/>
      <c r="E2136" s="121">
        <f t="shared" si="66"/>
        <v>0</v>
      </c>
      <c r="F2136" s="125">
        <f t="shared" si="67"/>
        <v>0</v>
      </c>
      <c r="G2136" s="123"/>
    </row>
    <row r="2137" spans="2:7" x14ac:dyDescent="0.2">
      <c r="B2137" s="124"/>
      <c r="C2137" s="126"/>
      <c r="D2137" s="124"/>
      <c r="E2137" s="121">
        <f t="shared" si="66"/>
        <v>0</v>
      </c>
      <c r="F2137" s="125">
        <f t="shared" si="67"/>
        <v>0</v>
      </c>
      <c r="G2137" s="123"/>
    </row>
    <row r="2138" spans="2:7" x14ac:dyDescent="0.2">
      <c r="B2138" s="124"/>
      <c r="C2138" s="126"/>
      <c r="D2138" s="124"/>
      <c r="E2138" s="121">
        <f t="shared" si="66"/>
        <v>0</v>
      </c>
      <c r="F2138" s="125">
        <f t="shared" si="67"/>
        <v>0</v>
      </c>
      <c r="G2138" s="123"/>
    </row>
    <row r="2139" spans="2:7" x14ac:dyDescent="0.2">
      <c r="B2139" s="124"/>
      <c r="C2139" s="126"/>
      <c r="D2139" s="124"/>
      <c r="E2139" s="121">
        <f t="shared" si="66"/>
        <v>0</v>
      </c>
      <c r="F2139" s="125">
        <f t="shared" si="67"/>
        <v>0</v>
      </c>
      <c r="G2139" s="123"/>
    </row>
    <row r="2140" spans="2:7" x14ac:dyDescent="0.2">
      <c r="B2140" s="124"/>
      <c r="C2140" s="126"/>
      <c r="D2140" s="124"/>
      <c r="E2140" s="121">
        <f t="shared" si="66"/>
        <v>0</v>
      </c>
      <c r="F2140" s="125">
        <f t="shared" si="67"/>
        <v>0</v>
      </c>
      <c r="G2140" s="123"/>
    </row>
    <row r="2141" spans="2:7" x14ac:dyDescent="0.2">
      <c r="B2141" s="124"/>
      <c r="C2141" s="126"/>
      <c r="D2141" s="124"/>
      <c r="E2141" s="121">
        <f t="shared" si="66"/>
        <v>0</v>
      </c>
      <c r="F2141" s="125">
        <f t="shared" si="67"/>
        <v>0</v>
      </c>
      <c r="G2141" s="123"/>
    </row>
    <row r="2142" spans="2:7" x14ac:dyDescent="0.2">
      <c r="B2142" s="124"/>
      <c r="C2142" s="126"/>
      <c r="D2142" s="124"/>
      <c r="E2142" s="121">
        <f t="shared" si="66"/>
        <v>0</v>
      </c>
      <c r="F2142" s="125">
        <f t="shared" si="67"/>
        <v>0</v>
      </c>
      <c r="G2142" s="123"/>
    </row>
    <row r="2143" spans="2:7" x14ac:dyDescent="0.2">
      <c r="B2143" s="124"/>
      <c r="C2143" s="126"/>
      <c r="D2143" s="124"/>
      <c r="E2143" s="121">
        <f t="shared" si="66"/>
        <v>0</v>
      </c>
      <c r="F2143" s="125">
        <f t="shared" si="67"/>
        <v>0</v>
      </c>
      <c r="G2143" s="123"/>
    </row>
    <row r="2144" spans="2:7" x14ac:dyDescent="0.2">
      <c r="B2144" s="124"/>
      <c r="C2144" s="126"/>
      <c r="D2144" s="124"/>
      <c r="E2144" s="121">
        <f t="shared" si="66"/>
        <v>0</v>
      </c>
      <c r="F2144" s="125">
        <f t="shared" si="67"/>
        <v>0</v>
      </c>
      <c r="G2144" s="123"/>
    </row>
    <row r="2145" spans="2:7" x14ac:dyDescent="0.2">
      <c r="B2145" s="124"/>
      <c r="C2145" s="126"/>
      <c r="D2145" s="124"/>
      <c r="E2145" s="121">
        <f t="shared" si="66"/>
        <v>0</v>
      </c>
      <c r="F2145" s="125">
        <f t="shared" si="67"/>
        <v>0</v>
      </c>
      <c r="G2145" s="123"/>
    </row>
    <row r="2146" spans="2:7" x14ac:dyDescent="0.2">
      <c r="B2146" s="124"/>
      <c r="C2146" s="126"/>
      <c r="D2146" s="124"/>
      <c r="E2146" s="121">
        <f t="shared" si="66"/>
        <v>0</v>
      </c>
      <c r="F2146" s="125">
        <f t="shared" si="67"/>
        <v>0</v>
      </c>
      <c r="G2146" s="123"/>
    </row>
    <row r="2147" spans="2:7" x14ac:dyDescent="0.2">
      <c r="B2147" s="124"/>
      <c r="C2147" s="126"/>
      <c r="D2147" s="124"/>
      <c r="E2147" s="121">
        <f t="shared" si="66"/>
        <v>0</v>
      </c>
      <c r="F2147" s="125">
        <f t="shared" si="67"/>
        <v>0</v>
      </c>
      <c r="G2147" s="123"/>
    </row>
    <row r="2148" spans="2:7" x14ac:dyDescent="0.2">
      <c r="B2148" s="124"/>
      <c r="C2148" s="126"/>
      <c r="D2148" s="124"/>
      <c r="E2148" s="121">
        <f t="shared" si="66"/>
        <v>0</v>
      </c>
      <c r="F2148" s="125">
        <f t="shared" si="67"/>
        <v>0</v>
      </c>
      <c r="G2148" s="123"/>
    </row>
    <row r="2149" spans="2:7" x14ac:dyDescent="0.2">
      <c r="B2149" s="124"/>
      <c r="C2149" s="126"/>
      <c r="D2149" s="124"/>
      <c r="E2149" s="121">
        <f t="shared" si="66"/>
        <v>0</v>
      </c>
      <c r="F2149" s="125">
        <f t="shared" si="67"/>
        <v>0</v>
      </c>
      <c r="G2149" s="123"/>
    </row>
    <row r="2150" spans="2:7" x14ac:dyDescent="0.2">
      <c r="B2150" s="124"/>
      <c r="C2150" s="126"/>
      <c r="D2150" s="124"/>
      <c r="E2150" s="121">
        <f t="shared" si="66"/>
        <v>0</v>
      </c>
      <c r="F2150" s="125">
        <f t="shared" si="67"/>
        <v>0</v>
      </c>
      <c r="G2150" s="123"/>
    </row>
    <row r="2151" spans="2:7" x14ac:dyDescent="0.2">
      <c r="B2151" s="124"/>
      <c r="C2151" s="126"/>
      <c r="D2151" s="124"/>
      <c r="E2151" s="121">
        <f t="shared" si="66"/>
        <v>0</v>
      </c>
      <c r="F2151" s="125">
        <f t="shared" si="67"/>
        <v>0</v>
      </c>
      <c r="G2151" s="123"/>
    </row>
    <row r="2152" spans="2:7" x14ac:dyDescent="0.2">
      <c r="B2152" s="124"/>
      <c r="C2152" s="126"/>
      <c r="D2152" s="124"/>
      <c r="E2152" s="121">
        <f t="shared" si="66"/>
        <v>0</v>
      </c>
      <c r="F2152" s="125">
        <f t="shared" si="67"/>
        <v>0</v>
      </c>
      <c r="G2152" s="123"/>
    </row>
    <row r="2153" spans="2:7" x14ac:dyDescent="0.2">
      <c r="B2153" s="124"/>
      <c r="C2153" s="126"/>
      <c r="D2153" s="124"/>
      <c r="E2153" s="121">
        <f t="shared" si="66"/>
        <v>0</v>
      </c>
      <c r="F2153" s="125">
        <f t="shared" si="67"/>
        <v>0</v>
      </c>
      <c r="G2153" s="123"/>
    </row>
    <row r="2154" spans="2:7" x14ac:dyDescent="0.2">
      <c r="B2154" s="124"/>
      <c r="C2154" s="126"/>
      <c r="D2154" s="124"/>
      <c r="E2154" s="121">
        <f t="shared" si="66"/>
        <v>0</v>
      </c>
      <c r="F2154" s="125">
        <f t="shared" si="67"/>
        <v>0</v>
      </c>
      <c r="G2154" s="123"/>
    </row>
    <row r="2155" spans="2:7" x14ac:dyDescent="0.2">
      <c r="B2155" s="124"/>
      <c r="C2155" s="126"/>
      <c r="D2155" s="124"/>
      <c r="E2155" s="121">
        <f t="shared" si="66"/>
        <v>0</v>
      </c>
      <c r="F2155" s="125">
        <f t="shared" si="67"/>
        <v>0</v>
      </c>
      <c r="G2155" s="123"/>
    </row>
    <row r="2156" spans="2:7" x14ac:dyDescent="0.2">
      <c r="B2156" s="124"/>
      <c r="C2156" s="126"/>
      <c r="D2156" s="124"/>
      <c r="E2156" s="121">
        <f t="shared" si="66"/>
        <v>0</v>
      </c>
      <c r="F2156" s="125">
        <f t="shared" si="67"/>
        <v>0</v>
      </c>
      <c r="G2156" s="123"/>
    </row>
    <row r="2157" spans="2:7" x14ac:dyDescent="0.2">
      <c r="B2157" s="124"/>
      <c r="C2157" s="126"/>
      <c r="D2157" s="124"/>
      <c r="E2157" s="121">
        <f t="shared" si="66"/>
        <v>0</v>
      </c>
      <c r="F2157" s="125">
        <f t="shared" si="67"/>
        <v>0</v>
      </c>
      <c r="G2157" s="123"/>
    </row>
    <row r="2158" spans="2:7" x14ac:dyDescent="0.2">
      <c r="B2158" s="124"/>
      <c r="C2158" s="126"/>
      <c r="D2158" s="124"/>
      <c r="E2158" s="121">
        <f t="shared" si="66"/>
        <v>0</v>
      </c>
      <c r="F2158" s="125">
        <f t="shared" si="67"/>
        <v>0</v>
      </c>
      <c r="G2158" s="123"/>
    </row>
    <row r="2159" spans="2:7" x14ac:dyDescent="0.2">
      <c r="B2159" s="124"/>
      <c r="C2159" s="126"/>
      <c r="D2159" s="124"/>
      <c r="E2159" s="121">
        <f t="shared" si="66"/>
        <v>0</v>
      </c>
      <c r="F2159" s="125">
        <f t="shared" si="67"/>
        <v>0</v>
      </c>
      <c r="G2159" s="123"/>
    </row>
    <row r="2160" spans="2:7" x14ac:dyDescent="0.2">
      <c r="B2160" s="124"/>
      <c r="C2160" s="126"/>
      <c r="D2160" s="124"/>
      <c r="E2160" s="121">
        <f t="shared" si="66"/>
        <v>0</v>
      </c>
      <c r="F2160" s="125">
        <f t="shared" si="67"/>
        <v>0</v>
      </c>
      <c r="G2160" s="123"/>
    </row>
    <row r="2161" spans="2:7" x14ac:dyDescent="0.2">
      <c r="B2161" s="124"/>
      <c r="C2161" s="126"/>
      <c r="D2161" s="124"/>
      <c r="E2161" s="121">
        <f t="shared" si="66"/>
        <v>0</v>
      </c>
      <c r="F2161" s="125">
        <f t="shared" si="67"/>
        <v>0</v>
      </c>
      <c r="G2161" s="123"/>
    </row>
    <row r="2162" spans="2:7" x14ac:dyDescent="0.2">
      <c r="B2162" s="124"/>
      <c r="C2162" s="126"/>
      <c r="D2162" s="124"/>
      <c r="E2162" s="121">
        <f t="shared" si="66"/>
        <v>0</v>
      </c>
      <c r="F2162" s="125">
        <f t="shared" si="67"/>
        <v>0</v>
      </c>
      <c r="G2162" s="123"/>
    </row>
    <row r="2163" spans="2:7" x14ac:dyDescent="0.2">
      <c r="B2163" s="124"/>
      <c r="C2163" s="126"/>
      <c r="D2163" s="124"/>
      <c r="E2163" s="121">
        <f t="shared" si="66"/>
        <v>0</v>
      </c>
      <c r="F2163" s="125">
        <f t="shared" si="67"/>
        <v>0</v>
      </c>
      <c r="G2163" s="123"/>
    </row>
    <row r="2164" spans="2:7" x14ac:dyDescent="0.2">
      <c r="B2164" s="124"/>
      <c r="C2164" s="126"/>
      <c r="D2164" s="124"/>
      <c r="E2164" s="121">
        <f t="shared" si="66"/>
        <v>0</v>
      </c>
      <c r="F2164" s="125">
        <f t="shared" si="67"/>
        <v>0</v>
      </c>
      <c r="G2164" s="123"/>
    </row>
    <row r="2165" spans="2:7" x14ac:dyDescent="0.2">
      <c r="B2165" s="124"/>
      <c r="C2165" s="126"/>
      <c r="D2165" s="124"/>
      <c r="E2165" s="121">
        <f t="shared" ref="E2165:E2228" si="68">IFERROR(VLOOKUP(C2165,GILookup,2,FALSE),0)</f>
        <v>0</v>
      </c>
      <c r="F2165" s="125">
        <f t="shared" ref="F2165:F2228" si="69">SUM(E2165*D2165)</f>
        <v>0</v>
      </c>
      <c r="G2165" s="123"/>
    </row>
    <row r="2166" spans="2:7" x14ac:dyDescent="0.2">
      <c r="B2166" s="124"/>
      <c r="C2166" s="126"/>
      <c r="D2166" s="124"/>
      <c r="E2166" s="121">
        <f t="shared" si="68"/>
        <v>0</v>
      </c>
      <c r="F2166" s="125">
        <f t="shared" si="69"/>
        <v>0</v>
      </c>
      <c r="G2166" s="123"/>
    </row>
    <row r="2167" spans="2:7" x14ac:dyDescent="0.2">
      <c r="B2167" s="124"/>
      <c r="C2167" s="126"/>
      <c r="D2167" s="124"/>
      <c r="E2167" s="121">
        <f t="shared" si="68"/>
        <v>0</v>
      </c>
      <c r="F2167" s="125">
        <f t="shared" si="69"/>
        <v>0</v>
      </c>
      <c r="G2167" s="123"/>
    </row>
    <row r="2168" spans="2:7" x14ac:dyDescent="0.2">
      <c r="B2168" s="124"/>
      <c r="C2168" s="126"/>
      <c r="D2168" s="124"/>
      <c r="E2168" s="121">
        <f t="shared" si="68"/>
        <v>0</v>
      </c>
      <c r="F2168" s="125">
        <f t="shared" si="69"/>
        <v>0</v>
      </c>
      <c r="G2168" s="123"/>
    </row>
    <row r="2169" spans="2:7" x14ac:dyDescent="0.2">
      <c r="B2169" s="124"/>
      <c r="C2169" s="126"/>
      <c r="D2169" s="124"/>
      <c r="E2169" s="121">
        <f t="shared" si="68"/>
        <v>0</v>
      </c>
      <c r="F2169" s="125">
        <f t="shared" si="69"/>
        <v>0</v>
      </c>
      <c r="G2169" s="123"/>
    </row>
    <row r="2170" spans="2:7" x14ac:dyDescent="0.2">
      <c r="B2170" s="124"/>
      <c r="C2170" s="126"/>
      <c r="D2170" s="124"/>
      <c r="E2170" s="121">
        <f t="shared" si="68"/>
        <v>0</v>
      </c>
      <c r="F2170" s="125">
        <f t="shared" si="69"/>
        <v>0</v>
      </c>
      <c r="G2170" s="123"/>
    </row>
    <row r="2171" spans="2:7" x14ac:dyDescent="0.2">
      <c r="B2171" s="124"/>
      <c r="C2171" s="126"/>
      <c r="D2171" s="124"/>
      <c r="E2171" s="121">
        <f t="shared" si="68"/>
        <v>0</v>
      </c>
      <c r="F2171" s="125">
        <f t="shared" si="69"/>
        <v>0</v>
      </c>
      <c r="G2171" s="123"/>
    </row>
    <row r="2172" spans="2:7" x14ac:dyDescent="0.2">
      <c r="B2172" s="124"/>
      <c r="C2172" s="126"/>
      <c r="D2172" s="124"/>
      <c r="E2172" s="121">
        <f t="shared" si="68"/>
        <v>0</v>
      </c>
      <c r="F2172" s="125">
        <f t="shared" si="69"/>
        <v>0</v>
      </c>
      <c r="G2172" s="123"/>
    </row>
    <row r="2173" spans="2:7" x14ac:dyDescent="0.2">
      <c r="B2173" s="124"/>
      <c r="C2173" s="126"/>
      <c r="D2173" s="124"/>
      <c r="E2173" s="121">
        <f t="shared" si="68"/>
        <v>0</v>
      </c>
      <c r="F2173" s="125">
        <f t="shared" si="69"/>
        <v>0</v>
      </c>
      <c r="G2173" s="123"/>
    </row>
    <row r="2174" spans="2:7" x14ac:dyDescent="0.2">
      <c r="B2174" s="124"/>
      <c r="C2174" s="126"/>
      <c r="D2174" s="124"/>
      <c r="E2174" s="121">
        <f t="shared" si="68"/>
        <v>0</v>
      </c>
      <c r="F2174" s="125">
        <f t="shared" si="69"/>
        <v>0</v>
      </c>
      <c r="G2174" s="123"/>
    </row>
    <row r="2175" spans="2:7" x14ac:dyDescent="0.2">
      <c r="B2175" s="124"/>
      <c r="C2175" s="126"/>
      <c r="D2175" s="124"/>
      <c r="E2175" s="121">
        <f t="shared" si="68"/>
        <v>0</v>
      </c>
      <c r="F2175" s="125">
        <f t="shared" si="69"/>
        <v>0</v>
      </c>
      <c r="G2175" s="123"/>
    </row>
    <row r="2176" spans="2:7" x14ac:dyDescent="0.2">
      <c r="B2176" s="124"/>
      <c r="C2176" s="126"/>
      <c r="D2176" s="124"/>
      <c r="E2176" s="121">
        <f t="shared" si="68"/>
        <v>0</v>
      </c>
      <c r="F2176" s="125">
        <f t="shared" si="69"/>
        <v>0</v>
      </c>
      <c r="G2176" s="123"/>
    </row>
    <row r="2177" spans="2:7" x14ac:dyDescent="0.2">
      <c r="B2177" s="124"/>
      <c r="C2177" s="126"/>
      <c r="D2177" s="124"/>
      <c r="E2177" s="121">
        <f t="shared" si="68"/>
        <v>0</v>
      </c>
      <c r="F2177" s="125">
        <f t="shared" si="69"/>
        <v>0</v>
      </c>
      <c r="G2177" s="123"/>
    </row>
    <row r="2178" spans="2:7" x14ac:dyDescent="0.2">
      <c r="B2178" s="124"/>
      <c r="C2178" s="126"/>
      <c r="D2178" s="124"/>
      <c r="E2178" s="121">
        <f t="shared" si="68"/>
        <v>0</v>
      </c>
      <c r="F2178" s="125">
        <f t="shared" si="69"/>
        <v>0</v>
      </c>
      <c r="G2178" s="123"/>
    </row>
    <row r="2179" spans="2:7" x14ac:dyDescent="0.2">
      <c r="B2179" s="124"/>
      <c r="C2179" s="126"/>
      <c r="D2179" s="124"/>
      <c r="E2179" s="121">
        <f t="shared" si="68"/>
        <v>0</v>
      </c>
      <c r="F2179" s="125">
        <f t="shared" si="69"/>
        <v>0</v>
      </c>
      <c r="G2179" s="123"/>
    </row>
    <row r="2180" spans="2:7" x14ac:dyDescent="0.2">
      <c r="B2180" s="124"/>
      <c r="C2180" s="126"/>
      <c r="D2180" s="124"/>
      <c r="E2180" s="121">
        <f t="shared" si="68"/>
        <v>0</v>
      </c>
      <c r="F2180" s="125">
        <f t="shared" si="69"/>
        <v>0</v>
      </c>
      <c r="G2180" s="123"/>
    </row>
    <row r="2181" spans="2:7" x14ac:dyDescent="0.2">
      <c r="B2181" s="124"/>
      <c r="C2181" s="126"/>
      <c r="D2181" s="124"/>
      <c r="E2181" s="121">
        <f t="shared" si="68"/>
        <v>0</v>
      </c>
      <c r="F2181" s="125">
        <f t="shared" si="69"/>
        <v>0</v>
      </c>
      <c r="G2181" s="123"/>
    </row>
    <row r="2182" spans="2:7" x14ac:dyDescent="0.2">
      <c r="B2182" s="124"/>
      <c r="C2182" s="126"/>
      <c r="D2182" s="124"/>
      <c r="E2182" s="121">
        <f t="shared" si="68"/>
        <v>0</v>
      </c>
      <c r="F2182" s="125">
        <f t="shared" si="69"/>
        <v>0</v>
      </c>
      <c r="G2182" s="123"/>
    </row>
    <row r="2183" spans="2:7" x14ac:dyDescent="0.2">
      <c r="B2183" s="124"/>
      <c r="C2183" s="126"/>
      <c r="D2183" s="124"/>
      <c r="E2183" s="121">
        <f t="shared" si="68"/>
        <v>0</v>
      </c>
      <c r="F2183" s="125">
        <f t="shared" si="69"/>
        <v>0</v>
      </c>
      <c r="G2183" s="123"/>
    </row>
    <row r="2184" spans="2:7" x14ac:dyDescent="0.2">
      <c r="B2184" s="124"/>
      <c r="C2184" s="126"/>
      <c r="D2184" s="124"/>
      <c r="E2184" s="121">
        <f t="shared" si="68"/>
        <v>0</v>
      </c>
      <c r="F2184" s="125">
        <f t="shared" si="69"/>
        <v>0</v>
      </c>
      <c r="G2184" s="123"/>
    </row>
    <row r="2185" spans="2:7" x14ac:dyDescent="0.2">
      <c r="B2185" s="124"/>
      <c r="C2185" s="126"/>
      <c r="D2185" s="124"/>
      <c r="E2185" s="121">
        <f t="shared" si="68"/>
        <v>0</v>
      </c>
      <c r="F2185" s="125">
        <f t="shared" si="69"/>
        <v>0</v>
      </c>
      <c r="G2185" s="123"/>
    </row>
    <row r="2186" spans="2:7" x14ac:dyDescent="0.2">
      <c r="B2186" s="124"/>
      <c r="C2186" s="126"/>
      <c r="D2186" s="124"/>
      <c r="E2186" s="121">
        <f t="shared" si="68"/>
        <v>0</v>
      </c>
      <c r="F2186" s="125">
        <f t="shared" si="69"/>
        <v>0</v>
      </c>
      <c r="G2186" s="123"/>
    </row>
    <row r="2187" spans="2:7" x14ac:dyDescent="0.2">
      <c r="B2187" s="124"/>
      <c r="C2187" s="126"/>
      <c r="D2187" s="124"/>
      <c r="E2187" s="121">
        <f t="shared" si="68"/>
        <v>0</v>
      </c>
      <c r="F2187" s="125">
        <f t="shared" si="69"/>
        <v>0</v>
      </c>
      <c r="G2187" s="123"/>
    </row>
    <row r="2188" spans="2:7" x14ac:dyDescent="0.2">
      <c r="B2188" s="124"/>
      <c r="C2188" s="126"/>
      <c r="D2188" s="124"/>
      <c r="E2188" s="121">
        <f t="shared" si="68"/>
        <v>0</v>
      </c>
      <c r="F2188" s="125">
        <f t="shared" si="69"/>
        <v>0</v>
      </c>
      <c r="G2188" s="123"/>
    </row>
    <row r="2189" spans="2:7" x14ac:dyDescent="0.2">
      <c r="B2189" s="124"/>
      <c r="C2189" s="126"/>
      <c r="D2189" s="124"/>
      <c r="E2189" s="121">
        <f t="shared" si="68"/>
        <v>0</v>
      </c>
      <c r="F2189" s="125">
        <f t="shared" si="69"/>
        <v>0</v>
      </c>
      <c r="G2189" s="123"/>
    </row>
    <row r="2190" spans="2:7" x14ac:dyDescent="0.2">
      <c r="B2190" s="124"/>
      <c r="C2190" s="126"/>
      <c r="D2190" s="124"/>
      <c r="E2190" s="121">
        <f t="shared" si="68"/>
        <v>0</v>
      </c>
      <c r="F2190" s="125">
        <f t="shared" si="69"/>
        <v>0</v>
      </c>
      <c r="G2190" s="123"/>
    </row>
    <row r="2191" spans="2:7" x14ac:dyDescent="0.2">
      <c r="B2191" s="124"/>
      <c r="C2191" s="126"/>
      <c r="D2191" s="124"/>
      <c r="E2191" s="121">
        <f t="shared" si="68"/>
        <v>0</v>
      </c>
      <c r="F2191" s="125">
        <f t="shared" si="69"/>
        <v>0</v>
      </c>
      <c r="G2191" s="123"/>
    </row>
    <row r="2192" spans="2:7" x14ac:dyDescent="0.2">
      <c r="B2192" s="124"/>
      <c r="C2192" s="126"/>
      <c r="D2192" s="124"/>
      <c r="E2192" s="121">
        <f t="shared" si="68"/>
        <v>0</v>
      </c>
      <c r="F2192" s="125">
        <f t="shared" si="69"/>
        <v>0</v>
      </c>
      <c r="G2192" s="123"/>
    </row>
    <row r="2193" spans="2:7" x14ac:dyDescent="0.2">
      <c r="B2193" s="124"/>
      <c r="C2193" s="126"/>
      <c r="D2193" s="124"/>
      <c r="E2193" s="121">
        <f t="shared" si="68"/>
        <v>0</v>
      </c>
      <c r="F2193" s="125">
        <f t="shared" si="69"/>
        <v>0</v>
      </c>
      <c r="G2193" s="123"/>
    </row>
    <row r="2194" spans="2:7" x14ac:dyDescent="0.2">
      <c r="B2194" s="124"/>
      <c r="C2194" s="126"/>
      <c r="D2194" s="124"/>
      <c r="E2194" s="121">
        <f t="shared" si="68"/>
        <v>0</v>
      </c>
      <c r="F2194" s="125">
        <f t="shared" si="69"/>
        <v>0</v>
      </c>
      <c r="G2194" s="123"/>
    </row>
    <row r="2195" spans="2:7" x14ac:dyDescent="0.2">
      <c r="B2195" s="124"/>
      <c r="C2195" s="126"/>
      <c r="D2195" s="124"/>
      <c r="E2195" s="121">
        <f t="shared" si="68"/>
        <v>0</v>
      </c>
      <c r="F2195" s="125">
        <f t="shared" si="69"/>
        <v>0</v>
      </c>
      <c r="G2195" s="123"/>
    </row>
    <row r="2196" spans="2:7" x14ac:dyDescent="0.2">
      <c r="B2196" s="124"/>
      <c r="C2196" s="126"/>
      <c r="D2196" s="124"/>
      <c r="E2196" s="121">
        <f t="shared" si="68"/>
        <v>0</v>
      </c>
      <c r="F2196" s="125">
        <f t="shared" si="69"/>
        <v>0</v>
      </c>
      <c r="G2196" s="123"/>
    </row>
    <row r="2197" spans="2:7" x14ac:dyDescent="0.2">
      <c r="B2197" s="124"/>
      <c r="C2197" s="126"/>
      <c r="D2197" s="124"/>
      <c r="E2197" s="121">
        <f t="shared" si="68"/>
        <v>0</v>
      </c>
      <c r="F2197" s="125">
        <f t="shared" si="69"/>
        <v>0</v>
      </c>
      <c r="G2197" s="123"/>
    </row>
    <row r="2198" spans="2:7" x14ac:dyDescent="0.2">
      <c r="B2198" s="124"/>
      <c r="C2198" s="126"/>
      <c r="D2198" s="124"/>
      <c r="E2198" s="121">
        <f t="shared" si="68"/>
        <v>0</v>
      </c>
      <c r="F2198" s="125">
        <f t="shared" si="69"/>
        <v>0</v>
      </c>
      <c r="G2198" s="123"/>
    </row>
    <row r="2199" spans="2:7" x14ac:dyDescent="0.2">
      <c r="B2199" s="124"/>
      <c r="C2199" s="126"/>
      <c r="D2199" s="124"/>
      <c r="E2199" s="121">
        <f t="shared" si="68"/>
        <v>0</v>
      </c>
      <c r="F2199" s="125">
        <f t="shared" si="69"/>
        <v>0</v>
      </c>
      <c r="G2199" s="123"/>
    </row>
    <row r="2200" spans="2:7" x14ac:dyDescent="0.2">
      <c r="B2200" s="124"/>
      <c r="C2200" s="126"/>
      <c r="D2200" s="124"/>
      <c r="E2200" s="121">
        <f t="shared" si="68"/>
        <v>0</v>
      </c>
      <c r="F2200" s="125">
        <f t="shared" si="69"/>
        <v>0</v>
      </c>
      <c r="G2200" s="123"/>
    </row>
    <row r="2201" spans="2:7" x14ac:dyDescent="0.2">
      <c r="B2201" s="124"/>
      <c r="C2201" s="126"/>
      <c r="D2201" s="124"/>
      <c r="E2201" s="121">
        <f t="shared" si="68"/>
        <v>0</v>
      </c>
      <c r="F2201" s="125">
        <f t="shared" si="69"/>
        <v>0</v>
      </c>
      <c r="G2201" s="123"/>
    </row>
    <row r="2202" spans="2:7" x14ac:dyDescent="0.2">
      <c r="B2202" s="124"/>
      <c r="C2202" s="126"/>
      <c r="D2202" s="124"/>
      <c r="E2202" s="121">
        <f t="shared" si="68"/>
        <v>0</v>
      </c>
      <c r="F2202" s="125">
        <f t="shared" si="69"/>
        <v>0</v>
      </c>
      <c r="G2202" s="123"/>
    </row>
    <row r="2203" spans="2:7" x14ac:dyDescent="0.2">
      <c r="B2203" s="124"/>
      <c r="C2203" s="126"/>
      <c r="D2203" s="124"/>
      <c r="E2203" s="121">
        <f t="shared" si="68"/>
        <v>0</v>
      </c>
      <c r="F2203" s="125">
        <f t="shared" si="69"/>
        <v>0</v>
      </c>
      <c r="G2203" s="123"/>
    </row>
    <row r="2204" spans="2:7" x14ac:dyDescent="0.2">
      <c r="B2204" s="124"/>
      <c r="C2204" s="126"/>
      <c r="D2204" s="124"/>
      <c r="E2204" s="121">
        <f t="shared" si="68"/>
        <v>0</v>
      </c>
      <c r="F2204" s="125">
        <f t="shared" si="69"/>
        <v>0</v>
      </c>
      <c r="G2204" s="123"/>
    </row>
    <row r="2205" spans="2:7" x14ac:dyDescent="0.2">
      <c r="B2205" s="124"/>
      <c r="C2205" s="126"/>
      <c r="D2205" s="124"/>
      <c r="E2205" s="121">
        <f t="shared" si="68"/>
        <v>0</v>
      </c>
      <c r="F2205" s="125">
        <f t="shared" si="69"/>
        <v>0</v>
      </c>
      <c r="G2205" s="123"/>
    </row>
    <row r="2206" spans="2:7" x14ac:dyDescent="0.2">
      <c r="B2206" s="124"/>
      <c r="C2206" s="126"/>
      <c r="D2206" s="124"/>
      <c r="E2206" s="121">
        <f t="shared" si="68"/>
        <v>0</v>
      </c>
      <c r="F2206" s="125">
        <f t="shared" si="69"/>
        <v>0</v>
      </c>
      <c r="G2206" s="123"/>
    </row>
    <row r="2207" spans="2:7" x14ac:dyDescent="0.2">
      <c r="B2207" s="124"/>
      <c r="C2207" s="126"/>
      <c r="D2207" s="124"/>
      <c r="E2207" s="121">
        <f t="shared" si="68"/>
        <v>0</v>
      </c>
      <c r="F2207" s="125">
        <f t="shared" si="69"/>
        <v>0</v>
      </c>
      <c r="G2207" s="123"/>
    </row>
    <row r="2208" spans="2:7" x14ac:dyDescent="0.2">
      <c r="B2208" s="124"/>
      <c r="C2208" s="126"/>
      <c r="D2208" s="124"/>
      <c r="E2208" s="121">
        <f t="shared" si="68"/>
        <v>0</v>
      </c>
      <c r="F2208" s="125">
        <f t="shared" si="69"/>
        <v>0</v>
      </c>
      <c r="G2208" s="123"/>
    </row>
    <row r="2209" spans="2:7" x14ac:dyDescent="0.2">
      <c r="B2209" s="124"/>
      <c r="C2209" s="126"/>
      <c r="D2209" s="124"/>
      <c r="E2209" s="121">
        <f t="shared" si="68"/>
        <v>0</v>
      </c>
      <c r="F2209" s="125">
        <f t="shared" si="69"/>
        <v>0</v>
      </c>
      <c r="G2209" s="123"/>
    </row>
    <row r="2210" spans="2:7" x14ac:dyDescent="0.2">
      <c r="B2210" s="124"/>
      <c r="C2210" s="126"/>
      <c r="D2210" s="124"/>
      <c r="E2210" s="121">
        <f t="shared" si="68"/>
        <v>0</v>
      </c>
      <c r="F2210" s="125">
        <f t="shared" si="69"/>
        <v>0</v>
      </c>
      <c r="G2210" s="123"/>
    </row>
    <row r="2211" spans="2:7" x14ac:dyDescent="0.2">
      <c r="B2211" s="124"/>
      <c r="C2211" s="126"/>
      <c r="D2211" s="124"/>
      <c r="E2211" s="121">
        <f t="shared" si="68"/>
        <v>0</v>
      </c>
      <c r="F2211" s="125">
        <f t="shared" si="69"/>
        <v>0</v>
      </c>
      <c r="G2211" s="123"/>
    </row>
    <row r="2212" spans="2:7" x14ac:dyDescent="0.2">
      <c r="B2212" s="124"/>
      <c r="C2212" s="126"/>
      <c r="D2212" s="124"/>
      <c r="E2212" s="121">
        <f t="shared" si="68"/>
        <v>0</v>
      </c>
      <c r="F2212" s="125">
        <f t="shared" si="69"/>
        <v>0</v>
      </c>
      <c r="G2212" s="123"/>
    </row>
    <row r="2213" spans="2:7" x14ac:dyDescent="0.2">
      <c r="B2213" s="124"/>
      <c r="C2213" s="126"/>
      <c r="D2213" s="124"/>
      <c r="E2213" s="121">
        <f t="shared" si="68"/>
        <v>0</v>
      </c>
      <c r="F2213" s="125">
        <f t="shared" si="69"/>
        <v>0</v>
      </c>
      <c r="G2213" s="123"/>
    </row>
    <row r="2214" spans="2:7" x14ac:dyDescent="0.2">
      <c r="B2214" s="124"/>
      <c r="C2214" s="126"/>
      <c r="D2214" s="124"/>
      <c r="E2214" s="121">
        <f t="shared" si="68"/>
        <v>0</v>
      </c>
      <c r="F2214" s="125">
        <f t="shared" si="69"/>
        <v>0</v>
      </c>
      <c r="G2214" s="123"/>
    </row>
    <row r="2215" spans="2:7" x14ac:dyDescent="0.2">
      <c r="B2215" s="124"/>
      <c r="C2215" s="126"/>
      <c r="D2215" s="124"/>
      <c r="E2215" s="121">
        <f t="shared" si="68"/>
        <v>0</v>
      </c>
      <c r="F2215" s="125">
        <f t="shared" si="69"/>
        <v>0</v>
      </c>
      <c r="G2215" s="123"/>
    </row>
    <row r="2216" spans="2:7" x14ac:dyDescent="0.2">
      <c r="B2216" s="124"/>
      <c r="C2216" s="126"/>
      <c r="D2216" s="124"/>
      <c r="E2216" s="121">
        <f t="shared" si="68"/>
        <v>0</v>
      </c>
      <c r="F2216" s="125">
        <f t="shared" si="69"/>
        <v>0</v>
      </c>
      <c r="G2216" s="123"/>
    </row>
    <row r="2217" spans="2:7" x14ac:dyDescent="0.2">
      <c r="B2217" s="124"/>
      <c r="C2217" s="126"/>
      <c r="D2217" s="124"/>
      <c r="E2217" s="121">
        <f t="shared" si="68"/>
        <v>0</v>
      </c>
      <c r="F2217" s="125">
        <f t="shared" si="69"/>
        <v>0</v>
      </c>
      <c r="G2217" s="123"/>
    </row>
    <row r="2218" spans="2:7" x14ac:dyDescent="0.2">
      <c r="B2218" s="124"/>
      <c r="C2218" s="126"/>
      <c r="D2218" s="124"/>
      <c r="E2218" s="121">
        <f t="shared" si="68"/>
        <v>0</v>
      </c>
      <c r="F2218" s="125">
        <f t="shared" si="69"/>
        <v>0</v>
      </c>
      <c r="G2218" s="123"/>
    </row>
    <row r="2219" spans="2:7" x14ac:dyDescent="0.2">
      <c r="B2219" s="124"/>
      <c r="C2219" s="126"/>
      <c r="D2219" s="124"/>
      <c r="E2219" s="121">
        <f t="shared" si="68"/>
        <v>0</v>
      </c>
      <c r="F2219" s="125">
        <f t="shared" si="69"/>
        <v>0</v>
      </c>
      <c r="G2219" s="123"/>
    </row>
    <row r="2220" spans="2:7" x14ac:dyDescent="0.2">
      <c r="B2220" s="124"/>
      <c r="C2220" s="126"/>
      <c r="D2220" s="124"/>
      <c r="E2220" s="121">
        <f t="shared" si="68"/>
        <v>0</v>
      </c>
      <c r="F2220" s="125">
        <f t="shared" si="69"/>
        <v>0</v>
      </c>
      <c r="G2220" s="123"/>
    </row>
    <row r="2221" spans="2:7" x14ac:dyDescent="0.2">
      <c r="B2221" s="124"/>
      <c r="C2221" s="126"/>
      <c r="D2221" s="124"/>
      <c r="E2221" s="121">
        <f t="shared" si="68"/>
        <v>0</v>
      </c>
      <c r="F2221" s="125">
        <f t="shared" si="69"/>
        <v>0</v>
      </c>
      <c r="G2221" s="123"/>
    </row>
    <row r="2222" spans="2:7" x14ac:dyDescent="0.2">
      <c r="B2222" s="124"/>
      <c r="C2222" s="126"/>
      <c r="D2222" s="124"/>
      <c r="E2222" s="121">
        <f t="shared" si="68"/>
        <v>0</v>
      </c>
      <c r="F2222" s="125">
        <f t="shared" si="69"/>
        <v>0</v>
      </c>
      <c r="G2222" s="123"/>
    </row>
    <row r="2223" spans="2:7" x14ac:dyDescent="0.2">
      <c r="B2223" s="124"/>
      <c r="C2223" s="126"/>
      <c r="D2223" s="124"/>
      <c r="E2223" s="121">
        <f t="shared" si="68"/>
        <v>0</v>
      </c>
      <c r="F2223" s="125">
        <f t="shared" si="69"/>
        <v>0</v>
      </c>
      <c r="G2223" s="123"/>
    </row>
    <row r="2224" spans="2:7" x14ac:dyDescent="0.2">
      <c r="B2224" s="124"/>
      <c r="C2224" s="126"/>
      <c r="D2224" s="124"/>
      <c r="E2224" s="121">
        <f t="shared" si="68"/>
        <v>0</v>
      </c>
      <c r="F2224" s="125">
        <f t="shared" si="69"/>
        <v>0</v>
      </c>
      <c r="G2224" s="123"/>
    </row>
    <row r="2225" spans="2:7" x14ac:dyDescent="0.2">
      <c r="B2225" s="124"/>
      <c r="C2225" s="126"/>
      <c r="D2225" s="124"/>
      <c r="E2225" s="121">
        <f t="shared" si="68"/>
        <v>0</v>
      </c>
      <c r="F2225" s="125">
        <f t="shared" si="69"/>
        <v>0</v>
      </c>
      <c r="G2225" s="123"/>
    </row>
    <row r="2226" spans="2:7" x14ac:dyDescent="0.2">
      <c r="B2226" s="124"/>
      <c r="C2226" s="126"/>
      <c r="D2226" s="124"/>
      <c r="E2226" s="121">
        <f t="shared" si="68"/>
        <v>0</v>
      </c>
      <c r="F2226" s="125">
        <f t="shared" si="69"/>
        <v>0</v>
      </c>
      <c r="G2226" s="123"/>
    </row>
    <row r="2227" spans="2:7" x14ac:dyDescent="0.2">
      <c r="B2227" s="124"/>
      <c r="C2227" s="126"/>
      <c r="D2227" s="124"/>
      <c r="E2227" s="121">
        <f t="shared" si="68"/>
        <v>0</v>
      </c>
      <c r="F2227" s="125">
        <f t="shared" si="69"/>
        <v>0</v>
      </c>
      <c r="G2227" s="123"/>
    </row>
    <row r="2228" spans="2:7" x14ac:dyDescent="0.2">
      <c r="B2228" s="124"/>
      <c r="C2228" s="126"/>
      <c r="D2228" s="124"/>
      <c r="E2228" s="121">
        <f t="shared" si="68"/>
        <v>0</v>
      </c>
      <c r="F2228" s="125">
        <f t="shared" si="69"/>
        <v>0</v>
      </c>
      <c r="G2228" s="123"/>
    </row>
    <row r="2229" spans="2:7" x14ac:dyDescent="0.2">
      <c r="B2229" s="124"/>
      <c r="C2229" s="126"/>
      <c r="D2229" s="124"/>
      <c r="E2229" s="121">
        <f t="shared" ref="E2229:E2292" si="70">IFERROR(VLOOKUP(C2229,GILookup,2,FALSE),0)</f>
        <v>0</v>
      </c>
      <c r="F2229" s="125">
        <f t="shared" ref="F2229:F2292" si="71">SUM(E2229*D2229)</f>
        <v>0</v>
      </c>
      <c r="G2229" s="123"/>
    </row>
    <row r="2230" spans="2:7" x14ac:dyDescent="0.2">
      <c r="B2230" s="124"/>
      <c r="C2230" s="126"/>
      <c r="D2230" s="124"/>
      <c r="E2230" s="121">
        <f t="shared" si="70"/>
        <v>0</v>
      </c>
      <c r="F2230" s="125">
        <f t="shared" si="71"/>
        <v>0</v>
      </c>
      <c r="G2230" s="123"/>
    </row>
    <row r="2231" spans="2:7" x14ac:dyDescent="0.2">
      <c r="B2231" s="124"/>
      <c r="C2231" s="126"/>
      <c r="D2231" s="124"/>
      <c r="E2231" s="121">
        <f t="shared" si="70"/>
        <v>0</v>
      </c>
      <c r="F2231" s="125">
        <f t="shared" si="71"/>
        <v>0</v>
      </c>
      <c r="G2231" s="123"/>
    </row>
    <row r="2232" spans="2:7" x14ac:dyDescent="0.2">
      <c r="B2232" s="124"/>
      <c r="C2232" s="126"/>
      <c r="D2232" s="124"/>
      <c r="E2232" s="121">
        <f t="shared" si="70"/>
        <v>0</v>
      </c>
      <c r="F2232" s="125">
        <f t="shared" si="71"/>
        <v>0</v>
      </c>
      <c r="G2232" s="123"/>
    </row>
    <row r="2233" spans="2:7" x14ac:dyDescent="0.2">
      <c r="B2233" s="124"/>
      <c r="C2233" s="126"/>
      <c r="D2233" s="124"/>
      <c r="E2233" s="121">
        <f t="shared" si="70"/>
        <v>0</v>
      </c>
      <c r="F2233" s="125">
        <f t="shared" si="71"/>
        <v>0</v>
      </c>
      <c r="G2233" s="123"/>
    </row>
    <row r="2234" spans="2:7" x14ac:dyDescent="0.2">
      <c r="B2234" s="124"/>
      <c r="C2234" s="126"/>
      <c r="D2234" s="124"/>
      <c r="E2234" s="121">
        <f t="shared" si="70"/>
        <v>0</v>
      </c>
      <c r="F2234" s="125">
        <f t="shared" si="71"/>
        <v>0</v>
      </c>
      <c r="G2234" s="123"/>
    </row>
    <row r="2235" spans="2:7" x14ac:dyDescent="0.2">
      <c r="B2235" s="124"/>
      <c r="C2235" s="126"/>
      <c r="D2235" s="124"/>
      <c r="E2235" s="121">
        <f t="shared" si="70"/>
        <v>0</v>
      </c>
      <c r="F2235" s="125">
        <f t="shared" si="71"/>
        <v>0</v>
      </c>
      <c r="G2235" s="123"/>
    </row>
    <row r="2236" spans="2:7" x14ac:dyDescent="0.2">
      <c r="B2236" s="124"/>
      <c r="C2236" s="126"/>
      <c r="D2236" s="124"/>
      <c r="E2236" s="121">
        <f t="shared" si="70"/>
        <v>0</v>
      </c>
      <c r="F2236" s="125">
        <f t="shared" si="71"/>
        <v>0</v>
      </c>
      <c r="G2236" s="123"/>
    </row>
    <row r="2237" spans="2:7" x14ac:dyDescent="0.2">
      <c r="B2237" s="124"/>
      <c r="C2237" s="126"/>
      <c r="D2237" s="124"/>
      <c r="E2237" s="121">
        <f t="shared" si="70"/>
        <v>0</v>
      </c>
      <c r="F2237" s="125">
        <f t="shared" si="71"/>
        <v>0</v>
      </c>
      <c r="G2237" s="123"/>
    </row>
    <row r="2238" spans="2:7" x14ac:dyDescent="0.2">
      <c r="B2238" s="124"/>
      <c r="C2238" s="126"/>
      <c r="D2238" s="124"/>
      <c r="E2238" s="121">
        <f t="shared" si="70"/>
        <v>0</v>
      </c>
      <c r="F2238" s="125">
        <f t="shared" si="71"/>
        <v>0</v>
      </c>
      <c r="G2238" s="123"/>
    </row>
    <row r="2239" spans="2:7" x14ac:dyDescent="0.2">
      <c r="B2239" s="124"/>
      <c r="C2239" s="126"/>
      <c r="D2239" s="124"/>
      <c r="E2239" s="121">
        <f t="shared" si="70"/>
        <v>0</v>
      </c>
      <c r="F2239" s="125">
        <f t="shared" si="71"/>
        <v>0</v>
      </c>
      <c r="G2239" s="123"/>
    </row>
    <row r="2240" spans="2:7" x14ac:dyDescent="0.2">
      <c r="B2240" s="124"/>
      <c r="C2240" s="126"/>
      <c r="D2240" s="124"/>
      <c r="E2240" s="121">
        <f t="shared" si="70"/>
        <v>0</v>
      </c>
      <c r="F2240" s="125">
        <f t="shared" si="71"/>
        <v>0</v>
      </c>
      <c r="G2240" s="123"/>
    </row>
    <row r="2241" spans="2:7" x14ac:dyDescent="0.2">
      <c r="B2241" s="124"/>
      <c r="C2241" s="126"/>
      <c r="D2241" s="124"/>
      <c r="E2241" s="121">
        <f t="shared" si="70"/>
        <v>0</v>
      </c>
      <c r="F2241" s="125">
        <f t="shared" si="71"/>
        <v>0</v>
      </c>
      <c r="G2241" s="123"/>
    </row>
    <row r="2242" spans="2:7" x14ac:dyDescent="0.2">
      <c r="B2242" s="124"/>
      <c r="C2242" s="126"/>
      <c r="D2242" s="124"/>
      <c r="E2242" s="121">
        <f t="shared" si="70"/>
        <v>0</v>
      </c>
      <c r="F2242" s="125">
        <f t="shared" si="71"/>
        <v>0</v>
      </c>
      <c r="G2242" s="123"/>
    </row>
    <row r="2243" spans="2:7" x14ac:dyDescent="0.2">
      <c r="B2243" s="124"/>
      <c r="C2243" s="126"/>
      <c r="D2243" s="124"/>
      <c r="E2243" s="121">
        <f t="shared" si="70"/>
        <v>0</v>
      </c>
      <c r="F2243" s="125">
        <f t="shared" si="71"/>
        <v>0</v>
      </c>
      <c r="G2243" s="123"/>
    </row>
    <row r="2244" spans="2:7" x14ac:dyDescent="0.2">
      <c r="B2244" s="124"/>
      <c r="C2244" s="126"/>
      <c r="D2244" s="124"/>
      <c r="E2244" s="121">
        <f t="shared" si="70"/>
        <v>0</v>
      </c>
      <c r="F2244" s="125">
        <f t="shared" si="71"/>
        <v>0</v>
      </c>
      <c r="G2244" s="123"/>
    </row>
    <row r="2245" spans="2:7" x14ac:dyDescent="0.2">
      <c r="B2245" s="124"/>
      <c r="C2245" s="126"/>
      <c r="D2245" s="124"/>
      <c r="E2245" s="121">
        <f t="shared" si="70"/>
        <v>0</v>
      </c>
      <c r="F2245" s="125">
        <f t="shared" si="71"/>
        <v>0</v>
      </c>
      <c r="G2245" s="123"/>
    </row>
    <row r="2246" spans="2:7" x14ac:dyDescent="0.2">
      <c r="B2246" s="124"/>
      <c r="C2246" s="126"/>
      <c r="D2246" s="124"/>
      <c r="E2246" s="121">
        <f t="shared" si="70"/>
        <v>0</v>
      </c>
      <c r="F2246" s="125">
        <f t="shared" si="71"/>
        <v>0</v>
      </c>
      <c r="G2246" s="123"/>
    </row>
    <row r="2247" spans="2:7" x14ac:dyDescent="0.2">
      <c r="B2247" s="124"/>
      <c r="C2247" s="126"/>
      <c r="D2247" s="124"/>
      <c r="E2247" s="121">
        <f t="shared" si="70"/>
        <v>0</v>
      </c>
      <c r="F2247" s="125">
        <f t="shared" si="71"/>
        <v>0</v>
      </c>
      <c r="G2247" s="123"/>
    </row>
    <row r="2248" spans="2:7" x14ac:dyDescent="0.2">
      <c r="B2248" s="124"/>
      <c r="C2248" s="126"/>
      <c r="D2248" s="124"/>
      <c r="E2248" s="121">
        <f t="shared" si="70"/>
        <v>0</v>
      </c>
      <c r="F2248" s="125">
        <f t="shared" si="71"/>
        <v>0</v>
      </c>
      <c r="G2248" s="123"/>
    </row>
    <row r="2249" spans="2:7" x14ac:dyDescent="0.2">
      <c r="B2249" s="124"/>
      <c r="C2249" s="126"/>
      <c r="D2249" s="124"/>
      <c r="E2249" s="121">
        <f t="shared" si="70"/>
        <v>0</v>
      </c>
      <c r="F2249" s="125">
        <f t="shared" si="71"/>
        <v>0</v>
      </c>
      <c r="G2249" s="123"/>
    </row>
    <row r="2250" spans="2:7" x14ac:dyDescent="0.2">
      <c r="B2250" s="124"/>
      <c r="C2250" s="126"/>
      <c r="D2250" s="124"/>
      <c r="E2250" s="121">
        <f t="shared" si="70"/>
        <v>0</v>
      </c>
      <c r="F2250" s="125">
        <f t="shared" si="71"/>
        <v>0</v>
      </c>
      <c r="G2250" s="123"/>
    </row>
    <row r="2251" spans="2:7" x14ac:dyDescent="0.2">
      <c r="B2251" s="124"/>
      <c r="C2251" s="126"/>
      <c r="D2251" s="124"/>
      <c r="E2251" s="121">
        <f t="shared" si="70"/>
        <v>0</v>
      </c>
      <c r="F2251" s="125">
        <f t="shared" si="71"/>
        <v>0</v>
      </c>
      <c r="G2251" s="123"/>
    </row>
    <row r="2252" spans="2:7" x14ac:dyDescent="0.2">
      <c r="B2252" s="124"/>
      <c r="C2252" s="126"/>
      <c r="D2252" s="124"/>
      <c r="E2252" s="121">
        <f t="shared" si="70"/>
        <v>0</v>
      </c>
      <c r="F2252" s="125">
        <f t="shared" si="71"/>
        <v>0</v>
      </c>
      <c r="G2252" s="123"/>
    </row>
    <row r="2253" spans="2:7" x14ac:dyDescent="0.2">
      <c r="B2253" s="124"/>
      <c r="C2253" s="126"/>
      <c r="D2253" s="124"/>
      <c r="E2253" s="121">
        <f t="shared" si="70"/>
        <v>0</v>
      </c>
      <c r="F2253" s="125">
        <f t="shared" si="71"/>
        <v>0</v>
      </c>
      <c r="G2253" s="123"/>
    </row>
    <row r="2254" spans="2:7" x14ac:dyDescent="0.2">
      <c r="B2254" s="124"/>
      <c r="C2254" s="126"/>
      <c r="D2254" s="124"/>
      <c r="E2254" s="121">
        <f t="shared" si="70"/>
        <v>0</v>
      </c>
      <c r="F2254" s="125">
        <f t="shared" si="71"/>
        <v>0</v>
      </c>
      <c r="G2254" s="123"/>
    </row>
    <row r="2255" spans="2:7" x14ac:dyDescent="0.2">
      <c r="B2255" s="124"/>
      <c r="C2255" s="126"/>
      <c r="D2255" s="124"/>
      <c r="E2255" s="121">
        <f t="shared" si="70"/>
        <v>0</v>
      </c>
      <c r="F2255" s="125">
        <f t="shared" si="71"/>
        <v>0</v>
      </c>
      <c r="G2255" s="123"/>
    </row>
    <row r="2256" spans="2:7" x14ac:dyDescent="0.2">
      <c r="B2256" s="124"/>
      <c r="C2256" s="126"/>
      <c r="D2256" s="124"/>
      <c r="E2256" s="121">
        <f t="shared" si="70"/>
        <v>0</v>
      </c>
      <c r="F2256" s="125">
        <f t="shared" si="71"/>
        <v>0</v>
      </c>
      <c r="G2256" s="123"/>
    </row>
    <row r="2257" spans="2:7" x14ac:dyDescent="0.2">
      <c r="B2257" s="124"/>
      <c r="C2257" s="126"/>
      <c r="D2257" s="124"/>
      <c r="E2257" s="121">
        <f t="shared" si="70"/>
        <v>0</v>
      </c>
      <c r="F2257" s="125">
        <f t="shared" si="71"/>
        <v>0</v>
      </c>
      <c r="G2257" s="123"/>
    </row>
    <row r="2258" spans="2:7" x14ac:dyDescent="0.2">
      <c r="B2258" s="124"/>
      <c r="C2258" s="126"/>
      <c r="D2258" s="124"/>
      <c r="E2258" s="121">
        <f t="shared" si="70"/>
        <v>0</v>
      </c>
      <c r="F2258" s="125">
        <f t="shared" si="71"/>
        <v>0</v>
      </c>
      <c r="G2258" s="123"/>
    </row>
    <row r="2259" spans="2:7" x14ac:dyDescent="0.2">
      <c r="B2259" s="124"/>
      <c r="C2259" s="126"/>
      <c r="D2259" s="124"/>
      <c r="E2259" s="121">
        <f t="shared" si="70"/>
        <v>0</v>
      </c>
      <c r="F2259" s="125">
        <f t="shared" si="71"/>
        <v>0</v>
      </c>
      <c r="G2259" s="123"/>
    </row>
    <row r="2260" spans="2:7" x14ac:dyDescent="0.2">
      <c r="B2260" s="124"/>
      <c r="C2260" s="126"/>
      <c r="D2260" s="124"/>
      <c r="E2260" s="121">
        <f t="shared" si="70"/>
        <v>0</v>
      </c>
      <c r="F2260" s="125">
        <f t="shared" si="71"/>
        <v>0</v>
      </c>
      <c r="G2260" s="123"/>
    </row>
    <row r="2261" spans="2:7" x14ac:dyDescent="0.2">
      <c r="B2261" s="124"/>
      <c r="C2261" s="126"/>
      <c r="D2261" s="124"/>
      <c r="E2261" s="121">
        <f t="shared" si="70"/>
        <v>0</v>
      </c>
      <c r="F2261" s="125">
        <f t="shared" si="71"/>
        <v>0</v>
      </c>
      <c r="G2261" s="123"/>
    </row>
    <row r="2262" spans="2:7" x14ac:dyDescent="0.2">
      <c r="B2262" s="124"/>
      <c r="C2262" s="126"/>
      <c r="D2262" s="124"/>
      <c r="E2262" s="121">
        <f t="shared" si="70"/>
        <v>0</v>
      </c>
      <c r="F2262" s="125">
        <f t="shared" si="71"/>
        <v>0</v>
      </c>
      <c r="G2262" s="123"/>
    </row>
    <row r="2263" spans="2:7" x14ac:dyDescent="0.2">
      <c r="B2263" s="124"/>
      <c r="C2263" s="126"/>
      <c r="D2263" s="124"/>
      <c r="E2263" s="121">
        <f t="shared" si="70"/>
        <v>0</v>
      </c>
      <c r="F2263" s="125">
        <f t="shared" si="71"/>
        <v>0</v>
      </c>
      <c r="G2263" s="123"/>
    </row>
    <row r="2264" spans="2:7" x14ac:dyDescent="0.2">
      <c r="B2264" s="124"/>
      <c r="C2264" s="126"/>
      <c r="D2264" s="124"/>
      <c r="E2264" s="121">
        <f t="shared" si="70"/>
        <v>0</v>
      </c>
      <c r="F2264" s="125">
        <f t="shared" si="71"/>
        <v>0</v>
      </c>
      <c r="G2264" s="123"/>
    </row>
    <row r="2265" spans="2:7" x14ac:dyDescent="0.2">
      <c r="B2265" s="124"/>
      <c r="C2265" s="126"/>
      <c r="D2265" s="124"/>
      <c r="E2265" s="121">
        <f t="shared" si="70"/>
        <v>0</v>
      </c>
      <c r="F2265" s="125">
        <f t="shared" si="71"/>
        <v>0</v>
      </c>
      <c r="G2265" s="123"/>
    </row>
    <row r="2266" spans="2:7" x14ac:dyDescent="0.2">
      <c r="B2266" s="124"/>
      <c r="C2266" s="126"/>
      <c r="D2266" s="124"/>
      <c r="E2266" s="121">
        <f t="shared" si="70"/>
        <v>0</v>
      </c>
      <c r="F2266" s="125">
        <f t="shared" si="71"/>
        <v>0</v>
      </c>
      <c r="G2266" s="123"/>
    </row>
    <row r="2267" spans="2:7" x14ac:dyDescent="0.2">
      <c r="B2267" s="124"/>
      <c r="C2267" s="126"/>
      <c r="D2267" s="124"/>
      <c r="E2267" s="121">
        <f t="shared" si="70"/>
        <v>0</v>
      </c>
      <c r="F2267" s="125">
        <f t="shared" si="71"/>
        <v>0</v>
      </c>
      <c r="G2267" s="123"/>
    </row>
    <row r="2268" spans="2:7" x14ac:dyDescent="0.2">
      <c r="B2268" s="124"/>
      <c r="C2268" s="126"/>
      <c r="D2268" s="124"/>
      <c r="E2268" s="121">
        <f t="shared" si="70"/>
        <v>0</v>
      </c>
      <c r="F2268" s="125">
        <f t="shared" si="71"/>
        <v>0</v>
      </c>
      <c r="G2268" s="123"/>
    </row>
    <row r="2269" spans="2:7" x14ac:dyDescent="0.2">
      <c r="B2269" s="124"/>
      <c r="C2269" s="126"/>
      <c r="D2269" s="124"/>
      <c r="E2269" s="121">
        <f t="shared" si="70"/>
        <v>0</v>
      </c>
      <c r="F2269" s="125">
        <f t="shared" si="71"/>
        <v>0</v>
      </c>
      <c r="G2269" s="123"/>
    </row>
    <row r="2270" spans="2:7" x14ac:dyDescent="0.2">
      <c r="B2270" s="124"/>
      <c r="C2270" s="126"/>
      <c r="D2270" s="124"/>
      <c r="E2270" s="121">
        <f t="shared" si="70"/>
        <v>0</v>
      </c>
      <c r="F2270" s="125">
        <f t="shared" si="71"/>
        <v>0</v>
      </c>
      <c r="G2270" s="123"/>
    </row>
    <row r="2271" spans="2:7" x14ac:dyDescent="0.2">
      <c r="B2271" s="124"/>
      <c r="C2271" s="126"/>
      <c r="D2271" s="124"/>
      <c r="E2271" s="121">
        <f t="shared" si="70"/>
        <v>0</v>
      </c>
      <c r="F2271" s="125">
        <f t="shared" si="71"/>
        <v>0</v>
      </c>
      <c r="G2271" s="123"/>
    </row>
    <row r="2272" spans="2:7" x14ac:dyDescent="0.2">
      <c r="B2272" s="124"/>
      <c r="C2272" s="126"/>
      <c r="D2272" s="124"/>
      <c r="E2272" s="121">
        <f t="shared" si="70"/>
        <v>0</v>
      </c>
      <c r="F2272" s="125">
        <f t="shared" si="71"/>
        <v>0</v>
      </c>
      <c r="G2272" s="123"/>
    </row>
    <row r="2273" spans="2:7" x14ac:dyDescent="0.2">
      <c r="B2273" s="124"/>
      <c r="C2273" s="126"/>
      <c r="D2273" s="124"/>
      <c r="E2273" s="121">
        <f t="shared" si="70"/>
        <v>0</v>
      </c>
      <c r="F2273" s="125">
        <f t="shared" si="71"/>
        <v>0</v>
      </c>
      <c r="G2273" s="123"/>
    </row>
    <row r="2274" spans="2:7" x14ac:dyDescent="0.2">
      <c r="B2274" s="124"/>
      <c r="C2274" s="126"/>
      <c r="D2274" s="124"/>
      <c r="E2274" s="121">
        <f t="shared" si="70"/>
        <v>0</v>
      </c>
      <c r="F2274" s="125">
        <f t="shared" si="71"/>
        <v>0</v>
      </c>
      <c r="G2274" s="123"/>
    </row>
    <row r="2275" spans="2:7" x14ac:dyDescent="0.2">
      <c r="B2275" s="124"/>
      <c r="C2275" s="126"/>
      <c r="D2275" s="124"/>
      <c r="E2275" s="121">
        <f t="shared" si="70"/>
        <v>0</v>
      </c>
      <c r="F2275" s="125">
        <f t="shared" si="71"/>
        <v>0</v>
      </c>
      <c r="G2275" s="123"/>
    </row>
    <row r="2276" spans="2:7" x14ac:dyDescent="0.2">
      <c r="B2276" s="124"/>
      <c r="C2276" s="126"/>
      <c r="D2276" s="124"/>
      <c r="E2276" s="121">
        <f t="shared" si="70"/>
        <v>0</v>
      </c>
      <c r="F2276" s="125">
        <f t="shared" si="71"/>
        <v>0</v>
      </c>
      <c r="G2276" s="123"/>
    </row>
    <row r="2277" spans="2:7" x14ac:dyDescent="0.2">
      <c r="B2277" s="124"/>
      <c r="C2277" s="126"/>
      <c r="D2277" s="124"/>
      <c r="E2277" s="121">
        <f t="shared" si="70"/>
        <v>0</v>
      </c>
      <c r="F2277" s="125">
        <f t="shared" si="71"/>
        <v>0</v>
      </c>
      <c r="G2277" s="123"/>
    </row>
    <row r="2278" spans="2:7" x14ac:dyDescent="0.2">
      <c r="B2278" s="124"/>
      <c r="C2278" s="126"/>
      <c r="D2278" s="124"/>
      <c r="E2278" s="121">
        <f t="shared" si="70"/>
        <v>0</v>
      </c>
      <c r="F2278" s="125">
        <f t="shared" si="71"/>
        <v>0</v>
      </c>
      <c r="G2278" s="123"/>
    </row>
    <row r="2279" spans="2:7" x14ac:dyDescent="0.2">
      <c r="B2279" s="124"/>
      <c r="C2279" s="126"/>
      <c r="D2279" s="124"/>
      <c r="E2279" s="121">
        <f t="shared" si="70"/>
        <v>0</v>
      </c>
      <c r="F2279" s="125">
        <f t="shared" si="71"/>
        <v>0</v>
      </c>
      <c r="G2279" s="123"/>
    </row>
    <row r="2280" spans="2:7" x14ac:dyDescent="0.2">
      <c r="B2280" s="124"/>
      <c r="C2280" s="126"/>
      <c r="D2280" s="124"/>
      <c r="E2280" s="121">
        <f t="shared" si="70"/>
        <v>0</v>
      </c>
      <c r="F2280" s="125">
        <f t="shared" si="71"/>
        <v>0</v>
      </c>
      <c r="G2280" s="123"/>
    </row>
    <row r="2281" spans="2:7" x14ac:dyDescent="0.2">
      <c r="B2281" s="124"/>
      <c r="C2281" s="126"/>
      <c r="D2281" s="124"/>
      <c r="E2281" s="121">
        <f t="shared" si="70"/>
        <v>0</v>
      </c>
      <c r="F2281" s="125">
        <f t="shared" si="71"/>
        <v>0</v>
      </c>
      <c r="G2281" s="123"/>
    </row>
    <row r="2282" spans="2:7" x14ac:dyDescent="0.2">
      <c r="B2282" s="124"/>
      <c r="C2282" s="126"/>
      <c r="D2282" s="124"/>
      <c r="E2282" s="121">
        <f t="shared" si="70"/>
        <v>0</v>
      </c>
      <c r="F2282" s="125">
        <f t="shared" si="71"/>
        <v>0</v>
      </c>
      <c r="G2282" s="123"/>
    </row>
    <row r="2283" spans="2:7" x14ac:dyDescent="0.2">
      <c r="B2283" s="124"/>
      <c r="C2283" s="126"/>
      <c r="D2283" s="124"/>
      <c r="E2283" s="121">
        <f t="shared" si="70"/>
        <v>0</v>
      </c>
      <c r="F2283" s="125">
        <f t="shared" si="71"/>
        <v>0</v>
      </c>
      <c r="G2283" s="123"/>
    </row>
    <row r="2284" spans="2:7" x14ac:dyDescent="0.2">
      <c r="B2284" s="124"/>
      <c r="C2284" s="126"/>
      <c r="D2284" s="124"/>
      <c r="E2284" s="121">
        <f t="shared" si="70"/>
        <v>0</v>
      </c>
      <c r="F2284" s="125">
        <f t="shared" si="71"/>
        <v>0</v>
      </c>
      <c r="G2284" s="123"/>
    </row>
    <row r="2285" spans="2:7" x14ac:dyDescent="0.2">
      <c r="B2285" s="124"/>
      <c r="C2285" s="126"/>
      <c r="D2285" s="124"/>
      <c r="E2285" s="121">
        <f t="shared" si="70"/>
        <v>0</v>
      </c>
      <c r="F2285" s="125">
        <f t="shared" si="71"/>
        <v>0</v>
      </c>
      <c r="G2285" s="123"/>
    </row>
    <row r="2286" spans="2:7" x14ac:dyDescent="0.2">
      <c r="B2286" s="124"/>
      <c r="C2286" s="126"/>
      <c r="D2286" s="124"/>
      <c r="E2286" s="121">
        <f t="shared" si="70"/>
        <v>0</v>
      </c>
      <c r="F2286" s="125">
        <f t="shared" si="71"/>
        <v>0</v>
      </c>
      <c r="G2286" s="123"/>
    </row>
    <row r="2287" spans="2:7" x14ac:dyDescent="0.2">
      <c r="B2287" s="124"/>
      <c r="C2287" s="126"/>
      <c r="D2287" s="124"/>
      <c r="E2287" s="121">
        <f t="shared" si="70"/>
        <v>0</v>
      </c>
      <c r="F2287" s="125">
        <f t="shared" si="71"/>
        <v>0</v>
      </c>
      <c r="G2287" s="123"/>
    </row>
    <row r="2288" spans="2:7" x14ac:dyDescent="0.2">
      <c r="B2288" s="124"/>
      <c r="C2288" s="126"/>
      <c r="D2288" s="124"/>
      <c r="E2288" s="121">
        <f t="shared" si="70"/>
        <v>0</v>
      </c>
      <c r="F2288" s="125">
        <f t="shared" si="71"/>
        <v>0</v>
      </c>
      <c r="G2288" s="123"/>
    </row>
    <row r="2289" spans="2:7" x14ac:dyDescent="0.2">
      <c r="B2289" s="124"/>
      <c r="C2289" s="126"/>
      <c r="D2289" s="124"/>
      <c r="E2289" s="121">
        <f t="shared" si="70"/>
        <v>0</v>
      </c>
      <c r="F2289" s="125">
        <f t="shared" si="71"/>
        <v>0</v>
      </c>
      <c r="G2289" s="123"/>
    </row>
    <row r="2290" spans="2:7" x14ac:dyDescent="0.2">
      <c r="B2290" s="124"/>
      <c r="C2290" s="126"/>
      <c r="D2290" s="124"/>
      <c r="E2290" s="121">
        <f t="shared" si="70"/>
        <v>0</v>
      </c>
      <c r="F2290" s="125">
        <f t="shared" si="71"/>
        <v>0</v>
      </c>
      <c r="G2290" s="123"/>
    </row>
    <row r="2291" spans="2:7" x14ac:dyDescent="0.2">
      <c r="B2291" s="124"/>
      <c r="C2291" s="126"/>
      <c r="D2291" s="124"/>
      <c r="E2291" s="121">
        <f t="shared" si="70"/>
        <v>0</v>
      </c>
      <c r="F2291" s="125">
        <f t="shared" si="71"/>
        <v>0</v>
      </c>
      <c r="G2291" s="123"/>
    </row>
    <row r="2292" spans="2:7" x14ac:dyDescent="0.2">
      <c r="B2292" s="124"/>
      <c r="C2292" s="126"/>
      <c r="D2292" s="124"/>
      <c r="E2292" s="121">
        <f t="shared" si="70"/>
        <v>0</v>
      </c>
      <c r="F2292" s="125">
        <f t="shared" si="71"/>
        <v>0</v>
      </c>
      <c r="G2292" s="123"/>
    </row>
    <row r="2293" spans="2:7" x14ac:dyDescent="0.2">
      <c r="B2293" s="124"/>
      <c r="C2293" s="126"/>
      <c r="D2293" s="124"/>
      <c r="E2293" s="121">
        <f t="shared" ref="E2293:E2356" si="72">IFERROR(VLOOKUP(C2293,GILookup,2,FALSE),0)</f>
        <v>0</v>
      </c>
      <c r="F2293" s="125">
        <f t="shared" ref="F2293:F2356" si="73">SUM(E2293*D2293)</f>
        <v>0</v>
      </c>
      <c r="G2293" s="123"/>
    </row>
    <row r="2294" spans="2:7" x14ac:dyDescent="0.2">
      <c r="B2294" s="124"/>
      <c r="C2294" s="126"/>
      <c r="D2294" s="124"/>
      <c r="E2294" s="121">
        <f t="shared" si="72"/>
        <v>0</v>
      </c>
      <c r="F2294" s="125">
        <f t="shared" si="73"/>
        <v>0</v>
      </c>
      <c r="G2294" s="123"/>
    </row>
    <row r="2295" spans="2:7" x14ac:dyDescent="0.2">
      <c r="B2295" s="124"/>
      <c r="C2295" s="126"/>
      <c r="D2295" s="124"/>
      <c r="E2295" s="121">
        <f t="shared" si="72"/>
        <v>0</v>
      </c>
      <c r="F2295" s="125">
        <f t="shared" si="73"/>
        <v>0</v>
      </c>
      <c r="G2295" s="123"/>
    </row>
    <row r="2296" spans="2:7" x14ac:dyDescent="0.2">
      <c r="B2296" s="124"/>
      <c r="C2296" s="126"/>
      <c r="D2296" s="124"/>
      <c r="E2296" s="121">
        <f t="shared" si="72"/>
        <v>0</v>
      </c>
      <c r="F2296" s="125">
        <f t="shared" si="73"/>
        <v>0</v>
      </c>
      <c r="G2296" s="123"/>
    </row>
    <row r="2297" spans="2:7" x14ac:dyDescent="0.2">
      <c r="B2297" s="124"/>
      <c r="C2297" s="126"/>
      <c r="D2297" s="124"/>
      <c r="E2297" s="121">
        <f t="shared" si="72"/>
        <v>0</v>
      </c>
      <c r="F2297" s="125">
        <f t="shared" si="73"/>
        <v>0</v>
      </c>
      <c r="G2297" s="123"/>
    </row>
    <row r="2298" spans="2:7" x14ac:dyDescent="0.2">
      <c r="B2298" s="124"/>
      <c r="C2298" s="126"/>
      <c r="D2298" s="124"/>
      <c r="E2298" s="121">
        <f t="shared" si="72"/>
        <v>0</v>
      </c>
      <c r="F2298" s="125">
        <f t="shared" si="73"/>
        <v>0</v>
      </c>
      <c r="G2298" s="123"/>
    </row>
    <row r="2299" spans="2:7" x14ac:dyDescent="0.2">
      <c r="B2299" s="124"/>
      <c r="C2299" s="126"/>
      <c r="D2299" s="124"/>
      <c r="E2299" s="121">
        <f t="shared" si="72"/>
        <v>0</v>
      </c>
      <c r="F2299" s="125">
        <f t="shared" si="73"/>
        <v>0</v>
      </c>
      <c r="G2299" s="123"/>
    </row>
    <row r="2300" spans="2:7" x14ac:dyDescent="0.2">
      <c r="B2300" s="124"/>
      <c r="C2300" s="126"/>
      <c r="D2300" s="124"/>
      <c r="E2300" s="121">
        <f t="shared" si="72"/>
        <v>0</v>
      </c>
      <c r="F2300" s="125">
        <f t="shared" si="73"/>
        <v>0</v>
      </c>
      <c r="G2300" s="123"/>
    </row>
    <row r="2301" spans="2:7" x14ac:dyDescent="0.2">
      <c r="B2301" s="124"/>
      <c r="C2301" s="126"/>
      <c r="D2301" s="124"/>
      <c r="E2301" s="121">
        <f t="shared" si="72"/>
        <v>0</v>
      </c>
      <c r="F2301" s="125">
        <f t="shared" si="73"/>
        <v>0</v>
      </c>
      <c r="G2301" s="123"/>
    </row>
    <row r="2302" spans="2:7" x14ac:dyDescent="0.2">
      <c r="B2302" s="124"/>
      <c r="C2302" s="126"/>
      <c r="D2302" s="124"/>
      <c r="E2302" s="121">
        <f t="shared" si="72"/>
        <v>0</v>
      </c>
      <c r="F2302" s="125">
        <f t="shared" si="73"/>
        <v>0</v>
      </c>
      <c r="G2302" s="123"/>
    </row>
    <row r="2303" spans="2:7" x14ac:dyDescent="0.2">
      <c r="B2303" s="124"/>
      <c r="C2303" s="126"/>
      <c r="D2303" s="124"/>
      <c r="E2303" s="121">
        <f t="shared" si="72"/>
        <v>0</v>
      </c>
      <c r="F2303" s="125">
        <f t="shared" si="73"/>
        <v>0</v>
      </c>
      <c r="G2303" s="123"/>
    </row>
    <row r="2304" spans="2:7" x14ac:dyDescent="0.2">
      <c r="B2304" s="124"/>
      <c r="C2304" s="126"/>
      <c r="D2304" s="124"/>
      <c r="E2304" s="121">
        <f t="shared" si="72"/>
        <v>0</v>
      </c>
      <c r="F2304" s="125">
        <f t="shared" si="73"/>
        <v>0</v>
      </c>
      <c r="G2304" s="123"/>
    </row>
    <row r="2305" spans="2:7" x14ac:dyDescent="0.2">
      <c r="B2305" s="124"/>
      <c r="C2305" s="126"/>
      <c r="D2305" s="124"/>
      <c r="E2305" s="121">
        <f t="shared" si="72"/>
        <v>0</v>
      </c>
      <c r="F2305" s="125">
        <f t="shared" si="73"/>
        <v>0</v>
      </c>
      <c r="G2305" s="123"/>
    </row>
    <row r="2306" spans="2:7" x14ac:dyDescent="0.2">
      <c r="B2306" s="124"/>
      <c r="C2306" s="126"/>
      <c r="D2306" s="124"/>
      <c r="E2306" s="121">
        <f t="shared" si="72"/>
        <v>0</v>
      </c>
      <c r="F2306" s="125">
        <f t="shared" si="73"/>
        <v>0</v>
      </c>
      <c r="G2306" s="123"/>
    </row>
    <row r="2307" spans="2:7" x14ac:dyDescent="0.2">
      <c r="B2307" s="124"/>
      <c r="C2307" s="126"/>
      <c r="D2307" s="124"/>
      <c r="E2307" s="121">
        <f t="shared" si="72"/>
        <v>0</v>
      </c>
      <c r="F2307" s="125">
        <f t="shared" si="73"/>
        <v>0</v>
      </c>
      <c r="G2307" s="123"/>
    </row>
    <row r="2308" spans="2:7" x14ac:dyDescent="0.2">
      <c r="B2308" s="124"/>
      <c r="C2308" s="126"/>
      <c r="D2308" s="124"/>
      <c r="E2308" s="121">
        <f t="shared" si="72"/>
        <v>0</v>
      </c>
      <c r="F2308" s="125">
        <f t="shared" si="73"/>
        <v>0</v>
      </c>
      <c r="G2308" s="123"/>
    </row>
    <row r="2309" spans="2:7" x14ac:dyDescent="0.2">
      <c r="B2309" s="124"/>
      <c r="C2309" s="126"/>
      <c r="D2309" s="124"/>
      <c r="E2309" s="121">
        <f t="shared" si="72"/>
        <v>0</v>
      </c>
      <c r="F2309" s="125">
        <f t="shared" si="73"/>
        <v>0</v>
      </c>
      <c r="G2309" s="123"/>
    </row>
    <row r="2310" spans="2:7" x14ac:dyDescent="0.2">
      <c r="B2310" s="124"/>
      <c r="C2310" s="126"/>
      <c r="D2310" s="124"/>
      <c r="E2310" s="121">
        <f t="shared" si="72"/>
        <v>0</v>
      </c>
      <c r="F2310" s="125">
        <f t="shared" si="73"/>
        <v>0</v>
      </c>
      <c r="G2310" s="123"/>
    </row>
    <row r="2311" spans="2:7" x14ac:dyDescent="0.2">
      <c r="B2311" s="124"/>
      <c r="C2311" s="126"/>
      <c r="D2311" s="124"/>
      <c r="E2311" s="121">
        <f t="shared" si="72"/>
        <v>0</v>
      </c>
      <c r="F2311" s="125">
        <f t="shared" si="73"/>
        <v>0</v>
      </c>
      <c r="G2311" s="123"/>
    </row>
    <row r="2312" spans="2:7" x14ac:dyDescent="0.2">
      <c r="B2312" s="124"/>
      <c r="C2312" s="126"/>
      <c r="D2312" s="124"/>
      <c r="E2312" s="121">
        <f t="shared" si="72"/>
        <v>0</v>
      </c>
      <c r="F2312" s="125">
        <f t="shared" si="73"/>
        <v>0</v>
      </c>
      <c r="G2312" s="123"/>
    </row>
    <row r="2313" spans="2:7" x14ac:dyDescent="0.2">
      <c r="B2313" s="124"/>
      <c r="C2313" s="126"/>
      <c r="D2313" s="124"/>
      <c r="E2313" s="121">
        <f t="shared" si="72"/>
        <v>0</v>
      </c>
      <c r="F2313" s="125">
        <f t="shared" si="73"/>
        <v>0</v>
      </c>
      <c r="G2313" s="123"/>
    </row>
    <row r="2314" spans="2:7" x14ac:dyDescent="0.2">
      <c r="B2314" s="124"/>
      <c r="C2314" s="126"/>
      <c r="D2314" s="124"/>
      <c r="E2314" s="121">
        <f t="shared" si="72"/>
        <v>0</v>
      </c>
      <c r="F2314" s="125">
        <f t="shared" si="73"/>
        <v>0</v>
      </c>
      <c r="G2314" s="123"/>
    </row>
    <row r="2315" spans="2:7" x14ac:dyDescent="0.2">
      <c r="B2315" s="124"/>
      <c r="C2315" s="126"/>
      <c r="D2315" s="124"/>
      <c r="E2315" s="121">
        <f t="shared" si="72"/>
        <v>0</v>
      </c>
      <c r="F2315" s="125">
        <f t="shared" si="73"/>
        <v>0</v>
      </c>
      <c r="G2315" s="123"/>
    </row>
    <row r="2316" spans="2:7" x14ac:dyDescent="0.2">
      <c r="B2316" s="124"/>
      <c r="C2316" s="126"/>
      <c r="D2316" s="124"/>
      <c r="E2316" s="121">
        <f t="shared" si="72"/>
        <v>0</v>
      </c>
      <c r="F2316" s="125">
        <f t="shared" si="73"/>
        <v>0</v>
      </c>
      <c r="G2316" s="123"/>
    </row>
    <row r="2317" spans="2:7" x14ac:dyDescent="0.2">
      <c r="B2317" s="124"/>
      <c r="C2317" s="126"/>
      <c r="D2317" s="124"/>
      <c r="E2317" s="121">
        <f t="shared" si="72"/>
        <v>0</v>
      </c>
      <c r="F2317" s="125">
        <f t="shared" si="73"/>
        <v>0</v>
      </c>
      <c r="G2317" s="123"/>
    </row>
    <row r="2318" spans="2:7" x14ac:dyDescent="0.2">
      <c r="B2318" s="124"/>
      <c r="C2318" s="126"/>
      <c r="D2318" s="124"/>
      <c r="E2318" s="121">
        <f t="shared" si="72"/>
        <v>0</v>
      </c>
      <c r="F2318" s="125">
        <f t="shared" si="73"/>
        <v>0</v>
      </c>
      <c r="G2318" s="123"/>
    </row>
    <row r="2319" spans="2:7" x14ac:dyDescent="0.2">
      <c r="B2319" s="124"/>
      <c r="C2319" s="126"/>
      <c r="D2319" s="124"/>
      <c r="E2319" s="121">
        <f t="shared" si="72"/>
        <v>0</v>
      </c>
      <c r="F2319" s="125">
        <f t="shared" si="73"/>
        <v>0</v>
      </c>
      <c r="G2319" s="123"/>
    </row>
    <row r="2320" spans="2:7" x14ac:dyDescent="0.2">
      <c r="B2320" s="124"/>
      <c r="C2320" s="126"/>
      <c r="D2320" s="124"/>
      <c r="E2320" s="121">
        <f t="shared" si="72"/>
        <v>0</v>
      </c>
      <c r="F2320" s="125">
        <f t="shared" si="73"/>
        <v>0</v>
      </c>
      <c r="G2320" s="123"/>
    </row>
    <row r="2321" spans="2:7" x14ac:dyDescent="0.2">
      <c r="B2321" s="124"/>
      <c r="C2321" s="126"/>
      <c r="D2321" s="124"/>
      <c r="E2321" s="121">
        <f t="shared" si="72"/>
        <v>0</v>
      </c>
      <c r="F2321" s="125">
        <f t="shared" si="73"/>
        <v>0</v>
      </c>
      <c r="G2321" s="123"/>
    </row>
    <row r="2322" spans="2:7" x14ac:dyDescent="0.2">
      <c r="B2322" s="124"/>
      <c r="C2322" s="126"/>
      <c r="D2322" s="124"/>
      <c r="E2322" s="121">
        <f t="shared" si="72"/>
        <v>0</v>
      </c>
      <c r="F2322" s="125">
        <f t="shared" si="73"/>
        <v>0</v>
      </c>
      <c r="G2322" s="123"/>
    </row>
    <row r="2323" spans="2:7" x14ac:dyDescent="0.2">
      <c r="B2323" s="124"/>
      <c r="C2323" s="126"/>
      <c r="D2323" s="124"/>
      <c r="E2323" s="121">
        <f t="shared" si="72"/>
        <v>0</v>
      </c>
      <c r="F2323" s="125">
        <f t="shared" si="73"/>
        <v>0</v>
      </c>
      <c r="G2323" s="123"/>
    </row>
    <row r="2324" spans="2:7" x14ac:dyDescent="0.2">
      <c r="B2324" s="124"/>
      <c r="C2324" s="126"/>
      <c r="D2324" s="124"/>
      <c r="E2324" s="121">
        <f t="shared" si="72"/>
        <v>0</v>
      </c>
      <c r="F2324" s="125">
        <f t="shared" si="73"/>
        <v>0</v>
      </c>
      <c r="G2324" s="123"/>
    </row>
    <row r="2325" spans="2:7" x14ac:dyDescent="0.2">
      <c r="B2325" s="124"/>
      <c r="C2325" s="126"/>
      <c r="D2325" s="124"/>
      <c r="E2325" s="121">
        <f t="shared" si="72"/>
        <v>0</v>
      </c>
      <c r="F2325" s="125">
        <f t="shared" si="73"/>
        <v>0</v>
      </c>
      <c r="G2325" s="123"/>
    </row>
    <row r="2326" spans="2:7" x14ac:dyDescent="0.2">
      <c r="B2326" s="124"/>
      <c r="C2326" s="126"/>
      <c r="D2326" s="124"/>
      <c r="E2326" s="121">
        <f t="shared" si="72"/>
        <v>0</v>
      </c>
      <c r="F2326" s="125">
        <f t="shared" si="73"/>
        <v>0</v>
      </c>
      <c r="G2326" s="123"/>
    </row>
    <row r="2327" spans="2:7" x14ac:dyDescent="0.2">
      <c r="B2327" s="124"/>
      <c r="C2327" s="126"/>
      <c r="D2327" s="124"/>
      <c r="E2327" s="121">
        <f t="shared" si="72"/>
        <v>0</v>
      </c>
      <c r="F2327" s="125">
        <f t="shared" si="73"/>
        <v>0</v>
      </c>
      <c r="G2327" s="123"/>
    </row>
    <row r="2328" spans="2:7" x14ac:dyDescent="0.2">
      <c r="B2328" s="124"/>
      <c r="C2328" s="126"/>
      <c r="D2328" s="124"/>
      <c r="E2328" s="121">
        <f t="shared" si="72"/>
        <v>0</v>
      </c>
      <c r="F2328" s="125">
        <f t="shared" si="73"/>
        <v>0</v>
      </c>
      <c r="G2328" s="123"/>
    </row>
    <row r="2329" spans="2:7" x14ac:dyDescent="0.2">
      <c r="B2329" s="124"/>
      <c r="C2329" s="126"/>
      <c r="D2329" s="124"/>
      <c r="E2329" s="121">
        <f t="shared" si="72"/>
        <v>0</v>
      </c>
      <c r="F2329" s="125">
        <f t="shared" si="73"/>
        <v>0</v>
      </c>
      <c r="G2329" s="123"/>
    </row>
    <row r="2330" spans="2:7" x14ac:dyDescent="0.2">
      <c r="B2330" s="124"/>
      <c r="C2330" s="126"/>
      <c r="D2330" s="124"/>
      <c r="E2330" s="121">
        <f t="shared" si="72"/>
        <v>0</v>
      </c>
      <c r="F2330" s="125">
        <f t="shared" si="73"/>
        <v>0</v>
      </c>
      <c r="G2330" s="123"/>
    </row>
    <row r="2331" spans="2:7" x14ac:dyDescent="0.2">
      <c r="B2331" s="124"/>
      <c r="C2331" s="126"/>
      <c r="D2331" s="124"/>
      <c r="E2331" s="121">
        <f t="shared" si="72"/>
        <v>0</v>
      </c>
      <c r="F2331" s="125">
        <f t="shared" si="73"/>
        <v>0</v>
      </c>
      <c r="G2331" s="123"/>
    </row>
    <row r="2332" spans="2:7" x14ac:dyDescent="0.2">
      <c r="B2332" s="124"/>
      <c r="C2332" s="126"/>
      <c r="D2332" s="124"/>
      <c r="E2332" s="121">
        <f t="shared" si="72"/>
        <v>0</v>
      </c>
      <c r="F2332" s="125">
        <f t="shared" si="73"/>
        <v>0</v>
      </c>
      <c r="G2332" s="123"/>
    </row>
    <row r="2333" spans="2:7" x14ac:dyDescent="0.2">
      <c r="B2333" s="124"/>
      <c r="C2333" s="126"/>
      <c r="D2333" s="124"/>
      <c r="E2333" s="121">
        <f t="shared" si="72"/>
        <v>0</v>
      </c>
      <c r="F2333" s="125">
        <f t="shared" si="73"/>
        <v>0</v>
      </c>
      <c r="G2333" s="123"/>
    </row>
    <row r="2334" spans="2:7" x14ac:dyDescent="0.2">
      <c r="B2334" s="124"/>
      <c r="C2334" s="126"/>
      <c r="D2334" s="124"/>
      <c r="E2334" s="121">
        <f t="shared" si="72"/>
        <v>0</v>
      </c>
      <c r="F2334" s="125">
        <f t="shared" si="73"/>
        <v>0</v>
      </c>
      <c r="G2334" s="123"/>
    </row>
    <row r="2335" spans="2:7" x14ac:dyDescent="0.2">
      <c r="B2335" s="124"/>
      <c r="C2335" s="126"/>
      <c r="D2335" s="124"/>
      <c r="E2335" s="121">
        <f t="shared" si="72"/>
        <v>0</v>
      </c>
      <c r="F2335" s="125">
        <f t="shared" si="73"/>
        <v>0</v>
      </c>
      <c r="G2335" s="123"/>
    </row>
    <row r="2336" spans="2:7" x14ac:dyDescent="0.2">
      <c r="B2336" s="124"/>
      <c r="C2336" s="126"/>
      <c r="D2336" s="124"/>
      <c r="E2336" s="121">
        <f t="shared" si="72"/>
        <v>0</v>
      </c>
      <c r="F2336" s="125">
        <f t="shared" si="73"/>
        <v>0</v>
      </c>
      <c r="G2336" s="123"/>
    </row>
    <row r="2337" spans="2:7" x14ac:dyDescent="0.2">
      <c r="B2337" s="124"/>
      <c r="C2337" s="126"/>
      <c r="D2337" s="124"/>
      <c r="E2337" s="121">
        <f t="shared" si="72"/>
        <v>0</v>
      </c>
      <c r="F2337" s="125">
        <f t="shared" si="73"/>
        <v>0</v>
      </c>
      <c r="G2337" s="123"/>
    </row>
    <row r="2338" spans="2:7" x14ac:dyDescent="0.2">
      <c r="B2338" s="124"/>
      <c r="C2338" s="126"/>
      <c r="D2338" s="124"/>
      <c r="E2338" s="121">
        <f t="shared" si="72"/>
        <v>0</v>
      </c>
      <c r="F2338" s="125">
        <f t="shared" si="73"/>
        <v>0</v>
      </c>
      <c r="G2338" s="123"/>
    </row>
    <row r="2339" spans="2:7" x14ac:dyDescent="0.2">
      <c r="B2339" s="124"/>
      <c r="C2339" s="126"/>
      <c r="D2339" s="124"/>
      <c r="E2339" s="121">
        <f t="shared" si="72"/>
        <v>0</v>
      </c>
      <c r="F2339" s="125">
        <f t="shared" si="73"/>
        <v>0</v>
      </c>
      <c r="G2339" s="123"/>
    </row>
    <row r="2340" spans="2:7" x14ac:dyDescent="0.2">
      <c r="B2340" s="124"/>
      <c r="C2340" s="126"/>
      <c r="D2340" s="124"/>
      <c r="E2340" s="121">
        <f t="shared" si="72"/>
        <v>0</v>
      </c>
      <c r="F2340" s="125">
        <f t="shared" si="73"/>
        <v>0</v>
      </c>
      <c r="G2340" s="123"/>
    </row>
    <row r="2341" spans="2:7" x14ac:dyDescent="0.2">
      <c r="B2341" s="124"/>
      <c r="C2341" s="126"/>
      <c r="D2341" s="124"/>
      <c r="E2341" s="121">
        <f t="shared" si="72"/>
        <v>0</v>
      </c>
      <c r="F2341" s="125">
        <f t="shared" si="73"/>
        <v>0</v>
      </c>
      <c r="G2341" s="123"/>
    </row>
    <row r="2342" spans="2:7" x14ac:dyDescent="0.2">
      <c r="B2342" s="124"/>
      <c r="C2342" s="126"/>
      <c r="D2342" s="124"/>
      <c r="E2342" s="121">
        <f t="shared" si="72"/>
        <v>0</v>
      </c>
      <c r="F2342" s="125">
        <f t="shared" si="73"/>
        <v>0</v>
      </c>
      <c r="G2342" s="123"/>
    </row>
    <row r="2343" spans="2:7" x14ac:dyDescent="0.2">
      <c r="B2343" s="124"/>
      <c r="C2343" s="126"/>
      <c r="D2343" s="124"/>
      <c r="E2343" s="121">
        <f t="shared" si="72"/>
        <v>0</v>
      </c>
      <c r="F2343" s="125">
        <f t="shared" si="73"/>
        <v>0</v>
      </c>
      <c r="G2343" s="123"/>
    </row>
    <row r="2344" spans="2:7" x14ac:dyDescent="0.2">
      <c r="B2344" s="124"/>
      <c r="C2344" s="126"/>
      <c r="D2344" s="124"/>
      <c r="E2344" s="121">
        <f t="shared" si="72"/>
        <v>0</v>
      </c>
      <c r="F2344" s="125">
        <f t="shared" si="73"/>
        <v>0</v>
      </c>
      <c r="G2344" s="123"/>
    </row>
    <row r="2345" spans="2:7" x14ac:dyDescent="0.2">
      <c r="B2345" s="124"/>
      <c r="C2345" s="126"/>
      <c r="D2345" s="124"/>
      <c r="E2345" s="121">
        <f t="shared" si="72"/>
        <v>0</v>
      </c>
      <c r="F2345" s="125">
        <f t="shared" si="73"/>
        <v>0</v>
      </c>
      <c r="G2345" s="123"/>
    </row>
    <row r="2346" spans="2:7" x14ac:dyDescent="0.2">
      <c r="B2346" s="124"/>
      <c r="C2346" s="126"/>
      <c r="D2346" s="124"/>
      <c r="E2346" s="121">
        <f t="shared" si="72"/>
        <v>0</v>
      </c>
      <c r="F2346" s="125">
        <f t="shared" si="73"/>
        <v>0</v>
      </c>
      <c r="G2346" s="123"/>
    </row>
    <row r="2347" spans="2:7" x14ac:dyDescent="0.2">
      <c r="B2347" s="124"/>
      <c r="C2347" s="126"/>
      <c r="D2347" s="124"/>
      <c r="E2347" s="121">
        <f t="shared" si="72"/>
        <v>0</v>
      </c>
      <c r="F2347" s="125">
        <f t="shared" si="73"/>
        <v>0</v>
      </c>
      <c r="G2347" s="123"/>
    </row>
    <row r="2348" spans="2:7" x14ac:dyDescent="0.2">
      <c r="B2348" s="124"/>
      <c r="C2348" s="126"/>
      <c r="D2348" s="124"/>
      <c r="E2348" s="121">
        <f t="shared" si="72"/>
        <v>0</v>
      </c>
      <c r="F2348" s="125">
        <f t="shared" si="73"/>
        <v>0</v>
      </c>
      <c r="G2348" s="123"/>
    </row>
    <row r="2349" spans="2:7" x14ac:dyDescent="0.2">
      <c r="B2349" s="124"/>
      <c r="C2349" s="126"/>
      <c r="D2349" s="124"/>
      <c r="E2349" s="121">
        <f t="shared" si="72"/>
        <v>0</v>
      </c>
      <c r="F2349" s="125">
        <f t="shared" si="73"/>
        <v>0</v>
      </c>
      <c r="G2349" s="123"/>
    </row>
    <row r="2350" spans="2:7" x14ac:dyDescent="0.2">
      <c r="B2350" s="124"/>
      <c r="C2350" s="126"/>
      <c r="D2350" s="124"/>
      <c r="E2350" s="121">
        <f t="shared" si="72"/>
        <v>0</v>
      </c>
      <c r="F2350" s="125">
        <f t="shared" si="73"/>
        <v>0</v>
      </c>
      <c r="G2350" s="123"/>
    </row>
    <row r="2351" spans="2:7" x14ac:dyDescent="0.2">
      <c r="B2351" s="124"/>
      <c r="C2351" s="126"/>
      <c r="D2351" s="124"/>
      <c r="E2351" s="121">
        <f t="shared" si="72"/>
        <v>0</v>
      </c>
      <c r="F2351" s="125">
        <f t="shared" si="73"/>
        <v>0</v>
      </c>
      <c r="G2351" s="123"/>
    </row>
    <row r="2352" spans="2:7" x14ac:dyDescent="0.2">
      <c r="B2352" s="124"/>
      <c r="C2352" s="126"/>
      <c r="D2352" s="124"/>
      <c r="E2352" s="121">
        <f t="shared" si="72"/>
        <v>0</v>
      </c>
      <c r="F2352" s="125">
        <f t="shared" si="73"/>
        <v>0</v>
      </c>
      <c r="G2352" s="123"/>
    </row>
    <row r="2353" spans="2:7" x14ac:dyDescent="0.2">
      <c r="B2353" s="124"/>
      <c r="C2353" s="126"/>
      <c r="D2353" s="124"/>
      <c r="E2353" s="121">
        <f t="shared" si="72"/>
        <v>0</v>
      </c>
      <c r="F2353" s="125">
        <f t="shared" si="73"/>
        <v>0</v>
      </c>
      <c r="G2353" s="123"/>
    </row>
    <row r="2354" spans="2:7" x14ac:dyDescent="0.2">
      <c r="B2354" s="124"/>
      <c r="C2354" s="126"/>
      <c r="D2354" s="124"/>
      <c r="E2354" s="121">
        <f t="shared" si="72"/>
        <v>0</v>
      </c>
      <c r="F2354" s="125">
        <f t="shared" si="73"/>
        <v>0</v>
      </c>
      <c r="G2354" s="123"/>
    </row>
    <row r="2355" spans="2:7" x14ac:dyDescent="0.2">
      <c r="B2355" s="124"/>
      <c r="C2355" s="126"/>
      <c r="D2355" s="124"/>
      <c r="E2355" s="121">
        <f t="shared" si="72"/>
        <v>0</v>
      </c>
      <c r="F2355" s="125">
        <f t="shared" si="73"/>
        <v>0</v>
      </c>
      <c r="G2355" s="123"/>
    </row>
    <row r="2356" spans="2:7" x14ac:dyDescent="0.2">
      <c r="B2356" s="124"/>
      <c r="C2356" s="126"/>
      <c r="D2356" s="124"/>
      <c r="E2356" s="121">
        <f t="shared" si="72"/>
        <v>0</v>
      </c>
      <c r="F2356" s="125">
        <f t="shared" si="73"/>
        <v>0</v>
      </c>
      <c r="G2356" s="123"/>
    </row>
    <row r="2357" spans="2:7" x14ac:dyDescent="0.2">
      <c r="B2357" s="124"/>
      <c r="C2357" s="126"/>
      <c r="D2357" s="124"/>
      <c r="E2357" s="121">
        <f t="shared" ref="E2357:E2420" si="74">IFERROR(VLOOKUP(C2357,GILookup,2,FALSE),0)</f>
        <v>0</v>
      </c>
      <c r="F2357" s="125">
        <f t="shared" ref="F2357:F2420" si="75">SUM(E2357*D2357)</f>
        <v>0</v>
      </c>
      <c r="G2357" s="123"/>
    </row>
    <row r="2358" spans="2:7" x14ac:dyDescent="0.2">
      <c r="B2358" s="124"/>
      <c r="C2358" s="126"/>
      <c r="D2358" s="124"/>
      <c r="E2358" s="121">
        <f t="shared" si="74"/>
        <v>0</v>
      </c>
      <c r="F2358" s="125">
        <f t="shared" si="75"/>
        <v>0</v>
      </c>
      <c r="G2358" s="123"/>
    </row>
    <row r="2359" spans="2:7" x14ac:dyDescent="0.2">
      <c r="B2359" s="124"/>
      <c r="C2359" s="126"/>
      <c r="D2359" s="124"/>
      <c r="E2359" s="121">
        <f t="shared" si="74"/>
        <v>0</v>
      </c>
      <c r="F2359" s="125">
        <f t="shared" si="75"/>
        <v>0</v>
      </c>
      <c r="G2359" s="123"/>
    </row>
    <row r="2360" spans="2:7" x14ac:dyDescent="0.2">
      <c r="B2360" s="124"/>
      <c r="C2360" s="126"/>
      <c r="D2360" s="124"/>
      <c r="E2360" s="121">
        <f t="shared" si="74"/>
        <v>0</v>
      </c>
      <c r="F2360" s="125">
        <f t="shared" si="75"/>
        <v>0</v>
      </c>
      <c r="G2360" s="123"/>
    </row>
    <row r="2361" spans="2:7" x14ac:dyDescent="0.2">
      <c r="B2361" s="124"/>
      <c r="C2361" s="126"/>
      <c r="D2361" s="124"/>
      <c r="E2361" s="121">
        <f t="shared" si="74"/>
        <v>0</v>
      </c>
      <c r="F2361" s="125">
        <f t="shared" si="75"/>
        <v>0</v>
      </c>
      <c r="G2361" s="123"/>
    </row>
    <row r="2362" spans="2:7" x14ac:dyDescent="0.2">
      <c r="B2362" s="124"/>
      <c r="C2362" s="126"/>
      <c r="D2362" s="124"/>
      <c r="E2362" s="121">
        <f t="shared" si="74"/>
        <v>0</v>
      </c>
      <c r="F2362" s="125">
        <f t="shared" si="75"/>
        <v>0</v>
      </c>
      <c r="G2362" s="123"/>
    </row>
    <row r="2363" spans="2:7" x14ac:dyDescent="0.2">
      <c r="B2363" s="124"/>
      <c r="C2363" s="126"/>
      <c r="D2363" s="124"/>
      <c r="E2363" s="121">
        <f t="shared" si="74"/>
        <v>0</v>
      </c>
      <c r="F2363" s="125">
        <f t="shared" si="75"/>
        <v>0</v>
      </c>
      <c r="G2363" s="123"/>
    </row>
    <row r="2364" spans="2:7" x14ac:dyDescent="0.2">
      <c r="B2364" s="124"/>
      <c r="C2364" s="126"/>
      <c r="D2364" s="124"/>
      <c r="E2364" s="121">
        <f t="shared" si="74"/>
        <v>0</v>
      </c>
      <c r="F2364" s="125">
        <f t="shared" si="75"/>
        <v>0</v>
      </c>
      <c r="G2364" s="123"/>
    </row>
    <row r="2365" spans="2:7" x14ac:dyDescent="0.2">
      <c r="B2365" s="124"/>
      <c r="C2365" s="126"/>
      <c r="D2365" s="124"/>
      <c r="E2365" s="121">
        <f t="shared" si="74"/>
        <v>0</v>
      </c>
      <c r="F2365" s="125">
        <f t="shared" si="75"/>
        <v>0</v>
      </c>
      <c r="G2365" s="123"/>
    </row>
    <row r="2366" spans="2:7" x14ac:dyDescent="0.2">
      <c r="B2366" s="124"/>
      <c r="C2366" s="126"/>
      <c r="D2366" s="124"/>
      <c r="E2366" s="121">
        <f t="shared" si="74"/>
        <v>0</v>
      </c>
      <c r="F2366" s="125">
        <f t="shared" si="75"/>
        <v>0</v>
      </c>
      <c r="G2366" s="123"/>
    </row>
    <row r="2367" spans="2:7" x14ac:dyDescent="0.2">
      <c r="B2367" s="124"/>
      <c r="C2367" s="126"/>
      <c r="D2367" s="124"/>
      <c r="E2367" s="121">
        <f t="shared" si="74"/>
        <v>0</v>
      </c>
      <c r="F2367" s="125">
        <f t="shared" si="75"/>
        <v>0</v>
      </c>
      <c r="G2367" s="123"/>
    </row>
    <row r="2368" spans="2:7" x14ac:dyDescent="0.2">
      <c r="B2368" s="124"/>
      <c r="C2368" s="126"/>
      <c r="D2368" s="124"/>
      <c r="E2368" s="121">
        <f t="shared" si="74"/>
        <v>0</v>
      </c>
      <c r="F2368" s="125">
        <f t="shared" si="75"/>
        <v>0</v>
      </c>
      <c r="G2368" s="123"/>
    </row>
    <row r="2369" spans="2:7" x14ac:dyDescent="0.2">
      <c r="B2369" s="124"/>
      <c r="C2369" s="126"/>
      <c r="D2369" s="124"/>
      <c r="E2369" s="121">
        <f t="shared" si="74"/>
        <v>0</v>
      </c>
      <c r="F2369" s="125">
        <f t="shared" si="75"/>
        <v>0</v>
      </c>
      <c r="G2369" s="123"/>
    </row>
    <row r="2370" spans="2:7" x14ac:dyDescent="0.2">
      <c r="B2370" s="124"/>
      <c r="C2370" s="126"/>
      <c r="D2370" s="124"/>
      <c r="E2370" s="121">
        <f t="shared" si="74"/>
        <v>0</v>
      </c>
      <c r="F2370" s="125">
        <f t="shared" si="75"/>
        <v>0</v>
      </c>
      <c r="G2370" s="123"/>
    </row>
    <row r="2371" spans="2:7" x14ac:dyDescent="0.2">
      <c r="B2371" s="124"/>
      <c r="C2371" s="126"/>
      <c r="D2371" s="124"/>
      <c r="E2371" s="121">
        <f t="shared" si="74"/>
        <v>0</v>
      </c>
      <c r="F2371" s="125">
        <f t="shared" si="75"/>
        <v>0</v>
      </c>
      <c r="G2371" s="123"/>
    </row>
    <row r="2372" spans="2:7" x14ac:dyDescent="0.2">
      <c r="B2372" s="124"/>
      <c r="C2372" s="126"/>
      <c r="D2372" s="124"/>
      <c r="E2372" s="121">
        <f t="shared" si="74"/>
        <v>0</v>
      </c>
      <c r="F2372" s="125">
        <f t="shared" si="75"/>
        <v>0</v>
      </c>
      <c r="G2372" s="123"/>
    </row>
    <row r="2373" spans="2:7" x14ac:dyDescent="0.2">
      <c r="B2373" s="124"/>
      <c r="C2373" s="126"/>
      <c r="D2373" s="124"/>
      <c r="E2373" s="121">
        <f t="shared" si="74"/>
        <v>0</v>
      </c>
      <c r="F2373" s="125">
        <f t="shared" si="75"/>
        <v>0</v>
      </c>
      <c r="G2373" s="123"/>
    </row>
    <row r="2374" spans="2:7" x14ac:dyDescent="0.2">
      <c r="B2374" s="124"/>
      <c r="C2374" s="126"/>
      <c r="D2374" s="124"/>
      <c r="E2374" s="121">
        <f t="shared" si="74"/>
        <v>0</v>
      </c>
      <c r="F2374" s="125">
        <f t="shared" si="75"/>
        <v>0</v>
      </c>
      <c r="G2374" s="123"/>
    </row>
    <row r="2375" spans="2:7" x14ac:dyDescent="0.2">
      <c r="B2375" s="124"/>
      <c r="C2375" s="126"/>
      <c r="D2375" s="124"/>
      <c r="E2375" s="121">
        <f t="shared" si="74"/>
        <v>0</v>
      </c>
      <c r="F2375" s="125">
        <f t="shared" si="75"/>
        <v>0</v>
      </c>
      <c r="G2375" s="123"/>
    </row>
    <row r="2376" spans="2:7" x14ac:dyDescent="0.2">
      <c r="B2376" s="124"/>
      <c r="C2376" s="126"/>
      <c r="D2376" s="124"/>
      <c r="E2376" s="121">
        <f t="shared" si="74"/>
        <v>0</v>
      </c>
      <c r="F2376" s="125">
        <f t="shared" si="75"/>
        <v>0</v>
      </c>
      <c r="G2376" s="123"/>
    </row>
    <row r="2377" spans="2:7" x14ac:dyDescent="0.2">
      <c r="B2377" s="124"/>
      <c r="C2377" s="126"/>
      <c r="D2377" s="124"/>
      <c r="E2377" s="121">
        <f t="shared" si="74"/>
        <v>0</v>
      </c>
      <c r="F2377" s="125">
        <f t="shared" si="75"/>
        <v>0</v>
      </c>
      <c r="G2377" s="123"/>
    </row>
    <row r="2378" spans="2:7" x14ac:dyDescent="0.2">
      <c r="B2378" s="124"/>
      <c r="C2378" s="126"/>
      <c r="D2378" s="124"/>
      <c r="E2378" s="121">
        <f t="shared" si="74"/>
        <v>0</v>
      </c>
      <c r="F2378" s="125">
        <f t="shared" si="75"/>
        <v>0</v>
      </c>
      <c r="G2378" s="123"/>
    </row>
    <row r="2379" spans="2:7" x14ac:dyDescent="0.2">
      <c r="B2379" s="124"/>
      <c r="C2379" s="126"/>
      <c r="D2379" s="124"/>
      <c r="E2379" s="121">
        <f t="shared" si="74"/>
        <v>0</v>
      </c>
      <c r="F2379" s="125">
        <f t="shared" si="75"/>
        <v>0</v>
      </c>
      <c r="G2379" s="123"/>
    </row>
    <row r="2380" spans="2:7" x14ac:dyDescent="0.2">
      <c r="B2380" s="124"/>
      <c r="C2380" s="126"/>
      <c r="D2380" s="124"/>
      <c r="E2380" s="121">
        <f t="shared" si="74"/>
        <v>0</v>
      </c>
      <c r="F2380" s="125">
        <f t="shared" si="75"/>
        <v>0</v>
      </c>
      <c r="G2380" s="123"/>
    </row>
    <row r="2381" spans="2:7" x14ac:dyDescent="0.2">
      <c r="B2381" s="124"/>
      <c r="C2381" s="126"/>
      <c r="D2381" s="124"/>
      <c r="E2381" s="121">
        <f t="shared" si="74"/>
        <v>0</v>
      </c>
      <c r="F2381" s="125">
        <f t="shared" si="75"/>
        <v>0</v>
      </c>
      <c r="G2381" s="123"/>
    </row>
    <row r="2382" spans="2:7" x14ac:dyDescent="0.2">
      <c r="B2382" s="124"/>
      <c r="C2382" s="126"/>
      <c r="D2382" s="124"/>
      <c r="E2382" s="121">
        <f t="shared" si="74"/>
        <v>0</v>
      </c>
      <c r="F2382" s="125">
        <f t="shared" si="75"/>
        <v>0</v>
      </c>
      <c r="G2382" s="123"/>
    </row>
    <row r="2383" spans="2:7" x14ac:dyDescent="0.2">
      <c r="B2383" s="124"/>
      <c r="C2383" s="126"/>
      <c r="D2383" s="124"/>
      <c r="E2383" s="121">
        <f t="shared" si="74"/>
        <v>0</v>
      </c>
      <c r="F2383" s="125">
        <f t="shared" si="75"/>
        <v>0</v>
      </c>
      <c r="G2383" s="123"/>
    </row>
    <row r="2384" spans="2:7" x14ac:dyDescent="0.2">
      <c r="B2384" s="124"/>
      <c r="C2384" s="126"/>
      <c r="D2384" s="124"/>
      <c r="E2384" s="121">
        <f t="shared" si="74"/>
        <v>0</v>
      </c>
      <c r="F2384" s="125">
        <f t="shared" si="75"/>
        <v>0</v>
      </c>
      <c r="G2384" s="123"/>
    </row>
    <row r="2385" spans="2:7" x14ac:dyDescent="0.2">
      <c r="B2385" s="124"/>
      <c r="C2385" s="126"/>
      <c r="D2385" s="124"/>
      <c r="E2385" s="121">
        <f t="shared" si="74"/>
        <v>0</v>
      </c>
      <c r="F2385" s="125">
        <f t="shared" si="75"/>
        <v>0</v>
      </c>
      <c r="G2385" s="123"/>
    </row>
    <row r="2386" spans="2:7" x14ac:dyDescent="0.2">
      <c r="B2386" s="124"/>
      <c r="C2386" s="126"/>
      <c r="D2386" s="124"/>
      <c r="E2386" s="121">
        <f t="shared" si="74"/>
        <v>0</v>
      </c>
      <c r="F2386" s="125">
        <f t="shared" si="75"/>
        <v>0</v>
      </c>
      <c r="G2386" s="123"/>
    </row>
    <row r="2387" spans="2:7" x14ac:dyDescent="0.2">
      <c r="B2387" s="124"/>
      <c r="C2387" s="126"/>
      <c r="D2387" s="124"/>
      <c r="E2387" s="121">
        <f t="shared" si="74"/>
        <v>0</v>
      </c>
      <c r="F2387" s="125">
        <f t="shared" si="75"/>
        <v>0</v>
      </c>
      <c r="G2387" s="123"/>
    </row>
    <row r="2388" spans="2:7" x14ac:dyDescent="0.2">
      <c r="B2388" s="124"/>
      <c r="C2388" s="126"/>
      <c r="D2388" s="124"/>
      <c r="E2388" s="121">
        <f t="shared" si="74"/>
        <v>0</v>
      </c>
      <c r="F2388" s="125">
        <f t="shared" si="75"/>
        <v>0</v>
      </c>
      <c r="G2388" s="123"/>
    </row>
    <row r="2389" spans="2:7" x14ac:dyDescent="0.2">
      <c r="B2389" s="124"/>
      <c r="C2389" s="126"/>
      <c r="D2389" s="124"/>
      <c r="E2389" s="121">
        <f t="shared" si="74"/>
        <v>0</v>
      </c>
      <c r="F2389" s="125">
        <f t="shared" si="75"/>
        <v>0</v>
      </c>
      <c r="G2389" s="123"/>
    </row>
    <row r="2390" spans="2:7" x14ac:dyDescent="0.2">
      <c r="B2390" s="124"/>
      <c r="C2390" s="126"/>
      <c r="D2390" s="124"/>
      <c r="E2390" s="121">
        <f t="shared" si="74"/>
        <v>0</v>
      </c>
      <c r="F2390" s="125">
        <f t="shared" si="75"/>
        <v>0</v>
      </c>
      <c r="G2390" s="123"/>
    </row>
    <row r="2391" spans="2:7" x14ac:dyDescent="0.2">
      <c r="B2391" s="124"/>
      <c r="C2391" s="126"/>
      <c r="D2391" s="124"/>
      <c r="E2391" s="121">
        <f t="shared" si="74"/>
        <v>0</v>
      </c>
      <c r="F2391" s="125">
        <f t="shared" si="75"/>
        <v>0</v>
      </c>
      <c r="G2391" s="123"/>
    </row>
    <row r="2392" spans="2:7" x14ac:dyDescent="0.2">
      <c r="B2392" s="124"/>
      <c r="C2392" s="126"/>
      <c r="D2392" s="124"/>
      <c r="E2392" s="121">
        <f t="shared" si="74"/>
        <v>0</v>
      </c>
      <c r="F2392" s="125">
        <f t="shared" si="75"/>
        <v>0</v>
      </c>
      <c r="G2392" s="123"/>
    </row>
    <row r="2393" spans="2:7" x14ac:dyDescent="0.2">
      <c r="B2393" s="124"/>
      <c r="C2393" s="126"/>
      <c r="D2393" s="124"/>
      <c r="E2393" s="121">
        <f t="shared" si="74"/>
        <v>0</v>
      </c>
      <c r="F2393" s="125">
        <f t="shared" si="75"/>
        <v>0</v>
      </c>
      <c r="G2393" s="123"/>
    </row>
    <row r="2394" spans="2:7" x14ac:dyDescent="0.2">
      <c r="B2394" s="124"/>
      <c r="C2394" s="126"/>
      <c r="D2394" s="124"/>
      <c r="E2394" s="121">
        <f t="shared" si="74"/>
        <v>0</v>
      </c>
      <c r="F2394" s="125">
        <f t="shared" si="75"/>
        <v>0</v>
      </c>
      <c r="G2394" s="123"/>
    </row>
    <row r="2395" spans="2:7" x14ac:dyDescent="0.2">
      <c r="B2395" s="124"/>
      <c r="C2395" s="126"/>
      <c r="D2395" s="124"/>
      <c r="E2395" s="121">
        <f t="shared" si="74"/>
        <v>0</v>
      </c>
      <c r="F2395" s="125">
        <f t="shared" si="75"/>
        <v>0</v>
      </c>
      <c r="G2395" s="123"/>
    </row>
    <row r="2396" spans="2:7" x14ac:dyDescent="0.2">
      <c r="B2396" s="124"/>
      <c r="C2396" s="126"/>
      <c r="D2396" s="124"/>
      <c r="E2396" s="121">
        <f t="shared" si="74"/>
        <v>0</v>
      </c>
      <c r="F2396" s="125">
        <f t="shared" si="75"/>
        <v>0</v>
      </c>
      <c r="G2396" s="123"/>
    </row>
    <row r="2397" spans="2:7" x14ac:dyDescent="0.2">
      <c r="B2397" s="124"/>
      <c r="C2397" s="126"/>
      <c r="D2397" s="124"/>
      <c r="E2397" s="121">
        <f t="shared" si="74"/>
        <v>0</v>
      </c>
      <c r="F2397" s="125">
        <f t="shared" si="75"/>
        <v>0</v>
      </c>
      <c r="G2397" s="123"/>
    </row>
    <row r="2398" spans="2:7" x14ac:dyDescent="0.2">
      <c r="B2398" s="124"/>
      <c r="C2398" s="126"/>
      <c r="D2398" s="124"/>
      <c r="E2398" s="121">
        <f t="shared" si="74"/>
        <v>0</v>
      </c>
      <c r="F2398" s="125">
        <f t="shared" si="75"/>
        <v>0</v>
      </c>
      <c r="G2398" s="123"/>
    </row>
    <row r="2399" spans="2:7" x14ac:dyDescent="0.2">
      <c r="B2399" s="124"/>
      <c r="C2399" s="126"/>
      <c r="D2399" s="124"/>
      <c r="E2399" s="121">
        <f t="shared" si="74"/>
        <v>0</v>
      </c>
      <c r="F2399" s="125">
        <f t="shared" si="75"/>
        <v>0</v>
      </c>
      <c r="G2399" s="123"/>
    </row>
    <row r="2400" spans="2:7" x14ac:dyDescent="0.2">
      <c r="B2400" s="124"/>
      <c r="C2400" s="126"/>
      <c r="D2400" s="124"/>
      <c r="E2400" s="121">
        <f t="shared" si="74"/>
        <v>0</v>
      </c>
      <c r="F2400" s="125">
        <f t="shared" si="75"/>
        <v>0</v>
      </c>
      <c r="G2400" s="123"/>
    </row>
    <row r="2401" spans="2:7" x14ac:dyDescent="0.2">
      <c r="B2401" s="124"/>
      <c r="C2401" s="126"/>
      <c r="D2401" s="124"/>
      <c r="E2401" s="121">
        <f t="shared" si="74"/>
        <v>0</v>
      </c>
      <c r="F2401" s="125">
        <f t="shared" si="75"/>
        <v>0</v>
      </c>
      <c r="G2401" s="123"/>
    </row>
    <row r="2402" spans="2:7" x14ac:dyDescent="0.2">
      <c r="B2402" s="124"/>
      <c r="C2402" s="126"/>
      <c r="D2402" s="124"/>
      <c r="E2402" s="121">
        <f t="shared" si="74"/>
        <v>0</v>
      </c>
      <c r="F2402" s="125">
        <f t="shared" si="75"/>
        <v>0</v>
      </c>
      <c r="G2402" s="123"/>
    </row>
    <row r="2403" spans="2:7" x14ac:dyDescent="0.2">
      <c r="B2403" s="124"/>
      <c r="C2403" s="126"/>
      <c r="D2403" s="124"/>
      <c r="E2403" s="121">
        <f t="shared" si="74"/>
        <v>0</v>
      </c>
      <c r="F2403" s="125">
        <f t="shared" si="75"/>
        <v>0</v>
      </c>
      <c r="G2403" s="123"/>
    </row>
    <row r="2404" spans="2:7" x14ac:dyDescent="0.2">
      <c r="B2404" s="124"/>
      <c r="C2404" s="126"/>
      <c r="D2404" s="124"/>
      <c r="E2404" s="121">
        <f t="shared" si="74"/>
        <v>0</v>
      </c>
      <c r="F2404" s="125">
        <f t="shared" si="75"/>
        <v>0</v>
      </c>
      <c r="G2404" s="123"/>
    </row>
    <row r="2405" spans="2:7" x14ac:dyDescent="0.2">
      <c r="B2405" s="124"/>
      <c r="C2405" s="126"/>
      <c r="D2405" s="124"/>
      <c r="E2405" s="121">
        <f t="shared" si="74"/>
        <v>0</v>
      </c>
      <c r="F2405" s="125">
        <f t="shared" si="75"/>
        <v>0</v>
      </c>
      <c r="G2405" s="123"/>
    </row>
    <row r="2406" spans="2:7" x14ac:dyDescent="0.2">
      <c r="B2406" s="124"/>
      <c r="C2406" s="126"/>
      <c r="D2406" s="124"/>
      <c r="E2406" s="121">
        <f t="shared" si="74"/>
        <v>0</v>
      </c>
      <c r="F2406" s="125">
        <f t="shared" si="75"/>
        <v>0</v>
      </c>
      <c r="G2406" s="123"/>
    </row>
    <row r="2407" spans="2:7" x14ac:dyDescent="0.2">
      <c r="B2407" s="124"/>
      <c r="C2407" s="126"/>
      <c r="D2407" s="124"/>
      <c r="E2407" s="121">
        <f t="shared" si="74"/>
        <v>0</v>
      </c>
      <c r="F2407" s="125">
        <f t="shared" si="75"/>
        <v>0</v>
      </c>
      <c r="G2407" s="123"/>
    </row>
    <row r="2408" spans="2:7" x14ac:dyDescent="0.2">
      <c r="B2408" s="124"/>
      <c r="C2408" s="126"/>
      <c r="D2408" s="124"/>
      <c r="E2408" s="121">
        <f t="shared" si="74"/>
        <v>0</v>
      </c>
      <c r="F2408" s="125">
        <f t="shared" si="75"/>
        <v>0</v>
      </c>
      <c r="G2408" s="123"/>
    </row>
    <row r="2409" spans="2:7" x14ac:dyDescent="0.2">
      <c r="B2409" s="124"/>
      <c r="C2409" s="126"/>
      <c r="D2409" s="124"/>
      <c r="E2409" s="121">
        <f t="shared" si="74"/>
        <v>0</v>
      </c>
      <c r="F2409" s="125">
        <f t="shared" si="75"/>
        <v>0</v>
      </c>
      <c r="G2409" s="123"/>
    </row>
    <row r="2410" spans="2:7" x14ac:dyDescent="0.2">
      <c r="B2410" s="124"/>
      <c r="C2410" s="126"/>
      <c r="D2410" s="124"/>
      <c r="E2410" s="121">
        <f t="shared" si="74"/>
        <v>0</v>
      </c>
      <c r="F2410" s="125">
        <f t="shared" si="75"/>
        <v>0</v>
      </c>
      <c r="G2410" s="123"/>
    </row>
    <row r="2411" spans="2:7" x14ac:dyDescent="0.2">
      <c r="B2411" s="124"/>
      <c r="C2411" s="126"/>
      <c r="D2411" s="124"/>
      <c r="E2411" s="121">
        <f t="shared" si="74"/>
        <v>0</v>
      </c>
      <c r="F2411" s="125">
        <f t="shared" si="75"/>
        <v>0</v>
      </c>
      <c r="G2411" s="123"/>
    </row>
    <row r="2412" spans="2:7" x14ac:dyDescent="0.2">
      <c r="B2412" s="124"/>
      <c r="C2412" s="126"/>
      <c r="D2412" s="124"/>
      <c r="E2412" s="121">
        <f t="shared" si="74"/>
        <v>0</v>
      </c>
      <c r="F2412" s="125">
        <f t="shared" si="75"/>
        <v>0</v>
      </c>
      <c r="G2412" s="123"/>
    </row>
    <row r="2413" spans="2:7" x14ac:dyDescent="0.2">
      <c r="B2413" s="124"/>
      <c r="C2413" s="126"/>
      <c r="D2413" s="124"/>
      <c r="E2413" s="121">
        <f t="shared" si="74"/>
        <v>0</v>
      </c>
      <c r="F2413" s="125">
        <f t="shared" si="75"/>
        <v>0</v>
      </c>
      <c r="G2413" s="123"/>
    </row>
    <row r="2414" spans="2:7" x14ac:dyDescent="0.2">
      <c r="B2414" s="124"/>
      <c r="C2414" s="126"/>
      <c r="D2414" s="124"/>
      <c r="E2414" s="121">
        <f t="shared" si="74"/>
        <v>0</v>
      </c>
      <c r="F2414" s="125">
        <f t="shared" si="75"/>
        <v>0</v>
      </c>
      <c r="G2414" s="123"/>
    </row>
    <row r="2415" spans="2:7" x14ac:dyDescent="0.2">
      <c r="B2415" s="124"/>
      <c r="C2415" s="126"/>
      <c r="D2415" s="124"/>
      <c r="E2415" s="121">
        <f t="shared" si="74"/>
        <v>0</v>
      </c>
      <c r="F2415" s="125">
        <f t="shared" si="75"/>
        <v>0</v>
      </c>
      <c r="G2415" s="123"/>
    </row>
    <row r="2416" spans="2:7" x14ac:dyDescent="0.2">
      <c r="B2416" s="124"/>
      <c r="C2416" s="126"/>
      <c r="D2416" s="124"/>
      <c r="E2416" s="121">
        <f t="shared" si="74"/>
        <v>0</v>
      </c>
      <c r="F2416" s="125">
        <f t="shared" si="75"/>
        <v>0</v>
      </c>
      <c r="G2416" s="123"/>
    </row>
    <row r="2417" spans="2:7" x14ac:dyDescent="0.2">
      <c r="B2417" s="124"/>
      <c r="C2417" s="126"/>
      <c r="D2417" s="124"/>
      <c r="E2417" s="121">
        <f t="shared" si="74"/>
        <v>0</v>
      </c>
      <c r="F2417" s="125">
        <f t="shared" si="75"/>
        <v>0</v>
      </c>
      <c r="G2417" s="123"/>
    </row>
    <row r="2418" spans="2:7" x14ac:dyDescent="0.2">
      <c r="B2418" s="124"/>
      <c r="C2418" s="126"/>
      <c r="D2418" s="124"/>
      <c r="E2418" s="121">
        <f t="shared" si="74"/>
        <v>0</v>
      </c>
      <c r="F2418" s="125">
        <f t="shared" si="75"/>
        <v>0</v>
      </c>
      <c r="G2418" s="123"/>
    </row>
    <row r="2419" spans="2:7" x14ac:dyDescent="0.2">
      <c r="B2419" s="124"/>
      <c r="C2419" s="126"/>
      <c r="D2419" s="124"/>
      <c r="E2419" s="121">
        <f t="shared" si="74"/>
        <v>0</v>
      </c>
      <c r="F2419" s="125">
        <f t="shared" si="75"/>
        <v>0</v>
      </c>
      <c r="G2419" s="123"/>
    </row>
    <row r="2420" spans="2:7" x14ac:dyDescent="0.2">
      <c r="B2420" s="124"/>
      <c r="C2420" s="126"/>
      <c r="D2420" s="124"/>
      <c r="E2420" s="121">
        <f t="shared" si="74"/>
        <v>0</v>
      </c>
      <c r="F2420" s="125">
        <f t="shared" si="75"/>
        <v>0</v>
      </c>
      <c r="G2420" s="123"/>
    </row>
    <row r="2421" spans="2:7" x14ac:dyDescent="0.2">
      <c r="B2421" s="124"/>
      <c r="C2421" s="126"/>
      <c r="D2421" s="124"/>
      <c r="E2421" s="121">
        <f t="shared" ref="E2421:E2484" si="76">IFERROR(VLOOKUP(C2421,GILookup,2,FALSE),0)</f>
        <v>0</v>
      </c>
      <c r="F2421" s="125">
        <f t="shared" ref="F2421:F2484" si="77">SUM(E2421*D2421)</f>
        <v>0</v>
      </c>
      <c r="G2421" s="123"/>
    </row>
    <row r="2422" spans="2:7" x14ac:dyDescent="0.2">
      <c r="B2422" s="124"/>
      <c r="C2422" s="126"/>
      <c r="D2422" s="124"/>
      <c r="E2422" s="121">
        <f t="shared" si="76"/>
        <v>0</v>
      </c>
      <c r="F2422" s="125">
        <f t="shared" si="77"/>
        <v>0</v>
      </c>
      <c r="G2422" s="123"/>
    </row>
    <row r="2423" spans="2:7" x14ac:dyDescent="0.2">
      <c r="B2423" s="124"/>
      <c r="C2423" s="126"/>
      <c r="D2423" s="124"/>
      <c r="E2423" s="121">
        <f t="shared" si="76"/>
        <v>0</v>
      </c>
      <c r="F2423" s="125">
        <f t="shared" si="77"/>
        <v>0</v>
      </c>
      <c r="G2423" s="123"/>
    </row>
    <row r="2424" spans="2:7" x14ac:dyDescent="0.2">
      <c r="B2424" s="124"/>
      <c r="C2424" s="126"/>
      <c r="D2424" s="124"/>
      <c r="E2424" s="121">
        <f t="shared" si="76"/>
        <v>0</v>
      </c>
      <c r="F2424" s="125">
        <f t="shared" si="77"/>
        <v>0</v>
      </c>
      <c r="G2424" s="123"/>
    </row>
    <row r="2425" spans="2:7" x14ac:dyDescent="0.2">
      <c r="B2425" s="124"/>
      <c r="C2425" s="126"/>
      <c r="D2425" s="124"/>
      <c r="E2425" s="121">
        <f t="shared" si="76"/>
        <v>0</v>
      </c>
      <c r="F2425" s="125">
        <f t="shared" si="77"/>
        <v>0</v>
      </c>
      <c r="G2425" s="123"/>
    </row>
    <row r="2426" spans="2:7" x14ac:dyDescent="0.2">
      <c r="B2426" s="124"/>
      <c r="C2426" s="126"/>
      <c r="D2426" s="124"/>
      <c r="E2426" s="121">
        <f t="shared" si="76"/>
        <v>0</v>
      </c>
      <c r="F2426" s="125">
        <f t="shared" si="77"/>
        <v>0</v>
      </c>
      <c r="G2426" s="123"/>
    </row>
    <row r="2427" spans="2:7" x14ac:dyDescent="0.2">
      <c r="B2427" s="124"/>
      <c r="C2427" s="126"/>
      <c r="D2427" s="124"/>
      <c r="E2427" s="121">
        <f t="shared" si="76"/>
        <v>0</v>
      </c>
      <c r="F2427" s="125">
        <f t="shared" si="77"/>
        <v>0</v>
      </c>
      <c r="G2427" s="123"/>
    </row>
    <row r="2428" spans="2:7" x14ac:dyDescent="0.2">
      <c r="B2428" s="124"/>
      <c r="C2428" s="126"/>
      <c r="D2428" s="124"/>
      <c r="E2428" s="121">
        <f t="shared" si="76"/>
        <v>0</v>
      </c>
      <c r="F2428" s="125">
        <f t="shared" si="77"/>
        <v>0</v>
      </c>
      <c r="G2428" s="123"/>
    </row>
    <row r="2429" spans="2:7" x14ac:dyDescent="0.2">
      <c r="B2429" s="124"/>
      <c r="C2429" s="126"/>
      <c r="D2429" s="124"/>
      <c r="E2429" s="121">
        <f t="shared" si="76"/>
        <v>0</v>
      </c>
      <c r="F2429" s="125">
        <f t="shared" si="77"/>
        <v>0</v>
      </c>
      <c r="G2429" s="123"/>
    </row>
    <row r="2430" spans="2:7" x14ac:dyDescent="0.2">
      <c r="B2430" s="124"/>
      <c r="C2430" s="126"/>
      <c r="D2430" s="124"/>
      <c r="E2430" s="121">
        <f t="shared" si="76"/>
        <v>0</v>
      </c>
      <c r="F2430" s="125">
        <f t="shared" si="77"/>
        <v>0</v>
      </c>
      <c r="G2430" s="123"/>
    </row>
    <row r="2431" spans="2:7" x14ac:dyDescent="0.2">
      <c r="B2431" s="124"/>
      <c r="C2431" s="126"/>
      <c r="D2431" s="124"/>
      <c r="E2431" s="121">
        <f t="shared" si="76"/>
        <v>0</v>
      </c>
      <c r="F2431" s="125">
        <f t="shared" si="77"/>
        <v>0</v>
      </c>
      <c r="G2431" s="123"/>
    </row>
    <row r="2432" spans="2:7" x14ac:dyDescent="0.2">
      <c r="B2432" s="124"/>
      <c r="C2432" s="126"/>
      <c r="D2432" s="124"/>
      <c r="E2432" s="121">
        <f t="shared" si="76"/>
        <v>0</v>
      </c>
      <c r="F2432" s="125">
        <f t="shared" si="77"/>
        <v>0</v>
      </c>
      <c r="G2432" s="123"/>
    </row>
    <row r="2433" spans="2:7" x14ac:dyDescent="0.2">
      <c r="B2433" s="124"/>
      <c r="C2433" s="126"/>
      <c r="D2433" s="124"/>
      <c r="E2433" s="121">
        <f t="shared" si="76"/>
        <v>0</v>
      </c>
      <c r="F2433" s="125">
        <f t="shared" si="77"/>
        <v>0</v>
      </c>
      <c r="G2433" s="123"/>
    </row>
    <row r="2434" spans="2:7" x14ac:dyDescent="0.2">
      <c r="B2434" s="124"/>
      <c r="C2434" s="126"/>
      <c r="D2434" s="124"/>
      <c r="E2434" s="121">
        <f t="shared" si="76"/>
        <v>0</v>
      </c>
      <c r="F2434" s="125">
        <f t="shared" si="77"/>
        <v>0</v>
      </c>
      <c r="G2434" s="123"/>
    </row>
    <row r="2435" spans="2:7" x14ac:dyDescent="0.2">
      <c r="B2435" s="124"/>
      <c r="C2435" s="126"/>
      <c r="D2435" s="124"/>
      <c r="E2435" s="121">
        <f t="shared" si="76"/>
        <v>0</v>
      </c>
      <c r="F2435" s="125">
        <f t="shared" si="77"/>
        <v>0</v>
      </c>
      <c r="G2435" s="123"/>
    </row>
    <row r="2436" spans="2:7" x14ac:dyDescent="0.2">
      <c r="B2436" s="124"/>
      <c r="C2436" s="126"/>
      <c r="D2436" s="124"/>
      <c r="E2436" s="121">
        <f t="shared" si="76"/>
        <v>0</v>
      </c>
      <c r="F2436" s="125">
        <f t="shared" si="77"/>
        <v>0</v>
      </c>
      <c r="G2436" s="123"/>
    </row>
    <row r="2437" spans="2:7" x14ac:dyDescent="0.2">
      <c r="B2437" s="124"/>
      <c r="C2437" s="126"/>
      <c r="D2437" s="124"/>
      <c r="E2437" s="121">
        <f t="shared" si="76"/>
        <v>0</v>
      </c>
      <c r="F2437" s="125">
        <f t="shared" si="77"/>
        <v>0</v>
      </c>
      <c r="G2437" s="123"/>
    </row>
    <row r="2438" spans="2:7" x14ac:dyDescent="0.2">
      <c r="B2438" s="124"/>
      <c r="C2438" s="126"/>
      <c r="D2438" s="124"/>
      <c r="E2438" s="121">
        <f t="shared" si="76"/>
        <v>0</v>
      </c>
      <c r="F2438" s="125">
        <f t="shared" si="77"/>
        <v>0</v>
      </c>
      <c r="G2438" s="123"/>
    </row>
    <row r="2439" spans="2:7" x14ac:dyDescent="0.2">
      <c r="B2439" s="124"/>
      <c r="C2439" s="126"/>
      <c r="D2439" s="124"/>
      <c r="E2439" s="121">
        <f t="shared" si="76"/>
        <v>0</v>
      </c>
      <c r="F2439" s="125">
        <f t="shared" si="77"/>
        <v>0</v>
      </c>
      <c r="G2439" s="123"/>
    </row>
    <row r="2440" spans="2:7" x14ac:dyDescent="0.2">
      <c r="B2440" s="124"/>
      <c r="C2440" s="126"/>
      <c r="D2440" s="124"/>
      <c r="E2440" s="121">
        <f t="shared" si="76"/>
        <v>0</v>
      </c>
      <c r="F2440" s="125">
        <f t="shared" si="77"/>
        <v>0</v>
      </c>
      <c r="G2440" s="123"/>
    </row>
    <row r="2441" spans="2:7" x14ac:dyDescent="0.2">
      <c r="B2441" s="124"/>
      <c r="C2441" s="126"/>
      <c r="D2441" s="124"/>
      <c r="E2441" s="121">
        <f t="shared" si="76"/>
        <v>0</v>
      </c>
      <c r="F2441" s="125">
        <f t="shared" si="77"/>
        <v>0</v>
      </c>
      <c r="G2441" s="123"/>
    </row>
    <row r="2442" spans="2:7" x14ac:dyDescent="0.2">
      <c r="B2442" s="124"/>
      <c r="C2442" s="126"/>
      <c r="D2442" s="124"/>
      <c r="E2442" s="121">
        <f t="shared" si="76"/>
        <v>0</v>
      </c>
      <c r="F2442" s="125">
        <f t="shared" si="77"/>
        <v>0</v>
      </c>
      <c r="G2442" s="123"/>
    </row>
    <row r="2443" spans="2:7" x14ac:dyDescent="0.2">
      <c r="B2443" s="124"/>
      <c r="C2443" s="126"/>
      <c r="D2443" s="124"/>
      <c r="E2443" s="121">
        <f t="shared" si="76"/>
        <v>0</v>
      </c>
      <c r="F2443" s="125">
        <f t="shared" si="77"/>
        <v>0</v>
      </c>
      <c r="G2443" s="123"/>
    </row>
    <row r="2444" spans="2:7" x14ac:dyDescent="0.2">
      <c r="B2444" s="124"/>
      <c r="C2444" s="126"/>
      <c r="D2444" s="124"/>
      <c r="E2444" s="121">
        <f t="shared" si="76"/>
        <v>0</v>
      </c>
      <c r="F2444" s="125">
        <f t="shared" si="77"/>
        <v>0</v>
      </c>
      <c r="G2444" s="123"/>
    </row>
    <row r="2445" spans="2:7" x14ac:dyDescent="0.2">
      <c r="B2445" s="124"/>
      <c r="C2445" s="126"/>
      <c r="D2445" s="124"/>
      <c r="E2445" s="121">
        <f t="shared" si="76"/>
        <v>0</v>
      </c>
      <c r="F2445" s="125">
        <f t="shared" si="77"/>
        <v>0</v>
      </c>
      <c r="G2445" s="123"/>
    </row>
    <row r="2446" spans="2:7" x14ac:dyDescent="0.2">
      <c r="B2446" s="124"/>
      <c r="C2446" s="126"/>
      <c r="D2446" s="124"/>
      <c r="E2446" s="121">
        <f t="shared" si="76"/>
        <v>0</v>
      </c>
      <c r="F2446" s="125">
        <f t="shared" si="77"/>
        <v>0</v>
      </c>
      <c r="G2446" s="123"/>
    </row>
    <row r="2447" spans="2:7" x14ac:dyDescent="0.2">
      <c r="B2447" s="124"/>
      <c r="C2447" s="126"/>
      <c r="D2447" s="124"/>
      <c r="E2447" s="121">
        <f t="shared" si="76"/>
        <v>0</v>
      </c>
      <c r="F2447" s="125">
        <f t="shared" si="77"/>
        <v>0</v>
      </c>
      <c r="G2447" s="123"/>
    </row>
    <row r="2448" spans="2:7" x14ac:dyDescent="0.2">
      <c r="B2448" s="124"/>
      <c r="C2448" s="126"/>
      <c r="D2448" s="124"/>
      <c r="E2448" s="121">
        <f t="shared" si="76"/>
        <v>0</v>
      </c>
      <c r="F2448" s="125">
        <f t="shared" si="77"/>
        <v>0</v>
      </c>
      <c r="G2448" s="123"/>
    </row>
    <row r="2449" spans="2:7" x14ac:dyDescent="0.2">
      <c r="B2449" s="124"/>
      <c r="C2449" s="126"/>
      <c r="D2449" s="124"/>
      <c r="E2449" s="121">
        <f t="shared" si="76"/>
        <v>0</v>
      </c>
      <c r="F2449" s="125">
        <f t="shared" si="77"/>
        <v>0</v>
      </c>
      <c r="G2449" s="123"/>
    </row>
    <row r="2450" spans="2:7" x14ac:dyDescent="0.2">
      <c r="B2450" s="124"/>
      <c r="C2450" s="126"/>
      <c r="D2450" s="124"/>
      <c r="E2450" s="121">
        <f t="shared" si="76"/>
        <v>0</v>
      </c>
      <c r="F2450" s="125">
        <f t="shared" si="77"/>
        <v>0</v>
      </c>
      <c r="G2450" s="123"/>
    </row>
    <row r="2451" spans="2:7" x14ac:dyDescent="0.2">
      <c r="B2451" s="124"/>
      <c r="C2451" s="126"/>
      <c r="D2451" s="124"/>
      <c r="E2451" s="121">
        <f t="shared" si="76"/>
        <v>0</v>
      </c>
      <c r="F2451" s="125">
        <f t="shared" si="77"/>
        <v>0</v>
      </c>
      <c r="G2451" s="123"/>
    </row>
    <row r="2452" spans="2:7" x14ac:dyDescent="0.2">
      <c r="B2452" s="124"/>
      <c r="C2452" s="126"/>
      <c r="D2452" s="124"/>
      <c r="E2452" s="121">
        <f t="shared" si="76"/>
        <v>0</v>
      </c>
      <c r="F2452" s="125">
        <f t="shared" si="77"/>
        <v>0</v>
      </c>
      <c r="G2452" s="123"/>
    </row>
    <row r="2453" spans="2:7" x14ac:dyDescent="0.2">
      <c r="B2453" s="124"/>
      <c r="C2453" s="126"/>
      <c r="D2453" s="124"/>
      <c r="E2453" s="121">
        <f t="shared" si="76"/>
        <v>0</v>
      </c>
      <c r="F2453" s="125">
        <f t="shared" si="77"/>
        <v>0</v>
      </c>
      <c r="G2453" s="123"/>
    </row>
    <row r="2454" spans="2:7" x14ac:dyDescent="0.2">
      <c r="B2454" s="124"/>
      <c r="C2454" s="126"/>
      <c r="D2454" s="124"/>
      <c r="E2454" s="121">
        <f t="shared" si="76"/>
        <v>0</v>
      </c>
      <c r="F2454" s="125">
        <f t="shared" si="77"/>
        <v>0</v>
      </c>
      <c r="G2454" s="123"/>
    </row>
    <row r="2455" spans="2:7" x14ac:dyDescent="0.2">
      <c r="B2455" s="124"/>
      <c r="C2455" s="126"/>
      <c r="D2455" s="124"/>
      <c r="E2455" s="121">
        <f t="shared" si="76"/>
        <v>0</v>
      </c>
      <c r="F2455" s="125">
        <f t="shared" si="77"/>
        <v>0</v>
      </c>
      <c r="G2455" s="123"/>
    </row>
    <row r="2456" spans="2:7" x14ac:dyDescent="0.2">
      <c r="B2456" s="124"/>
      <c r="C2456" s="126"/>
      <c r="D2456" s="124"/>
      <c r="E2456" s="121">
        <f t="shared" si="76"/>
        <v>0</v>
      </c>
      <c r="F2456" s="125">
        <f t="shared" si="77"/>
        <v>0</v>
      </c>
      <c r="G2456" s="123"/>
    </row>
    <row r="2457" spans="2:7" x14ac:dyDescent="0.2">
      <c r="B2457" s="124"/>
      <c r="C2457" s="126"/>
      <c r="D2457" s="124"/>
      <c r="E2457" s="121">
        <f t="shared" si="76"/>
        <v>0</v>
      </c>
      <c r="F2457" s="125">
        <f t="shared" si="77"/>
        <v>0</v>
      </c>
      <c r="G2457" s="123"/>
    </row>
    <row r="2458" spans="2:7" x14ac:dyDescent="0.2">
      <c r="B2458" s="124"/>
      <c r="C2458" s="126"/>
      <c r="D2458" s="124"/>
      <c r="E2458" s="121">
        <f t="shared" si="76"/>
        <v>0</v>
      </c>
      <c r="F2458" s="125">
        <f t="shared" si="77"/>
        <v>0</v>
      </c>
      <c r="G2458" s="123"/>
    </row>
    <row r="2459" spans="2:7" x14ac:dyDescent="0.2">
      <c r="B2459" s="124"/>
      <c r="C2459" s="126"/>
      <c r="D2459" s="124"/>
      <c r="E2459" s="121">
        <f t="shared" si="76"/>
        <v>0</v>
      </c>
      <c r="F2459" s="125">
        <f t="shared" si="77"/>
        <v>0</v>
      </c>
      <c r="G2459" s="123"/>
    </row>
    <row r="2460" spans="2:7" x14ac:dyDescent="0.2">
      <c r="B2460" s="124"/>
      <c r="C2460" s="126"/>
      <c r="D2460" s="124"/>
      <c r="E2460" s="121">
        <f t="shared" si="76"/>
        <v>0</v>
      </c>
      <c r="F2460" s="125">
        <f t="shared" si="77"/>
        <v>0</v>
      </c>
      <c r="G2460" s="123"/>
    </row>
    <row r="2461" spans="2:7" x14ac:dyDescent="0.2">
      <c r="B2461" s="124"/>
      <c r="C2461" s="126"/>
      <c r="D2461" s="124"/>
      <c r="E2461" s="121">
        <f t="shared" si="76"/>
        <v>0</v>
      </c>
      <c r="F2461" s="125">
        <f t="shared" si="77"/>
        <v>0</v>
      </c>
      <c r="G2461" s="123"/>
    </row>
    <row r="2462" spans="2:7" x14ac:dyDescent="0.2">
      <c r="B2462" s="124"/>
      <c r="C2462" s="126"/>
      <c r="D2462" s="124"/>
      <c r="E2462" s="121">
        <f t="shared" si="76"/>
        <v>0</v>
      </c>
      <c r="F2462" s="125">
        <f t="shared" si="77"/>
        <v>0</v>
      </c>
      <c r="G2462" s="123"/>
    </row>
    <row r="2463" spans="2:7" x14ac:dyDescent="0.2">
      <c r="B2463" s="124"/>
      <c r="C2463" s="126"/>
      <c r="D2463" s="124"/>
      <c r="E2463" s="121">
        <f t="shared" si="76"/>
        <v>0</v>
      </c>
      <c r="F2463" s="125">
        <f t="shared" si="77"/>
        <v>0</v>
      </c>
      <c r="G2463" s="123"/>
    </row>
    <row r="2464" spans="2:7" x14ac:dyDescent="0.2">
      <c r="B2464" s="124"/>
      <c r="C2464" s="126"/>
      <c r="D2464" s="124"/>
      <c r="E2464" s="121">
        <f t="shared" si="76"/>
        <v>0</v>
      </c>
      <c r="F2464" s="125">
        <f t="shared" si="77"/>
        <v>0</v>
      </c>
      <c r="G2464" s="123"/>
    </row>
    <row r="2465" spans="2:7" x14ac:dyDescent="0.2">
      <c r="B2465" s="124"/>
      <c r="C2465" s="126"/>
      <c r="D2465" s="124"/>
      <c r="E2465" s="121">
        <f t="shared" si="76"/>
        <v>0</v>
      </c>
      <c r="F2465" s="125">
        <f t="shared" si="77"/>
        <v>0</v>
      </c>
      <c r="G2465" s="123"/>
    </row>
    <row r="2466" spans="2:7" x14ac:dyDescent="0.2">
      <c r="B2466" s="124"/>
      <c r="C2466" s="126"/>
      <c r="D2466" s="124"/>
      <c r="E2466" s="121">
        <f t="shared" si="76"/>
        <v>0</v>
      </c>
      <c r="F2466" s="125">
        <f t="shared" si="77"/>
        <v>0</v>
      </c>
      <c r="G2466" s="123"/>
    </row>
    <row r="2467" spans="2:7" x14ac:dyDescent="0.2">
      <c r="B2467" s="124"/>
      <c r="C2467" s="126"/>
      <c r="D2467" s="124"/>
      <c r="E2467" s="121">
        <f t="shared" si="76"/>
        <v>0</v>
      </c>
      <c r="F2467" s="125">
        <f t="shared" si="77"/>
        <v>0</v>
      </c>
      <c r="G2467" s="123"/>
    </row>
    <row r="2468" spans="2:7" x14ac:dyDescent="0.2">
      <c r="B2468" s="124"/>
      <c r="C2468" s="126"/>
      <c r="D2468" s="124"/>
      <c r="E2468" s="121">
        <f t="shared" si="76"/>
        <v>0</v>
      </c>
      <c r="F2468" s="125">
        <f t="shared" si="77"/>
        <v>0</v>
      </c>
      <c r="G2468" s="123"/>
    </row>
    <row r="2469" spans="2:7" x14ac:dyDescent="0.2">
      <c r="B2469" s="124"/>
      <c r="C2469" s="126"/>
      <c r="D2469" s="124"/>
      <c r="E2469" s="121">
        <f t="shared" si="76"/>
        <v>0</v>
      </c>
      <c r="F2469" s="125">
        <f t="shared" si="77"/>
        <v>0</v>
      </c>
      <c r="G2469" s="123"/>
    </row>
    <row r="2470" spans="2:7" x14ac:dyDescent="0.2">
      <c r="B2470" s="124"/>
      <c r="C2470" s="126"/>
      <c r="D2470" s="124"/>
      <c r="E2470" s="121">
        <f t="shared" si="76"/>
        <v>0</v>
      </c>
      <c r="F2470" s="125">
        <f t="shared" si="77"/>
        <v>0</v>
      </c>
      <c r="G2470" s="123"/>
    </row>
    <row r="2471" spans="2:7" x14ac:dyDescent="0.2">
      <c r="B2471" s="124"/>
      <c r="C2471" s="126"/>
      <c r="D2471" s="124"/>
      <c r="E2471" s="121">
        <f t="shared" si="76"/>
        <v>0</v>
      </c>
      <c r="F2471" s="125">
        <f t="shared" si="77"/>
        <v>0</v>
      </c>
      <c r="G2471" s="123"/>
    </row>
    <row r="2472" spans="2:7" x14ac:dyDescent="0.2">
      <c r="B2472" s="124"/>
      <c r="C2472" s="126"/>
      <c r="D2472" s="124"/>
      <c r="E2472" s="121">
        <f t="shared" si="76"/>
        <v>0</v>
      </c>
      <c r="F2472" s="125">
        <f t="shared" si="77"/>
        <v>0</v>
      </c>
      <c r="G2472" s="123"/>
    </row>
    <row r="2473" spans="2:7" x14ac:dyDescent="0.2">
      <c r="B2473" s="124"/>
      <c r="C2473" s="126"/>
      <c r="D2473" s="124"/>
      <c r="E2473" s="121">
        <f t="shared" si="76"/>
        <v>0</v>
      </c>
      <c r="F2473" s="125">
        <f t="shared" si="77"/>
        <v>0</v>
      </c>
      <c r="G2473" s="123"/>
    </row>
    <row r="2474" spans="2:7" x14ac:dyDescent="0.2">
      <c r="B2474" s="124"/>
      <c r="C2474" s="126"/>
      <c r="D2474" s="124"/>
      <c r="E2474" s="121">
        <f t="shared" si="76"/>
        <v>0</v>
      </c>
      <c r="F2474" s="125">
        <f t="shared" si="77"/>
        <v>0</v>
      </c>
      <c r="G2474" s="123"/>
    </row>
    <row r="2475" spans="2:7" x14ac:dyDescent="0.2">
      <c r="B2475" s="124"/>
      <c r="C2475" s="126"/>
      <c r="D2475" s="124"/>
      <c r="E2475" s="121">
        <f t="shared" si="76"/>
        <v>0</v>
      </c>
      <c r="F2475" s="125">
        <f t="shared" si="77"/>
        <v>0</v>
      </c>
      <c r="G2475" s="123"/>
    </row>
    <row r="2476" spans="2:7" x14ac:dyDescent="0.2">
      <c r="B2476" s="124"/>
      <c r="C2476" s="126"/>
      <c r="D2476" s="124"/>
      <c r="E2476" s="121">
        <f t="shared" si="76"/>
        <v>0</v>
      </c>
      <c r="F2476" s="125">
        <f t="shared" si="77"/>
        <v>0</v>
      </c>
      <c r="G2476" s="123"/>
    </row>
    <row r="2477" spans="2:7" x14ac:dyDescent="0.2">
      <c r="B2477" s="124"/>
      <c r="C2477" s="126"/>
      <c r="D2477" s="124"/>
      <c r="E2477" s="121">
        <f t="shared" si="76"/>
        <v>0</v>
      </c>
      <c r="F2477" s="125">
        <f t="shared" si="77"/>
        <v>0</v>
      </c>
      <c r="G2477" s="123"/>
    </row>
    <row r="2478" spans="2:7" x14ac:dyDescent="0.2">
      <c r="B2478" s="124"/>
      <c r="C2478" s="126"/>
      <c r="D2478" s="124"/>
      <c r="E2478" s="121">
        <f t="shared" si="76"/>
        <v>0</v>
      </c>
      <c r="F2478" s="125">
        <f t="shared" si="77"/>
        <v>0</v>
      </c>
      <c r="G2478" s="123"/>
    </row>
    <row r="2479" spans="2:7" x14ac:dyDescent="0.2">
      <c r="B2479" s="124"/>
      <c r="C2479" s="126"/>
      <c r="D2479" s="124"/>
      <c r="E2479" s="121">
        <f t="shared" si="76"/>
        <v>0</v>
      </c>
      <c r="F2479" s="125">
        <f t="shared" si="77"/>
        <v>0</v>
      </c>
      <c r="G2479" s="123"/>
    </row>
    <row r="2480" spans="2:7" x14ac:dyDescent="0.2">
      <c r="B2480" s="124"/>
      <c r="C2480" s="126"/>
      <c r="D2480" s="124"/>
      <c r="E2480" s="121">
        <f t="shared" si="76"/>
        <v>0</v>
      </c>
      <c r="F2480" s="125">
        <f t="shared" si="77"/>
        <v>0</v>
      </c>
      <c r="G2480" s="123"/>
    </row>
    <row r="2481" spans="2:7" x14ac:dyDescent="0.2">
      <c r="B2481" s="124"/>
      <c r="C2481" s="126"/>
      <c r="D2481" s="124"/>
      <c r="E2481" s="121">
        <f t="shared" si="76"/>
        <v>0</v>
      </c>
      <c r="F2481" s="125">
        <f t="shared" si="77"/>
        <v>0</v>
      </c>
      <c r="G2481" s="123"/>
    </row>
    <row r="2482" spans="2:7" x14ac:dyDescent="0.2">
      <c r="B2482" s="124"/>
      <c r="C2482" s="126"/>
      <c r="D2482" s="124"/>
      <c r="E2482" s="121">
        <f t="shared" si="76"/>
        <v>0</v>
      </c>
      <c r="F2482" s="125">
        <f t="shared" si="77"/>
        <v>0</v>
      </c>
      <c r="G2482" s="123"/>
    </row>
    <row r="2483" spans="2:7" x14ac:dyDescent="0.2">
      <c r="B2483" s="124"/>
      <c r="C2483" s="126"/>
      <c r="D2483" s="124"/>
      <c r="E2483" s="121">
        <f t="shared" si="76"/>
        <v>0</v>
      </c>
      <c r="F2483" s="125">
        <f t="shared" si="77"/>
        <v>0</v>
      </c>
      <c r="G2483" s="123"/>
    </row>
    <row r="2484" spans="2:7" x14ac:dyDescent="0.2">
      <c r="B2484" s="124"/>
      <c r="C2484" s="126"/>
      <c r="D2484" s="124"/>
      <c r="E2484" s="121">
        <f t="shared" si="76"/>
        <v>0</v>
      </c>
      <c r="F2484" s="125">
        <f t="shared" si="77"/>
        <v>0</v>
      </c>
      <c r="G2484" s="123"/>
    </row>
    <row r="2485" spans="2:7" x14ac:dyDescent="0.2">
      <c r="B2485" s="124"/>
      <c r="C2485" s="126"/>
      <c r="D2485" s="124"/>
      <c r="E2485" s="121">
        <f t="shared" ref="E2485:E2548" si="78">IFERROR(VLOOKUP(C2485,GILookup,2,FALSE),0)</f>
        <v>0</v>
      </c>
      <c r="F2485" s="125">
        <f t="shared" ref="F2485:F2548" si="79">SUM(E2485*D2485)</f>
        <v>0</v>
      </c>
      <c r="G2485" s="123"/>
    </row>
    <row r="2486" spans="2:7" x14ac:dyDescent="0.2">
      <c r="B2486" s="124"/>
      <c r="C2486" s="126"/>
      <c r="D2486" s="124"/>
      <c r="E2486" s="121">
        <f t="shared" si="78"/>
        <v>0</v>
      </c>
      <c r="F2486" s="125">
        <f t="shared" si="79"/>
        <v>0</v>
      </c>
      <c r="G2486" s="123"/>
    </row>
    <row r="2487" spans="2:7" x14ac:dyDescent="0.2">
      <c r="B2487" s="124"/>
      <c r="C2487" s="126"/>
      <c r="D2487" s="124"/>
      <c r="E2487" s="121">
        <f t="shared" si="78"/>
        <v>0</v>
      </c>
      <c r="F2487" s="125">
        <f t="shared" si="79"/>
        <v>0</v>
      </c>
      <c r="G2487" s="123"/>
    </row>
    <row r="2488" spans="2:7" x14ac:dyDescent="0.2">
      <c r="B2488" s="124"/>
      <c r="C2488" s="126"/>
      <c r="D2488" s="124"/>
      <c r="E2488" s="121">
        <f t="shared" si="78"/>
        <v>0</v>
      </c>
      <c r="F2488" s="125">
        <f t="shared" si="79"/>
        <v>0</v>
      </c>
      <c r="G2488" s="123"/>
    </row>
    <row r="2489" spans="2:7" x14ac:dyDescent="0.2">
      <c r="B2489" s="124"/>
      <c r="C2489" s="126"/>
      <c r="D2489" s="124"/>
      <c r="E2489" s="121">
        <f t="shared" si="78"/>
        <v>0</v>
      </c>
      <c r="F2489" s="125">
        <f t="shared" si="79"/>
        <v>0</v>
      </c>
      <c r="G2489" s="123"/>
    </row>
    <row r="2490" spans="2:7" x14ac:dyDescent="0.2">
      <c r="B2490" s="124"/>
      <c r="C2490" s="126"/>
      <c r="D2490" s="124"/>
      <c r="E2490" s="121">
        <f t="shared" si="78"/>
        <v>0</v>
      </c>
      <c r="F2490" s="125">
        <f t="shared" si="79"/>
        <v>0</v>
      </c>
      <c r="G2490" s="123"/>
    </row>
    <row r="2491" spans="2:7" x14ac:dyDescent="0.2">
      <c r="B2491" s="124"/>
      <c r="C2491" s="126"/>
      <c r="D2491" s="124"/>
      <c r="E2491" s="121">
        <f t="shared" si="78"/>
        <v>0</v>
      </c>
      <c r="F2491" s="125">
        <f t="shared" si="79"/>
        <v>0</v>
      </c>
      <c r="G2491" s="123"/>
    </row>
    <row r="2492" spans="2:7" x14ac:dyDescent="0.2">
      <c r="B2492" s="124"/>
      <c r="C2492" s="126"/>
      <c r="D2492" s="124"/>
      <c r="E2492" s="121">
        <f t="shared" si="78"/>
        <v>0</v>
      </c>
      <c r="F2492" s="125">
        <f t="shared" si="79"/>
        <v>0</v>
      </c>
      <c r="G2492" s="123"/>
    </row>
    <row r="2493" spans="2:7" x14ac:dyDescent="0.2">
      <c r="B2493" s="124"/>
      <c r="C2493" s="126"/>
      <c r="D2493" s="124"/>
      <c r="E2493" s="121">
        <f t="shared" si="78"/>
        <v>0</v>
      </c>
      <c r="F2493" s="125">
        <f t="shared" si="79"/>
        <v>0</v>
      </c>
      <c r="G2493" s="123"/>
    </row>
    <row r="2494" spans="2:7" x14ac:dyDescent="0.2">
      <c r="B2494" s="124"/>
      <c r="C2494" s="126"/>
      <c r="D2494" s="124"/>
      <c r="E2494" s="121">
        <f t="shared" si="78"/>
        <v>0</v>
      </c>
      <c r="F2494" s="125">
        <f t="shared" si="79"/>
        <v>0</v>
      </c>
      <c r="G2494" s="123"/>
    </row>
    <row r="2495" spans="2:7" x14ac:dyDescent="0.2">
      <c r="B2495" s="124"/>
      <c r="C2495" s="126"/>
      <c r="D2495" s="124"/>
      <c r="E2495" s="121">
        <f t="shared" si="78"/>
        <v>0</v>
      </c>
      <c r="F2495" s="125">
        <f t="shared" si="79"/>
        <v>0</v>
      </c>
      <c r="G2495" s="123"/>
    </row>
    <row r="2496" spans="2:7" x14ac:dyDescent="0.2">
      <c r="B2496" s="124"/>
      <c r="C2496" s="126"/>
      <c r="D2496" s="124"/>
      <c r="E2496" s="121">
        <f t="shared" si="78"/>
        <v>0</v>
      </c>
      <c r="F2496" s="125">
        <f t="shared" si="79"/>
        <v>0</v>
      </c>
      <c r="G2496" s="123"/>
    </row>
    <row r="2497" spans="2:7" x14ac:dyDescent="0.2">
      <c r="B2497" s="124"/>
      <c r="C2497" s="126"/>
      <c r="D2497" s="124"/>
      <c r="E2497" s="121">
        <f t="shared" si="78"/>
        <v>0</v>
      </c>
      <c r="F2497" s="125">
        <f t="shared" si="79"/>
        <v>0</v>
      </c>
      <c r="G2497" s="123"/>
    </row>
    <row r="2498" spans="2:7" x14ac:dyDescent="0.2">
      <c r="B2498" s="124"/>
      <c r="C2498" s="126"/>
      <c r="D2498" s="124"/>
      <c r="E2498" s="121">
        <f t="shared" si="78"/>
        <v>0</v>
      </c>
      <c r="F2498" s="125">
        <f t="shared" si="79"/>
        <v>0</v>
      </c>
      <c r="G2498" s="123"/>
    </row>
    <row r="2499" spans="2:7" x14ac:dyDescent="0.2">
      <c r="B2499" s="124"/>
      <c r="C2499" s="126"/>
      <c r="D2499" s="124"/>
      <c r="E2499" s="121">
        <f t="shared" si="78"/>
        <v>0</v>
      </c>
      <c r="F2499" s="125">
        <f t="shared" si="79"/>
        <v>0</v>
      </c>
      <c r="G2499" s="123"/>
    </row>
    <row r="2500" spans="2:7" x14ac:dyDescent="0.2">
      <c r="B2500" s="124"/>
      <c r="C2500" s="126"/>
      <c r="D2500" s="124"/>
      <c r="E2500" s="121">
        <f t="shared" si="78"/>
        <v>0</v>
      </c>
      <c r="F2500" s="125">
        <f t="shared" si="79"/>
        <v>0</v>
      </c>
      <c r="G2500" s="123"/>
    </row>
    <row r="2501" spans="2:7" x14ac:dyDescent="0.2">
      <c r="B2501" s="124"/>
      <c r="C2501" s="126"/>
      <c r="D2501" s="124"/>
      <c r="E2501" s="121">
        <f t="shared" si="78"/>
        <v>0</v>
      </c>
      <c r="F2501" s="125">
        <f t="shared" si="79"/>
        <v>0</v>
      </c>
      <c r="G2501" s="123"/>
    </row>
    <row r="2502" spans="2:7" x14ac:dyDescent="0.2">
      <c r="B2502" s="124"/>
      <c r="C2502" s="126"/>
      <c r="D2502" s="124"/>
      <c r="E2502" s="121">
        <f t="shared" si="78"/>
        <v>0</v>
      </c>
      <c r="F2502" s="125">
        <f t="shared" si="79"/>
        <v>0</v>
      </c>
      <c r="G2502" s="123"/>
    </row>
    <row r="2503" spans="2:7" x14ac:dyDescent="0.2">
      <c r="B2503" s="124"/>
      <c r="C2503" s="126"/>
      <c r="D2503" s="124"/>
      <c r="E2503" s="121">
        <f t="shared" si="78"/>
        <v>0</v>
      </c>
      <c r="F2503" s="125">
        <f t="shared" si="79"/>
        <v>0</v>
      </c>
      <c r="G2503" s="123"/>
    </row>
    <row r="2504" spans="2:7" x14ac:dyDescent="0.2">
      <c r="B2504" s="124"/>
      <c r="C2504" s="126"/>
      <c r="D2504" s="124"/>
      <c r="E2504" s="121">
        <f t="shared" si="78"/>
        <v>0</v>
      </c>
      <c r="F2504" s="125">
        <f t="shared" si="79"/>
        <v>0</v>
      </c>
      <c r="G2504" s="123"/>
    </row>
    <row r="2505" spans="2:7" x14ac:dyDescent="0.2">
      <c r="B2505" s="124"/>
      <c r="C2505" s="126"/>
      <c r="D2505" s="124"/>
      <c r="E2505" s="121">
        <f t="shared" si="78"/>
        <v>0</v>
      </c>
      <c r="F2505" s="125">
        <f t="shared" si="79"/>
        <v>0</v>
      </c>
      <c r="G2505" s="123"/>
    </row>
    <row r="2506" spans="2:7" x14ac:dyDescent="0.2">
      <c r="B2506" s="124"/>
      <c r="C2506" s="126"/>
      <c r="D2506" s="124"/>
      <c r="E2506" s="121">
        <f t="shared" si="78"/>
        <v>0</v>
      </c>
      <c r="F2506" s="125">
        <f t="shared" si="79"/>
        <v>0</v>
      </c>
      <c r="G2506" s="123"/>
    </row>
    <row r="2507" spans="2:7" x14ac:dyDescent="0.2">
      <c r="B2507" s="124"/>
      <c r="C2507" s="126"/>
      <c r="D2507" s="124"/>
      <c r="E2507" s="121">
        <f t="shared" si="78"/>
        <v>0</v>
      </c>
      <c r="F2507" s="125">
        <f t="shared" si="79"/>
        <v>0</v>
      </c>
      <c r="G2507" s="123"/>
    </row>
    <row r="2508" spans="2:7" x14ac:dyDescent="0.2">
      <c r="B2508" s="124"/>
      <c r="C2508" s="126"/>
      <c r="D2508" s="124"/>
      <c r="E2508" s="121">
        <f t="shared" si="78"/>
        <v>0</v>
      </c>
      <c r="F2508" s="125">
        <f t="shared" si="79"/>
        <v>0</v>
      </c>
      <c r="G2508" s="123"/>
    </row>
    <row r="2509" spans="2:7" x14ac:dyDescent="0.2">
      <c r="B2509" s="124"/>
      <c r="C2509" s="126"/>
      <c r="D2509" s="124"/>
      <c r="E2509" s="121">
        <f t="shared" si="78"/>
        <v>0</v>
      </c>
      <c r="F2509" s="125">
        <f t="shared" si="79"/>
        <v>0</v>
      </c>
      <c r="G2509" s="123"/>
    </row>
    <row r="2510" spans="2:7" x14ac:dyDescent="0.2">
      <c r="B2510" s="124"/>
      <c r="C2510" s="126"/>
      <c r="D2510" s="124"/>
      <c r="E2510" s="121">
        <f t="shared" si="78"/>
        <v>0</v>
      </c>
      <c r="F2510" s="125">
        <f t="shared" si="79"/>
        <v>0</v>
      </c>
      <c r="G2510" s="123"/>
    </row>
    <row r="2511" spans="2:7" x14ac:dyDescent="0.2">
      <c r="B2511" s="124"/>
      <c r="C2511" s="126"/>
      <c r="D2511" s="124"/>
      <c r="E2511" s="121">
        <f t="shared" si="78"/>
        <v>0</v>
      </c>
      <c r="F2511" s="125">
        <f t="shared" si="79"/>
        <v>0</v>
      </c>
      <c r="G2511" s="123"/>
    </row>
    <row r="2512" spans="2:7" x14ac:dyDescent="0.2">
      <c r="B2512" s="124"/>
      <c r="C2512" s="126"/>
      <c r="D2512" s="124"/>
      <c r="E2512" s="121">
        <f t="shared" si="78"/>
        <v>0</v>
      </c>
      <c r="F2512" s="125">
        <f t="shared" si="79"/>
        <v>0</v>
      </c>
      <c r="G2512" s="123"/>
    </row>
    <row r="2513" spans="2:7" x14ac:dyDescent="0.2">
      <c r="B2513" s="124"/>
      <c r="C2513" s="126"/>
      <c r="D2513" s="124"/>
      <c r="E2513" s="121">
        <f t="shared" si="78"/>
        <v>0</v>
      </c>
      <c r="F2513" s="125">
        <f t="shared" si="79"/>
        <v>0</v>
      </c>
      <c r="G2513" s="123"/>
    </row>
    <row r="2514" spans="2:7" x14ac:dyDescent="0.2">
      <c r="B2514" s="124"/>
      <c r="C2514" s="126"/>
      <c r="D2514" s="124"/>
      <c r="E2514" s="121">
        <f t="shared" si="78"/>
        <v>0</v>
      </c>
      <c r="F2514" s="125">
        <f t="shared" si="79"/>
        <v>0</v>
      </c>
      <c r="G2514" s="123"/>
    </row>
    <row r="2515" spans="2:7" x14ac:dyDescent="0.2">
      <c r="B2515" s="124"/>
      <c r="C2515" s="126"/>
      <c r="D2515" s="124"/>
      <c r="E2515" s="121">
        <f t="shared" si="78"/>
        <v>0</v>
      </c>
      <c r="F2515" s="125">
        <f t="shared" si="79"/>
        <v>0</v>
      </c>
      <c r="G2515" s="123"/>
    </row>
    <row r="2516" spans="2:7" x14ac:dyDescent="0.2">
      <c r="B2516" s="124"/>
      <c r="C2516" s="126"/>
      <c r="D2516" s="124"/>
      <c r="E2516" s="121">
        <f t="shared" si="78"/>
        <v>0</v>
      </c>
      <c r="F2516" s="125">
        <f t="shared" si="79"/>
        <v>0</v>
      </c>
      <c r="G2516" s="123"/>
    </row>
    <row r="2517" spans="2:7" x14ac:dyDescent="0.2">
      <c r="B2517" s="124"/>
      <c r="C2517" s="126"/>
      <c r="D2517" s="124"/>
      <c r="E2517" s="121">
        <f t="shared" si="78"/>
        <v>0</v>
      </c>
      <c r="F2517" s="125">
        <f t="shared" si="79"/>
        <v>0</v>
      </c>
      <c r="G2517" s="123"/>
    </row>
    <row r="2518" spans="2:7" x14ac:dyDescent="0.2">
      <c r="B2518" s="124"/>
      <c r="C2518" s="126"/>
      <c r="D2518" s="124"/>
      <c r="E2518" s="121">
        <f t="shared" si="78"/>
        <v>0</v>
      </c>
      <c r="F2518" s="125">
        <f t="shared" si="79"/>
        <v>0</v>
      </c>
      <c r="G2518" s="123"/>
    </row>
    <row r="2519" spans="2:7" x14ac:dyDescent="0.2">
      <c r="B2519" s="124"/>
      <c r="C2519" s="126"/>
      <c r="D2519" s="124"/>
      <c r="E2519" s="121">
        <f t="shared" si="78"/>
        <v>0</v>
      </c>
      <c r="F2519" s="125">
        <f t="shared" si="79"/>
        <v>0</v>
      </c>
      <c r="G2519" s="123"/>
    </row>
    <row r="2520" spans="2:7" x14ac:dyDescent="0.2">
      <c r="B2520" s="124"/>
      <c r="C2520" s="126"/>
      <c r="D2520" s="124"/>
      <c r="E2520" s="121">
        <f t="shared" si="78"/>
        <v>0</v>
      </c>
      <c r="F2520" s="125">
        <f t="shared" si="79"/>
        <v>0</v>
      </c>
      <c r="G2520" s="123"/>
    </row>
    <row r="2521" spans="2:7" x14ac:dyDescent="0.2">
      <c r="B2521" s="124"/>
      <c r="C2521" s="126"/>
      <c r="D2521" s="124"/>
      <c r="E2521" s="121">
        <f t="shared" si="78"/>
        <v>0</v>
      </c>
      <c r="F2521" s="125">
        <f t="shared" si="79"/>
        <v>0</v>
      </c>
      <c r="G2521" s="123"/>
    </row>
    <row r="2522" spans="2:7" x14ac:dyDescent="0.2">
      <c r="B2522" s="124"/>
      <c r="C2522" s="126"/>
      <c r="D2522" s="124"/>
      <c r="E2522" s="121">
        <f t="shared" si="78"/>
        <v>0</v>
      </c>
      <c r="F2522" s="125">
        <f t="shared" si="79"/>
        <v>0</v>
      </c>
      <c r="G2522" s="123"/>
    </row>
    <row r="2523" spans="2:7" x14ac:dyDescent="0.2">
      <c r="B2523" s="124"/>
      <c r="C2523" s="126"/>
      <c r="D2523" s="124"/>
      <c r="E2523" s="121">
        <f t="shared" si="78"/>
        <v>0</v>
      </c>
      <c r="F2523" s="125">
        <f t="shared" si="79"/>
        <v>0</v>
      </c>
      <c r="G2523" s="123"/>
    </row>
    <row r="2524" spans="2:7" x14ac:dyDescent="0.2">
      <c r="B2524" s="124"/>
      <c r="C2524" s="126"/>
      <c r="D2524" s="124"/>
      <c r="E2524" s="121">
        <f t="shared" si="78"/>
        <v>0</v>
      </c>
      <c r="F2524" s="125">
        <f t="shared" si="79"/>
        <v>0</v>
      </c>
      <c r="G2524" s="123"/>
    </row>
    <row r="2525" spans="2:7" x14ac:dyDescent="0.2">
      <c r="B2525" s="124"/>
      <c r="C2525" s="126"/>
      <c r="D2525" s="124"/>
      <c r="E2525" s="121">
        <f t="shared" si="78"/>
        <v>0</v>
      </c>
      <c r="F2525" s="125">
        <f t="shared" si="79"/>
        <v>0</v>
      </c>
      <c r="G2525" s="123"/>
    </row>
    <row r="2526" spans="2:7" x14ac:dyDescent="0.2">
      <c r="B2526" s="124"/>
      <c r="C2526" s="126"/>
      <c r="D2526" s="124"/>
      <c r="E2526" s="121">
        <f t="shared" si="78"/>
        <v>0</v>
      </c>
      <c r="F2526" s="125">
        <f t="shared" si="79"/>
        <v>0</v>
      </c>
      <c r="G2526" s="123"/>
    </row>
    <row r="2527" spans="2:7" x14ac:dyDescent="0.2">
      <c r="B2527" s="124"/>
      <c r="C2527" s="126"/>
      <c r="D2527" s="124"/>
      <c r="E2527" s="121">
        <f t="shared" si="78"/>
        <v>0</v>
      </c>
      <c r="F2527" s="125">
        <f t="shared" si="79"/>
        <v>0</v>
      </c>
      <c r="G2527" s="123"/>
    </row>
    <row r="2528" spans="2:7" x14ac:dyDescent="0.2">
      <c r="B2528" s="124"/>
      <c r="C2528" s="126"/>
      <c r="D2528" s="124"/>
      <c r="E2528" s="121">
        <f t="shared" si="78"/>
        <v>0</v>
      </c>
      <c r="F2528" s="125">
        <f t="shared" si="79"/>
        <v>0</v>
      </c>
      <c r="G2528" s="123"/>
    </row>
    <row r="2529" spans="2:7" x14ac:dyDescent="0.2">
      <c r="B2529" s="124"/>
      <c r="C2529" s="126"/>
      <c r="D2529" s="124"/>
      <c r="E2529" s="121">
        <f t="shared" si="78"/>
        <v>0</v>
      </c>
      <c r="F2529" s="125">
        <f t="shared" si="79"/>
        <v>0</v>
      </c>
      <c r="G2529" s="123"/>
    </row>
    <row r="2530" spans="2:7" x14ac:dyDescent="0.2">
      <c r="B2530" s="124"/>
      <c r="C2530" s="126"/>
      <c r="D2530" s="124"/>
      <c r="E2530" s="121">
        <f t="shared" si="78"/>
        <v>0</v>
      </c>
      <c r="F2530" s="125">
        <f t="shared" si="79"/>
        <v>0</v>
      </c>
      <c r="G2530" s="123"/>
    </row>
    <row r="2531" spans="2:7" x14ac:dyDescent="0.2">
      <c r="B2531" s="124"/>
      <c r="C2531" s="126"/>
      <c r="D2531" s="124"/>
      <c r="E2531" s="121">
        <f t="shared" si="78"/>
        <v>0</v>
      </c>
      <c r="F2531" s="125">
        <f t="shared" si="79"/>
        <v>0</v>
      </c>
      <c r="G2531" s="123"/>
    </row>
    <row r="2532" spans="2:7" x14ac:dyDescent="0.2">
      <c r="B2532" s="124"/>
      <c r="C2532" s="126"/>
      <c r="D2532" s="124"/>
      <c r="E2532" s="121">
        <f t="shared" si="78"/>
        <v>0</v>
      </c>
      <c r="F2532" s="125">
        <f t="shared" si="79"/>
        <v>0</v>
      </c>
      <c r="G2532" s="123"/>
    </row>
    <row r="2533" spans="2:7" x14ac:dyDescent="0.2">
      <c r="B2533" s="124"/>
      <c r="C2533" s="126"/>
      <c r="D2533" s="124"/>
      <c r="E2533" s="121">
        <f t="shared" si="78"/>
        <v>0</v>
      </c>
      <c r="F2533" s="125">
        <f t="shared" si="79"/>
        <v>0</v>
      </c>
      <c r="G2533" s="123"/>
    </row>
    <row r="2534" spans="2:7" x14ac:dyDescent="0.2">
      <c r="B2534" s="124"/>
      <c r="C2534" s="126"/>
      <c r="D2534" s="124"/>
      <c r="E2534" s="121">
        <f t="shared" si="78"/>
        <v>0</v>
      </c>
      <c r="F2534" s="125">
        <f t="shared" si="79"/>
        <v>0</v>
      </c>
      <c r="G2534" s="123"/>
    </row>
    <row r="2535" spans="2:7" x14ac:dyDescent="0.2">
      <c r="B2535" s="124"/>
      <c r="C2535" s="126"/>
      <c r="D2535" s="124"/>
      <c r="E2535" s="121">
        <f t="shared" si="78"/>
        <v>0</v>
      </c>
      <c r="F2535" s="125">
        <f t="shared" si="79"/>
        <v>0</v>
      </c>
      <c r="G2535" s="123"/>
    </row>
    <row r="2536" spans="2:7" x14ac:dyDescent="0.2">
      <c r="B2536" s="124"/>
      <c r="C2536" s="126"/>
      <c r="D2536" s="124"/>
      <c r="E2536" s="121">
        <f t="shared" si="78"/>
        <v>0</v>
      </c>
      <c r="F2536" s="125">
        <f t="shared" si="79"/>
        <v>0</v>
      </c>
      <c r="G2536" s="123"/>
    </row>
    <row r="2537" spans="2:7" x14ac:dyDescent="0.2">
      <c r="B2537" s="124"/>
      <c r="C2537" s="126"/>
      <c r="D2537" s="124"/>
      <c r="E2537" s="121">
        <f t="shared" si="78"/>
        <v>0</v>
      </c>
      <c r="F2537" s="125">
        <f t="shared" si="79"/>
        <v>0</v>
      </c>
      <c r="G2537" s="123"/>
    </row>
    <row r="2538" spans="2:7" x14ac:dyDescent="0.2">
      <c r="B2538" s="124"/>
      <c r="C2538" s="126"/>
      <c r="D2538" s="124"/>
      <c r="E2538" s="121">
        <f t="shared" si="78"/>
        <v>0</v>
      </c>
      <c r="F2538" s="125">
        <f t="shared" si="79"/>
        <v>0</v>
      </c>
      <c r="G2538" s="123"/>
    </row>
    <row r="2539" spans="2:7" x14ac:dyDescent="0.2">
      <c r="B2539" s="124"/>
      <c r="C2539" s="126"/>
      <c r="D2539" s="124"/>
      <c r="E2539" s="121">
        <f t="shared" si="78"/>
        <v>0</v>
      </c>
      <c r="F2539" s="125">
        <f t="shared" si="79"/>
        <v>0</v>
      </c>
      <c r="G2539" s="123"/>
    </row>
    <row r="2540" spans="2:7" x14ac:dyDescent="0.2">
      <c r="B2540" s="124"/>
      <c r="C2540" s="126"/>
      <c r="D2540" s="124"/>
      <c r="E2540" s="121">
        <f t="shared" si="78"/>
        <v>0</v>
      </c>
      <c r="F2540" s="125">
        <f t="shared" si="79"/>
        <v>0</v>
      </c>
      <c r="G2540" s="123"/>
    </row>
    <row r="2541" spans="2:7" x14ac:dyDescent="0.2">
      <c r="B2541" s="124"/>
      <c r="C2541" s="126"/>
      <c r="D2541" s="124"/>
      <c r="E2541" s="121">
        <f t="shared" si="78"/>
        <v>0</v>
      </c>
      <c r="F2541" s="125">
        <f t="shared" si="79"/>
        <v>0</v>
      </c>
      <c r="G2541" s="123"/>
    </row>
    <row r="2542" spans="2:7" x14ac:dyDescent="0.2">
      <c r="B2542" s="124"/>
      <c r="C2542" s="126"/>
      <c r="D2542" s="124"/>
      <c r="E2542" s="121">
        <f t="shared" si="78"/>
        <v>0</v>
      </c>
      <c r="F2542" s="125">
        <f t="shared" si="79"/>
        <v>0</v>
      </c>
      <c r="G2542" s="123"/>
    </row>
    <row r="2543" spans="2:7" x14ac:dyDescent="0.2">
      <c r="B2543" s="124"/>
      <c r="C2543" s="126"/>
      <c r="D2543" s="124"/>
      <c r="E2543" s="121">
        <f t="shared" si="78"/>
        <v>0</v>
      </c>
      <c r="F2543" s="125">
        <f t="shared" si="79"/>
        <v>0</v>
      </c>
      <c r="G2543" s="123"/>
    </row>
    <row r="2544" spans="2:7" x14ac:dyDescent="0.2">
      <c r="B2544" s="124"/>
      <c r="C2544" s="126"/>
      <c r="D2544" s="124"/>
      <c r="E2544" s="121">
        <f t="shared" si="78"/>
        <v>0</v>
      </c>
      <c r="F2544" s="125">
        <f t="shared" si="79"/>
        <v>0</v>
      </c>
      <c r="G2544" s="123"/>
    </row>
    <row r="2545" spans="2:7" x14ac:dyDescent="0.2">
      <c r="B2545" s="124"/>
      <c r="C2545" s="126"/>
      <c r="D2545" s="124"/>
      <c r="E2545" s="121">
        <f t="shared" si="78"/>
        <v>0</v>
      </c>
      <c r="F2545" s="125">
        <f t="shared" si="79"/>
        <v>0</v>
      </c>
      <c r="G2545" s="123"/>
    </row>
    <row r="2546" spans="2:7" x14ac:dyDescent="0.2">
      <c r="B2546" s="124"/>
      <c r="C2546" s="126"/>
      <c r="D2546" s="124"/>
      <c r="E2546" s="121">
        <f t="shared" si="78"/>
        <v>0</v>
      </c>
      <c r="F2546" s="125">
        <f t="shared" si="79"/>
        <v>0</v>
      </c>
      <c r="G2546" s="123"/>
    </row>
    <row r="2547" spans="2:7" x14ac:dyDescent="0.2">
      <c r="B2547" s="124"/>
      <c r="C2547" s="126"/>
      <c r="D2547" s="124"/>
      <c r="E2547" s="121">
        <f t="shared" si="78"/>
        <v>0</v>
      </c>
      <c r="F2547" s="125">
        <f t="shared" si="79"/>
        <v>0</v>
      </c>
      <c r="G2547" s="123"/>
    </row>
    <row r="2548" spans="2:7" x14ac:dyDescent="0.2">
      <c r="B2548" s="124"/>
      <c r="C2548" s="126"/>
      <c r="D2548" s="124"/>
      <c r="E2548" s="121">
        <f t="shared" si="78"/>
        <v>0</v>
      </c>
      <c r="F2548" s="125">
        <f t="shared" si="79"/>
        <v>0</v>
      </c>
      <c r="G2548" s="123"/>
    </row>
    <row r="2549" spans="2:7" x14ac:dyDescent="0.2">
      <c r="B2549" s="124"/>
      <c r="C2549" s="126"/>
      <c r="D2549" s="124"/>
      <c r="E2549" s="121">
        <f t="shared" ref="E2549:E2612" si="80">IFERROR(VLOOKUP(C2549,GILookup,2,FALSE),0)</f>
        <v>0</v>
      </c>
      <c r="F2549" s="125">
        <f t="shared" ref="F2549:F2612" si="81">SUM(E2549*D2549)</f>
        <v>0</v>
      </c>
      <c r="G2549" s="123"/>
    </row>
    <row r="2550" spans="2:7" x14ac:dyDescent="0.2">
      <c r="B2550" s="124"/>
      <c r="C2550" s="126"/>
      <c r="D2550" s="124"/>
      <c r="E2550" s="121">
        <f t="shared" si="80"/>
        <v>0</v>
      </c>
      <c r="F2550" s="125">
        <f t="shared" si="81"/>
        <v>0</v>
      </c>
      <c r="G2550" s="123"/>
    </row>
    <row r="2551" spans="2:7" x14ac:dyDescent="0.2">
      <c r="B2551" s="124"/>
      <c r="C2551" s="126"/>
      <c r="D2551" s="124"/>
      <c r="E2551" s="121">
        <f t="shared" si="80"/>
        <v>0</v>
      </c>
      <c r="F2551" s="125">
        <f t="shared" si="81"/>
        <v>0</v>
      </c>
      <c r="G2551" s="123"/>
    </row>
    <row r="2552" spans="2:7" x14ac:dyDescent="0.2">
      <c r="B2552" s="124"/>
      <c r="C2552" s="126"/>
      <c r="D2552" s="124"/>
      <c r="E2552" s="121">
        <f t="shared" si="80"/>
        <v>0</v>
      </c>
      <c r="F2552" s="125">
        <f t="shared" si="81"/>
        <v>0</v>
      </c>
      <c r="G2552" s="123"/>
    </row>
    <row r="2553" spans="2:7" x14ac:dyDescent="0.2">
      <c r="B2553" s="124"/>
      <c r="C2553" s="126"/>
      <c r="D2553" s="124"/>
      <c r="E2553" s="121">
        <f t="shared" si="80"/>
        <v>0</v>
      </c>
      <c r="F2553" s="125">
        <f t="shared" si="81"/>
        <v>0</v>
      </c>
      <c r="G2553" s="123"/>
    </row>
    <row r="2554" spans="2:7" x14ac:dyDescent="0.2">
      <c r="B2554" s="124"/>
      <c r="C2554" s="126"/>
      <c r="D2554" s="124"/>
      <c r="E2554" s="121">
        <f t="shared" si="80"/>
        <v>0</v>
      </c>
      <c r="F2554" s="125">
        <f t="shared" si="81"/>
        <v>0</v>
      </c>
      <c r="G2554" s="123"/>
    </row>
    <row r="2555" spans="2:7" x14ac:dyDescent="0.2">
      <c r="B2555" s="124"/>
      <c r="C2555" s="126"/>
      <c r="D2555" s="124"/>
      <c r="E2555" s="121">
        <f t="shared" si="80"/>
        <v>0</v>
      </c>
      <c r="F2555" s="125">
        <f t="shared" si="81"/>
        <v>0</v>
      </c>
      <c r="G2555" s="123"/>
    </row>
    <row r="2556" spans="2:7" x14ac:dyDescent="0.2">
      <c r="B2556" s="124"/>
      <c r="C2556" s="126"/>
      <c r="D2556" s="124"/>
      <c r="E2556" s="121">
        <f t="shared" si="80"/>
        <v>0</v>
      </c>
      <c r="F2556" s="125">
        <f t="shared" si="81"/>
        <v>0</v>
      </c>
      <c r="G2556" s="123"/>
    </row>
    <row r="2557" spans="2:7" x14ac:dyDescent="0.2">
      <c r="B2557" s="124"/>
      <c r="C2557" s="126"/>
      <c r="D2557" s="124"/>
      <c r="E2557" s="121">
        <f t="shared" si="80"/>
        <v>0</v>
      </c>
      <c r="F2557" s="125">
        <f t="shared" si="81"/>
        <v>0</v>
      </c>
      <c r="G2557" s="123"/>
    </row>
    <row r="2558" spans="2:7" x14ac:dyDescent="0.2">
      <c r="B2558" s="124"/>
      <c r="C2558" s="126"/>
      <c r="D2558" s="124"/>
      <c r="E2558" s="121">
        <f t="shared" si="80"/>
        <v>0</v>
      </c>
      <c r="F2558" s="125">
        <f t="shared" si="81"/>
        <v>0</v>
      </c>
      <c r="G2558" s="123"/>
    </row>
    <row r="2559" spans="2:7" x14ac:dyDescent="0.2">
      <c r="B2559" s="124"/>
      <c r="C2559" s="126"/>
      <c r="D2559" s="124"/>
      <c r="E2559" s="121">
        <f t="shared" si="80"/>
        <v>0</v>
      </c>
      <c r="F2559" s="125">
        <f t="shared" si="81"/>
        <v>0</v>
      </c>
      <c r="G2559" s="123"/>
    </row>
    <row r="2560" spans="2:7" x14ac:dyDescent="0.2">
      <c r="B2560" s="124"/>
      <c r="C2560" s="126"/>
      <c r="D2560" s="124"/>
      <c r="E2560" s="121">
        <f t="shared" si="80"/>
        <v>0</v>
      </c>
      <c r="F2560" s="125">
        <f t="shared" si="81"/>
        <v>0</v>
      </c>
      <c r="G2560" s="123"/>
    </row>
    <row r="2561" spans="2:7" x14ac:dyDescent="0.2">
      <c r="B2561" s="124"/>
      <c r="C2561" s="126"/>
      <c r="D2561" s="124"/>
      <c r="E2561" s="121">
        <f t="shared" si="80"/>
        <v>0</v>
      </c>
      <c r="F2561" s="125">
        <f t="shared" si="81"/>
        <v>0</v>
      </c>
      <c r="G2561" s="123"/>
    </row>
    <row r="2562" spans="2:7" x14ac:dyDescent="0.2">
      <c r="B2562" s="124"/>
      <c r="C2562" s="126"/>
      <c r="D2562" s="124"/>
      <c r="E2562" s="121">
        <f t="shared" si="80"/>
        <v>0</v>
      </c>
      <c r="F2562" s="125">
        <f t="shared" si="81"/>
        <v>0</v>
      </c>
      <c r="G2562" s="123"/>
    </row>
    <row r="2563" spans="2:7" x14ac:dyDescent="0.2">
      <c r="B2563" s="124"/>
      <c r="C2563" s="126"/>
      <c r="D2563" s="124"/>
      <c r="E2563" s="121">
        <f t="shared" si="80"/>
        <v>0</v>
      </c>
      <c r="F2563" s="125">
        <f t="shared" si="81"/>
        <v>0</v>
      </c>
      <c r="G2563" s="123"/>
    </row>
    <row r="2564" spans="2:7" x14ac:dyDescent="0.2">
      <c r="B2564" s="124"/>
      <c r="C2564" s="126"/>
      <c r="D2564" s="124"/>
      <c r="E2564" s="121">
        <f t="shared" si="80"/>
        <v>0</v>
      </c>
      <c r="F2564" s="125">
        <f t="shared" si="81"/>
        <v>0</v>
      </c>
      <c r="G2564" s="123"/>
    </row>
    <row r="2565" spans="2:7" x14ac:dyDescent="0.2">
      <c r="B2565" s="124"/>
      <c r="C2565" s="126"/>
      <c r="D2565" s="124"/>
      <c r="E2565" s="121">
        <f t="shared" si="80"/>
        <v>0</v>
      </c>
      <c r="F2565" s="125">
        <f t="shared" si="81"/>
        <v>0</v>
      </c>
      <c r="G2565" s="123"/>
    </row>
    <row r="2566" spans="2:7" x14ac:dyDescent="0.2">
      <c r="B2566" s="124"/>
      <c r="C2566" s="126"/>
      <c r="D2566" s="124"/>
      <c r="E2566" s="121">
        <f t="shared" si="80"/>
        <v>0</v>
      </c>
      <c r="F2566" s="125">
        <f t="shared" si="81"/>
        <v>0</v>
      </c>
      <c r="G2566" s="123"/>
    </row>
    <row r="2567" spans="2:7" x14ac:dyDescent="0.2">
      <c r="B2567" s="124"/>
      <c r="C2567" s="126"/>
      <c r="D2567" s="124"/>
      <c r="E2567" s="121">
        <f t="shared" si="80"/>
        <v>0</v>
      </c>
      <c r="F2567" s="125">
        <f t="shared" si="81"/>
        <v>0</v>
      </c>
      <c r="G2567" s="123"/>
    </row>
    <row r="2568" spans="2:7" x14ac:dyDescent="0.2">
      <c r="B2568" s="124"/>
      <c r="C2568" s="126"/>
      <c r="D2568" s="124"/>
      <c r="E2568" s="121">
        <f t="shared" si="80"/>
        <v>0</v>
      </c>
      <c r="F2568" s="125">
        <f t="shared" si="81"/>
        <v>0</v>
      </c>
      <c r="G2568" s="123"/>
    </row>
    <row r="2569" spans="2:7" x14ac:dyDescent="0.2">
      <c r="B2569" s="124"/>
      <c r="C2569" s="126"/>
      <c r="D2569" s="124"/>
      <c r="E2569" s="121">
        <f t="shared" si="80"/>
        <v>0</v>
      </c>
      <c r="F2569" s="125">
        <f t="shared" si="81"/>
        <v>0</v>
      </c>
      <c r="G2569" s="123"/>
    </row>
    <row r="2570" spans="2:7" x14ac:dyDescent="0.2">
      <c r="B2570" s="124"/>
      <c r="C2570" s="126"/>
      <c r="D2570" s="124"/>
      <c r="E2570" s="121">
        <f t="shared" si="80"/>
        <v>0</v>
      </c>
      <c r="F2570" s="125">
        <f t="shared" si="81"/>
        <v>0</v>
      </c>
      <c r="G2570" s="123"/>
    </row>
    <row r="2571" spans="2:7" x14ac:dyDescent="0.2">
      <c r="B2571" s="124"/>
      <c r="C2571" s="126"/>
      <c r="D2571" s="124"/>
      <c r="E2571" s="121">
        <f t="shared" si="80"/>
        <v>0</v>
      </c>
      <c r="F2571" s="125">
        <f t="shared" si="81"/>
        <v>0</v>
      </c>
      <c r="G2571" s="123"/>
    </row>
    <row r="2572" spans="2:7" x14ac:dyDescent="0.2">
      <c r="B2572" s="124"/>
      <c r="C2572" s="126"/>
      <c r="D2572" s="124"/>
      <c r="E2572" s="121">
        <f t="shared" si="80"/>
        <v>0</v>
      </c>
      <c r="F2572" s="125">
        <f t="shared" si="81"/>
        <v>0</v>
      </c>
      <c r="G2572" s="123"/>
    </row>
    <row r="2573" spans="2:7" x14ac:dyDescent="0.2">
      <c r="B2573" s="124"/>
      <c r="C2573" s="126"/>
      <c r="D2573" s="124"/>
      <c r="E2573" s="121">
        <f t="shared" si="80"/>
        <v>0</v>
      </c>
      <c r="F2573" s="125">
        <f t="shared" si="81"/>
        <v>0</v>
      </c>
      <c r="G2573" s="123"/>
    </row>
    <row r="2574" spans="2:7" x14ac:dyDescent="0.2">
      <c r="B2574" s="124"/>
      <c r="C2574" s="126"/>
      <c r="D2574" s="124"/>
      <c r="E2574" s="121">
        <f t="shared" si="80"/>
        <v>0</v>
      </c>
      <c r="F2574" s="125">
        <f t="shared" si="81"/>
        <v>0</v>
      </c>
      <c r="G2574" s="123"/>
    </row>
    <row r="2575" spans="2:7" x14ac:dyDescent="0.2">
      <c r="B2575" s="124"/>
      <c r="C2575" s="126"/>
      <c r="D2575" s="124"/>
      <c r="E2575" s="121">
        <f t="shared" si="80"/>
        <v>0</v>
      </c>
      <c r="F2575" s="125">
        <f t="shared" si="81"/>
        <v>0</v>
      </c>
      <c r="G2575" s="123"/>
    </row>
    <row r="2576" spans="2:7" x14ac:dyDescent="0.2">
      <c r="B2576" s="124"/>
      <c r="C2576" s="126"/>
      <c r="D2576" s="124"/>
      <c r="E2576" s="121">
        <f t="shared" si="80"/>
        <v>0</v>
      </c>
      <c r="F2576" s="125">
        <f t="shared" si="81"/>
        <v>0</v>
      </c>
      <c r="G2576" s="123"/>
    </row>
    <row r="2577" spans="2:7" x14ac:dyDescent="0.2">
      <c r="B2577" s="124"/>
      <c r="C2577" s="126"/>
      <c r="D2577" s="124"/>
      <c r="E2577" s="121">
        <f t="shared" si="80"/>
        <v>0</v>
      </c>
      <c r="F2577" s="125">
        <f t="shared" si="81"/>
        <v>0</v>
      </c>
      <c r="G2577" s="123"/>
    </row>
    <row r="2578" spans="2:7" x14ac:dyDescent="0.2">
      <c r="B2578" s="124"/>
      <c r="C2578" s="126"/>
      <c r="D2578" s="124"/>
      <c r="E2578" s="121">
        <f t="shared" si="80"/>
        <v>0</v>
      </c>
      <c r="F2578" s="125">
        <f t="shared" si="81"/>
        <v>0</v>
      </c>
      <c r="G2578" s="123"/>
    </row>
    <row r="2579" spans="2:7" x14ac:dyDescent="0.2">
      <c r="B2579" s="124"/>
      <c r="C2579" s="126"/>
      <c r="D2579" s="124"/>
      <c r="E2579" s="121">
        <f t="shared" si="80"/>
        <v>0</v>
      </c>
      <c r="F2579" s="125">
        <f t="shared" si="81"/>
        <v>0</v>
      </c>
      <c r="G2579" s="123"/>
    </row>
    <row r="2580" spans="2:7" x14ac:dyDescent="0.2">
      <c r="B2580" s="124"/>
      <c r="C2580" s="126"/>
      <c r="D2580" s="124"/>
      <c r="E2580" s="121">
        <f t="shared" si="80"/>
        <v>0</v>
      </c>
      <c r="F2580" s="125">
        <f t="shared" si="81"/>
        <v>0</v>
      </c>
      <c r="G2580" s="123"/>
    </row>
    <row r="2581" spans="2:7" x14ac:dyDescent="0.2">
      <c r="B2581" s="124"/>
      <c r="C2581" s="126"/>
      <c r="D2581" s="124"/>
      <c r="E2581" s="121">
        <f t="shared" si="80"/>
        <v>0</v>
      </c>
      <c r="F2581" s="125">
        <f t="shared" si="81"/>
        <v>0</v>
      </c>
      <c r="G2581" s="123"/>
    </row>
    <row r="2582" spans="2:7" x14ac:dyDescent="0.2">
      <c r="B2582" s="124"/>
      <c r="C2582" s="126"/>
      <c r="D2582" s="124"/>
      <c r="E2582" s="121">
        <f t="shared" si="80"/>
        <v>0</v>
      </c>
      <c r="F2582" s="125">
        <f t="shared" si="81"/>
        <v>0</v>
      </c>
      <c r="G2582" s="123"/>
    </row>
    <row r="2583" spans="2:7" x14ac:dyDescent="0.2">
      <c r="B2583" s="124"/>
      <c r="C2583" s="126"/>
      <c r="D2583" s="124"/>
      <c r="E2583" s="121">
        <f t="shared" si="80"/>
        <v>0</v>
      </c>
      <c r="F2583" s="125">
        <f t="shared" si="81"/>
        <v>0</v>
      </c>
      <c r="G2583" s="123"/>
    </row>
    <row r="2584" spans="2:7" x14ac:dyDescent="0.2">
      <c r="B2584" s="124"/>
      <c r="C2584" s="126"/>
      <c r="D2584" s="124"/>
      <c r="E2584" s="121">
        <f t="shared" si="80"/>
        <v>0</v>
      </c>
      <c r="F2584" s="125">
        <f t="shared" si="81"/>
        <v>0</v>
      </c>
      <c r="G2584" s="123"/>
    </row>
    <row r="2585" spans="2:7" x14ac:dyDescent="0.2">
      <c r="B2585" s="124"/>
      <c r="C2585" s="126"/>
      <c r="D2585" s="124"/>
      <c r="E2585" s="121">
        <f t="shared" si="80"/>
        <v>0</v>
      </c>
      <c r="F2585" s="125">
        <f t="shared" si="81"/>
        <v>0</v>
      </c>
      <c r="G2585" s="123"/>
    </row>
    <row r="2586" spans="2:7" x14ac:dyDescent="0.2">
      <c r="B2586" s="124"/>
      <c r="C2586" s="126"/>
      <c r="D2586" s="124"/>
      <c r="E2586" s="121">
        <f t="shared" si="80"/>
        <v>0</v>
      </c>
      <c r="F2586" s="125">
        <f t="shared" si="81"/>
        <v>0</v>
      </c>
      <c r="G2586" s="123"/>
    </row>
    <row r="2587" spans="2:7" x14ac:dyDescent="0.2">
      <c r="B2587" s="124"/>
      <c r="C2587" s="126"/>
      <c r="D2587" s="124"/>
      <c r="E2587" s="121">
        <f t="shared" si="80"/>
        <v>0</v>
      </c>
      <c r="F2587" s="125">
        <f t="shared" si="81"/>
        <v>0</v>
      </c>
      <c r="G2587" s="123"/>
    </row>
    <row r="2588" spans="2:7" x14ac:dyDescent="0.2">
      <c r="B2588" s="124"/>
      <c r="C2588" s="126"/>
      <c r="D2588" s="124"/>
      <c r="E2588" s="121">
        <f t="shared" si="80"/>
        <v>0</v>
      </c>
      <c r="F2588" s="125">
        <f t="shared" si="81"/>
        <v>0</v>
      </c>
      <c r="G2588" s="123"/>
    </row>
    <row r="2589" spans="2:7" x14ac:dyDescent="0.2">
      <c r="B2589" s="124"/>
      <c r="C2589" s="126"/>
      <c r="D2589" s="124"/>
      <c r="E2589" s="121">
        <f t="shared" si="80"/>
        <v>0</v>
      </c>
      <c r="F2589" s="125">
        <f t="shared" si="81"/>
        <v>0</v>
      </c>
      <c r="G2589" s="123"/>
    </row>
    <row r="2590" spans="2:7" x14ac:dyDescent="0.2">
      <c r="B2590" s="124"/>
      <c r="C2590" s="126"/>
      <c r="D2590" s="124"/>
      <c r="E2590" s="121">
        <f t="shared" si="80"/>
        <v>0</v>
      </c>
      <c r="F2590" s="125">
        <f t="shared" si="81"/>
        <v>0</v>
      </c>
      <c r="G2590" s="123"/>
    </row>
    <row r="2591" spans="2:7" x14ac:dyDescent="0.2">
      <c r="B2591" s="124"/>
      <c r="C2591" s="126"/>
      <c r="D2591" s="124"/>
      <c r="E2591" s="121">
        <f t="shared" si="80"/>
        <v>0</v>
      </c>
      <c r="F2591" s="125">
        <f t="shared" si="81"/>
        <v>0</v>
      </c>
      <c r="G2591" s="123"/>
    </row>
    <row r="2592" spans="2:7" x14ac:dyDescent="0.2">
      <c r="B2592" s="124"/>
      <c r="C2592" s="126"/>
      <c r="D2592" s="124"/>
      <c r="E2592" s="121">
        <f t="shared" si="80"/>
        <v>0</v>
      </c>
      <c r="F2592" s="125">
        <f t="shared" si="81"/>
        <v>0</v>
      </c>
      <c r="G2592" s="123"/>
    </row>
    <row r="2593" spans="2:7" x14ac:dyDescent="0.2">
      <c r="B2593" s="124"/>
      <c r="C2593" s="126"/>
      <c r="D2593" s="124"/>
      <c r="E2593" s="121">
        <f t="shared" si="80"/>
        <v>0</v>
      </c>
      <c r="F2593" s="125">
        <f t="shared" si="81"/>
        <v>0</v>
      </c>
      <c r="G2593" s="123"/>
    </row>
    <row r="2594" spans="2:7" x14ac:dyDescent="0.2">
      <c r="B2594" s="124"/>
      <c r="C2594" s="126"/>
      <c r="D2594" s="124"/>
      <c r="E2594" s="121">
        <f t="shared" si="80"/>
        <v>0</v>
      </c>
      <c r="F2594" s="125">
        <f t="shared" si="81"/>
        <v>0</v>
      </c>
      <c r="G2594" s="123"/>
    </row>
    <row r="2595" spans="2:7" x14ac:dyDescent="0.2">
      <c r="B2595" s="124"/>
      <c r="C2595" s="126"/>
      <c r="D2595" s="124"/>
      <c r="E2595" s="121">
        <f t="shared" si="80"/>
        <v>0</v>
      </c>
      <c r="F2595" s="125">
        <f t="shared" si="81"/>
        <v>0</v>
      </c>
      <c r="G2595" s="123"/>
    </row>
    <row r="2596" spans="2:7" x14ac:dyDescent="0.2">
      <c r="B2596" s="124"/>
      <c r="C2596" s="126"/>
      <c r="D2596" s="124"/>
      <c r="E2596" s="121">
        <f t="shared" si="80"/>
        <v>0</v>
      </c>
      <c r="F2596" s="125">
        <f t="shared" si="81"/>
        <v>0</v>
      </c>
      <c r="G2596" s="123"/>
    </row>
    <row r="2597" spans="2:7" x14ac:dyDescent="0.2">
      <c r="B2597" s="124"/>
      <c r="C2597" s="126"/>
      <c r="D2597" s="124"/>
      <c r="E2597" s="121">
        <f t="shared" si="80"/>
        <v>0</v>
      </c>
      <c r="F2597" s="125">
        <f t="shared" si="81"/>
        <v>0</v>
      </c>
      <c r="G2597" s="123"/>
    </row>
    <row r="2598" spans="2:7" x14ac:dyDescent="0.2">
      <c r="B2598" s="124"/>
      <c r="C2598" s="126"/>
      <c r="D2598" s="124"/>
      <c r="E2598" s="121">
        <f t="shared" si="80"/>
        <v>0</v>
      </c>
      <c r="F2598" s="125">
        <f t="shared" si="81"/>
        <v>0</v>
      </c>
      <c r="G2598" s="123"/>
    </row>
    <row r="2599" spans="2:7" x14ac:dyDescent="0.2">
      <c r="B2599" s="124"/>
      <c r="C2599" s="126"/>
      <c r="D2599" s="124"/>
      <c r="E2599" s="121">
        <f t="shared" si="80"/>
        <v>0</v>
      </c>
      <c r="F2599" s="125">
        <f t="shared" si="81"/>
        <v>0</v>
      </c>
      <c r="G2599" s="123"/>
    </row>
    <row r="2600" spans="2:7" x14ac:dyDescent="0.2">
      <c r="B2600" s="124"/>
      <c r="C2600" s="126"/>
      <c r="D2600" s="124"/>
      <c r="E2600" s="121">
        <f t="shared" si="80"/>
        <v>0</v>
      </c>
      <c r="F2600" s="125">
        <f t="shared" si="81"/>
        <v>0</v>
      </c>
      <c r="G2600" s="123"/>
    </row>
    <row r="2601" spans="2:7" x14ac:dyDescent="0.2">
      <c r="B2601" s="124"/>
      <c r="C2601" s="126"/>
      <c r="D2601" s="124"/>
      <c r="E2601" s="121">
        <f t="shared" si="80"/>
        <v>0</v>
      </c>
      <c r="F2601" s="125">
        <f t="shared" si="81"/>
        <v>0</v>
      </c>
      <c r="G2601" s="123"/>
    </row>
    <row r="2602" spans="2:7" x14ac:dyDescent="0.2">
      <c r="B2602" s="124"/>
      <c r="C2602" s="126"/>
      <c r="D2602" s="124"/>
      <c r="E2602" s="121">
        <f t="shared" si="80"/>
        <v>0</v>
      </c>
      <c r="F2602" s="125">
        <f t="shared" si="81"/>
        <v>0</v>
      </c>
      <c r="G2602" s="123"/>
    </row>
    <row r="2603" spans="2:7" x14ac:dyDescent="0.2">
      <c r="B2603" s="124"/>
      <c r="C2603" s="126"/>
      <c r="D2603" s="124"/>
      <c r="E2603" s="121">
        <f t="shared" si="80"/>
        <v>0</v>
      </c>
      <c r="F2603" s="125">
        <f t="shared" si="81"/>
        <v>0</v>
      </c>
      <c r="G2603" s="123"/>
    </row>
    <row r="2604" spans="2:7" x14ac:dyDescent="0.2">
      <c r="B2604" s="124"/>
      <c r="C2604" s="126"/>
      <c r="D2604" s="124"/>
      <c r="E2604" s="121">
        <f t="shared" si="80"/>
        <v>0</v>
      </c>
      <c r="F2604" s="125">
        <f t="shared" si="81"/>
        <v>0</v>
      </c>
      <c r="G2604" s="123"/>
    </row>
    <row r="2605" spans="2:7" x14ac:dyDescent="0.2">
      <c r="B2605" s="124"/>
      <c r="C2605" s="126"/>
      <c r="D2605" s="124"/>
      <c r="E2605" s="121">
        <f t="shared" si="80"/>
        <v>0</v>
      </c>
      <c r="F2605" s="125">
        <f t="shared" si="81"/>
        <v>0</v>
      </c>
      <c r="G2605" s="123"/>
    </row>
    <row r="2606" spans="2:7" x14ac:dyDescent="0.2">
      <c r="B2606" s="124"/>
      <c r="C2606" s="126"/>
      <c r="D2606" s="124"/>
      <c r="E2606" s="121">
        <f t="shared" si="80"/>
        <v>0</v>
      </c>
      <c r="F2606" s="125">
        <f t="shared" si="81"/>
        <v>0</v>
      </c>
      <c r="G2606" s="123"/>
    </row>
    <row r="2607" spans="2:7" x14ac:dyDescent="0.2">
      <c r="B2607" s="124"/>
      <c r="C2607" s="126"/>
      <c r="D2607" s="124"/>
      <c r="E2607" s="121">
        <f t="shared" si="80"/>
        <v>0</v>
      </c>
      <c r="F2607" s="125">
        <f t="shared" si="81"/>
        <v>0</v>
      </c>
      <c r="G2607" s="123"/>
    </row>
    <row r="2608" spans="2:7" x14ac:dyDescent="0.2">
      <c r="B2608" s="124"/>
      <c r="C2608" s="126"/>
      <c r="D2608" s="124"/>
      <c r="E2608" s="121">
        <f t="shared" si="80"/>
        <v>0</v>
      </c>
      <c r="F2608" s="125">
        <f t="shared" si="81"/>
        <v>0</v>
      </c>
      <c r="G2608" s="123"/>
    </row>
    <row r="2609" spans="2:7" x14ac:dyDescent="0.2">
      <c r="B2609" s="124"/>
      <c r="C2609" s="126"/>
      <c r="D2609" s="124"/>
      <c r="E2609" s="121">
        <f t="shared" si="80"/>
        <v>0</v>
      </c>
      <c r="F2609" s="125">
        <f t="shared" si="81"/>
        <v>0</v>
      </c>
      <c r="G2609" s="123"/>
    </row>
    <row r="2610" spans="2:7" x14ac:dyDescent="0.2">
      <c r="B2610" s="124"/>
      <c r="C2610" s="126"/>
      <c r="D2610" s="124"/>
      <c r="E2610" s="121">
        <f t="shared" si="80"/>
        <v>0</v>
      </c>
      <c r="F2610" s="125">
        <f t="shared" si="81"/>
        <v>0</v>
      </c>
      <c r="G2610" s="123"/>
    </row>
    <row r="2611" spans="2:7" x14ac:dyDescent="0.2">
      <c r="B2611" s="124"/>
      <c r="C2611" s="126"/>
      <c r="D2611" s="124"/>
      <c r="E2611" s="121">
        <f t="shared" si="80"/>
        <v>0</v>
      </c>
      <c r="F2611" s="125">
        <f t="shared" si="81"/>
        <v>0</v>
      </c>
      <c r="G2611" s="123"/>
    </row>
    <row r="2612" spans="2:7" x14ac:dyDescent="0.2">
      <c r="B2612" s="124"/>
      <c r="C2612" s="126"/>
      <c r="D2612" s="124"/>
      <c r="E2612" s="121">
        <f t="shared" si="80"/>
        <v>0</v>
      </c>
      <c r="F2612" s="125">
        <f t="shared" si="81"/>
        <v>0</v>
      </c>
      <c r="G2612" s="123"/>
    </row>
    <row r="2613" spans="2:7" x14ac:dyDescent="0.2">
      <c r="B2613" s="124"/>
      <c r="C2613" s="126"/>
      <c r="D2613" s="124"/>
      <c r="E2613" s="121">
        <f t="shared" ref="E2613:E2676" si="82">IFERROR(VLOOKUP(C2613,GILookup,2,FALSE),0)</f>
        <v>0</v>
      </c>
      <c r="F2613" s="125">
        <f t="shared" ref="F2613:F2676" si="83">SUM(E2613*D2613)</f>
        <v>0</v>
      </c>
      <c r="G2613" s="123"/>
    </row>
    <row r="2614" spans="2:7" x14ac:dyDescent="0.2">
      <c r="B2614" s="124"/>
      <c r="C2614" s="126"/>
      <c r="D2614" s="124"/>
      <c r="E2614" s="121">
        <f t="shared" si="82"/>
        <v>0</v>
      </c>
      <c r="F2614" s="125">
        <f t="shared" si="83"/>
        <v>0</v>
      </c>
      <c r="G2614" s="123"/>
    </row>
    <row r="2615" spans="2:7" x14ac:dyDescent="0.2">
      <c r="B2615" s="124"/>
      <c r="C2615" s="126"/>
      <c r="D2615" s="124"/>
      <c r="E2615" s="121">
        <f t="shared" si="82"/>
        <v>0</v>
      </c>
      <c r="F2615" s="125">
        <f t="shared" si="83"/>
        <v>0</v>
      </c>
      <c r="G2615" s="123"/>
    </row>
    <row r="2616" spans="2:7" x14ac:dyDescent="0.2">
      <c r="B2616" s="124"/>
      <c r="C2616" s="126"/>
      <c r="D2616" s="124"/>
      <c r="E2616" s="121">
        <f t="shared" si="82"/>
        <v>0</v>
      </c>
      <c r="F2616" s="125">
        <f t="shared" si="83"/>
        <v>0</v>
      </c>
      <c r="G2616" s="123"/>
    </row>
    <row r="2617" spans="2:7" x14ac:dyDescent="0.2">
      <c r="B2617" s="124"/>
      <c r="C2617" s="126"/>
      <c r="D2617" s="124"/>
      <c r="E2617" s="121">
        <f t="shared" si="82"/>
        <v>0</v>
      </c>
      <c r="F2617" s="125">
        <f t="shared" si="83"/>
        <v>0</v>
      </c>
      <c r="G2617" s="123"/>
    </row>
    <row r="2618" spans="2:7" x14ac:dyDescent="0.2">
      <c r="B2618" s="124"/>
      <c r="C2618" s="126"/>
      <c r="D2618" s="124"/>
      <c r="E2618" s="121">
        <f t="shared" si="82"/>
        <v>0</v>
      </c>
      <c r="F2618" s="125">
        <f t="shared" si="83"/>
        <v>0</v>
      </c>
      <c r="G2618" s="123"/>
    </row>
    <row r="2619" spans="2:7" x14ac:dyDescent="0.2">
      <c r="B2619" s="124"/>
      <c r="C2619" s="126"/>
      <c r="D2619" s="124"/>
      <c r="E2619" s="121">
        <f t="shared" si="82"/>
        <v>0</v>
      </c>
      <c r="F2619" s="125">
        <f t="shared" si="83"/>
        <v>0</v>
      </c>
      <c r="G2619" s="123"/>
    </row>
    <row r="2620" spans="2:7" x14ac:dyDescent="0.2">
      <c r="B2620" s="124"/>
      <c r="C2620" s="126"/>
      <c r="D2620" s="124"/>
      <c r="E2620" s="121">
        <f t="shared" si="82"/>
        <v>0</v>
      </c>
      <c r="F2620" s="125">
        <f t="shared" si="83"/>
        <v>0</v>
      </c>
      <c r="G2620" s="123"/>
    </row>
    <row r="2621" spans="2:7" x14ac:dyDescent="0.2">
      <c r="B2621" s="124"/>
      <c r="C2621" s="126"/>
      <c r="D2621" s="124"/>
      <c r="E2621" s="121">
        <f t="shared" si="82"/>
        <v>0</v>
      </c>
      <c r="F2621" s="125">
        <f t="shared" si="83"/>
        <v>0</v>
      </c>
      <c r="G2621" s="123"/>
    </row>
    <row r="2622" spans="2:7" x14ac:dyDescent="0.2">
      <c r="B2622" s="124"/>
      <c r="C2622" s="126"/>
      <c r="D2622" s="124"/>
      <c r="E2622" s="121">
        <f t="shared" si="82"/>
        <v>0</v>
      </c>
      <c r="F2622" s="125">
        <f t="shared" si="83"/>
        <v>0</v>
      </c>
      <c r="G2622" s="123"/>
    </row>
    <row r="2623" spans="2:7" x14ac:dyDescent="0.2">
      <c r="B2623" s="124"/>
      <c r="C2623" s="126"/>
      <c r="D2623" s="124"/>
      <c r="E2623" s="121">
        <f t="shared" si="82"/>
        <v>0</v>
      </c>
      <c r="F2623" s="125">
        <f t="shared" si="83"/>
        <v>0</v>
      </c>
      <c r="G2623" s="123"/>
    </row>
    <row r="2624" spans="2:7" x14ac:dyDescent="0.2">
      <c r="B2624" s="124"/>
      <c r="C2624" s="126"/>
      <c r="D2624" s="124"/>
      <c r="E2624" s="121">
        <f t="shared" si="82"/>
        <v>0</v>
      </c>
      <c r="F2624" s="125">
        <f t="shared" si="83"/>
        <v>0</v>
      </c>
      <c r="G2624" s="123"/>
    </row>
    <row r="2625" spans="2:7" x14ac:dyDescent="0.2">
      <c r="B2625" s="124"/>
      <c r="C2625" s="126"/>
      <c r="D2625" s="124"/>
      <c r="E2625" s="121">
        <f t="shared" si="82"/>
        <v>0</v>
      </c>
      <c r="F2625" s="125">
        <f t="shared" si="83"/>
        <v>0</v>
      </c>
      <c r="G2625" s="123"/>
    </row>
    <row r="2626" spans="2:7" x14ac:dyDescent="0.2">
      <c r="B2626" s="124"/>
      <c r="C2626" s="126"/>
      <c r="D2626" s="124"/>
      <c r="E2626" s="121">
        <f t="shared" si="82"/>
        <v>0</v>
      </c>
      <c r="F2626" s="125">
        <f t="shared" si="83"/>
        <v>0</v>
      </c>
      <c r="G2626" s="123"/>
    </row>
    <row r="2627" spans="2:7" x14ac:dyDescent="0.2">
      <c r="B2627" s="124"/>
      <c r="C2627" s="126"/>
      <c r="D2627" s="124"/>
      <c r="E2627" s="121">
        <f t="shared" si="82"/>
        <v>0</v>
      </c>
      <c r="F2627" s="125">
        <f t="shared" si="83"/>
        <v>0</v>
      </c>
      <c r="G2627" s="123"/>
    </row>
    <row r="2628" spans="2:7" x14ac:dyDescent="0.2">
      <c r="B2628" s="124"/>
      <c r="C2628" s="126"/>
      <c r="D2628" s="124"/>
      <c r="E2628" s="121">
        <f t="shared" si="82"/>
        <v>0</v>
      </c>
      <c r="F2628" s="125">
        <f t="shared" si="83"/>
        <v>0</v>
      </c>
      <c r="G2628" s="123"/>
    </row>
    <row r="2629" spans="2:7" x14ac:dyDescent="0.2">
      <c r="B2629" s="124"/>
      <c r="C2629" s="126"/>
      <c r="D2629" s="124"/>
      <c r="E2629" s="121">
        <f t="shared" si="82"/>
        <v>0</v>
      </c>
      <c r="F2629" s="125">
        <f t="shared" si="83"/>
        <v>0</v>
      </c>
      <c r="G2629" s="123"/>
    </row>
    <row r="2630" spans="2:7" x14ac:dyDescent="0.2">
      <c r="B2630" s="124"/>
      <c r="C2630" s="126"/>
      <c r="D2630" s="124"/>
      <c r="E2630" s="121">
        <f t="shared" si="82"/>
        <v>0</v>
      </c>
      <c r="F2630" s="125">
        <f t="shared" si="83"/>
        <v>0</v>
      </c>
      <c r="G2630" s="123"/>
    </row>
    <row r="2631" spans="2:7" x14ac:dyDescent="0.2">
      <c r="B2631" s="124"/>
      <c r="C2631" s="126"/>
      <c r="D2631" s="124"/>
      <c r="E2631" s="121">
        <f t="shared" si="82"/>
        <v>0</v>
      </c>
      <c r="F2631" s="125">
        <f t="shared" si="83"/>
        <v>0</v>
      </c>
      <c r="G2631" s="123"/>
    </row>
    <row r="2632" spans="2:7" x14ac:dyDescent="0.2">
      <c r="B2632" s="124"/>
      <c r="C2632" s="126"/>
      <c r="D2632" s="124"/>
      <c r="E2632" s="121">
        <f t="shared" si="82"/>
        <v>0</v>
      </c>
      <c r="F2632" s="125">
        <f t="shared" si="83"/>
        <v>0</v>
      </c>
      <c r="G2632" s="123"/>
    </row>
    <row r="2633" spans="2:7" x14ac:dyDescent="0.2">
      <c r="B2633" s="124"/>
      <c r="C2633" s="126"/>
      <c r="D2633" s="124"/>
      <c r="E2633" s="121">
        <f t="shared" si="82"/>
        <v>0</v>
      </c>
      <c r="F2633" s="125">
        <f t="shared" si="83"/>
        <v>0</v>
      </c>
      <c r="G2633" s="123"/>
    </row>
    <row r="2634" spans="2:7" x14ac:dyDescent="0.2">
      <c r="B2634" s="124"/>
      <c r="C2634" s="126"/>
      <c r="D2634" s="124"/>
      <c r="E2634" s="121">
        <f t="shared" si="82"/>
        <v>0</v>
      </c>
      <c r="F2634" s="125">
        <f t="shared" si="83"/>
        <v>0</v>
      </c>
      <c r="G2634" s="123"/>
    </row>
    <row r="2635" spans="2:7" x14ac:dyDescent="0.2">
      <c r="B2635" s="124"/>
      <c r="C2635" s="126"/>
      <c r="D2635" s="124"/>
      <c r="E2635" s="121">
        <f t="shared" si="82"/>
        <v>0</v>
      </c>
      <c r="F2635" s="125">
        <f t="shared" si="83"/>
        <v>0</v>
      </c>
      <c r="G2635" s="123"/>
    </row>
    <row r="2636" spans="2:7" x14ac:dyDescent="0.2">
      <c r="B2636" s="124"/>
      <c r="C2636" s="126"/>
      <c r="D2636" s="124"/>
      <c r="E2636" s="121">
        <f t="shared" si="82"/>
        <v>0</v>
      </c>
      <c r="F2636" s="125">
        <f t="shared" si="83"/>
        <v>0</v>
      </c>
      <c r="G2636" s="123"/>
    </row>
    <row r="2637" spans="2:7" x14ac:dyDescent="0.2">
      <c r="B2637" s="124"/>
      <c r="C2637" s="126"/>
      <c r="D2637" s="124"/>
      <c r="E2637" s="121">
        <f t="shared" si="82"/>
        <v>0</v>
      </c>
      <c r="F2637" s="125">
        <f t="shared" si="83"/>
        <v>0</v>
      </c>
      <c r="G2637" s="123"/>
    </row>
    <row r="2638" spans="2:7" x14ac:dyDescent="0.2">
      <c r="B2638" s="124"/>
      <c r="C2638" s="126"/>
      <c r="D2638" s="124"/>
      <c r="E2638" s="121">
        <f t="shared" si="82"/>
        <v>0</v>
      </c>
      <c r="F2638" s="125">
        <f t="shared" si="83"/>
        <v>0</v>
      </c>
      <c r="G2638" s="123"/>
    </row>
    <row r="2639" spans="2:7" x14ac:dyDescent="0.2">
      <c r="B2639" s="124"/>
      <c r="C2639" s="126"/>
      <c r="D2639" s="124"/>
      <c r="E2639" s="121">
        <f t="shared" si="82"/>
        <v>0</v>
      </c>
      <c r="F2639" s="125">
        <f t="shared" si="83"/>
        <v>0</v>
      </c>
      <c r="G2639" s="123"/>
    </row>
    <row r="2640" spans="2:7" x14ac:dyDescent="0.2">
      <c r="B2640" s="124"/>
      <c r="C2640" s="126"/>
      <c r="D2640" s="124"/>
      <c r="E2640" s="121">
        <f t="shared" si="82"/>
        <v>0</v>
      </c>
      <c r="F2640" s="125">
        <f t="shared" si="83"/>
        <v>0</v>
      </c>
      <c r="G2640" s="123"/>
    </row>
    <row r="2641" spans="2:7" x14ac:dyDescent="0.2">
      <c r="B2641" s="124"/>
      <c r="C2641" s="126"/>
      <c r="D2641" s="124"/>
      <c r="E2641" s="121">
        <f t="shared" si="82"/>
        <v>0</v>
      </c>
      <c r="F2641" s="125">
        <f t="shared" si="83"/>
        <v>0</v>
      </c>
      <c r="G2641" s="123"/>
    </row>
    <row r="2642" spans="2:7" x14ac:dyDescent="0.2">
      <c r="B2642" s="124"/>
      <c r="C2642" s="126"/>
      <c r="D2642" s="124"/>
      <c r="E2642" s="121">
        <f t="shared" si="82"/>
        <v>0</v>
      </c>
      <c r="F2642" s="125">
        <f t="shared" si="83"/>
        <v>0</v>
      </c>
      <c r="G2642" s="123"/>
    </row>
    <row r="2643" spans="2:7" x14ac:dyDescent="0.2">
      <c r="B2643" s="124"/>
      <c r="C2643" s="126"/>
      <c r="D2643" s="124"/>
      <c r="E2643" s="121">
        <f t="shared" si="82"/>
        <v>0</v>
      </c>
      <c r="F2643" s="125">
        <f t="shared" si="83"/>
        <v>0</v>
      </c>
      <c r="G2643" s="123"/>
    </row>
    <row r="2644" spans="2:7" x14ac:dyDescent="0.2">
      <c r="B2644" s="124"/>
      <c r="C2644" s="126"/>
      <c r="D2644" s="124"/>
      <c r="E2644" s="121">
        <f t="shared" si="82"/>
        <v>0</v>
      </c>
      <c r="F2644" s="125">
        <f t="shared" si="83"/>
        <v>0</v>
      </c>
      <c r="G2644" s="123"/>
    </row>
    <row r="2645" spans="2:7" x14ac:dyDescent="0.2">
      <c r="B2645" s="124"/>
      <c r="C2645" s="126"/>
      <c r="D2645" s="124"/>
      <c r="E2645" s="121">
        <f t="shared" si="82"/>
        <v>0</v>
      </c>
      <c r="F2645" s="125">
        <f t="shared" si="83"/>
        <v>0</v>
      </c>
      <c r="G2645" s="123"/>
    </row>
    <row r="2646" spans="2:7" x14ac:dyDescent="0.2">
      <c r="B2646" s="124"/>
      <c r="C2646" s="126"/>
      <c r="D2646" s="124"/>
      <c r="E2646" s="121">
        <f t="shared" si="82"/>
        <v>0</v>
      </c>
      <c r="F2646" s="125">
        <f t="shared" si="83"/>
        <v>0</v>
      </c>
      <c r="G2646" s="123"/>
    </row>
    <row r="2647" spans="2:7" x14ac:dyDescent="0.2">
      <c r="B2647" s="124"/>
      <c r="C2647" s="126"/>
      <c r="D2647" s="124"/>
      <c r="E2647" s="121">
        <f t="shared" si="82"/>
        <v>0</v>
      </c>
      <c r="F2647" s="125">
        <f t="shared" si="83"/>
        <v>0</v>
      </c>
      <c r="G2647" s="123"/>
    </row>
    <row r="2648" spans="2:7" x14ac:dyDescent="0.2">
      <c r="B2648" s="124"/>
      <c r="C2648" s="126"/>
      <c r="D2648" s="124"/>
      <c r="E2648" s="121">
        <f t="shared" si="82"/>
        <v>0</v>
      </c>
      <c r="F2648" s="125">
        <f t="shared" si="83"/>
        <v>0</v>
      </c>
      <c r="G2648" s="123"/>
    </row>
    <row r="2649" spans="2:7" x14ac:dyDescent="0.2">
      <c r="B2649" s="124"/>
      <c r="C2649" s="126"/>
      <c r="D2649" s="124"/>
      <c r="E2649" s="121">
        <f t="shared" si="82"/>
        <v>0</v>
      </c>
      <c r="F2649" s="125">
        <f t="shared" si="83"/>
        <v>0</v>
      </c>
      <c r="G2649" s="123"/>
    </row>
    <row r="2650" spans="2:7" x14ac:dyDescent="0.2">
      <c r="B2650" s="124"/>
      <c r="C2650" s="126"/>
      <c r="D2650" s="124"/>
      <c r="E2650" s="121">
        <f t="shared" si="82"/>
        <v>0</v>
      </c>
      <c r="F2650" s="125">
        <f t="shared" si="83"/>
        <v>0</v>
      </c>
      <c r="G2650" s="123"/>
    </row>
    <row r="2651" spans="2:7" x14ac:dyDescent="0.2">
      <c r="B2651" s="124"/>
      <c r="C2651" s="126"/>
      <c r="D2651" s="124"/>
      <c r="E2651" s="121">
        <f t="shared" si="82"/>
        <v>0</v>
      </c>
      <c r="F2651" s="125">
        <f t="shared" si="83"/>
        <v>0</v>
      </c>
      <c r="G2651" s="123"/>
    </row>
    <row r="2652" spans="2:7" x14ac:dyDescent="0.2">
      <c r="B2652" s="124"/>
      <c r="C2652" s="126"/>
      <c r="D2652" s="124"/>
      <c r="E2652" s="121">
        <f t="shared" si="82"/>
        <v>0</v>
      </c>
      <c r="F2652" s="125">
        <f t="shared" si="83"/>
        <v>0</v>
      </c>
      <c r="G2652" s="123"/>
    </row>
    <row r="2653" spans="2:7" x14ac:dyDescent="0.2">
      <c r="B2653" s="124"/>
      <c r="C2653" s="126"/>
      <c r="D2653" s="124"/>
      <c r="E2653" s="121">
        <f t="shared" si="82"/>
        <v>0</v>
      </c>
      <c r="F2653" s="125">
        <f t="shared" si="83"/>
        <v>0</v>
      </c>
      <c r="G2653" s="123"/>
    </row>
    <row r="2654" spans="2:7" x14ac:dyDescent="0.2">
      <c r="B2654" s="124"/>
      <c r="C2654" s="126"/>
      <c r="D2654" s="124"/>
      <c r="E2654" s="121">
        <f t="shared" si="82"/>
        <v>0</v>
      </c>
      <c r="F2654" s="125">
        <f t="shared" si="83"/>
        <v>0</v>
      </c>
      <c r="G2654" s="123"/>
    </row>
    <row r="2655" spans="2:7" x14ac:dyDescent="0.2">
      <c r="B2655" s="124"/>
      <c r="C2655" s="126"/>
      <c r="D2655" s="124"/>
      <c r="E2655" s="121">
        <f t="shared" si="82"/>
        <v>0</v>
      </c>
      <c r="F2655" s="125">
        <f t="shared" si="83"/>
        <v>0</v>
      </c>
      <c r="G2655" s="123"/>
    </row>
    <row r="2656" spans="2:7" x14ac:dyDescent="0.2">
      <c r="B2656" s="124"/>
      <c r="C2656" s="126"/>
      <c r="D2656" s="124"/>
      <c r="E2656" s="121">
        <f t="shared" si="82"/>
        <v>0</v>
      </c>
      <c r="F2656" s="125">
        <f t="shared" si="83"/>
        <v>0</v>
      </c>
      <c r="G2656" s="123"/>
    </row>
    <row r="2657" spans="2:7" x14ac:dyDescent="0.2">
      <c r="B2657" s="124"/>
      <c r="C2657" s="126"/>
      <c r="D2657" s="124"/>
      <c r="E2657" s="121">
        <f t="shared" si="82"/>
        <v>0</v>
      </c>
      <c r="F2657" s="125">
        <f t="shared" si="83"/>
        <v>0</v>
      </c>
      <c r="G2657" s="123"/>
    </row>
    <row r="2658" spans="2:7" x14ac:dyDescent="0.2">
      <c r="B2658" s="124"/>
      <c r="C2658" s="126"/>
      <c r="D2658" s="124"/>
      <c r="E2658" s="121">
        <f t="shared" si="82"/>
        <v>0</v>
      </c>
      <c r="F2658" s="125">
        <f t="shared" si="83"/>
        <v>0</v>
      </c>
      <c r="G2658" s="123"/>
    </row>
    <row r="2659" spans="2:7" x14ac:dyDescent="0.2">
      <c r="B2659" s="124"/>
      <c r="C2659" s="126"/>
      <c r="D2659" s="124"/>
      <c r="E2659" s="121">
        <f t="shared" si="82"/>
        <v>0</v>
      </c>
      <c r="F2659" s="125">
        <f t="shared" si="83"/>
        <v>0</v>
      </c>
      <c r="G2659" s="123"/>
    </row>
    <row r="2660" spans="2:7" x14ac:dyDescent="0.2">
      <c r="B2660" s="124"/>
      <c r="C2660" s="126"/>
      <c r="D2660" s="124"/>
      <c r="E2660" s="121">
        <f t="shared" si="82"/>
        <v>0</v>
      </c>
      <c r="F2660" s="125">
        <f t="shared" si="83"/>
        <v>0</v>
      </c>
      <c r="G2660" s="123"/>
    </row>
    <row r="2661" spans="2:7" x14ac:dyDescent="0.2">
      <c r="B2661" s="124"/>
      <c r="C2661" s="126"/>
      <c r="D2661" s="124"/>
      <c r="E2661" s="121">
        <f t="shared" si="82"/>
        <v>0</v>
      </c>
      <c r="F2661" s="125">
        <f t="shared" si="83"/>
        <v>0</v>
      </c>
      <c r="G2661" s="123"/>
    </row>
    <row r="2662" spans="2:7" x14ac:dyDescent="0.2">
      <c r="B2662" s="124"/>
      <c r="C2662" s="126"/>
      <c r="D2662" s="124"/>
      <c r="E2662" s="121">
        <f t="shared" si="82"/>
        <v>0</v>
      </c>
      <c r="F2662" s="125">
        <f t="shared" si="83"/>
        <v>0</v>
      </c>
      <c r="G2662" s="123"/>
    </row>
    <row r="2663" spans="2:7" x14ac:dyDescent="0.2">
      <c r="B2663" s="124"/>
      <c r="C2663" s="126"/>
      <c r="D2663" s="124"/>
      <c r="E2663" s="121">
        <f t="shared" si="82"/>
        <v>0</v>
      </c>
      <c r="F2663" s="125">
        <f t="shared" si="83"/>
        <v>0</v>
      </c>
      <c r="G2663" s="123"/>
    </row>
    <row r="2664" spans="2:7" x14ac:dyDescent="0.2">
      <c r="B2664" s="124"/>
      <c r="C2664" s="126"/>
      <c r="D2664" s="124"/>
      <c r="E2664" s="121">
        <f t="shared" si="82"/>
        <v>0</v>
      </c>
      <c r="F2664" s="125">
        <f t="shared" si="83"/>
        <v>0</v>
      </c>
      <c r="G2664" s="123"/>
    </row>
    <row r="2665" spans="2:7" x14ac:dyDescent="0.2">
      <c r="B2665" s="124"/>
      <c r="C2665" s="126"/>
      <c r="D2665" s="124"/>
      <c r="E2665" s="121">
        <f t="shared" si="82"/>
        <v>0</v>
      </c>
      <c r="F2665" s="125">
        <f t="shared" si="83"/>
        <v>0</v>
      </c>
      <c r="G2665" s="123"/>
    </row>
    <row r="2666" spans="2:7" x14ac:dyDescent="0.2">
      <c r="B2666" s="124"/>
      <c r="C2666" s="126"/>
      <c r="D2666" s="124"/>
      <c r="E2666" s="121">
        <f t="shared" si="82"/>
        <v>0</v>
      </c>
      <c r="F2666" s="125">
        <f t="shared" si="83"/>
        <v>0</v>
      </c>
      <c r="G2666" s="123"/>
    </row>
    <row r="2667" spans="2:7" x14ac:dyDescent="0.2">
      <c r="B2667" s="124"/>
      <c r="C2667" s="126"/>
      <c r="D2667" s="124"/>
      <c r="E2667" s="121">
        <f t="shared" si="82"/>
        <v>0</v>
      </c>
      <c r="F2667" s="125">
        <f t="shared" si="83"/>
        <v>0</v>
      </c>
      <c r="G2667" s="123"/>
    </row>
    <row r="2668" spans="2:7" x14ac:dyDescent="0.2">
      <c r="B2668" s="124"/>
      <c r="C2668" s="126"/>
      <c r="D2668" s="124"/>
      <c r="E2668" s="121">
        <f t="shared" si="82"/>
        <v>0</v>
      </c>
      <c r="F2668" s="125">
        <f t="shared" si="83"/>
        <v>0</v>
      </c>
      <c r="G2668" s="123"/>
    </row>
    <row r="2669" spans="2:7" x14ac:dyDescent="0.2">
      <c r="B2669" s="124"/>
      <c r="C2669" s="126"/>
      <c r="D2669" s="124"/>
      <c r="E2669" s="121">
        <f t="shared" si="82"/>
        <v>0</v>
      </c>
      <c r="F2669" s="125">
        <f t="shared" si="83"/>
        <v>0</v>
      </c>
      <c r="G2669" s="123"/>
    </row>
    <row r="2670" spans="2:7" x14ac:dyDescent="0.2">
      <c r="B2670" s="124"/>
      <c r="C2670" s="126"/>
      <c r="D2670" s="124"/>
      <c r="E2670" s="121">
        <f t="shared" si="82"/>
        <v>0</v>
      </c>
      <c r="F2670" s="125">
        <f t="shared" si="83"/>
        <v>0</v>
      </c>
      <c r="G2670" s="123"/>
    </row>
    <row r="2671" spans="2:7" x14ac:dyDescent="0.2">
      <c r="B2671" s="124"/>
      <c r="C2671" s="126"/>
      <c r="D2671" s="124"/>
      <c r="E2671" s="121">
        <f t="shared" si="82"/>
        <v>0</v>
      </c>
      <c r="F2671" s="125">
        <f t="shared" si="83"/>
        <v>0</v>
      </c>
      <c r="G2671" s="123"/>
    </row>
    <row r="2672" spans="2:7" x14ac:dyDescent="0.2">
      <c r="B2672" s="124"/>
      <c r="C2672" s="126"/>
      <c r="D2672" s="124"/>
      <c r="E2672" s="121">
        <f t="shared" si="82"/>
        <v>0</v>
      </c>
      <c r="F2672" s="125">
        <f t="shared" si="83"/>
        <v>0</v>
      </c>
      <c r="G2672" s="123"/>
    </row>
    <row r="2673" spans="2:7" x14ac:dyDescent="0.2">
      <c r="B2673" s="124"/>
      <c r="C2673" s="126"/>
      <c r="D2673" s="124"/>
      <c r="E2673" s="121">
        <f t="shared" si="82"/>
        <v>0</v>
      </c>
      <c r="F2673" s="125">
        <f t="shared" si="83"/>
        <v>0</v>
      </c>
      <c r="G2673" s="123"/>
    </row>
    <row r="2674" spans="2:7" x14ac:dyDescent="0.2">
      <c r="B2674" s="124"/>
      <c r="C2674" s="126"/>
      <c r="D2674" s="124"/>
      <c r="E2674" s="121">
        <f t="shared" si="82"/>
        <v>0</v>
      </c>
      <c r="F2674" s="125">
        <f t="shared" si="83"/>
        <v>0</v>
      </c>
      <c r="G2674" s="123"/>
    </row>
    <row r="2675" spans="2:7" x14ac:dyDescent="0.2">
      <c r="B2675" s="124"/>
      <c r="C2675" s="126"/>
      <c r="D2675" s="124"/>
      <c r="E2675" s="121">
        <f t="shared" si="82"/>
        <v>0</v>
      </c>
      <c r="F2675" s="125">
        <f t="shared" si="83"/>
        <v>0</v>
      </c>
      <c r="G2675" s="123"/>
    </row>
    <row r="2676" spans="2:7" x14ac:dyDescent="0.2">
      <c r="B2676" s="124"/>
      <c r="C2676" s="126"/>
      <c r="D2676" s="124"/>
      <c r="E2676" s="121">
        <f t="shared" si="82"/>
        <v>0</v>
      </c>
      <c r="F2676" s="125">
        <f t="shared" si="83"/>
        <v>0</v>
      </c>
      <c r="G2676" s="123"/>
    </row>
    <row r="2677" spans="2:7" x14ac:dyDescent="0.2">
      <c r="B2677" s="124"/>
      <c r="C2677" s="126"/>
      <c r="D2677" s="124"/>
      <c r="E2677" s="121">
        <f t="shared" ref="E2677:E2740" si="84">IFERROR(VLOOKUP(C2677,GILookup,2,FALSE),0)</f>
        <v>0</v>
      </c>
      <c r="F2677" s="125">
        <f t="shared" ref="F2677:F2740" si="85">SUM(E2677*D2677)</f>
        <v>0</v>
      </c>
      <c r="G2677" s="123"/>
    </row>
    <row r="2678" spans="2:7" x14ac:dyDescent="0.2">
      <c r="B2678" s="124"/>
      <c r="C2678" s="126"/>
      <c r="D2678" s="124"/>
      <c r="E2678" s="121">
        <f t="shared" si="84"/>
        <v>0</v>
      </c>
      <c r="F2678" s="125">
        <f t="shared" si="85"/>
        <v>0</v>
      </c>
      <c r="G2678" s="123"/>
    </row>
    <row r="2679" spans="2:7" x14ac:dyDescent="0.2">
      <c r="B2679" s="124"/>
      <c r="C2679" s="126"/>
      <c r="D2679" s="124"/>
      <c r="E2679" s="121">
        <f t="shared" si="84"/>
        <v>0</v>
      </c>
      <c r="F2679" s="125">
        <f t="shared" si="85"/>
        <v>0</v>
      </c>
      <c r="G2679" s="123"/>
    </row>
    <row r="2680" spans="2:7" x14ac:dyDescent="0.2">
      <c r="B2680" s="124"/>
      <c r="C2680" s="126"/>
      <c r="D2680" s="124"/>
      <c r="E2680" s="121">
        <f t="shared" si="84"/>
        <v>0</v>
      </c>
      <c r="F2680" s="125">
        <f t="shared" si="85"/>
        <v>0</v>
      </c>
      <c r="G2680" s="123"/>
    </row>
    <row r="2681" spans="2:7" x14ac:dyDescent="0.2">
      <c r="B2681" s="124"/>
      <c r="C2681" s="126"/>
      <c r="D2681" s="124"/>
      <c r="E2681" s="121">
        <f t="shared" si="84"/>
        <v>0</v>
      </c>
      <c r="F2681" s="125">
        <f t="shared" si="85"/>
        <v>0</v>
      </c>
      <c r="G2681" s="123"/>
    </row>
    <row r="2682" spans="2:7" x14ac:dyDescent="0.2">
      <c r="B2682" s="124"/>
      <c r="C2682" s="126"/>
      <c r="D2682" s="124"/>
      <c r="E2682" s="121">
        <f t="shared" si="84"/>
        <v>0</v>
      </c>
      <c r="F2682" s="125">
        <f t="shared" si="85"/>
        <v>0</v>
      </c>
      <c r="G2682" s="123"/>
    </row>
    <row r="2683" spans="2:7" x14ac:dyDescent="0.2">
      <c r="B2683" s="124"/>
      <c r="C2683" s="126"/>
      <c r="D2683" s="124"/>
      <c r="E2683" s="121">
        <f t="shared" si="84"/>
        <v>0</v>
      </c>
      <c r="F2683" s="125">
        <f t="shared" si="85"/>
        <v>0</v>
      </c>
      <c r="G2683" s="123"/>
    </row>
    <row r="2684" spans="2:7" x14ac:dyDescent="0.2">
      <c r="B2684" s="124"/>
      <c r="C2684" s="126"/>
      <c r="D2684" s="124"/>
      <c r="E2684" s="121">
        <f t="shared" si="84"/>
        <v>0</v>
      </c>
      <c r="F2684" s="125">
        <f t="shared" si="85"/>
        <v>0</v>
      </c>
      <c r="G2684" s="123"/>
    </row>
    <row r="2685" spans="2:7" x14ac:dyDescent="0.2">
      <c r="B2685" s="124"/>
      <c r="C2685" s="126"/>
      <c r="D2685" s="124"/>
      <c r="E2685" s="121">
        <f t="shared" si="84"/>
        <v>0</v>
      </c>
      <c r="F2685" s="125">
        <f t="shared" si="85"/>
        <v>0</v>
      </c>
      <c r="G2685" s="123"/>
    </row>
    <row r="2686" spans="2:7" x14ac:dyDescent="0.2">
      <c r="B2686" s="124"/>
      <c r="C2686" s="126"/>
      <c r="D2686" s="124"/>
      <c r="E2686" s="121">
        <f t="shared" si="84"/>
        <v>0</v>
      </c>
      <c r="F2686" s="125">
        <f t="shared" si="85"/>
        <v>0</v>
      </c>
      <c r="G2686" s="123"/>
    </row>
    <row r="2687" spans="2:7" x14ac:dyDescent="0.2">
      <c r="B2687" s="124"/>
      <c r="C2687" s="126"/>
      <c r="D2687" s="124"/>
      <c r="E2687" s="121">
        <f t="shared" si="84"/>
        <v>0</v>
      </c>
      <c r="F2687" s="125">
        <f t="shared" si="85"/>
        <v>0</v>
      </c>
      <c r="G2687" s="123"/>
    </row>
    <row r="2688" spans="2:7" x14ac:dyDescent="0.2">
      <c r="B2688" s="124"/>
      <c r="C2688" s="126"/>
      <c r="D2688" s="124"/>
      <c r="E2688" s="121">
        <f t="shared" si="84"/>
        <v>0</v>
      </c>
      <c r="F2688" s="125">
        <f t="shared" si="85"/>
        <v>0</v>
      </c>
      <c r="G2688" s="123"/>
    </row>
    <row r="2689" spans="2:7" x14ac:dyDescent="0.2">
      <c r="B2689" s="124"/>
      <c r="C2689" s="126"/>
      <c r="D2689" s="124"/>
      <c r="E2689" s="121">
        <f t="shared" si="84"/>
        <v>0</v>
      </c>
      <c r="F2689" s="125">
        <f t="shared" si="85"/>
        <v>0</v>
      </c>
      <c r="G2689" s="123"/>
    </row>
    <row r="2690" spans="2:7" x14ac:dyDescent="0.2">
      <c r="B2690" s="124"/>
      <c r="C2690" s="126"/>
      <c r="D2690" s="124"/>
      <c r="E2690" s="121">
        <f t="shared" si="84"/>
        <v>0</v>
      </c>
      <c r="F2690" s="125">
        <f t="shared" si="85"/>
        <v>0</v>
      </c>
      <c r="G2690" s="123"/>
    </row>
    <row r="2691" spans="2:7" x14ac:dyDescent="0.2">
      <c r="B2691" s="124"/>
      <c r="C2691" s="126"/>
      <c r="D2691" s="124"/>
      <c r="E2691" s="121">
        <f t="shared" si="84"/>
        <v>0</v>
      </c>
      <c r="F2691" s="125">
        <f t="shared" si="85"/>
        <v>0</v>
      </c>
      <c r="G2691" s="123"/>
    </row>
    <row r="2692" spans="2:7" x14ac:dyDescent="0.2">
      <c r="B2692" s="124"/>
      <c r="C2692" s="126"/>
      <c r="D2692" s="124"/>
      <c r="E2692" s="121">
        <f t="shared" si="84"/>
        <v>0</v>
      </c>
      <c r="F2692" s="125">
        <f t="shared" si="85"/>
        <v>0</v>
      </c>
      <c r="G2692" s="123"/>
    </row>
    <row r="2693" spans="2:7" x14ac:dyDescent="0.2">
      <c r="B2693" s="124"/>
      <c r="C2693" s="126"/>
      <c r="D2693" s="124"/>
      <c r="E2693" s="121">
        <f t="shared" si="84"/>
        <v>0</v>
      </c>
      <c r="F2693" s="125">
        <f t="shared" si="85"/>
        <v>0</v>
      </c>
      <c r="G2693" s="123"/>
    </row>
    <row r="2694" spans="2:7" x14ac:dyDescent="0.2">
      <c r="B2694" s="124"/>
      <c r="C2694" s="126"/>
      <c r="D2694" s="124"/>
      <c r="E2694" s="121">
        <f t="shared" si="84"/>
        <v>0</v>
      </c>
      <c r="F2694" s="125">
        <f t="shared" si="85"/>
        <v>0</v>
      </c>
      <c r="G2694" s="123"/>
    </row>
    <row r="2695" spans="2:7" x14ac:dyDescent="0.2">
      <c r="B2695" s="124"/>
      <c r="C2695" s="126"/>
      <c r="D2695" s="124"/>
      <c r="E2695" s="121">
        <f t="shared" si="84"/>
        <v>0</v>
      </c>
      <c r="F2695" s="125">
        <f t="shared" si="85"/>
        <v>0</v>
      </c>
      <c r="G2695" s="123"/>
    </row>
    <row r="2696" spans="2:7" x14ac:dyDescent="0.2">
      <c r="B2696" s="124"/>
      <c r="C2696" s="126"/>
      <c r="D2696" s="124"/>
      <c r="E2696" s="121">
        <f t="shared" si="84"/>
        <v>0</v>
      </c>
      <c r="F2696" s="125">
        <f t="shared" si="85"/>
        <v>0</v>
      </c>
      <c r="G2696" s="123"/>
    </row>
    <row r="2697" spans="2:7" x14ac:dyDescent="0.2">
      <c r="B2697" s="124"/>
      <c r="C2697" s="126"/>
      <c r="D2697" s="124"/>
      <c r="E2697" s="121">
        <f t="shared" si="84"/>
        <v>0</v>
      </c>
      <c r="F2697" s="125">
        <f t="shared" si="85"/>
        <v>0</v>
      </c>
      <c r="G2697" s="123"/>
    </row>
    <row r="2698" spans="2:7" x14ac:dyDescent="0.2">
      <c r="B2698" s="124"/>
      <c r="C2698" s="126"/>
      <c r="D2698" s="124"/>
      <c r="E2698" s="121">
        <f t="shared" si="84"/>
        <v>0</v>
      </c>
      <c r="F2698" s="125">
        <f t="shared" si="85"/>
        <v>0</v>
      </c>
      <c r="G2698" s="123"/>
    </row>
    <row r="2699" spans="2:7" x14ac:dyDescent="0.2">
      <c r="B2699" s="124"/>
      <c r="C2699" s="126"/>
      <c r="D2699" s="124"/>
      <c r="E2699" s="121">
        <f t="shared" si="84"/>
        <v>0</v>
      </c>
      <c r="F2699" s="125">
        <f t="shared" si="85"/>
        <v>0</v>
      </c>
      <c r="G2699" s="123"/>
    </row>
    <row r="2700" spans="2:7" x14ac:dyDescent="0.2">
      <c r="B2700" s="124"/>
      <c r="C2700" s="126"/>
      <c r="D2700" s="124"/>
      <c r="E2700" s="121">
        <f t="shared" si="84"/>
        <v>0</v>
      </c>
      <c r="F2700" s="125">
        <f t="shared" si="85"/>
        <v>0</v>
      </c>
      <c r="G2700" s="123"/>
    </row>
    <row r="2701" spans="2:7" x14ac:dyDescent="0.2">
      <c r="B2701" s="124"/>
      <c r="C2701" s="126"/>
      <c r="D2701" s="124"/>
      <c r="E2701" s="121">
        <f t="shared" si="84"/>
        <v>0</v>
      </c>
      <c r="F2701" s="125">
        <f t="shared" si="85"/>
        <v>0</v>
      </c>
      <c r="G2701" s="123"/>
    </row>
    <row r="2702" spans="2:7" x14ac:dyDescent="0.2">
      <c r="B2702" s="124"/>
      <c r="C2702" s="126"/>
      <c r="D2702" s="124"/>
      <c r="E2702" s="121">
        <f t="shared" si="84"/>
        <v>0</v>
      </c>
      <c r="F2702" s="125">
        <f t="shared" si="85"/>
        <v>0</v>
      </c>
      <c r="G2702" s="123"/>
    </row>
    <row r="2703" spans="2:7" x14ac:dyDescent="0.2">
      <c r="B2703" s="124"/>
      <c r="C2703" s="126"/>
      <c r="D2703" s="124"/>
      <c r="E2703" s="121">
        <f t="shared" si="84"/>
        <v>0</v>
      </c>
      <c r="F2703" s="125">
        <f t="shared" si="85"/>
        <v>0</v>
      </c>
      <c r="G2703" s="123"/>
    </row>
    <row r="2704" spans="2:7" x14ac:dyDescent="0.2">
      <c r="B2704" s="124"/>
      <c r="C2704" s="126"/>
      <c r="D2704" s="124"/>
      <c r="E2704" s="121">
        <f t="shared" si="84"/>
        <v>0</v>
      </c>
      <c r="F2704" s="125">
        <f t="shared" si="85"/>
        <v>0</v>
      </c>
      <c r="G2704" s="123"/>
    </row>
    <row r="2705" spans="2:7" x14ac:dyDescent="0.2">
      <c r="B2705" s="124"/>
      <c r="C2705" s="126"/>
      <c r="D2705" s="124"/>
      <c r="E2705" s="121">
        <f t="shared" si="84"/>
        <v>0</v>
      </c>
      <c r="F2705" s="125">
        <f t="shared" si="85"/>
        <v>0</v>
      </c>
      <c r="G2705" s="123"/>
    </row>
    <row r="2706" spans="2:7" x14ac:dyDescent="0.2">
      <c r="B2706" s="124"/>
      <c r="C2706" s="126"/>
      <c r="D2706" s="124"/>
      <c r="E2706" s="121">
        <f t="shared" si="84"/>
        <v>0</v>
      </c>
      <c r="F2706" s="125">
        <f t="shared" si="85"/>
        <v>0</v>
      </c>
      <c r="G2706" s="123"/>
    </row>
    <row r="2707" spans="2:7" x14ac:dyDescent="0.2">
      <c r="B2707" s="124"/>
      <c r="C2707" s="126"/>
      <c r="D2707" s="124"/>
      <c r="E2707" s="121">
        <f t="shared" si="84"/>
        <v>0</v>
      </c>
      <c r="F2707" s="125">
        <f t="shared" si="85"/>
        <v>0</v>
      </c>
      <c r="G2707" s="123"/>
    </row>
    <row r="2708" spans="2:7" x14ac:dyDescent="0.2">
      <c r="B2708" s="124"/>
      <c r="C2708" s="126"/>
      <c r="D2708" s="124"/>
      <c r="E2708" s="121">
        <f t="shared" si="84"/>
        <v>0</v>
      </c>
      <c r="F2708" s="125">
        <f t="shared" si="85"/>
        <v>0</v>
      </c>
      <c r="G2708" s="123"/>
    </row>
    <row r="2709" spans="2:7" x14ac:dyDescent="0.2">
      <c r="B2709" s="124"/>
      <c r="C2709" s="126"/>
      <c r="D2709" s="124"/>
      <c r="E2709" s="121">
        <f t="shared" si="84"/>
        <v>0</v>
      </c>
      <c r="F2709" s="125">
        <f t="shared" si="85"/>
        <v>0</v>
      </c>
      <c r="G2709" s="123"/>
    </row>
    <row r="2710" spans="2:7" x14ac:dyDescent="0.2">
      <c r="B2710" s="124"/>
      <c r="C2710" s="126"/>
      <c r="D2710" s="124"/>
      <c r="E2710" s="121">
        <f t="shared" si="84"/>
        <v>0</v>
      </c>
      <c r="F2710" s="125">
        <f t="shared" si="85"/>
        <v>0</v>
      </c>
      <c r="G2710" s="123"/>
    </row>
    <row r="2711" spans="2:7" x14ac:dyDescent="0.2">
      <c r="B2711" s="124"/>
      <c r="C2711" s="126"/>
      <c r="D2711" s="124"/>
      <c r="E2711" s="121">
        <f t="shared" si="84"/>
        <v>0</v>
      </c>
      <c r="F2711" s="125">
        <f t="shared" si="85"/>
        <v>0</v>
      </c>
      <c r="G2711" s="123"/>
    </row>
    <row r="2712" spans="2:7" x14ac:dyDescent="0.2">
      <c r="B2712" s="124"/>
      <c r="C2712" s="126"/>
      <c r="D2712" s="124"/>
      <c r="E2712" s="121">
        <f t="shared" si="84"/>
        <v>0</v>
      </c>
      <c r="F2712" s="125">
        <f t="shared" si="85"/>
        <v>0</v>
      </c>
      <c r="G2712" s="123"/>
    </row>
    <row r="2713" spans="2:7" x14ac:dyDescent="0.2">
      <c r="B2713" s="124"/>
      <c r="C2713" s="126"/>
      <c r="D2713" s="124"/>
      <c r="E2713" s="121">
        <f t="shared" si="84"/>
        <v>0</v>
      </c>
      <c r="F2713" s="125">
        <f t="shared" si="85"/>
        <v>0</v>
      </c>
      <c r="G2713" s="123"/>
    </row>
    <row r="2714" spans="2:7" x14ac:dyDescent="0.2">
      <c r="B2714" s="124"/>
      <c r="C2714" s="126"/>
      <c r="D2714" s="124"/>
      <c r="E2714" s="121">
        <f t="shared" si="84"/>
        <v>0</v>
      </c>
      <c r="F2714" s="125">
        <f t="shared" si="85"/>
        <v>0</v>
      </c>
      <c r="G2714" s="123"/>
    </row>
    <row r="2715" spans="2:7" x14ac:dyDescent="0.2">
      <c r="B2715" s="124"/>
      <c r="C2715" s="126"/>
      <c r="D2715" s="124"/>
      <c r="E2715" s="121">
        <f t="shared" si="84"/>
        <v>0</v>
      </c>
      <c r="F2715" s="125">
        <f t="shared" si="85"/>
        <v>0</v>
      </c>
      <c r="G2715" s="123"/>
    </row>
    <row r="2716" spans="2:7" x14ac:dyDescent="0.2">
      <c r="B2716" s="124"/>
      <c r="C2716" s="126"/>
      <c r="D2716" s="124"/>
      <c r="E2716" s="121">
        <f t="shared" si="84"/>
        <v>0</v>
      </c>
      <c r="F2716" s="125">
        <f t="shared" si="85"/>
        <v>0</v>
      </c>
      <c r="G2716" s="123"/>
    </row>
    <row r="2717" spans="2:7" x14ac:dyDescent="0.2">
      <c r="B2717" s="124"/>
      <c r="C2717" s="126"/>
      <c r="D2717" s="124"/>
      <c r="E2717" s="121">
        <f t="shared" si="84"/>
        <v>0</v>
      </c>
      <c r="F2717" s="125">
        <f t="shared" si="85"/>
        <v>0</v>
      </c>
      <c r="G2717" s="123"/>
    </row>
    <row r="2718" spans="2:7" x14ac:dyDescent="0.2">
      <c r="B2718" s="124"/>
      <c r="C2718" s="126"/>
      <c r="D2718" s="124"/>
      <c r="E2718" s="121">
        <f t="shared" si="84"/>
        <v>0</v>
      </c>
      <c r="F2718" s="125">
        <f t="shared" si="85"/>
        <v>0</v>
      </c>
      <c r="G2718" s="123"/>
    </row>
    <row r="2719" spans="2:7" x14ac:dyDescent="0.2">
      <c r="B2719" s="124"/>
      <c r="C2719" s="126"/>
      <c r="D2719" s="124"/>
      <c r="E2719" s="121">
        <f t="shared" si="84"/>
        <v>0</v>
      </c>
      <c r="F2719" s="125">
        <f t="shared" si="85"/>
        <v>0</v>
      </c>
      <c r="G2719" s="123"/>
    </row>
    <row r="2720" spans="2:7" x14ac:dyDescent="0.2">
      <c r="B2720" s="124"/>
      <c r="C2720" s="126"/>
      <c r="D2720" s="124"/>
      <c r="E2720" s="121">
        <f t="shared" si="84"/>
        <v>0</v>
      </c>
      <c r="F2720" s="125">
        <f t="shared" si="85"/>
        <v>0</v>
      </c>
      <c r="G2720" s="123"/>
    </row>
    <row r="2721" spans="2:7" x14ac:dyDescent="0.2">
      <c r="B2721" s="124"/>
      <c r="C2721" s="126"/>
      <c r="D2721" s="124"/>
      <c r="E2721" s="121">
        <f t="shared" si="84"/>
        <v>0</v>
      </c>
      <c r="F2721" s="125">
        <f t="shared" si="85"/>
        <v>0</v>
      </c>
      <c r="G2721" s="123"/>
    </row>
    <row r="2722" spans="2:7" x14ac:dyDescent="0.2">
      <c r="B2722" s="124"/>
      <c r="C2722" s="126"/>
      <c r="D2722" s="124"/>
      <c r="E2722" s="121">
        <f t="shared" si="84"/>
        <v>0</v>
      </c>
      <c r="F2722" s="125">
        <f t="shared" si="85"/>
        <v>0</v>
      </c>
      <c r="G2722" s="123"/>
    </row>
    <row r="2723" spans="2:7" x14ac:dyDescent="0.2">
      <c r="B2723" s="124"/>
      <c r="C2723" s="126"/>
      <c r="D2723" s="124"/>
      <c r="E2723" s="121">
        <f t="shared" si="84"/>
        <v>0</v>
      </c>
      <c r="F2723" s="125">
        <f t="shared" si="85"/>
        <v>0</v>
      </c>
      <c r="G2723" s="123"/>
    </row>
    <row r="2724" spans="2:7" x14ac:dyDescent="0.2">
      <c r="B2724" s="124"/>
      <c r="C2724" s="126"/>
      <c r="D2724" s="124"/>
      <c r="E2724" s="121">
        <f t="shared" si="84"/>
        <v>0</v>
      </c>
      <c r="F2724" s="125">
        <f t="shared" si="85"/>
        <v>0</v>
      </c>
      <c r="G2724" s="123"/>
    </row>
    <row r="2725" spans="2:7" x14ac:dyDescent="0.2">
      <c r="B2725" s="124"/>
      <c r="C2725" s="126"/>
      <c r="D2725" s="124"/>
      <c r="E2725" s="121">
        <f t="shared" si="84"/>
        <v>0</v>
      </c>
      <c r="F2725" s="125">
        <f t="shared" si="85"/>
        <v>0</v>
      </c>
      <c r="G2725" s="123"/>
    </row>
    <row r="2726" spans="2:7" x14ac:dyDescent="0.2">
      <c r="B2726" s="124"/>
      <c r="C2726" s="126"/>
      <c r="D2726" s="124"/>
      <c r="E2726" s="121">
        <f t="shared" si="84"/>
        <v>0</v>
      </c>
      <c r="F2726" s="125">
        <f t="shared" si="85"/>
        <v>0</v>
      </c>
      <c r="G2726" s="123"/>
    </row>
    <row r="2727" spans="2:7" x14ac:dyDescent="0.2">
      <c r="B2727" s="124"/>
      <c r="C2727" s="126"/>
      <c r="D2727" s="124"/>
      <c r="E2727" s="121">
        <f t="shared" si="84"/>
        <v>0</v>
      </c>
      <c r="F2727" s="125">
        <f t="shared" si="85"/>
        <v>0</v>
      </c>
      <c r="G2727" s="123"/>
    </row>
    <row r="2728" spans="2:7" x14ac:dyDescent="0.2">
      <c r="B2728" s="124"/>
      <c r="C2728" s="126"/>
      <c r="D2728" s="124"/>
      <c r="E2728" s="121">
        <f t="shared" si="84"/>
        <v>0</v>
      </c>
      <c r="F2728" s="125">
        <f t="shared" si="85"/>
        <v>0</v>
      </c>
      <c r="G2728" s="123"/>
    </row>
    <row r="2729" spans="2:7" x14ac:dyDescent="0.2">
      <c r="B2729" s="124"/>
      <c r="C2729" s="126"/>
      <c r="D2729" s="124"/>
      <c r="E2729" s="121">
        <f t="shared" si="84"/>
        <v>0</v>
      </c>
      <c r="F2729" s="125">
        <f t="shared" si="85"/>
        <v>0</v>
      </c>
      <c r="G2729" s="123"/>
    </row>
    <row r="2730" spans="2:7" x14ac:dyDescent="0.2">
      <c r="B2730" s="124"/>
      <c r="C2730" s="126"/>
      <c r="D2730" s="124"/>
      <c r="E2730" s="121">
        <f t="shared" si="84"/>
        <v>0</v>
      </c>
      <c r="F2730" s="125">
        <f t="shared" si="85"/>
        <v>0</v>
      </c>
      <c r="G2730" s="123"/>
    </row>
    <row r="2731" spans="2:7" x14ac:dyDescent="0.2">
      <c r="B2731" s="124"/>
      <c r="C2731" s="126"/>
      <c r="D2731" s="124"/>
      <c r="E2731" s="121">
        <f t="shared" si="84"/>
        <v>0</v>
      </c>
      <c r="F2731" s="125">
        <f t="shared" si="85"/>
        <v>0</v>
      </c>
      <c r="G2731" s="123"/>
    </row>
    <row r="2732" spans="2:7" x14ac:dyDescent="0.2">
      <c r="B2732" s="124"/>
      <c r="C2732" s="126"/>
      <c r="D2732" s="124"/>
      <c r="E2732" s="121">
        <f t="shared" si="84"/>
        <v>0</v>
      </c>
      <c r="F2732" s="125">
        <f t="shared" si="85"/>
        <v>0</v>
      </c>
      <c r="G2732" s="123"/>
    </row>
    <row r="2733" spans="2:7" x14ac:dyDescent="0.2">
      <c r="B2733" s="124"/>
      <c r="C2733" s="126"/>
      <c r="D2733" s="124"/>
      <c r="E2733" s="121">
        <f t="shared" si="84"/>
        <v>0</v>
      </c>
      <c r="F2733" s="125">
        <f t="shared" si="85"/>
        <v>0</v>
      </c>
      <c r="G2733" s="123"/>
    </row>
    <row r="2734" spans="2:7" x14ac:dyDescent="0.2">
      <c r="B2734" s="124"/>
      <c r="C2734" s="126"/>
      <c r="D2734" s="124"/>
      <c r="E2734" s="121">
        <f t="shared" si="84"/>
        <v>0</v>
      </c>
      <c r="F2734" s="125">
        <f t="shared" si="85"/>
        <v>0</v>
      </c>
      <c r="G2734" s="123"/>
    </row>
    <row r="2735" spans="2:7" x14ac:dyDescent="0.2">
      <c r="B2735" s="124"/>
      <c r="C2735" s="126"/>
      <c r="D2735" s="124"/>
      <c r="E2735" s="121">
        <f t="shared" si="84"/>
        <v>0</v>
      </c>
      <c r="F2735" s="125">
        <f t="shared" si="85"/>
        <v>0</v>
      </c>
      <c r="G2735" s="123"/>
    </row>
    <row r="2736" spans="2:7" x14ac:dyDescent="0.2">
      <c r="B2736" s="124"/>
      <c r="C2736" s="126"/>
      <c r="D2736" s="124"/>
      <c r="E2736" s="121">
        <f t="shared" si="84"/>
        <v>0</v>
      </c>
      <c r="F2736" s="125">
        <f t="shared" si="85"/>
        <v>0</v>
      </c>
      <c r="G2736" s="123"/>
    </row>
    <row r="2737" spans="2:7" x14ac:dyDescent="0.2">
      <c r="B2737" s="124"/>
      <c r="C2737" s="126"/>
      <c r="D2737" s="124"/>
      <c r="E2737" s="121">
        <f t="shared" si="84"/>
        <v>0</v>
      </c>
      <c r="F2737" s="125">
        <f t="shared" si="85"/>
        <v>0</v>
      </c>
      <c r="G2737" s="123"/>
    </row>
    <row r="2738" spans="2:7" x14ac:dyDescent="0.2">
      <c r="B2738" s="124"/>
      <c r="C2738" s="126"/>
      <c r="D2738" s="124"/>
      <c r="E2738" s="121">
        <f t="shared" si="84"/>
        <v>0</v>
      </c>
      <c r="F2738" s="125">
        <f t="shared" si="85"/>
        <v>0</v>
      </c>
      <c r="G2738" s="123"/>
    </row>
    <row r="2739" spans="2:7" x14ac:dyDescent="0.2">
      <c r="B2739" s="124"/>
      <c r="C2739" s="126"/>
      <c r="D2739" s="124"/>
      <c r="E2739" s="121">
        <f t="shared" si="84"/>
        <v>0</v>
      </c>
      <c r="F2739" s="125">
        <f t="shared" si="85"/>
        <v>0</v>
      </c>
      <c r="G2739" s="123"/>
    </row>
    <row r="2740" spans="2:7" x14ac:dyDescent="0.2">
      <c r="B2740" s="124"/>
      <c r="C2740" s="126"/>
      <c r="D2740" s="124"/>
      <c r="E2740" s="121">
        <f t="shared" si="84"/>
        <v>0</v>
      </c>
      <c r="F2740" s="125">
        <f t="shared" si="85"/>
        <v>0</v>
      </c>
      <c r="G2740" s="123"/>
    </row>
    <row r="2741" spans="2:7" x14ac:dyDescent="0.2">
      <c r="B2741" s="124"/>
      <c r="C2741" s="126"/>
      <c r="D2741" s="124"/>
      <c r="E2741" s="121">
        <f t="shared" ref="E2741:E2804" si="86">IFERROR(VLOOKUP(C2741,GILookup,2,FALSE),0)</f>
        <v>0</v>
      </c>
      <c r="F2741" s="125">
        <f t="shared" ref="F2741:F2804" si="87">SUM(E2741*D2741)</f>
        <v>0</v>
      </c>
      <c r="G2741" s="123"/>
    </row>
    <row r="2742" spans="2:7" x14ac:dyDescent="0.2">
      <c r="B2742" s="124"/>
      <c r="C2742" s="126"/>
      <c r="D2742" s="124"/>
      <c r="E2742" s="121">
        <f t="shared" si="86"/>
        <v>0</v>
      </c>
      <c r="F2742" s="125">
        <f t="shared" si="87"/>
        <v>0</v>
      </c>
      <c r="G2742" s="123"/>
    </row>
    <row r="2743" spans="2:7" x14ac:dyDescent="0.2">
      <c r="B2743" s="124"/>
      <c r="C2743" s="126"/>
      <c r="D2743" s="124"/>
      <c r="E2743" s="121">
        <f t="shared" si="86"/>
        <v>0</v>
      </c>
      <c r="F2743" s="125">
        <f t="shared" si="87"/>
        <v>0</v>
      </c>
      <c r="G2743" s="123"/>
    </row>
    <row r="2744" spans="2:7" x14ac:dyDescent="0.2">
      <c r="B2744" s="124"/>
      <c r="C2744" s="126"/>
      <c r="D2744" s="124"/>
      <c r="E2744" s="121">
        <f t="shared" si="86"/>
        <v>0</v>
      </c>
      <c r="F2744" s="125">
        <f t="shared" si="87"/>
        <v>0</v>
      </c>
      <c r="G2744" s="123"/>
    </row>
    <row r="2745" spans="2:7" x14ac:dyDescent="0.2">
      <c r="B2745" s="124"/>
      <c r="C2745" s="126"/>
      <c r="D2745" s="124"/>
      <c r="E2745" s="121">
        <f t="shared" si="86"/>
        <v>0</v>
      </c>
      <c r="F2745" s="125">
        <f t="shared" si="87"/>
        <v>0</v>
      </c>
      <c r="G2745" s="123"/>
    </row>
    <row r="2746" spans="2:7" x14ac:dyDescent="0.2">
      <c r="B2746" s="124"/>
      <c r="C2746" s="126"/>
      <c r="D2746" s="124"/>
      <c r="E2746" s="121">
        <f t="shared" si="86"/>
        <v>0</v>
      </c>
      <c r="F2746" s="125">
        <f t="shared" si="87"/>
        <v>0</v>
      </c>
      <c r="G2746" s="123"/>
    </row>
    <row r="2747" spans="2:7" x14ac:dyDescent="0.2">
      <c r="B2747" s="124"/>
      <c r="C2747" s="126"/>
      <c r="D2747" s="124"/>
      <c r="E2747" s="121">
        <f t="shared" si="86"/>
        <v>0</v>
      </c>
      <c r="F2747" s="125">
        <f t="shared" si="87"/>
        <v>0</v>
      </c>
      <c r="G2747" s="123"/>
    </row>
    <row r="2748" spans="2:7" x14ac:dyDescent="0.2">
      <c r="B2748" s="124"/>
      <c r="C2748" s="126"/>
      <c r="D2748" s="124"/>
      <c r="E2748" s="121">
        <f t="shared" si="86"/>
        <v>0</v>
      </c>
      <c r="F2748" s="125">
        <f t="shared" si="87"/>
        <v>0</v>
      </c>
      <c r="G2748" s="123"/>
    </row>
    <row r="2749" spans="2:7" x14ac:dyDescent="0.2">
      <c r="B2749" s="124"/>
      <c r="C2749" s="126"/>
      <c r="D2749" s="124"/>
      <c r="E2749" s="121">
        <f t="shared" si="86"/>
        <v>0</v>
      </c>
      <c r="F2749" s="125">
        <f t="shared" si="87"/>
        <v>0</v>
      </c>
      <c r="G2749" s="123"/>
    </row>
    <row r="2750" spans="2:7" x14ac:dyDescent="0.2">
      <c r="B2750" s="124"/>
      <c r="C2750" s="126"/>
      <c r="D2750" s="124"/>
      <c r="E2750" s="121">
        <f t="shared" si="86"/>
        <v>0</v>
      </c>
      <c r="F2750" s="125">
        <f t="shared" si="87"/>
        <v>0</v>
      </c>
      <c r="G2750" s="123"/>
    </row>
    <row r="2751" spans="2:7" x14ac:dyDescent="0.2">
      <c r="B2751" s="124"/>
      <c r="C2751" s="126"/>
      <c r="D2751" s="124"/>
      <c r="E2751" s="121">
        <f t="shared" si="86"/>
        <v>0</v>
      </c>
      <c r="F2751" s="125">
        <f t="shared" si="87"/>
        <v>0</v>
      </c>
      <c r="G2751" s="123"/>
    </row>
    <row r="2752" spans="2:7" x14ac:dyDescent="0.2">
      <c r="B2752" s="124"/>
      <c r="C2752" s="126"/>
      <c r="D2752" s="124"/>
      <c r="E2752" s="121">
        <f t="shared" si="86"/>
        <v>0</v>
      </c>
      <c r="F2752" s="125">
        <f t="shared" si="87"/>
        <v>0</v>
      </c>
      <c r="G2752" s="123"/>
    </row>
    <row r="2753" spans="2:7" x14ac:dyDescent="0.2">
      <c r="B2753" s="124"/>
      <c r="C2753" s="126"/>
      <c r="D2753" s="124"/>
      <c r="E2753" s="121">
        <f t="shared" si="86"/>
        <v>0</v>
      </c>
      <c r="F2753" s="125">
        <f t="shared" si="87"/>
        <v>0</v>
      </c>
      <c r="G2753" s="123"/>
    </row>
    <row r="2754" spans="2:7" x14ac:dyDescent="0.2">
      <c r="B2754" s="124"/>
      <c r="C2754" s="126"/>
      <c r="D2754" s="124"/>
      <c r="E2754" s="121">
        <f t="shared" si="86"/>
        <v>0</v>
      </c>
      <c r="F2754" s="125">
        <f t="shared" si="87"/>
        <v>0</v>
      </c>
      <c r="G2754" s="123"/>
    </row>
    <row r="2755" spans="2:7" x14ac:dyDescent="0.2">
      <c r="B2755" s="124"/>
      <c r="C2755" s="126"/>
      <c r="D2755" s="124"/>
      <c r="E2755" s="121">
        <f t="shared" si="86"/>
        <v>0</v>
      </c>
      <c r="F2755" s="125">
        <f t="shared" si="87"/>
        <v>0</v>
      </c>
      <c r="G2755" s="123"/>
    </row>
    <row r="2756" spans="2:7" x14ac:dyDescent="0.2">
      <c r="B2756" s="124"/>
      <c r="C2756" s="126"/>
      <c r="D2756" s="124"/>
      <c r="E2756" s="121">
        <f t="shared" si="86"/>
        <v>0</v>
      </c>
      <c r="F2756" s="125">
        <f t="shared" si="87"/>
        <v>0</v>
      </c>
      <c r="G2756" s="123"/>
    </row>
    <row r="2757" spans="2:7" x14ac:dyDescent="0.2">
      <c r="B2757" s="124"/>
      <c r="C2757" s="126"/>
      <c r="D2757" s="124"/>
      <c r="E2757" s="121">
        <f t="shared" si="86"/>
        <v>0</v>
      </c>
      <c r="F2757" s="125">
        <f t="shared" si="87"/>
        <v>0</v>
      </c>
      <c r="G2757" s="123"/>
    </row>
    <row r="2758" spans="2:7" x14ac:dyDescent="0.2">
      <c r="B2758" s="124"/>
      <c r="C2758" s="126"/>
      <c r="D2758" s="124"/>
      <c r="E2758" s="121">
        <f t="shared" si="86"/>
        <v>0</v>
      </c>
      <c r="F2758" s="125">
        <f t="shared" si="87"/>
        <v>0</v>
      </c>
      <c r="G2758" s="123"/>
    </row>
    <row r="2759" spans="2:7" x14ac:dyDescent="0.2">
      <c r="B2759" s="124"/>
      <c r="C2759" s="126"/>
      <c r="D2759" s="124"/>
      <c r="E2759" s="121">
        <f t="shared" si="86"/>
        <v>0</v>
      </c>
      <c r="F2759" s="125">
        <f t="shared" si="87"/>
        <v>0</v>
      </c>
      <c r="G2759" s="123"/>
    </row>
    <row r="2760" spans="2:7" x14ac:dyDescent="0.2">
      <c r="B2760" s="124"/>
      <c r="C2760" s="126"/>
      <c r="D2760" s="124"/>
      <c r="E2760" s="121">
        <f t="shared" si="86"/>
        <v>0</v>
      </c>
      <c r="F2760" s="125">
        <f t="shared" si="87"/>
        <v>0</v>
      </c>
      <c r="G2760" s="123"/>
    </row>
    <row r="2761" spans="2:7" x14ac:dyDescent="0.2">
      <c r="B2761" s="124"/>
      <c r="C2761" s="126"/>
      <c r="D2761" s="124"/>
      <c r="E2761" s="121">
        <f t="shared" si="86"/>
        <v>0</v>
      </c>
      <c r="F2761" s="125">
        <f t="shared" si="87"/>
        <v>0</v>
      </c>
      <c r="G2761" s="123"/>
    </row>
    <row r="2762" spans="2:7" x14ac:dyDescent="0.2">
      <c r="B2762" s="124"/>
      <c r="C2762" s="126"/>
      <c r="D2762" s="124"/>
      <c r="E2762" s="121">
        <f t="shared" si="86"/>
        <v>0</v>
      </c>
      <c r="F2762" s="125">
        <f t="shared" si="87"/>
        <v>0</v>
      </c>
      <c r="G2762" s="123"/>
    </row>
    <row r="2763" spans="2:7" x14ac:dyDescent="0.2">
      <c r="B2763" s="124"/>
      <c r="C2763" s="126"/>
      <c r="D2763" s="124"/>
      <c r="E2763" s="121">
        <f t="shared" si="86"/>
        <v>0</v>
      </c>
      <c r="F2763" s="125">
        <f t="shared" si="87"/>
        <v>0</v>
      </c>
      <c r="G2763" s="123"/>
    </row>
    <row r="2764" spans="2:7" x14ac:dyDescent="0.2">
      <c r="B2764" s="124"/>
      <c r="C2764" s="126"/>
      <c r="D2764" s="124"/>
      <c r="E2764" s="121">
        <f t="shared" si="86"/>
        <v>0</v>
      </c>
      <c r="F2764" s="125">
        <f t="shared" si="87"/>
        <v>0</v>
      </c>
      <c r="G2764" s="123"/>
    </row>
    <row r="2765" spans="2:7" x14ac:dyDescent="0.2">
      <c r="B2765" s="124"/>
      <c r="C2765" s="126"/>
      <c r="D2765" s="124"/>
      <c r="E2765" s="121">
        <f t="shared" si="86"/>
        <v>0</v>
      </c>
      <c r="F2765" s="125">
        <f t="shared" si="87"/>
        <v>0</v>
      </c>
      <c r="G2765" s="123"/>
    </row>
    <row r="2766" spans="2:7" x14ac:dyDescent="0.2">
      <c r="B2766" s="124"/>
      <c r="C2766" s="126"/>
      <c r="D2766" s="124"/>
      <c r="E2766" s="121">
        <f t="shared" si="86"/>
        <v>0</v>
      </c>
      <c r="F2766" s="125">
        <f t="shared" si="87"/>
        <v>0</v>
      </c>
      <c r="G2766" s="123"/>
    </row>
    <row r="2767" spans="2:7" x14ac:dyDescent="0.2">
      <c r="B2767" s="124"/>
      <c r="C2767" s="126"/>
      <c r="D2767" s="124"/>
      <c r="E2767" s="121">
        <f t="shared" si="86"/>
        <v>0</v>
      </c>
      <c r="F2767" s="125">
        <f t="shared" si="87"/>
        <v>0</v>
      </c>
      <c r="G2767" s="123"/>
    </row>
    <row r="2768" spans="2:7" x14ac:dyDescent="0.2">
      <c r="B2768" s="124"/>
      <c r="C2768" s="126"/>
      <c r="D2768" s="124"/>
      <c r="E2768" s="121">
        <f t="shared" si="86"/>
        <v>0</v>
      </c>
      <c r="F2768" s="125">
        <f t="shared" si="87"/>
        <v>0</v>
      </c>
      <c r="G2768" s="123"/>
    </row>
    <row r="2769" spans="2:7" x14ac:dyDescent="0.2">
      <c r="B2769" s="124"/>
      <c r="C2769" s="126"/>
      <c r="D2769" s="124"/>
      <c r="E2769" s="121">
        <f t="shared" si="86"/>
        <v>0</v>
      </c>
      <c r="F2769" s="125">
        <f t="shared" si="87"/>
        <v>0</v>
      </c>
      <c r="G2769" s="123"/>
    </row>
    <row r="2770" spans="2:7" x14ac:dyDescent="0.2">
      <c r="B2770" s="124"/>
      <c r="C2770" s="126"/>
      <c r="D2770" s="124"/>
      <c r="E2770" s="121">
        <f t="shared" si="86"/>
        <v>0</v>
      </c>
      <c r="F2770" s="125">
        <f t="shared" si="87"/>
        <v>0</v>
      </c>
      <c r="G2770" s="123"/>
    </row>
    <row r="2771" spans="2:7" x14ac:dyDescent="0.2">
      <c r="B2771" s="124"/>
      <c r="C2771" s="126"/>
      <c r="D2771" s="124"/>
      <c r="E2771" s="121">
        <f t="shared" si="86"/>
        <v>0</v>
      </c>
      <c r="F2771" s="125">
        <f t="shared" si="87"/>
        <v>0</v>
      </c>
      <c r="G2771" s="123"/>
    </row>
    <row r="2772" spans="2:7" x14ac:dyDescent="0.2">
      <c r="B2772" s="124"/>
      <c r="C2772" s="126"/>
      <c r="D2772" s="124"/>
      <c r="E2772" s="121">
        <f t="shared" si="86"/>
        <v>0</v>
      </c>
      <c r="F2772" s="125">
        <f t="shared" si="87"/>
        <v>0</v>
      </c>
      <c r="G2772" s="123"/>
    </row>
    <row r="2773" spans="2:7" x14ac:dyDescent="0.2">
      <c r="B2773" s="124"/>
      <c r="C2773" s="126"/>
      <c r="D2773" s="124"/>
      <c r="E2773" s="121">
        <f t="shared" si="86"/>
        <v>0</v>
      </c>
      <c r="F2773" s="125">
        <f t="shared" si="87"/>
        <v>0</v>
      </c>
      <c r="G2773" s="123"/>
    </row>
    <row r="2774" spans="2:7" x14ac:dyDescent="0.2">
      <c r="B2774" s="124"/>
      <c r="C2774" s="126"/>
      <c r="D2774" s="124"/>
      <c r="E2774" s="121">
        <f t="shared" si="86"/>
        <v>0</v>
      </c>
      <c r="F2774" s="125">
        <f t="shared" si="87"/>
        <v>0</v>
      </c>
      <c r="G2774" s="123"/>
    </row>
    <row r="2775" spans="2:7" x14ac:dyDescent="0.2">
      <c r="B2775" s="124"/>
      <c r="C2775" s="126"/>
      <c r="D2775" s="124"/>
      <c r="E2775" s="121">
        <f t="shared" si="86"/>
        <v>0</v>
      </c>
      <c r="F2775" s="125">
        <f t="shared" si="87"/>
        <v>0</v>
      </c>
      <c r="G2775" s="123"/>
    </row>
    <row r="2776" spans="2:7" x14ac:dyDescent="0.2">
      <c r="B2776" s="124"/>
      <c r="C2776" s="126"/>
      <c r="D2776" s="124"/>
      <c r="E2776" s="121">
        <f t="shared" si="86"/>
        <v>0</v>
      </c>
      <c r="F2776" s="125">
        <f t="shared" si="87"/>
        <v>0</v>
      </c>
      <c r="G2776" s="123"/>
    </row>
    <row r="2777" spans="2:7" x14ac:dyDescent="0.2">
      <c r="B2777" s="124"/>
      <c r="C2777" s="126"/>
      <c r="D2777" s="124"/>
      <c r="E2777" s="121">
        <f t="shared" si="86"/>
        <v>0</v>
      </c>
      <c r="F2777" s="125">
        <f t="shared" si="87"/>
        <v>0</v>
      </c>
      <c r="G2777" s="123"/>
    </row>
    <row r="2778" spans="2:7" x14ac:dyDescent="0.2">
      <c r="B2778" s="124"/>
      <c r="C2778" s="126"/>
      <c r="D2778" s="124"/>
      <c r="E2778" s="121">
        <f t="shared" si="86"/>
        <v>0</v>
      </c>
      <c r="F2778" s="125">
        <f t="shared" si="87"/>
        <v>0</v>
      </c>
      <c r="G2778" s="123"/>
    </row>
    <row r="2779" spans="2:7" x14ac:dyDescent="0.2">
      <c r="B2779" s="124"/>
      <c r="C2779" s="126"/>
      <c r="D2779" s="124"/>
      <c r="E2779" s="121">
        <f t="shared" si="86"/>
        <v>0</v>
      </c>
      <c r="F2779" s="125">
        <f t="shared" si="87"/>
        <v>0</v>
      </c>
      <c r="G2779" s="123"/>
    </row>
    <row r="2780" spans="2:7" x14ac:dyDescent="0.2">
      <c r="B2780" s="124"/>
      <c r="C2780" s="126"/>
      <c r="D2780" s="124"/>
      <c r="E2780" s="121">
        <f t="shared" si="86"/>
        <v>0</v>
      </c>
      <c r="F2780" s="125">
        <f t="shared" si="87"/>
        <v>0</v>
      </c>
      <c r="G2780" s="123"/>
    </row>
    <row r="2781" spans="2:7" x14ac:dyDescent="0.2">
      <c r="B2781" s="124"/>
      <c r="C2781" s="126"/>
      <c r="D2781" s="124"/>
      <c r="E2781" s="121">
        <f t="shared" si="86"/>
        <v>0</v>
      </c>
      <c r="F2781" s="125">
        <f t="shared" si="87"/>
        <v>0</v>
      </c>
      <c r="G2781" s="123"/>
    </row>
    <row r="2782" spans="2:7" x14ac:dyDescent="0.2">
      <c r="B2782" s="124"/>
      <c r="C2782" s="126"/>
      <c r="D2782" s="124"/>
      <c r="E2782" s="121">
        <f t="shared" si="86"/>
        <v>0</v>
      </c>
      <c r="F2782" s="125">
        <f t="shared" si="87"/>
        <v>0</v>
      </c>
      <c r="G2782" s="123"/>
    </row>
    <row r="2783" spans="2:7" x14ac:dyDescent="0.2">
      <c r="B2783" s="124"/>
      <c r="C2783" s="126"/>
      <c r="D2783" s="124"/>
      <c r="E2783" s="121">
        <f t="shared" si="86"/>
        <v>0</v>
      </c>
      <c r="F2783" s="125">
        <f t="shared" si="87"/>
        <v>0</v>
      </c>
      <c r="G2783" s="123"/>
    </row>
    <row r="2784" spans="2:7" x14ac:dyDescent="0.2">
      <c r="B2784" s="124"/>
      <c r="C2784" s="126"/>
      <c r="D2784" s="124"/>
      <c r="E2784" s="121">
        <f t="shared" si="86"/>
        <v>0</v>
      </c>
      <c r="F2784" s="125">
        <f t="shared" si="87"/>
        <v>0</v>
      </c>
      <c r="G2784" s="123"/>
    </row>
    <row r="2785" spans="2:7" x14ac:dyDescent="0.2">
      <c r="B2785" s="124"/>
      <c r="C2785" s="126"/>
      <c r="D2785" s="124"/>
      <c r="E2785" s="121">
        <f t="shared" si="86"/>
        <v>0</v>
      </c>
      <c r="F2785" s="125">
        <f t="shared" si="87"/>
        <v>0</v>
      </c>
      <c r="G2785" s="123"/>
    </row>
    <row r="2786" spans="2:7" x14ac:dyDescent="0.2">
      <c r="B2786" s="124"/>
      <c r="C2786" s="126"/>
      <c r="D2786" s="124"/>
      <c r="E2786" s="121">
        <f t="shared" si="86"/>
        <v>0</v>
      </c>
      <c r="F2786" s="125">
        <f t="shared" si="87"/>
        <v>0</v>
      </c>
      <c r="G2786" s="123"/>
    </row>
    <row r="2787" spans="2:7" x14ac:dyDescent="0.2">
      <c r="B2787" s="124"/>
      <c r="C2787" s="126"/>
      <c r="D2787" s="124"/>
      <c r="E2787" s="121">
        <f t="shared" si="86"/>
        <v>0</v>
      </c>
      <c r="F2787" s="125">
        <f t="shared" si="87"/>
        <v>0</v>
      </c>
      <c r="G2787" s="123"/>
    </row>
    <row r="2788" spans="2:7" x14ac:dyDescent="0.2">
      <c r="B2788" s="124"/>
      <c r="C2788" s="126"/>
      <c r="D2788" s="124"/>
      <c r="E2788" s="121">
        <f t="shared" si="86"/>
        <v>0</v>
      </c>
      <c r="F2788" s="125">
        <f t="shared" si="87"/>
        <v>0</v>
      </c>
      <c r="G2788" s="123"/>
    </row>
    <row r="2789" spans="2:7" x14ac:dyDescent="0.2">
      <c r="B2789" s="124"/>
      <c r="C2789" s="126"/>
      <c r="D2789" s="124"/>
      <c r="E2789" s="121">
        <f t="shared" si="86"/>
        <v>0</v>
      </c>
      <c r="F2789" s="125">
        <f t="shared" si="87"/>
        <v>0</v>
      </c>
      <c r="G2789" s="123"/>
    </row>
    <row r="2790" spans="2:7" x14ac:dyDescent="0.2">
      <c r="B2790" s="124"/>
      <c r="C2790" s="126"/>
      <c r="D2790" s="124"/>
      <c r="E2790" s="121">
        <f t="shared" si="86"/>
        <v>0</v>
      </c>
      <c r="F2790" s="125">
        <f t="shared" si="87"/>
        <v>0</v>
      </c>
      <c r="G2790" s="123"/>
    </row>
    <row r="2791" spans="2:7" x14ac:dyDescent="0.2">
      <c r="B2791" s="124"/>
      <c r="C2791" s="126"/>
      <c r="D2791" s="124"/>
      <c r="E2791" s="121">
        <f t="shared" si="86"/>
        <v>0</v>
      </c>
      <c r="F2791" s="125">
        <f t="shared" si="87"/>
        <v>0</v>
      </c>
      <c r="G2791" s="123"/>
    </row>
    <row r="2792" spans="2:7" x14ac:dyDescent="0.2">
      <c r="B2792" s="124"/>
      <c r="C2792" s="126"/>
      <c r="D2792" s="124"/>
      <c r="E2792" s="121">
        <f t="shared" si="86"/>
        <v>0</v>
      </c>
      <c r="F2792" s="125">
        <f t="shared" si="87"/>
        <v>0</v>
      </c>
      <c r="G2792" s="123"/>
    </row>
    <row r="2793" spans="2:7" x14ac:dyDescent="0.2">
      <c r="B2793" s="124"/>
      <c r="C2793" s="126"/>
      <c r="D2793" s="124"/>
      <c r="E2793" s="121">
        <f t="shared" si="86"/>
        <v>0</v>
      </c>
      <c r="F2793" s="125">
        <f t="shared" si="87"/>
        <v>0</v>
      </c>
      <c r="G2793" s="123"/>
    </row>
    <row r="2794" spans="2:7" x14ac:dyDescent="0.2">
      <c r="B2794" s="124"/>
      <c r="C2794" s="126"/>
      <c r="D2794" s="124"/>
      <c r="E2794" s="121">
        <f t="shared" si="86"/>
        <v>0</v>
      </c>
      <c r="F2794" s="125">
        <f t="shared" si="87"/>
        <v>0</v>
      </c>
      <c r="G2794" s="123"/>
    </row>
    <row r="2795" spans="2:7" x14ac:dyDescent="0.2">
      <c r="B2795" s="124"/>
      <c r="C2795" s="126"/>
      <c r="D2795" s="124"/>
      <c r="E2795" s="121">
        <f t="shared" si="86"/>
        <v>0</v>
      </c>
      <c r="F2795" s="125">
        <f t="shared" si="87"/>
        <v>0</v>
      </c>
      <c r="G2795" s="123"/>
    </row>
    <row r="2796" spans="2:7" x14ac:dyDescent="0.2">
      <c r="B2796" s="124"/>
      <c r="C2796" s="126"/>
      <c r="D2796" s="124"/>
      <c r="E2796" s="121">
        <f t="shared" si="86"/>
        <v>0</v>
      </c>
      <c r="F2796" s="125">
        <f t="shared" si="87"/>
        <v>0</v>
      </c>
      <c r="G2796" s="123"/>
    </row>
    <row r="2797" spans="2:7" x14ac:dyDescent="0.2">
      <c r="B2797" s="124"/>
      <c r="C2797" s="126"/>
      <c r="D2797" s="124"/>
      <c r="E2797" s="121">
        <f t="shared" si="86"/>
        <v>0</v>
      </c>
      <c r="F2797" s="125">
        <f t="shared" si="87"/>
        <v>0</v>
      </c>
      <c r="G2797" s="123"/>
    </row>
    <row r="2798" spans="2:7" x14ac:dyDescent="0.2">
      <c r="B2798" s="124"/>
      <c r="C2798" s="126"/>
      <c r="D2798" s="124"/>
      <c r="E2798" s="121">
        <f t="shared" si="86"/>
        <v>0</v>
      </c>
      <c r="F2798" s="125">
        <f t="shared" si="87"/>
        <v>0</v>
      </c>
      <c r="G2798" s="123"/>
    </row>
    <row r="2799" spans="2:7" x14ac:dyDescent="0.2">
      <c r="B2799" s="124"/>
      <c r="C2799" s="126"/>
      <c r="D2799" s="124"/>
      <c r="E2799" s="121">
        <f t="shared" si="86"/>
        <v>0</v>
      </c>
      <c r="F2799" s="125">
        <f t="shared" si="87"/>
        <v>0</v>
      </c>
      <c r="G2799" s="123"/>
    </row>
    <row r="2800" spans="2:7" x14ac:dyDescent="0.2">
      <c r="B2800" s="124"/>
      <c r="C2800" s="126"/>
      <c r="D2800" s="124"/>
      <c r="E2800" s="121">
        <f t="shared" si="86"/>
        <v>0</v>
      </c>
      <c r="F2800" s="125">
        <f t="shared" si="87"/>
        <v>0</v>
      </c>
      <c r="G2800" s="123"/>
    </row>
    <row r="2801" spans="2:7" x14ac:dyDescent="0.2">
      <c r="B2801" s="124"/>
      <c r="C2801" s="126"/>
      <c r="D2801" s="124"/>
      <c r="E2801" s="121">
        <f t="shared" si="86"/>
        <v>0</v>
      </c>
      <c r="F2801" s="125">
        <f t="shared" si="87"/>
        <v>0</v>
      </c>
      <c r="G2801" s="123"/>
    </row>
    <row r="2802" spans="2:7" x14ac:dyDescent="0.2">
      <c r="B2802" s="124"/>
      <c r="C2802" s="126"/>
      <c r="D2802" s="124"/>
      <c r="E2802" s="121">
        <f t="shared" si="86"/>
        <v>0</v>
      </c>
      <c r="F2802" s="125">
        <f t="shared" si="87"/>
        <v>0</v>
      </c>
      <c r="G2802" s="123"/>
    </row>
    <row r="2803" spans="2:7" x14ac:dyDescent="0.2">
      <c r="B2803" s="124"/>
      <c r="C2803" s="126"/>
      <c r="D2803" s="124"/>
      <c r="E2803" s="121">
        <f t="shared" si="86"/>
        <v>0</v>
      </c>
      <c r="F2803" s="125">
        <f t="shared" si="87"/>
        <v>0</v>
      </c>
      <c r="G2803" s="123"/>
    </row>
    <row r="2804" spans="2:7" x14ac:dyDescent="0.2">
      <c r="B2804" s="124"/>
      <c r="C2804" s="126"/>
      <c r="D2804" s="124"/>
      <c r="E2804" s="121">
        <f t="shared" si="86"/>
        <v>0</v>
      </c>
      <c r="F2804" s="125">
        <f t="shared" si="87"/>
        <v>0</v>
      </c>
      <c r="G2804" s="123"/>
    </row>
    <row r="2805" spans="2:7" x14ac:dyDescent="0.2">
      <c r="B2805" s="124"/>
      <c r="C2805" s="126"/>
      <c r="D2805" s="124"/>
      <c r="E2805" s="121">
        <f t="shared" ref="E2805:E2868" si="88">IFERROR(VLOOKUP(C2805,GILookup,2,FALSE),0)</f>
        <v>0</v>
      </c>
      <c r="F2805" s="125">
        <f t="shared" ref="F2805:F2868" si="89">SUM(E2805*D2805)</f>
        <v>0</v>
      </c>
      <c r="G2805" s="123"/>
    </row>
    <row r="2806" spans="2:7" x14ac:dyDescent="0.2">
      <c r="B2806" s="124"/>
      <c r="C2806" s="126"/>
      <c r="D2806" s="124"/>
      <c r="E2806" s="121">
        <f t="shared" si="88"/>
        <v>0</v>
      </c>
      <c r="F2806" s="125">
        <f t="shared" si="89"/>
        <v>0</v>
      </c>
      <c r="G2806" s="123"/>
    </row>
    <row r="2807" spans="2:7" x14ac:dyDescent="0.2">
      <c r="B2807" s="124"/>
      <c r="C2807" s="126"/>
      <c r="D2807" s="124"/>
      <c r="E2807" s="121">
        <f t="shared" si="88"/>
        <v>0</v>
      </c>
      <c r="F2807" s="125">
        <f t="shared" si="89"/>
        <v>0</v>
      </c>
      <c r="G2807" s="123"/>
    </row>
    <row r="2808" spans="2:7" x14ac:dyDescent="0.2">
      <c r="B2808" s="124"/>
      <c r="C2808" s="126"/>
      <c r="D2808" s="124"/>
      <c r="E2808" s="121">
        <f t="shared" si="88"/>
        <v>0</v>
      </c>
      <c r="F2808" s="125">
        <f t="shared" si="89"/>
        <v>0</v>
      </c>
      <c r="G2808" s="123"/>
    </row>
    <row r="2809" spans="2:7" x14ac:dyDescent="0.2">
      <c r="B2809" s="124"/>
      <c r="C2809" s="126"/>
      <c r="D2809" s="124"/>
      <c r="E2809" s="121">
        <f t="shared" si="88"/>
        <v>0</v>
      </c>
      <c r="F2809" s="125">
        <f t="shared" si="89"/>
        <v>0</v>
      </c>
      <c r="G2809" s="123"/>
    </row>
    <row r="2810" spans="2:7" x14ac:dyDescent="0.2">
      <c r="B2810" s="124"/>
      <c r="C2810" s="126"/>
      <c r="D2810" s="124"/>
      <c r="E2810" s="121">
        <f t="shared" si="88"/>
        <v>0</v>
      </c>
      <c r="F2810" s="125">
        <f t="shared" si="89"/>
        <v>0</v>
      </c>
      <c r="G2810" s="123"/>
    </row>
    <row r="2811" spans="2:7" x14ac:dyDescent="0.2">
      <c r="B2811" s="124"/>
      <c r="C2811" s="126"/>
      <c r="D2811" s="124"/>
      <c r="E2811" s="121">
        <f t="shared" si="88"/>
        <v>0</v>
      </c>
      <c r="F2811" s="125">
        <f t="shared" si="89"/>
        <v>0</v>
      </c>
      <c r="G2811" s="123"/>
    </row>
    <row r="2812" spans="2:7" x14ac:dyDescent="0.2">
      <c r="B2812" s="124"/>
      <c r="C2812" s="126"/>
      <c r="D2812" s="124"/>
      <c r="E2812" s="121">
        <f t="shared" si="88"/>
        <v>0</v>
      </c>
      <c r="F2812" s="125">
        <f t="shared" si="89"/>
        <v>0</v>
      </c>
      <c r="G2812" s="123"/>
    </row>
    <row r="2813" spans="2:7" x14ac:dyDescent="0.2">
      <c r="B2813" s="124"/>
      <c r="C2813" s="126"/>
      <c r="D2813" s="124"/>
      <c r="E2813" s="121">
        <f t="shared" si="88"/>
        <v>0</v>
      </c>
      <c r="F2813" s="125">
        <f t="shared" si="89"/>
        <v>0</v>
      </c>
      <c r="G2813" s="123"/>
    </row>
    <row r="2814" spans="2:7" x14ac:dyDescent="0.2">
      <c r="B2814" s="124"/>
      <c r="C2814" s="126"/>
      <c r="D2814" s="124"/>
      <c r="E2814" s="121">
        <f t="shared" si="88"/>
        <v>0</v>
      </c>
      <c r="F2814" s="125">
        <f t="shared" si="89"/>
        <v>0</v>
      </c>
      <c r="G2814" s="123"/>
    </row>
    <row r="2815" spans="2:7" x14ac:dyDescent="0.2">
      <c r="B2815" s="124"/>
      <c r="C2815" s="126"/>
      <c r="D2815" s="124"/>
      <c r="E2815" s="121">
        <f t="shared" si="88"/>
        <v>0</v>
      </c>
      <c r="F2815" s="125">
        <f t="shared" si="89"/>
        <v>0</v>
      </c>
      <c r="G2815" s="123"/>
    </row>
    <row r="2816" spans="2:7" x14ac:dyDescent="0.2">
      <c r="B2816" s="124"/>
      <c r="C2816" s="126"/>
      <c r="D2816" s="124"/>
      <c r="E2816" s="121">
        <f t="shared" si="88"/>
        <v>0</v>
      </c>
      <c r="F2816" s="125">
        <f t="shared" si="89"/>
        <v>0</v>
      </c>
      <c r="G2816" s="123"/>
    </row>
    <row r="2817" spans="2:7" x14ac:dyDescent="0.2">
      <c r="B2817" s="124"/>
      <c r="C2817" s="126"/>
      <c r="D2817" s="124"/>
      <c r="E2817" s="121">
        <f t="shared" si="88"/>
        <v>0</v>
      </c>
      <c r="F2817" s="125">
        <f t="shared" si="89"/>
        <v>0</v>
      </c>
      <c r="G2817" s="123"/>
    </row>
    <row r="2818" spans="2:7" x14ac:dyDescent="0.2">
      <c r="B2818" s="124"/>
      <c r="C2818" s="126"/>
      <c r="D2818" s="124"/>
      <c r="E2818" s="121">
        <f t="shared" si="88"/>
        <v>0</v>
      </c>
      <c r="F2818" s="125">
        <f t="shared" si="89"/>
        <v>0</v>
      </c>
      <c r="G2818" s="123"/>
    </row>
    <row r="2819" spans="2:7" x14ac:dyDescent="0.2">
      <c r="B2819" s="124"/>
      <c r="C2819" s="126"/>
      <c r="D2819" s="124"/>
      <c r="E2819" s="121">
        <f t="shared" si="88"/>
        <v>0</v>
      </c>
      <c r="F2819" s="125">
        <f t="shared" si="89"/>
        <v>0</v>
      </c>
      <c r="G2819" s="123"/>
    </row>
    <row r="2820" spans="2:7" x14ac:dyDescent="0.2">
      <c r="B2820" s="124"/>
      <c r="C2820" s="126"/>
      <c r="D2820" s="124"/>
      <c r="E2820" s="121">
        <f t="shared" si="88"/>
        <v>0</v>
      </c>
      <c r="F2820" s="125">
        <f t="shared" si="89"/>
        <v>0</v>
      </c>
      <c r="G2820" s="123"/>
    </row>
    <row r="2821" spans="2:7" x14ac:dyDescent="0.2">
      <c r="B2821" s="124"/>
      <c r="C2821" s="126"/>
      <c r="D2821" s="124"/>
      <c r="E2821" s="121">
        <f t="shared" si="88"/>
        <v>0</v>
      </c>
      <c r="F2821" s="125">
        <f t="shared" si="89"/>
        <v>0</v>
      </c>
      <c r="G2821" s="123"/>
    </row>
    <row r="2822" spans="2:7" x14ac:dyDescent="0.2">
      <c r="B2822" s="124"/>
      <c r="C2822" s="126"/>
      <c r="D2822" s="124"/>
      <c r="E2822" s="121">
        <f t="shared" si="88"/>
        <v>0</v>
      </c>
      <c r="F2822" s="125">
        <f t="shared" si="89"/>
        <v>0</v>
      </c>
      <c r="G2822" s="123"/>
    </row>
    <row r="2823" spans="2:7" x14ac:dyDescent="0.2">
      <c r="B2823" s="124"/>
      <c r="C2823" s="126"/>
      <c r="D2823" s="124"/>
      <c r="E2823" s="121">
        <f t="shared" si="88"/>
        <v>0</v>
      </c>
      <c r="F2823" s="125">
        <f t="shared" si="89"/>
        <v>0</v>
      </c>
      <c r="G2823" s="123"/>
    </row>
    <row r="2824" spans="2:7" x14ac:dyDescent="0.2">
      <c r="B2824" s="124"/>
      <c r="C2824" s="126"/>
      <c r="D2824" s="124"/>
      <c r="E2824" s="121">
        <f t="shared" si="88"/>
        <v>0</v>
      </c>
      <c r="F2824" s="125">
        <f t="shared" si="89"/>
        <v>0</v>
      </c>
      <c r="G2824" s="123"/>
    </row>
    <row r="2825" spans="2:7" x14ac:dyDescent="0.2">
      <c r="B2825" s="124"/>
      <c r="C2825" s="126"/>
      <c r="D2825" s="124"/>
      <c r="E2825" s="121">
        <f t="shared" si="88"/>
        <v>0</v>
      </c>
      <c r="F2825" s="125">
        <f t="shared" si="89"/>
        <v>0</v>
      </c>
      <c r="G2825" s="123"/>
    </row>
    <row r="2826" spans="2:7" x14ac:dyDescent="0.2">
      <c r="B2826" s="124"/>
      <c r="C2826" s="126"/>
      <c r="D2826" s="124"/>
      <c r="E2826" s="121">
        <f t="shared" si="88"/>
        <v>0</v>
      </c>
      <c r="F2826" s="125">
        <f t="shared" si="89"/>
        <v>0</v>
      </c>
      <c r="G2826" s="123"/>
    </row>
    <row r="2827" spans="2:7" x14ac:dyDescent="0.2">
      <c r="B2827" s="124"/>
      <c r="C2827" s="126"/>
      <c r="D2827" s="124"/>
      <c r="E2827" s="121">
        <f t="shared" si="88"/>
        <v>0</v>
      </c>
      <c r="F2827" s="125">
        <f t="shared" si="89"/>
        <v>0</v>
      </c>
      <c r="G2827" s="123"/>
    </row>
    <row r="2828" spans="2:7" x14ac:dyDescent="0.2">
      <c r="B2828" s="124"/>
      <c r="C2828" s="126"/>
      <c r="D2828" s="124"/>
      <c r="E2828" s="121">
        <f t="shared" si="88"/>
        <v>0</v>
      </c>
      <c r="F2828" s="125">
        <f t="shared" si="89"/>
        <v>0</v>
      </c>
      <c r="G2828" s="123"/>
    </row>
    <row r="2829" spans="2:7" x14ac:dyDescent="0.2">
      <c r="B2829" s="124"/>
      <c r="C2829" s="126"/>
      <c r="D2829" s="124"/>
      <c r="E2829" s="121">
        <f t="shared" si="88"/>
        <v>0</v>
      </c>
      <c r="F2829" s="125">
        <f t="shared" si="89"/>
        <v>0</v>
      </c>
      <c r="G2829" s="123"/>
    </row>
    <row r="2830" spans="2:7" x14ac:dyDescent="0.2">
      <c r="B2830" s="124"/>
      <c r="C2830" s="126"/>
      <c r="D2830" s="124"/>
      <c r="E2830" s="121">
        <f t="shared" si="88"/>
        <v>0</v>
      </c>
      <c r="F2830" s="125">
        <f t="shared" si="89"/>
        <v>0</v>
      </c>
      <c r="G2830" s="123"/>
    </row>
    <row r="2831" spans="2:7" x14ac:dyDescent="0.2">
      <c r="B2831" s="124"/>
      <c r="C2831" s="126"/>
      <c r="D2831" s="124"/>
      <c r="E2831" s="121">
        <f t="shared" si="88"/>
        <v>0</v>
      </c>
      <c r="F2831" s="125">
        <f t="shared" si="89"/>
        <v>0</v>
      </c>
      <c r="G2831" s="123"/>
    </row>
    <row r="2832" spans="2:7" x14ac:dyDescent="0.2">
      <c r="B2832" s="124"/>
      <c r="C2832" s="126"/>
      <c r="D2832" s="124"/>
      <c r="E2832" s="121">
        <f t="shared" si="88"/>
        <v>0</v>
      </c>
      <c r="F2832" s="125">
        <f t="shared" si="89"/>
        <v>0</v>
      </c>
      <c r="G2832" s="123"/>
    </row>
    <row r="2833" spans="2:7" x14ac:dyDescent="0.2">
      <c r="B2833" s="124"/>
      <c r="C2833" s="126"/>
      <c r="D2833" s="124"/>
      <c r="E2833" s="121">
        <f t="shared" si="88"/>
        <v>0</v>
      </c>
      <c r="F2833" s="125">
        <f t="shared" si="89"/>
        <v>0</v>
      </c>
      <c r="G2833" s="123"/>
    </row>
    <row r="2834" spans="2:7" x14ac:dyDescent="0.2">
      <c r="B2834" s="124"/>
      <c r="C2834" s="126"/>
      <c r="D2834" s="124"/>
      <c r="E2834" s="121">
        <f t="shared" si="88"/>
        <v>0</v>
      </c>
      <c r="F2834" s="125">
        <f t="shared" si="89"/>
        <v>0</v>
      </c>
      <c r="G2834" s="123"/>
    </row>
    <row r="2835" spans="2:7" x14ac:dyDescent="0.2">
      <c r="B2835" s="124"/>
      <c r="C2835" s="126"/>
      <c r="D2835" s="124"/>
      <c r="E2835" s="121">
        <f t="shared" si="88"/>
        <v>0</v>
      </c>
      <c r="F2835" s="125">
        <f t="shared" si="89"/>
        <v>0</v>
      </c>
      <c r="G2835" s="123"/>
    </row>
    <row r="2836" spans="2:7" x14ac:dyDescent="0.2">
      <c r="B2836" s="124"/>
      <c r="C2836" s="126"/>
      <c r="D2836" s="124"/>
      <c r="E2836" s="121">
        <f t="shared" si="88"/>
        <v>0</v>
      </c>
      <c r="F2836" s="125">
        <f t="shared" si="89"/>
        <v>0</v>
      </c>
      <c r="G2836" s="123"/>
    </row>
    <row r="2837" spans="2:7" x14ac:dyDescent="0.2">
      <c r="B2837" s="124"/>
      <c r="C2837" s="126"/>
      <c r="D2837" s="124"/>
      <c r="E2837" s="121">
        <f t="shared" si="88"/>
        <v>0</v>
      </c>
      <c r="F2837" s="125">
        <f t="shared" si="89"/>
        <v>0</v>
      </c>
      <c r="G2837" s="123"/>
    </row>
    <row r="2838" spans="2:7" x14ac:dyDescent="0.2">
      <c r="B2838" s="124"/>
      <c r="C2838" s="126"/>
      <c r="D2838" s="124"/>
      <c r="E2838" s="121">
        <f t="shared" si="88"/>
        <v>0</v>
      </c>
      <c r="F2838" s="125">
        <f t="shared" si="89"/>
        <v>0</v>
      </c>
      <c r="G2838" s="123"/>
    </row>
    <row r="2839" spans="2:7" x14ac:dyDescent="0.2">
      <c r="B2839" s="124"/>
      <c r="C2839" s="126"/>
      <c r="D2839" s="124"/>
      <c r="E2839" s="121">
        <f t="shared" si="88"/>
        <v>0</v>
      </c>
      <c r="F2839" s="125">
        <f t="shared" si="89"/>
        <v>0</v>
      </c>
      <c r="G2839" s="123"/>
    </row>
    <row r="2840" spans="2:7" x14ac:dyDescent="0.2">
      <c r="B2840" s="124"/>
      <c r="C2840" s="126"/>
      <c r="D2840" s="124"/>
      <c r="E2840" s="121">
        <f t="shared" si="88"/>
        <v>0</v>
      </c>
      <c r="F2840" s="125">
        <f t="shared" si="89"/>
        <v>0</v>
      </c>
      <c r="G2840" s="123"/>
    </row>
    <row r="2841" spans="2:7" x14ac:dyDescent="0.2">
      <c r="B2841" s="124"/>
      <c r="C2841" s="126"/>
      <c r="D2841" s="124"/>
      <c r="E2841" s="121">
        <f t="shared" si="88"/>
        <v>0</v>
      </c>
      <c r="F2841" s="125">
        <f t="shared" si="89"/>
        <v>0</v>
      </c>
      <c r="G2841" s="123"/>
    </row>
    <row r="2842" spans="2:7" x14ac:dyDescent="0.2">
      <c r="B2842" s="124"/>
      <c r="C2842" s="126"/>
      <c r="D2842" s="124"/>
      <c r="E2842" s="121">
        <f t="shared" si="88"/>
        <v>0</v>
      </c>
      <c r="F2842" s="125">
        <f t="shared" si="89"/>
        <v>0</v>
      </c>
      <c r="G2842" s="123"/>
    </row>
    <row r="2843" spans="2:7" x14ac:dyDescent="0.2">
      <c r="B2843" s="124"/>
      <c r="C2843" s="126"/>
      <c r="D2843" s="124"/>
      <c r="E2843" s="121">
        <f t="shared" si="88"/>
        <v>0</v>
      </c>
      <c r="F2843" s="125">
        <f t="shared" si="89"/>
        <v>0</v>
      </c>
      <c r="G2843" s="123"/>
    </row>
    <row r="2844" spans="2:7" x14ac:dyDescent="0.2">
      <c r="B2844" s="124"/>
      <c r="C2844" s="126"/>
      <c r="D2844" s="124"/>
      <c r="E2844" s="121">
        <f t="shared" si="88"/>
        <v>0</v>
      </c>
      <c r="F2844" s="125">
        <f t="shared" si="89"/>
        <v>0</v>
      </c>
      <c r="G2844" s="123"/>
    </row>
    <row r="2845" spans="2:7" x14ac:dyDescent="0.2">
      <c r="B2845" s="124"/>
      <c r="C2845" s="126"/>
      <c r="D2845" s="124"/>
      <c r="E2845" s="121">
        <f t="shared" si="88"/>
        <v>0</v>
      </c>
      <c r="F2845" s="125">
        <f t="shared" si="89"/>
        <v>0</v>
      </c>
      <c r="G2845" s="123"/>
    </row>
    <row r="2846" spans="2:7" x14ac:dyDescent="0.2">
      <c r="B2846" s="124"/>
      <c r="C2846" s="126"/>
      <c r="D2846" s="124"/>
      <c r="E2846" s="121">
        <f t="shared" si="88"/>
        <v>0</v>
      </c>
      <c r="F2846" s="125">
        <f t="shared" si="89"/>
        <v>0</v>
      </c>
      <c r="G2846" s="123"/>
    </row>
    <row r="2847" spans="2:7" x14ac:dyDescent="0.2">
      <c r="B2847" s="124"/>
      <c r="C2847" s="126"/>
      <c r="D2847" s="124"/>
      <c r="E2847" s="121">
        <f t="shared" si="88"/>
        <v>0</v>
      </c>
      <c r="F2847" s="125">
        <f t="shared" si="89"/>
        <v>0</v>
      </c>
      <c r="G2847" s="123"/>
    </row>
    <row r="2848" spans="2:7" x14ac:dyDescent="0.2">
      <c r="B2848" s="124"/>
      <c r="C2848" s="126"/>
      <c r="D2848" s="124"/>
      <c r="E2848" s="121">
        <f t="shared" si="88"/>
        <v>0</v>
      </c>
      <c r="F2848" s="125">
        <f t="shared" si="89"/>
        <v>0</v>
      </c>
      <c r="G2848" s="123"/>
    </row>
    <row r="2849" spans="2:7" x14ac:dyDescent="0.2">
      <c r="B2849" s="124"/>
      <c r="C2849" s="126"/>
      <c r="D2849" s="124"/>
      <c r="E2849" s="121">
        <f t="shared" si="88"/>
        <v>0</v>
      </c>
      <c r="F2849" s="125">
        <f t="shared" si="89"/>
        <v>0</v>
      </c>
      <c r="G2849" s="123"/>
    </row>
    <row r="2850" spans="2:7" x14ac:dyDescent="0.2">
      <c r="B2850" s="124"/>
      <c r="C2850" s="126"/>
      <c r="D2850" s="124"/>
      <c r="E2850" s="121">
        <f t="shared" si="88"/>
        <v>0</v>
      </c>
      <c r="F2850" s="125">
        <f t="shared" si="89"/>
        <v>0</v>
      </c>
      <c r="G2850" s="123"/>
    </row>
    <row r="2851" spans="2:7" x14ac:dyDescent="0.2">
      <c r="B2851" s="124"/>
      <c r="C2851" s="126"/>
      <c r="D2851" s="124"/>
      <c r="E2851" s="121">
        <f t="shared" si="88"/>
        <v>0</v>
      </c>
      <c r="F2851" s="125">
        <f t="shared" si="89"/>
        <v>0</v>
      </c>
      <c r="G2851" s="123"/>
    </row>
    <row r="2852" spans="2:7" x14ac:dyDescent="0.2">
      <c r="B2852" s="124"/>
      <c r="C2852" s="126"/>
      <c r="D2852" s="124"/>
      <c r="E2852" s="121">
        <f t="shared" si="88"/>
        <v>0</v>
      </c>
      <c r="F2852" s="125">
        <f t="shared" si="89"/>
        <v>0</v>
      </c>
      <c r="G2852" s="123"/>
    </row>
    <row r="2853" spans="2:7" x14ac:dyDescent="0.2">
      <c r="B2853" s="124"/>
      <c r="C2853" s="126"/>
      <c r="D2853" s="124"/>
      <c r="E2853" s="121">
        <f t="shared" si="88"/>
        <v>0</v>
      </c>
      <c r="F2853" s="125">
        <f t="shared" si="89"/>
        <v>0</v>
      </c>
      <c r="G2853" s="123"/>
    </row>
    <row r="2854" spans="2:7" x14ac:dyDescent="0.2">
      <c r="B2854" s="124"/>
      <c r="C2854" s="126"/>
      <c r="D2854" s="124"/>
      <c r="E2854" s="121">
        <f t="shared" si="88"/>
        <v>0</v>
      </c>
      <c r="F2854" s="125">
        <f t="shared" si="89"/>
        <v>0</v>
      </c>
      <c r="G2854" s="123"/>
    </row>
    <row r="2855" spans="2:7" x14ac:dyDescent="0.2">
      <c r="B2855" s="124"/>
      <c r="C2855" s="126"/>
      <c r="D2855" s="124"/>
      <c r="E2855" s="121">
        <f t="shared" si="88"/>
        <v>0</v>
      </c>
      <c r="F2855" s="125">
        <f t="shared" si="89"/>
        <v>0</v>
      </c>
      <c r="G2855" s="123"/>
    </row>
    <row r="2856" spans="2:7" x14ac:dyDescent="0.2">
      <c r="B2856" s="124"/>
      <c r="C2856" s="126"/>
      <c r="D2856" s="124"/>
      <c r="E2856" s="121">
        <f t="shared" si="88"/>
        <v>0</v>
      </c>
      <c r="F2856" s="125">
        <f t="shared" si="89"/>
        <v>0</v>
      </c>
      <c r="G2856" s="123"/>
    </row>
    <row r="2857" spans="2:7" x14ac:dyDescent="0.2">
      <c r="B2857" s="124"/>
      <c r="C2857" s="126"/>
      <c r="D2857" s="124"/>
      <c r="E2857" s="121">
        <f t="shared" si="88"/>
        <v>0</v>
      </c>
      <c r="F2857" s="125">
        <f t="shared" si="89"/>
        <v>0</v>
      </c>
      <c r="G2857" s="123"/>
    </row>
    <row r="2858" spans="2:7" x14ac:dyDescent="0.2">
      <c r="B2858" s="124"/>
      <c r="C2858" s="126"/>
      <c r="D2858" s="124"/>
      <c r="E2858" s="121">
        <f t="shared" si="88"/>
        <v>0</v>
      </c>
      <c r="F2858" s="125">
        <f t="shared" si="89"/>
        <v>0</v>
      </c>
      <c r="G2858" s="123"/>
    </row>
    <row r="2859" spans="2:7" x14ac:dyDescent="0.2">
      <c r="B2859" s="124"/>
      <c r="C2859" s="126"/>
      <c r="D2859" s="124"/>
      <c r="E2859" s="121">
        <f t="shared" si="88"/>
        <v>0</v>
      </c>
      <c r="F2859" s="125">
        <f t="shared" si="89"/>
        <v>0</v>
      </c>
      <c r="G2859" s="123"/>
    </row>
    <row r="2860" spans="2:7" x14ac:dyDescent="0.2">
      <c r="B2860" s="124"/>
      <c r="C2860" s="126"/>
      <c r="D2860" s="124"/>
      <c r="E2860" s="121">
        <f t="shared" si="88"/>
        <v>0</v>
      </c>
      <c r="F2860" s="125">
        <f t="shared" si="89"/>
        <v>0</v>
      </c>
      <c r="G2860" s="123"/>
    </row>
    <row r="2861" spans="2:7" x14ac:dyDescent="0.2">
      <c r="B2861" s="124"/>
      <c r="C2861" s="126"/>
      <c r="D2861" s="124"/>
      <c r="E2861" s="121">
        <f t="shared" si="88"/>
        <v>0</v>
      </c>
      <c r="F2861" s="125">
        <f t="shared" si="89"/>
        <v>0</v>
      </c>
      <c r="G2861" s="123"/>
    </row>
    <row r="2862" spans="2:7" x14ac:dyDescent="0.2">
      <c r="B2862" s="124"/>
      <c r="C2862" s="126"/>
      <c r="D2862" s="124"/>
      <c r="E2862" s="121">
        <f t="shared" si="88"/>
        <v>0</v>
      </c>
      <c r="F2862" s="125">
        <f t="shared" si="89"/>
        <v>0</v>
      </c>
      <c r="G2862" s="123"/>
    </row>
    <row r="2863" spans="2:7" x14ac:dyDescent="0.2">
      <c r="B2863" s="124"/>
      <c r="C2863" s="126"/>
      <c r="D2863" s="124"/>
      <c r="E2863" s="121">
        <f t="shared" si="88"/>
        <v>0</v>
      </c>
      <c r="F2863" s="125">
        <f t="shared" si="89"/>
        <v>0</v>
      </c>
      <c r="G2863" s="123"/>
    </row>
    <row r="2864" spans="2:7" x14ac:dyDescent="0.2">
      <c r="B2864" s="124"/>
      <c r="C2864" s="126"/>
      <c r="D2864" s="124"/>
      <c r="E2864" s="121">
        <f t="shared" si="88"/>
        <v>0</v>
      </c>
      <c r="F2864" s="125">
        <f t="shared" si="89"/>
        <v>0</v>
      </c>
      <c r="G2864" s="123"/>
    </row>
    <row r="2865" spans="2:7" x14ac:dyDescent="0.2">
      <c r="B2865" s="124"/>
      <c r="C2865" s="126"/>
      <c r="D2865" s="124"/>
      <c r="E2865" s="121">
        <f t="shared" si="88"/>
        <v>0</v>
      </c>
      <c r="F2865" s="125">
        <f t="shared" si="89"/>
        <v>0</v>
      </c>
      <c r="G2865" s="123"/>
    </row>
    <row r="2866" spans="2:7" x14ac:dyDescent="0.2">
      <c r="B2866" s="124"/>
      <c r="C2866" s="126"/>
      <c r="D2866" s="124"/>
      <c r="E2866" s="121">
        <f t="shared" si="88"/>
        <v>0</v>
      </c>
      <c r="F2866" s="125">
        <f t="shared" si="89"/>
        <v>0</v>
      </c>
      <c r="G2866" s="123"/>
    </row>
    <row r="2867" spans="2:7" x14ac:dyDescent="0.2">
      <c r="B2867" s="124"/>
      <c r="C2867" s="126"/>
      <c r="D2867" s="124"/>
      <c r="E2867" s="121">
        <f t="shared" si="88"/>
        <v>0</v>
      </c>
      <c r="F2867" s="125">
        <f t="shared" si="89"/>
        <v>0</v>
      </c>
      <c r="G2867" s="123"/>
    </row>
    <row r="2868" spans="2:7" x14ac:dyDescent="0.2">
      <c r="B2868" s="124"/>
      <c r="C2868" s="126"/>
      <c r="D2868" s="124"/>
      <c r="E2868" s="121">
        <f t="shared" si="88"/>
        <v>0</v>
      </c>
      <c r="F2868" s="125">
        <f t="shared" si="89"/>
        <v>0</v>
      </c>
      <c r="G2868" s="123"/>
    </row>
    <row r="2869" spans="2:7" x14ac:dyDescent="0.2">
      <c r="B2869" s="124"/>
      <c r="C2869" s="126"/>
      <c r="D2869" s="124"/>
      <c r="E2869" s="121">
        <f t="shared" ref="E2869:E2932" si="90">IFERROR(VLOOKUP(C2869,GILookup,2,FALSE),0)</f>
        <v>0</v>
      </c>
      <c r="F2869" s="125">
        <f t="shared" ref="F2869:F2932" si="91">SUM(E2869*D2869)</f>
        <v>0</v>
      </c>
      <c r="G2869" s="123"/>
    </row>
    <row r="2870" spans="2:7" x14ac:dyDescent="0.2">
      <c r="B2870" s="124"/>
      <c r="C2870" s="126"/>
      <c r="D2870" s="124"/>
      <c r="E2870" s="121">
        <f t="shared" si="90"/>
        <v>0</v>
      </c>
      <c r="F2870" s="125">
        <f t="shared" si="91"/>
        <v>0</v>
      </c>
      <c r="G2870" s="123"/>
    </row>
    <row r="2871" spans="2:7" x14ac:dyDescent="0.2">
      <c r="B2871" s="124"/>
      <c r="C2871" s="126"/>
      <c r="D2871" s="124"/>
      <c r="E2871" s="121">
        <f t="shared" si="90"/>
        <v>0</v>
      </c>
      <c r="F2871" s="125">
        <f t="shared" si="91"/>
        <v>0</v>
      </c>
      <c r="G2871" s="123"/>
    </row>
    <row r="2872" spans="2:7" x14ac:dyDescent="0.2">
      <c r="B2872" s="124"/>
      <c r="C2872" s="126"/>
      <c r="D2872" s="124"/>
      <c r="E2872" s="121">
        <f t="shared" si="90"/>
        <v>0</v>
      </c>
      <c r="F2872" s="125">
        <f t="shared" si="91"/>
        <v>0</v>
      </c>
      <c r="G2872" s="123"/>
    </row>
    <row r="2873" spans="2:7" x14ac:dyDescent="0.2">
      <c r="B2873" s="124"/>
      <c r="C2873" s="126"/>
      <c r="D2873" s="124"/>
      <c r="E2873" s="121">
        <f t="shared" si="90"/>
        <v>0</v>
      </c>
      <c r="F2873" s="125">
        <f t="shared" si="91"/>
        <v>0</v>
      </c>
      <c r="G2873" s="123"/>
    </row>
    <row r="2874" spans="2:7" x14ac:dyDescent="0.2">
      <c r="B2874" s="124"/>
      <c r="C2874" s="126"/>
      <c r="D2874" s="124"/>
      <c r="E2874" s="121">
        <f t="shared" si="90"/>
        <v>0</v>
      </c>
      <c r="F2874" s="125">
        <f t="shared" si="91"/>
        <v>0</v>
      </c>
      <c r="G2874" s="123"/>
    </row>
    <row r="2875" spans="2:7" x14ac:dyDescent="0.2">
      <c r="B2875" s="124"/>
      <c r="C2875" s="126"/>
      <c r="D2875" s="124"/>
      <c r="E2875" s="121">
        <f t="shared" si="90"/>
        <v>0</v>
      </c>
      <c r="F2875" s="125">
        <f t="shared" si="91"/>
        <v>0</v>
      </c>
      <c r="G2875" s="123"/>
    </row>
    <row r="2876" spans="2:7" x14ac:dyDescent="0.2">
      <c r="B2876" s="124"/>
      <c r="C2876" s="126"/>
      <c r="D2876" s="124"/>
      <c r="E2876" s="121">
        <f t="shared" si="90"/>
        <v>0</v>
      </c>
      <c r="F2876" s="125">
        <f t="shared" si="91"/>
        <v>0</v>
      </c>
      <c r="G2876" s="123"/>
    </row>
    <row r="2877" spans="2:7" x14ac:dyDescent="0.2">
      <c r="B2877" s="124"/>
      <c r="C2877" s="126"/>
      <c r="D2877" s="124"/>
      <c r="E2877" s="121">
        <f t="shared" si="90"/>
        <v>0</v>
      </c>
      <c r="F2877" s="125">
        <f t="shared" si="91"/>
        <v>0</v>
      </c>
      <c r="G2877" s="123"/>
    </row>
    <row r="2878" spans="2:7" x14ac:dyDescent="0.2">
      <c r="B2878" s="124"/>
      <c r="C2878" s="126"/>
      <c r="D2878" s="124"/>
      <c r="E2878" s="121">
        <f t="shared" si="90"/>
        <v>0</v>
      </c>
      <c r="F2878" s="125">
        <f t="shared" si="91"/>
        <v>0</v>
      </c>
      <c r="G2878" s="123"/>
    </row>
    <row r="2879" spans="2:7" x14ac:dyDescent="0.2">
      <c r="B2879" s="124"/>
      <c r="C2879" s="126"/>
      <c r="D2879" s="124"/>
      <c r="E2879" s="121">
        <f t="shared" si="90"/>
        <v>0</v>
      </c>
      <c r="F2879" s="125">
        <f t="shared" si="91"/>
        <v>0</v>
      </c>
      <c r="G2879" s="123"/>
    </row>
    <row r="2880" spans="2:7" x14ac:dyDescent="0.2">
      <c r="B2880" s="124"/>
      <c r="C2880" s="126"/>
      <c r="D2880" s="124"/>
      <c r="E2880" s="121">
        <f t="shared" si="90"/>
        <v>0</v>
      </c>
      <c r="F2880" s="125">
        <f t="shared" si="91"/>
        <v>0</v>
      </c>
      <c r="G2880" s="123"/>
    </row>
    <row r="2881" spans="2:7" x14ac:dyDescent="0.2">
      <c r="B2881" s="124"/>
      <c r="C2881" s="126"/>
      <c r="D2881" s="124"/>
      <c r="E2881" s="121">
        <f t="shared" si="90"/>
        <v>0</v>
      </c>
      <c r="F2881" s="125">
        <f t="shared" si="91"/>
        <v>0</v>
      </c>
      <c r="G2881" s="123"/>
    </row>
    <row r="2882" spans="2:7" x14ac:dyDescent="0.2">
      <c r="B2882" s="124"/>
      <c r="C2882" s="126"/>
      <c r="D2882" s="124"/>
      <c r="E2882" s="121">
        <f t="shared" si="90"/>
        <v>0</v>
      </c>
      <c r="F2882" s="125">
        <f t="shared" si="91"/>
        <v>0</v>
      </c>
      <c r="G2882" s="123"/>
    </row>
    <row r="2883" spans="2:7" x14ac:dyDescent="0.2">
      <c r="B2883" s="124"/>
      <c r="C2883" s="126"/>
      <c r="D2883" s="124"/>
      <c r="E2883" s="121">
        <f t="shared" si="90"/>
        <v>0</v>
      </c>
      <c r="F2883" s="125">
        <f t="shared" si="91"/>
        <v>0</v>
      </c>
      <c r="G2883" s="123"/>
    </row>
    <row r="2884" spans="2:7" x14ac:dyDescent="0.2">
      <c r="B2884" s="124"/>
      <c r="C2884" s="126"/>
      <c r="D2884" s="124"/>
      <c r="E2884" s="121">
        <f t="shared" si="90"/>
        <v>0</v>
      </c>
      <c r="F2884" s="125">
        <f t="shared" si="91"/>
        <v>0</v>
      </c>
      <c r="G2884" s="123"/>
    </row>
    <row r="2885" spans="2:7" x14ac:dyDescent="0.2">
      <c r="B2885" s="124"/>
      <c r="C2885" s="126"/>
      <c r="D2885" s="124"/>
      <c r="E2885" s="121">
        <f t="shared" si="90"/>
        <v>0</v>
      </c>
      <c r="F2885" s="125">
        <f t="shared" si="91"/>
        <v>0</v>
      </c>
      <c r="G2885" s="123"/>
    </row>
    <row r="2886" spans="2:7" x14ac:dyDescent="0.2">
      <c r="B2886" s="124"/>
      <c r="C2886" s="126"/>
      <c r="D2886" s="124"/>
      <c r="E2886" s="121">
        <f t="shared" si="90"/>
        <v>0</v>
      </c>
      <c r="F2886" s="125">
        <f t="shared" si="91"/>
        <v>0</v>
      </c>
      <c r="G2886" s="123"/>
    </row>
    <row r="2887" spans="2:7" x14ac:dyDescent="0.2">
      <c r="B2887" s="124"/>
      <c r="C2887" s="126"/>
      <c r="D2887" s="124"/>
      <c r="E2887" s="121">
        <f t="shared" si="90"/>
        <v>0</v>
      </c>
      <c r="F2887" s="125">
        <f t="shared" si="91"/>
        <v>0</v>
      </c>
      <c r="G2887" s="123"/>
    </row>
    <row r="2888" spans="2:7" x14ac:dyDescent="0.2">
      <c r="B2888" s="124"/>
      <c r="C2888" s="126"/>
      <c r="D2888" s="124"/>
      <c r="E2888" s="121">
        <f t="shared" si="90"/>
        <v>0</v>
      </c>
      <c r="F2888" s="125">
        <f t="shared" si="91"/>
        <v>0</v>
      </c>
      <c r="G2888" s="123"/>
    </row>
    <row r="2889" spans="2:7" x14ac:dyDescent="0.2">
      <c r="B2889" s="124"/>
      <c r="C2889" s="126"/>
      <c r="D2889" s="124"/>
      <c r="E2889" s="121">
        <f t="shared" si="90"/>
        <v>0</v>
      </c>
      <c r="F2889" s="125">
        <f t="shared" si="91"/>
        <v>0</v>
      </c>
      <c r="G2889" s="123"/>
    </row>
    <row r="2890" spans="2:7" x14ac:dyDescent="0.2">
      <c r="B2890" s="124"/>
      <c r="C2890" s="126"/>
      <c r="D2890" s="124"/>
      <c r="E2890" s="121">
        <f t="shared" si="90"/>
        <v>0</v>
      </c>
      <c r="F2890" s="125">
        <f t="shared" si="91"/>
        <v>0</v>
      </c>
      <c r="G2890" s="123"/>
    </row>
    <row r="2891" spans="2:7" x14ac:dyDescent="0.2">
      <c r="B2891" s="124"/>
      <c r="C2891" s="126"/>
      <c r="D2891" s="124"/>
      <c r="E2891" s="121">
        <f t="shared" si="90"/>
        <v>0</v>
      </c>
      <c r="F2891" s="125">
        <f t="shared" si="91"/>
        <v>0</v>
      </c>
      <c r="G2891" s="123"/>
    </row>
    <row r="2892" spans="2:7" x14ac:dyDescent="0.2">
      <c r="B2892" s="124"/>
      <c r="C2892" s="126"/>
      <c r="D2892" s="124"/>
      <c r="E2892" s="121">
        <f t="shared" si="90"/>
        <v>0</v>
      </c>
      <c r="F2892" s="125">
        <f t="shared" si="91"/>
        <v>0</v>
      </c>
      <c r="G2892" s="123"/>
    </row>
    <row r="2893" spans="2:7" x14ac:dyDescent="0.2">
      <c r="B2893" s="124"/>
      <c r="C2893" s="126"/>
      <c r="D2893" s="124"/>
      <c r="E2893" s="121">
        <f t="shared" si="90"/>
        <v>0</v>
      </c>
      <c r="F2893" s="125">
        <f t="shared" si="91"/>
        <v>0</v>
      </c>
      <c r="G2893" s="123"/>
    </row>
    <row r="2894" spans="2:7" x14ac:dyDescent="0.2">
      <c r="B2894" s="124"/>
      <c r="C2894" s="126"/>
      <c r="D2894" s="124"/>
      <c r="E2894" s="121">
        <f t="shared" si="90"/>
        <v>0</v>
      </c>
      <c r="F2894" s="125">
        <f t="shared" si="91"/>
        <v>0</v>
      </c>
      <c r="G2894" s="123"/>
    </row>
    <row r="2895" spans="2:7" x14ac:dyDescent="0.2">
      <c r="B2895" s="124"/>
      <c r="C2895" s="126"/>
      <c r="D2895" s="124"/>
      <c r="E2895" s="121">
        <f t="shared" si="90"/>
        <v>0</v>
      </c>
      <c r="F2895" s="125">
        <f t="shared" si="91"/>
        <v>0</v>
      </c>
      <c r="G2895" s="123"/>
    </row>
    <row r="2896" spans="2:7" x14ac:dyDescent="0.2">
      <c r="B2896" s="124"/>
      <c r="C2896" s="126"/>
      <c r="D2896" s="124"/>
      <c r="E2896" s="121">
        <f t="shared" si="90"/>
        <v>0</v>
      </c>
      <c r="F2896" s="125">
        <f t="shared" si="91"/>
        <v>0</v>
      </c>
      <c r="G2896" s="123"/>
    </row>
    <row r="2897" spans="2:7" x14ac:dyDescent="0.2">
      <c r="B2897" s="124"/>
      <c r="C2897" s="126"/>
      <c r="D2897" s="124"/>
      <c r="E2897" s="121">
        <f t="shared" si="90"/>
        <v>0</v>
      </c>
      <c r="F2897" s="125">
        <f t="shared" si="91"/>
        <v>0</v>
      </c>
      <c r="G2897" s="123"/>
    </row>
    <row r="2898" spans="2:7" x14ac:dyDescent="0.2">
      <c r="B2898" s="124"/>
      <c r="C2898" s="126"/>
      <c r="D2898" s="124"/>
      <c r="E2898" s="121">
        <f t="shared" si="90"/>
        <v>0</v>
      </c>
      <c r="F2898" s="125">
        <f t="shared" si="91"/>
        <v>0</v>
      </c>
      <c r="G2898" s="123"/>
    </row>
    <row r="2899" spans="2:7" x14ac:dyDescent="0.2">
      <c r="B2899" s="124"/>
      <c r="C2899" s="126"/>
      <c r="D2899" s="124"/>
      <c r="E2899" s="121">
        <f t="shared" si="90"/>
        <v>0</v>
      </c>
      <c r="F2899" s="125">
        <f t="shared" si="91"/>
        <v>0</v>
      </c>
      <c r="G2899" s="123"/>
    </row>
    <row r="2900" spans="2:7" x14ac:dyDescent="0.2">
      <c r="B2900" s="124"/>
      <c r="C2900" s="126"/>
      <c r="D2900" s="124"/>
      <c r="E2900" s="121">
        <f t="shared" si="90"/>
        <v>0</v>
      </c>
      <c r="F2900" s="125">
        <f t="shared" si="91"/>
        <v>0</v>
      </c>
      <c r="G2900" s="123"/>
    </row>
    <row r="2901" spans="2:7" x14ac:dyDescent="0.2">
      <c r="B2901" s="124"/>
      <c r="C2901" s="126"/>
      <c r="D2901" s="124"/>
      <c r="E2901" s="121">
        <f t="shared" si="90"/>
        <v>0</v>
      </c>
      <c r="F2901" s="125">
        <f t="shared" si="91"/>
        <v>0</v>
      </c>
      <c r="G2901" s="123"/>
    </row>
    <row r="2902" spans="2:7" x14ac:dyDescent="0.2">
      <c r="B2902" s="124"/>
      <c r="C2902" s="126"/>
      <c r="D2902" s="124"/>
      <c r="E2902" s="121">
        <f t="shared" si="90"/>
        <v>0</v>
      </c>
      <c r="F2902" s="125">
        <f t="shared" si="91"/>
        <v>0</v>
      </c>
      <c r="G2902" s="123"/>
    </row>
    <row r="2903" spans="2:7" x14ac:dyDescent="0.2">
      <c r="B2903" s="124"/>
      <c r="C2903" s="126"/>
      <c r="D2903" s="124"/>
      <c r="E2903" s="121">
        <f t="shared" si="90"/>
        <v>0</v>
      </c>
      <c r="F2903" s="125">
        <f t="shared" si="91"/>
        <v>0</v>
      </c>
      <c r="G2903" s="123"/>
    </row>
    <row r="2904" spans="2:7" x14ac:dyDescent="0.2">
      <c r="B2904" s="124"/>
      <c r="C2904" s="126"/>
      <c r="D2904" s="124"/>
      <c r="E2904" s="121">
        <f t="shared" si="90"/>
        <v>0</v>
      </c>
      <c r="F2904" s="125">
        <f t="shared" si="91"/>
        <v>0</v>
      </c>
      <c r="G2904" s="123"/>
    </row>
    <row r="2905" spans="2:7" x14ac:dyDescent="0.2">
      <c r="B2905" s="124"/>
      <c r="C2905" s="126"/>
      <c r="D2905" s="124"/>
      <c r="E2905" s="121">
        <f t="shared" si="90"/>
        <v>0</v>
      </c>
      <c r="F2905" s="125">
        <f t="shared" si="91"/>
        <v>0</v>
      </c>
      <c r="G2905" s="123"/>
    </row>
    <row r="2906" spans="2:7" x14ac:dyDescent="0.2">
      <c r="B2906" s="124"/>
      <c r="C2906" s="126"/>
      <c r="D2906" s="124"/>
      <c r="E2906" s="121">
        <f t="shared" si="90"/>
        <v>0</v>
      </c>
      <c r="F2906" s="125">
        <f t="shared" si="91"/>
        <v>0</v>
      </c>
      <c r="G2906" s="123"/>
    </row>
    <row r="2907" spans="2:7" x14ac:dyDescent="0.2">
      <c r="B2907" s="124"/>
      <c r="C2907" s="126"/>
      <c r="D2907" s="124"/>
      <c r="E2907" s="121">
        <f t="shared" si="90"/>
        <v>0</v>
      </c>
      <c r="F2907" s="125">
        <f t="shared" si="91"/>
        <v>0</v>
      </c>
      <c r="G2907" s="123"/>
    </row>
    <row r="2908" spans="2:7" x14ac:dyDescent="0.2">
      <c r="B2908" s="124"/>
      <c r="C2908" s="126"/>
      <c r="D2908" s="124"/>
      <c r="E2908" s="121">
        <f t="shared" si="90"/>
        <v>0</v>
      </c>
      <c r="F2908" s="125">
        <f t="shared" si="91"/>
        <v>0</v>
      </c>
      <c r="G2908" s="123"/>
    </row>
    <row r="2909" spans="2:7" x14ac:dyDescent="0.2">
      <c r="B2909" s="124"/>
      <c r="C2909" s="126"/>
      <c r="D2909" s="124"/>
      <c r="E2909" s="121">
        <f t="shared" si="90"/>
        <v>0</v>
      </c>
      <c r="F2909" s="125">
        <f t="shared" si="91"/>
        <v>0</v>
      </c>
      <c r="G2909" s="123"/>
    </row>
    <row r="2910" spans="2:7" x14ac:dyDescent="0.2">
      <c r="B2910" s="124"/>
      <c r="C2910" s="126"/>
      <c r="D2910" s="124"/>
      <c r="E2910" s="121">
        <f t="shared" si="90"/>
        <v>0</v>
      </c>
      <c r="F2910" s="125">
        <f t="shared" si="91"/>
        <v>0</v>
      </c>
      <c r="G2910" s="123"/>
    </row>
    <row r="2911" spans="2:7" x14ac:dyDescent="0.2">
      <c r="B2911" s="124"/>
      <c r="C2911" s="126"/>
      <c r="D2911" s="124"/>
      <c r="E2911" s="121">
        <f t="shared" si="90"/>
        <v>0</v>
      </c>
      <c r="F2911" s="125">
        <f t="shared" si="91"/>
        <v>0</v>
      </c>
      <c r="G2911" s="123"/>
    </row>
    <row r="2912" spans="2:7" x14ac:dyDescent="0.2">
      <c r="B2912" s="124"/>
      <c r="C2912" s="126"/>
      <c r="D2912" s="124"/>
      <c r="E2912" s="121">
        <f t="shared" si="90"/>
        <v>0</v>
      </c>
      <c r="F2912" s="125">
        <f t="shared" si="91"/>
        <v>0</v>
      </c>
      <c r="G2912" s="123"/>
    </row>
    <row r="2913" spans="2:7" x14ac:dyDescent="0.2">
      <c r="B2913" s="124"/>
      <c r="C2913" s="126"/>
      <c r="D2913" s="124"/>
      <c r="E2913" s="121">
        <f t="shared" si="90"/>
        <v>0</v>
      </c>
      <c r="F2913" s="125">
        <f t="shared" si="91"/>
        <v>0</v>
      </c>
      <c r="G2913" s="123"/>
    </row>
    <row r="2914" spans="2:7" x14ac:dyDescent="0.2">
      <c r="B2914" s="124"/>
      <c r="C2914" s="126"/>
      <c r="D2914" s="124"/>
      <c r="E2914" s="121">
        <f t="shared" si="90"/>
        <v>0</v>
      </c>
      <c r="F2914" s="125">
        <f t="shared" si="91"/>
        <v>0</v>
      </c>
      <c r="G2914" s="123"/>
    </row>
    <row r="2915" spans="2:7" x14ac:dyDescent="0.2">
      <c r="B2915" s="124"/>
      <c r="C2915" s="126"/>
      <c r="D2915" s="124"/>
      <c r="E2915" s="121">
        <f t="shared" si="90"/>
        <v>0</v>
      </c>
      <c r="F2915" s="125">
        <f t="shared" si="91"/>
        <v>0</v>
      </c>
      <c r="G2915" s="123"/>
    </row>
    <row r="2916" spans="2:7" x14ac:dyDescent="0.2">
      <c r="B2916" s="124"/>
      <c r="C2916" s="126"/>
      <c r="D2916" s="124"/>
      <c r="E2916" s="121">
        <f t="shared" si="90"/>
        <v>0</v>
      </c>
      <c r="F2916" s="125">
        <f t="shared" si="91"/>
        <v>0</v>
      </c>
      <c r="G2916" s="123"/>
    </row>
    <row r="2917" spans="2:7" x14ac:dyDescent="0.2">
      <c r="B2917" s="124"/>
      <c r="C2917" s="126"/>
      <c r="D2917" s="124"/>
      <c r="E2917" s="121">
        <f t="shared" si="90"/>
        <v>0</v>
      </c>
      <c r="F2917" s="125">
        <f t="shared" si="91"/>
        <v>0</v>
      </c>
      <c r="G2917" s="123"/>
    </row>
    <row r="2918" spans="2:7" x14ac:dyDescent="0.2">
      <c r="B2918" s="124"/>
      <c r="C2918" s="126"/>
      <c r="D2918" s="124"/>
      <c r="E2918" s="121">
        <f t="shared" si="90"/>
        <v>0</v>
      </c>
      <c r="F2918" s="125">
        <f t="shared" si="91"/>
        <v>0</v>
      </c>
      <c r="G2918" s="123"/>
    </row>
    <row r="2919" spans="2:7" x14ac:dyDescent="0.2">
      <c r="B2919" s="124"/>
      <c r="C2919" s="126"/>
      <c r="D2919" s="124"/>
      <c r="E2919" s="121">
        <f t="shared" si="90"/>
        <v>0</v>
      </c>
      <c r="F2919" s="125">
        <f t="shared" si="91"/>
        <v>0</v>
      </c>
      <c r="G2919" s="123"/>
    </row>
    <row r="2920" spans="2:7" x14ac:dyDescent="0.2">
      <c r="B2920" s="124"/>
      <c r="C2920" s="126"/>
      <c r="D2920" s="124"/>
      <c r="E2920" s="121">
        <f t="shared" si="90"/>
        <v>0</v>
      </c>
      <c r="F2920" s="125">
        <f t="shared" si="91"/>
        <v>0</v>
      </c>
      <c r="G2920" s="123"/>
    </row>
    <row r="2921" spans="2:7" x14ac:dyDescent="0.2">
      <c r="B2921" s="124"/>
      <c r="C2921" s="126"/>
      <c r="D2921" s="124"/>
      <c r="E2921" s="121">
        <f t="shared" si="90"/>
        <v>0</v>
      </c>
      <c r="F2921" s="125">
        <f t="shared" si="91"/>
        <v>0</v>
      </c>
      <c r="G2921" s="123"/>
    </row>
    <row r="2922" spans="2:7" x14ac:dyDescent="0.2">
      <c r="B2922" s="124"/>
      <c r="C2922" s="126"/>
      <c r="D2922" s="124"/>
      <c r="E2922" s="121">
        <f t="shared" si="90"/>
        <v>0</v>
      </c>
      <c r="F2922" s="125">
        <f t="shared" si="91"/>
        <v>0</v>
      </c>
      <c r="G2922" s="123"/>
    </row>
    <row r="2923" spans="2:7" x14ac:dyDescent="0.2">
      <c r="B2923" s="124"/>
      <c r="C2923" s="126"/>
      <c r="D2923" s="124"/>
      <c r="E2923" s="121">
        <f t="shared" si="90"/>
        <v>0</v>
      </c>
      <c r="F2923" s="125">
        <f t="shared" si="91"/>
        <v>0</v>
      </c>
      <c r="G2923" s="123"/>
    </row>
    <row r="2924" spans="2:7" x14ac:dyDescent="0.2">
      <c r="B2924" s="124"/>
      <c r="C2924" s="126"/>
      <c r="D2924" s="124"/>
      <c r="E2924" s="121">
        <f t="shared" si="90"/>
        <v>0</v>
      </c>
      <c r="F2924" s="125">
        <f t="shared" si="91"/>
        <v>0</v>
      </c>
      <c r="G2924" s="123"/>
    </row>
    <row r="2925" spans="2:7" x14ac:dyDescent="0.2">
      <c r="B2925" s="124"/>
      <c r="C2925" s="126"/>
      <c r="D2925" s="124"/>
      <c r="E2925" s="121">
        <f t="shared" si="90"/>
        <v>0</v>
      </c>
      <c r="F2925" s="125">
        <f t="shared" si="91"/>
        <v>0</v>
      </c>
      <c r="G2925" s="123"/>
    </row>
    <row r="2926" spans="2:7" x14ac:dyDescent="0.2">
      <c r="B2926" s="124"/>
      <c r="C2926" s="126"/>
      <c r="D2926" s="124"/>
      <c r="E2926" s="121">
        <f t="shared" si="90"/>
        <v>0</v>
      </c>
      <c r="F2926" s="125">
        <f t="shared" si="91"/>
        <v>0</v>
      </c>
      <c r="G2926" s="123"/>
    </row>
    <row r="2927" spans="2:7" x14ac:dyDescent="0.2">
      <c r="B2927" s="124"/>
      <c r="C2927" s="126"/>
      <c r="D2927" s="124"/>
      <c r="E2927" s="121">
        <f t="shared" si="90"/>
        <v>0</v>
      </c>
      <c r="F2927" s="125">
        <f t="shared" si="91"/>
        <v>0</v>
      </c>
      <c r="G2927" s="123"/>
    </row>
    <row r="2928" spans="2:7" x14ac:dyDescent="0.2">
      <c r="B2928" s="124"/>
      <c r="C2928" s="126"/>
      <c r="D2928" s="124"/>
      <c r="E2928" s="121">
        <f t="shared" si="90"/>
        <v>0</v>
      </c>
      <c r="F2928" s="125">
        <f t="shared" si="91"/>
        <v>0</v>
      </c>
      <c r="G2928" s="123"/>
    </row>
    <row r="2929" spans="2:7" x14ac:dyDescent="0.2">
      <c r="B2929" s="124"/>
      <c r="C2929" s="126"/>
      <c r="D2929" s="124"/>
      <c r="E2929" s="121">
        <f t="shared" si="90"/>
        <v>0</v>
      </c>
      <c r="F2929" s="125">
        <f t="shared" si="91"/>
        <v>0</v>
      </c>
      <c r="G2929" s="123"/>
    </row>
    <row r="2930" spans="2:7" x14ac:dyDescent="0.2">
      <c r="B2930" s="124"/>
      <c r="C2930" s="126"/>
      <c r="D2930" s="124"/>
      <c r="E2930" s="121">
        <f t="shared" si="90"/>
        <v>0</v>
      </c>
      <c r="F2930" s="125">
        <f t="shared" si="91"/>
        <v>0</v>
      </c>
      <c r="G2930" s="123"/>
    </row>
    <row r="2931" spans="2:7" x14ac:dyDescent="0.2">
      <c r="B2931" s="124"/>
      <c r="C2931" s="126"/>
      <c r="D2931" s="124"/>
      <c r="E2931" s="121">
        <f t="shared" si="90"/>
        <v>0</v>
      </c>
      <c r="F2931" s="125">
        <f t="shared" si="91"/>
        <v>0</v>
      </c>
      <c r="G2931" s="123"/>
    </row>
    <row r="2932" spans="2:7" x14ac:dyDescent="0.2">
      <c r="B2932" s="124"/>
      <c r="C2932" s="126"/>
      <c r="D2932" s="124"/>
      <c r="E2932" s="121">
        <f t="shared" si="90"/>
        <v>0</v>
      </c>
      <c r="F2932" s="125">
        <f t="shared" si="91"/>
        <v>0</v>
      </c>
      <c r="G2932" s="123"/>
    </row>
    <row r="2933" spans="2:7" x14ac:dyDescent="0.2">
      <c r="B2933" s="124"/>
      <c r="C2933" s="126"/>
      <c r="D2933" s="124"/>
      <c r="E2933" s="121">
        <f t="shared" ref="E2933:E2996" si="92">IFERROR(VLOOKUP(C2933,GILookup,2,FALSE),0)</f>
        <v>0</v>
      </c>
      <c r="F2933" s="125">
        <f t="shared" ref="F2933:F2996" si="93">SUM(E2933*D2933)</f>
        <v>0</v>
      </c>
      <c r="G2933" s="123"/>
    </row>
    <row r="2934" spans="2:7" x14ac:dyDescent="0.2">
      <c r="B2934" s="124"/>
      <c r="C2934" s="126"/>
      <c r="D2934" s="124"/>
      <c r="E2934" s="121">
        <f t="shared" si="92"/>
        <v>0</v>
      </c>
      <c r="F2934" s="125">
        <f t="shared" si="93"/>
        <v>0</v>
      </c>
      <c r="G2934" s="123"/>
    </row>
    <row r="2935" spans="2:7" x14ac:dyDescent="0.2">
      <c r="B2935" s="124"/>
      <c r="C2935" s="126"/>
      <c r="D2935" s="124"/>
      <c r="E2935" s="121">
        <f t="shared" si="92"/>
        <v>0</v>
      </c>
      <c r="F2935" s="125">
        <f t="shared" si="93"/>
        <v>0</v>
      </c>
      <c r="G2935" s="123"/>
    </row>
    <row r="2936" spans="2:7" x14ac:dyDescent="0.2">
      <c r="B2936" s="124"/>
      <c r="C2936" s="126"/>
      <c r="D2936" s="124"/>
      <c r="E2936" s="121">
        <f t="shared" si="92"/>
        <v>0</v>
      </c>
      <c r="F2936" s="125">
        <f t="shared" si="93"/>
        <v>0</v>
      </c>
      <c r="G2936" s="123"/>
    </row>
    <row r="2937" spans="2:7" x14ac:dyDescent="0.2">
      <c r="B2937" s="124"/>
      <c r="C2937" s="126"/>
      <c r="D2937" s="124"/>
      <c r="E2937" s="121">
        <f t="shared" si="92"/>
        <v>0</v>
      </c>
      <c r="F2937" s="125">
        <f t="shared" si="93"/>
        <v>0</v>
      </c>
      <c r="G2937" s="123"/>
    </row>
    <row r="2938" spans="2:7" x14ac:dyDescent="0.2">
      <c r="B2938" s="124"/>
      <c r="C2938" s="126"/>
      <c r="D2938" s="124"/>
      <c r="E2938" s="121">
        <f t="shared" si="92"/>
        <v>0</v>
      </c>
      <c r="F2938" s="125">
        <f t="shared" si="93"/>
        <v>0</v>
      </c>
      <c r="G2938" s="123"/>
    </row>
    <row r="2939" spans="2:7" x14ac:dyDescent="0.2">
      <c r="B2939" s="124"/>
      <c r="C2939" s="126"/>
      <c r="D2939" s="124"/>
      <c r="E2939" s="121">
        <f t="shared" si="92"/>
        <v>0</v>
      </c>
      <c r="F2939" s="125">
        <f t="shared" si="93"/>
        <v>0</v>
      </c>
      <c r="G2939" s="123"/>
    </row>
    <row r="2940" spans="2:7" x14ac:dyDescent="0.2">
      <c r="B2940" s="124"/>
      <c r="C2940" s="126"/>
      <c r="D2940" s="124"/>
      <c r="E2940" s="121">
        <f t="shared" si="92"/>
        <v>0</v>
      </c>
      <c r="F2940" s="125">
        <f t="shared" si="93"/>
        <v>0</v>
      </c>
      <c r="G2940" s="123"/>
    </row>
    <row r="2941" spans="2:7" x14ac:dyDescent="0.2">
      <c r="B2941" s="124"/>
      <c r="C2941" s="126"/>
      <c r="D2941" s="124"/>
      <c r="E2941" s="121">
        <f t="shared" si="92"/>
        <v>0</v>
      </c>
      <c r="F2941" s="125">
        <f t="shared" si="93"/>
        <v>0</v>
      </c>
      <c r="G2941" s="123"/>
    </row>
    <row r="2942" spans="2:7" x14ac:dyDescent="0.2">
      <c r="B2942" s="124"/>
      <c r="C2942" s="126"/>
      <c r="D2942" s="124"/>
      <c r="E2942" s="121">
        <f t="shared" si="92"/>
        <v>0</v>
      </c>
      <c r="F2942" s="125">
        <f t="shared" si="93"/>
        <v>0</v>
      </c>
      <c r="G2942" s="123"/>
    </row>
    <row r="2943" spans="2:7" x14ac:dyDescent="0.2">
      <c r="B2943" s="124"/>
      <c r="C2943" s="126"/>
      <c r="D2943" s="124"/>
      <c r="E2943" s="121">
        <f t="shared" si="92"/>
        <v>0</v>
      </c>
      <c r="F2943" s="125">
        <f t="shared" si="93"/>
        <v>0</v>
      </c>
      <c r="G2943" s="123"/>
    </row>
    <row r="2944" spans="2:7" x14ac:dyDescent="0.2">
      <c r="B2944" s="124"/>
      <c r="C2944" s="126"/>
      <c r="D2944" s="124"/>
      <c r="E2944" s="121">
        <f t="shared" si="92"/>
        <v>0</v>
      </c>
      <c r="F2944" s="125">
        <f t="shared" si="93"/>
        <v>0</v>
      </c>
      <c r="G2944" s="123"/>
    </row>
    <row r="2945" spans="2:7" x14ac:dyDescent="0.2">
      <c r="B2945" s="124"/>
      <c r="C2945" s="126"/>
      <c r="D2945" s="124"/>
      <c r="E2945" s="121">
        <f t="shared" si="92"/>
        <v>0</v>
      </c>
      <c r="F2945" s="125">
        <f t="shared" si="93"/>
        <v>0</v>
      </c>
      <c r="G2945" s="123"/>
    </row>
    <row r="2946" spans="2:7" x14ac:dyDescent="0.2">
      <c r="B2946" s="124"/>
      <c r="C2946" s="126"/>
      <c r="D2946" s="124"/>
      <c r="E2946" s="121">
        <f t="shared" si="92"/>
        <v>0</v>
      </c>
      <c r="F2946" s="125">
        <f t="shared" si="93"/>
        <v>0</v>
      </c>
      <c r="G2946" s="123"/>
    </row>
    <row r="2947" spans="2:7" x14ac:dyDescent="0.2">
      <c r="B2947" s="124"/>
      <c r="C2947" s="126"/>
      <c r="D2947" s="124"/>
      <c r="E2947" s="121">
        <f t="shared" si="92"/>
        <v>0</v>
      </c>
      <c r="F2947" s="125">
        <f t="shared" si="93"/>
        <v>0</v>
      </c>
      <c r="G2947" s="123"/>
    </row>
    <row r="2948" spans="2:7" x14ac:dyDescent="0.2">
      <c r="B2948" s="124"/>
      <c r="C2948" s="126"/>
      <c r="D2948" s="124"/>
      <c r="E2948" s="121">
        <f t="shared" si="92"/>
        <v>0</v>
      </c>
      <c r="F2948" s="125">
        <f t="shared" si="93"/>
        <v>0</v>
      </c>
      <c r="G2948" s="123"/>
    </row>
    <row r="2949" spans="2:7" x14ac:dyDescent="0.2">
      <c r="B2949" s="124"/>
      <c r="C2949" s="126"/>
      <c r="D2949" s="124"/>
      <c r="E2949" s="121">
        <f t="shared" si="92"/>
        <v>0</v>
      </c>
      <c r="F2949" s="125">
        <f t="shared" si="93"/>
        <v>0</v>
      </c>
      <c r="G2949" s="123"/>
    </row>
    <row r="2950" spans="2:7" x14ac:dyDescent="0.2">
      <c r="B2950" s="124"/>
      <c r="C2950" s="126"/>
      <c r="D2950" s="124"/>
      <c r="E2950" s="121">
        <f t="shared" si="92"/>
        <v>0</v>
      </c>
      <c r="F2950" s="125">
        <f t="shared" si="93"/>
        <v>0</v>
      </c>
      <c r="G2950" s="123"/>
    </row>
    <row r="2951" spans="2:7" x14ac:dyDescent="0.2">
      <c r="B2951" s="124"/>
      <c r="C2951" s="126"/>
      <c r="D2951" s="124"/>
      <c r="E2951" s="121">
        <f t="shared" si="92"/>
        <v>0</v>
      </c>
      <c r="F2951" s="125">
        <f t="shared" si="93"/>
        <v>0</v>
      </c>
      <c r="G2951" s="123"/>
    </row>
    <row r="2952" spans="2:7" x14ac:dyDescent="0.2">
      <c r="B2952" s="124"/>
      <c r="C2952" s="126"/>
      <c r="D2952" s="124"/>
      <c r="E2952" s="121">
        <f t="shared" si="92"/>
        <v>0</v>
      </c>
      <c r="F2952" s="125">
        <f t="shared" si="93"/>
        <v>0</v>
      </c>
      <c r="G2952" s="123"/>
    </row>
    <row r="2953" spans="2:7" x14ac:dyDescent="0.2">
      <c r="B2953" s="124"/>
      <c r="C2953" s="126"/>
      <c r="D2953" s="124"/>
      <c r="E2953" s="121">
        <f t="shared" si="92"/>
        <v>0</v>
      </c>
      <c r="F2953" s="125">
        <f t="shared" si="93"/>
        <v>0</v>
      </c>
      <c r="G2953" s="123"/>
    </row>
    <row r="2954" spans="2:7" x14ac:dyDescent="0.2">
      <c r="B2954" s="124"/>
      <c r="C2954" s="126"/>
      <c r="D2954" s="124"/>
      <c r="E2954" s="121">
        <f t="shared" si="92"/>
        <v>0</v>
      </c>
      <c r="F2954" s="125">
        <f t="shared" si="93"/>
        <v>0</v>
      </c>
      <c r="G2954" s="123"/>
    </row>
    <row r="2955" spans="2:7" x14ac:dyDescent="0.2">
      <c r="B2955" s="124"/>
      <c r="C2955" s="126"/>
      <c r="D2955" s="124"/>
      <c r="E2955" s="121">
        <f t="shared" si="92"/>
        <v>0</v>
      </c>
      <c r="F2955" s="125">
        <f t="shared" si="93"/>
        <v>0</v>
      </c>
      <c r="G2955" s="123"/>
    </row>
    <row r="2956" spans="2:7" x14ac:dyDescent="0.2">
      <c r="B2956" s="124"/>
      <c r="C2956" s="126"/>
      <c r="D2956" s="124"/>
      <c r="E2956" s="121">
        <f t="shared" si="92"/>
        <v>0</v>
      </c>
      <c r="F2956" s="125">
        <f t="shared" si="93"/>
        <v>0</v>
      </c>
      <c r="G2956" s="123"/>
    </row>
    <row r="2957" spans="2:7" x14ac:dyDescent="0.2">
      <c r="B2957" s="124"/>
      <c r="C2957" s="126"/>
      <c r="D2957" s="124"/>
      <c r="E2957" s="121">
        <f t="shared" si="92"/>
        <v>0</v>
      </c>
      <c r="F2957" s="125">
        <f t="shared" si="93"/>
        <v>0</v>
      </c>
      <c r="G2957" s="123"/>
    </row>
    <row r="2958" spans="2:7" x14ac:dyDescent="0.2">
      <c r="B2958" s="124"/>
      <c r="C2958" s="126"/>
      <c r="D2958" s="124"/>
      <c r="E2958" s="121">
        <f t="shared" si="92"/>
        <v>0</v>
      </c>
      <c r="F2958" s="125">
        <f t="shared" si="93"/>
        <v>0</v>
      </c>
      <c r="G2958" s="123"/>
    </row>
    <row r="2959" spans="2:7" x14ac:dyDescent="0.2">
      <c r="B2959" s="124"/>
      <c r="C2959" s="126"/>
      <c r="D2959" s="124"/>
      <c r="E2959" s="121">
        <f t="shared" si="92"/>
        <v>0</v>
      </c>
      <c r="F2959" s="125">
        <f t="shared" si="93"/>
        <v>0</v>
      </c>
      <c r="G2959" s="123"/>
    </row>
    <row r="2960" spans="2:7" x14ac:dyDescent="0.2">
      <c r="B2960" s="124"/>
      <c r="C2960" s="126"/>
      <c r="D2960" s="124"/>
      <c r="E2960" s="121">
        <f t="shared" si="92"/>
        <v>0</v>
      </c>
      <c r="F2960" s="125">
        <f t="shared" si="93"/>
        <v>0</v>
      </c>
      <c r="G2960" s="123"/>
    </row>
    <row r="2961" spans="2:7" x14ac:dyDescent="0.2">
      <c r="B2961" s="124"/>
      <c r="C2961" s="126"/>
      <c r="D2961" s="124"/>
      <c r="E2961" s="121">
        <f t="shared" si="92"/>
        <v>0</v>
      </c>
      <c r="F2961" s="125">
        <f t="shared" si="93"/>
        <v>0</v>
      </c>
      <c r="G2961" s="123"/>
    </row>
    <row r="2962" spans="2:7" x14ac:dyDescent="0.2">
      <c r="B2962" s="124"/>
      <c r="C2962" s="126"/>
      <c r="D2962" s="124"/>
      <c r="E2962" s="121">
        <f t="shared" si="92"/>
        <v>0</v>
      </c>
      <c r="F2962" s="125">
        <f t="shared" si="93"/>
        <v>0</v>
      </c>
      <c r="G2962" s="123"/>
    </row>
    <row r="2963" spans="2:7" x14ac:dyDescent="0.2">
      <c r="B2963" s="124"/>
      <c r="C2963" s="126"/>
      <c r="D2963" s="124"/>
      <c r="E2963" s="121">
        <f t="shared" si="92"/>
        <v>0</v>
      </c>
      <c r="F2963" s="125">
        <f t="shared" si="93"/>
        <v>0</v>
      </c>
      <c r="G2963" s="123"/>
    </row>
    <row r="2964" spans="2:7" x14ac:dyDescent="0.2">
      <c r="B2964" s="124"/>
      <c r="C2964" s="126"/>
      <c r="D2964" s="124"/>
      <c r="E2964" s="121">
        <f t="shared" si="92"/>
        <v>0</v>
      </c>
      <c r="F2964" s="125">
        <f t="shared" si="93"/>
        <v>0</v>
      </c>
      <c r="G2964" s="123"/>
    </row>
    <row r="2965" spans="2:7" x14ac:dyDescent="0.2">
      <c r="B2965" s="124"/>
      <c r="C2965" s="126"/>
      <c r="D2965" s="124"/>
      <c r="E2965" s="121">
        <f t="shared" si="92"/>
        <v>0</v>
      </c>
      <c r="F2965" s="125">
        <f t="shared" si="93"/>
        <v>0</v>
      </c>
      <c r="G2965" s="123"/>
    </row>
    <row r="2966" spans="2:7" x14ac:dyDescent="0.2">
      <c r="B2966" s="124"/>
      <c r="C2966" s="126"/>
      <c r="D2966" s="124"/>
      <c r="E2966" s="121">
        <f t="shared" si="92"/>
        <v>0</v>
      </c>
      <c r="F2966" s="125">
        <f t="shared" si="93"/>
        <v>0</v>
      </c>
      <c r="G2966" s="123"/>
    </row>
    <row r="2967" spans="2:7" x14ac:dyDescent="0.2">
      <c r="B2967" s="124"/>
      <c r="C2967" s="126"/>
      <c r="D2967" s="124"/>
      <c r="E2967" s="121">
        <f t="shared" si="92"/>
        <v>0</v>
      </c>
      <c r="F2967" s="125">
        <f t="shared" si="93"/>
        <v>0</v>
      </c>
      <c r="G2967" s="123"/>
    </row>
    <row r="2968" spans="2:7" x14ac:dyDescent="0.2">
      <c r="B2968" s="124"/>
      <c r="C2968" s="126"/>
      <c r="D2968" s="124"/>
      <c r="E2968" s="121">
        <f t="shared" si="92"/>
        <v>0</v>
      </c>
      <c r="F2968" s="125">
        <f t="shared" si="93"/>
        <v>0</v>
      </c>
      <c r="G2968" s="123"/>
    </row>
    <row r="2969" spans="2:7" x14ac:dyDescent="0.2">
      <c r="B2969" s="124"/>
      <c r="C2969" s="126"/>
      <c r="D2969" s="124"/>
      <c r="E2969" s="121">
        <f t="shared" si="92"/>
        <v>0</v>
      </c>
      <c r="F2969" s="125">
        <f t="shared" si="93"/>
        <v>0</v>
      </c>
      <c r="G2969" s="123"/>
    </row>
    <row r="2970" spans="2:7" x14ac:dyDescent="0.2">
      <c r="B2970" s="124"/>
      <c r="C2970" s="126"/>
      <c r="D2970" s="124"/>
      <c r="E2970" s="121">
        <f t="shared" si="92"/>
        <v>0</v>
      </c>
      <c r="F2970" s="125">
        <f t="shared" si="93"/>
        <v>0</v>
      </c>
      <c r="G2970" s="123"/>
    </row>
    <row r="2971" spans="2:7" x14ac:dyDescent="0.2">
      <c r="B2971" s="124"/>
      <c r="C2971" s="126"/>
      <c r="D2971" s="124"/>
      <c r="E2971" s="121">
        <f t="shared" si="92"/>
        <v>0</v>
      </c>
      <c r="F2971" s="125">
        <f t="shared" si="93"/>
        <v>0</v>
      </c>
      <c r="G2971" s="123"/>
    </row>
    <row r="2972" spans="2:7" x14ac:dyDescent="0.2">
      <c r="B2972" s="124"/>
      <c r="C2972" s="126"/>
      <c r="D2972" s="124"/>
      <c r="E2972" s="121">
        <f t="shared" si="92"/>
        <v>0</v>
      </c>
      <c r="F2972" s="125">
        <f t="shared" si="93"/>
        <v>0</v>
      </c>
      <c r="G2972" s="123"/>
    </row>
    <row r="2973" spans="2:7" x14ac:dyDescent="0.2">
      <c r="B2973" s="124"/>
      <c r="C2973" s="126"/>
      <c r="D2973" s="124"/>
      <c r="E2973" s="121">
        <f t="shared" si="92"/>
        <v>0</v>
      </c>
      <c r="F2973" s="125">
        <f t="shared" si="93"/>
        <v>0</v>
      </c>
      <c r="G2973" s="123"/>
    </row>
    <row r="2974" spans="2:7" x14ac:dyDescent="0.2">
      <c r="B2974" s="124"/>
      <c r="C2974" s="126"/>
      <c r="D2974" s="124"/>
      <c r="E2974" s="121">
        <f t="shared" si="92"/>
        <v>0</v>
      </c>
      <c r="F2974" s="125">
        <f t="shared" si="93"/>
        <v>0</v>
      </c>
      <c r="G2974" s="123"/>
    </row>
    <row r="2975" spans="2:7" x14ac:dyDescent="0.2">
      <c r="B2975" s="124"/>
      <c r="C2975" s="126"/>
      <c r="D2975" s="124"/>
      <c r="E2975" s="121">
        <f t="shared" si="92"/>
        <v>0</v>
      </c>
      <c r="F2975" s="125">
        <f t="shared" si="93"/>
        <v>0</v>
      </c>
      <c r="G2975" s="123"/>
    </row>
    <row r="2976" spans="2:7" x14ac:dyDescent="0.2">
      <c r="B2976" s="124"/>
      <c r="C2976" s="126"/>
      <c r="D2976" s="124"/>
      <c r="E2976" s="121">
        <f t="shared" si="92"/>
        <v>0</v>
      </c>
      <c r="F2976" s="125">
        <f t="shared" si="93"/>
        <v>0</v>
      </c>
      <c r="G2976" s="123"/>
    </row>
    <row r="2977" spans="2:7" x14ac:dyDescent="0.2">
      <c r="B2977" s="124"/>
      <c r="C2977" s="126"/>
      <c r="D2977" s="124"/>
      <c r="E2977" s="121">
        <f t="shared" si="92"/>
        <v>0</v>
      </c>
      <c r="F2977" s="125">
        <f t="shared" si="93"/>
        <v>0</v>
      </c>
      <c r="G2977" s="123"/>
    </row>
    <row r="2978" spans="2:7" x14ac:dyDescent="0.2">
      <c r="B2978" s="124"/>
      <c r="C2978" s="126"/>
      <c r="D2978" s="124"/>
      <c r="E2978" s="121">
        <f t="shared" si="92"/>
        <v>0</v>
      </c>
      <c r="F2978" s="125">
        <f t="shared" si="93"/>
        <v>0</v>
      </c>
      <c r="G2978" s="123"/>
    </row>
    <row r="2979" spans="2:7" x14ac:dyDescent="0.2">
      <c r="B2979" s="124"/>
      <c r="C2979" s="126"/>
      <c r="D2979" s="124"/>
      <c r="E2979" s="121">
        <f t="shared" si="92"/>
        <v>0</v>
      </c>
      <c r="F2979" s="125">
        <f t="shared" si="93"/>
        <v>0</v>
      </c>
      <c r="G2979" s="123"/>
    </row>
    <row r="2980" spans="2:7" x14ac:dyDescent="0.2">
      <c r="B2980" s="124"/>
      <c r="C2980" s="126"/>
      <c r="D2980" s="124"/>
      <c r="E2980" s="121">
        <f t="shared" si="92"/>
        <v>0</v>
      </c>
      <c r="F2980" s="125">
        <f t="shared" si="93"/>
        <v>0</v>
      </c>
      <c r="G2980" s="123"/>
    </row>
    <row r="2981" spans="2:7" x14ac:dyDescent="0.2">
      <c r="B2981" s="124"/>
      <c r="C2981" s="126"/>
      <c r="D2981" s="124"/>
      <c r="E2981" s="121">
        <f t="shared" si="92"/>
        <v>0</v>
      </c>
      <c r="F2981" s="125">
        <f t="shared" si="93"/>
        <v>0</v>
      </c>
      <c r="G2981" s="123"/>
    </row>
    <row r="2982" spans="2:7" x14ac:dyDescent="0.2">
      <c r="B2982" s="124"/>
      <c r="C2982" s="126"/>
      <c r="D2982" s="124"/>
      <c r="E2982" s="121">
        <f t="shared" si="92"/>
        <v>0</v>
      </c>
      <c r="F2982" s="125">
        <f t="shared" si="93"/>
        <v>0</v>
      </c>
      <c r="G2982" s="123"/>
    </row>
    <row r="2983" spans="2:7" x14ac:dyDescent="0.2">
      <c r="B2983" s="124"/>
      <c r="C2983" s="126"/>
      <c r="D2983" s="124"/>
      <c r="E2983" s="121">
        <f t="shared" si="92"/>
        <v>0</v>
      </c>
      <c r="F2983" s="125">
        <f t="shared" si="93"/>
        <v>0</v>
      </c>
      <c r="G2983" s="123"/>
    </row>
    <row r="2984" spans="2:7" x14ac:dyDescent="0.2">
      <c r="B2984" s="124"/>
      <c r="C2984" s="126"/>
      <c r="D2984" s="124"/>
      <c r="E2984" s="121">
        <f t="shared" si="92"/>
        <v>0</v>
      </c>
      <c r="F2984" s="125">
        <f t="shared" si="93"/>
        <v>0</v>
      </c>
      <c r="G2984" s="123"/>
    </row>
    <row r="2985" spans="2:7" x14ac:dyDescent="0.2">
      <c r="B2985" s="124"/>
      <c r="C2985" s="126"/>
      <c r="D2985" s="124"/>
      <c r="E2985" s="121">
        <f t="shared" si="92"/>
        <v>0</v>
      </c>
      <c r="F2985" s="125">
        <f t="shared" si="93"/>
        <v>0</v>
      </c>
      <c r="G2985" s="123"/>
    </row>
    <row r="2986" spans="2:7" x14ac:dyDescent="0.2">
      <c r="B2986" s="124"/>
      <c r="C2986" s="126"/>
      <c r="D2986" s="124"/>
      <c r="E2986" s="121">
        <f t="shared" si="92"/>
        <v>0</v>
      </c>
      <c r="F2986" s="125">
        <f t="shared" si="93"/>
        <v>0</v>
      </c>
      <c r="G2986" s="123"/>
    </row>
    <row r="2987" spans="2:7" x14ac:dyDescent="0.2">
      <c r="B2987" s="124"/>
      <c r="C2987" s="126"/>
      <c r="D2987" s="124"/>
      <c r="E2987" s="121">
        <f t="shared" si="92"/>
        <v>0</v>
      </c>
      <c r="F2987" s="125">
        <f t="shared" si="93"/>
        <v>0</v>
      </c>
      <c r="G2987" s="123"/>
    </row>
    <row r="2988" spans="2:7" x14ac:dyDescent="0.2">
      <c r="B2988" s="124"/>
      <c r="C2988" s="126"/>
      <c r="D2988" s="124"/>
      <c r="E2988" s="121">
        <f t="shared" si="92"/>
        <v>0</v>
      </c>
      <c r="F2988" s="125">
        <f t="shared" si="93"/>
        <v>0</v>
      </c>
      <c r="G2988" s="123"/>
    </row>
    <row r="2989" spans="2:7" x14ac:dyDescent="0.2">
      <c r="B2989" s="124"/>
      <c r="C2989" s="126"/>
      <c r="D2989" s="124"/>
      <c r="E2989" s="121">
        <f t="shared" si="92"/>
        <v>0</v>
      </c>
      <c r="F2989" s="125">
        <f t="shared" si="93"/>
        <v>0</v>
      </c>
      <c r="G2989" s="123"/>
    </row>
    <row r="2990" spans="2:7" x14ac:dyDescent="0.2">
      <c r="B2990" s="124"/>
      <c r="C2990" s="126"/>
      <c r="D2990" s="124"/>
      <c r="E2990" s="121">
        <f t="shared" si="92"/>
        <v>0</v>
      </c>
      <c r="F2990" s="125">
        <f t="shared" si="93"/>
        <v>0</v>
      </c>
      <c r="G2990" s="123"/>
    </row>
    <row r="2991" spans="2:7" x14ac:dyDescent="0.2">
      <c r="B2991" s="124"/>
      <c r="C2991" s="126"/>
      <c r="D2991" s="124"/>
      <c r="E2991" s="121">
        <f t="shared" si="92"/>
        <v>0</v>
      </c>
      <c r="F2991" s="125">
        <f t="shared" si="93"/>
        <v>0</v>
      </c>
      <c r="G2991" s="123"/>
    </row>
    <row r="2992" spans="2:7" x14ac:dyDescent="0.2">
      <c r="B2992" s="124"/>
      <c r="C2992" s="126"/>
      <c r="D2992" s="124"/>
      <c r="E2992" s="121">
        <f t="shared" si="92"/>
        <v>0</v>
      </c>
      <c r="F2992" s="125">
        <f t="shared" si="93"/>
        <v>0</v>
      </c>
      <c r="G2992" s="123"/>
    </row>
    <row r="2993" spans="2:7" x14ac:dyDescent="0.2">
      <c r="B2993" s="124"/>
      <c r="C2993" s="126"/>
      <c r="D2993" s="124"/>
      <c r="E2993" s="121">
        <f t="shared" si="92"/>
        <v>0</v>
      </c>
      <c r="F2993" s="125">
        <f t="shared" si="93"/>
        <v>0</v>
      </c>
      <c r="G2993" s="123"/>
    </row>
    <row r="2994" spans="2:7" x14ac:dyDescent="0.2">
      <c r="B2994" s="124"/>
      <c r="C2994" s="126"/>
      <c r="D2994" s="124"/>
      <c r="E2994" s="121">
        <f t="shared" si="92"/>
        <v>0</v>
      </c>
      <c r="F2994" s="125">
        <f t="shared" si="93"/>
        <v>0</v>
      </c>
      <c r="G2994" s="123"/>
    </row>
    <row r="2995" spans="2:7" x14ac:dyDescent="0.2">
      <c r="B2995" s="124"/>
      <c r="C2995" s="126"/>
      <c r="D2995" s="124"/>
      <c r="E2995" s="121">
        <f t="shared" si="92"/>
        <v>0</v>
      </c>
      <c r="F2995" s="125">
        <f t="shared" si="93"/>
        <v>0</v>
      </c>
      <c r="G2995" s="123"/>
    </row>
    <row r="2996" spans="2:7" x14ac:dyDescent="0.2">
      <c r="B2996" s="124"/>
      <c r="C2996" s="126"/>
      <c r="D2996" s="124"/>
      <c r="E2996" s="121">
        <f t="shared" si="92"/>
        <v>0</v>
      </c>
      <c r="F2996" s="125">
        <f t="shared" si="93"/>
        <v>0</v>
      </c>
      <c r="G2996" s="123"/>
    </row>
    <row r="2997" spans="2:7" x14ac:dyDescent="0.2">
      <c r="B2997" s="124"/>
      <c r="C2997" s="126"/>
      <c r="D2997" s="124"/>
      <c r="E2997" s="121">
        <f t="shared" ref="E2997:E3060" si="94">IFERROR(VLOOKUP(C2997,GILookup,2,FALSE),0)</f>
        <v>0</v>
      </c>
      <c r="F2997" s="125">
        <f t="shared" ref="F2997:F3060" si="95">SUM(E2997*D2997)</f>
        <v>0</v>
      </c>
      <c r="G2997" s="123"/>
    </row>
    <row r="2998" spans="2:7" x14ac:dyDescent="0.2">
      <c r="B2998" s="124"/>
      <c r="C2998" s="126"/>
      <c r="D2998" s="124"/>
      <c r="E2998" s="121">
        <f t="shared" si="94"/>
        <v>0</v>
      </c>
      <c r="F2998" s="125">
        <f t="shared" si="95"/>
        <v>0</v>
      </c>
      <c r="G2998" s="123"/>
    </row>
    <row r="2999" spans="2:7" x14ac:dyDescent="0.2">
      <c r="B2999" s="124"/>
      <c r="C2999" s="126"/>
      <c r="D2999" s="124"/>
      <c r="E2999" s="121">
        <f t="shared" si="94"/>
        <v>0</v>
      </c>
      <c r="F2999" s="125">
        <f t="shared" si="95"/>
        <v>0</v>
      </c>
      <c r="G2999" s="123"/>
    </row>
    <row r="3000" spans="2:7" x14ac:dyDescent="0.2">
      <c r="B3000" s="124"/>
      <c r="C3000" s="126"/>
      <c r="D3000" s="124"/>
      <c r="E3000" s="121">
        <f t="shared" si="94"/>
        <v>0</v>
      </c>
      <c r="F3000" s="125">
        <f t="shared" si="95"/>
        <v>0</v>
      </c>
      <c r="G3000" s="123"/>
    </row>
    <row r="3001" spans="2:7" x14ac:dyDescent="0.2">
      <c r="B3001" s="124"/>
      <c r="C3001" s="126"/>
      <c r="D3001" s="124"/>
      <c r="E3001" s="121">
        <f t="shared" si="94"/>
        <v>0</v>
      </c>
      <c r="F3001" s="125">
        <f t="shared" si="95"/>
        <v>0</v>
      </c>
      <c r="G3001" s="123"/>
    </row>
    <row r="3002" spans="2:7" x14ac:dyDescent="0.2">
      <c r="B3002" s="124"/>
      <c r="C3002" s="126"/>
      <c r="D3002" s="124"/>
      <c r="E3002" s="121">
        <f t="shared" si="94"/>
        <v>0</v>
      </c>
      <c r="F3002" s="125">
        <f t="shared" si="95"/>
        <v>0</v>
      </c>
      <c r="G3002" s="123"/>
    </row>
    <row r="3003" spans="2:7" x14ac:dyDescent="0.2">
      <c r="B3003" s="124"/>
      <c r="C3003" s="126"/>
      <c r="D3003" s="124"/>
      <c r="E3003" s="121">
        <f t="shared" si="94"/>
        <v>0</v>
      </c>
      <c r="F3003" s="125">
        <f t="shared" si="95"/>
        <v>0</v>
      </c>
      <c r="G3003" s="123"/>
    </row>
    <row r="3004" spans="2:7" x14ac:dyDescent="0.2">
      <c r="B3004" s="124"/>
      <c r="C3004" s="126"/>
      <c r="D3004" s="124"/>
      <c r="E3004" s="121">
        <f t="shared" si="94"/>
        <v>0</v>
      </c>
      <c r="F3004" s="125">
        <f t="shared" si="95"/>
        <v>0</v>
      </c>
      <c r="G3004" s="123"/>
    </row>
    <row r="3005" spans="2:7" x14ac:dyDescent="0.2">
      <c r="B3005" s="124"/>
      <c r="C3005" s="126"/>
      <c r="D3005" s="124"/>
      <c r="E3005" s="121">
        <f t="shared" si="94"/>
        <v>0</v>
      </c>
      <c r="F3005" s="125">
        <f t="shared" si="95"/>
        <v>0</v>
      </c>
      <c r="G3005" s="123"/>
    </row>
    <row r="3006" spans="2:7" x14ac:dyDescent="0.2">
      <c r="B3006" s="124"/>
      <c r="C3006" s="126"/>
      <c r="D3006" s="124"/>
      <c r="E3006" s="121">
        <f t="shared" si="94"/>
        <v>0</v>
      </c>
      <c r="F3006" s="125">
        <f t="shared" si="95"/>
        <v>0</v>
      </c>
      <c r="G3006" s="123"/>
    </row>
    <row r="3007" spans="2:7" x14ac:dyDescent="0.2">
      <c r="B3007" s="124"/>
      <c r="C3007" s="126"/>
      <c r="D3007" s="124"/>
      <c r="E3007" s="121">
        <f t="shared" si="94"/>
        <v>0</v>
      </c>
      <c r="F3007" s="125">
        <f t="shared" si="95"/>
        <v>0</v>
      </c>
      <c r="G3007" s="123"/>
    </row>
    <row r="3008" spans="2:7" x14ac:dyDescent="0.2">
      <c r="B3008" s="124"/>
      <c r="C3008" s="126"/>
      <c r="D3008" s="124"/>
      <c r="E3008" s="121">
        <f t="shared" si="94"/>
        <v>0</v>
      </c>
      <c r="F3008" s="125">
        <f t="shared" si="95"/>
        <v>0</v>
      </c>
      <c r="G3008" s="123"/>
    </row>
    <row r="3009" spans="2:7" x14ac:dyDescent="0.2">
      <c r="B3009" s="124"/>
      <c r="C3009" s="126"/>
      <c r="D3009" s="124"/>
      <c r="E3009" s="121">
        <f t="shared" si="94"/>
        <v>0</v>
      </c>
      <c r="F3009" s="125">
        <f t="shared" si="95"/>
        <v>0</v>
      </c>
      <c r="G3009" s="123"/>
    </row>
    <row r="3010" spans="2:7" x14ac:dyDescent="0.2">
      <c r="B3010" s="124"/>
      <c r="C3010" s="126"/>
      <c r="D3010" s="124"/>
      <c r="E3010" s="121">
        <f t="shared" si="94"/>
        <v>0</v>
      </c>
      <c r="F3010" s="125">
        <f t="shared" si="95"/>
        <v>0</v>
      </c>
      <c r="G3010" s="123"/>
    </row>
    <row r="3011" spans="2:7" x14ac:dyDescent="0.2">
      <c r="B3011" s="124"/>
      <c r="C3011" s="126"/>
      <c r="D3011" s="124"/>
      <c r="E3011" s="121">
        <f t="shared" si="94"/>
        <v>0</v>
      </c>
      <c r="F3011" s="125">
        <f t="shared" si="95"/>
        <v>0</v>
      </c>
      <c r="G3011" s="123"/>
    </row>
    <row r="3012" spans="2:7" x14ac:dyDescent="0.2">
      <c r="B3012" s="124"/>
      <c r="C3012" s="126"/>
      <c r="D3012" s="124"/>
      <c r="E3012" s="121">
        <f t="shared" si="94"/>
        <v>0</v>
      </c>
      <c r="F3012" s="125">
        <f t="shared" si="95"/>
        <v>0</v>
      </c>
      <c r="G3012" s="123"/>
    </row>
    <row r="3013" spans="2:7" x14ac:dyDescent="0.2">
      <c r="B3013" s="124"/>
      <c r="C3013" s="126"/>
      <c r="D3013" s="124"/>
      <c r="E3013" s="121">
        <f t="shared" si="94"/>
        <v>0</v>
      </c>
      <c r="F3013" s="125">
        <f t="shared" si="95"/>
        <v>0</v>
      </c>
      <c r="G3013" s="123"/>
    </row>
    <row r="3014" spans="2:7" x14ac:dyDescent="0.2">
      <c r="B3014" s="124"/>
      <c r="C3014" s="126"/>
      <c r="D3014" s="124"/>
      <c r="E3014" s="121">
        <f t="shared" si="94"/>
        <v>0</v>
      </c>
      <c r="F3014" s="125">
        <f t="shared" si="95"/>
        <v>0</v>
      </c>
      <c r="G3014" s="123"/>
    </row>
    <row r="3015" spans="2:7" x14ac:dyDescent="0.2">
      <c r="B3015" s="124"/>
      <c r="C3015" s="126"/>
      <c r="D3015" s="124"/>
      <c r="E3015" s="121">
        <f t="shared" si="94"/>
        <v>0</v>
      </c>
      <c r="F3015" s="125">
        <f t="shared" si="95"/>
        <v>0</v>
      </c>
      <c r="G3015" s="123"/>
    </row>
    <row r="3016" spans="2:7" x14ac:dyDescent="0.2">
      <c r="B3016" s="124"/>
      <c r="C3016" s="126"/>
      <c r="D3016" s="124"/>
      <c r="E3016" s="121">
        <f t="shared" si="94"/>
        <v>0</v>
      </c>
      <c r="F3016" s="125">
        <f t="shared" si="95"/>
        <v>0</v>
      </c>
      <c r="G3016" s="123"/>
    </row>
    <row r="3017" spans="2:7" x14ac:dyDescent="0.2">
      <c r="B3017" s="124"/>
      <c r="C3017" s="126"/>
      <c r="D3017" s="124"/>
      <c r="E3017" s="121">
        <f t="shared" si="94"/>
        <v>0</v>
      </c>
      <c r="F3017" s="125">
        <f t="shared" si="95"/>
        <v>0</v>
      </c>
      <c r="G3017" s="123"/>
    </row>
    <row r="3018" spans="2:7" x14ac:dyDescent="0.2">
      <c r="B3018" s="124"/>
      <c r="C3018" s="126"/>
      <c r="D3018" s="124"/>
      <c r="E3018" s="121">
        <f t="shared" si="94"/>
        <v>0</v>
      </c>
      <c r="F3018" s="125">
        <f t="shared" si="95"/>
        <v>0</v>
      </c>
      <c r="G3018" s="123"/>
    </row>
    <row r="3019" spans="2:7" x14ac:dyDescent="0.2">
      <c r="B3019" s="124"/>
      <c r="C3019" s="126"/>
      <c r="D3019" s="124"/>
      <c r="E3019" s="121">
        <f t="shared" si="94"/>
        <v>0</v>
      </c>
      <c r="F3019" s="125">
        <f t="shared" si="95"/>
        <v>0</v>
      </c>
      <c r="G3019" s="123"/>
    </row>
    <row r="3020" spans="2:7" x14ac:dyDescent="0.2">
      <c r="B3020" s="124"/>
      <c r="C3020" s="126"/>
      <c r="D3020" s="124"/>
      <c r="E3020" s="121">
        <f t="shared" si="94"/>
        <v>0</v>
      </c>
      <c r="F3020" s="125">
        <f t="shared" si="95"/>
        <v>0</v>
      </c>
      <c r="G3020" s="123"/>
    </row>
    <row r="3021" spans="2:7" x14ac:dyDescent="0.2">
      <c r="B3021" s="124"/>
      <c r="C3021" s="126"/>
      <c r="D3021" s="124"/>
      <c r="E3021" s="121">
        <f t="shared" si="94"/>
        <v>0</v>
      </c>
      <c r="F3021" s="125">
        <f t="shared" si="95"/>
        <v>0</v>
      </c>
      <c r="G3021" s="123"/>
    </row>
    <row r="3022" spans="2:7" x14ac:dyDescent="0.2">
      <c r="B3022" s="124"/>
      <c r="C3022" s="126"/>
      <c r="D3022" s="124"/>
      <c r="E3022" s="121">
        <f t="shared" si="94"/>
        <v>0</v>
      </c>
      <c r="F3022" s="125">
        <f t="shared" si="95"/>
        <v>0</v>
      </c>
      <c r="G3022" s="123"/>
    </row>
    <row r="3023" spans="2:7" x14ac:dyDescent="0.2">
      <c r="B3023" s="124"/>
      <c r="C3023" s="126"/>
      <c r="D3023" s="124"/>
      <c r="E3023" s="121">
        <f t="shared" si="94"/>
        <v>0</v>
      </c>
      <c r="F3023" s="125">
        <f t="shared" si="95"/>
        <v>0</v>
      </c>
      <c r="G3023" s="123"/>
    </row>
    <row r="3024" spans="2:7" x14ac:dyDescent="0.2">
      <c r="B3024" s="124"/>
      <c r="C3024" s="126"/>
      <c r="D3024" s="124"/>
      <c r="E3024" s="121">
        <f t="shared" si="94"/>
        <v>0</v>
      </c>
      <c r="F3024" s="125">
        <f t="shared" si="95"/>
        <v>0</v>
      </c>
      <c r="G3024" s="123"/>
    </row>
    <row r="3025" spans="2:7" x14ac:dyDescent="0.2">
      <c r="B3025" s="124"/>
      <c r="C3025" s="126"/>
      <c r="D3025" s="124"/>
      <c r="E3025" s="121">
        <f t="shared" si="94"/>
        <v>0</v>
      </c>
      <c r="F3025" s="125">
        <f t="shared" si="95"/>
        <v>0</v>
      </c>
      <c r="G3025" s="123"/>
    </row>
    <row r="3026" spans="2:7" x14ac:dyDescent="0.2">
      <c r="B3026" s="124"/>
      <c r="C3026" s="126"/>
      <c r="D3026" s="124"/>
      <c r="E3026" s="121">
        <f t="shared" si="94"/>
        <v>0</v>
      </c>
      <c r="F3026" s="125">
        <f t="shared" si="95"/>
        <v>0</v>
      </c>
      <c r="G3026" s="123"/>
    </row>
    <row r="3027" spans="2:7" x14ac:dyDescent="0.2">
      <c r="B3027" s="124"/>
      <c r="C3027" s="126"/>
      <c r="D3027" s="124"/>
      <c r="E3027" s="121">
        <f t="shared" si="94"/>
        <v>0</v>
      </c>
      <c r="F3027" s="125">
        <f t="shared" si="95"/>
        <v>0</v>
      </c>
      <c r="G3027" s="123"/>
    </row>
    <row r="3028" spans="2:7" x14ac:dyDescent="0.2">
      <c r="B3028" s="124"/>
      <c r="C3028" s="126"/>
      <c r="D3028" s="124"/>
      <c r="E3028" s="121">
        <f t="shared" si="94"/>
        <v>0</v>
      </c>
      <c r="F3028" s="125">
        <f t="shared" si="95"/>
        <v>0</v>
      </c>
      <c r="G3028" s="123"/>
    </row>
    <row r="3029" spans="2:7" x14ac:dyDescent="0.2">
      <c r="B3029" s="124"/>
      <c r="C3029" s="126"/>
      <c r="D3029" s="124"/>
      <c r="E3029" s="121">
        <f t="shared" si="94"/>
        <v>0</v>
      </c>
      <c r="F3029" s="125">
        <f t="shared" si="95"/>
        <v>0</v>
      </c>
      <c r="G3029" s="123"/>
    </row>
    <row r="3030" spans="2:7" x14ac:dyDescent="0.2">
      <c r="B3030" s="124"/>
      <c r="C3030" s="126"/>
      <c r="D3030" s="124"/>
      <c r="E3030" s="121">
        <f t="shared" si="94"/>
        <v>0</v>
      </c>
      <c r="F3030" s="125">
        <f t="shared" si="95"/>
        <v>0</v>
      </c>
      <c r="G3030" s="123"/>
    </row>
    <row r="3031" spans="2:7" x14ac:dyDescent="0.2">
      <c r="B3031" s="124"/>
      <c r="C3031" s="126"/>
      <c r="D3031" s="124"/>
      <c r="E3031" s="121">
        <f t="shared" si="94"/>
        <v>0</v>
      </c>
      <c r="F3031" s="125">
        <f t="shared" si="95"/>
        <v>0</v>
      </c>
      <c r="G3031" s="123"/>
    </row>
    <row r="3032" spans="2:7" x14ac:dyDescent="0.2">
      <c r="B3032" s="124"/>
      <c r="C3032" s="126"/>
      <c r="D3032" s="124"/>
      <c r="E3032" s="121">
        <f t="shared" si="94"/>
        <v>0</v>
      </c>
      <c r="F3032" s="125">
        <f t="shared" si="95"/>
        <v>0</v>
      </c>
      <c r="G3032" s="123"/>
    </row>
    <row r="3033" spans="2:7" x14ac:dyDescent="0.2">
      <c r="B3033" s="124"/>
      <c r="C3033" s="126"/>
      <c r="D3033" s="124"/>
      <c r="E3033" s="121">
        <f t="shared" si="94"/>
        <v>0</v>
      </c>
      <c r="F3033" s="125">
        <f t="shared" si="95"/>
        <v>0</v>
      </c>
      <c r="G3033" s="123"/>
    </row>
    <row r="3034" spans="2:7" x14ac:dyDescent="0.2">
      <c r="B3034" s="124"/>
      <c r="C3034" s="126"/>
      <c r="D3034" s="124"/>
      <c r="E3034" s="121">
        <f t="shared" si="94"/>
        <v>0</v>
      </c>
      <c r="F3034" s="125">
        <f t="shared" si="95"/>
        <v>0</v>
      </c>
      <c r="G3034" s="123"/>
    </row>
    <row r="3035" spans="2:7" x14ac:dyDescent="0.2">
      <c r="B3035" s="124"/>
      <c r="C3035" s="126"/>
      <c r="D3035" s="124"/>
      <c r="E3035" s="121">
        <f t="shared" si="94"/>
        <v>0</v>
      </c>
      <c r="F3035" s="125">
        <f t="shared" si="95"/>
        <v>0</v>
      </c>
      <c r="G3035" s="123"/>
    </row>
    <row r="3036" spans="2:7" x14ac:dyDescent="0.2">
      <c r="B3036" s="124"/>
      <c r="C3036" s="126"/>
      <c r="D3036" s="124"/>
      <c r="E3036" s="121">
        <f t="shared" si="94"/>
        <v>0</v>
      </c>
      <c r="F3036" s="125">
        <f t="shared" si="95"/>
        <v>0</v>
      </c>
      <c r="G3036" s="123"/>
    </row>
    <row r="3037" spans="2:7" x14ac:dyDescent="0.2">
      <c r="B3037" s="124"/>
      <c r="C3037" s="126"/>
      <c r="D3037" s="124"/>
      <c r="E3037" s="121">
        <f t="shared" si="94"/>
        <v>0</v>
      </c>
      <c r="F3037" s="125">
        <f t="shared" si="95"/>
        <v>0</v>
      </c>
      <c r="G3037" s="123"/>
    </row>
    <row r="3038" spans="2:7" x14ac:dyDescent="0.2">
      <c r="B3038" s="124"/>
      <c r="C3038" s="126"/>
      <c r="D3038" s="124"/>
      <c r="E3038" s="121">
        <f t="shared" si="94"/>
        <v>0</v>
      </c>
      <c r="F3038" s="125">
        <f t="shared" si="95"/>
        <v>0</v>
      </c>
      <c r="G3038" s="123"/>
    </row>
    <row r="3039" spans="2:7" x14ac:dyDescent="0.2">
      <c r="B3039" s="124"/>
      <c r="C3039" s="126"/>
      <c r="D3039" s="124"/>
      <c r="E3039" s="121">
        <f t="shared" si="94"/>
        <v>0</v>
      </c>
      <c r="F3039" s="125">
        <f t="shared" si="95"/>
        <v>0</v>
      </c>
      <c r="G3039" s="123"/>
    </row>
    <row r="3040" spans="2:7" x14ac:dyDescent="0.2">
      <c r="B3040" s="124"/>
      <c r="C3040" s="126"/>
      <c r="D3040" s="124"/>
      <c r="E3040" s="121">
        <f t="shared" si="94"/>
        <v>0</v>
      </c>
      <c r="F3040" s="125">
        <f t="shared" si="95"/>
        <v>0</v>
      </c>
      <c r="G3040" s="123"/>
    </row>
    <row r="3041" spans="2:7" x14ac:dyDescent="0.2">
      <c r="B3041" s="124"/>
      <c r="C3041" s="126"/>
      <c r="D3041" s="124"/>
      <c r="E3041" s="121">
        <f t="shared" si="94"/>
        <v>0</v>
      </c>
      <c r="F3041" s="125">
        <f t="shared" si="95"/>
        <v>0</v>
      </c>
      <c r="G3041" s="123"/>
    </row>
    <row r="3042" spans="2:7" x14ac:dyDescent="0.2">
      <c r="B3042" s="124"/>
      <c r="C3042" s="126"/>
      <c r="D3042" s="124"/>
      <c r="E3042" s="121">
        <f t="shared" si="94"/>
        <v>0</v>
      </c>
      <c r="F3042" s="125">
        <f t="shared" si="95"/>
        <v>0</v>
      </c>
      <c r="G3042" s="123"/>
    </row>
    <row r="3043" spans="2:7" x14ac:dyDescent="0.2">
      <c r="B3043" s="124"/>
      <c r="C3043" s="126"/>
      <c r="D3043" s="124"/>
      <c r="E3043" s="121">
        <f t="shared" si="94"/>
        <v>0</v>
      </c>
      <c r="F3043" s="125">
        <f t="shared" si="95"/>
        <v>0</v>
      </c>
      <c r="G3043" s="123"/>
    </row>
    <row r="3044" spans="2:7" x14ac:dyDescent="0.2">
      <c r="B3044" s="124"/>
      <c r="C3044" s="126"/>
      <c r="D3044" s="124"/>
      <c r="E3044" s="121">
        <f t="shared" si="94"/>
        <v>0</v>
      </c>
      <c r="F3044" s="125">
        <f t="shared" si="95"/>
        <v>0</v>
      </c>
      <c r="G3044" s="123"/>
    </row>
    <row r="3045" spans="2:7" x14ac:dyDescent="0.2">
      <c r="B3045" s="124"/>
      <c r="C3045" s="126"/>
      <c r="D3045" s="124"/>
      <c r="E3045" s="121">
        <f t="shared" si="94"/>
        <v>0</v>
      </c>
      <c r="F3045" s="125">
        <f t="shared" si="95"/>
        <v>0</v>
      </c>
      <c r="G3045" s="123"/>
    </row>
    <row r="3046" spans="2:7" x14ac:dyDescent="0.2">
      <c r="B3046" s="124"/>
      <c r="C3046" s="126"/>
      <c r="D3046" s="124"/>
      <c r="E3046" s="121">
        <f t="shared" si="94"/>
        <v>0</v>
      </c>
      <c r="F3046" s="125">
        <f t="shared" si="95"/>
        <v>0</v>
      </c>
      <c r="G3046" s="123"/>
    </row>
    <row r="3047" spans="2:7" x14ac:dyDescent="0.2">
      <c r="B3047" s="124"/>
      <c r="C3047" s="126"/>
      <c r="D3047" s="124"/>
      <c r="E3047" s="121">
        <f t="shared" si="94"/>
        <v>0</v>
      </c>
      <c r="F3047" s="125">
        <f t="shared" si="95"/>
        <v>0</v>
      </c>
      <c r="G3047" s="123"/>
    </row>
    <row r="3048" spans="2:7" x14ac:dyDescent="0.2">
      <c r="B3048" s="124"/>
      <c r="C3048" s="126"/>
      <c r="D3048" s="124"/>
      <c r="E3048" s="121">
        <f t="shared" si="94"/>
        <v>0</v>
      </c>
      <c r="F3048" s="125">
        <f t="shared" si="95"/>
        <v>0</v>
      </c>
      <c r="G3048" s="123"/>
    </row>
    <row r="3049" spans="2:7" x14ac:dyDescent="0.2">
      <c r="B3049" s="124"/>
      <c r="C3049" s="126"/>
      <c r="D3049" s="124"/>
      <c r="E3049" s="121">
        <f t="shared" si="94"/>
        <v>0</v>
      </c>
      <c r="F3049" s="125">
        <f t="shared" si="95"/>
        <v>0</v>
      </c>
      <c r="G3049" s="123"/>
    </row>
    <row r="3050" spans="2:7" x14ac:dyDescent="0.2">
      <c r="B3050" s="124"/>
      <c r="C3050" s="126"/>
      <c r="D3050" s="124"/>
      <c r="E3050" s="121">
        <f t="shared" si="94"/>
        <v>0</v>
      </c>
      <c r="F3050" s="125">
        <f t="shared" si="95"/>
        <v>0</v>
      </c>
      <c r="G3050" s="123"/>
    </row>
    <row r="3051" spans="2:7" x14ac:dyDescent="0.2">
      <c r="B3051" s="124"/>
      <c r="C3051" s="126"/>
      <c r="D3051" s="124"/>
      <c r="E3051" s="121">
        <f t="shared" si="94"/>
        <v>0</v>
      </c>
      <c r="F3051" s="125">
        <f t="shared" si="95"/>
        <v>0</v>
      </c>
      <c r="G3051" s="123"/>
    </row>
    <row r="3052" spans="2:7" x14ac:dyDescent="0.2">
      <c r="B3052" s="124"/>
      <c r="C3052" s="126"/>
      <c r="D3052" s="124"/>
      <c r="E3052" s="121">
        <f t="shared" si="94"/>
        <v>0</v>
      </c>
      <c r="F3052" s="125">
        <f t="shared" si="95"/>
        <v>0</v>
      </c>
      <c r="G3052" s="123"/>
    </row>
    <row r="3053" spans="2:7" x14ac:dyDescent="0.2">
      <c r="B3053" s="124"/>
      <c r="C3053" s="126"/>
      <c r="D3053" s="124"/>
      <c r="E3053" s="121">
        <f t="shared" si="94"/>
        <v>0</v>
      </c>
      <c r="F3053" s="125">
        <f t="shared" si="95"/>
        <v>0</v>
      </c>
      <c r="G3053" s="123"/>
    </row>
    <row r="3054" spans="2:7" x14ac:dyDescent="0.2">
      <c r="B3054" s="124"/>
      <c r="C3054" s="126"/>
      <c r="D3054" s="124"/>
      <c r="E3054" s="121">
        <f t="shared" si="94"/>
        <v>0</v>
      </c>
      <c r="F3054" s="125">
        <f t="shared" si="95"/>
        <v>0</v>
      </c>
      <c r="G3054" s="123"/>
    </row>
    <row r="3055" spans="2:7" x14ac:dyDescent="0.2">
      <c r="B3055" s="124"/>
      <c r="C3055" s="126"/>
      <c r="D3055" s="124"/>
      <c r="E3055" s="121">
        <f t="shared" si="94"/>
        <v>0</v>
      </c>
      <c r="F3055" s="125">
        <f t="shared" si="95"/>
        <v>0</v>
      </c>
      <c r="G3055" s="123"/>
    </row>
    <row r="3056" spans="2:7" x14ac:dyDescent="0.2">
      <c r="B3056" s="124"/>
      <c r="C3056" s="126"/>
      <c r="D3056" s="124"/>
      <c r="E3056" s="121">
        <f t="shared" si="94"/>
        <v>0</v>
      </c>
      <c r="F3056" s="125">
        <f t="shared" si="95"/>
        <v>0</v>
      </c>
      <c r="G3056" s="123"/>
    </row>
    <row r="3057" spans="2:7" x14ac:dyDescent="0.2">
      <c r="B3057" s="124"/>
      <c r="C3057" s="126"/>
      <c r="D3057" s="124"/>
      <c r="E3057" s="121">
        <f t="shared" si="94"/>
        <v>0</v>
      </c>
      <c r="F3057" s="125">
        <f t="shared" si="95"/>
        <v>0</v>
      </c>
      <c r="G3057" s="123"/>
    </row>
    <row r="3058" spans="2:7" x14ac:dyDescent="0.2">
      <c r="B3058" s="124"/>
      <c r="C3058" s="126"/>
      <c r="D3058" s="124"/>
      <c r="E3058" s="121">
        <f t="shared" si="94"/>
        <v>0</v>
      </c>
      <c r="F3058" s="125">
        <f t="shared" si="95"/>
        <v>0</v>
      </c>
      <c r="G3058" s="123"/>
    </row>
    <row r="3059" spans="2:7" x14ac:dyDescent="0.2">
      <c r="B3059" s="124"/>
      <c r="C3059" s="126"/>
      <c r="D3059" s="124"/>
      <c r="E3059" s="121">
        <f t="shared" si="94"/>
        <v>0</v>
      </c>
      <c r="F3059" s="125">
        <f t="shared" si="95"/>
        <v>0</v>
      </c>
      <c r="G3059" s="123"/>
    </row>
    <row r="3060" spans="2:7" x14ac:dyDescent="0.2">
      <c r="B3060" s="124"/>
      <c r="C3060" s="126"/>
      <c r="D3060" s="124"/>
      <c r="E3060" s="121">
        <f t="shared" si="94"/>
        <v>0</v>
      </c>
      <c r="F3060" s="125">
        <f t="shared" si="95"/>
        <v>0</v>
      </c>
      <c r="G3060" s="123"/>
    </row>
    <row r="3061" spans="2:7" x14ac:dyDescent="0.2">
      <c r="B3061" s="124"/>
      <c r="C3061" s="126"/>
      <c r="D3061" s="124"/>
      <c r="E3061" s="121">
        <f t="shared" ref="E3061:E3124" si="96">IFERROR(VLOOKUP(C3061,GILookup,2,FALSE),0)</f>
        <v>0</v>
      </c>
      <c r="F3061" s="125">
        <f t="shared" ref="F3061:F3124" si="97">SUM(E3061*D3061)</f>
        <v>0</v>
      </c>
      <c r="G3061" s="123"/>
    </row>
    <row r="3062" spans="2:7" x14ac:dyDescent="0.2">
      <c r="B3062" s="124"/>
      <c r="C3062" s="126"/>
      <c r="D3062" s="124"/>
      <c r="E3062" s="121">
        <f t="shared" si="96"/>
        <v>0</v>
      </c>
      <c r="F3062" s="125">
        <f t="shared" si="97"/>
        <v>0</v>
      </c>
      <c r="G3062" s="123"/>
    </row>
    <row r="3063" spans="2:7" x14ac:dyDescent="0.2">
      <c r="B3063" s="124"/>
      <c r="C3063" s="126"/>
      <c r="D3063" s="124"/>
      <c r="E3063" s="121">
        <f t="shared" si="96"/>
        <v>0</v>
      </c>
      <c r="F3063" s="125">
        <f t="shared" si="97"/>
        <v>0</v>
      </c>
      <c r="G3063" s="123"/>
    </row>
    <row r="3064" spans="2:7" x14ac:dyDescent="0.2">
      <c r="B3064" s="124"/>
      <c r="C3064" s="126"/>
      <c r="D3064" s="124"/>
      <c r="E3064" s="121">
        <f t="shared" si="96"/>
        <v>0</v>
      </c>
      <c r="F3064" s="125">
        <f t="shared" si="97"/>
        <v>0</v>
      </c>
      <c r="G3064" s="123"/>
    </row>
    <row r="3065" spans="2:7" x14ac:dyDescent="0.2">
      <c r="B3065" s="124"/>
      <c r="C3065" s="126"/>
      <c r="D3065" s="124"/>
      <c r="E3065" s="121">
        <f t="shared" si="96"/>
        <v>0</v>
      </c>
      <c r="F3065" s="125">
        <f t="shared" si="97"/>
        <v>0</v>
      </c>
      <c r="G3065" s="123"/>
    </row>
    <row r="3066" spans="2:7" x14ac:dyDescent="0.2">
      <c r="B3066" s="124"/>
      <c r="C3066" s="126"/>
      <c r="D3066" s="124"/>
      <c r="E3066" s="121">
        <f t="shared" si="96"/>
        <v>0</v>
      </c>
      <c r="F3066" s="125">
        <f t="shared" si="97"/>
        <v>0</v>
      </c>
      <c r="G3066" s="123"/>
    </row>
    <row r="3067" spans="2:7" x14ac:dyDescent="0.2">
      <c r="B3067" s="124"/>
      <c r="C3067" s="126"/>
      <c r="D3067" s="124"/>
      <c r="E3067" s="121">
        <f t="shared" si="96"/>
        <v>0</v>
      </c>
      <c r="F3067" s="125">
        <f t="shared" si="97"/>
        <v>0</v>
      </c>
      <c r="G3067" s="123"/>
    </row>
    <row r="3068" spans="2:7" x14ac:dyDescent="0.2">
      <c r="B3068" s="124"/>
      <c r="C3068" s="126"/>
      <c r="D3068" s="124"/>
      <c r="E3068" s="121">
        <f t="shared" si="96"/>
        <v>0</v>
      </c>
      <c r="F3068" s="125">
        <f t="shared" si="97"/>
        <v>0</v>
      </c>
      <c r="G3068" s="123"/>
    </row>
    <row r="3069" spans="2:7" x14ac:dyDescent="0.2">
      <c r="B3069" s="124"/>
      <c r="C3069" s="126"/>
      <c r="D3069" s="124"/>
      <c r="E3069" s="121">
        <f t="shared" si="96"/>
        <v>0</v>
      </c>
      <c r="F3069" s="125">
        <f t="shared" si="97"/>
        <v>0</v>
      </c>
      <c r="G3069" s="123"/>
    </row>
    <row r="3070" spans="2:7" x14ac:dyDescent="0.2">
      <c r="B3070" s="124"/>
      <c r="C3070" s="126"/>
      <c r="D3070" s="124"/>
      <c r="E3070" s="121">
        <f t="shared" si="96"/>
        <v>0</v>
      </c>
      <c r="F3070" s="125">
        <f t="shared" si="97"/>
        <v>0</v>
      </c>
      <c r="G3070" s="123"/>
    </row>
    <row r="3071" spans="2:7" x14ac:dyDescent="0.2">
      <c r="B3071" s="124"/>
      <c r="C3071" s="126"/>
      <c r="D3071" s="124"/>
      <c r="E3071" s="121">
        <f t="shared" si="96"/>
        <v>0</v>
      </c>
      <c r="F3071" s="125">
        <f t="shared" si="97"/>
        <v>0</v>
      </c>
      <c r="G3071" s="123"/>
    </row>
    <row r="3072" spans="2:7" x14ac:dyDescent="0.2">
      <c r="B3072" s="124"/>
      <c r="C3072" s="126"/>
      <c r="D3072" s="124"/>
      <c r="E3072" s="121">
        <f t="shared" si="96"/>
        <v>0</v>
      </c>
      <c r="F3072" s="125">
        <f t="shared" si="97"/>
        <v>0</v>
      </c>
      <c r="G3072" s="123"/>
    </row>
    <row r="3073" spans="2:7" x14ac:dyDescent="0.2">
      <c r="B3073" s="124"/>
      <c r="C3073" s="126"/>
      <c r="D3073" s="124"/>
      <c r="E3073" s="121">
        <f t="shared" si="96"/>
        <v>0</v>
      </c>
      <c r="F3073" s="125">
        <f t="shared" si="97"/>
        <v>0</v>
      </c>
      <c r="G3073" s="123"/>
    </row>
    <row r="3074" spans="2:7" x14ac:dyDescent="0.2">
      <c r="B3074" s="124"/>
      <c r="C3074" s="126"/>
      <c r="D3074" s="124"/>
      <c r="E3074" s="121">
        <f t="shared" si="96"/>
        <v>0</v>
      </c>
      <c r="F3074" s="125">
        <f t="shared" si="97"/>
        <v>0</v>
      </c>
      <c r="G3074" s="123"/>
    </row>
    <row r="3075" spans="2:7" x14ac:dyDescent="0.2">
      <c r="B3075" s="124"/>
      <c r="C3075" s="126"/>
      <c r="D3075" s="124"/>
      <c r="E3075" s="121">
        <f t="shared" si="96"/>
        <v>0</v>
      </c>
      <c r="F3075" s="125">
        <f t="shared" si="97"/>
        <v>0</v>
      </c>
      <c r="G3075" s="123"/>
    </row>
    <row r="3076" spans="2:7" x14ac:dyDescent="0.2">
      <c r="B3076" s="124"/>
      <c r="C3076" s="126"/>
      <c r="D3076" s="124"/>
      <c r="E3076" s="121">
        <f t="shared" si="96"/>
        <v>0</v>
      </c>
      <c r="F3076" s="125">
        <f t="shared" si="97"/>
        <v>0</v>
      </c>
      <c r="G3076" s="123"/>
    </row>
    <row r="3077" spans="2:7" x14ac:dyDescent="0.2">
      <c r="B3077" s="124"/>
      <c r="C3077" s="126"/>
      <c r="D3077" s="124"/>
      <c r="E3077" s="121">
        <f t="shared" si="96"/>
        <v>0</v>
      </c>
      <c r="F3077" s="125">
        <f t="shared" si="97"/>
        <v>0</v>
      </c>
      <c r="G3077" s="123"/>
    </row>
    <row r="3078" spans="2:7" x14ac:dyDescent="0.2">
      <c r="B3078" s="124"/>
      <c r="C3078" s="126"/>
      <c r="D3078" s="124"/>
      <c r="E3078" s="121">
        <f t="shared" si="96"/>
        <v>0</v>
      </c>
      <c r="F3078" s="125">
        <f t="shared" si="97"/>
        <v>0</v>
      </c>
      <c r="G3078" s="123"/>
    </row>
    <row r="3079" spans="2:7" x14ac:dyDescent="0.2">
      <c r="B3079" s="124"/>
      <c r="C3079" s="126"/>
      <c r="D3079" s="124"/>
      <c r="E3079" s="121">
        <f t="shared" si="96"/>
        <v>0</v>
      </c>
      <c r="F3079" s="125">
        <f t="shared" si="97"/>
        <v>0</v>
      </c>
      <c r="G3079" s="123"/>
    </row>
    <row r="3080" spans="2:7" x14ac:dyDescent="0.2">
      <c r="B3080" s="124"/>
      <c r="C3080" s="126"/>
      <c r="D3080" s="124"/>
      <c r="E3080" s="121">
        <f t="shared" si="96"/>
        <v>0</v>
      </c>
      <c r="F3080" s="125">
        <f t="shared" si="97"/>
        <v>0</v>
      </c>
      <c r="G3080" s="123"/>
    </row>
    <row r="3081" spans="2:7" x14ac:dyDescent="0.2">
      <c r="B3081" s="124"/>
      <c r="C3081" s="126"/>
      <c r="D3081" s="124"/>
      <c r="E3081" s="121">
        <f t="shared" si="96"/>
        <v>0</v>
      </c>
      <c r="F3081" s="125">
        <f t="shared" si="97"/>
        <v>0</v>
      </c>
      <c r="G3081" s="123"/>
    </row>
    <row r="3082" spans="2:7" x14ac:dyDescent="0.2">
      <c r="B3082" s="124"/>
      <c r="C3082" s="126"/>
      <c r="D3082" s="124"/>
      <c r="E3082" s="121">
        <f t="shared" si="96"/>
        <v>0</v>
      </c>
      <c r="F3082" s="125">
        <f t="shared" si="97"/>
        <v>0</v>
      </c>
      <c r="G3082" s="123"/>
    </row>
    <row r="3083" spans="2:7" x14ac:dyDescent="0.2">
      <c r="B3083" s="124"/>
      <c r="C3083" s="126"/>
      <c r="D3083" s="124"/>
      <c r="E3083" s="121">
        <f t="shared" si="96"/>
        <v>0</v>
      </c>
      <c r="F3083" s="125">
        <f t="shared" si="97"/>
        <v>0</v>
      </c>
      <c r="G3083" s="123"/>
    </row>
    <row r="3084" spans="2:7" x14ac:dyDescent="0.2">
      <c r="B3084" s="124"/>
      <c r="C3084" s="126"/>
      <c r="D3084" s="124"/>
      <c r="E3084" s="121">
        <f t="shared" si="96"/>
        <v>0</v>
      </c>
      <c r="F3084" s="125">
        <f t="shared" si="97"/>
        <v>0</v>
      </c>
      <c r="G3084" s="123"/>
    </row>
    <row r="3085" spans="2:7" x14ac:dyDescent="0.2">
      <c r="B3085" s="124"/>
      <c r="C3085" s="126"/>
      <c r="D3085" s="124"/>
      <c r="E3085" s="121">
        <f t="shared" si="96"/>
        <v>0</v>
      </c>
      <c r="F3085" s="125">
        <f t="shared" si="97"/>
        <v>0</v>
      </c>
      <c r="G3085" s="123"/>
    </row>
    <row r="3086" spans="2:7" x14ac:dyDescent="0.2">
      <c r="B3086" s="124"/>
      <c r="C3086" s="126"/>
      <c r="D3086" s="124"/>
      <c r="E3086" s="121">
        <f t="shared" si="96"/>
        <v>0</v>
      </c>
      <c r="F3086" s="125">
        <f t="shared" si="97"/>
        <v>0</v>
      </c>
      <c r="G3086" s="123"/>
    </row>
    <row r="3087" spans="2:7" x14ac:dyDescent="0.2">
      <c r="B3087" s="124"/>
      <c r="C3087" s="126"/>
      <c r="D3087" s="124"/>
      <c r="E3087" s="121">
        <f t="shared" si="96"/>
        <v>0</v>
      </c>
      <c r="F3087" s="125">
        <f t="shared" si="97"/>
        <v>0</v>
      </c>
      <c r="G3087" s="123"/>
    </row>
    <row r="3088" spans="2:7" x14ac:dyDescent="0.2">
      <c r="B3088" s="124"/>
      <c r="C3088" s="126"/>
      <c r="D3088" s="124"/>
      <c r="E3088" s="121">
        <f t="shared" si="96"/>
        <v>0</v>
      </c>
      <c r="F3088" s="125">
        <f t="shared" si="97"/>
        <v>0</v>
      </c>
      <c r="G3088" s="123"/>
    </row>
    <row r="3089" spans="2:7" x14ac:dyDescent="0.2">
      <c r="B3089" s="124"/>
      <c r="C3089" s="126"/>
      <c r="D3089" s="124"/>
      <c r="E3089" s="121">
        <f t="shared" si="96"/>
        <v>0</v>
      </c>
      <c r="F3089" s="125">
        <f t="shared" si="97"/>
        <v>0</v>
      </c>
      <c r="G3089" s="123"/>
    </row>
    <row r="3090" spans="2:7" x14ac:dyDescent="0.2">
      <c r="B3090" s="124"/>
      <c r="C3090" s="126"/>
      <c r="D3090" s="124"/>
      <c r="E3090" s="121">
        <f t="shared" si="96"/>
        <v>0</v>
      </c>
      <c r="F3090" s="125">
        <f t="shared" si="97"/>
        <v>0</v>
      </c>
      <c r="G3090" s="123"/>
    </row>
    <row r="3091" spans="2:7" x14ac:dyDescent="0.2">
      <c r="B3091" s="124"/>
      <c r="C3091" s="126"/>
      <c r="D3091" s="124"/>
      <c r="E3091" s="121">
        <f t="shared" si="96"/>
        <v>0</v>
      </c>
      <c r="F3091" s="125">
        <f t="shared" si="97"/>
        <v>0</v>
      </c>
      <c r="G3091" s="123"/>
    </row>
    <row r="3092" spans="2:7" x14ac:dyDescent="0.2">
      <c r="B3092" s="124"/>
      <c r="C3092" s="126"/>
      <c r="D3092" s="124"/>
      <c r="E3092" s="121">
        <f t="shared" si="96"/>
        <v>0</v>
      </c>
      <c r="F3092" s="125">
        <f t="shared" si="97"/>
        <v>0</v>
      </c>
      <c r="G3092" s="123"/>
    </row>
    <row r="3093" spans="2:7" x14ac:dyDescent="0.2">
      <c r="B3093" s="124"/>
      <c r="C3093" s="126"/>
      <c r="D3093" s="124"/>
      <c r="E3093" s="121">
        <f t="shared" si="96"/>
        <v>0</v>
      </c>
      <c r="F3093" s="125">
        <f t="shared" si="97"/>
        <v>0</v>
      </c>
      <c r="G3093" s="123"/>
    </row>
    <row r="3094" spans="2:7" x14ac:dyDescent="0.2">
      <c r="B3094" s="124"/>
      <c r="C3094" s="126"/>
      <c r="D3094" s="124"/>
      <c r="E3094" s="121">
        <f t="shared" si="96"/>
        <v>0</v>
      </c>
      <c r="F3094" s="125">
        <f t="shared" si="97"/>
        <v>0</v>
      </c>
      <c r="G3094" s="123"/>
    </row>
    <row r="3095" spans="2:7" x14ac:dyDescent="0.2">
      <c r="B3095" s="124"/>
      <c r="C3095" s="126"/>
      <c r="D3095" s="124"/>
      <c r="E3095" s="121">
        <f t="shared" si="96"/>
        <v>0</v>
      </c>
      <c r="F3095" s="125">
        <f t="shared" si="97"/>
        <v>0</v>
      </c>
      <c r="G3095" s="123"/>
    </row>
    <row r="3096" spans="2:7" x14ac:dyDescent="0.2">
      <c r="B3096" s="124"/>
      <c r="C3096" s="126"/>
      <c r="D3096" s="124"/>
      <c r="E3096" s="121">
        <f t="shared" si="96"/>
        <v>0</v>
      </c>
      <c r="F3096" s="125">
        <f t="shared" si="97"/>
        <v>0</v>
      </c>
      <c r="G3096" s="123"/>
    </row>
    <row r="3097" spans="2:7" x14ac:dyDescent="0.2">
      <c r="B3097" s="124"/>
      <c r="C3097" s="126"/>
      <c r="D3097" s="124"/>
      <c r="E3097" s="121">
        <f t="shared" si="96"/>
        <v>0</v>
      </c>
      <c r="F3097" s="125">
        <f t="shared" si="97"/>
        <v>0</v>
      </c>
      <c r="G3097" s="123"/>
    </row>
    <row r="3098" spans="2:7" x14ac:dyDescent="0.2">
      <c r="B3098" s="124"/>
      <c r="C3098" s="126"/>
      <c r="D3098" s="124"/>
      <c r="E3098" s="121">
        <f t="shared" si="96"/>
        <v>0</v>
      </c>
      <c r="F3098" s="125">
        <f t="shared" si="97"/>
        <v>0</v>
      </c>
      <c r="G3098" s="123"/>
    </row>
    <row r="3099" spans="2:7" x14ac:dyDescent="0.2">
      <c r="B3099" s="124"/>
      <c r="C3099" s="126"/>
      <c r="D3099" s="124"/>
      <c r="E3099" s="121">
        <f t="shared" si="96"/>
        <v>0</v>
      </c>
      <c r="F3099" s="125">
        <f t="shared" si="97"/>
        <v>0</v>
      </c>
      <c r="G3099" s="123"/>
    </row>
    <row r="3100" spans="2:7" x14ac:dyDescent="0.2">
      <c r="B3100" s="124"/>
      <c r="C3100" s="126"/>
      <c r="D3100" s="124"/>
      <c r="E3100" s="121">
        <f t="shared" si="96"/>
        <v>0</v>
      </c>
      <c r="F3100" s="125">
        <f t="shared" si="97"/>
        <v>0</v>
      </c>
      <c r="G3100" s="123"/>
    </row>
    <row r="3101" spans="2:7" x14ac:dyDescent="0.2">
      <c r="B3101" s="124"/>
      <c r="C3101" s="126"/>
      <c r="D3101" s="124"/>
      <c r="E3101" s="121">
        <f t="shared" si="96"/>
        <v>0</v>
      </c>
      <c r="F3101" s="125">
        <f t="shared" si="97"/>
        <v>0</v>
      </c>
      <c r="G3101" s="123"/>
    </row>
    <row r="3102" spans="2:7" x14ac:dyDescent="0.2">
      <c r="B3102" s="124"/>
      <c r="C3102" s="126"/>
      <c r="D3102" s="124"/>
      <c r="E3102" s="121">
        <f t="shared" si="96"/>
        <v>0</v>
      </c>
      <c r="F3102" s="125">
        <f t="shared" si="97"/>
        <v>0</v>
      </c>
      <c r="G3102" s="123"/>
    </row>
    <row r="3103" spans="2:7" x14ac:dyDescent="0.2">
      <c r="B3103" s="124"/>
      <c r="C3103" s="126"/>
      <c r="D3103" s="124"/>
      <c r="E3103" s="121">
        <f t="shared" si="96"/>
        <v>0</v>
      </c>
      <c r="F3103" s="125">
        <f t="shared" si="97"/>
        <v>0</v>
      </c>
      <c r="G3103" s="123"/>
    </row>
    <row r="3104" spans="2:7" x14ac:dyDescent="0.2">
      <c r="B3104" s="124"/>
      <c r="C3104" s="126"/>
      <c r="D3104" s="124"/>
      <c r="E3104" s="121">
        <f t="shared" si="96"/>
        <v>0</v>
      </c>
      <c r="F3104" s="125">
        <f t="shared" si="97"/>
        <v>0</v>
      </c>
      <c r="G3104" s="123"/>
    </row>
    <row r="3105" spans="2:7" x14ac:dyDescent="0.2">
      <c r="B3105" s="124"/>
      <c r="C3105" s="126"/>
      <c r="D3105" s="124"/>
      <c r="E3105" s="121">
        <f t="shared" si="96"/>
        <v>0</v>
      </c>
      <c r="F3105" s="125">
        <f t="shared" si="97"/>
        <v>0</v>
      </c>
      <c r="G3105" s="123"/>
    </row>
    <row r="3106" spans="2:7" x14ac:dyDescent="0.2">
      <c r="B3106" s="124"/>
      <c r="C3106" s="126"/>
      <c r="D3106" s="124"/>
      <c r="E3106" s="121">
        <f t="shared" si="96"/>
        <v>0</v>
      </c>
      <c r="F3106" s="125">
        <f t="shared" si="97"/>
        <v>0</v>
      </c>
      <c r="G3106" s="123"/>
    </row>
    <row r="3107" spans="2:7" x14ac:dyDescent="0.2">
      <c r="B3107" s="124"/>
      <c r="C3107" s="126"/>
      <c r="D3107" s="124"/>
      <c r="E3107" s="121">
        <f t="shared" si="96"/>
        <v>0</v>
      </c>
      <c r="F3107" s="125">
        <f t="shared" si="97"/>
        <v>0</v>
      </c>
      <c r="G3107" s="123"/>
    </row>
    <row r="3108" spans="2:7" x14ac:dyDescent="0.2">
      <c r="B3108" s="124"/>
      <c r="C3108" s="126"/>
      <c r="D3108" s="124"/>
      <c r="E3108" s="121">
        <f t="shared" si="96"/>
        <v>0</v>
      </c>
      <c r="F3108" s="125">
        <f t="shared" si="97"/>
        <v>0</v>
      </c>
      <c r="G3108" s="123"/>
    </row>
    <row r="3109" spans="2:7" x14ac:dyDescent="0.2">
      <c r="B3109" s="124"/>
      <c r="C3109" s="126"/>
      <c r="D3109" s="124"/>
      <c r="E3109" s="121">
        <f t="shared" si="96"/>
        <v>0</v>
      </c>
      <c r="F3109" s="125">
        <f t="shared" si="97"/>
        <v>0</v>
      </c>
      <c r="G3109" s="123"/>
    </row>
    <row r="3110" spans="2:7" x14ac:dyDescent="0.2">
      <c r="B3110" s="124"/>
      <c r="C3110" s="126"/>
      <c r="D3110" s="124"/>
      <c r="E3110" s="121">
        <f t="shared" si="96"/>
        <v>0</v>
      </c>
      <c r="F3110" s="125">
        <f t="shared" si="97"/>
        <v>0</v>
      </c>
      <c r="G3110" s="123"/>
    </row>
    <row r="3111" spans="2:7" x14ac:dyDescent="0.2">
      <c r="B3111" s="124"/>
      <c r="C3111" s="126"/>
      <c r="D3111" s="124"/>
      <c r="E3111" s="121">
        <f t="shared" si="96"/>
        <v>0</v>
      </c>
      <c r="F3111" s="125">
        <f t="shared" si="97"/>
        <v>0</v>
      </c>
      <c r="G3111" s="123"/>
    </row>
    <row r="3112" spans="2:7" x14ac:dyDescent="0.2">
      <c r="B3112" s="124"/>
      <c r="C3112" s="126"/>
      <c r="D3112" s="124"/>
      <c r="E3112" s="121">
        <f t="shared" si="96"/>
        <v>0</v>
      </c>
      <c r="F3112" s="125">
        <f t="shared" si="97"/>
        <v>0</v>
      </c>
      <c r="G3112" s="123"/>
    </row>
    <row r="3113" spans="2:7" x14ac:dyDescent="0.2">
      <c r="B3113" s="124"/>
      <c r="C3113" s="126"/>
      <c r="D3113" s="124"/>
      <c r="E3113" s="121">
        <f t="shared" si="96"/>
        <v>0</v>
      </c>
      <c r="F3113" s="125">
        <f t="shared" si="97"/>
        <v>0</v>
      </c>
      <c r="G3113" s="123"/>
    </row>
    <row r="3114" spans="2:7" x14ac:dyDescent="0.2">
      <c r="B3114" s="124"/>
      <c r="C3114" s="126"/>
      <c r="D3114" s="124"/>
      <c r="E3114" s="121">
        <f t="shared" si="96"/>
        <v>0</v>
      </c>
      <c r="F3114" s="125">
        <f t="shared" si="97"/>
        <v>0</v>
      </c>
      <c r="G3114" s="123"/>
    </row>
    <row r="3115" spans="2:7" x14ac:dyDescent="0.2">
      <c r="B3115" s="124"/>
      <c r="C3115" s="126"/>
      <c r="D3115" s="124"/>
      <c r="E3115" s="121">
        <f t="shared" si="96"/>
        <v>0</v>
      </c>
      <c r="F3115" s="125">
        <f t="shared" si="97"/>
        <v>0</v>
      </c>
      <c r="G3115" s="123"/>
    </row>
    <row r="3116" spans="2:7" x14ac:dyDescent="0.2">
      <c r="B3116" s="124"/>
      <c r="C3116" s="126"/>
      <c r="D3116" s="124"/>
      <c r="E3116" s="121">
        <f t="shared" si="96"/>
        <v>0</v>
      </c>
      <c r="F3116" s="125">
        <f t="shared" si="97"/>
        <v>0</v>
      </c>
      <c r="G3116" s="123"/>
    </row>
    <row r="3117" spans="2:7" x14ac:dyDescent="0.2">
      <c r="B3117" s="124"/>
      <c r="C3117" s="126"/>
      <c r="D3117" s="124"/>
      <c r="E3117" s="121">
        <f t="shared" si="96"/>
        <v>0</v>
      </c>
      <c r="F3117" s="125">
        <f t="shared" si="97"/>
        <v>0</v>
      </c>
      <c r="G3117" s="123"/>
    </row>
    <row r="3118" spans="2:7" x14ac:dyDescent="0.2">
      <c r="B3118" s="124"/>
      <c r="C3118" s="126"/>
      <c r="D3118" s="124"/>
      <c r="E3118" s="121">
        <f t="shared" si="96"/>
        <v>0</v>
      </c>
      <c r="F3118" s="125">
        <f t="shared" si="97"/>
        <v>0</v>
      </c>
      <c r="G3118" s="123"/>
    </row>
    <row r="3119" spans="2:7" x14ac:dyDescent="0.2">
      <c r="B3119" s="124"/>
      <c r="C3119" s="126"/>
      <c r="D3119" s="124"/>
      <c r="E3119" s="121">
        <f t="shared" si="96"/>
        <v>0</v>
      </c>
      <c r="F3119" s="125">
        <f t="shared" si="97"/>
        <v>0</v>
      </c>
      <c r="G3119" s="123"/>
    </row>
    <row r="3120" spans="2:7" x14ac:dyDescent="0.2">
      <c r="B3120" s="124"/>
      <c r="C3120" s="126"/>
      <c r="D3120" s="124"/>
      <c r="E3120" s="121">
        <f t="shared" si="96"/>
        <v>0</v>
      </c>
      <c r="F3120" s="125">
        <f t="shared" si="97"/>
        <v>0</v>
      </c>
      <c r="G3120" s="123"/>
    </row>
    <row r="3121" spans="2:7" x14ac:dyDescent="0.2">
      <c r="B3121" s="124"/>
      <c r="C3121" s="126"/>
      <c r="D3121" s="124"/>
      <c r="E3121" s="121">
        <f t="shared" si="96"/>
        <v>0</v>
      </c>
      <c r="F3121" s="125">
        <f t="shared" si="97"/>
        <v>0</v>
      </c>
      <c r="G3121" s="123"/>
    </row>
    <row r="3122" spans="2:7" x14ac:dyDescent="0.2">
      <c r="B3122" s="124"/>
      <c r="C3122" s="126"/>
      <c r="D3122" s="124"/>
      <c r="E3122" s="121">
        <f t="shared" si="96"/>
        <v>0</v>
      </c>
      <c r="F3122" s="125">
        <f t="shared" si="97"/>
        <v>0</v>
      </c>
      <c r="G3122" s="123"/>
    </row>
    <row r="3123" spans="2:7" x14ac:dyDescent="0.2">
      <c r="B3123" s="124"/>
      <c r="C3123" s="126"/>
      <c r="D3123" s="124"/>
      <c r="E3123" s="121">
        <f t="shared" si="96"/>
        <v>0</v>
      </c>
      <c r="F3123" s="125">
        <f t="shared" si="97"/>
        <v>0</v>
      </c>
      <c r="G3123" s="123"/>
    </row>
    <row r="3124" spans="2:7" x14ac:dyDescent="0.2">
      <c r="B3124" s="124"/>
      <c r="C3124" s="126"/>
      <c r="D3124" s="124"/>
      <c r="E3124" s="121">
        <f t="shared" si="96"/>
        <v>0</v>
      </c>
      <c r="F3124" s="125">
        <f t="shared" si="97"/>
        <v>0</v>
      </c>
      <c r="G3124" s="123"/>
    </row>
    <row r="3125" spans="2:7" x14ac:dyDescent="0.2">
      <c r="B3125" s="124"/>
      <c r="C3125" s="126"/>
      <c r="D3125" s="124"/>
      <c r="E3125" s="121">
        <f t="shared" ref="E3125:E3188" si="98">IFERROR(VLOOKUP(C3125,GILookup,2,FALSE),0)</f>
        <v>0</v>
      </c>
      <c r="F3125" s="125">
        <f t="shared" ref="F3125:F3188" si="99">SUM(E3125*D3125)</f>
        <v>0</v>
      </c>
      <c r="G3125" s="123"/>
    </row>
    <row r="3126" spans="2:7" x14ac:dyDescent="0.2">
      <c r="B3126" s="124"/>
      <c r="C3126" s="126"/>
      <c r="D3126" s="124"/>
      <c r="E3126" s="121">
        <f t="shared" si="98"/>
        <v>0</v>
      </c>
      <c r="F3126" s="125">
        <f t="shared" si="99"/>
        <v>0</v>
      </c>
      <c r="G3126" s="123"/>
    </row>
    <row r="3127" spans="2:7" x14ac:dyDescent="0.2">
      <c r="B3127" s="124"/>
      <c r="C3127" s="126"/>
      <c r="D3127" s="124"/>
      <c r="E3127" s="121">
        <f t="shared" si="98"/>
        <v>0</v>
      </c>
      <c r="F3127" s="125">
        <f t="shared" si="99"/>
        <v>0</v>
      </c>
      <c r="G3127" s="123"/>
    </row>
    <row r="3128" spans="2:7" x14ac:dyDescent="0.2">
      <c r="B3128" s="124"/>
      <c r="C3128" s="126"/>
      <c r="D3128" s="124"/>
      <c r="E3128" s="121">
        <f t="shared" si="98"/>
        <v>0</v>
      </c>
      <c r="F3128" s="125">
        <f t="shared" si="99"/>
        <v>0</v>
      </c>
      <c r="G3128" s="123"/>
    </row>
    <row r="3129" spans="2:7" x14ac:dyDescent="0.2">
      <c r="B3129" s="124"/>
      <c r="C3129" s="126"/>
      <c r="D3129" s="124"/>
      <c r="E3129" s="121">
        <f t="shared" si="98"/>
        <v>0</v>
      </c>
      <c r="F3129" s="125">
        <f t="shared" si="99"/>
        <v>0</v>
      </c>
      <c r="G3129" s="123"/>
    </row>
    <row r="3130" spans="2:7" x14ac:dyDescent="0.2">
      <c r="B3130" s="124"/>
      <c r="C3130" s="126"/>
      <c r="D3130" s="124"/>
      <c r="E3130" s="121">
        <f t="shared" si="98"/>
        <v>0</v>
      </c>
      <c r="F3130" s="125">
        <f t="shared" si="99"/>
        <v>0</v>
      </c>
      <c r="G3130" s="123"/>
    </row>
    <row r="3131" spans="2:7" x14ac:dyDescent="0.2">
      <c r="B3131" s="124"/>
      <c r="C3131" s="126"/>
      <c r="D3131" s="124"/>
      <c r="E3131" s="121">
        <f t="shared" si="98"/>
        <v>0</v>
      </c>
      <c r="F3131" s="125">
        <f t="shared" si="99"/>
        <v>0</v>
      </c>
      <c r="G3131" s="123"/>
    </row>
    <row r="3132" spans="2:7" x14ac:dyDescent="0.2">
      <c r="B3132" s="124"/>
      <c r="C3132" s="126"/>
      <c r="D3132" s="124"/>
      <c r="E3132" s="121">
        <f t="shared" si="98"/>
        <v>0</v>
      </c>
      <c r="F3132" s="125">
        <f t="shared" si="99"/>
        <v>0</v>
      </c>
      <c r="G3132" s="123"/>
    </row>
    <row r="3133" spans="2:7" x14ac:dyDescent="0.2">
      <c r="B3133" s="124"/>
      <c r="C3133" s="126"/>
      <c r="D3133" s="124"/>
      <c r="E3133" s="121">
        <f t="shared" si="98"/>
        <v>0</v>
      </c>
      <c r="F3133" s="125">
        <f t="shared" si="99"/>
        <v>0</v>
      </c>
      <c r="G3133" s="123"/>
    </row>
    <row r="3134" spans="2:7" x14ac:dyDescent="0.2">
      <c r="B3134" s="124"/>
      <c r="C3134" s="126"/>
      <c r="D3134" s="124"/>
      <c r="E3134" s="121">
        <f t="shared" si="98"/>
        <v>0</v>
      </c>
      <c r="F3134" s="125">
        <f t="shared" si="99"/>
        <v>0</v>
      </c>
      <c r="G3134" s="123"/>
    </row>
    <row r="3135" spans="2:7" x14ac:dyDescent="0.2">
      <c r="B3135" s="124"/>
      <c r="C3135" s="126"/>
      <c r="D3135" s="124"/>
      <c r="E3135" s="121">
        <f t="shared" si="98"/>
        <v>0</v>
      </c>
      <c r="F3135" s="125">
        <f t="shared" si="99"/>
        <v>0</v>
      </c>
      <c r="G3135" s="123"/>
    </row>
    <row r="3136" spans="2:7" x14ac:dyDescent="0.2">
      <c r="B3136" s="124"/>
      <c r="C3136" s="126"/>
      <c r="D3136" s="124"/>
      <c r="E3136" s="121">
        <f t="shared" si="98"/>
        <v>0</v>
      </c>
      <c r="F3136" s="125">
        <f t="shared" si="99"/>
        <v>0</v>
      </c>
      <c r="G3136" s="123"/>
    </row>
    <row r="3137" spans="2:7" x14ac:dyDescent="0.2">
      <c r="B3137" s="124"/>
      <c r="C3137" s="126"/>
      <c r="D3137" s="124"/>
      <c r="E3137" s="121">
        <f t="shared" si="98"/>
        <v>0</v>
      </c>
      <c r="F3137" s="125">
        <f t="shared" si="99"/>
        <v>0</v>
      </c>
      <c r="G3137" s="123"/>
    </row>
    <row r="3138" spans="2:7" x14ac:dyDescent="0.2">
      <c r="B3138" s="124"/>
      <c r="C3138" s="126"/>
      <c r="D3138" s="124"/>
      <c r="E3138" s="121">
        <f t="shared" si="98"/>
        <v>0</v>
      </c>
      <c r="F3138" s="125">
        <f t="shared" si="99"/>
        <v>0</v>
      </c>
      <c r="G3138" s="123"/>
    </row>
    <row r="3139" spans="2:7" x14ac:dyDescent="0.2">
      <c r="B3139" s="124"/>
      <c r="C3139" s="126"/>
      <c r="D3139" s="124"/>
      <c r="E3139" s="121">
        <f t="shared" si="98"/>
        <v>0</v>
      </c>
      <c r="F3139" s="125">
        <f t="shared" si="99"/>
        <v>0</v>
      </c>
      <c r="G3139" s="123"/>
    </row>
    <row r="3140" spans="2:7" x14ac:dyDescent="0.2">
      <c r="B3140" s="124"/>
      <c r="C3140" s="126"/>
      <c r="D3140" s="124"/>
      <c r="E3140" s="121">
        <f t="shared" si="98"/>
        <v>0</v>
      </c>
      <c r="F3140" s="125">
        <f t="shared" si="99"/>
        <v>0</v>
      </c>
      <c r="G3140" s="123"/>
    </row>
    <row r="3141" spans="2:7" x14ac:dyDescent="0.2">
      <c r="B3141" s="124"/>
      <c r="C3141" s="126"/>
      <c r="D3141" s="124"/>
      <c r="E3141" s="121">
        <f t="shared" si="98"/>
        <v>0</v>
      </c>
      <c r="F3141" s="125">
        <f t="shared" si="99"/>
        <v>0</v>
      </c>
      <c r="G3141" s="123"/>
    </row>
    <row r="3142" spans="2:7" x14ac:dyDescent="0.2">
      <c r="B3142" s="124"/>
      <c r="C3142" s="126"/>
      <c r="D3142" s="124"/>
      <c r="E3142" s="121">
        <f t="shared" si="98"/>
        <v>0</v>
      </c>
      <c r="F3142" s="125">
        <f t="shared" si="99"/>
        <v>0</v>
      </c>
      <c r="G3142" s="123"/>
    </row>
    <row r="3143" spans="2:7" x14ac:dyDescent="0.2">
      <c r="B3143" s="124"/>
      <c r="C3143" s="126"/>
      <c r="D3143" s="124"/>
      <c r="E3143" s="121">
        <f t="shared" si="98"/>
        <v>0</v>
      </c>
      <c r="F3143" s="125">
        <f t="shared" si="99"/>
        <v>0</v>
      </c>
      <c r="G3143" s="123"/>
    </row>
    <row r="3144" spans="2:7" x14ac:dyDescent="0.2">
      <c r="B3144" s="124"/>
      <c r="C3144" s="126"/>
      <c r="D3144" s="124"/>
      <c r="E3144" s="121">
        <f t="shared" si="98"/>
        <v>0</v>
      </c>
      <c r="F3144" s="125">
        <f t="shared" si="99"/>
        <v>0</v>
      </c>
      <c r="G3144" s="123"/>
    </row>
    <row r="3145" spans="2:7" x14ac:dyDescent="0.2">
      <c r="B3145" s="124"/>
      <c r="C3145" s="126"/>
      <c r="D3145" s="124"/>
      <c r="E3145" s="121">
        <f t="shared" si="98"/>
        <v>0</v>
      </c>
      <c r="F3145" s="125">
        <f t="shared" si="99"/>
        <v>0</v>
      </c>
      <c r="G3145" s="123"/>
    </row>
    <row r="3146" spans="2:7" x14ac:dyDescent="0.2">
      <c r="B3146" s="124"/>
      <c r="C3146" s="126"/>
      <c r="D3146" s="124"/>
      <c r="E3146" s="121">
        <f t="shared" si="98"/>
        <v>0</v>
      </c>
      <c r="F3146" s="125">
        <f t="shared" si="99"/>
        <v>0</v>
      </c>
      <c r="G3146" s="123"/>
    </row>
    <row r="3147" spans="2:7" x14ac:dyDescent="0.2">
      <c r="B3147" s="124"/>
      <c r="C3147" s="126"/>
      <c r="D3147" s="124"/>
      <c r="E3147" s="121">
        <f t="shared" si="98"/>
        <v>0</v>
      </c>
      <c r="F3147" s="125">
        <f t="shared" si="99"/>
        <v>0</v>
      </c>
      <c r="G3147" s="123"/>
    </row>
    <row r="3148" spans="2:7" x14ac:dyDescent="0.2">
      <c r="B3148" s="124"/>
      <c r="C3148" s="126"/>
      <c r="D3148" s="124"/>
      <c r="E3148" s="121">
        <f t="shared" si="98"/>
        <v>0</v>
      </c>
      <c r="F3148" s="125">
        <f t="shared" si="99"/>
        <v>0</v>
      </c>
      <c r="G3148" s="123"/>
    </row>
    <row r="3149" spans="2:7" x14ac:dyDescent="0.2">
      <c r="B3149" s="124"/>
      <c r="C3149" s="126"/>
      <c r="D3149" s="124"/>
      <c r="E3149" s="121">
        <f t="shared" si="98"/>
        <v>0</v>
      </c>
      <c r="F3149" s="125">
        <f t="shared" si="99"/>
        <v>0</v>
      </c>
      <c r="G3149" s="123"/>
    </row>
    <row r="3150" spans="2:7" x14ac:dyDescent="0.2">
      <c r="B3150" s="124"/>
      <c r="C3150" s="126"/>
      <c r="D3150" s="124"/>
      <c r="E3150" s="121">
        <f t="shared" si="98"/>
        <v>0</v>
      </c>
      <c r="F3150" s="125">
        <f t="shared" si="99"/>
        <v>0</v>
      </c>
      <c r="G3150" s="123"/>
    </row>
    <row r="3151" spans="2:7" x14ac:dyDescent="0.2">
      <c r="B3151" s="124"/>
      <c r="C3151" s="126"/>
      <c r="D3151" s="124"/>
      <c r="E3151" s="121">
        <f t="shared" si="98"/>
        <v>0</v>
      </c>
      <c r="F3151" s="125">
        <f t="shared" si="99"/>
        <v>0</v>
      </c>
      <c r="G3151" s="123"/>
    </row>
    <row r="3152" spans="2:7" x14ac:dyDescent="0.2">
      <c r="B3152" s="124"/>
      <c r="C3152" s="126"/>
      <c r="D3152" s="124"/>
      <c r="E3152" s="121">
        <f t="shared" si="98"/>
        <v>0</v>
      </c>
      <c r="F3152" s="125">
        <f t="shared" si="99"/>
        <v>0</v>
      </c>
      <c r="G3152" s="123"/>
    </row>
    <row r="3153" spans="2:7" x14ac:dyDescent="0.2">
      <c r="B3153" s="124"/>
      <c r="C3153" s="126"/>
      <c r="D3153" s="124"/>
      <c r="E3153" s="121">
        <f t="shared" si="98"/>
        <v>0</v>
      </c>
      <c r="F3153" s="125">
        <f t="shared" si="99"/>
        <v>0</v>
      </c>
      <c r="G3153" s="123"/>
    </row>
    <row r="3154" spans="2:7" x14ac:dyDescent="0.2">
      <c r="B3154" s="124"/>
      <c r="C3154" s="126"/>
      <c r="D3154" s="124"/>
      <c r="E3154" s="121">
        <f t="shared" si="98"/>
        <v>0</v>
      </c>
      <c r="F3154" s="125">
        <f t="shared" si="99"/>
        <v>0</v>
      </c>
      <c r="G3154" s="123"/>
    </row>
    <row r="3155" spans="2:7" x14ac:dyDescent="0.2">
      <c r="B3155" s="124"/>
      <c r="C3155" s="126"/>
      <c r="D3155" s="124"/>
      <c r="E3155" s="121">
        <f t="shared" si="98"/>
        <v>0</v>
      </c>
      <c r="F3155" s="125">
        <f t="shared" si="99"/>
        <v>0</v>
      </c>
      <c r="G3155" s="123"/>
    </row>
    <row r="3156" spans="2:7" x14ac:dyDescent="0.2">
      <c r="B3156" s="124"/>
      <c r="C3156" s="126"/>
      <c r="D3156" s="124"/>
      <c r="E3156" s="121">
        <f t="shared" si="98"/>
        <v>0</v>
      </c>
      <c r="F3156" s="125">
        <f t="shared" si="99"/>
        <v>0</v>
      </c>
      <c r="G3156" s="123"/>
    </row>
    <row r="3157" spans="2:7" x14ac:dyDescent="0.2">
      <c r="B3157" s="124"/>
      <c r="C3157" s="126"/>
      <c r="D3157" s="124"/>
      <c r="E3157" s="121">
        <f t="shared" si="98"/>
        <v>0</v>
      </c>
      <c r="F3157" s="125">
        <f t="shared" si="99"/>
        <v>0</v>
      </c>
      <c r="G3157" s="123"/>
    </row>
    <row r="3158" spans="2:7" x14ac:dyDescent="0.2">
      <c r="B3158" s="124"/>
      <c r="C3158" s="126"/>
      <c r="D3158" s="124"/>
      <c r="E3158" s="121">
        <f t="shared" si="98"/>
        <v>0</v>
      </c>
      <c r="F3158" s="125">
        <f t="shared" si="99"/>
        <v>0</v>
      </c>
      <c r="G3158" s="123"/>
    </row>
    <row r="3159" spans="2:7" x14ac:dyDescent="0.2">
      <c r="B3159" s="124"/>
      <c r="C3159" s="126"/>
      <c r="D3159" s="124"/>
      <c r="E3159" s="121">
        <f t="shared" si="98"/>
        <v>0</v>
      </c>
      <c r="F3159" s="125">
        <f t="shared" si="99"/>
        <v>0</v>
      </c>
      <c r="G3159" s="123"/>
    </row>
    <row r="3160" spans="2:7" x14ac:dyDescent="0.2">
      <c r="B3160" s="124"/>
      <c r="C3160" s="126"/>
      <c r="D3160" s="124"/>
      <c r="E3160" s="121">
        <f t="shared" si="98"/>
        <v>0</v>
      </c>
      <c r="F3160" s="125">
        <f t="shared" si="99"/>
        <v>0</v>
      </c>
      <c r="G3160" s="123"/>
    </row>
    <row r="3161" spans="2:7" x14ac:dyDescent="0.2">
      <c r="B3161" s="124"/>
      <c r="C3161" s="126"/>
      <c r="D3161" s="124"/>
      <c r="E3161" s="121">
        <f t="shared" si="98"/>
        <v>0</v>
      </c>
      <c r="F3161" s="125">
        <f t="shared" si="99"/>
        <v>0</v>
      </c>
      <c r="G3161" s="123"/>
    </row>
    <row r="3162" spans="2:7" x14ac:dyDescent="0.2">
      <c r="B3162" s="124"/>
      <c r="C3162" s="126"/>
      <c r="D3162" s="124"/>
      <c r="E3162" s="121">
        <f t="shared" si="98"/>
        <v>0</v>
      </c>
      <c r="F3162" s="125">
        <f t="shared" si="99"/>
        <v>0</v>
      </c>
      <c r="G3162" s="123"/>
    </row>
    <row r="3163" spans="2:7" x14ac:dyDescent="0.2">
      <c r="B3163" s="124"/>
      <c r="C3163" s="126"/>
      <c r="D3163" s="124"/>
      <c r="E3163" s="121">
        <f t="shared" si="98"/>
        <v>0</v>
      </c>
      <c r="F3163" s="125">
        <f t="shared" si="99"/>
        <v>0</v>
      </c>
      <c r="G3163" s="123"/>
    </row>
    <row r="3164" spans="2:7" x14ac:dyDescent="0.2">
      <c r="B3164" s="124"/>
      <c r="C3164" s="126"/>
      <c r="D3164" s="124"/>
      <c r="E3164" s="121">
        <f t="shared" si="98"/>
        <v>0</v>
      </c>
      <c r="F3164" s="125">
        <f t="shared" si="99"/>
        <v>0</v>
      </c>
      <c r="G3164" s="123"/>
    </row>
    <row r="3165" spans="2:7" x14ac:dyDescent="0.2">
      <c r="B3165" s="124"/>
      <c r="C3165" s="126"/>
      <c r="D3165" s="124"/>
      <c r="E3165" s="121">
        <f t="shared" si="98"/>
        <v>0</v>
      </c>
      <c r="F3165" s="125">
        <f t="shared" si="99"/>
        <v>0</v>
      </c>
      <c r="G3165" s="123"/>
    </row>
    <row r="3166" spans="2:7" x14ac:dyDescent="0.2">
      <c r="B3166" s="124"/>
      <c r="C3166" s="126"/>
      <c r="D3166" s="124"/>
      <c r="E3166" s="121">
        <f t="shared" si="98"/>
        <v>0</v>
      </c>
      <c r="F3166" s="125">
        <f t="shared" si="99"/>
        <v>0</v>
      </c>
      <c r="G3166" s="123"/>
    </row>
    <row r="3167" spans="2:7" x14ac:dyDescent="0.2">
      <c r="B3167" s="124"/>
      <c r="C3167" s="126"/>
      <c r="D3167" s="124"/>
      <c r="E3167" s="121">
        <f t="shared" si="98"/>
        <v>0</v>
      </c>
      <c r="F3167" s="125">
        <f t="shared" si="99"/>
        <v>0</v>
      </c>
      <c r="G3167" s="123"/>
    </row>
    <row r="3168" spans="2:7" x14ac:dyDescent="0.2">
      <c r="B3168" s="124"/>
      <c r="C3168" s="126"/>
      <c r="D3168" s="124"/>
      <c r="E3168" s="121">
        <f t="shared" si="98"/>
        <v>0</v>
      </c>
      <c r="F3168" s="125">
        <f t="shared" si="99"/>
        <v>0</v>
      </c>
      <c r="G3168" s="123"/>
    </row>
    <row r="3169" spans="2:7" x14ac:dyDescent="0.2">
      <c r="B3169" s="124"/>
      <c r="C3169" s="126"/>
      <c r="D3169" s="124"/>
      <c r="E3169" s="121">
        <f t="shared" si="98"/>
        <v>0</v>
      </c>
      <c r="F3169" s="125">
        <f t="shared" si="99"/>
        <v>0</v>
      </c>
      <c r="G3169" s="123"/>
    </row>
    <row r="3170" spans="2:7" x14ac:dyDescent="0.2">
      <c r="B3170" s="124"/>
      <c r="C3170" s="126"/>
      <c r="D3170" s="124"/>
      <c r="E3170" s="121">
        <f t="shared" si="98"/>
        <v>0</v>
      </c>
      <c r="F3170" s="125">
        <f t="shared" si="99"/>
        <v>0</v>
      </c>
      <c r="G3170" s="123"/>
    </row>
    <row r="3171" spans="2:7" x14ac:dyDescent="0.2">
      <c r="B3171" s="124"/>
      <c r="C3171" s="126"/>
      <c r="D3171" s="124"/>
      <c r="E3171" s="121">
        <f t="shared" si="98"/>
        <v>0</v>
      </c>
      <c r="F3171" s="125">
        <f t="shared" si="99"/>
        <v>0</v>
      </c>
      <c r="G3171" s="123"/>
    </row>
    <row r="3172" spans="2:7" x14ac:dyDescent="0.2">
      <c r="B3172" s="124"/>
      <c r="C3172" s="126"/>
      <c r="D3172" s="124"/>
      <c r="E3172" s="121">
        <f t="shared" si="98"/>
        <v>0</v>
      </c>
      <c r="F3172" s="125">
        <f t="shared" si="99"/>
        <v>0</v>
      </c>
      <c r="G3172" s="123"/>
    </row>
    <row r="3173" spans="2:7" x14ac:dyDescent="0.2">
      <c r="B3173" s="124"/>
      <c r="C3173" s="126"/>
      <c r="D3173" s="124"/>
      <c r="E3173" s="121">
        <f t="shared" si="98"/>
        <v>0</v>
      </c>
      <c r="F3173" s="125">
        <f t="shared" si="99"/>
        <v>0</v>
      </c>
      <c r="G3173" s="123"/>
    </row>
    <row r="3174" spans="2:7" x14ac:dyDescent="0.2">
      <c r="B3174" s="124"/>
      <c r="C3174" s="126"/>
      <c r="D3174" s="124"/>
      <c r="E3174" s="121">
        <f t="shared" si="98"/>
        <v>0</v>
      </c>
      <c r="F3174" s="125">
        <f t="shared" si="99"/>
        <v>0</v>
      </c>
      <c r="G3174" s="123"/>
    </row>
    <row r="3175" spans="2:7" x14ac:dyDescent="0.2">
      <c r="B3175" s="124"/>
      <c r="C3175" s="126"/>
      <c r="D3175" s="124"/>
      <c r="E3175" s="121">
        <f t="shared" si="98"/>
        <v>0</v>
      </c>
      <c r="F3175" s="125">
        <f t="shared" si="99"/>
        <v>0</v>
      </c>
      <c r="G3175" s="123"/>
    </row>
    <row r="3176" spans="2:7" x14ac:dyDescent="0.2">
      <c r="B3176" s="124"/>
      <c r="C3176" s="126"/>
      <c r="D3176" s="124"/>
      <c r="E3176" s="121">
        <f t="shared" si="98"/>
        <v>0</v>
      </c>
      <c r="F3176" s="125">
        <f t="shared" si="99"/>
        <v>0</v>
      </c>
      <c r="G3176" s="123"/>
    </row>
    <row r="3177" spans="2:7" x14ac:dyDescent="0.2">
      <c r="B3177" s="124"/>
      <c r="C3177" s="126"/>
      <c r="D3177" s="124"/>
      <c r="E3177" s="121">
        <f t="shared" si="98"/>
        <v>0</v>
      </c>
      <c r="F3177" s="125">
        <f t="shared" si="99"/>
        <v>0</v>
      </c>
      <c r="G3177" s="123"/>
    </row>
    <row r="3178" spans="2:7" x14ac:dyDescent="0.2">
      <c r="B3178" s="124"/>
      <c r="C3178" s="126"/>
      <c r="D3178" s="124"/>
      <c r="E3178" s="121">
        <f t="shared" si="98"/>
        <v>0</v>
      </c>
      <c r="F3178" s="125">
        <f t="shared" si="99"/>
        <v>0</v>
      </c>
      <c r="G3178" s="123"/>
    </row>
    <row r="3179" spans="2:7" x14ac:dyDescent="0.2">
      <c r="B3179" s="124"/>
      <c r="C3179" s="126"/>
      <c r="D3179" s="124"/>
      <c r="E3179" s="121">
        <f t="shared" si="98"/>
        <v>0</v>
      </c>
      <c r="F3179" s="125">
        <f t="shared" si="99"/>
        <v>0</v>
      </c>
      <c r="G3179" s="123"/>
    </row>
    <row r="3180" spans="2:7" x14ac:dyDescent="0.2">
      <c r="B3180" s="124"/>
      <c r="C3180" s="126"/>
      <c r="D3180" s="124"/>
      <c r="E3180" s="121">
        <f t="shared" si="98"/>
        <v>0</v>
      </c>
      <c r="F3180" s="125">
        <f t="shared" si="99"/>
        <v>0</v>
      </c>
      <c r="G3180" s="123"/>
    </row>
    <row r="3181" spans="2:7" x14ac:dyDescent="0.2">
      <c r="B3181" s="124"/>
      <c r="C3181" s="126"/>
      <c r="D3181" s="124"/>
      <c r="E3181" s="121">
        <f t="shared" si="98"/>
        <v>0</v>
      </c>
      <c r="F3181" s="125">
        <f t="shared" si="99"/>
        <v>0</v>
      </c>
      <c r="G3181" s="123"/>
    </row>
    <row r="3182" spans="2:7" x14ac:dyDescent="0.2">
      <c r="B3182" s="124"/>
      <c r="C3182" s="126"/>
      <c r="D3182" s="124"/>
      <c r="E3182" s="121">
        <f t="shared" si="98"/>
        <v>0</v>
      </c>
      <c r="F3182" s="125">
        <f t="shared" si="99"/>
        <v>0</v>
      </c>
      <c r="G3182" s="123"/>
    </row>
    <row r="3183" spans="2:7" x14ac:dyDescent="0.2">
      <c r="B3183" s="124"/>
      <c r="C3183" s="126"/>
      <c r="D3183" s="124"/>
      <c r="E3183" s="121">
        <f t="shared" si="98"/>
        <v>0</v>
      </c>
      <c r="F3183" s="125">
        <f t="shared" si="99"/>
        <v>0</v>
      </c>
      <c r="G3183" s="123"/>
    </row>
    <row r="3184" spans="2:7" x14ac:dyDescent="0.2">
      <c r="B3184" s="124"/>
      <c r="C3184" s="126"/>
      <c r="D3184" s="124"/>
      <c r="E3184" s="121">
        <f t="shared" si="98"/>
        <v>0</v>
      </c>
      <c r="F3184" s="125">
        <f t="shared" si="99"/>
        <v>0</v>
      </c>
      <c r="G3184" s="123"/>
    </row>
    <row r="3185" spans="2:7" x14ac:dyDescent="0.2">
      <c r="B3185" s="124"/>
      <c r="C3185" s="126"/>
      <c r="D3185" s="124"/>
      <c r="E3185" s="121">
        <f t="shared" si="98"/>
        <v>0</v>
      </c>
      <c r="F3185" s="125">
        <f t="shared" si="99"/>
        <v>0</v>
      </c>
      <c r="G3185" s="123"/>
    </row>
    <row r="3186" spans="2:7" x14ac:dyDescent="0.2">
      <c r="B3186" s="124"/>
      <c r="C3186" s="126"/>
      <c r="D3186" s="124"/>
      <c r="E3186" s="121">
        <f t="shared" si="98"/>
        <v>0</v>
      </c>
      <c r="F3186" s="125">
        <f t="shared" si="99"/>
        <v>0</v>
      </c>
      <c r="G3186" s="123"/>
    </row>
    <row r="3187" spans="2:7" x14ac:dyDescent="0.2">
      <c r="B3187" s="124"/>
      <c r="C3187" s="126"/>
      <c r="D3187" s="124"/>
      <c r="E3187" s="121">
        <f t="shared" si="98"/>
        <v>0</v>
      </c>
      <c r="F3187" s="125">
        <f t="shared" si="99"/>
        <v>0</v>
      </c>
      <c r="G3187" s="123"/>
    </row>
    <row r="3188" spans="2:7" x14ac:dyDescent="0.2">
      <c r="B3188" s="124"/>
      <c r="C3188" s="126"/>
      <c r="D3188" s="124"/>
      <c r="E3188" s="121">
        <f t="shared" si="98"/>
        <v>0</v>
      </c>
      <c r="F3188" s="125">
        <f t="shared" si="99"/>
        <v>0</v>
      </c>
      <c r="G3188" s="123"/>
    </row>
    <row r="3189" spans="2:7" x14ac:dyDescent="0.2">
      <c r="B3189" s="124"/>
      <c r="C3189" s="126"/>
      <c r="D3189" s="124"/>
      <c r="E3189" s="121">
        <f t="shared" ref="E3189:E3252" si="100">IFERROR(VLOOKUP(C3189,GILookup,2,FALSE),0)</f>
        <v>0</v>
      </c>
      <c r="F3189" s="125">
        <f t="shared" ref="F3189:F3252" si="101">SUM(E3189*D3189)</f>
        <v>0</v>
      </c>
      <c r="G3189" s="123"/>
    </row>
    <row r="3190" spans="2:7" x14ac:dyDescent="0.2">
      <c r="B3190" s="124"/>
      <c r="C3190" s="126"/>
      <c r="D3190" s="124"/>
      <c r="E3190" s="121">
        <f t="shared" si="100"/>
        <v>0</v>
      </c>
      <c r="F3190" s="125">
        <f t="shared" si="101"/>
        <v>0</v>
      </c>
      <c r="G3190" s="123"/>
    </row>
    <row r="3191" spans="2:7" x14ac:dyDescent="0.2">
      <c r="B3191" s="124"/>
      <c r="C3191" s="126"/>
      <c r="D3191" s="124"/>
      <c r="E3191" s="121">
        <f t="shared" si="100"/>
        <v>0</v>
      </c>
      <c r="F3191" s="125">
        <f t="shared" si="101"/>
        <v>0</v>
      </c>
      <c r="G3191" s="123"/>
    </row>
    <row r="3192" spans="2:7" x14ac:dyDescent="0.2">
      <c r="B3192" s="124"/>
      <c r="C3192" s="126"/>
      <c r="D3192" s="124"/>
      <c r="E3192" s="121">
        <f t="shared" si="100"/>
        <v>0</v>
      </c>
      <c r="F3192" s="125">
        <f t="shared" si="101"/>
        <v>0</v>
      </c>
      <c r="G3192" s="123"/>
    </row>
    <row r="3193" spans="2:7" x14ac:dyDescent="0.2">
      <c r="B3193" s="124"/>
      <c r="C3193" s="126"/>
      <c r="D3193" s="124"/>
      <c r="E3193" s="121">
        <f t="shared" si="100"/>
        <v>0</v>
      </c>
      <c r="F3193" s="125">
        <f t="shared" si="101"/>
        <v>0</v>
      </c>
      <c r="G3193" s="123"/>
    </row>
    <row r="3194" spans="2:7" x14ac:dyDescent="0.2">
      <c r="B3194" s="124"/>
      <c r="C3194" s="126"/>
      <c r="D3194" s="124"/>
      <c r="E3194" s="121">
        <f t="shared" si="100"/>
        <v>0</v>
      </c>
      <c r="F3194" s="125">
        <f t="shared" si="101"/>
        <v>0</v>
      </c>
      <c r="G3194" s="123"/>
    </row>
    <row r="3195" spans="2:7" x14ac:dyDescent="0.2">
      <c r="B3195" s="124"/>
      <c r="C3195" s="126"/>
      <c r="D3195" s="124"/>
      <c r="E3195" s="121">
        <f t="shared" si="100"/>
        <v>0</v>
      </c>
      <c r="F3195" s="125">
        <f t="shared" si="101"/>
        <v>0</v>
      </c>
      <c r="G3195" s="123"/>
    </row>
    <row r="3196" spans="2:7" x14ac:dyDescent="0.2">
      <c r="B3196" s="124"/>
      <c r="C3196" s="126"/>
      <c r="D3196" s="124"/>
      <c r="E3196" s="121">
        <f t="shared" si="100"/>
        <v>0</v>
      </c>
      <c r="F3196" s="125">
        <f t="shared" si="101"/>
        <v>0</v>
      </c>
      <c r="G3196" s="123"/>
    </row>
    <row r="3197" spans="2:7" x14ac:dyDescent="0.2">
      <c r="B3197" s="124"/>
      <c r="C3197" s="126"/>
      <c r="D3197" s="124"/>
      <c r="E3197" s="121">
        <f t="shared" si="100"/>
        <v>0</v>
      </c>
      <c r="F3197" s="125">
        <f t="shared" si="101"/>
        <v>0</v>
      </c>
      <c r="G3197" s="123"/>
    </row>
    <row r="3198" spans="2:7" x14ac:dyDescent="0.2">
      <c r="B3198" s="124"/>
      <c r="C3198" s="126"/>
      <c r="D3198" s="124"/>
      <c r="E3198" s="121">
        <f t="shared" si="100"/>
        <v>0</v>
      </c>
      <c r="F3198" s="125">
        <f t="shared" si="101"/>
        <v>0</v>
      </c>
      <c r="G3198" s="123"/>
    </row>
    <row r="3199" spans="2:7" x14ac:dyDescent="0.2">
      <c r="B3199" s="124"/>
      <c r="C3199" s="126"/>
      <c r="D3199" s="124"/>
      <c r="E3199" s="121">
        <f t="shared" si="100"/>
        <v>0</v>
      </c>
      <c r="F3199" s="125">
        <f t="shared" si="101"/>
        <v>0</v>
      </c>
      <c r="G3199" s="123"/>
    </row>
    <row r="3200" spans="2:7" x14ac:dyDescent="0.2">
      <c r="B3200" s="124"/>
      <c r="C3200" s="126"/>
      <c r="D3200" s="124"/>
      <c r="E3200" s="121">
        <f t="shared" si="100"/>
        <v>0</v>
      </c>
      <c r="F3200" s="125">
        <f t="shared" si="101"/>
        <v>0</v>
      </c>
      <c r="G3200" s="123"/>
    </row>
    <row r="3201" spans="2:7" x14ac:dyDescent="0.2">
      <c r="B3201" s="124"/>
      <c r="C3201" s="126"/>
      <c r="D3201" s="124"/>
      <c r="E3201" s="121">
        <f t="shared" si="100"/>
        <v>0</v>
      </c>
      <c r="F3201" s="125">
        <f t="shared" si="101"/>
        <v>0</v>
      </c>
      <c r="G3201" s="123"/>
    </row>
    <row r="3202" spans="2:7" x14ac:dyDescent="0.2">
      <c r="B3202" s="124"/>
      <c r="C3202" s="126"/>
      <c r="D3202" s="124"/>
      <c r="E3202" s="121">
        <f t="shared" si="100"/>
        <v>0</v>
      </c>
      <c r="F3202" s="125">
        <f t="shared" si="101"/>
        <v>0</v>
      </c>
      <c r="G3202" s="123"/>
    </row>
    <row r="3203" spans="2:7" x14ac:dyDescent="0.2">
      <c r="B3203" s="124"/>
      <c r="C3203" s="126"/>
      <c r="D3203" s="124"/>
      <c r="E3203" s="121">
        <f t="shared" si="100"/>
        <v>0</v>
      </c>
      <c r="F3203" s="125">
        <f t="shared" si="101"/>
        <v>0</v>
      </c>
      <c r="G3203" s="123"/>
    </row>
    <row r="3204" spans="2:7" x14ac:dyDescent="0.2">
      <c r="B3204" s="124"/>
      <c r="C3204" s="126"/>
      <c r="D3204" s="124"/>
      <c r="E3204" s="121">
        <f t="shared" si="100"/>
        <v>0</v>
      </c>
      <c r="F3204" s="125">
        <f t="shared" si="101"/>
        <v>0</v>
      </c>
      <c r="G3204" s="123"/>
    </row>
    <row r="3205" spans="2:7" x14ac:dyDescent="0.2">
      <c r="B3205" s="124"/>
      <c r="C3205" s="126"/>
      <c r="D3205" s="124"/>
      <c r="E3205" s="121">
        <f t="shared" si="100"/>
        <v>0</v>
      </c>
      <c r="F3205" s="125">
        <f t="shared" si="101"/>
        <v>0</v>
      </c>
      <c r="G3205" s="123"/>
    </row>
    <row r="3206" spans="2:7" x14ac:dyDescent="0.2">
      <c r="B3206" s="124"/>
      <c r="C3206" s="126"/>
      <c r="D3206" s="124"/>
      <c r="E3206" s="121">
        <f t="shared" si="100"/>
        <v>0</v>
      </c>
      <c r="F3206" s="125">
        <f t="shared" si="101"/>
        <v>0</v>
      </c>
      <c r="G3206" s="123"/>
    </row>
    <row r="3207" spans="2:7" x14ac:dyDescent="0.2">
      <c r="B3207" s="124"/>
      <c r="C3207" s="126"/>
      <c r="D3207" s="124"/>
      <c r="E3207" s="121">
        <f t="shared" si="100"/>
        <v>0</v>
      </c>
      <c r="F3207" s="125">
        <f t="shared" si="101"/>
        <v>0</v>
      </c>
      <c r="G3207" s="123"/>
    </row>
    <row r="3208" spans="2:7" x14ac:dyDescent="0.2">
      <c r="B3208" s="124"/>
      <c r="C3208" s="126"/>
      <c r="D3208" s="124"/>
      <c r="E3208" s="121">
        <f t="shared" si="100"/>
        <v>0</v>
      </c>
      <c r="F3208" s="125">
        <f t="shared" si="101"/>
        <v>0</v>
      </c>
      <c r="G3208" s="123"/>
    </row>
    <row r="3209" spans="2:7" x14ac:dyDescent="0.2">
      <c r="B3209" s="124"/>
      <c r="C3209" s="126"/>
      <c r="D3209" s="124"/>
      <c r="E3209" s="121">
        <f t="shared" si="100"/>
        <v>0</v>
      </c>
      <c r="F3209" s="125">
        <f t="shared" si="101"/>
        <v>0</v>
      </c>
      <c r="G3209" s="123"/>
    </row>
    <row r="3210" spans="2:7" x14ac:dyDescent="0.2">
      <c r="B3210" s="124"/>
      <c r="C3210" s="126"/>
      <c r="D3210" s="124"/>
      <c r="E3210" s="121">
        <f t="shared" si="100"/>
        <v>0</v>
      </c>
      <c r="F3210" s="125">
        <f t="shared" si="101"/>
        <v>0</v>
      </c>
      <c r="G3210" s="123"/>
    </row>
    <row r="3211" spans="2:7" x14ac:dyDescent="0.2">
      <c r="B3211" s="124"/>
      <c r="C3211" s="126"/>
      <c r="D3211" s="124"/>
      <c r="E3211" s="121">
        <f t="shared" si="100"/>
        <v>0</v>
      </c>
      <c r="F3211" s="125">
        <f t="shared" si="101"/>
        <v>0</v>
      </c>
      <c r="G3211" s="123"/>
    </row>
    <row r="3212" spans="2:7" x14ac:dyDescent="0.2">
      <c r="B3212" s="124"/>
      <c r="C3212" s="126"/>
      <c r="D3212" s="124"/>
      <c r="E3212" s="121">
        <f t="shared" si="100"/>
        <v>0</v>
      </c>
      <c r="F3212" s="125">
        <f t="shared" si="101"/>
        <v>0</v>
      </c>
      <c r="G3212" s="123"/>
    </row>
    <row r="3213" spans="2:7" x14ac:dyDescent="0.2">
      <c r="B3213" s="124"/>
      <c r="C3213" s="126"/>
      <c r="D3213" s="124"/>
      <c r="E3213" s="121">
        <f t="shared" si="100"/>
        <v>0</v>
      </c>
      <c r="F3213" s="125">
        <f t="shared" si="101"/>
        <v>0</v>
      </c>
      <c r="G3213" s="123"/>
    </row>
    <row r="3214" spans="2:7" x14ac:dyDescent="0.2">
      <c r="B3214" s="124"/>
      <c r="C3214" s="126"/>
      <c r="D3214" s="124"/>
      <c r="E3214" s="121">
        <f t="shared" si="100"/>
        <v>0</v>
      </c>
      <c r="F3214" s="125">
        <f t="shared" si="101"/>
        <v>0</v>
      </c>
      <c r="G3214" s="123"/>
    </row>
    <row r="3215" spans="2:7" x14ac:dyDescent="0.2">
      <c r="B3215" s="124"/>
      <c r="C3215" s="126"/>
      <c r="D3215" s="124"/>
      <c r="E3215" s="121">
        <f t="shared" si="100"/>
        <v>0</v>
      </c>
      <c r="F3215" s="125">
        <f t="shared" si="101"/>
        <v>0</v>
      </c>
      <c r="G3215" s="123"/>
    </row>
    <row r="3216" spans="2:7" x14ac:dyDescent="0.2">
      <c r="B3216" s="124"/>
      <c r="C3216" s="126"/>
      <c r="D3216" s="124"/>
      <c r="E3216" s="121">
        <f t="shared" si="100"/>
        <v>0</v>
      </c>
      <c r="F3216" s="125">
        <f t="shared" si="101"/>
        <v>0</v>
      </c>
      <c r="G3216" s="123"/>
    </row>
    <row r="3217" spans="2:7" x14ac:dyDescent="0.2">
      <c r="B3217" s="124"/>
      <c r="C3217" s="126"/>
      <c r="D3217" s="124"/>
      <c r="E3217" s="121">
        <f t="shared" si="100"/>
        <v>0</v>
      </c>
      <c r="F3217" s="125">
        <f t="shared" si="101"/>
        <v>0</v>
      </c>
      <c r="G3217" s="123"/>
    </row>
    <row r="3218" spans="2:7" x14ac:dyDescent="0.2">
      <c r="B3218" s="124"/>
      <c r="C3218" s="126"/>
      <c r="D3218" s="124"/>
      <c r="E3218" s="121">
        <f t="shared" si="100"/>
        <v>0</v>
      </c>
      <c r="F3218" s="125">
        <f t="shared" si="101"/>
        <v>0</v>
      </c>
      <c r="G3218" s="123"/>
    </row>
    <row r="3219" spans="2:7" x14ac:dyDescent="0.2">
      <c r="B3219" s="124"/>
      <c r="C3219" s="126"/>
      <c r="D3219" s="124"/>
      <c r="E3219" s="121">
        <f t="shared" si="100"/>
        <v>0</v>
      </c>
      <c r="F3219" s="125">
        <f t="shared" si="101"/>
        <v>0</v>
      </c>
      <c r="G3219" s="123"/>
    </row>
    <row r="3220" spans="2:7" x14ac:dyDescent="0.2">
      <c r="B3220" s="124"/>
      <c r="C3220" s="126"/>
      <c r="D3220" s="124"/>
      <c r="E3220" s="121">
        <f t="shared" si="100"/>
        <v>0</v>
      </c>
      <c r="F3220" s="125">
        <f t="shared" si="101"/>
        <v>0</v>
      </c>
      <c r="G3220" s="123"/>
    </row>
    <row r="3221" spans="2:7" x14ac:dyDescent="0.2">
      <c r="B3221" s="124"/>
      <c r="C3221" s="126"/>
      <c r="D3221" s="124"/>
      <c r="E3221" s="121">
        <f t="shared" si="100"/>
        <v>0</v>
      </c>
      <c r="F3221" s="125">
        <f t="shared" si="101"/>
        <v>0</v>
      </c>
      <c r="G3221" s="123"/>
    </row>
    <row r="3222" spans="2:7" x14ac:dyDescent="0.2">
      <c r="B3222" s="124"/>
      <c r="C3222" s="126"/>
      <c r="D3222" s="124"/>
      <c r="E3222" s="121">
        <f t="shared" si="100"/>
        <v>0</v>
      </c>
      <c r="F3222" s="125">
        <f t="shared" si="101"/>
        <v>0</v>
      </c>
      <c r="G3222" s="123"/>
    </row>
    <row r="3223" spans="2:7" x14ac:dyDescent="0.2">
      <c r="B3223" s="124"/>
      <c r="C3223" s="126"/>
      <c r="D3223" s="124"/>
      <c r="E3223" s="121">
        <f t="shared" si="100"/>
        <v>0</v>
      </c>
      <c r="F3223" s="125">
        <f t="shared" si="101"/>
        <v>0</v>
      </c>
      <c r="G3223" s="123"/>
    </row>
    <row r="3224" spans="2:7" x14ac:dyDescent="0.2">
      <c r="B3224" s="124"/>
      <c r="C3224" s="126"/>
      <c r="D3224" s="124"/>
      <c r="E3224" s="121">
        <f t="shared" si="100"/>
        <v>0</v>
      </c>
      <c r="F3224" s="125">
        <f t="shared" si="101"/>
        <v>0</v>
      </c>
      <c r="G3224" s="123"/>
    </row>
    <row r="3225" spans="2:7" x14ac:dyDescent="0.2">
      <c r="B3225" s="124"/>
      <c r="C3225" s="126"/>
      <c r="D3225" s="124"/>
      <c r="E3225" s="121">
        <f t="shared" si="100"/>
        <v>0</v>
      </c>
      <c r="F3225" s="125">
        <f t="shared" si="101"/>
        <v>0</v>
      </c>
      <c r="G3225" s="123"/>
    </row>
    <row r="3226" spans="2:7" x14ac:dyDescent="0.2">
      <c r="B3226" s="124"/>
      <c r="C3226" s="126"/>
      <c r="D3226" s="124"/>
      <c r="E3226" s="121">
        <f t="shared" si="100"/>
        <v>0</v>
      </c>
      <c r="F3226" s="125">
        <f t="shared" si="101"/>
        <v>0</v>
      </c>
      <c r="G3226" s="123"/>
    </row>
    <row r="3227" spans="2:7" x14ac:dyDescent="0.2">
      <c r="B3227" s="124"/>
      <c r="C3227" s="126"/>
      <c r="D3227" s="124"/>
      <c r="E3227" s="121">
        <f t="shared" si="100"/>
        <v>0</v>
      </c>
      <c r="F3227" s="125">
        <f t="shared" si="101"/>
        <v>0</v>
      </c>
      <c r="G3227" s="123"/>
    </row>
    <row r="3228" spans="2:7" x14ac:dyDescent="0.2">
      <c r="B3228" s="124"/>
      <c r="C3228" s="126"/>
      <c r="D3228" s="124"/>
      <c r="E3228" s="121">
        <f t="shared" si="100"/>
        <v>0</v>
      </c>
      <c r="F3228" s="125">
        <f t="shared" si="101"/>
        <v>0</v>
      </c>
      <c r="G3228" s="123"/>
    </row>
    <row r="3229" spans="2:7" x14ac:dyDescent="0.2">
      <c r="B3229" s="124"/>
      <c r="C3229" s="126"/>
      <c r="D3229" s="124"/>
      <c r="E3229" s="121">
        <f t="shared" si="100"/>
        <v>0</v>
      </c>
      <c r="F3229" s="125">
        <f t="shared" si="101"/>
        <v>0</v>
      </c>
      <c r="G3229" s="123"/>
    </row>
    <row r="3230" spans="2:7" x14ac:dyDescent="0.2">
      <c r="B3230" s="124"/>
      <c r="C3230" s="126"/>
      <c r="D3230" s="124"/>
      <c r="E3230" s="121">
        <f t="shared" si="100"/>
        <v>0</v>
      </c>
      <c r="F3230" s="125">
        <f t="shared" si="101"/>
        <v>0</v>
      </c>
      <c r="G3230" s="123"/>
    </row>
    <row r="3231" spans="2:7" x14ac:dyDescent="0.2">
      <c r="B3231" s="124"/>
      <c r="C3231" s="126"/>
      <c r="D3231" s="124"/>
      <c r="E3231" s="121">
        <f t="shared" si="100"/>
        <v>0</v>
      </c>
      <c r="F3231" s="125">
        <f t="shared" si="101"/>
        <v>0</v>
      </c>
      <c r="G3231" s="123"/>
    </row>
    <row r="3232" spans="2:7" x14ac:dyDescent="0.2">
      <c r="B3232" s="124"/>
      <c r="C3232" s="126"/>
      <c r="D3232" s="124"/>
      <c r="E3232" s="121">
        <f t="shared" si="100"/>
        <v>0</v>
      </c>
      <c r="F3232" s="125">
        <f t="shared" si="101"/>
        <v>0</v>
      </c>
      <c r="G3232" s="123"/>
    </row>
    <row r="3233" spans="2:7" x14ac:dyDescent="0.2">
      <c r="B3233" s="124"/>
      <c r="C3233" s="126"/>
      <c r="D3233" s="124"/>
      <c r="E3233" s="121">
        <f t="shared" si="100"/>
        <v>0</v>
      </c>
      <c r="F3233" s="125">
        <f t="shared" si="101"/>
        <v>0</v>
      </c>
      <c r="G3233" s="123"/>
    </row>
    <row r="3234" spans="2:7" x14ac:dyDescent="0.2">
      <c r="B3234" s="124"/>
      <c r="C3234" s="126"/>
      <c r="D3234" s="124"/>
      <c r="E3234" s="121">
        <f t="shared" si="100"/>
        <v>0</v>
      </c>
      <c r="F3234" s="125">
        <f t="shared" si="101"/>
        <v>0</v>
      </c>
      <c r="G3234" s="123"/>
    </row>
    <row r="3235" spans="2:7" x14ac:dyDescent="0.2">
      <c r="B3235" s="124"/>
      <c r="C3235" s="126"/>
      <c r="D3235" s="124"/>
      <c r="E3235" s="121">
        <f t="shared" si="100"/>
        <v>0</v>
      </c>
      <c r="F3235" s="125">
        <f t="shared" si="101"/>
        <v>0</v>
      </c>
      <c r="G3235" s="123"/>
    </row>
    <row r="3236" spans="2:7" x14ac:dyDescent="0.2">
      <c r="B3236" s="124"/>
      <c r="C3236" s="126"/>
      <c r="D3236" s="124"/>
      <c r="E3236" s="121">
        <f t="shared" si="100"/>
        <v>0</v>
      </c>
      <c r="F3236" s="125">
        <f t="shared" si="101"/>
        <v>0</v>
      </c>
      <c r="G3236" s="123"/>
    </row>
    <row r="3237" spans="2:7" x14ac:dyDescent="0.2">
      <c r="B3237" s="124"/>
      <c r="C3237" s="126"/>
      <c r="D3237" s="124"/>
      <c r="E3237" s="121">
        <f t="shared" si="100"/>
        <v>0</v>
      </c>
      <c r="F3237" s="125">
        <f t="shared" si="101"/>
        <v>0</v>
      </c>
      <c r="G3237" s="123"/>
    </row>
    <row r="3238" spans="2:7" x14ac:dyDescent="0.2">
      <c r="B3238" s="124"/>
      <c r="C3238" s="126"/>
      <c r="D3238" s="124"/>
      <c r="E3238" s="121">
        <f t="shared" si="100"/>
        <v>0</v>
      </c>
      <c r="F3238" s="125">
        <f t="shared" si="101"/>
        <v>0</v>
      </c>
      <c r="G3238" s="123"/>
    </row>
    <row r="3239" spans="2:7" x14ac:dyDescent="0.2">
      <c r="B3239" s="124"/>
      <c r="C3239" s="126"/>
      <c r="D3239" s="124"/>
      <c r="E3239" s="121">
        <f t="shared" si="100"/>
        <v>0</v>
      </c>
      <c r="F3239" s="125">
        <f t="shared" si="101"/>
        <v>0</v>
      </c>
      <c r="G3239" s="123"/>
    </row>
    <row r="3240" spans="2:7" x14ac:dyDescent="0.2">
      <c r="B3240" s="124"/>
      <c r="C3240" s="126"/>
      <c r="D3240" s="124"/>
      <c r="E3240" s="121">
        <f t="shared" si="100"/>
        <v>0</v>
      </c>
      <c r="F3240" s="125">
        <f t="shared" si="101"/>
        <v>0</v>
      </c>
      <c r="G3240" s="123"/>
    </row>
    <row r="3241" spans="2:7" x14ac:dyDescent="0.2">
      <c r="B3241" s="124"/>
      <c r="C3241" s="126"/>
      <c r="D3241" s="124"/>
      <c r="E3241" s="121">
        <f t="shared" si="100"/>
        <v>0</v>
      </c>
      <c r="F3241" s="125">
        <f t="shared" si="101"/>
        <v>0</v>
      </c>
      <c r="G3241" s="123"/>
    </row>
    <row r="3242" spans="2:7" x14ac:dyDescent="0.2">
      <c r="B3242" s="124"/>
      <c r="C3242" s="126"/>
      <c r="D3242" s="124"/>
      <c r="E3242" s="121">
        <f t="shared" si="100"/>
        <v>0</v>
      </c>
      <c r="F3242" s="125">
        <f t="shared" si="101"/>
        <v>0</v>
      </c>
      <c r="G3242" s="123"/>
    </row>
    <row r="3243" spans="2:7" x14ac:dyDescent="0.2">
      <c r="B3243" s="124"/>
      <c r="C3243" s="126"/>
      <c r="D3243" s="124"/>
      <c r="E3243" s="121">
        <f t="shared" si="100"/>
        <v>0</v>
      </c>
      <c r="F3243" s="125">
        <f t="shared" si="101"/>
        <v>0</v>
      </c>
      <c r="G3243" s="123"/>
    </row>
    <row r="3244" spans="2:7" x14ac:dyDescent="0.2">
      <c r="B3244" s="124"/>
      <c r="C3244" s="126"/>
      <c r="D3244" s="124"/>
      <c r="E3244" s="121">
        <f t="shared" si="100"/>
        <v>0</v>
      </c>
      <c r="F3244" s="125">
        <f t="shared" si="101"/>
        <v>0</v>
      </c>
      <c r="G3244" s="123"/>
    </row>
    <row r="3245" spans="2:7" x14ac:dyDescent="0.2">
      <c r="B3245" s="124"/>
      <c r="C3245" s="126"/>
      <c r="D3245" s="124"/>
      <c r="E3245" s="121">
        <f t="shared" si="100"/>
        <v>0</v>
      </c>
      <c r="F3245" s="125">
        <f t="shared" si="101"/>
        <v>0</v>
      </c>
      <c r="G3245" s="123"/>
    </row>
    <row r="3246" spans="2:7" x14ac:dyDescent="0.2">
      <c r="B3246" s="124"/>
      <c r="C3246" s="126"/>
      <c r="D3246" s="124"/>
      <c r="E3246" s="121">
        <f t="shared" si="100"/>
        <v>0</v>
      </c>
      <c r="F3246" s="125">
        <f t="shared" si="101"/>
        <v>0</v>
      </c>
      <c r="G3246" s="123"/>
    </row>
    <row r="3247" spans="2:7" x14ac:dyDescent="0.2">
      <c r="B3247" s="124"/>
      <c r="C3247" s="126"/>
      <c r="D3247" s="124"/>
      <c r="E3247" s="121">
        <f t="shared" si="100"/>
        <v>0</v>
      </c>
      <c r="F3247" s="125">
        <f t="shared" si="101"/>
        <v>0</v>
      </c>
      <c r="G3247" s="123"/>
    </row>
    <row r="3248" spans="2:7" x14ac:dyDescent="0.2">
      <c r="B3248" s="124"/>
      <c r="C3248" s="126"/>
      <c r="D3248" s="124"/>
      <c r="E3248" s="121">
        <f t="shared" si="100"/>
        <v>0</v>
      </c>
      <c r="F3248" s="125">
        <f t="shared" si="101"/>
        <v>0</v>
      </c>
      <c r="G3248" s="123"/>
    </row>
    <row r="3249" spans="2:7" x14ac:dyDescent="0.2">
      <c r="B3249" s="124"/>
      <c r="C3249" s="126"/>
      <c r="D3249" s="124"/>
      <c r="E3249" s="121">
        <f t="shared" si="100"/>
        <v>0</v>
      </c>
      <c r="F3249" s="125">
        <f t="shared" si="101"/>
        <v>0</v>
      </c>
      <c r="G3249" s="123"/>
    </row>
    <row r="3250" spans="2:7" x14ac:dyDescent="0.2">
      <c r="B3250" s="124"/>
      <c r="C3250" s="126"/>
      <c r="D3250" s="124"/>
      <c r="E3250" s="121">
        <f t="shared" si="100"/>
        <v>0</v>
      </c>
      <c r="F3250" s="125">
        <f t="shared" si="101"/>
        <v>0</v>
      </c>
      <c r="G3250" s="123"/>
    </row>
    <row r="3251" spans="2:7" x14ac:dyDescent="0.2">
      <c r="B3251" s="124"/>
      <c r="C3251" s="126"/>
      <c r="D3251" s="124"/>
      <c r="E3251" s="121">
        <f t="shared" si="100"/>
        <v>0</v>
      </c>
      <c r="F3251" s="125">
        <f t="shared" si="101"/>
        <v>0</v>
      </c>
      <c r="G3251" s="123"/>
    </row>
    <row r="3252" spans="2:7" x14ac:dyDescent="0.2">
      <c r="B3252" s="124"/>
      <c r="C3252" s="126"/>
      <c r="D3252" s="124"/>
      <c r="E3252" s="121">
        <f t="shared" si="100"/>
        <v>0</v>
      </c>
      <c r="F3252" s="125">
        <f t="shared" si="101"/>
        <v>0</v>
      </c>
      <c r="G3252" s="123"/>
    </row>
    <row r="3253" spans="2:7" x14ac:dyDescent="0.2">
      <c r="B3253" s="124"/>
      <c r="C3253" s="126"/>
      <c r="D3253" s="124"/>
      <c r="E3253" s="121">
        <f t="shared" ref="E3253:E3316" si="102">IFERROR(VLOOKUP(C3253,GILookup,2,FALSE),0)</f>
        <v>0</v>
      </c>
      <c r="F3253" s="125">
        <f t="shared" ref="F3253:F3316" si="103">SUM(E3253*D3253)</f>
        <v>0</v>
      </c>
      <c r="G3253" s="123"/>
    </row>
    <row r="3254" spans="2:7" x14ac:dyDescent="0.2">
      <c r="B3254" s="124"/>
      <c r="C3254" s="126"/>
      <c r="D3254" s="124"/>
      <c r="E3254" s="121">
        <f t="shared" si="102"/>
        <v>0</v>
      </c>
      <c r="F3254" s="125">
        <f t="shared" si="103"/>
        <v>0</v>
      </c>
      <c r="G3254" s="123"/>
    </row>
    <row r="3255" spans="2:7" x14ac:dyDescent="0.2">
      <c r="B3255" s="124"/>
      <c r="C3255" s="126"/>
      <c r="D3255" s="124"/>
      <c r="E3255" s="121">
        <f t="shared" si="102"/>
        <v>0</v>
      </c>
      <c r="F3255" s="125">
        <f t="shared" si="103"/>
        <v>0</v>
      </c>
      <c r="G3255" s="123"/>
    </row>
    <row r="3256" spans="2:7" x14ac:dyDescent="0.2">
      <c r="B3256" s="124"/>
      <c r="C3256" s="126"/>
      <c r="D3256" s="124"/>
      <c r="E3256" s="121">
        <f t="shared" si="102"/>
        <v>0</v>
      </c>
      <c r="F3256" s="125">
        <f t="shared" si="103"/>
        <v>0</v>
      </c>
      <c r="G3256" s="123"/>
    </row>
    <row r="3257" spans="2:7" x14ac:dyDescent="0.2">
      <c r="B3257" s="124"/>
      <c r="C3257" s="126"/>
      <c r="D3257" s="124"/>
      <c r="E3257" s="121">
        <f t="shared" si="102"/>
        <v>0</v>
      </c>
      <c r="F3257" s="125">
        <f t="shared" si="103"/>
        <v>0</v>
      </c>
      <c r="G3257" s="123"/>
    </row>
    <row r="3258" spans="2:7" x14ac:dyDescent="0.2">
      <c r="B3258" s="124"/>
      <c r="C3258" s="126"/>
      <c r="D3258" s="124"/>
      <c r="E3258" s="121">
        <f t="shared" si="102"/>
        <v>0</v>
      </c>
      <c r="F3258" s="125">
        <f t="shared" si="103"/>
        <v>0</v>
      </c>
      <c r="G3258" s="123"/>
    </row>
    <row r="3259" spans="2:7" x14ac:dyDescent="0.2">
      <c r="B3259" s="124"/>
      <c r="C3259" s="126"/>
      <c r="D3259" s="124"/>
      <c r="E3259" s="121">
        <f t="shared" si="102"/>
        <v>0</v>
      </c>
      <c r="F3259" s="125">
        <f t="shared" si="103"/>
        <v>0</v>
      </c>
      <c r="G3259" s="123"/>
    </row>
    <row r="3260" spans="2:7" x14ac:dyDescent="0.2">
      <c r="B3260" s="124"/>
      <c r="C3260" s="126"/>
      <c r="D3260" s="124"/>
      <c r="E3260" s="121">
        <f t="shared" si="102"/>
        <v>0</v>
      </c>
      <c r="F3260" s="125">
        <f t="shared" si="103"/>
        <v>0</v>
      </c>
      <c r="G3260" s="123"/>
    </row>
    <row r="3261" spans="2:7" x14ac:dyDescent="0.2">
      <c r="B3261" s="124"/>
      <c r="C3261" s="126"/>
      <c r="D3261" s="124"/>
      <c r="E3261" s="121">
        <f t="shared" si="102"/>
        <v>0</v>
      </c>
      <c r="F3261" s="125">
        <f t="shared" si="103"/>
        <v>0</v>
      </c>
      <c r="G3261" s="123"/>
    </row>
    <row r="3262" spans="2:7" x14ac:dyDescent="0.2">
      <c r="B3262" s="124"/>
      <c r="C3262" s="126"/>
      <c r="D3262" s="124"/>
      <c r="E3262" s="121">
        <f t="shared" si="102"/>
        <v>0</v>
      </c>
      <c r="F3262" s="125">
        <f t="shared" si="103"/>
        <v>0</v>
      </c>
      <c r="G3262" s="123"/>
    </row>
    <row r="3263" spans="2:7" x14ac:dyDescent="0.2">
      <c r="B3263" s="124"/>
      <c r="C3263" s="126"/>
      <c r="D3263" s="124"/>
      <c r="E3263" s="121">
        <f t="shared" si="102"/>
        <v>0</v>
      </c>
      <c r="F3263" s="125">
        <f t="shared" si="103"/>
        <v>0</v>
      </c>
      <c r="G3263" s="123"/>
    </row>
    <row r="3264" spans="2:7" x14ac:dyDescent="0.2">
      <c r="B3264" s="124"/>
      <c r="C3264" s="126"/>
      <c r="D3264" s="124"/>
      <c r="E3264" s="121">
        <f t="shared" si="102"/>
        <v>0</v>
      </c>
      <c r="F3264" s="125">
        <f t="shared" si="103"/>
        <v>0</v>
      </c>
      <c r="G3264" s="123"/>
    </row>
    <row r="3265" spans="2:7" x14ac:dyDescent="0.2">
      <c r="B3265" s="124"/>
      <c r="C3265" s="126"/>
      <c r="D3265" s="124"/>
      <c r="E3265" s="121">
        <f t="shared" si="102"/>
        <v>0</v>
      </c>
      <c r="F3265" s="125">
        <f t="shared" si="103"/>
        <v>0</v>
      </c>
      <c r="G3265" s="123"/>
    </row>
    <row r="3266" spans="2:7" x14ac:dyDescent="0.2">
      <c r="B3266" s="124"/>
      <c r="C3266" s="126"/>
      <c r="D3266" s="124"/>
      <c r="E3266" s="121">
        <f t="shared" si="102"/>
        <v>0</v>
      </c>
      <c r="F3266" s="125">
        <f t="shared" si="103"/>
        <v>0</v>
      </c>
      <c r="G3266" s="123"/>
    </row>
    <row r="3267" spans="2:7" x14ac:dyDescent="0.2">
      <c r="B3267" s="124"/>
      <c r="C3267" s="126"/>
      <c r="D3267" s="124"/>
      <c r="E3267" s="121">
        <f t="shared" si="102"/>
        <v>0</v>
      </c>
      <c r="F3267" s="125">
        <f t="shared" si="103"/>
        <v>0</v>
      </c>
      <c r="G3267" s="123"/>
    </row>
    <row r="3268" spans="2:7" x14ac:dyDescent="0.2">
      <c r="B3268" s="124"/>
      <c r="C3268" s="126"/>
      <c r="D3268" s="124"/>
      <c r="E3268" s="121">
        <f t="shared" si="102"/>
        <v>0</v>
      </c>
      <c r="F3268" s="125">
        <f t="shared" si="103"/>
        <v>0</v>
      </c>
      <c r="G3268" s="123"/>
    </row>
    <row r="3269" spans="2:7" x14ac:dyDescent="0.2">
      <c r="B3269" s="124"/>
      <c r="C3269" s="126"/>
      <c r="D3269" s="124"/>
      <c r="E3269" s="121">
        <f t="shared" si="102"/>
        <v>0</v>
      </c>
      <c r="F3269" s="125">
        <f t="shared" si="103"/>
        <v>0</v>
      </c>
      <c r="G3269" s="123"/>
    </row>
    <row r="3270" spans="2:7" x14ac:dyDescent="0.2">
      <c r="B3270" s="124"/>
      <c r="C3270" s="126"/>
      <c r="D3270" s="124"/>
      <c r="E3270" s="121">
        <f t="shared" si="102"/>
        <v>0</v>
      </c>
      <c r="F3270" s="125">
        <f t="shared" si="103"/>
        <v>0</v>
      </c>
      <c r="G3270" s="123"/>
    </row>
    <row r="3271" spans="2:7" x14ac:dyDescent="0.2">
      <c r="B3271" s="124"/>
      <c r="C3271" s="126"/>
      <c r="D3271" s="124"/>
      <c r="E3271" s="121">
        <f t="shared" si="102"/>
        <v>0</v>
      </c>
      <c r="F3271" s="125">
        <f t="shared" si="103"/>
        <v>0</v>
      </c>
      <c r="G3271" s="123"/>
    </row>
    <row r="3272" spans="2:7" x14ac:dyDescent="0.2">
      <c r="B3272" s="124"/>
      <c r="C3272" s="126"/>
      <c r="D3272" s="124"/>
      <c r="E3272" s="121">
        <f t="shared" si="102"/>
        <v>0</v>
      </c>
      <c r="F3272" s="125">
        <f t="shared" si="103"/>
        <v>0</v>
      </c>
      <c r="G3272" s="123"/>
    </row>
    <row r="3273" spans="2:7" x14ac:dyDescent="0.2">
      <c r="B3273" s="124"/>
      <c r="C3273" s="126"/>
      <c r="D3273" s="124"/>
      <c r="E3273" s="121">
        <f t="shared" si="102"/>
        <v>0</v>
      </c>
      <c r="F3273" s="125">
        <f t="shared" si="103"/>
        <v>0</v>
      </c>
      <c r="G3273" s="123"/>
    </row>
    <row r="3274" spans="2:7" x14ac:dyDescent="0.2">
      <c r="B3274" s="124"/>
      <c r="C3274" s="126"/>
      <c r="D3274" s="124"/>
      <c r="E3274" s="121">
        <f t="shared" si="102"/>
        <v>0</v>
      </c>
      <c r="F3274" s="125">
        <f t="shared" si="103"/>
        <v>0</v>
      </c>
      <c r="G3274" s="123"/>
    </row>
    <row r="3275" spans="2:7" x14ac:dyDescent="0.2">
      <c r="B3275" s="124"/>
      <c r="C3275" s="126"/>
      <c r="D3275" s="124"/>
      <c r="E3275" s="121">
        <f t="shared" si="102"/>
        <v>0</v>
      </c>
      <c r="F3275" s="125">
        <f t="shared" si="103"/>
        <v>0</v>
      </c>
      <c r="G3275" s="123"/>
    </row>
    <row r="3276" spans="2:7" x14ac:dyDescent="0.2">
      <c r="B3276" s="124"/>
      <c r="C3276" s="126"/>
      <c r="D3276" s="124"/>
      <c r="E3276" s="121">
        <f t="shared" si="102"/>
        <v>0</v>
      </c>
      <c r="F3276" s="125">
        <f t="shared" si="103"/>
        <v>0</v>
      </c>
      <c r="G3276" s="123"/>
    </row>
    <row r="3277" spans="2:7" x14ac:dyDescent="0.2">
      <c r="B3277" s="124"/>
      <c r="C3277" s="126"/>
      <c r="D3277" s="124"/>
      <c r="E3277" s="121">
        <f t="shared" si="102"/>
        <v>0</v>
      </c>
      <c r="F3277" s="125">
        <f t="shared" si="103"/>
        <v>0</v>
      </c>
      <c r="G3277" s="123"/>
    </row>
    <row r="3278" spans="2:7" x14ac:dyDescent="0.2">
      <c r="B3278" s="124"/>
      <c r="C3278" s="126"/>
      <c r="D3278" s="124"/>
      <c r="E3278" s="121">
        <f t="shared" si="102"/>
        <v>0</v>
      </c>
      <c r="F3278" s="125">
        <f t="shared" si="103"/>
        <v>0</v>
      </c>
      <c r="G3278" s="123"/>
    </row>
    <row r="3279" spans="2:7" x14ac:dyDescent="0.2">
      <c r="B3279" s="124"/>
      <c r="C3279" s="126"/>
      <c r="D3279" s="124"/>
      <c r="E3279" s="121">
        <f t="shared" si="102"/>
        <v>0</v>
      </c>
      <c r="F3279" s="125">
        <f t="shared" si="103"/>
        <v>0</v>
      </c>
      <c r="G3279" s="123"/>
    </row>
    <row r="3280" spans="2:7" x14ac:dyDescent="0.2">
      <c r="B3280" s="124"/>
      <c r="C3280" s="126"/>
      <c r="D3280" s="124"/>
      <c r="E3280" s="121">
        <f t="shared" si="102"/>
        <v>0</v>
      </c>
      <c r="F3280" s="125">
        <f t="shared" si="103"/>
        <v>0</v>
      </c>
      <c r="G3280" s="123"/>
    </row>
    <row r="3281" spans="2:7" x14ac:dyDescent="0.2">
      <c r="B3281" s="124"/>
      <c r="C3281" s="126"/>
      <c r="D3281" s="124"/>
      <c r="E3281" s="121">
        <f t="shared" si="102"/>
        <v>0</v>
      </c>
      <c r="F3281" s="125">
        <f t="shared" si="103"/>
        <v>0</v>
      </c>
      <c r="G3281" s="123"/>
    </row>
    <row r="3282" spans="2:7" x14ac:dyDescent="0.2">
      <c r="B3282" s="124"/>
      <c r="C3282" s="126"/>
      <c r="D3282" s="124"/>
      <c r="E3282" s="121">
        <f t="shared" si="102"/>
        <v>0</v>
      </c>
      <c r="F3282" s="125">
        <f t="shared" si="103"/>
        <v>0</v>
      </c>
      <c r="G3282" s="123"/>
    </row>
    <row r="3283" spans="2:7" x14ac:dyDescent="0.2">
      <c r="B3283" s="124"/>
      <c r="C3283" s="126"/>
      <c r="D3283" s="124"/>
      <c r="E3283" s="121">
        <f t="shared" si="102"/>
        <v>0</v>
      </c>
      <c r="F3283" s="125">
        <f t="shared" si="103"/>
        <v>0</v>
      </c>
      <c r="G3283" s="123"/>
    </row>
    <row r="3284" spans="2:7" x14ac:dyDescent="0.2">
      <c r="B3284" s="124"/>
      <c r="C3284" s="126"/>
      <c r="D3284" s="124"/>
      <c r="E3284" s="121">
        <f t="shared" si="102"/>
        <v>0</v>
      </c>
      <c r="F3284" s="125">
        <f t="shared" si="103"/>
        <v>0</v>
      </c>
      <c r="G3284" s="123"/>
    </row>
    <row r="3285" spans="2:7" x14ac:dyDescent="0.2">
      <c r="B3285" s="124"/>
      <c r="C3285" s="126"/>
      <c r="D3285" s="124"/>
      <c r="E3285" s="121">
        <f t="shared" si="102"/>
        <v>0</v>
      </c>
      <c r="F3285" s="125">
        <f t="shared" si="103"/>
        <v>0</v>
      </c>
      <c r="G3285" s="123"/>
    </row>
    <row r="3286" spans="2:7" x14ac:dyDescent="0.2">
      <c r="B3286" s="124"/>
      <c r="C3286" s="126"/>
      <c r="D3286" s="124"/>
      <c r="E3286" s="121">
        <f t="shared" si="102"/>
        <v>0</v>
      </c>
      <c r="F3286" s="125">
        <f t="shared" si="103"/>
        <v>0</v>
      </c>
      <c r="G3286" s="123"/>
    </row>
    <row r="3287" spans="2:7" x14ac:dyDescent="0.2">
      <c r="B3287" s="124"/>
      <c r="C3287" s="126"/>
      <c r="D3287" s="124"/>
      <c r="E3287" s="121">
        <f t="shared" si="102"/>
        <v>0</v>
      </c>
      <c r="F3287" s="125">
        <f t="shared" si="103"/>
        <v>0</v>
      </c>
      <c r="G3287" s="123"/>
    </row>
    <row r="3288" spans="2:7" x14ac:dyDescent="0.2">
      <c r="B3288" s="124"/>
      <c r="C3288" s="126"/>
      <c r="D3288" s="124"/>
      <c r="E3288" s="121">
        <f t="shared" si="102"/>
        <v>0</v>
      </c>
      <c r="F3288" s="125">
        <f t="shared" si="103"/>
        <v>0</v>
      </c>
      <c r="G3288" s="123"/>
    </row>
    <row r="3289" spans="2:7" x14ac:dyDescent="0.2">
      <c r="B3289" s="124"/>
      <c r="C3289" s="126"/>
      <c r="D3289" s="124"/>
      <c r="E3289" s="121">
        <f t="shared" si="102"/>
        <v>0</v>
      </c>
      <c r="F3289" s="125">
        <f t="shared" si="103"/>
        <v>0</v>
      </c>
      <c r="G3289" s="123"/>
    </row>
    <row r="3290" spans="2:7" x14ac:dyDescent="0.2">
      <c r="B3290" s="124"/>
      <c r="C3290" s="126"/>
      <c r="D3290" s="124"/>
      <c r="E3290" s="121">
        <f t="shared" si="102"/>
        <v>0</v>
      </c>
      <c r="F3290" s="125">
        <f t="shared" si="103"/>
        <v>0</v>
      </c>
      <c r="G3290" s="123"/>
    </row>
    <row r="3291" spans="2:7" x14ac:dyDescent="0.2">
      <c r="B3291" s="124"/>
      <c r="C3291" s="126"/>
      <c r="D3291" s="124"/>
      <c r="E3291" s="121">
        <f t="shared" si="102"/>
        <v>0</v>
      </c>
      <c r="F3291" s="125">
        <f t="shared" si="103"/>
        <v>0</v>
      </c>
      <c r="G3291" s="123"/>
    </row>
    <row r="3292" spans="2:7" x14ac:dyDescent="0.2">
      <c r="B3292" s="124"/>
      <c r="C3292" s="126"/>
      <c r="D3292" s="124"/>
      <c r="E3292" s="121">
        <f t="shared" si="102"/>
        <v>0</v>
      </c>
      <c r="F3292" s="125">
        <f t="shared" si="103"/>
        <v>0</v>
      </c>
      <c r="G3292" s="123"/>
    </row>
    <row r="3293" spans="2:7" x14ac:dyDescent="0.2">
      <c r="B3293" s="124"/>
      <c r="C3293" s="126"/>
      <c r="D3293" s="124"/>
      <c r="E3293" s="121">
        <f t="shared" si="102"/>
        <v>0</v>
      </c>
      <c r="F3293" s="125">
        <f t="shared" si="103"/>
        <v>0</v>
      </c>
      <c r="G3293" s="123"/>
    </row>
    <row r="3294" spans="2:7" x14ac:dyDescent="0.2">
      <c r="B3294" s="124"/>
      <c r="C3294" s="126"/>
      <c r="D3294" s="124"/>
      <c r="E3294" s="121">
        <f t="shared" si="102"/>
        <v>0</v>
      </c>
      <c r="F3294" s="125">
        <f t="shared" si="103"/>
        <v>0</v>
      </c>
      <c r="G3294" s="123"/>
    </row>
    <row r="3295" spans="2:7" x14ac:dyDescent="0.2">
      <c r="B3295" s="124"/>
      <c r="C3295" s="126"/>
      <c r="D3295" s="124"/>
      <c r="E3295" s="121">
        <f t="shared" si="102"/>
        <v>0</v>
      </c>
      <c r="F3295" s="125">
        <f t="shared" si="103"/>
        <v>0</v>
      </c>
      <c r="G3295" s="123"/>
    </row>
    <row r="3296" spans="2:7" x14ac:dyDescent="0.2">
      <c r="B3296" s="124"/>
      <c r="C3296" s="126"/>
      <c r="D3296" s="124"/>
      <c r="E3296" s="121">
        <f t="shared" si="102"/>
        <v>0</v>
      </c>
      <c r="F3296" s="125">
        <f t="shared" si="103"/>
        <v>0</v>
      </c>
      <c r="G3296" s="123"/>
    </row>
    <row r="3297" spans="2:7" x14ac:dyDescent="0.2">
      <c r="B3297" s="124"/>
      <c r="C3297" s="126"/>
      <c r="D3297" s="124"/>
      <c r="E3297" s="121">
        <f t="shared" si="102"/>
        <v>0</v>
      </c>
      <c r="F3297" s="125">
        <f t="shared" si="103"/>
        <v>0</v>
      </c>
      <c r="G3297" s="123"/>
    </row>
    <row r="3298" spans="2:7" x14ac:dyDescent="0.2">
      <c r="B3298" s="124"/>
      <c r="C3298" s="126"/>
      <c r="D3298" s="124"/>
      <c r="E3298" s="121">
        <f t="shared" si="102"/>
        <v>0</v>
      </c>
      <c r="F3298" s="125">
        <f t="shared" si="103"/>
        <v>0</v>
      </c>
      <c r="G3298" s="123"/>
    </row>
    <row r="3299" spans="2:7" x14ac:dyDescent="0.2">
      <c r="B3299" s="124"/>
      <c r="C3299" s="126"/>
      <c r="D3299" s="124"/>
      <c r="E3299" s="121">
        <f t="shared" si="102"/>
        <v>0</v>
      </c>
      <c r="F3299" s="125">
        <f t="shared" si="103"/>
        <v>0</v>
      </c>
      <c r="G3299" s="123"/>
    </row>
    <row r="3300" spans="2:7" x14ac:dyDescent="0.2">
      <c r="B3300" s="124"/>
      <c r="C3300" s="126"/>
      <c r="D3300" s="124"/>
      <c r="E3300" s="121">
        <f t="shared" si="102"/>
        <v>0</v>
      </c>
      <c r="F3300" s="125">
        <f t="shared" si="103"/>
        <v>0</v>
      </c>
      <c r="G3300" s="123"/>
    </row>
    <row r="3301" spans="2:7" x14ac:dyDescent="0.2">
      <c r="B3301" s="124"/>
      <c r="C3301" s="126"/>
      <c r="D3301" s="124"/>
      <c r="E3301" s="121">
        <f t="shared" si="102"/>
        <v>0</v>
      </c>
      <c r="F3301" s="125">
        <f t="shared" si="103"/>
        <v>0</v>
      </c>
      <c r="G3301" s="123"/>
    </row>
    <row r="3302" spans="2:7" x14ac:dyDescent="0.2">
      <c r="B3302" s="124"/>
      <c r="C3302" s="126"/>
      <c r="D3302" s="124"/>
      <c r="E3302" s="121">
        <f t="shared" si="102"/>
        <v>0</v>
      </c>
      <c r="F3302" s="125">
        <f t="shared" si="103"/>
        <v>0</v>
      </c>
      <c r="G3302" s="123"/>
    </row>
    <row r="3303" spans="2:7" x14ac:dyDescent="0.2">
      <c r="B3303" s="124"/>
      <c r="C3303" s="126"/>
      <c r="D3303" s="124"/>
      <c r="E3303" s="121">
        <f t="shared" si="102"/>
        <v>0</v>
      </c>
      <c r="F3303" s="125">
        <f t="shared" si="103"/>
        <v>0</v>
      </c>
      <c r="G3303" s="123"/>
    </row>
    <row r="3304" spans="2:7" x14ac:dyDescent="0.2">
      <c r="B3304" s="124"/>
      <c r="C3304" s="126"/>
      <c r="D3304" s="124"/>
      <c r="E3304" s="121">
        <f t="shared" si="102"/>
        <v>0</v>
      </c>
      <c r="F3304" s="125">
        <f t="shared" si="103"/>
        <v>0</v>
      </c>
      <c r="G3304" s="123"/>
    </row>
    <row r="3305" spans="2:7" x14ac:dyDescent="0.2">
      <c r="B3305" s="124"/>
      <c r="C3305" s="126"/>
      <c r="D3305" s="124"/>
      <c r="E3305" s="121">
        <f t="shared" si="102"/>
        <v>0</v>
      </c>
      <c r="F3305" s="125">
        <f t="shared" si="103"/>
        <v>0</v>
      </c>
      <c r="G3305" s="123"/>
    </row>
    <row r="3306" spans="2:7" x14ac:dyDescent="0.2">
      <c r="B3306" s="124"/>
      <c r="C3306" s="126"/>
      <c r="D3306" s="124"/>
      <c r="E3306" s="121">
        <f t="shared" si="102"/>
        <v>0</v>
      </c>
      <c r="F3306" s="125">
        <f t="shared" si="103"/>
        <v>0</v>
      </c>
      <c r="G3306" s="123"/>
    </row>
    <row r="3307" spans="2:7" x14ac:dyDescent="0.2">
      <c r="B3307" s="124"/>
      <c r="C3307" s="126"/>
      <c r="D3307" s="124"/>
      <c r="E3307" s="121">
        <f t="shared" si="102"/>
        <v>0</v>
      </c>
      <c r="F3307" s="125">
        <f t="shared" si="103"/>
        <v>0</v>
      </c>
      <c r="G3307" s="123"/>
    </row>
    <row r="3308" spans="2:7" x14ac:dyDescent="0.2">
      <c r="B3308" s="124"/>
      <c r="C3308" s="126"/>
      <c r="D3308" s="124"/>
      <c r="E3308" s="121">
        <f t="shared" si="102"/>
        <v>0</v>
      </c>
      <c r="F3308" s="125">
        <f t="shared" si="103"/>
        <v>0</v>
      </c>
      <c r="G3308" s="123"/>
    </row>
    <row r="3309" spans="2:7" x14ac:dyDescent="0.2">
      <c r="B3309" s="124"/>
      <c r="C3309" s="126"/>
      <c r="D3309" s="124"/>
      <c r="E3309" s="121">
        <f t="shared" si="102"/>
        <v>0</v>
      </c>
      <c r="F3309" s="125">
        <f t="shared" si="103"/>
        <v>0</v>
      </c>
      <c r="G3309" s="123"/>
    </row>
    <row r="3310" spans="2:7" x14ac:dyDescent="0.2">
      <c r="B3310" s="124"/>
      <c r="C3310" s="126"/>
      <c r="D3310" s="124"/>
      <c r="E3310" s="121">
        <f t="shared" si="102"/>
        <v>0</v>
      </c>
      <c r="F3310" s="125">
        <f t="shared" si="103"/>
        <v>0</v>
      </c>
      <c r="G3310" s="123"/>
    </row>
    <row r="3311" spans="2:7" x14ac:dyDescent="0.2">
      <c r="B3311" s="124"/>
      <c r="C3311" s="126"/>
      <c r="D3311" s="124"/>
      <c r="E3311" s="121">
        <f t="shared" si="102"/>
        <v>0</v>
      </c>
      <c r="F3311" s="125">
        <f t="shared" si="103"/>
        <v>0</v>
      </c>
      <c r="G3311" s="123"/>
    </row>
    <row r="3312" spans="2:7" x14ac:dyDescent="0.2">
      <c r="B3312" s="124"/>
      <c r="C3312" s="126"/>
      <c r="D3312" s="124"/>
      <c r="E3312" s="121">
        <f t="shared" si="102"/>
        <v>0</v>
      </c>
      <c r="F3312" s="125">
        <f t="shared" si="103"/>
        <v>0</v>
      </c>
      <c r="G3312" s="123"/>
    </row>
    <row r="3313" spans="2:7" x14ac:dyDescent="0.2">
      <c r="B3313" s="124"/>
      <c r="C3313" s="126"/>
      <c r="D3313" s="124"/>
      <c r="E3313" s="121">
        <f t="shared" si="102"/>
        <v>0</v>
      </c>
      <c r="F3313" s="125">
        <f t="shared" si="103"/>
        <v>0</v>
      </c>
      <c r="G3313" s="123"/>
    </row>
    <row r="3314" spans="2:7" x14ac:dyDescent="0.2">
      <c r="B3314" s="124"/>
      <c r="C3314" s="126"/>
      <c r="D3314" s="124"/>
      <c r="E3314" s="121">
        <f t="shared" si="102"/>
        <v>0</v>
      </c>
      <c r="F3314" s="125">
        <f t="shared" si="103"/>
        <v>0</v>
      </c>
      <c r="G3314" s="123"/>
    </row>
    <row r="3315" spans="2:7" x14ac:dyDescent="0.2">
      <c r="B3315" s="124"/>
      <c r="C3315" s="126"/>
      <c r="D3315" s="124"/>
      <c r="E3315" s="121">
        <f t="shared" si="102"/>
        <v>0</v>
      </c>
      <c r="F3315" s="125">
        <f t="shared" si="103"/>
        <v>0</v>
      </c>
      <c r="G3315" s="123"/>
    </row>
    <row r="3316" spans="2:7" x14ac:dyDescent="0.2">
      <c r="B3316" s="124"/>
      <c r="C3316" s="126"/>
      <c r="D3316" s="124"/>
      <c r="E3316" s="121">
        <f t="shared" si="102"/>
        <v>0</v>
      </c>
      <c r="F3316" s="125">
        <f t="shared" si="103"/>
        <v>0</v>
      </c>
      <c r="G3316" s="123"/>
    </row>
    <row r="3317" spans="2:7" x14ac:dyDescent="0.2">
      <c r="B3317" s="124"/>
      <c r="C3317" s="126"/>
      <c r="D3317" s="124"/>
      <c r="E3317" s="121">
        <f t="shared" ref="E3317:E3380" si="104">IFERROR(VLOOKUP(C3317,GILookup,2,FALSE),0)</f>
        <v>0</v>
      </c>
      <c r="F3317" s="125">
        <f t="shared" ref="F3317:F3380" si="105">SUM(E3317*D3317)</f>
        <v>0</v>
      </c>
      <c r="G3317" s="123"/>
    </row>
    <row r="3318" spans="2:7" x14ac:dyDescent="0.2">
      <c r="B3318" s="124"/>
      <c r="C3318" s="126"/>
      <c r="D3318" s="124"/>
      <c r="E3318" s="121">
        <f t="shared" si="104"/>
        <v>0</v>
      </c>
      <c r="F3318" s="125">
        <f t="shared" si="105"/>
        <v>0</v>
      </c>
      <c r="G3318" s="123"/>
    </row>
    <row r="3319" spans="2:7" x14ac:dyDescent="0.2">
      <c r="B3319" s="124"/>
      <c r="C3319" s="126"/>
      <c r="D3319" s="124"/>
      <c r="E3319" s="121">
        <f t="shared" si="104"/>
        <v>0</v>
      </c>
      <c r="F3319" s="125">
        <f t="shared" si="105"/>
        <v>0</v>
      </c>
      <c r="G3319" s="123"/>
    </row>
    <row r="3320" spans="2:7" x14ac:dyDescent="0.2">
      <c r="B3320" s="124"/>
      <c r="C3320" s="126"/>
      <c r="D3320" s="124"/>
      <c r="E3320" s="121">
        <f t="shared" si="104"/>
        <v>0</v>
      </c>
      <c r="F3320" s="125">
        <f t="shared" si="105"/>
        <v>0</v>
      </c>
      <c r="G3320" s="123"/>
    </row>
    <row r="3321" spans="2:7" x14ac:dyDescent="0.2">
      <c r="B3321" s="124"/>
      <c r="C3321" s="126"/>
      <c r="D3321" s="124"/>
      <c r="E3321" s="121">
        <f t="shared" si="104"/>
        <v>0</v>
      </c>
      <c r="F3321" s="125">
        <f t="shared" si="105"/>
        <v>0</v>
      </c>
      <c r="G3321" s="123"/>
    </row>
    <row r="3322" spans="2:7" x14ac:dyDescent="0.2">
      <c r="B3322" s="124"/>
      <c r="C3322" s="126"/>
      <c r="D3322" s="124"/>
      <c r="E3322" s="121">
        <f t="shared" si="104"/>
        <v>0</v>
      </c>
      <c r="F3322" s="125">
        <f t="shared" si="105"/>
        <v>0</v>
      </c>
      <c r="G3322" s="123"/>
    </row>
    <row r="3323" spans="2:7" x14ac:dyDescent="0.2">
      <c r="B3323" s="124"/>
      <c r="C3323" s="126"/>
      <c r="D3323" s="124"/>
      <c r="E3323" s="121">
        <f t="shared" si="104"/>
        <v>0</v>
      </c>
      <c r="F3323" s="125">
        <f t="shared" si="105"/>
        <v>0</v>
      </c>
      <c r="G3323" s="123"/>
    </row>
    <row r="3324" spans="2:7" x14ac:dyDescent="0.2">
      <c r="B3324" s="124"/>
      <c r="C3324" s="126"/>
      <c r="D3324" s="124"/>
      <c r="E3324" s="121">
        <f t="shared" si="104"/>
        <v>0</v>
      </c>
      <c r="F3324" s="125">
        <f t="shared" si="105"/>
        <v>0</v>
      </c>
      <c r="G3324" s="123"/>
    </row>
    <row r="3325" spans="2:7" x14ac:dyDescent="0.2">
      <c r="B3325" s="124"/>
      <c r="C3325" s="126"/>
      <c r="D3325" s="124"/>
      <c r="E3325" s="121">
        <f t="shared" si="104"/>
        <v>0</v>
      </c>
      <c r="F3325" s="125">
        <f t="shared" si="105"/>
        <v>0</v>
      </c>
      <c r="G3325" s="123"/>
    </row>
    <row r="3326" spans="2:7" x14ac:dyDescent="0.2">
      <c r="B3326" s="124"/>
      <c r="C3326" s="126"/>
      <c r="D3326" s="124"/>
      <c r="E3326" s="121">
        <f t="shared" si="104"/>
        <v>0</v>
      </c>
      <c r="F3326" s="125">
        <f t="shared" si="105"/>
        <v>0</v>
      </c>
      <c r="G3326" s="123"/>
    </row>
    <row r="3327" spans="2:7" x14ac:dyDescent="0.2">
      <c r="B3327" s="124"/>
      <c r="C3327" s="126"/>
      <c r="D3327" s="124"/>
      <c r="E3327" s="121">
        <f t="shared" si="104"/>
        <v>0</v>
      </c>
      <c r="F3327" s="125">
        <f t="shared" si="105"/>
        <v>0</v>
      </c>
      <c r="G3327" s="123"/>
    </row>
    <row r="3328" spans="2:7" x14ac:dyDescent="0.2">
      <c r="B3328" s="124"/>
      <c r="C3328" s="126"/>
      <c r="D3328" s="124"/>
      <c r="E3328" s="121">
        <f t="shared" si="104"/>
        <v>0</v>
      </c>
      <c r="F3328" s="125">
        <f t="shared" si="105"/>
        <v>0</v>
      </c>
      <c r="G3328" s="123"/>
    </row>
    <row r="3329" spans="2:7" x14ac:dyDescent="0.2">
      <c r="B3329" s="124"/>
      <c r="C3329" s="126"/>
      <c r="D3329" s="124"/>
      <c r="E3329" s="121">
        <f t="shared" si="104"/>
        <v>0</v>
      </c>
      <c r="F3329" s="125">
        <f t="shared" si="105"/>
        <v>0</v>
      </c>
      <c r="G3329" s="123"/>
    </row>
    <row r="3330" spans="2:7" x14ac:dyDescent="0.2">
      <c r="B3330" s="124"/>
      <c r="C3330" s="126"/>
      <c r="D3330" s="124"/>
      <c r="E3330" s="121">
        <f t="shared" si="104"/>
        <v>0</v>
      </c>
      <c r="F3330" s="125">
        <f t="shared" si="105"/>
        <v>0</v>
      </c>
      <c r="G3330" s="123"/>
    </row>
    <row r="3331" spans="2:7" x14ac:dyDescent="0.2">
      <c r="B3331" s="124"/>
      <c r="C3331" s="126"/>
      <c r="D3331" s="124"/>
      <c r="E3331" s="121">
        <f t="shared" si="104"/>
        <v>0</v>
      </c>
      <c r="F3331" s="125">
        <f t="shared" si="105"/>
        <v>0</v>
      </c>
      <c r="G3331" s="123"/>
    </row>
    <row r="3332" spans="2:7" x14ac:dyDescent="0.2">
      <c r="B3332" s="124"/>
      <c r="C3332" s="126"/>
      <c r="D3332" s="124"/>
      <c r="E3332" s="121">
        <f t="shared" si="104"/>
        <v>0</v>
      </c>
      <c r="F3332" s="125">
        <f t="shared" si="105"/>
        <v>0</v>
      </c>
      <c r="G3332" s="123"/>
    </row>
    <row r="3333" spans="2:7" x14ac:dyDescent="0.2">
      <c r="B3333" s="124"/>
      <c r="C3333" s="126"/>
      <c r="D3333" s="124"/>
      <c r="E3333" s="121">
        <f t="shared" si="104"/>
        <v>0</v>
      </c>
      <c r="F3333" s="125">
        <f t="shared" si="105"/>
        <v>0</v>
      </c>
      <c r="G3333" s="123"/>
    </row>
    <row r="3334" spans="2:7" x14ac:dyDescent="0.2">
      <c r="B3334" s="124"/>
      <c r="C3334" s="126"/>
      <c r="D3334" s="124"/>
      <c r="E3334" s="121">
        <f t="shared" si="104"/>
        <v>0</v>
      </c>
      <c r="F3334" s="125">
        <f t="shared" si="105"/>
        <v>0</v>
      </c>
      <c r="G3334" s="123"/>
    </row>
    <row r="3335" spans="2:7" x14ac:dyDescent="0.2">
      <c r="B3335" s="124"/>
      <c r="C3335" s="126"/>
      <c r="D3335" s="124"/>
      <c r="E3335" s="121">
        <f t="shared" si="104"/>
        <v>0</v>
      </c>
      <c r="F3335" s="125">
        <f t="shared" si="105"/>
        <v>0</v>
      </c>
      <c r="G3335" s="123"/>
    </row>
    <row r="3336" spans="2:7" x14ac:dyDescent="0.2">
      <c r="B3336" s="124"/>
      <c r="C3336" s="126"/>
      <c r="D3336" s="124"/>
      <c r="E3336" s="121">
        <f t="shared" si="104"/>
        <v>0</v>
      </c>
      <c r="F3336" s="125">
        <f t="shared" si="105"/>
        <v>0</v>
      </c>
      <c r="G3336" s="123"/>
    </row>
    <row r="3337" spans="2:7" x14ac:dyDescent="0.2">
      <c r="B3337" s="124"/>
      <c r="C3337" s="126"/>
      <c r="D3337" s="124"/>
      <c r="E3337" s="121">
        <f t="shared" si="104"/>
        <v>0</v>
      </c>
      <c r="F3337" s="125">
        <f t="shared" si="105"/>
        <v>0</v>
      </c>
      <c r="G3337" s="123"/>
    </row>
    <row r="3338" spans="2:7" x14ac:dyDescent="0.2">
      <c r="B3338" s="124"/>
      <c r="C3338" s="126"/>
      <c r="D3338" s="124"/>
      <c r="E3338" s="121">
        <f t="shared" si="104"/>
        <v>0</v>
      </c>
      <c r="F3338" s="125">
        <f t="shared" si="105"/>
        <v>0</v>
      </c>
      <c r="G3338" s="123"/>
    </row>
    <row r="3339" spans="2:7" x14ac:dyDescent="0.2">
      <c r="B3339" s="124"/>
      <c r="C3339" s="126"/>
      <c r="D3339" s="124"/>
      <c r="E3339" s="121">
        <f t="shared" si="104"/>
        <v>0</v>
      </c>
      <c r="F3339" s="125">
        <f t="shared" si="105"/>
        <v>0</v>
      </c>
      <c r="G3339" s="123"/>
    </row>
    <row r="3340" spans="2:7" x14ac:dyDescent="0.2">
      <c r="B3340" s="124"/>
      <c r="C3340" s="126"/>
      <c r="D3340" s="124"/>
      <c r="E3340" s="121">
        <f t="shared" si="104"/>
        <v>0</v>
      </c>
      <c r="F3340" s="125">
        <f t="shared" si="105"/>
        <v>0</v>
      </c>
      <c r="G3340" s="123"/>
    </row>
    <row r="3341" spans="2:7" x14ac:dyDescent="0.2">
      <c r="B3341" s="124"/>
      <c r="C3341" s="126"/>
      <c r="D3341" s="124"/>
      <c r="E3341" s="121">
        <f t="shared" si="104"/>
        <v>0</v>
      </c>
      <c r="F3341" s="125">
        <f t="shared" si="105"/>
        <v>0</v>
      </c>
      <c r="G3341" s="123"/>
    </row>
    <row r="3342" spans="2:7" x14ac:dyDescent="0.2">
      <c r="B3342" s="124"/>
      <c r="C3342" s="126"/>
      <c r="D3342" s="124"/>
      <c r="E3342" s="121">
        <f t="shared" si="104"/>
        <v>0</v>
      </c>
      <c r="F3342" s="125">
        <f t="shared" si="105"/>
        <v>0</v>
      </c>
      <c r="G3342" s="123"/>
    </row>
    <row r="3343" spans="2:7" x14ac:dyDescent="0.2">
      <c r="B3343" s="124"/>
      <c r="C3343" s="126"/>
      <c r="D3343" s="124"/>
      <c r="E3343" s="121">
        <f t="shared" si="104"/>
        <v>0</v>
      </c>
      <c r="F3343" s="125">
        <f t="shared" si="105"/>
        <v>0</v>
      </c>
      <c r="G3343" s="123"/>
    </row>
    <row r="3344" spans="2:7" x14ac:dyDescent="0.2">
      <c r="B3344" s="124"/>
      <c r="C3344" s="126"/>
      <c r="D3344" s="124"/>
      <c r="E3344" s="121">
        <f t="shared" si="104"/>
        <v>0</v>
      </c>
      <c r="F3344" s="125">
        <f t="shared" si="105"/>
        <v>0</v>
      </c>
      <c r="G3344" s="123"/>
    </row>
    <row r="3345" spans="2:7" x14ac:dyDescent="0.2">
      <c r="B3345" s="124"/>
      <c r="C3345" s="126"/>
      <c r="D3345" s="124"/>
      <c r="E3345" s="121">
        <f t="shared" si="104"/>
        <v>0</v>
      </c>
      <c r="F3345" s="125">
        <f t="shared" si="105"/>
        <v>0</v>
      </c>
      <c r="G3345" s="123"/>
    </row>
    <row r="3346" spans="2:7" x14ac:dyDescent="0.2">
      <c r="B3346" s="124"/>
      <c r="C3346" s="126"/>
      <c r="D3346" s="124"/>
      <c r="E3346" s="121">
        <f t="shared" si="104"/>
        <v>0</v>
      </c>
      <c r="F3346" s="125">
        <f t="shared" si="105"/>
        <v>0</v>
      </c>
      <c r="G3346" s="123"/>
    </row>
    <row r="3347" spans="2:7" x14ac:dyDescent="0.2">
      <c r="B3347" s="124"/>
      <c r="C3347" s="126"/>
      <c r="D3347" s="124"/>
      <c r="E3347" s="121">
        <f t="shared" si="104"/>
        <v>0</v>
      </c>
      <c r="F3347" s="125">
        <f t="shared" si="105"/>
        <v>0</v>
      </c>
      <c r="G3347" s="123"/>
    </row>
    <row r="3348" spans="2:7" x14ac:dyDescent="0.2">
      <c r="B3348" s="124"/>
      <c r="C3348" s="126"/>
      <c r="D3348" s="124"/>
      <c r="E3348" s="121">
        <f t="shared" si="104"/>
        <v>0</v>
      </c>
      <c r="F3348" s="125">
        <f t="shared" si="105"/>
        <v>0</v>
      </c>
      <c r="G3348" s="123"/>
    </row>
    <row r="3349" spans="2:7" x14ac:dyDescent="0.2">
      <c r="B3349" s="124"/>
      <c r="C3349" s="126"/>
      <c r="D3349" s="124"/>
      <c r="E3349" s="121">
        <f t="shared" si="104"/>
        <v>0</v>
      </c>
      <c r="F3349" s="125">
        <f t="shared" si="105"/>
        <v>0</v>
      </c>
      <c r="G3349" s="123"/>
    </row>
    <row r="3350" spans="2:7" x14ac:dyDescent="0.2">
      <c r="B3350" s="124"/>
      <c r="C3350" s="126"/>
      <c r="D3350" s="124"/>
      <c r="E3350" s="121">
        <f t="shared" si="104"/>
        <v>0</v>
      </c>
      <c r="F3350" s="125">
        <f t="shared" si="105"/>
        <v>0</v>
      </c>
      <c r="G3350" s="123"/>
    </row>
    <row r="3351" spans="2:7" x14ac:dyDescent="0.2">
      <c r="B3351" s="124"/>
      <c r="C3351" s="126"/>
      <c r="D3351" s="124"/>
      <c r="E3351" s="121">
        <f t="shared" si="104"/>
        <v>0</v>
      </c>
      <c r="F3351" s="125">
        <f t="shared" si="105"/>
        <v>0</v>
      </c>
      <c r="G3351" s="123"/>
    </row>
    <row r="3352" spans="2:7" x14ac:dyDescent="0.2">
      <c r="B3352" s="124"/>
      <c r="C3352" s="126"/>
      <c r="D3352" s="124"/>
      <c r="E3352" s="121">
        <f t="shared" si="104"/>
        <v>0</v>
      </c>
      <c r="F3352" s="125">
        <f t="shared" si="105"/>
        <v>0</v>
      </c>
      <c r="G3352" s="123"/>
    </row>
    <row r="3353" spans="2:7" x14ac:dyDescent="0.2">
      <c r="B3353" s="124"/>
      <c r="C3353" s="126"/>
      <c r="D3353" s="124"/>
      <c r="E3353" s="121">
        <f t="shared" si="104"/>
        <v>0</v>
      </c>
      <c r="F3353" s="125">
        <f t="shared" si="105"/>
        <v>0</v>
      </c>
      <c r="G3353" s="123"/>
    </row>
    <row r="3354" spans="2:7" x14ac:dyDescent="0.2">
      <c r="B3354" s="124"/>
      <c r="C3354" s="126"/>
      <c r="D3354" s="124"/>
      <c r="E3354" s="121">
        <f t="shared" si="104"/>
        <v>0</v>
      </c>
      <c r="F3354" s="125">
        <f t="shared" si="105"/>
        <v>0</v>
      </c>
      <c r="G3354" s="123"/>
    </row>
    <row r="3355" spans="2:7" x14ac:dyDescent="0.2">
      <c r="B3355" s="124"/>
      <c r="C3355" s="126"/>
      <c r="D3355" s="124"/>
      <c r="E3355" s="121">
        <f t="shared" si="104"/>
        <v>0</v>
      </c>
      <c r="F3355" s="125">
        <f t="shared" si="105"/>
        <v>0</v>
      </c>
      <c r="G3355" s="123"/>
    </row>
    <row r="3356" spans="2:7" x14ac:dyDescent="0.2">
      <c r="B3356" s="124"/>
      <c r="C3356" s="126"/>
      <c r="D3356" s="124"/>
      <c r="E3356" s="121">
        <f t="shared" si="104"/>
        <v>0</v>
      </c>
      <c r="F3356" s="125">
        <f t="shared" si="105"/>
        <v>0</v>
      </c>
      <c r="G3356" s="123"/>
    </row>
    <row r="3357" spans="2:7" x14ac:dyDescent="0.2">
      <c r="B3357" s="124"/>
      <c r="C3357" s="126"/>
      <c r="D3357" s="124"/>
      <c r="E3357" s="121">
        <f t="shared" si="104"/>
        <v>0</v>
      </c>
      <c r="F3357" s="125">
        <f t="shared" si="105"/>
        <v>0</v>
      </c>
      <c r="G3357" s="123"/>
    </row>
    <row r="3358" spans="2:7" x14ac:dyDescent="0.2">
      <c r="B3358" s="124"/>
      <c r="C3358" s="126"/>
      <c r="D3358" s="124"/>
      <c r="E3358" s="121">
        <f t="shared" si="104"/>
        <v>0</v>
      </c>
      <c r="F3358" s="125">
        <f t="shared" si="105"/>
        <v>0</v>
      </c>
      <c r="G3358" s="123"/>
    </row>
    <row r="3359" spans="2:7" x14ac:dyDescent="0.2">
      <c r="B3359" s="124"/>
      <c r="C3359" s="126"/>
      <c r="D3359" s="124"/>
      <c r="E3359" s="121">
        <f t="shared" si="104"/>
        <v>0</v>
      </c>
      <c r="F3359" s="125">
        <f t="shared" si="105"/>
        <v>0</v>
      </c>
      <c r="G3359" s="123"/>
    </row>
    <row r="3360" spans="2:7" x14ac:dyDescent="0.2">
      <c r="B3360" s="124"/>
      <c r="C3360" s="126"/>
      <c r="D3360" s="124"/>
      <c r="E3360" s="121">
        <f t="shared" si="104"/>
        <v>0</v>
      </c>
      <c r="F3360" s="125">
        <f t="shared" si="105"/>
        <v>0</v>
      </c>
      <c r="G3360" s="123"/>
    </row>
    <row r="3361" spans="2:7" x14ac:dyDescent="0.2">
      <c r="B3361" s="124"/>
      <c r="C3361" s="126"/>
      <c r="D3361" s="124"/>
      <c r="E3361" s="121">
        <f t="shared" si="104"/>
        <v>0</v>
      </c>
      <c r="F3361" s="125">
        <f t="shared" si="105"/>
        <v>0</v>
      </c>
      <c r="G3361" s="123"/>
    </row>
    <row r="3362" spans="2:7" x14ac:dyDescent="0.2">
      <c r="B3362" s="124"/>
      <c r="C3362" s="126"/>
      <c r="D3362" s="124"/>
      <c r="E3362" s="121">
        <f t="shared" si="104"/>
        <v>0</v>
      </c>
      <c r="F3362" s="125">
        <f t="shared" si="105"/>
        <v>0</v>
      </c>
      <c r="G3362" s="123"/>
    </row>
    <row r="3363" spans="2:7" x14ac:dyDescent="0.2">
      <c r="B3363" s="124"/>
      <c r="C3363" s="126"/>
      <c r="D3363" s="124"/>
      <c r="E3363" s="121">
        <f t="shared" si="104"/>
        <v>0</v>
      </c>
      <c r="F3363" s="125">
        <f t="shared" si="105"/>
        <v>0</v>
      </c>
      <c r="G3363" s="123"/>
    </row>
    <row r="3364" spans="2:7" x14ac:dyDescent="0.2">
      <c r="B3364" s="124"/>
      <c r="C3364" s="126"/>
      <c r="D3364" s="124"/>
      <c r="E3364" s="121">
        <f t="shared" si="104"/>
        <v>0</v>
      </c>
      <c r="F3364" s="125">
        <f t="shared" si="105"/>
        <v>0</v>
      </c>
      <c r="G3364" s="123"/>
    </row>
    <row r="3365" spans="2:7" x14ac:dyDescent="0.2">
      <c r="B3365" s="124"/>
      <c r="C3365" s="126"/>
      <c r="D3365" s="124"/>
      <c r="E3365" s="121">
        <f t="shared" si="104"/>
        <v>0</v>
      </c>
      <c r="F3365" s="125">
        <f t="shared" si="105"/>
        <v>0</v>
      </c>
      <c r="G3365" s="123"/>
    </row>
    <row r="3366" spans="2:7" x14ac:dyDescent="0.2">
      <c r="B3366" s="124"/>
      <c r="C3366" s="126"/>
      <c r="D3366" s="124"/>
      <c r="E3366" s="121">
        <f t="shared" si="104"/>
        <v>0</v>
      </c>
      <c r="F3366" s="125">
        <f t="shared" si="105"/>
        <v>0</v>
      </c>
      <c r="G3366" s="123"/>
    </row>
    <row r="3367" spans="2:7" x14ac:dyDescent="0.2">
      <c r="B3367" s="124"/>
      <c r="C3367" s="126"/>
      <c r="D3367" s="124"/>
      <c r="E3367" s="121">
        <f t="shared" si="104"/>
        <v>0</v>
      </c>
      <c r="F3367" s="125">
        <f t="shared" si="105"/>
        <v>0</v>
      </c>
      <c r="G3367" s="123"/>
    </row>
    <row r="3368" spans="2:7" x14ac:dyDescent="0.2">
      <c r="B3368" s="124"/>
      <c r="C3368" s="126"/>
      <c r="D3368" s="124"/>
      <c r="E3368" s="121">
        <f t="shared" si="104"/>
        <v>0</v>
      </c>
      <c r="F3368" s="125">
        <f t="shared" si="105"/>
        <v>0</v>
      </c>
      <c r="G3368" s="123"/>
    </row>
    <row r="3369" spans="2:7" x14ac:dyDescent="0.2">
      <c r="B3369" s="124"/>
      <c r="C3369" s="126"/>
      <c r="D3369" s="124"/>
      <c r="E3369" s="121">
        <f t="shared" si="104"/>
        <v>0</v>
      </c>
      <c r="F3369" s="125">
        <f t="shared" si="105"/>
        <v>0</v>
      </c>
      <c r="G3369" s="123"/>
    </row>
    <row r="3370" spans="2:7" x14ac:dyDescent="0.2">
      <c r="B3370" s="124"/>
      <c r="C3370" s="126"/>
      <c r="D3370" s="124"/>
      <c r="E3370" s="121">
        <f t="shared" si="104"/>
        <v>0</v>
      </c>
      <c r="F3370" s="125">
        <f t="shared" si="105"/>
        <v>0</v>
      </c>
      <c r="G3370" s="123"/>
    </row>
    <row r="3371" spans="2:7" x14ac:dyDescent="0.2">
      <c r="B3371" s="124"/>
      <c r="C3371" s="126"/>
      <c r="D3371" s="124"/>
      <c r="E3371" s="121">
        <f t="shared" si="104"/>
        <v>0</v>
      </c>
      <c r="F3371" s="125">
        <f t="shared" si="105"/>
        <v>0</v>
      </c>
      <c r="G3371" s="123"/>
    </row>
    <row r="3372" spans="2:7" x14ac:dyDescent="0.2">
      <c r="B3372" s="124"/>
      <c r="C3372" s="126"/>
      <c r="D3372" s="124"/>
      <c r="E3372" s="121">
        <f t="shared" si="104"/>
        <v>0</v>
      </c>
      <c r="F3372" s="125">
        <f t="shared" si="105"/>
        <v>0</v>
      </c>
      <c r="G3372" s="123"/>
    </row>
    <row r="3373" spans="2:7" x14ac:dyDescent="0.2">
      <c r="B3373" s="124"/>
      <c r="C3373" s="126"/>
      <c r="D3373" s="124"/>
      <c r="E3373" s="121">
        <f t="shared" si="104"/>
        <v>0</v>
      </c>
      <c r="F3373" s="125">
        <f t="shared" si="105"/>
        <v>0</v>
      </c>
      <c r="G3373" s="123"/>
    </row>
    <row r="3374" spans="2:7" x14ac:dyDescent="0.2">
      <c r="B3374" s="124"/>
      <c r="C3374" s="126"/>
      <c r="D3374" s="124"/>
      <c r="E3374" s="121">
        <f t="shared" si="104"/>
        <v>0</v>
      </c>
      <c r="F3374" s="125">
        <f t="shared" si="105"/>
        <v>0</v>
      </c>
      <c r="G3374" s="123"/>
    </row>
    <row r="3375" spans="2:7" x14ac:dyDescent="0.2">
      <c r="B3375" s="124"/>
      <c r="C3375" s="126"/>
      <c r="D3375" s="124"/>
      <c r="E3375" s="121">
        <f t="shared" si="104"/>
        <v>0</v>
      </c>
      <c r="F3375" s="125">
        <f t="shared" si="105"/>
        <v>0</v>
      </c>
      <c r="G3375" s="123"/>
    </row>
    <row r="3376" spans="2:7" x14ac:dyDescent="0.2">
      <c r="B3376" s="124"/>
      <c r="C3376" s="126"/>
      <c r="D3376" s="124"/>
      <c r="E3376" s="121">
        <f t="shared" si="104"/>
        <v>0</v>
      </c>
      <c r="F3376" s="125">
        <f t="shared" si="105"/>
        <v>0</v>
      </c>
      <c r="G3376" s="123"/>
    </row>
    <row r="3377" spans="2:7" x14ac:dyDescent="0.2">
      <c r="B3377" s="124"/>
      <c r="C3377" s="126"/>
      <c r="D3377" s="124"/>
      <c r="E3377" s="121">
        <f t="shared" si="104"/>
        <v>0</v>
      </c>
      <c r="F3377" s="125">
        <f t="shared" si="105"/>
        <v>0</v>
      </c>
      <c r="G3377" s="123"/>
    </row>
    <row r="3378" spans="2:7" x14ac:dyDescent="0.2">
      <c r="B3378" s="124"/>
      <c r="C3378" s="126"/>
      <c r="D3378" s="124"/>
      <c r="E3378" s="121">
        <f t="shared" si="104"/>
        <v>0</v>
      </c>
      <c r="F3378" s="125">
        <f t="shared" si="105"/>
        <v>0</v>
      </c>
      <c r="G3378" s="123"/>
    </row>
    <row r="3379" spans="2:7" x14ac:dyDescent="0.2">
      <c r="B3379" s="124"/>
      <c r="C3379" s="126"/>
      <c r="D3379" s="124"/>
      <c r="E3379" s="121">
        <f t="shared" si="104"/>
        <v>0</v>
      </c>
      <c r="F3379" s="125">
        <f t="shared" si="105"/>
        <v>0</v>
      </c>
      <c r="G3379" s="123"/>
    </row>
    <row r="3380" spans="2:7" x14ac:dyDescent="0.2">
      <c r="B3380" s="124"/>
      <c r="C3380" s="126"/>
      <c r="D3380" s="124"/>
      <c r="E3380" s="121">
        <f t="shared" si="104"/>
        <v>0</v>
      </c>
      <c r="F3380" s="125">
        <f t="shared" si="105"/>
        <v>0</v>
      </c>
      <c r="G3380" s="123"/>
    </row>
    <row r="3381" spans="2:7" x14ac:dyDescent="0.2">
      <c r="B3381" s="124"/>
      <c r="C3381" s="126"/>
      <c r="D3381" s="124"/>
      <c r="E3381" s="121">
        <f t="shared" ref="E3381:E3444" si="106">IFERROR(VLOOKUP(C3381,GILookup,2,FALSE),0)</f>
        <v>0</v>
      </c>
      <c r="F3381" s="125">
        <f t="shared" ref="F3381:F3444" si="107">SUM(E3381*D3381)</f>
        <v>0</v>
      </c>
      <c r="G3381" s="123"/>
    </row>
    <row r="3382" spans="2:7" x14ac:dyDescent="0.2">
      <c r="B3382" s="124"/>
      <c r="C3382" s="126"/>
      <c r="D3382" s="124"/>
      <c r="E3382" s="121">
        <f t="shared" si="106"/>
        <v>0</v>
      </c>
      <c r="F3382" s="125">
        <f t="shared" si="107"/>
        <v>0</v>
      </c>
      <c r="G3382" s="123"/>
    </row>
    <row r="3383" spans="2:7" x14ac:dyDescent="0.2">
      <c r="B3383" s="124"/>
      <c r="C3383" s="126"/>
      <c r="D3383" s="124"/>
      <c r="E3383" s="121">
        <f t="shared" si="106"/>
        <v>0</v>
      </c>
      <c r="F3383" s="125">
        <f t="shared" si="107"/>
        <v>0</v>
      </c>
      <c r="G3383" s="123"/>
    </row>
    <row r="3384" spans="2:7" x14ac:dyDescent="0.2">
      <c r="B3384" s="124"/>
      <c r="C3384" s="126"/>
      <c r="D3384" s="124"/>
      <c r="E3384" s="121">
        <f t="shared" si="106"/>
        <v>0</v>
      </c>
      <c r="F3384" s="125">
        <f t="shared" si="107"/>
        <v>0</v>
      </c>
      <c r="G3384" s="123"/>
    </row>
    <row r="3385" spans="2:7" x14ac:dyDescent="0.2">
      <c r="B3385" s="124"/>
      <c r="C3385" s="126"/>
      <c r="D3385" s="124"/>
      <c r="E3385" s="121">
        <f t="shared" si="106"/>
        <v>0</v>
      </c>
      <c r="F3385" s="125">
        <f t="shared" si="107"/>
        <v>0</v>
      </c>
      <c r="G3385" s="123"/>
    </row>
    <row r="3386" spans="2:7" x14ac:dyDescent="0.2">
      <c r="B3386" s="124"/>
      <c r="C3386" s="126"/>
      <c r="D3386" s="124"/>
      <c r="E3386" s="121">
        <f t="shared" si="106"/>
        <v>0</v>
      </c>
      <c r="F3386" s="125">
        <f t="shared" si="107"/>
        <v>0</v>
      </c>
      <c r="G3386" s="123"/>
    </row>
    <row r="3387" spans="2:7" x14ac:dyDescent="0.2">
      <c r="B3387" s="124"/>
      <c r="C3387" s="126"/>
      <c r="D3387" s="124"/>
      <c r="E3387" s="121">
        <f t="shared" si="106"/>
        <v>0</v>
      </c>
      <c r="F3387" s="125">
        <f t="shared" si="107"/>
        <v>0</v>
      </c>
      <c r="G3387" s="123"/>
    </row>
    <row r="3388" spans="2:7" x14ac:dyDescent="0.2">
      <c r="B3388" s="124"/>
      <c r="C3388" s="126"/>
      <c r="D3388" s="124"/>
      <c r="E3388" s="121">
        <f t="shared" si="106"/>
        <v>0</v>
      </c>
      <c r="F3388" s="125">
        <f t="shared" si="107"/>
        <v>0</v>
      </c>
      <c r="G3388" s="123"/>
    </row>
    <row r="3389" spans="2:7" x14ac:dyDescent="0.2">
      <c r="B3389" s="124"/>
      <c r="C3389" s="126"/>
      <c r="D3389" s="124"/>
      <c r="E3389" s="121">
        <f t="shared" si="106"/>
        <v>0</v>
      </c>
      <c r="F3389" s="125">
        <f t="shared" si="107"/>
        <v>0</v>
      </c>
      <c r="G3389" s="123"/>
    </row>
    <row r="3390" spans="2:7" x14ac:dyDescent="0.2">
      <c r="B3390" s="124"/>
      <c r="C3390" s="126"/>
      <c r="D3390" s="124"/>
      <c r="E3390" s="121">
        <f t="shared" si="106"/>
        <v>0</v>
      </c>
      <c r="F3390" s="125">
        <f t="shared" si="107"/>
        <v>0</v>
      </c>
      <c r="G3390" s="123"/>
    </row>
    <row r="3391" spans="2:7" x14ac:dyDescent="0.2">
      <c r="B3391" s="124"/>
      <c r="C3391" s="126"/>
      <c r="D3391" s="124"/>
      <c r="E3391" s="121">
        <f t="shared" si="106"/>
        <v>0</v>
      </c>
      <c r="F3391" s="125">
        <f t="shared" si="107"/>
        <v>0</v>
      </c>
      <c r="G3391" s="123"/>
    </row>
    <row r="3392" spans="2:7" x14ac:dyDescent="0.2">
      <c r="B3392" s="124"/>
      <c r="C3392" s="126"/>
      <c r="D3392" s="124"/>
      <c r="E3392" s="121">
        <f t="shared" si="106"/>
        <v>0</v>
      </c>
      <c r="F3392" s="125">
        <f t="shared" si="107"/>
        <v>0</v>
      </c>
      <c r="G3392" s="123"/>
    </row>
    <row r="3393" spans="2:7" x14ac:dyDescent="0.2">
      <c r="B3393" s="124"/>
      <c r="C3393" s="126"/>
      <c r="D3393" s="124"/>
      <c r="E3393" s="121">
        <f t="shared" si="106"/>
        <v>0</v>
      </c>
      <c r="F3393" s="125">
        <f t="shared" si="107"/>
        <v>0</v>
      </c>
      <c r="G3393" s="123"/>
    </row>
    <row r="3394" spans="2:7" x14ac:dyDescent="0.2">
      <c r="B3394" s="124"/>
      <c r="C3394" s="126"/>
      <c r="D3394" s="124"/>
      <c r="E3394" s="121">
        <f t="shared" si="106"/>
        <v>0</v>
      </c>
      <c r="F3394" s="125">
        <f t="shared" si="107"/>
        <v>0</v>
      </c>
      <c r="G3394" s="123"/>
    </row>
    <row r="3395" spans="2:7" x14ac:dyDescent="0.2">
      <c r="B3395" s="124"/>
      <c r="C3395" s="126"/>
      <c r="D3395" s="124"/>
      <c r="E3395" s="121">
        <f t="shared" si="106"/>
        <v>0</v>
      </c>
      <c r="F3395" s="125">
        <f t="shared" si="107"/>
        <v>0</v>
      </c>
      <c r="G3395" s="123"/>
    </row>
    <row r="3396" spans="2:7" x14ac:dyDescent="0.2">
      <c r="B3396" s="124"/>
      <c r="C3396" s="126"/>
      <c r="D3396" s="124"/>
      <c r="E3396" s="121">
        <f t="shared" si="106"/>
        <v>0</v>
      </c>
      <c r="F3396" s="125">
        <f t="shared" si="107"/>
        <v>0</v>
      </c>
      <c r="G3396" s="123"/>
    </row>
    <row r="3397" spans="2:7" x14ac:dyDescent="0.2">
      <c r="B3397" s="124"/>
      <c r="C3397" s="126"/>
      <c r="D3397" s="124"/>
      <c r="E3397" s="121">
        <f t="shared" si="106"/>
        <v>0</v>
      </c>
      <c r="F3397" s="125">
        <f t="shared" si="107"/>
        <v>0</v>
      </c>
      <c r="G3397" s="123"/>
    </row>
    <row r="3398" spans="2:7" x14ac:dyDescent="0.2">
      <c r="B3398" s="124"/>
      <c r="C3398" s="126"/>
      <c r="D3398" s="124"/>
      <c r="E3398" s="121">
        <f t="shared" si="106"/>
        <v>0</v>
      </c>
      <c r="F3398" s="125">
        <f t="shared" si="107"/>
        <v>0</v>
      </c>
      <c r="G3398" s="123"/>
    </row>
    <row r="3399" spans="2:7" x14ac:dyDescent="0.2">
      <c r="B3399" s="124"/>
      <c r="C3399" s="126"/>
      <c r="D3399" s="124"/>
      <c r="E3399" s="121">
        <f t="shared" si="106"/>
        <v>0</v>
      </c>
      <c r="F3399" s="125">
        <f t="shared" si="107"/>
        <v>0</v>
      </c>
      <c r="G3399" s="123"/>
    </row>
    <row r="3400" spans="2:7" x14ac:dyDescent="0.2">
      <c r="B3400" s="124"/>
      <c r="C3400" s="126"/>
      <c r="D3400" s="124"/>
      <c r="E3400" s="121">
        <f t="shared" si="106"/>
        <v>0</v>
      </c>
      <c r="F3400" s="125">
        <f t="shared" si="107"/>
        <v>0</v>
      </c>
      <c r="G3400" s="123"/>
    </row>
    <row r="3401" spans="2:7" x14ac:dyDescent="0.2">
      <c r="B3401" s="124"/>
      <c r="C3401" s="126"/>
      <c r="D3401" s="124"/>
      <c r="E3401" s="121">
        <f t="shared" si="106"/>
        <v>0</v>
      </c>
      <c r="F3401" s="125">
        <f t="shared" si="107"/>
        <v>0</v>
      </c>
      <c r="G3401" s="123"/>
    </row>
    <row r="3402" spans="2:7" x14ac:dyDescent="0.2">
      <c r="B3402" s="124"/>
      <c r="C3402" s="126"/>
      <c r="D3402" s="124"/>
      <c r="E3402" s="121">
        <f t="shared" si="106"/>
        <v>0</v>
      </c>
      <c r="F3402" s="125">
        <f t="shared" si="107"/>
        <v>0</v>
      </c>
      <c r="G3402" s="123"/>
    </row>
    <row r="3403" spans="2:7" x14ac:dyDescent="0.2">
      <c r="B3403" s="124"/>
      <c r="C3403" s="126"/>
      <c r="D3403" s="124"/>
      <c r="E3403" s="121">
        <f t="shared" si="106"/>
        <v>0</v>
      </c>
      <c r="F3403" s="125">
        <f t="shared" si="107"/>
        <v>0</v>
      </c>
      <c r="G3403" s="123"/>
    </row>
    <row r="3404" spans="2:7" x14ac:dyDescent="0.2">
      <c r="B3404" s="124"/>
      <c r="C3404" s="126"/>
      <c r="D3404" s="124"/>
      <c r="E3404" s="121">
        <f t="shared" si="106"/>
        <v>0</v>
      </c>
      <c r="F3404" s="125">
        <f t="shared" si="107"/>
        <v>0</v>
      </c>
      <c r="G3404" s="123"/>
    </row>
    <row r="3405" spans="2:7" x14ac:dyDescent="0.2">
      <c r="B3405" s="124"/>
      <c r="C3405" s="126"/>
      <c r="D3405" s="124"/>
      <c r="E3405" s="121">
        <f t="shared" si="106"/>
        <v>0</v>
      </c>
      <c r="F3405" s="125">
        <f t="shared" si="107"/>
        <v>0</v>
      </c>
      <c r="G3405" s="123"/>
    </row>
    <row r="3406" spans="2:7" x14ac:dyDescent="0.2">
      <c r="B3406" s="124"/>
      <c r="C3406" s="126"/>
      <c r="D3406" s="124"/>
      <c r="E3406" s="121">
        <f t="shared" si="106"/>
        <v>0</v>
      </c>
      <c r="F3406" s="125">
        <f t="shared" si="107"/>
        <v>0</v>
      </c>
      <c r="G3406" s="123"/>
    </row>
    <row r="3407" spans="2:7" x14ac:dyDescent="0.2">
      <c r="B3407" s="124"/>
      <c r="C3407" s="126"/>
      <c r="D3407" s="124"/>
      <c r="E3407" s="121">
        <f t="shared" si="106"/>
        <v>0</v>
      </c>
      <c r="F3407" s="125">
        <f t="shared" si="107"/>
        <v>0</v>
      </c>
      <c r="G3407" s="123"/>
    </row>
    <row r="3408" spans="2:7" x14ac:dyDescent="0.2">
      <c r="B3408" s="124"/>
      <c r="C3408" s="126"/>
      <c r="D3408" s="124"/>
      <c r="E3408" s="121">
        <f t="shared" si="106"/>
        <v>0</v>
      </c>
      <c r="F3408" s="125">
        <f t="shared" si="107"/>
        <v>0</v>
      </c>
      <c r="G3408" s="123"/>
    </row>
    <row r="3409" spans="2:7" x14ac:dyDescent="0.2">
      <c r="B3409" s="124"/>
      <c r="C3409" s="126"/>
      <c r="D3409" s="124"/>
      <c r="E3409" s="121">
        <f t="shared" si="106"/>
        <v>0</v>
      </c>
      <c r="F3409" s="125">
        <f t="shared" si="107"/>
        <v>0</v>
      </c>
      <c r="G3409" s="123"/>
    </row>
    <row r="3410" spans="2:7" x14ac:dyDescent="0.2">
      <c r="B3410" s="124"/>
      <c r="C3410" s="126"/>
      <c r="D3410" s="124"/>
      <c r="E3410" s="121">
        <f t="shared" si="106"/>
        <v>0</v>
      </c>
      <c r="F3410" s="125">
        <f t="shared" si="107"/>
        <v>0</v>
      </c>
      <c r="G3410" s="123"/>
    </row>
    <row r="3411" spans="2:7" x14ac:dyDescent="0.2">
      <c r="B3411" s="124"/>
      <c r="C3411" s="126"/>
      <c r="D3411" s="124"/>
      <c r="E3411" s="121">
        <f t="shared" si="106"/>
        <v>0</v>
      </c>
      <c r="F3411" s="125">
        <f t="shared" si="107"/>
        <v>0</v>
      </c>
      <c r="G3411" s="123"/>
    </row>
    <row r="3412" spans="2:7" x14ac:dyDescent="0.2">
      <c r="B3412" s="124"/>
      <c r="C3412" s="126"/>
      <c r="D3412" s="124"/>
      <c r="E3412" s="121">
        <f t="shared" si="106"/>
        <v>0</v>
      </c>
      <c r="F3412" s="125">
        <f t="shared" si="107"/>
        <v>0</v>
      </c>
      <c r="G3412" s="123"/>
    </row>
    <row r="3413" spans="2:7" x14ac:dyDescent="0.2">
      <c r="B3413" s="124"/>
      <c r="C3413" s="126"/>
      <c r="D3413" s="124"/>
      <c r="E3413" s="121">
        <f t="shared" si="106"/>
        <v>0</v>
      </c>
      <c r="F3413" s="125">
        <f t="shared" si="107"/>
        <v>0</v>
      </c>
      <c r="G3413" s="123"/>
    </row>
    <row r="3414" spans="2:7" x14ac:dyDescent="0.2">
      <c r="B3414" s="124"/>
      <c r="C3414" s="126"/>
      <c r="D3414" s="124"/>
      <c r="E3414" s="121">
        <f t="shared" si="106"/>
        <v>0</v>
      </c>
      <c r="F3414" s="125">
        <f t="shared" si="107"/>
        <v>0</v>
      </c>
      <c r="G3414" s="123"/>
    </row>
    <row r="3415" spans="2:7" x14ac:dyDescent="0.2">
      <c r="B3415" s="124"/>
      <c r="C3415" s="126"/>
      <c r="D3415" s="124"/>
      <c r="E3415" s="121">
        <f t="shared" si="106"/>
        <v>0</v>
      </c>
      <c r="F3415" s="125">
        <f t="shared" si="107"/>
        <v>0</v>
      </c>
      <c r="G3415" s="123"/>
    </row>
    <row r="3416" spans="2:7" x14ac:dyDescent="0.2">
      <c r="B3416" s="124"/>
      <c r="C3416" s="126"/>
      <c r="D3416" s="124"/>
      <c r="E3416" s="121">
        <f t="shared" si="106"/>
        <v>0</v>
      </c>
      <c r="F3416" s="125">
        <f t="shared" si="107"/>
        <v>0</v>
      </c>
      <c r="G3416" s="123"/>
    </row>
    <row r="3417" spans="2:7" x14ac:dyDescent="0.2">
      <c r="B3417" s="124"/>
      <c r="C3417" s="126"/>
      <c r="D3417" s="124"/>
      <c r="E3417" s="121">
        <f t="shared" si="106"/>
        <v>0</v>
      </c>
      <c r="F3417" s="125">
        <f t="shared" si="107"/>
        <v>0</v>
      </c>
      <c r="G3417" s="123"/>
    </row>
    <row r="3418" spans="2:7" x14ac:dyDescent="0.2">
      <c r="B3418" s="124"/>
      <c r="C3418" s="126"/>
      <c r="D3418" s="124"/>
      <c r="E3418" s="121">
        <f t="shared" si="106"/>
        <v>0</v>
      </c>
      <c r="F3418" s="125">
        <f t="shared" si="107"/>
        <v>0</v>
      </c>
      <c r="G3418" s="123"/>
    </row>
    <row r="3419" spans="2:7" x14ac:dyDescent="0.2">
      <c r="B3419" s="124"/>
      <c r="C3419" s="126"/>
      <c r="D3419" s="124"/>
      <c r="E3419" s="121">
        <f t="shared" si="106"/>
        <v>0</v>
      </c>
      <c r="F3419" s="125">
        <f t="shared" si="107"/>
        <v>0</v>
      </c>
      <c r="G3419" s="123"/>
    </row>
    <row r="3420" spans="2:7" x14ac:dyDescent="0.2">
      <c r="B3420" s="124"/>
      <c r="C3420" s="126"/>
      <c r="D3420" s="124"/>
      <c r="E3420" s="121">
        <f t="shared" si="106"/>
        <v>0</v>
      </c>
      <c r="F3420" s="125">
        <f t="shared" si="107"/>
        <v>0</v>
      </c>
      <c r="G3420" s="123"/>
    </row>
    <row r="3421" spans="2:7" x14ac:dyDescent="0.2">
      <c r="B3421" s="124"/>
      <c r="C3421" s="126"/>
      <c r="D3421" s="124"/>
      <c r="E3421" s="121">
        <f t="shared" si="106"/>
        <v>0</v>
      </c>
      <c r="F3421" s="125">
        <f t="shared" si="107"/>
        <v>0</v>
      </c>
      <c r="G3421" s="123"/>
    </row>
    <row r="3422" spans="2:7" x14ac:dyDescent="0.2">
      <c r="B3422" s="124"/>
      <c r="C3422" s="126"/>
      <c r="D3422" s="124"/>
      <c r="E3422" s="121">
        <f t="shared" si="106"/>
        <v>0</v>
      </c>
      <c r="F3422" s="125">
        <f t="shared" si="107"/>
        <v>0</v>
      </c>
      <c r="G3422" s="123"/>
    </row>
    <row r="3423" spans="2:7" x14ac:dyDescent="0.2">
      <c r="B3423" s="124"/>
      <c r="C3423" s="126"/>
      <c r="D3423" s="124"/>
      <c r="E3423" s="121">
        <f t="shared" si="106"/>
        <v>0</v>
      </c>
      <c r="F3423" s="125">
        <f t="shared" si="107"/>
        <v>0</v>
      </c>
      <c r="G3423" s="123"/>
    </row>
    <row r="3424" spans="2:7" x14ac:dyDescent="0.2">
      <c r="B3424" s="124"/>
      <c r="C3424" s="126"/>
      <c r="D3424" s="124"/>
      <c r="E3424" s="121">
        <f t="shared" si="106"/>
        <v>0</v>
      </c>
      <c r="F3424" s="125">
        <f t="shared" si="107"/>
        <v>0</v>
      </c>
      <c r="G3424" s="123"/>
    </row>
    <row r="3425" spans="2:7" x14ac:dyDescent="0.2">
      <c r="B3425" s="124"/>
      <c r="C3425" s="126"/>
      <c r="D3425" s="124"/>
      <c r="E3425" s="121">
        <f t="shared" si="106"/>
        <v>0</v>
      </c>
      <c r="F3425" s="125">
        <f t="shared" si="107"/>
        <v>0</v>
      </c>
      <c r="G3425" s="123"/>
    </row>
    <row r="3426" spans="2:7" x14ac:dyDescent="0.2">
      <c r="B3426" s="124"/>
      <c r="C3426" s="126"/>
      <c r="D3426" s="124"/>
      <c r="E3426" s="121">
        <f t="shared" si="106"/>
        <v>0</v>
      </c>
      <c r="F3426" s="125">
        <f t="shared" si="107"/>
        <v>0</v>
      </c>
      <c r="G3426" s="123"/>
    </row>
    <row r="3427" spans="2:7" x14ac:dyDescent="0.2">
      <c r="B3427" s="124"/>
      <c r="C3427" s="126"/>
      <c r="D3427" s="124"/>
      <c r="E3427" s="121">
        <f t="shared" si="106"/>
        <v>0</v>
      </c>
      <c r="F3427" s="125">
        <f t="shared" si="107"/>
        <v>0</v>
      </c>
      <c r="G3427" s="123"/>
    </row>
    <row r="3428" spans="2:7" x14ac:dyDescent="0.2">
      <c r="B3428" s="124"/>
      <c r="C3428" s="126"/>
      <c r="D3428" s="124"/>
      <c r="E3428" s="121">
        <f t="shared" si="106"/>
        <v>0</v>
      </c>
      <c r="F3428" s="125">
        <f t="shared" si="107"/>
        <v>0</v>
      </c>
      <c r="G3428" s="123"/>
    </row>
    <row r="3429" spans="2:7" x14ac:dyDescent="0.2">
      <c r="B3429" s="124"/>
      <c r="C3429" s="126"/>
      <c r="D3429" s="124"/>
      <c r="E3429" s="121">
        <f t="shared" si="106"/>
        <v>0</v>
      </c>
      <c r="F3429" s="125">
        <f t="shared" si="107"/>
        <v>0</v>
      </c>
      <c r="G3429" s="123"/>
    </row>
    <row r="3430" spans="2:7" x14ac:dyDescent="0.2">
      <c r="B3430" s="124"/>
      <c r="C3430" s="126"/>
      <c r="D3430" s="124"/>
      <c r="E3430" s="121">
        <f t="shared" si="106"/>
        <v>0</v>
      </c>
      <c r="F3430" s="125">
        <f t="shared" si="107"/>
        <v>0</v>
      </c>
      <c r="G3430" s="123"/>
    </row>
    <row r="3431" spans="2:7" x14ac:dyDescent="0.2">
      <c r="B3431" s="124"/>
      <c r="C3431" s="126"/>
      <c r="D3431" s="124"/>
      <c r="E3431" s="121">
        <f t="shared" si="106"/>
        <v>0</v>
      </c>
      <c r="F3431" s="125">
        <f t="shared" si="107"/>
        <v>0</v>
      </c>
      <c r="G3431" s="123"/>
    </row>
    <row r="3432" spans="2:7" x14ac:dyDescent="0.2">
      <c r="B3432" s="124"/>
      <c r="C3432" s="126"/>
      <c r="D3432" s="124"/>
      <c r="E3432" s="121">
        <f t="shared" si="106"/>
        <v>0</v>
      </c>
      <c r="F3432" s="125">
        <f t="shared" si="107"/>
        <v>0</v>
      </c>
      <c r="G3432" s="123"/>
    </row>
    <row r="3433" spans="2:7" x14ac:dyDescent="0.2">
      <c r="B3433" s="124"/>
      <c r="C3433" s="126"/>
      <c r="D3433" s="124"/>
      <c r="E3433" s="121">
        <f t="shared" si="106"/>
        <v>0</v>
      </c>
      <c r="F3433" s="125">
        <f t="shared" si="107"/>
        <v>0</v>
      </c>
      <c r="G3433" s="123"/>
    </row>
    <row r="3434" spans="2:7" x14ac:dyDescent="0.2">
      <c r="B3434" s="124"/>
      <c r="C3434" s="126"/>
      <c r="D3434" s="124"/>
      <c r="E3434" s="121">
        <f t="shared" si="106"/>
        <v>0</v>
      </c>
      <c r="F3434" s="125">
        <f t="shared" si="107"/>
        <v>0</v>
      </c>
      <c r="G3434" s="123"/>
    </row>
    <row r="3435" spans="2:7" x14ac:dyDescent="0.2">
      <c r="B3435" s="124"/>
      <c r="C3435" s="126"/>
      <c r="D3435" s="124"/>
      <c r="E3435" s="121">
        <f t="shared" si="106"/>
        <v>0</v>
      </c>
      <c r="F3435" s="125">
        <f t="shared" si="107"/>
        <v>0</v>
      </c>
      <c r="G3435" s="123"/>
    </row>
    <row r="3436" spans="2:7" x14ac:dyDescent="0.2">
      <c r="B3436" s="124"/>
      <c r="C3436" s="126"/>
      <c r="D3436" s="124"/>
      <c r="E3436" s="121">
        <f t="shared" si="106"/>
        <v>0</v>
      </c>
      <c r="F3436" s="125">
        <f t="shared" si="107"/>
        <v>0</v>
      </c>
      <c r="G3436" s="123"/>
    </row>
    <row r="3437" spans="2:7" x14ac:dyDescent="0.2">
      <c r="B3437" s="124"/>
      <c r="C3437" s="126"/>
      <c r="D3437" s="124"/>
      <c r="E3437" s="121">
        <f t="shared" si="106"/>
        <v>0</v>
      </c>
      <c r="F3437" s="125">
        <f t="shared" si="107"/>
        <v>0</v>
      </c>
      <c r="G3437" s="123"/>
    </row>
    <row r="3438" spans="2:7" x14ac:dyDescent="0.2">
      <c r="B3438" s="124"/>
      <c r="C3438" s="126"/>
      <c r="D3438" s="124"/>
      <c r="E3438" s="121">
        <f t="shared" si="106"/>
        <v>0</v>
      </c>
      <c r="F3438" s="125">
        <f t="shared" si="107"/>
        <v>0</v>
      </c>
      <c r="G3438" s="123"/>
    </row>
    <row r="3439" spans="2:7" x14ac:dyDescent="0.2">
      <c r="B3439" s="124"/>
      <c r="C3439" s="126"/>
      <c r="D3439" s="124"/>
      <c r="E3439" s="121">
        <f t="shared" si="106"/>
        <v>0</v>
      </c>
      <c r="F3439" s="125">
        <f t="shared" si="107"/>
        <v>0</v>
      </c>
      <c r="G3439" s="123"/>
    </row>
    <row r="3440" spans="2:7" x14ac:dyDescent="0.2">
      <c r="B3440" s="124"/>
      <c r="C3440" s="126"/>
      <c r="D3440" s="124"/>
      <c r="E3440" s="121">
        <f t="shared" si="106"/>
        <v>0</v>
      </c>
      <c r="F3440" s="125">
        <f t="shared" si="107"/>
        <v>0</v>
      </c>
      <c r="G3440" s="123"/>
    </row>
    <row r="3441" spans="2:7" x14ac:dyDescent="0.2">
      <c r="B3441" s="124"/>
      <c r="C3441" s="126"/>
      <c r="D3441" s="124"/>
      <c r="E3441" s="121">
        <f t="shared" si="106"/>
        <v>0</v>
      </c>
      <c r="F3441" s="125">
        <f t="shared" si="107"/>
        <v>0</v>
      </c>
      <c r="G3441" s="123"/>
    </row>
    <row r="3442" spans="2:7" x14ac:dyDescent="0.2">
      <c r="B3442" s="124"/>
      <c r="C3442" s="126"/>
      <c r="D3442" s="124"/>
      <c r="E3442" s="121">
        <f t="shared" si="106"/>
        <v>0</v>
      </c>
      <c r="F3442" s="125">
        <f t="shared" si="107"/>
        <v>0</v>
      </c>
      <c r="G3442" s="123"/>
    </row>
    <row r="3443" spans="2:7" x14ac:dyDescent="0.2">
      <c r="B3443" s="124"/>
      <c r="C3443" s="126"/>
      <c r="D3443" s="124"/>
      <c r="E3443" s="121">
        <f t="shared" si="106"/>
        <v>0</v>
      </c>
      <c r="F3443" s="125">
        <f t="shared" si="107"/>
        <v>0</v>
      </c>
      <c r="G3443" s="123"/>
    </row>
    <row r="3444" spans="2:7" x14ac:dyDescent="0.2">
      <c r="B3444" s="124"/>
      <c r="C3444" s="126"/>
      <c r="D3444" s="124"/>
      <c r="E3444" s="121">
        <f t="shared" si="106"/>
        <v>0</v>
      </c>
      <c r="F3444" s="125">
        <f t="shared" si="107"/>
        <v>0</v>
      </c>
      <c r="G3444" s="123"/>
    </row>
    <row r="3445" spans="2:7" x14ac:dyDescent="0.2">
      <c r="B3445" s="124"/>
      <c r="C3445" s="126"/>
      <c r="D3445" s="124"/>
      <c r="E3445" s="121">
        <f t="shared" ref="E3445:E3508" si="108">IFERROR(VLOOKUP(C3445,GILookup,2,FALSE),0)</f>
        <v>0</v>
      </c>
      <c r="F3445" s="125">
        <f t="shared" ref="F3445:F3508" si="109">SUM(E3445*D3445)</f>
        <v>0</v>
      </c>
      <c r="G3445" s="123"/>
    </row>
    <row r="3446" spans="2:7" x14ac:dyDescent="0.2">
      <c r="B3446" s="124"/>
      <c r="C3446" s="126"/>
      <c r="D3446" s="124"/>
      <c r="E3446" s="121">
        <f t="shared" si="108"/>
        <v>0</v>
      </c>
      <c r="F3446" s="125">
        <f t="shared" si="109"/>
        <v>0</v>
      </c>
      <c r="G3446" s="123"/>
    </row>
    <row r="3447" spans="2:7" x14ac:dyDescent="0.2">
      <c r="B3447" s="124"/>
      <c r="C3447" s="126"/>
      <c r="D3447" s="124"/>
      <c r="E3447" s="121">
        <f t="shared" si="108"/>
        <v>0</v>
      </c>
      <c r="F3447" s="125">
        <f t="shared" si="109"/>
        <v>0</v>
      </c>
      <c r="G3447" s="123"/>
    </row>
    <row r="3448" spans="2:7" x14ac:dyDescent="0.2">
      <c r="B3448" s="124"/>
      <c r="C3448" s="126"/>
      <c r="D3448" s="124"/>
      <c r="E3448" s="121">
        <f t="shared" si="108"/>
        <v>0</v>
      </c>
      <c r="F3448" s="125">
        <f t="shared" si="109"/>
        <v>0</v>
      </c>
      <c r="G3448" s="123"/>
    </row>
    <row r="3449" spans="2:7" x14ac:dyDescent="0.2">
      <c r="B3449" s="124"/>
      <c r="C3449" s="126"/>
      <c r="D3449" s="124"/>
      <c r="E3449" s="121">
        <f t="shared" si="108"/>
        <v>0</v>
      </c>
      <c r="F3449" s="125">
        <f t="shared" si="109"/>
        <v>0</v>
      </c>
      <c r="G3449" s="123"/>
    </row>
    <row r="3450" spans="2:7" x14ac:dyDescent="0.2">
      <c r="B3450" s="124"/>
      <c r="C3450" s="126"/>
      <c r="D3450" s="124"/>
      <c r="E3450" s="121">
        <f t="shared" si="108"/>
        <v>0</v>
      </c>
      <c r="F3450" s="125">
        <f t="shared" si="109"/>
        <v>0</v>
      </c>
      <c r="G3450" s="123"/>
    </row>
    <row r="3451" spans="2:7" x14ac:dyDescent="0.2">
      <c r="B3451" s="124"/>
      <c r="C3451" s="126"/>
      <c r="D3451" s="124"/>
      <c r="E3451" s="121">
        <f t="shared" si="108"/>
        <v>0</v>
      </c>
      <c r="F3451" s="125">
        <f t="shared" si="109"/>
        <v>0</v>
      </c>
      <c r="G3451" s="123"/>
    </row>
    <row r="3452" spans="2:7" x14ac:dyDescent="0.2">
      <c r="B3452" s="124"/>
      <c r="C3452" s="126"/>
      <c r="D3452" s="124"/>
      <c r="E3452" s="121">
        <f t="shared" si="108"/>
        <v>0</v>
      </c>
      <c r="F3452" s="125">
        <f t="shared" si="109"/>
        <v>0</v>
      </c>
      <c r="G3452" s="123"/>
    </row>
    <row r="3453" spans="2:7" x14ac:dyDescent="0.2">
      <c r="B3453" s="124"/>
      <c r="C3453" s="126"/>
      <c r="D3453" s="124"/>
      <c r="E3453" s="121">
        <f t="shared" si="108"/>
        <v>0</v>
      </c>
      <c r="F3453" s="125">
        <f t="shared" si="109"/>
        <v>0</v>
      </c>
      <c r="G3453" s="123"/>
    </row>
    <row r="3454" spans="2:7" x14ac:dyDescent="0.2">
      <c r="B3454" s="124"/>
      <c r="C3454" s="126"/>
      <c r="D3454" s="124"/>
      <c r="E3454" s="121">
        <f t="shared" si="108"/>
        <v>0</v>
      </c>
      <c r="F3454" s="125">
        <f t="shared" si="109"/>
        <v>0</v>
      </c>
      <c r="G3454" s="123"/>
    </row>
    <row r="3455" spans="2:7" x14ac:dyDescent="0.2">
      <c r="B3455" s="124"/>
      <c r="C3455" s="126"/>
      <c r="D3455" s="124"/>
      <c r="E3455" s="121">
        <f t="shared" si="108"/>
        <v>0</v>
      </c>
      <c r="F3455" s="125">
        <f t="shared" si="109"/>
        <v>0</v>
      </c>
      <c r="G3455" s="123"/>
    </row>
    <row r="3456" spans="2:7" x14ac:dyDescent="0.2">
      <c r="B3456" s="124"/>
      <c r="C3456" s="126"/>
      <c r="D3456" s="124"/>
      <c r="E3456" s="121">
        <f t="shared" si="108"/>
        <v>0</v>
      </c>
      <c r="F3456" s="125">
        <f t="shared" si="109"/>
        <v>0</v>
      </c>
      <c r="G3456" s="123"/>
    </row>
    <row r="3457" spans="2:7" x14ac:dyDescent="0.2">
      <c r="B3457" s="124"/>
      <c r="C3457" s="126"/>
      <c r="D3457" s="124"/>
      <c r="E3457" s="121">
        <f t="shared" si="108"/>
        <v>0</v>
      </c>
      <c r="F3457" s="125">
        <f t="shared" si="109"/>
        <v>0</v>
      </c>
      <c r="G3457" s="123"/>
    </row>
    <row r="3458" spans="2:7" x14ac:dyDescent="0.2">
      <c r="B3458" s="124"/>
      <c r="C3458" s="126"/>
      <c r="D3458" s="124"/>
      <c r="E3458" s="121">
        <f t="shared" si="108"/>
        <v>0</v>
      </c>
      <c r="F3458" s="125">
        <f t="shared" si="109"/>
        <v>0</v>
      </c>
      <c r="G3458" s="123"/>
    </row>
    <row r="3459" spans="2:7" x14ac:dyDescent="0.2">
      <c r="B3459" s="124"/>
      <c r="C3459" s="126"/>
      <c r="D3459" s="124"/>
      <c r="E3459" s="121">
        <f t="shared" si="108"/>
        <v>0</v>
      </c>
      <c r="F3459" s="125">
        <f t="shared" si="109"/>
        <v>0</v>
      </c>
      <c r="G3459" s="123"/>
    </row>
    <row r="3460" spans="2:7" x14ac:dyDescent="0.2">
      <c r="B3460" s="124"/>
      <c r="C3460" s="126"/>
      <c r="D3460" s="124"/>
      <c r="E3460" s="121">
        <f t="shared" si="108"/>
        <v>0</v>
      </c>
      <c r="F3460" s="125">
        <f t="shared" si="109"/>
        <v>0</v>
      </c>
      <c r="G3460" s="123"/>
    </row>
    <row r="3461" spans="2:7" x14ac:dyDescent="0.2">
      <c r="B3461" s="124"/>
      <c r="C3461" s="126"/>
      <c r="D3461" s="124"/>
      <c r="E3461" s="121">
        <f t="shared" si="108"/>
        <v>0</v>
      </c>
      <c r="F3461" s="125">
        <f t="shared" si="109"/>
        <v>0</v>
      </c>
      <c r="G3461" s="123"/>
    </row>
    <row r="3462" spans="2:7" x14ac:dyDescent="0.2">
      <c r="B3462" s="124"/>
      <c r="C3462" s="126"/>
      <c r="D3462" s="124"/>
      <c r="E3462" s="121">
        <f t="shared" si="108"/>
        <v>0</v>
      </c>
      <c r="F3462" s="125">
        <f t="shared" si="109"/>
        <v>0</v>
      </c>
      <c r="G3462" s="123"/>
    </row>
    <row r="3463" spans="2:7" x14ac:dyDescent="0.2">
      <c r="B3463" s="124"/>
      <c r="C3463" s="126"/>
      <c r="D3463" s="124"/>
      <c r="E3463" s="121">
        <f t="shared" si="108"/>
        <v>0</v>
      </c>
      <c r="F3463" s="125">
        <f t="shared" si="109"/>
        <v>0</v>
      </c>
      <c r="G3463" s="123"/>
    </row>
    <row r="3464" spans="2:7" x14ac:dyDescent="0.2">
      <c r="B3464" s="124"/>
      <c r="C3464" s="126"/>
      <c r="D3464" s="124"/>
      <c r="E3464" s="121">
        <f t="shared" si="108"/>
        <v>0</v>
      </c>
      <c r="F3464" s="125">
        <f t="shared" si="109"/>
        <v>0</v>
      </c>
      <c r="G3464" s="123"/>
    </row>
    <row r="3465" spans="2:7" x14ac:dyDescent="0.2">
      <c r="B3465" s="124"/>
      <c r="C3465" s="126"/>
      <c r="D3465" s="124"/>
      <c r="E3465" s="121">
        <f t="shared" si="108"/>
        <v>0</v>
      </c>
      <c r="F3465" s="125">
        <f t="shared" si="109"/>
        <v>0</v>
      </c>
      <c r="G3465" s="123"/>
    </row>
    <row r="3466" spans="2:7" x14ac:dyDescent="0.2">
      <c r="B3466" s="124"/>
      <c r="C3466" s="126"/>
      <c r="D3466" s="124"/>
      <c r="E3466" s="121">
        <f t="shared" si="108"/>
        <v>0</v>
      </c>
      <c r="F3466" s="125">
        <f t="shared" si="109"/>
        <v>0</v>
      </c>
      <c r="G3466" s="123"/>
    </row>
    <row r="3467" spans="2:7" x14ac:dyDescent="0.2">
      <c r="B3467" s="124"/>
      <c r="C3467" s="126"/>
      <c r="D3467" s="124"/>
      <c r="E3467" s="121">
        <f t="shared" si="108"/>
        <v>0</v>
      </c>
      <c r="F3467" s="125">
        <f t="shared" si="109"/>
        <v>0</v>
      </c>
      <c r="G3467" s="123"/>
    </row>
    <row r="3468" spans="2:7" x14ac:dyDescent="0.2">
      <c r="B3468" s="124"/>
      <c r="C3468" s="126"/>
      <c r="D3468" s="124"/>
      <c r="E3468" s="121">
        <f t="shared" si="108"/>
        <v>0</v>
      </c>
      <c r="F3468" s="125">
        <f t="shared" si="109"/>
        <v>0</v>
      </c>
      <c r="G3468" s="123"/>
    </row>
    <row r="3469" spans="2:7" x14ac:dyDescent="0.2">
      <c r="B3469" s="124"/>
      <c r="C3469" s="126"/>
      <c r="D3469" s="124"/>
      <c r="E3469" s="121">
        <f t="shared" si="108"/>
        <v>0</v>
      </c>
      <c r="F3469" s="125">
        <f t="shared" si="109"/>
        <v>0</v>
      </c>
      <c r="G3469" s="123"/>
    </row>
    <row r="3470" spans="2:7" x14ac:dyDescent="0.2">
      <c r="B3470" s="124"/>
      <c r="C3470" s="126"/>
      <c r="D3470" s="124"/>
      <c r="E3470" s="121">
        <f t="shared" si="108"/>
        <v>0</v>
      </c>
      <c r="F3470" s="125">
        <f t="shared" si="109"/>
        <v>0</v>
      </c>
      <c r="G3470" s="123"/>
    </row>
    <row r="3471" spans="2:7" x14ac:dyDescent="0.2">
      <c r="B3471" s="124"/>
      <c r="C3471" s="126"/>
      <c r="D3471" s="124"/>
      <c r="E3471" s="121">
        <f t="shared" si="108"/>
        <v>0</v>
      </c>
      <c r="F3471" s="125">
        <f t="shared" si="109"/>
        <v>0</v>
      </c>
      <c r="G3471" s="123"/>
    </row>
    <row r="3472" spans="2:7" x14ac:dyDescent="0.2">
      <c r="B3472" s="124"/>
      <c r="C3472" s="126"/>
      <c r="D3472" s="124"/>
      <c r="E3472" s="121">
        <f t="shared" si="108"/>
        <v>0</v>
      </c>
      <c r="F3472" s="125">
        <f t="shared" si="109"/>
        <v>0</v>
      </c>
      <c r="G3472" s="123"/>
    </row>
    <row r="3473" spans="2:7" x14ac:dyDescent="0.2">
      <c r="B3473" s="124"/>
      <c r="C3473" s="126"/>
      <c r="D3473" s="124"/>
      <c r="E3473" s="121">
        <f t="shared" si="108"/>
        <v>0</v>
      </c>
      <c r="F3473" s="125">
        <f t="shared" si="109"/>
        <v>0</v>
      </c>
      <c r="G3473" s="123"/>
    </row>
    <row r="3474" spans="2:7" x14ac:dyDescent="0.2">
      <c r="B3474" s="124"/>
      <c r="C3474" s="126"/>
      <c r="D3474" s="124"/>
      <c r="E3474" s="121">
        <f t="shared" si="108"/>
        <v>0</v>
      </c>
      <c r="F3474" s="125">
        <f t="shared" si="109"/>
        <v>0</v>
      </c>
      <c r="G3474" s="123"/>
    </row>
    <row r="3475" spans="2:7" x14ac:dyDescent="0.2">
      <c r="B3475" s="124"/>
      <c r="C3475" s="126"/>
      <c r="D3475" s="124"/>
      <c r="E3475" s="121">
        <f t="shared" si="108"/>
        <v>0</v>
      </c>
      <c r="F3475" s="125">
        <f t="shared" si="109"/>
        <v>0</v>
      </c>
      <c r="G3475" s="123"/>
    </row>
    <row r="3476" spans="2:7" x14ac:dyDescent="0.2">
      <c r="B3476" s="124"/>
      <c r="C3476" s="126"/>
      <c r="D3476" s="124"/>
      <c r="E3476" s="121">
        <f t="shared" si="108"/>
        <v>0</v>
      </c>
      <c r="F3476" s="125">
        <f t="shared" si="109"/>
        <v>0</v>
      </c>
      <c r="G3476" s="123"/>
    </row>
    <row r="3477" spans="2:7" x14ac:dyDescent="0.2">
      <c r="B3477" s="124"/>
      <c r="C3477" s="126"/>
      <c r="D3477" s="124"/>
      <c r="E3477" s="121">
        <f t="shared" si="108"/>
        <v>0</v>
      </c>
      <c r="F3477" s="125">
        <f t="shared" si="109"/>
        <v>0</v>
      </c>
      <c r="G3477" s="123"/>
    </row>
    <row r="3478" spans="2:7" x14ac:dyDescent="0.2">
      <c r="B3478" s="124"/>
      <c r="C3478" s="126"/>
      <c r="D3478" s="124"/>
      <c r="E3478" s="121">
        <f t="shared" si="108"/>
        <v>0</v>
      </c>
      <c r="F3478" s="125">
        <f t="shared" si="109"/>
        <v>0</v>
      </c>
      <c r="G3478" s="123"/>
    </row>
    <row r="3479" spans="2:7" x14ac:dyDescent="0.2">
      <c r="B3479" s="124"/>
      <c r="C3479" s="126"/>
      <c r="D3479" s="124"/>
      <c r="E3479" s="121">
        <f t="shared" si="108"/>
        <v>0</v>
      </c>
      <c r="F3479" s="125">
        <f t="shared" si="109"/>
        <v>0</v>
      </c>
      <c r="G3479" s="123"/>
    </row>
    <row r="3480" spans="2:7" x14ac:dyDescent="0.2">
      <c r="B3480" s="124"/>
      <c r="C3480" s="126"/>
      <c r="D3480" s="124"/>
      <c r="E3480" s="121">
        <f t="shared" si="108"/>
        <v>0</v>
      </c>
      <c r="F3480" s="125">
        <f t="shared" si="109"/>
        <v>0</v>
      </c>
      <c r="G3480" s="123"/>
    </row>
    <row r="3481" spans="2:7" x14ac:dyDescent="0.2">
      <c r="B3481" s="124"/>
      <c r="C3481" s="126"/>
      <c r="D3481" s="124"/>
      <c r="E3481" s="121">
        <f t="shared" si="108"/>
        <v>0</v>
      </c>
      <c r="F3481" s="125">
        <f t="shared" si="109"/>
        <v>0</v>
      </c>
      <c r="G3481" s="123"/>
    </row>
    <row r="3482" spans="2:7" x14ac:dyDescent="0.2">
      <c r="B3482" s="124"/>
      <c r="C3482" s="126"/>
      <c r="D3482" s="124"/>
      <c r="E3482" s="121">
        <f t="shared" si="108"/>
        <v>0</v>
      </c>
      <c r="F3482" s="125">
        <f t="shared" si="109"/>
        <v>0</v>
      </c>
      <c r="G3482" s="123"/>
    </row>
    <row r="3483" spans="2:7" x14ac:dyDescent="0.2">
      <c r="B3483" s="124"/>
      <c r="C3483" s="126"/>
      <c r="D3483" s="124"/>
      <c r="E3483" s="121">
        <f t="shared" si="108"/>
        <v>0</v>
      </c>
      <c r="F3483" s="125">
        <f t="shared" si="109"/>
        <v>0</v>
      </c>
      <c r="G3483" s="123"/>
    </row>
    <row r="3484" spans="2:7" x14ac:dyDescent="0.2">
      <c r="B3484" s="124"/>
      <c r="C3484" s="126"/>
      <c r="D3484" s="124"/>
      <c r="E3484" s="121">
        <f t="shared" si="108"/>
        <v>0</v>
      </c>
      <c r="F3484" s="125">
        <f t="shared" si="109"/>
        <v>0</v>
      </c>
      <c r="G3484" s="123"/>
    </row>
    <row r="3485" spans="2:7" x14ac:dyDescent="0.2">
      <c r="B3485" s="124"/>
      <c r="C3485" s="126"/>
      <c r="D3485" s="124"/>
      <c r="E3485" s="121">
        <f t="shared" si="108"/>
        <v>0</v>
      </c>
      <c r="F3485" s="125">
        <f t="shared" si="109"/>
        <v>0</v>
      </c>
      <c r="G3485" s="123"/>
    </row>
    <row r="3486" spans="2:7" x14ac:dyDescent="0.2">
      <c r="B3486" s="124"/>
      <c r="C3486" s="126"/>
      <c r="D3486" s="124"/>
      <c r="E3486" s="121">
        <f t="shared" si="108"/>
        <v>0</v>
      </c>
      <c r="F3486" s="125">
        <f t="shared" si="109"/>
        <v>0</v>
      </c>
      <c r="G3486" s="123"/>
    </row>
    <row r="3487" spans="2:7" x14ac:dyDescent="0.2">
      <c r="B3487" s="124"/>
      <c r="C3487" s="126"/>
      <c r="D3487" s="124"/>
      <c r="E3487" s="121">
        <f t="shared" si="108"/>
        <v>0</v>
      </c>
      <c r="F3487" s="125">
        <f t="shared" si="109"/>
        <v>0</v>
      </c>
      <c r="G3487" s="123"/>
    </row>
    <row r="3488" spans="2:7" x14ac:dyDescent="0.2">
      <c r="B3488" s="124"/>
      <c r="C3488" s="126"/>
      <c r="D3488" s="124"/>
      <c r="E3488" s="121">
        <f t="shared" si="108"/>
        <v>0</v>
      </c>
      <c r="F3488" s="125">
        <f t="shared" si="109"/>
        <v>0</v>
      </c>
      <c r="G3488" s="123"/>
    </row>
    <row r="3489" spans="2:7" x14ac:dyDescent="0.2">
      <c r="B3489" s="124"/>
      <c r="C3489" s="126"/>
      <c r="D3489" s="124"/>
      <c r="E3489" s="121">
        <f t="shared" si="108"/>
        <v>0</v>
      </c>
      <c r="F3489" s="125">
        <f t="shared" si="109"/>
        <v>0</v>
      </c>
      <c r="G3489" s="123"/>
    </row>
    <row r="3490" spans="2:7" x14ac:dyDescent="0.2">
      <c r="B3490" s="124"/>
      <c r="C3490" s="126"/>
      <c r="D3490" s="124"/>
      <c r="E3490" s="121">
        <f t="shared" si="108"/>
        <v>0</v>
      </c>
      <c r="F3490" s="125">
        <f t="shared" si="109"/>
        <v>0</v>
      </c>
      <c r="G3490" s="123"/>
    </row>
    <row r="3491" spans="2:7" x14ac:dyDescent="0.2">
      <c r="B3491" s="124"/>
      <c r="C3491" s="126"/>
      <c r="D3491" s="124"/>
      <c r="E3491" s="121">
        <f t="shared" si="108"/>
        <v>0</v>
      </c>
      <c r="F3491" s="125">
        <f t="shared" si="109"/>
        <v>0</v>
      </c>
      <c r="G3491" s="123"/>
    </row>
    <row r="3492" spans="2:7" x14ac:dyDescent="0.2">
      <c r="B3492" s="124"/>
      <c r="C3492" s="126"/>
      <c r="D3492" s="124"/>
      <c r="E3492" s="121">
        <f t="shared" si="108"/>
        <v>0</v>
      </c>
      <c r="F3492" s="125">
        <f t="shared" si="109"/>
        <v>0</v>
      </c>
      <c r="G3492" s="123"/>
    </row>
    <row r="3493" spans="2:7" x14ac:dyDescent="0.2">
      <c r="B3493" s="124"/>
      <c r="C3493" s="126"/>
      <c r="D3493" s="124"/>
      <c r="E3493" s="121">
        <f t="shared" si="108"/>
        <v>0</v>
      </c>
      <c r="F3493" s="125">
        <f t="shared" si="109"/>
        <v>0</v>
      </c>
      <c r="G3493" s="123"/>
    </row>
    <row r="3494" spans="2:7" x14ac:dyDescent="0.2">
      <c r="B3494" s="124"/>
      <c r="C3494" s="126"/>
      <c r="D3494" s="124"/>
      <c r="E3494" s="121">
        <f t="shared" si="108"/>
        <v>0</v>
      </c>
      <c r="F3494" s="125">
        <f t="shared" si="109"/>
        <v>0</v>
      </c>
      <c r="G3494" s="123"/>
    </row>
    <row r="3495" spans="2:7" x14ac:dyDescent="0.2">
      <c r="B3495" s="124"/>
      <c r="C3495" s="126"/>
      <c r="D3495" s="124"/>
      <c r="E3495" s="121">
        <f t="shared" si="108"/>
        <v>0</v>
      </c>
      <c r="F3495" s="125">
        <f t="shared" si="109"/>
        <v>0</v>
      </c>
      <c r="G3495" s="123"/>
    </row>
    <row r="3496" spans="2:7" x14ac:dyDescent="0.2">
      <c r="B3496" s="124"/>
      <c r="C3496" s="126"/>
      <c r="D3496" s="124"/>
      <c r="E3496" s="121">
        <f t="shared" si="108"/>
        <v>0</v>
      </c>
      <c r="F3496" s="125">
        <f t="shared" si="109"/>
        <v>0</v>
      </c>
      <c r="G3496" s="123"/>
    </row>
    <row r="3497" spans="2:7" x14ac:dyDescent="0.2">
      <c r="B3497" s="124"/>
      <c r="C3497" s="126"/>
      <c r="D3497" s="124"/>
      <c r="E3497" s="121">
        <f t="shared" si="108"/>
        <v>0</v>
      </c>
      <c r="F3497" s="125">
        <f t="shared" si="109"/>
        <v>0</v>
      </c>
      <c r="G3497" s="123"/>
    </row>
    <row r="3498" spans="2:7" x14ac:dyDescent="0.2">
      <c r="B3498" s="124"/>
      <c r="C3498" s="126"/>
      <c r="D3498" s="124"/>
      <c r="E3498" s="121">
        <f t="shared" si="108"/>
        <v>0</v>
      </c>
      <c r="F3498" s="125">
        <f t="shared" si="109"/>
        <v>0</v>
      </c>
      <c r="G3498" s="123"/>
    </row>
    <row r="3499" spans="2:7" x14ac:dyDescent="0.2">
      <c r="B3499" s="124"/>
      <c r="C3499" s="126"/>
      <c r="D3499" s="124"/>
      <c r="E3499" s="121">
        <f t="shared" si="108"/>
        <v>0</v>
      </c>
      <c r="F3499" s="125">
        <f t="shared" si="109"/>
        <v>0</v>
      </c>
      <c r="G3499" s="123"/>
    </row>
    <row r="3500" spans="2:7" x14ac:dyDescent="0.2">
      <c r="B3500" s="124"/>
      <c r="C3500" s="126"/>
      <c r="D3500" s="124"/>
      <c r="E3500" s="121">
        <f t="shared" si="108"/>
        <v>0</v>
      </c>
      <c r="F3500" s="125">
        <f t="shared" si="109"/>
        <v>0</v>
      </c>
      <c r="G3500" s="123"/>
    </row>
    <row r="3501" spans="2:7" x14ac:dyDescent="0.2">
      <c r="B3501" s="124"/>
      <c r="C3501" s="126"/>
      <c r="D3501" s="124"/>
      <c r="E3501" s="121">
        <f t="shared" si="108"/>
        <v>0</v>
      </c>
      <c r="F3501" s="125">
        <f t="shared" si="109"/>
        <v>0</v>
      </c>
      <c r="G3501" s="123"/>
    </row>
    <row r="3502" spans="2:7" x14ac:dyDescent="0.2">
      <c r="B3502" s="124"/>
      <c r="C3502" s="126"/>
      <c r="D3502" s="124"/>
      <c r="E3502" s="121">
        <f t="shared" si="108"/>
        <v>0</v>
      </c>
      <c r="F3502" s="125">
        <f t="shared" si="109"/>
        <v>0</v>
      </c>
      <c r="G3502" s="123"/>
    </row>
    <row r="3503" spans="2:7" x14ac:dyDescent="0.2">
      <c r="B3503" s="124"/>
      <c r="C3503" s="126"/>
      <c r="D3503" s="124"/>
      <c r="E3503" s="121">
        <f t="shared" si="108"/>
        <v>0</v>
      </c>
      <c r="F3503" s="125">
        <f t="shared" si="109"/>
        <v>0</v>
      </c>
      <c r="G3503" s="123"/>
    </row>
    <row r="3504" spans="2:7" x14ac:dyDescent="0.2">
      <c r="B3504" s="124"/>
      <c r="C3504" s="126"/>
      <c r="D3504" s="124"/>
      <c r="E3504" s="121">
        <f t="shared" si="108"/>
        <v>0</v>
      </c>
      <c r="F3504" s="125">
        <f t="shared" si="109"/>
        <v>0</v>
      </c>
      <c r="G3504" s="123"/>
    </row>
    <row r="3505" spans="2:7" x14ac:dyDescent="0.2">
      <c r="B3505" s="124"/>
      <c r="C3505" s="126"/>
      <c r="D3505" s="124"/>
      <c r="E3505" s="121">
        <f t="shared" si="108"/>
        <v>0</v>
      </c>
      <c r="F3505" s="125">
        <f t="shared" si="109"/>
        <v>0</v>
      </c>
      <c r="G3505" s="123"/>
    </row>
    <row r="3506" spans="2:7" x14ac:dyDescent="0.2">
      <c r="B3506" s="124"/>
      <c r="C3506" s="126"/>
      <c r="D3506" s="124"/>
      <c r="E3506" s="121">
        <f t="shared" si="108"/>
        <v>0</v>
      </c>
      <c r="F3506" s="125">
        <f t="shared" si="109"/>
        <v>0</v>
      </c>
      <c r="G3506" s="123"/>
    </row>
    <row r="3507" spans="2:7" x14ac:dyDescent="0.2">
      <c r="B3507" s="124"/>
      <c r="C3507" s="126"/>
      <c r="D3507" s="124"/>
      <c r="E3507" s="121">
        <f t="shared" si="108"/>
        <v>0</v>
      </c>
      <c r="F3507" s="125">
        <f t="shared" si="109"/>
        <v>0</v>
      </c>
      <c r="G3507" s="123"/>
    </row>
    <row r="3508" spans="2:7" x14ac:dyDescent="0.2">
      <c r="B3508" s="124"/>
      <c r="C3508" s="126"/>
      <c r="D3508" s="124"/>
      <c r="E3508" s="121">
        <f t="shared" si="108"/>
        <v>0</v>
      </c>
      <c r="F3508" s="125">
        <f t="shared" si="109"/>
        <v>0</v>
      </c>
      <c r="G3508" s="123"/>
    </row>
    <row r="3509" spans="2:7" x14ac:dyDescent="0.2">
      <c r="B3509" s="124"/>
      <c r="C3509" s="126"/>
      <c r="D3509" s="124"/>
      <c r="E3509" s="121">
        <f t="shared" ref="E3509:E3572" si="110">IFERROR(VLOOKUP(C3509,GILookup,2,FALSE),0)</f>
        <v>0</v>
      </c>
      <c r="F3509" s="125">
        <f t="shared" ref="F3509:F3572" si="111">SUM(E3509*D3509)</f>
        <v>0</v>
      </c>
      <c r="G3509" s="123"/>
    </row>
    <row r="3510" spans="2:7" x14ac:dyDescent="0.2">
      <c r="B3510" s="124"/>
      <c r="C3510" s="126"/>
      <c r="D3510" s="124"/>
      <c r="E3510" s="121">
        <f t="shared" si="110"/>
        <v>0</v>
      </c>
      <c r="F3510" s="125">
        <f t="shared" si="111"/>
        <v>0</v>
      </c>
      <c r="G3510" s="123"/>
    </row>
    <row r="3511" spans="2:7" x14ac:dyDescent="0.2">
      <c r="B3511" s="124"/>
      <c r="C3511" s="126"/>
      <c r="D3511" s="124"/>
      <c r="E3511" s="121">
        <f t="shared" si="110"/>
        <v>0</v>
      </c>
      <c r="F3511" s="125">
        <f t="shared" si="111"/>
        <v>0</v>
      </c>
      <c r="G3511" s="123"/>
    </row>
    <row r="3512" spans="2:7" x14ac:dyDescent="0.2">
      <c r="B3512" s="124"/>
      <c r="C3512" s="126"/>
      <c r="D3512" s="124"/>
      <c r="E3512" s="121">
        <f t="shared" si="110"/>
        <v>0</v>
      </c>
      <c r="F3512" s="125">
        <f t="shared" si="111"/>
        <v>0</v>
      </c>
      <c r="G3512" s="123"/>
    </row>
    <row r="3513" spans="2:7" x14ac:dyDescent="0.2">
      <c r="B3513" s="124"/>
      <c r="C3513" s="126"/>
      <c r="D3513" s="124"/>
      <c r="E3513" s="121">
        <f t="shared" si="110"/>
        <v>0</v>
      </c>
      <c r="F3513" s="125">
        <f t="shared" si="111"/>
        <v>0</v>
      </c>
      <c r="G3513" s="123"/>
    </row>
    <row r="3514" spans="2:7" x14ac:dyDescent="0.2">
      <c r="B3514" s="124"/>
      <c r="C3514" s="126"/>
      <c r="D3514" s="124"/>
      <c r="E3514" s="121">
        <f t="shared" si="110"/>
        <v>0</v>
      </c>
      <c r="F3514" s="125">
        <f t="shared" si="111"/>
        <v>0</v>
      </c>
      <c r="G3514" s="123"/>
    </row>
    <row r="3515" spans="2:7" x14ac:dyDescent="0.2">
      <c r="B3515" s="124"/>
      <c r="C3515" s="126"/>
      <c r="D3515" s="124"/>
      <c r="E3515" s="121">
        <f t="shared" si="110"/>
        <v>0</v>
      </c>
      <c r="F3515" s="125">
        <f t="shared" si="111"/>
        <v>0</v>
      </c>
      <c r="G3515" s="123"/>
    </row>
    <row r="3516" spans="2:7" x14ac:dyDescent="0.2">
      <c r="B3516" s="124"/>
      <c r="C3516" s="126"/>
      <c r="D3516" s="124"/>
      <c r="E3516" s="121">
        <f t="shared" si="110"/>
        <v>0</v>
      </c>
      <c r="F3516" s="125">
        <f t="shared" si="111"/>
        <v>0</v>
      </c>
      <c r="G3516" s="123"/>
    </row>
    <row r="3517" spans="2:7" x14ac:dyDescent="0.2">
      <c r="B3517" s="124"/>
      <c r="C3517" s="126"/>
      <c r="D3517" s="124"/>
      <c r="E3517" s="121">
        <f t="shared" si="110"/>
        <v>0</v>
      </c>
      <c r="F3517" s="125">
        <f t="shared" si="111"/>
        <v>0</v>
      </c>
      <c r="G3517" s="123"/>
    </row>
    <row r="3518" spans="2:7" x14ac:dyDescent="0.2">
      <c r="B3518" s="124"/>
      <c r="C3518" s="126"/>
      <c r="D3518" s="124"/>
      <c r="E3518" s="121">
        <f t="shared" si="110"/>
        <v>0</v>
      </c>
      <c r="F3518" s="125">
        <f t="shared" si="111"/>
        <v>0</v>
      </c>
      <c r="G3518" s="123"/>
    </row>
    <row r="3519" spans="2:7" x14ac:dyDescent="0.2">
      <c r="B3519" s="124"/>
      <c r="C3519" s="126"/>
      <c r="D3519" s="124"/>
      <c r="E3519" s="121">
        <f t="shared" si="110"/>
        <v>0</v>
      </c>
      <c r="F3519" s="125">
        <f t="shared" si="111"/>
        <v>0</v>
      </c>
      <c r="G3519" s="123"/>
    </row>
    <row r="3520" spans="2:7" x14ac:dyDescent="0.2">
      <c r="B3520" s="124"/>
      <c r="C3520" s="126"/>
      <c r="D3520" s="124"/>
      <c r="E3520" s="121">
        <f t="shared" si="110"/>
        <v>0</v>
      </c>
      <c r="F3520" s="125">
        <f t="shared" si="111"/>
        <v>0</v>
      </c>
      <c r="G3520" s="123"/>
    </row>
    <row r="3521" spans="2:7" x14ac:dyDescent="0.2">
      <c r="B3521" s="124"/>
      <c r="C3521" s="126"/>
      <c r="D3521" s="124"/>
      <c r="E3521" s="121">
        <f t="shared" si="110"/>
        <v>0</v>
      </c>
      <c r="F3521" s="125">
        <f t="shared" si="111"/>
        <v>0</v>
      </c>
      <c r="G3521" s="123"/>
    </row>
    <row r="3522" spans="2:7" x14ac:dyDescent="0.2">
      <c r="B3522" s="124"/>
      <c r="C3522" s="126"/>
      <c r="D3522" s="124"/>
      <c r="E3522" s="121">
        <f t="shared" si="110"/>
        <v>0</v>
      </c>
      <c r="F3522" s="125">
        <f t="shared" si="111"/>
        <v>0</v>
      </c>
      <c r="G3522" s="123"/>
    </row>
    <row r="3523" spans="2:7" x14ac:dyDescent="0.2">
      <c r="B3523" s="124"/>
      <c r="C3523" s="126"/>
      <c r="D3523" s="124"/>
      <c r="E3523" s="121">
        <f t="shared" si="110"/>
        <v>0</v>
      </c>
      <c r="F3523" s="125">
        <f t="shared" si="111"/>
        <v>0</v>
      </c>
      <c r="G3523" s="123"/>
    </row>
    <row r="3524" spans="2:7" x14ac:dyDescent="0.2">
      <c r="B3524" s="124"/>
      <c r="C3524" s="126"/>
      <c r="D3524" s="124"/>
      <c r="E3524" s="121">
        <f t="shared" si="110"/>
        <v>0</v>
      </c>
      <c r="F3524" s="125">
        <f t="shared" si="111"/>
        <v>0</v>
      </c>
      <c r="G3524" s="123"/>
    </row>
    <row r="3525" spans="2:7" x14ac:dyDescent="0.2">
      <c r="B3525" s="124"/>
      <c r="C3525" s="126"/>
      <c r="D3525" s="124"/>
      <c r="E3525" s="121">
        <f t="shared" si="110"/>
        <v>0</v>
      </c>
      <c r="F3525" s="125">
        <f t="shared" si="111"/>
        <v>0</v>
      </c>
      <c r="G3525" s="123"/>
    </row>
    <row r="3526" spans="2:7" x14ac:dyDescent="0.2">
      <c r="B3526" s="124"/>
      <c r="C3526" s="126"/>
      <c r="D3526" s="124"/>
      <c r="E3526" s="121">
        <f t="shared" si="110"/>
        <v>0</v>
      </c>
      <c r="F3526" s="125">
        <f t="shared" si="111"/>
        <v>0</v>
      </c>
      <c r="G3526" s="123"/>
    </row>
    <row r="3527" spans="2:7" x14ac:dyDescent="0.2">
      <c r="B3527" s="124"/>
      <c r="C3527" s="126"/>
      <c r="D3527" s="124"/>
      <c r="E3527" s="121">
        <f t="shared" si="110"/>
        <v>0</v>
      </c>
      <c r="F3527" s="125">
        <f t="shared" si="111"/>
        <v>0</v>
      </c>
      <c r="G3527" s="123"/>
    </row>
    <row r="3528" spans="2:7" x14ac:dyDescent="0.2">
      <c r="B3528" s="124"/>
      <c r="C3528" s="126"/>
      <c r="D3528" s="124"/>
      <c r="E3528" s="121">
        <f t="shared" si="110"/>
        <v>0</v>
      </c>
      <c r="F3528" s="125">
        <f t="shared" si="111"/>
        <v>0</v>
      </c>
      <c r="G3528" s="123"/>
    </row>
    <row r="3529" spans="2:7" x14ac:dyDescent="0.2">
      <c r="B3529" s="124"/>
      <c r="C3529" s="126"/>
      <c r="D3529" s="124"/>
      <c r="E3529" s="121">
        <f t="shared" si="110"/>
        <v>0</v>
      </c>
      <c r="F3529" s="125">
        <f t="shared" si="111"/>
        <v>0</v>
      </c>
      <c r="G3529" s="123"/>
    </row>
    <row r="3530" spans="2:7" x14ac:dyDescent="0.2">
      <c r="B3530" s="124"/>
      <c r="C3530" s="126"/>
      <c r="D3530" s="124"/>
      <c r="E3530" s="121">
        <f t="shared" si="110"/>
        <v>0</v>
      </c>
      <c r="F3530" s="125">
        <f t="shared" si="111"/>
        <v>0</v>
      </c>
      <c r="G3530" s="123"/>
    </row>
    <row r="3531" spans="2:7" x14ac:dyDescent="0.2">
      <c r="B3531" s="124"/>
      <c r="C3531" s="126"/>
      <c r="D3531" s="124"/>
      <c r="E3531" s="121">
        <f t="shared" si="110"/>
        <v>0</v>
      </c>
      <c r="F3531" s="125">
        <f t="shared" si="111"/>
        <v>0</v>
      </c>
      <c r="G3531" s="123"/>
    </row>
    <row r="3532" spans="2:7" x14ac:dyDescent="0.2">
      <c r="B3532" s="124"/>
      <c r="C3532" s="126"/>
      <c r="D3532" s="124"/>
      <c r="E3532" s="121">
        <f t="shared" si="110"/>
        <v>0</v>
      </c>
      <c r="F3532" s="125">
        <f t="shared" si="111"/>
        <v>0</v>
      </c>
      <c r="G3532" s="123"/>
    </row>
    <row r="3533" spans="2:7" x14ac:dyDescent="0.2">
      <c r="B3533" s="124"/>
      <c r="C3533" s="126"/>
      <c r="D3533" s="124"/>
      <c r="E3533" s="121">
        <f t="shared" si="110"/>
        <v>0</v>
      </c>
      <c r="F3533" s="125">
        <f t="shared" si="111"/>
        <v>0</v>
      </c>
      <c r="G3533" s="123"/>
    </row>
    <row r="3534" spans="2:7" x14ac:dyDescent="0.2">
      <c r="B3534" s="124"/>
      <c r="C3534" s="126"/>
      <c r="D3534" s="124"/>
      <c r="E3534" s="121">
        <f t="shared" si="110"/>
        <v>0</v>
      </c>
      <c r="F3534" s="125">
        <f t="shared" si="111"/>
        <v>0</v>
      </c>
      <c r="G3534" s="123"/>
    </row>
    <row r="3535" spans="2:7" x14ac:dyDescent="0.2">
      <c r="B3535" s="124"/>
      <c r="C3535" s="126"/>
      <c r="D3535" s="124"/>
      <c r="E3535" s="121">
        <f t="shared" si="110"/>
        <v>0</v>
      </c>
      <c r="F3535" s="125">
        <f t="shared" si="111"/>
        <v>0</v>
      </c>
      <c r="G3535" s="123"/>
    </row>
    <row r="3536" spans="2:7" x14ac:dyDescent="0.2">
      <c r="B3536" s="124"/>
      <c r="C3536" s="126"/>
      <c r="D3536" s="124"/>
      <c r="E3536" s="121">
        <f t="shared" si="110"/>
        <v>0</v>
      </c>
      <c r="F3536" s="125">
        <f t="shared" si="111"/>
        <v>0</v>
      </c>
      <c r="G3536" s="123"/>
    </row>
    <row r="3537" spans="2:7" x14ac:dyDescent="0.2">
      <c r="B3537" s="124"/>
      <c r="C3537" s="126"/>
      <c r="D3537" s="124"/>
      <c r="E3537" s="121">
        <f t="shared" si="110"/>
        <v>0</v>
      </c>
      <c r="F3537" s="125">
        <f t="shared" si="111"/>
        <v>0</v>
      </c>
      <c r="G3537" s="123"/>
    </row>
    <row r="3538" spans="2:7" x14ac:dyDescent="0.2">
      <c r="B3538" s="124"/>
      <c r="C3538" s="126"/>
      <c r="D3538" s="124"/>
      <c r="E3538" s="121">
        <f t="shared" si="110"/>
        <v>0</v>
      </c>
      <c r="F3538" s="125">
        <f t="shared" si="111"/>
        <v>0</v>
      </c>
      <c r="G3538" s="123"/>
    </row>
    <row r="3539" spans="2:7" x14ac:dyDescent="0.2">
      <c r="B3539" s="124"/>
      <c r="C3539" s="126"/>
      <c r="D3539" s="124"/>
      <c r="E3539" s="121">
        <f t="shared" si="110"/>
        <v>0</v>
      </c>
      <c r="F3539" s="125">
        <f t="shared" si="111"/>
        <v>0</v>
      </c>
      <c r="G3539" s="123"/>
    </row>
    <row r="3540" spans="2:7" x14ac:dyDescent="0.2">
      <c r="B3540" s="124"/>
      <c r="C3540" s="126"/>
      <c r="D3540" s="124"/>
      <c r="E3540" s="121">
        <f t="shared" si="110"/>
        <v>0</v>
      </c>
      <c r="F3540" s="125">
        <f t="shared" si="111"/>
        <v>0</v>
      </c>
      <c r="G3540" s="123"/>
    </row>
    <row r="3541" spans="2:7" x14ac:dyDescent="0.2">
      <c r="B3541" s="124"/>
      <c r="C3541" s="126"/>
      <c r="D3541" s="124"/>
      <c r="E3541" s="121">
        <f t="shared" si="110"/>
        <v>0</v>
      </c>
      <c r="F3541" s="125">
        <f t="shared" si="111"/>
        <v>0</v>
      </c>
      <c r="G3541" s="123"/>
    </row>
    <row r="3542" spans="2:7" x14ac:dyDescent="0.2">
      <c r="B3542" s="124"/>
      <c r="C3542" s="126"/>
      <c r="D3542" s="124"/>
      <c r="E3542" s="121">
        <f t="shared" si="110"/>
        <v>0</v>
      </c>
      <c r="F3542" s="125">
        <f t="shared" si="111"/>
        <v>0</v>
      </c>
      <c r="G3542" s="123"/>
    </row>
    <row r="3543" spans="2:7" x14ac:dyDescent="0.2">
      <c r="B3543" s="124"/>
      <c r="C3543" s="126"/>
      <c r="D3543" s="124"/>
      <c r="E3543" s="121">
        <f t="shared" si="110"/>
        <v>0</v>
      </c>
      <c r="F3543" s="125">
        <f t="shared" si="111"/>
        <v>0</v>
      </c>
      <c r="G3543" s="123"/>
    </row>
    <row r="3544" spans="2:7" x14ac:dyDescent="0.2">
      <c r="B3544" s="124"/>
      <c r="C3544" s="126"/>
      <c r="D3544" s="124"/>
      <c r="E3544" s="121">
        <f t="shared" si="110"/>
        <v>0</v>
      </c>
      <c r="F3544" s="125">
        <f t="shared" si="111"/>
        <v>0</v>
      </c>
      <c r="G3544" s="123"/>
    </row>
    <row r="3545" spans="2:7" x14ac:dyDescent="0.2">
      <c r="B3545" s="124"/>
      <c r="C3545" s="126"/>
      <c r="D3545" s="124"/>
      <c r="E3545" s="121">
        <f t="shared" si="110"/>
        <v>0</v>
      </c>
      <c r="F3545" s="125">
        <f t="shared" si="111"/>
        <v>0</v>
      </c>
      <c r="G3545" s="123"/>
    </row>
    <row r="3546" spans="2:7" x14ac:dyDescent="0.2">
      <c r="B3546" s="124"/>
      <c r="C3546" s="126"/>
      <c r="D3546" s="124"/>
      <c r="E3546" s="121">
        <f t="shared" si="110"/>
        <v>0</v>
      </c>
      <c r="F3546" s="125">
        <f t="shared" si="111"/>
        <v>0</v>
      </c>
      <c r="G3546" s="123"/>
    </row>
    <row r="3547" spans="2:7" x14ac:dyDescent="0.2">
      <c r="B3547" s="124"/>
      <c r="C3547" s="126"/>
      <c r="D3547" s="124"/>
      <c r="E3547" s="121">
        <f t="shared" si="110"/>
        <v>0</v>
      </c>
      <c r="F3547" s="125">
        <f t="shared" si="111"/>
        <v>0</v>
      </c>
      <c r="G3547" s="123"/>
    </row>
    <row r="3548" spans="2:7" x14ac:dyDescent="0.2">
      <c r="B3548" s="124"/>
      <c r="C3548" s="126"/>
      <c r="D3548" s="124"/>
      <c r="E3548" s="121">
        <f t="shared" si="110"/>
        <v>0</v>
      </c>
      <c r="F3548" s="125">
        <f t="shared" si="111"/>
        <v>0</v>
      </c>
      <c r="G3548" s="123"/>
    </row>
    <row r="3549" spans="2:7" x14ac:dyDescent="0.2">
      <c r="B3549" s="124"/>
      <c r="C3549" s="126"/>
      <c r="D3549" s="124"/>
      <c r="E3549" s="121">
        <f t="shared" si="110"/>
        <v>0</v>
      </c>
      <c r="F3549" s="125">
        <f t="shared" si="111"/>
        <v>0</v>
      </c>
      <c r="G3549" s="123"/>
    </row>
    <row r="3550" spans="2:7" x14ac:dyDescent="0.2">
      <c r="B3550" s="124"/>
      <c r="C3550" s="126"/>
      <c r="D3550" s="124"/>
      <c r="E3550" s="121">
        <f t="shared" si="110"/>
        <v>0</v>
      </c>
      <c r="F3550" s="125">
        <f t="shared" si="111"/>
        <v>0</v>
      </c>
      <c r="G3550" s="123"/>
    </row>
    <row r="3551" spans="2:7" x14ac:dyDescent="0.2">
      <c r="B3551" s="124"/>
      <c r="C3551" s="126"/>
      <c r="D3551" s="124"/>
      <c r="E3551" s="121">
        <f t="shared" si="110"/>
        <v>0</v>
      </c>
      <c r="F3551" s="125">
        <f t="shared" si="111"/>
        <v>0</v>
      </c>
      <c r="G3551" s="123"/>
    </row>
    <row r="3552" spans="2:7" x14ac:dyDescent="0.2">
      <c r="B3552" s="124"/>
      <c r="C3552" s="126"/>
      <c r="D3552" s="124"/>
      <c r="E3552" s="121">
        <f t="shared" si="110"/>
        <v>0</v>
      </c>
      <c r="F3552" s="125">
        <f t="shared" si="111"/>
        <v>0</v>
      </c>
      <c r="G3552" s="123"/>
    </row>
    <row r="3553" spans="2:7" x14ac:dyDescent="0.2">
      <c r="B3553" s="124"/>
      <c r="C3553" s="126"/>
      <c r="D3553" s="124"/>
      <c r="E3553" s="121">
        <f t="shared" si="110"/>
        <v>0</v>
      </c>
      <c r="F3553" s="125">
        <f t="shared" si="111"/>
        <v>0</v>
      </c>
      <c r="G3553" s="123"/>
    </row>
    <row r="3554" spans="2:7" x14ac:dyDescent="0.2">
      <c r="B3554" s="124"/>
      <c r="C3554" s="126"/>
      <c r="D3554" s="124"/>
      <c r="E3554" s="121">
        <f t="shared" si="110"/>
        <v>0</v>
      </c>
      <c r="F3554" s="125">
        <f t="shared" si="111"/>
        <v>0</v>
      </c>
      <c r="G3554" s="123"/>
    </row>
    <row r="3555" spans="2:7" x14ac:dyDescent="0.2">
      <c r="B3555" s="124"/>
      <c r="C3555" s="126"/>
      <c r="D3555" s="124"/>
      <c r="E3555" s="121">
        <f t="shared" si="110"/>
        <v>0</v>
      </c>
      <c r="F3555" s="125">
        <f t="shared" si="111"/>
        <v>0</v>
      </c>
      <c r="G3555" s="123"/>
    </row>
    <row r="3556" spans="2:7" x14ac:dyDescent="0.2">
      <c r="B3556" s="124"/>
      <c r="C3556" s="126"/>
      <c r="D3556" s="124"/>
      <c r="E3556" s="121">
        <f t="shared" si="110"/>
        <v>0</v>
      </c>
      <c r="F3556" s="125">
        <f t="shared" si="111"/>
        <v>0</v>
      </c>
      <c r="G3556" s="123"/>
    </row>
    <row r="3557" spans="2:7" x14ac:dyDescent="0.2">
      <c r="B3557" s="124"/>
      <c r="C3557" s="126"/>
      <c r="D3557" s="124"/>
      <c r="E3557" s="121">
        <f t="shared" si="110"/>
        <v>0</v>
      </c>
      <c r="F3557" s="125">
        <f t="shared" si="111"/>
        <v>0</v>
      </c>
      <c r="G3557" s="123"/>
    </row>
    <row r="3558" spans="2:7" x14ac:dyDescent="0.2">
      <c r="B3558" s="124"/>
      <c r="C3558" s="126"/>
      <c r="D3558" s="124"/>
      <c r="E3558" s="121">
        <f t="shared" si="110"/>
        <v>0</v>
      </c>
      <c r="F3558" s="125">
        <f t="shared" si="111"/>
        <v>0</v>
      </c>
      <c r="G3558" s="123"/>
    </row>
    <row r="3559" spans="2:7" x14ac:dyDescent="0.2">
      <c r="B3559" s="124"/>
      <c r="C3559" s="126"/>
      <c r="D3559" s="124"/>
      <c r="E3559" s="121">
        <f t="shared" si="110"/>
        <v>0</v>
      </c>
      <c r="F3559" s="125">
        <f t="shared" si="111"/>
        <v>0</v>
      </c>
      <c r="G3559" s="123"/>
    </row>
    <row r="3560" spans="2:7" x14ac:dyDescent="0.2">
      <c r="B3560" s="124"/>
      <c r="C3560" s="126"/>
      <c r="D3560" s="124"/>
      <c r="E3560" s="121">
        <f t="shared" si="110"/>
        <v>0</v>
      </c>
      <c r="F3560" s="125">
        <f t="shared" si="111"/>
        <v>0</v>
      </c>
      <c r="G3560" s="123"/>
    </row>
    <row r="3561" spans="2:7" x14ac:dyDescent="0.2">
      <c r="B3561" s="124"/>
      <c r="C3561" s="126"/>
      <c r="D3561" s="124"/>
      <c r="E3561" s="121">
        <f t="shared" si="110"/>
        <v>0</v>
      </c>
      <c r="F3561" s="125">
        <f t="shared" si="111"/>
        <v>0</v>
      </c>
      <c r="G3561" s="123"/>
    </row>
    <row r="3562" spans="2:7" x14ac:dyDescent="0.2">
      <c r="B3562" s="124"/>
      <c r="C3562" s="126"/>
      <c r="D3562" s="124"/>
      <c r="E3562" s="121">
        <f t="shared" si="110"/>
        <v>0</v>
      </c>
      <c r="F3562" s="125">
        <f t="shared" si="111"/>
        <v>0</v>
      </c>
      <c r="G3562" s="123"/>
    </row>
    <row r="3563" spans="2:7" x14ac:dyDescent="0.2">
      <c r="B3563" s="124"/>
      <c r="C3563" s="126"/>
      <c r="D3563" s="124"/>
      <c r="E3563" s="121">
        <f t="shared" si="110"/>
        <v>0</v>
      </c>
      <c r="F3563" s="125">
        <f t="shared" si="111"/>
        <v>0</v>
      </c>
      <c r="G3563" s="123"/>
    </row>
    <row r="3564" spans="2:7" x14ac:dyDescent="0.2">
      <c r="B3564" s="124"/>
      <c r="C3564" s="126"/>
      <c r="D3564" s="124"/>
      <c r="E3564" s="121">
        <f t="shared" si="110"/>
        <v>0</v>
      </c>
      <c r="F3564" s="125">
        <f t="shared" si="111"/>
        <v>0</v>
      </c>
      <c r="G3564" s="123"/>
    </row>
    <row r="3565" spans="2:7" x14ac:dyDescent="0.2">
      <c r="B3565" s="124"/>
      <c r="C3565" s="126"/>
      <c r="D3565" s="124"/>
      <c r="E3565" s="121">
        <f t="shared" si="110"/>
        <v>0</v>
      </c>
      <c r="F3565" s="125">
        <f t="shared" si="111"/>
        <v>0</v>
      </c>
      <c r="G3565" s="123"/>
    </row>
    <row r="3566" spans="2:7" x14ac:dyDescent="0.2">
      <c r="B3566" s="124"/>
      <c r="C3566" s="126"/>
      <c r="D3566" s="124"/>
      <c r="E3566" s="121">
        <f t="shared" si="110"/>
        <v>0</v>
      </c>
      <c r="F3566" s="125">
        <f t="shared" si="111"/>
        <v>0</v>
      </c>
      <c r="G3566" s="123"/>
    </row>
    <row r="3567" spans="2:7" x14ac:dyDescent="0.2">
      <c r="B3567" s="124"/>
      <c r="C3567" s="126"/>
      <c r="D3567" s="124"/>
      <c r="E3567" s="121">
        <f t="shared" si="110"/>
        <v>0</v>
      </c>
      <c r="F3567" s="125">
        <f t="shared" si="111"/>
        <v>0</v>
      </c>
      <c r="G3567" s="123"/>
    </row>
    <row r="3568" spans="2:7" x14ac:dyDescent="0.2">
      <c r="B3568" s="124"/>
      <c r="C3568" s="126"/>
      <c r="D3568" s="124"/>
      <c r="E3568" s="121">
        <f t="shared" si="110"/>
        <v>0</v>
      </c>
      <c r="F3568" s="125">
        <f t="shared" si="111"/>
        <v>0</v>
      </c>
      <c r="G3568" s="123"/>
    </row>
    <row r="3569" spans="2:7" x14ac:dyDescent="0.2">
      <c r="B3569" s="124"/>
      <c r="C3569" s="126"/>
      <c r="D3569" s="124"/>
      <c r="E3569" s="121">
        <f t="shared" si="110"/>
        <v>0</v>
      </c>
      <c r="F3569" s="125">
        <f t="shared" si="111"/>
        <v>0</v>
      </c>
      <c r="G3569" s="123"/>
    </row>
    <row r="3570" spans="2:7" x14ac:dyDescent="0.2">
      <c r="B3570" s="124"/>
      <c r="C3570" s="126"/>
      <c r="D3570" s="124"/>
      <c r="E3570" s="121">
        <f t="shared" si="110"/>
        <v>0</v>
      </c>
      <c r="F3570" s="125">
        <f t="shared" si="111"/>
        <v>0</v>
      </c>
      <c r="G3570" s="123"/>
    </row>
    <row r="3571" spans="2:7" x14ac:dyDescent="0.2">
      <c r="B3571" s="124"/>
      <c r="C3571" s="126"/>
      <c r="D3571" s="124"/>
      <c r="E3571" s="121">
        <f t="shared" si="110"/>
        <v>0</v>
      </c>
      <c r="F3571" s="125">
        <f t="shared" si="111"/>
        <v>0</v>
      </c>
      <c r="G3571" s="123"/>
    </row>
    <row r="3572" spans="2:7" x14ac:dyDescent="0.2">
      <c r="B3572" s="124"/>
      <c r="C3572" s="126"/>
      <c r="D3572" s="124"/>
      <c r="E3572" s="121">
        <f t="shared" si="110"/>
        <v>0</v>
      </c>
      <c r="F3572" s="125">
        <f t="shared" si="111"/>
        <v>0</v>
      </c>
      <c r="G3572" s="123"/>
    </row>
    <row r="3573" spans="2:7" x14ac:dyDescent="0.2">
      <c r="B3573" s="124"/>
      <c r="C3573" s="126"/>
      <c r="D3573" s="124"/>
      <c r="E3573" s="121">
        <f t="shared" ref="E3573:E3636" si="112">IFERROR(VLOOKUP(C3573,GILookup,2,FALSE),0)</f>
        <v>0</v>
      </c>
      <c r="F3573" s="125">
        <f t="shared" ref="F3573:F3636" si="113">SUM(E3573*D3573)</f>
        <v>0</v>
      </c>
      <c r="G3573" s="123"/>
    </row>
    <row r="3574" spans="2:7" x14ac:dyDescent="0.2">
      <c r="B3574" s="124"/>
      <c r="C3574" s="126"/>
      <c r="D3574" s="124"/>
      <c r="E3574" s="121">
        <f t="shared" si="112"/>
        <v>0</v>
      </c>
      <c r="F3574" s="125">
        <f t="shared" si="113"/>
        <v>0</v>
      </c>
      <c r="G3574" s="123"/>
    </row>
    <row r="3575" spans="2:7" x14ac:dyDescent="0.2">
      <c r="B3575" s="124"/>
      <c r="C3575" s="126"/>
      <c r="D3575" s="124"/>
      <c r="E3575" s="121">
        <f t="shared" si="112"/>
        <v>0</v>
      </c>
      <c r="F3575" s="125">
        <f t="shared" si="113"/>
        <v>0</v>
      </c>
      <c r="G3575" s="123"/>
    </row>
    <row r="3576" spans="2:7" x14ac:dyDescent="0.2">
      <c r="B3576" s="124"/>
      <c r="C3576" s="126"/>
      <c r="D3576" s="124"/>
      <c r="E3576" s="121">
        <f t="shared" si="112"/>
        <v>0</v>
      </c>
      <c r="F3576" s="125">
        <f t="shared" si="113"/>
        <v>0</v>
      </c>
      <c r="G3576" s="123"/>
    </row>
    <row r="3577" spans="2:7" x14ac:dyDescent="0.2">
      <c r="B3577" s="124"/>
      <c r="C3577" s="126"/>
      <c r="D3577" s="124"/>
      <c r="E3577" s="121">
        <f t="shared" si="112"/>
        <v>0</v>
      </c>
      <c r="F3577" s="125">
        <f t="shared" si="113"/>
        <v>0</v>
      </c>
      <c r="G3577" s="123"/>
    </row>
    <row r="3578" spans="2:7" x14ac:dyDescent="0.2">
      <c r="B3578" s="124"/>
      <c r="C3578" s="126"/>
      <c r="D3578" s="124"/>
      <c r="E3578" s="121">
        <f t="shared" si="112"/>
        <v>0</v>
      </c>
      <c r="F3578" s="125">
        <f t="shared" si="113"/>
        <v>0</v>
      </c>
      <c r="G3578" s="123"/>
    </row>
    <row r="3579" spans="2:7" x14ac:dyDescent="0.2">
      <c r="B3579" s="124"/>
      <c r="C3579" s="126"/>
      <c r="D3579" s="124"/>
      <c r="E3579" s="121">
        <f t="shared" si="112"/>
        <v>0</v>
      </c>
      <c r="F3579" s="125">
        <f t="shared" si="113"/>
        <v>0</v>
      </c>
      <c r="G3579" s="123"/>
    </row>
    <row r="3580" spans="2:7" x14ac:dyDescent="0.2">
      <c r="B3580" s="124"/>
      <c r="C3580" s="126"/>
      <c r="D3580" s="124"/>
      <c r="E3580" s="121">
        <f t="shared" si="112"/>
        <v>0</v>
      </c>
      <c r="F3580" s="125">
        <f t="shared" si="113"/>
        <v>0</v>
      </c>
      <c r="G3580" s="123"/>
    </row>
    <row r="3581" spans="2:7" x14ac:dyDescent="0.2">
      <c r="B3581" s="124"/>
      <c r="C3581" s="126"/>
      <c r="D3581" s="124"/>
      <c r="E3581" s="121">
        <f t="shared" si="112"/>
        <v>0</v>
      </c>
      <c r="F3581" s="125">
        <f t="shared" si="113"/>
        <v>0</v>
      </c>
      <c r="G3581" s="123"/>
    </row>
    <row r="3582" spans="2:7" x14ac:dyDescent="0.2">
      <c r="B3582" s="124"/>
      <c r="C3582" s="126"/>
      <c r="D3582" s="124"/>
      <c r="E3582" s="121">
        <f t="shared" si="112"/>
        <v>0</v>
      </c>
      <c r="F3582" s="125">
        <f t="shared" si="113"/>
        <v>0</v>
      </c>
      <c r="G3582" s="123"/>
    </row>
    <row r="3583" spans="2:7" x14ac:dyDescent="0.2">
      <c r="B3583" s="124"/>
      <c r="C3583" s="126"/>
      <c r="D3583" s="124"/>
      <c r="E3583" s="121">
        <f t="shared" si="112"/>
        <v>0</v>
      </c>
      <c r="F3583" s="125">
        <f t="shared" si="113"/>
        <v>0</v>
      </c>
      <c r="G3583" s="123"/>
    </row>
    <row r="3584" spans="2:7" x14ac:dyDescent="0.2">
      <c r="B3584" s="124"/>
      <c r="C3584" s="126"/>
      <c r="D3584" s="124"/>
      <c r="E3584" s="121">
        <f t="shared" si="112"/>
        <v>0</v>
      </c>
      <c r="F3584" s="125">
        <f t="shared" si="113"/>
        <v>0</v>
      </c>
      <c r="G3584" s="123"/>
    </row>
    <row r="3585" spans="2:7" x14ac:dyDescent="0.2">
      <c r="B3585" s="124"/>
      <c r="C3585" s="126"/>
      <c r="D3585" s="124"/>
      <c r="E3585" s="121">
        <f t="shared" si="112"/>
        <v>0</v>
      </c>
      <c r="F3585" s="125">
        <f t="shared" si="113"/>
        <v>0</v>
      </c>
      <c r="G3585" s="123"/>
    </row>
    <row r="3586" spans="2:7" x14ac:dyDescent="0.2">
      <c r="B3586" s="124"/>
      <c r="C3586" s="126"/>
      <c r="D3586" s="124"/>
      <c r="E3586" s="121">
        <f t="shared" si="112"/>
        <v>0</v>
      </c>
      <c r="F3586" s="125">
        <f t="shared" si="113"/>
        <v>0</v>
      </c>
      <c r="G3586" s="123"/>
    </row>
    <row r="3587" spans="2:7" x14ac:dyDescent="0.2">
      <c r="B3587" s="124"/>
      <c r="C3587" s="126"/>
      <c r="D3587" s="124"/>
      <c r="E3587" s="121">
        <f t="shared" si="112"/>
        <v>0</v>
      </c>
      <c r="F3587" s="125">
        <f t="shared" si="113"/>
        <v>0</v>
      </c>
      <c r="G3587" s="123"/>
    </row>
    <row r="3588" spans="2:7" x14ac:dyDescent="0.2">
      <c r="B3588" s="124"/>
      <c r="C3588" s="126"/>
      <c r="D3588" s="124"/>
      <c r="E3588" s="121">
        <f t="shared" si="112"/>
        <v>0</v>
      </c>
      <c r="F3588" s="125">
        <f t="shared" si="113"/>
        <v>0</v>
      </c>
      <c r="G3588" s="123"/>
    </row>
    <row r="3589" spans="2:7" x14ac:dyDescent="0.2">
      <c r="B3589" s="124"/>
      <c r="C3589" s="126"/>
      <c r="D3589" s="124"/>
      <c r="E3589" s="121">
        <f t="shared" si="112"/>
        <v>0</v>
      </c>
      <c r="F3589" s="125">
        <f t="shared" si="113"/>
        <v>0</v>
      </c>
      <c r="G3589" s="123"/>
    </row>
    <row r="3590" spans="2:7" x14ac:dyDescent="0.2">
      <c r="B3590" s="124"/>
      <c r="C3590" s="126"/>
      <c r="D3590" s="124"/>
      <c r="E3590" s="121">
        <f t="shared" si="112"/>
        <v>0</v>
      </c>
      <c r="F3590" s="125">
        <f t="shared" si="113"/>
        <v>0</v>
      </c>
      <c r="G3590" s="123"/>
    </row>
    <row r="3591" spans="2:7" x14ac:dyDescent="0.2">
      <c r="B3591" s="124"/>
      <c r="C3591" s="126"/>
      <c r="D3591" s="124"/>
      <c r="E3591" s="121">
        <f t="shared" si="112"/>
        <v>0</v>
      </c>
      <c r="F3591" s="125">
        <f t="shared" si="113"/>
        <v>0</v>
      </c>
      <c r="G3591" s="123"/>
    </row>
    <row r="3592" spans="2:7" x14ac:dyDescent="0.2">
      <c r="B3592" s="124"/>
      <c r="C3592" s="126"/>
      <c r="D3592" s="124"/>
      <c r="E3592" s="121">
        <f t="shared" si="112"/>
        <v>0</v>
      </c>
      <c r="F3592" s="125">
        <f t="shared" si="113"/>
        <v>0</v>
      </c>
      <c r="G3592" s="123"/>
    </row>
    <row r="3593" spans="2:7" x14ac:dyDescent="0.2">
      <c r="B3593" s="124"/>
      <c r="C3593" s="126"/>
      <c r="D3593" s="124"/>
      <c r="E3593" s="121">
        <f t="shared" si="112"/>
        <v>0</v>
      </c>
      <c r="F3593" s="125">
        <f t="shared" si="113"/>
        <v>0</v>
      </c>
      <c r="G3593" s="123"/>
    </row>
    <row r="3594" spans="2:7" x14ac:dyDescent="0.2">
      <c r="B3594" s="124"/>
      <c r="C3594" s="126"/>
      <c r="D3594" s="124"/>
      <c r="E3594" s="121">
        <f t="shared" si="112"/>
        <v>0</v>
      </c>
      <c r="F3594" s="125">
        <f t="shared" si="113"/>
        <v>0</v>
      </c>
      <c r="G3594" s="123"/>
    </row>
    <row r="3595" spans="2:7" x14ac:dyDescent="0.2">
      <c r="B3595" s="124"/>
      <c r="C3595" s="126"/>
      <c r="D3595" s="124"/>
      <c r="E3595" s="121">
        <f t="shared" si="112"/>
        <v>0</v>
      </c>
      <c r="F3595" s="125">
        <f t="shared" si="113"/>
        <v>0</v>
      </c>
      <c r="G3595" s="123"/>
    </row>
    <row r="3596" spans="2:7" x14ac:dyDescent="0.2">
      <c r="B3596" s="124"/>
      <c r="C3596" s="126"/>
      <c r="D3596" s="124"/>
      <c r="E3596" s="121">
        <f t="shared" si="112"/>
        <v>0</v>
      </c>
      <c r="F3596" s="125">
        <f t="shared" si="113"/>
        <v>0</v>
      </c>
      <c r="G3596" s="123"/>
    </row>
    <row r="3597" spans="2:7" x14ac:dyDescent="0.2">
      <c r="B3597" s="124"/>
      <c r="C3597" s="126"/>
      <c r="D3597" s="124"/>
      <c r="E3597" s="121">
        <f t="shared" si="112"/>
        <v>0</v>
      </c>
      <c r="F3597" s="125">
        <f t="shared" si="113"/>
        <v>0</v>
      </c>
      <c r="G3597" s="123"/>
    </row>
    <row r="3598" spans="2:7" x14ac:dyDescent="0.2">
      <c r="B3598" s="124"/>
      <c r="C3598" s="126"/>
      <c r="D3598" s="124"/>
      <c r="E3598" s="121">
        <f t="shared" si="112"/>
        <v>0</v>
      </c>
      <c r="F3598" s="125">
        <f t="shared" si="113"/>
        <v>0</v>
      </c>
      <c r="G3598" s="123"/>
    </row>
    <row r="3599" spans="2:7" x14ac:dyDescent="0.2">
      <c r="B3599" s="124"/>
      <c r="C3599" s="126"/>
      <c r="D3599" s="124"/>
      <c r="E3599" s="121">
        <f t="shared" si="112"/>
        <v>0</v>
      </c>
      <c r="F3599" s="125">
        <f t="shared" si="113"/>
        <v>0</v>
      </c>
      <c r="G3599" s="123"/>
    </row>
    <row r="3600" spans="2:7" x14ac:dyDescent="0.2">
      <c r="B3600" s="124"/>
      <c r="C3600" s="126"/>
      <c r="D3600" s="124"/>
      <c r="E3600" s="121">
        <f t="shared" si="112"/>
        <v>0</v>
      </c>
      <c r="F3600" s="125">
        <f t="shared" si="113"/>
        <v>0</v>
      </c>
      <c r="G3600" s="123"/>
    </row>
    <row r="3601" spans="2:7" x14ac:dyDescent="0.2">
      <c r="B3601" s="124"/>
      <c r="C3601" s="126"/>
      <c r="D3601" s="124"/>
      <c r="E3601" s="121">
        <f t="shared" si="112"/>
        <v>0</v>
      </c>
      <c r="F3601" s="125">
        <f t="shared" si="113"/>
        <v>0</v>
      </c>
      <c r="G3601" s="123"/>
    </row>
    <row r="3602" spans="2:7" x14ac:dyDescent="0.2">
      <c r="B3602" s="124"/>
      <c r="C3602" s="126"/>
      <c r="D3602" s="124"/>
      <c r="E3602" s="121">
        <f t="shared" si="112"/>
        <v>0</v>
      </c>
      <c r="F3602" s="125">
        <f t="shared" si="113"/>
        <v>0</v>
      </c>
      <c r="G3602" s="123"/>
    </row>
    <row r="3603" spans="2:7" x14ac:dyDescent="0.2">
      <c r="B3603" s="124"/>
      <c r="C3603" s="126"/>
      <c r="D3603" s="124"/>
      <c r="E3603" s="121">
        <f t="shared" si="112"/>
        <v>0</v>
      </c>
      <c r="F3603" s="125">
        <f t="shared" si="113"/>
        <v>0</v>
      </c>
      <c r="G3603" s="123"/>
    </row>
    <row r="3604" spans="2:7" x14ac:dyDescent="0.2">
      <c r="B3604" s="124"/>
      <c r="C3604" s="126"/>
      <c r="D3604" s="124"/>
      <c r="E3604" s="121">
        <f t="shared" si="112"/>
        <v>0</v>
      </c>
      <c r="F3604" s="125">
        <f t="shared" si="113"/>
        <v>0</v>
      </c>
      <c r="G3604" s="123"/>
    </row>
    <row r="3605" spans="2:7" x14ac:dyDescent="0.2">
      <c r="B3605" s="124"/>
      <c r="C3605" s="126"/>
      <c r="D3605" s="124"/>
      <c r="E3605" s="121">
        <f t="shared" si="112"/>
        <v>0</v>
      </c>
      <c r="F3605" s="125">
        <f t="shared" si="113"/>
        <v>0</v>
      </c>
      <c r="G3605" s="123"/>
    </row>
    <row r="3606" spans="2:7" x14ac:dyDescent="0.2">
      <c r="B3606" s="124"/>
      <c r="C3606" s="126"/>
      <c r="D3606" s="124"/>
      <c r="E3606" s="121">
        <f t="shared" si="112"/>
        <v>0</v>
      </c>
      <c r="F3606" s="125">
        <f t="shared" si="113"/>
        <v>0</v>
      </c>
      <c r="G3606" s="123"/>
    </row>
    <row r="3607" spans="2:7" x14ac:dyDescent="0.2">
      <c r="B3607" s="124"/>
      <c r="C3607" s="126"/>
      <c r="D3607" s="124"/>
      <c r="E3607" s="121">
        <f t="shared" si="112"/>
        <v>0</v>
      </c>
      <c r="F3607" s="125">
        <f t="shared" si="113"/>
        <v>0</v>
      </c>
      <c r="G3607" s="123"/>
    </row>
    <row r="3608" spans="2:7" x14ac:dyDescent="0.2">
      <c r="B3608" s="124"/>
      <c r="C3608" s="126"/>
      <c r="D3608" s="124"/>
      <c r="E3608" s="121">
        <f t="shared" si="112"/>
        <v>0</v>
      </c>
      <c r="F3608" s="125">
        <f t="shared" si="113"/>
        <v>0</v>
      </c>
      <c r="G3608" s="123"/>
    </row>
    <row r="3609" spans="2:7" x14ac:dyDescent="0.2">
      <c r="B3609" s="124"/>
      <c r="C3609" s="126"/>
      <c r="D3609" s="124"/>
      <c r="E3609" s="121">
        <f t="shared" si="112"/>
        <v>0</v>
      </c>
      <c r="F3609" s="125">
        <f t="shared" si="113"/>
        <v>0</v>
      </c>
      <c r="G3609" s="123"/>
    </row>
    <row r="3610" spans="2:7" x14ac:dyDescent="0.2">
      <c r="B3610" s="124"/>
      <c r="C3610" s="126"/>
      <c r="D3610" s="124"/>
      <c r="E3610" s="121">
        <f t="shared" si="112"/>
        <v>0</v>
      </c>
      <c r="F3610" s="125">
        <f t="shared" si="113"/>
        <v>0</v>
      </c>
      <c r="G3610" s="123"/>
    </row>
    <row r="3611" spans="2:7" x14ac:dyDescent="0.2">
      <c r="B3611" s="124"/>
      <c r="C3611" s="126"/>
      <c r="D3611" s="124"/>
      <c r="E3611" s="121">
        <f t="shared" si="112"/>
        <v>0</v>
      </c>
      <c r="F3611" s="125">
        <f t="shared" si="113"/>
        <v>0</v>
      </c>
      <c r="G3611" s="123"/>
    </row>
    <row r="3612" spans="2:7" x14ac:dyDescent="0.2">
      <c r="B3612" s="124"/>
      <c r="C3612" s="126"/>
      <c r="D3612" s="124"/>
      <c r="E3612" s="121">
        <f t="shared" si="112"/>
        <v>0</v>
      </c>
      <c r="F3612" s="125">
        <f t="shared" si="113"/>
        <v>0</v>
      </c>
      <c r="G3612" s="123"/>
    </row>
    <row r="3613" spans="2:7" x14ac:dyDescent="0.2">
      <c r="B3613" s="124"/>
      <c r="C3613" s="126"/>
      <c r="D3613" s="124"/>
      <c r="E3613" s="121">
        <f t="shared" si="112"/>
        <v>0</v>
      </c>
      <c r="F3613" s="125">
        <f t="shared" si="113"/>
        <v>0</v>
      </c>
      <c r="G3613" s="123"/>
    </row>
    <row r="3614" spans="2:7" x14ac:dyDescent="0.2">
      <c r="B3614" s="124"/>
      <c r="C3614" s="126"/>
      <c r="D3614" s="124"/>
      <c r="E3614" s="121">
        <f t="shared" si="112"/>
        <v>0</v>
      </c>
      <c r="F3614" s="125">
        <f t="shared" si="113"/>
        <v>0</v>
      </c>
      <c r="G3614" s="123"/>
    </row>
    <row r="3615" spans="2:7" x14ac:dyDescent="0.2">
      <c r="B3615" s="124"/>
      <c r="C3615" s="126"/>
      <c r="D3615" s="124"/>
      <c r="E3615" s="121">
        <f t="shared" si="112"/>
        <v>0</v>
      </c>
      <c r="F3615" s="125">
        <f t="shared" si="113"/>
        <v>0</v>
      </c>
      <c r="G3615" s="123"/>
    </row>
    <row r="3616" spans="2:7" x14ac:dyDescent="0.2">
      <c r="B3616" s="124"/>
      <c r="C3616" s="126"/>
      <c r="D3616" s="124"/>
      <c r="E3616" s="121">
        <f t="shared" si="112"/>
        <v>0</v>
      </c>
      <c r="F3616" s="125">
        <f t="shared" si="113"/>
        <v>0</v>
      </c>
      <c r="G3616" s="123"/>
    </row>
    <row r="3617" spans="2:7" x14ac:dyDescent="0.2">
      <c r="B3617" s="124"/>
      <c r="C3617" s="126"/>
      <c r="D3617" s="124"/>
      <c r="E3617" s="121">
        <f t="shared" si="112"/>
        <v>0</v>
      </c>
      <c r="F3617" s="125">
        <f t="shared" si="113"/>
        <v>0</v>
      </c>
      <c r="G3617" s="123"/>
    </row>
    <row r="3618" spans="2:7" x14ac:dyDescent="0.2">
      <c r="B3618" s="124"/>
      <c r="C3618" s="126"/>
      <c r="D3618" s="124"/>
      <c r="E3618" s="121">
        <f t="shared" si="112"/>
        <v>0</v>
      </c>
      <c r="F3618" s="125">
        <f t="shared" si="113"/>
        <v>0</v>
      </c>
      <c r="G3618" s="123"/>
    </row>
    <row r="3619" spans="2:7" x14ac:dyDescent="0.2">
      <c r="B3619" s="124"/>
      <c r="C3619" s="126"/>
      <c r="D3619" s="124"/>
      <c r="E3619" s="121">
        <f t="shared" si="112"/>
        <v>0</v>
      </c>
      <c r="F3619" s="125">
        <f t="shared" si="113"/>
        <v>0</v>
      </c>
      <c r="G3619" s="123"/>
    </row>
    <row r="3620" spans="2:7" x14ac:dyDescent="0.2">
      <c r="B3620" s="124"/>
      <c r="C3620" s="126"/>
      <c r="D3620" s="124"/>
      <c r="E3620" s="121">
        <f t="shared" si="112"/>
        <v>0</v>
      </c>
      <c r="F3620" s="125">
        <f t="shared" si="113"/>
        <v>0</v>
      </c>
      <c r="G3620" s="123"/>
    </row>
    <row r="3621" spans="2:7" x14ac:dyDescent="0.2">
      <c r="B3621" s="124"/>
      <c r="C3621" s="126"/>
      <c r="D3621" s="124"/>
      <c r="E3621" s="121">
        <f t="shared" si="112"/>
        <v>0</v>
      </c>
      <c r="F3621" s="125">
        <f t="shared" si="113"/>
        <v>0</v>
      </c>
      <c r="G3621" s="123"/>
    </row>
    <row r="3622" spans="2:7" x14ac:dyDescent="0.2">
      <c r="B3622" s="124"/>
      <c r="C3622" s="126"/>
      <c r="D3622" s="124"/>
      <c r="E3622" s="121">
        <f t="shared" si="112"/>
        <v>0</v>
      </c>
      <c r="F3622" s="125">
        <f t="shared" si="113"/>
        <v>0</v>
      </c>
      <c r="G3622" s="123"/>
    </row>
    <row r="3623" spans="2:7" x14ac:dyDescent="0.2">
      <c r="B3623" s="124"/>
      <c r="C3623" s="126"/>
      <c r="D3623" s="124"/>
      <c r="E3623" s="121">
        <f t="shared" si="112"/>
        <v>0</v>
      </c>
      <c r="F3623" s="125">
        <f t="shared" si="113"/>
        <v>0</v>
      </c>
      <c r="G3623" s="123"/>
    </row>
    <row r="3624" spans="2:7" x14ac:dyDescent="0.2">
      <c r="B3624" s="124"/>
      <c r="C3624" s="126"/>
      <c r="D3624" s="124"/>
      <c r="E3624" s="121">
        <f t="shared" si="112"/>
        <v>0</v>
      </c>
      <c r="F3624" s="125">
        <f t="shared" si="113"/>
        <v>0</v>
      </c>
      <c r="G3624" s="123"/>
    </row>
    <row r="3625" spans="2:7" x14ac:dyDescent="0.2">
      <c r="B3625" s="124"/>
      <c r="C3625" s="126"/>
      <c r="D3625" s="124"/>
      <c r="E3625" s="121">
        <f t="shared" si="112"/>
        <v>0</v>
      </c>
      <c r="F3625" s="125">
        <f t="shared" si="113"/>
        <v>0</v>
      </c>
      <c r="G3625" s="123"/>
    </row>
    <row r="3626" spans="2:7" x14ac:dyDescent="0.2">
      <c r="B3626" s="124"/>
      <c r="C3626" s="126"/>
      <c r="D3626" s="124"/>
      <c r="E3626" s="121">
        <f t="shared" si="112"/>
        <v>0</v>
      </c>
      <c r="F3626" s="125">
        <f t="shared" si="113"/>
        <v>0</v>
      </c>
      <c r="G3626" s="123"/>
    </row>
    <row r="3627" spans="2:7" x14ac:dyDescent="0.2">
      <c r="B3627" s="124"/>
      <c r="C3627" s="126"/>
      <c r="D3627" s="124"/>
      <c r="E3627" s="121">
        <f t="shared" si="112"/>
        <v>0</v>
      </c>
      <c r="F3627" s="125">
        <f t="shared" si="113"/>
        <v>0</v>
      </c>
      <c r="G3627" s="123"/>
    </row>
    <row r="3628" spans="2:7" x14ac:dyDescent="0.2">
      <c r="B3628" s="124"/>
      <c r="C3628" s="126"/>
      <c r="D3628" s="124"/>
      <c r="E3628" s="121">
        <f t="shared" si="112"/>
        <v>0</v>
      </c>
      <c r="F3628" s="125">
        <f t="shared" si="113"/>
        <v>0</v>
      </c>
      <c r="G3628" s="123"/>
    </row>
    <row r="3629" spans="2:7" x14ac:dyDescent="0.2">
      <c r="B3629" s="124"/>
      <c r="C3629" s="126"/>
      <c r="D3629" s="124"/>
      <c r="E3629" s="121">
        <f t="shared" si="112"/>
        <v>0</v>
      </c>
      <c r="F3629" s="125">
        <f t="shared" si="113"/>
        <v>0</v>
      </c>
      <c r="G3629" s="123"/>
    </row>
    <row r="3630" spans="2:7" x14ac:dyDescent="0.2">
      <c r="B3630" s="124"/>
      <c r="C3630" s="126"/>
      <c r="D3630" s="124"/>
      <c r="E3630" s="121">
        <f t="shared" si="112"/>
        <v>0</v>
      </c>
      <c r="F3630" s="125">
        <f t="shared" si="113"/>
        <v>0</v>
      </c>
      <c r="G3630" s="123"/>
    </row>
    <row r="3631" spans="2:7" x14ac:dyDescent="0.2">
      <c r="B3631" s="124"/>
      <c r="C3631" s="126"/>
      <c r="D3631" s="124"/>
      <c r="E3631" s="121">
        <f t="shared" si="112"/>
        <v>0</v>
      </c>
      <c r="F3631" s="125">
        <f t="shared" si="113"/>
        <v>0</v>
      </c>
      <c r="G3631" s="123"/>
    </row>
    <row r="3632" spans="2:7" x14ac:dyDescent="0.2">
      <c r="B3632" s="124"/>
      <c r="C3632" s="126"/>
      <c r="D3632" s="124"/>
      <c r="E3632" s="121">
        <f t="shared" si="112"/>
        <v>0</v>
      </c>
      <c r="F3632" s="125">
        <f t="shared" si="113"/>
        <v>0</v>
      </c>
      <c r="G3632" s="123"/>
    </row>
    <row r="3633" spans="2:7" x14ac:dyDescent="0.2">
      <c r="B3633" s="124"/>
      <c r="C3633" s="126"/>
      <c r="D3633" s="124"/>
      <c r="E3633" s="121">
        <f t="shared" si="112"/>
        <v>0</v>
      </c>
      <c r="F3633" s="125">
        <f t="shared" si="113"/>
        <v>0</v>
      </c>
      <c r="G3633" s="123"/>
    </row>
    <row r="3634" spans="2:7" x14ac:dyDescent="0.2">
      <c r="B3634" s="124"/>
      <c r="C3634" s="126"/>
      <c r="D3634" s="124"/>
      <c r="E3634" s="121">
        <f t="shared" si="112"/>
        <v>0</v>
      </c>
      <c r="F3634" s="125">
        <f t="shared" si="113"/>
        <v>0</v>
      </c>
      <c r="G3634" s="123"/>
    </row>
    <row r="3635" spans="2:7" x14ac:dyDescent="0.2">
      <c r="B3635" s="124"/>
      <c r="C3635" s="126"/>
      <c r="D3635" s="124"/>
      <c r="E3635" s="121">
        <f t="shared" si="112"/>
        <v>0</v>
      </c>
      <c r="F3635" s="125">
        <f t="shared" si="113"/>
        <v>0</v>
      </c>
      <c r="G3635" s="123"/>
    </row>
    <row r="3636" spans="2:7" x14ac:dyDescent="0.2">
      <c r="B3636" s="124"/>
      <c r="C3636" s="126"/>
      <c r="D3636" s="124"/>
      <c r="E3636" s="121">
        <f t="shared" si="112"/>
        <v>0</v>
      </c>
      <c r="F3636" s="125">
        <f t="shared" si="113"/>
        <v>0</v>
      </c>
      <c r="G3636" s="123"/>
    </row>
    <row r="3637" spans="2:7" x14ac:dyDescent="0.2">
      <c r="B3637" s="124"/>
      <c r="C3637" s="126"/>
      <c r="D3637" s="124"/>
      <c r="E3637" s="121">
        <f t="shared" ref="E3637:E3700" si="114">IFERROR(VLOOKUP(C3637,GILookup,2,FALSE),0)</f>
        <v>0</v>
      </c>
      <c r="F3637" s="125">
        <f t="shared" ref="F3637:F3700" si="115">SUM(E3637*D3637)</f>
        <v>0</v>
      </c>
      <c r="G3637" s="123"/>
    </row>
    <row r="3638" spans="2:7" x14ac:dyDescent="0.2">
      <c r="B3638" s="124"/>
      <c r="C3638" s="126"/>
      <c r="D3638" s="124"/>
      <c r="E3638" s="121">
        <f t="shared" si="114"/>
        <v>0</v>
      </c>
      <c r="F3638" s="125">
        <f t="shared" si="115"/>
        <v>0</v>
      </c>
      <c r="G3638" s="123"/>
    </row>
    <row r="3639" spans="2:7" x14ac:dyDescent="0.2">
      <c r="B3639" s="124"/>
      <c r="C3639" s="126"/>
      <c r="D3639" s="124"/>
      <c r="E3639" s="121">
        <f t="shared" si="114"/>
        <v>0</v>
      </c>
      <c r="F3639" s="125">
        <f t="shared" si="115"/>
        <v>0</v>
      </c>
      <c r="G3639" s="123"/>
    </row>
    <row r="3640" spans="2:7" x14ac:dyDescent="0.2">
      <c r="B3640" s="124"/>
      <c r="C3640" s="126"/>
      <c r="D3640" s="124"/>
      <c r="E3640" s="121">
        <f t="shared" si="114"/>
        <v>0</v>
      </c>
      <c r="F3640" s="125">
        <f t="shared" si="115"/>
        <v>0</v>
      </c>
      <c r="G3640" s="123"/>
    </row>
    <row r="3641" spans="2:7" x14ac:dyDescent="0.2">
      <c r="B3641" s="124"/>
      <c r="C3641" s="126"/>
      <c r="D3641" s="124"/>
      <c r="E3641" s="121">
        <f t="shared" si="114"/>
        <v>0</v>
      </c>
      <c r="F3641" s="125">
        <f t="shared" si="115"/>
        <v>0</v>
      </c>
      <c r="G3641" s="123"/>
    </row>
    <row r="3642" spans="2:7" x14ac:dyDescent="0.2">
      <c r="B3642" s="124"/>
      <c r="C3642" s="126"/>
      <c r="D3642" s="124"/>
      <c r="E3642" s="121">
        <f t="shared" si="114"/>
        <v>0</v>
      </c>
      <c r="F3642" s="125">
        <f t="shared" si="115"/>
        <v>0</v>
      </c>
      <c r="G3642" s="123"/>
    </row>
    <row r="3643" spans="2:7" x14ac:dyDescent="0.2">
      <c r="B3643" s="124"/>
      <c r="C3643" s="126"/>
      <c r="D3643" s="124"/>
      <c r="E3643" s="121">
        <f t="shared" si="114"/>
        <v>0</v>
      </c>
      <c r="F3643" s="125">
        <f t="shared" si="115"/>
        <v>0</v>
      </c>
      <c r="G3643" s="123"/>
    </row>
    <row r="3644" spans="2:7" x14ac:dyDescent="0.2">
      <c r="B3644" s="124"/>
      <c r="C3644" s="126"/>
      <c r="D3644" s="124"/>
      <c r="E3644" s="121">
        <f t="shared" si="114"/>
        <v>0</v>
      </c>
      <c r="F3644" s="125">
        <f t="shared" si="115"/>
        <v>0</v>
      </c>
      <c r="G3644" s="123"/>
    </row>
    <row r="3645" spans="2:7" x14ac:dyDescent="0.2">
      <c r="B3645" s="124"/>
      <c r="C3645" s="126"/>
      <c r="D3645" s="124"/>
      <c r="E3645" s="121">
        <f t="shared" si="114"/>
        <v>0</v>
      </c>
      <c r="F3645" s="125">
        <f t="shared" si="115"/>
        <v>0</v>
      </c>
      <c r="G3645" s="123"/>
    </row>
    <row r="3646" spans="2:7" x14ac:dyDescent="0.2">
      <c r="B3646" s="124"/>
      <c r="C3646" s="126"/>
      <c r="D3646" s="124"/>
      <c r="E3646" s="121">
        <f t="shared" si="114"/>
        <v>0</v>
      </c>
      <c r="F3646" s="125">
        <f t="shared" si="115"/>
        <v>0</v>
      </c>
      <c r="G3646" s="123"/>
    </row>
    <row r="3647" spans="2:7" x14ac:dyDescent="0.2">
      <c r="B3647" s="124"/>
      <c r="C3647" s="126"/>
      <c r="D3647" s="124"/>
      <c r="E3647" s="121">
        <f t="shared" si="114"/>
        <v>0</v>
      </c>
      <c r="F3647" s="125">
        <f t="shared" si="115"/>
        <v>0</v>
      </c>
      <c r="G3647" s="123"/>
    </row>
    <row r="3648" spans="2:7" x14ac:dyDescent="0.2">
      <c r="B3648" s="124"/>
      <c r="C3648" s="126"/>
      <c r="D3648" s="124"/>
      <c r="E3648" s="121">
        <f t="shared" si="114"/>
        <v>0</v>
      </c>
      <c r="F3648" s="125">
        <f t="shared" si="115"/>
        <v>0</v>
      </c>
      <c r="G3648" s="123"/>
    </row>
    <row r="3649" spans="2:7" x14ac:dyDescent="0.2">
      <c r="B3649" s="124"/>
      <c r="C3649" s="126"/>
      <c r="D3649" s="124"/>
      <c r="E3649" s="121">
        <f t="shared" si="114"/>
        <v>0</v>
      </c>
      <c r="F3649" s="125">
        <f t="shared" si="115"/>
        <v>0</v>
      </c>
      <c r="G3649" s="123"/>
    </row>
    <row r="3650" spans="2:7" x14ac:dyDescent="0.2">
      <c r="B3650" s="124"/>
      <c r="C3650" s="126"/>
      <c r="D3650" s="124"/>
      <c r="E3650" s="121">
        <f t="shared" si="114"/>
        <v>0</v>
      </c>
      <c r="F3650" s="125">
        <f t="shared" si="115"/>
        <v>0</v>
      </c>
      <c r="G3650" s="123"/>
    </row>
    <row r="3651" spans="2:7" x14ac:dyDescent="0.2">
      <c r="B3651" s="124"/>
      <c r="C3651" s="126"/>
      <c r="D3651" s="124"/>
      <c r="E3651" s="121">
        <f t="shared" si="114"/>
        <v>0</v>
      </c>
      <c r="F3651" s="125">
        <f t="shared" si="115"/>
        <v>0</v>
      </c>
      <c r="G3651" s="123"/>
    </row>
    <row r="3652" spans="2:7" x14ac:dyDescent="0.2">
      <c r="B3652" s="124"/>
      <c r="C3652" s="126"/>
      <c r="D3652" s="124"/>
      <c r="E3652" s="121">
        <f t="shared" si="114"/>
        <v>0</v>
      </c>
      <c r="F3652" s="125">
        <f t="shared" si="115"/>
        <v>0</v>
      </c>
      <c r="G3652" s="123"/>
    </row>
    <row r="3653" spans="2:7" x14ac:dyDescent="0.2">
      <c r="B3653" s="124"/>
      <c r="C3653" s="126"/>
      <c r="D3653" s="124"/>
      <c r="E3653" s="121">
        <f t="shared" si="114"/>
        <v>0</v>
      </c>
      <c r="F3653" s="125">
        <f t="shared" si="115"/>
        <v>0</v>
      </c>
      <c r="G3653" s="123"/>
    </row>
    <row r="3654" spans="2:7" x14ac:dyDescent="0.2">
      <c r="B3654" s="124"/>
      <c r="C3654" s="126"/>
      <c r="D3654" s="124"/>
      <c r="E3654" s="121">
        <f t="shared" si="114"/>
        <v>0</v>
      </c>
      <c r="F3654" s="125">
        <f t="shared" si="115"/>
        <v>0</v>
      </c>
      <c r="G3654" s="123"/>
    </row>
    <row r="3655" spans="2:7" x14ac:dyDescent="0.2">
      <c r="B3655" s="124"/>
      <c r="C3655" s="126"/>
      <c r="D3655" s="124"/>
      <c r="E3655" s="121">
        <f t="shared" si="114"/>
        <v>0</v>
      </c>
      <c r="F3655" s="125">
        <f t="shared" si="115"/>
        <v>0</v>
      </c>
      <c r="G3655" s="123"/>
    </row>
    <row r="3656" spans="2:7" x14ac:dyDescent="0.2">
      <c r="B3656" s="124"/>
      <c r="C3656" s="126"/>
      <c r="D3656" s="124"/>
      <c r="E3656" s="121">
        <f t="shared" si="114"/>
        <v>0</v>
      </c>
      <c r="F3656" s="125">
        <f t="shared" si="115"/>
        <v>0</v>
      </c>
      <c r="G3656" s="123"/>
    </row>
    <row r="3657" spans="2:7" x14ac:dyDescent="0.2">
      <c r="B3657" s="124"/>
      <c r="C3657" s="126"/>
      <c r="D3657" s="124"/>
      <c r="E3657" s="121">
        <f t="shared" si="114"/>
        <v>0</v>
      </c>
      <c r="F3657" s="125">
        <f t="shared" si="115"/>
        <v>0</v>
      </c>
      <c r="G3657" s="123"/>
    </row>
    <row r="3658" spans="2:7" x14ac:dyDescent="0.2">
      <c r="B3658" s="124"/>
      <c r="C3658" s="126"/>
      <c r="D3658" s="124"/>
      <c r="E3658" s="121">
        <f t="shared" si="114"/>
        <v>0</v>
      </c>
      <c r="F3658" s="125">
        <f t="shared" si="115"/>
        <v>0</v>
      </c>
      <c r="G3658" s="123"/>
    </row>
    <row r="3659" spans="2:7" x14ac:dyDescent="0.2">
      <c r="B3659" s="124"/>
      <c r="C3659" s="126"/>
      <c r="D3659" s="124"/>
      <c r="E3659" s="121">
        <f t="shared" si="114"/>
        <v>0</v>
      </c>
      <c r="F3659" s="125">
        <f t="shared" si="115"/>
        <v>0</v>
      </c>
      <c r="G3659" s="123"/>
    </row>
    <row r="3660" spans="2:7" x14ac:dyDescent="0.2">
      <c r="B3660" s="124"/>
      <c r="C3660" s="126"/>
      <c r="D3660" s="124"/>
      <c r="E3660" s="121">
        <f t="shared" si="114"/>
        <v>0</v>
      </c>
      <c r="F3660" s="125">
        <f t="shared" si="115"/>
        <v>0</v>
      </c>
      <c r="G3660" s="123"/>
    </row>
    <row r="3661" spans="2:7" x14ac:dyDescent="0.2">
      <c r="B3661" s="124"/>
      <c r="C3661" s="126"/>
      <c r="D3661" s="124"/>
      <c r="E3661" s="121">
        <f t="shared" si="114"/>
        <v>0</v>
      </c>
      <c r="F3661" s="125">
        <f t="shared" si="115"/>
        <v>0</v>
      </c>
      <c r="G3661" s="123"/>
    </row>
    <row r="3662" spans="2:7" x14ac:dyDescent="0.2">
      <c r="B3662" s="124"/>
      <c r="C3662" s="126"/>
      <c r="D3662" s="124"/>
      <c r="E3662" s="121">
        <f t="shared" si="114"/>
        <v>0</v>
      </c>
      <c r="F3662" s="125">
        <f t="shared" si="115"/>
        <v>0</v>
      </c>
      <c r="G3662" s="123"/>
    </row>
    <row r="3663" spans="2:7" x14ac:dyDescent="0.2">
      <c r="B3663" s="124"/>
      <c r="C3663" s="126"/>
      <c r="D3663" s="124"/>
      <c r="E3663" s="121">
        <f t="shared" si="114"/>
        <v>0</v>
      </c>
      <c r="F3663" s="125">
        <f t="shared" si="115"/>
        <v>0</v>
      </c>
      <c r="G3663" s="123"/>
    </row>
    <row r="3664" spans="2:7" x14ac:dyDescent="0.2">
      <c r="B3664" s="124"/>
      <c r="C3664" s="126"/>
      <c r="D3664" s="124"/>
      <c r="E3664" s="121">
        <f t="shared" si="114"/>
        <v>0</v>
      </c>
      <c r="F3664" s="125">
        <f t="shared" si="115"/>
        <v>0</v>
      </c>
      <c r="G3664" s="123"/>
    </row>
    <row r="3665" spans="2:7" x14ac:dyDescent="0.2">
      <c r="B3665" s="124"/>
      <c r="C3665" s="126"/>
      <c r="D3665" s="124"/>
      <c r="E3665" s="121">
        <f t="shared" si="114"/>
        <v>0</v>
      </c>
      <c r="F3665" s="125">
        <f t="shared" si="115"/>
        <v>0</v>
      </c>
      <c r="G3665" s="123"/>
    </row>
    <row r="3666" spans="2:7" x14ac:dyDescent="0.2">
      <c r="B3666" s="124"/>
      <c r="C3666" s="126"/>
      <c r="D3666" s="124"/>
      <c r="E3666" s="121">
        <f t="shared" si="114"/>
        <v>0</v>
      </c>
      <c r="F3666" s="125">
        <f t="shared" si="115"/>
        <v>0</v>
      </c>
      <c r="G3666" s="123"/>
    </row>
    <row r="3667" spans="2:7" x14ac:dyDescent="0.2">
      <c r="B3667" s="124"/>
      <c r="C3667" s="126"/>
      <c r="D3667" s="124"/>
      <c r="E3667" s="121">
        <f t="shared" si="114"/>
        <v>0</v>
      </c>
      <c r="F3667" s="125">
        <f t="shared" si="115"/>
        <v>0</v>
      </c>
      <c r="G3667" s="123"/>
    </row>
    <row r="3668" spans="2:7" x14ac:dyDescent="0.2">
      <c r="B3668" s="124"/>
      <c r="C3668" s="126"/>
      <c r="D3668" s="124"/>
      <c r="E3668" s="121">
        <f t="shared" si="114"/>
        <v>0</v>
      </c>
      <c r="F3668" s="125">
        <f t="shared" si="115"/>
        <v>0</v>
      </c>
      <c r="G3668" s="123"/>
    </row>
    <row r="3669" spans="2:7" x14ac:dyDescent="0.2">
      <c r="B3669" s="124"/>
      <c r="C3669" s="126"/>
      <c r="D3669" s="124"/>
      <c r="E3669" s="121">
        <f t="shared" si="114"/>
        <v>0</v>
      </c>
      <c r="F3669" s="125">
        <f t="shared" si="115"/>
        <v>0</v>
      </c>
      <c r="G3669" s="123"/>
    </row>
    <row r="3670" spans="2:7" x14ac:dyDescent="0.2">
      <c r="B3670" s="124"/>
      <c r="C3670" s="126"/>
      <c r="D3670" s="124"/>
      <c r="E3670" s="121">
        <f t="shared" si="114"/>
        <v>0</v>
      </c>
      <c r="F3670" s="125">
        <f t="shared" si="115"/>
        <v>0</v>
      </c>
      <c r="G3670" s="123"/>
    </row>
    <row r="3671" spans="2:7" x14ac:dyDescent="0.2">
      <c r="B3671" s="124"/>
      <c r="C3671" s="126"/>
      <c r="D3671" s="124"/>
      <c r="E3671" s="121">
        <f t="shared" si="114"/>
        <v>0</v>
      </c>
      <c r="F3671" s="125">
        <f t="shared" si="115"/>
        <v>0</v>
      </c>
      <c r="G3671" s="123"/>
    </row>
    <row r="3672" spans="2:7" x14ac:dyDescent="0.2">
      <c r="B3672" s="124"/>
      <c r="C3672" s="126"/>
      <c r="D3672" s="124"/>
      <c r="E3672" s="121">
        <f t="shared" si="114"/>
        <v>0</v>
      </c>
      <c r="F3672" s="125">
        <f t="shared" si="115"/>
        <v>0</v>
      </c>
      <c r="G3672" s="123"/>
    </row>
    <row r="3673" spans="2:7" x14ac:dyDescent="0.2">
      <c r="B3673" s="124"/>
      <c r="C3673" s="126"/>
      <c r="D3673" s="124"/>
      <c r="E3673" s="121">
        <f t="shared" si="114"/>
        <v>0</v>
      </c>
      <c r="F3673" s="125">
        <f t="shared" si="115"/>
        <v>0</v>
      </c>
      <c r="G3673" s="123"/>
    </row>
    <row r="3674" spans="2:7" x14ac:dyDescent="0.2">
      <c r="B3674" s="124"/>
      <c r="C3674" s="126"/>
      <c r="D3674" s="124"/>
      <c r="E3674" s="121">
        <f t="shared" si="114"/>
        <v>0</v>
      </c>
      <c r="F3674" s="125">
        <f t="shared" si="115"/>
        <v>0</v>
      </c>
      <c r="G3674" s="123"/>
    </row>
    <row r="3675" spans="2:7" x14ac:dyDescent="0.2">
      <c r="B3675" s="124"/>
      <c r="C3675" s="126"/>
      <c r="D3675" s="124"/>
      <c r="E3675" s="121">
        <f t="shared" si="114"/>
        <v>0</v>
      </c>
      <c r="F3675" s="125">
        <f t="shared" si="115"/>
        <v>0</v>
      </c>
      <c r="G3675" s="123"/>
    </row>
    <row r="3676" spans="2:7" x14ac:dyDescent="0.2">
      <c r="B3676" s="124"/>
      <c r="C3676" s="126"/>
      <c r="D3676" s="124"/>
      <c r="E3676" s="121">
        <f t="shared" si="114"/>
        <v>0</v>
      </c>
      <c r="F3676" s="125">
        <f t="shared" si="115"/>
        <v>0</v>
      </c>
      <c r="G3676" s="123"/>
    </row>
    <row r="3677" spans="2:7" x14ac:dyDescent="0.2">
      <c r="B3677" s="124"/>
      <c r="C3677" s="126"/>
      <c r="D3677" s="124"/>
      <c r="E3677" s="121">
        <f t="shared" si="114"/>
        <v>0</v>
      </c>
      <c r="F3677" s="125">
        <f t="shared" si="115"/>
        <v>0</v>
      </c>
      <c r="G3677" s="123"/>
    </row>
    <row r="3678" spans="2:7" x14ac:dyDescent="0.2">
      <c r="B3678" s="124"/>
      <c r="C3678" s="126"/>
      <c r="D3678" s="124"/>
      <c r="E3678" s="121">
        <f t="shared" si="114"/>
        <v>0</v>
      </c>
      <c r="F3678" s="125">
        <f t="shared" si="115"/>
        <v>0</v>
      </c>
      <c r="G3678" s="123"/>
    </row>
    <row r="3679" spans="2:7" x14ac:dyDescent="0.2">
      <c r="B3679" s="124"/>
      <c r="C3679" s="126"/>
      <c r="D3679" s="124"/>
      <c r="E3679" s="121">
        <f t="shared" si="114"/>
        <v>0</v>
      </c>
      <c r="F3679" s="125">
        <f t="shared" si="115"/>
        <v>0</v>
      </c>
      <c r="G3679" s="123"/>
    </row>
    <row r="3680" spans="2:7" x14ac:dyDescent="0.2">
      <c r="B3680" s="124"/>
      <c r="C3680" s="126"/>
      <c r="D3680" s="124"/>
      <c r="E3680" s="121">
        <f t="shared" si="114"/>
        <v>0</v>
      </c>
      <c r="F3680" s="125">
        <f t="shared" si="115"/>
        <v>0</v>
      </c>
      <c r="G3680" s="123"/>
    </row>
    <row r="3681" spans="2:7" x14ac:dyDescent="0.2">
      <c r="B3681" s="124"/>
      <c r="C3681" s="126"/>
      <c r="D3681" s="124"/>
      <c r="E3681" s="121">
        <f t="shared" si="114"/>
        <v>0</v>
      </c>
      <c r="F3681" s="125">
        <f t="shared" si="115"/>
        <v>0</v>
      </c>
      <c r="G3681" s="123"/>
    </row>
    <row r="3682" spans="2:7" x14ac:dyDescent="0.2">
      <c r="B3682" s="124"/>
      <c r="C3682" s="126"/>
      <c r="D3682" s="124"/>
      <c r="E3682" s="121">
        <f t="shared" si="114"/>
        <v>0</v>
      </c>
      <c r="F3682" s="125">
        <f t="shared" si="115"/>
        <v>0</v>
      </c>
      <c r="G3682" s="123"/>
    </row>
    <row r="3683" spans="2:7" x14ac:dyDescent="0.2">
      <c r="B3683" s="124"/>
      <c r="C3683" s="126"/>
      <c r="D3683" s="124"/>
      <c r="E3683" s="121">
        <f t="shared" si="114"/>
        <v>0</v>
      </c>
      <c r="F3683" s="125">
        <f t="shared" si="115"/>
        <v>0</v>
      </c>
      <c r="G3683" s="123"/>
    </row>
    <row r="3684" spans="2:7" x14ac:dyDescent="0.2">
      <c r="B3684" s="124"/>
      <c r="C3684" s="126"/>
      <c r="D3684" s="124"/>
      <c r="E3684" s="121">
        <f t="shared" si="114"/>
        <v>0</v>
      </c>
      <c r="F3684" s="125">
        <f t="shared" si="115"/>
        <v>0</v>
      </c>
      <c r="G3684" s="123"/>
    </row>
    <row r="3685" spans="2:7" x14ac:dyDescent="0.2">
      <c r="B3685" s="124"/>
      <c r="C3685" s="126"/>
      <c r="D3685" s="124"/>
      <c r="E3685" s="121">
        <f t="shared" si="114"/>
        <v>0</v>
      </c>
      <c r="F3685" s="125">
        <f t="shared" si="115"/>
        <v>0</v>
      </c>
      <c r="G3685" s="123"/>
    </row>
    <row r="3686" spans="2:7" x14ac:dyDescent="0.2">
      <c r="B3686" s="124"/>
      <c r="C3686" s="126"/>
      <c r="D3686" s="124"/>
      <c r="E3686" s="121">
        <f t="shared" si="114"/>
        <v>0</v>
      </c>
      <c r="F3686" s="125">
        <f t="shared" si="115"/>
        <v>0</v>
      </c>
      <c r="G3686" s="123"/>
    </row>
    <row r="3687" spans="2:7" x14ac:dyDescent="0.2">
      <c r="B3687" s="124"/>
      <c r="C3687" s="126"/>
      <c r="D3687" s="124"/>
      <c r="E3687" s="121">
        <f t="shared" si="114"/>
        <v>0</v>
      </c>
      <c r="F3687" s="125">
        <f t="shared" si="115"/>
        <v>0</v>
      </c>
      <c r="G3687" s="123"/>
    </row>
    <row r="3688" spans="2:7" x14ac:dyDescent="0.2">
      <c r="B3688" s="124"/>
      <c r="C3688" s="126"/>
      <c r="D3688" s="124"/>
      <c r="E3688" s="121">
        <f t="shared" si="114"/>
        <v>0</v>
      </c>
      <c r="F3688" s="125">
        <f t="shared" si="115"/>
        <v>0</v>
      </c>
      <c r="G3688" s="123"/>
    </row>
    <row r="3689" spans="2:7" x14ac:dyDescent="0.2">
      <c r="B3689" s="124"/>
      <c r="C3689" s="126"/>
      <c r="D3689" s="124"/>
      <c r="E3689" s="121">
        <f t="shared" si="114"/>
        <v>0</v>
      </c>
      <c r="F3689" s="125">
        <f t="shared" si="115"/>
        <v>0</v>
      </c>
      <c r="G3689" s="123"/>
    </row>
    <row r="3690" spans="2:7" x14ac:dyDescent="0.2">
      <c r="B3690" s="124"/>
      <c r="C3690" s="126"/>
      <c r="D3690" s="124"/>
      <c r="E3690" s="121">
        <f t="shared" si="114"/>
        <v>0</v>
      </c>
      <c r="F3690" s="125">
        <f t="shared" si="115"/>
        <v>0</v>
      </c>
      <c r="G3690" s="123"/>
    </row>
    <row r="3691" spans="2:7" x14ac:dyDescent="0.2">
      <c r="B3691" s="124"/>
      <c r="C3691" s="126"/>
      <c r="D3691" s="124"/>
      <c r="E3691" s="121">
        <f t="shared" si="114"/>
        <v>0</v>
      </c>
      <c r="F3691" s="125">
        <f t="shared" si="115"/>
        <v>0</v>
      </c>
      <c r="G3691" s="123"/>
    </row>
    <row r="3692" spans="2:7" x14ac:dyDescent="0.2">
      <c r="B3692" s="124"/>
      <c r="C3692" s="126"/>
      <c r="D3692" s="124"/>
      <c r="E3692" s="121">
        <f t="shared" si="114"/>
        <v>0</v>
      </c>
      <c r="F3692" s="125">
        <f t="shared" si="115"/>
        <v>0</v>
      </c>
      <c r="G3692" s="123"/>
    </row>
    <row r="3693" spans="2:7" x14ac:dyDescent="0.2">
      <c r="B3693" s="124"/>
      <c r="C3693" s="126"/>
      <c r="D3693" s="124"/>
      <c r="E3693" s="121">
        <f t="shared" si="114"/>
        <v>0</v>
      </c>
      <c r="F3693" s="125">
        <f t="shared" si="115"/>
        <v>0</v>
      </c>
      <c r="G3693" s="123"/>
    </row>
    <row r="3694" spans="2:7" x14ac:dyDescent="0.2">
      <c r="B3694" s="124"/>
      <c r="C3694" s="126"/>
      <c r="D3694" s="124"/>
      <c r="E3694" s="121">
        <f t="shared" si="114"/>
        <v>0</v>
      </c>
      <c r="F3694" s="125">
        <f t="shared" si="115"/>
        <v>0</v>
      </c>
      <c r="G3694" s="123"/>
    </row>
    <row r="3695" spans="2:7" x14ac:dyDescent="0.2">
      <c r="B3695" s="124"/>
      <c r="C3695" s="126"/>
      <c r="D3695" s="124"/>
      <c r="E3695" s="121">
        <f t="shared" si="114"/>
        <v>0</v>
      </c>
      <c r="F3695" s="125">
        <f t="shared" si="115"/>
        <v>0</v>
      </c>
      <c r="G3695" s="123"/>
    </row>
    <row r="3696" spans="2:7" x14ac:dyDescent="0.2">
      <c r="B3696" s="124"/>
      <c r="C3696" s="126"/>
      <c r="D3696" s="124"/>
      <c r="E3696" s="121">
        <f t="shared" si="114"/>
        <v>0</v>
      </c>
      <c r="F3696" s="125">
        <f t="shared" si="115"/>
        <v>0</v>
      </c>
      <c r="G3696" s="123"/>
    </row>
    <row r="3697" spans="2:7" x14ac:dyDescent="0.2">
      <c r="B3697" s="124"/>
      <c r="C3697" s="126"/>
      <c r="D3697" s="124"/>
      <c r="E3697" s="121">
        <f t="shared" si="114"/>
        <v>0</v>
      </c>
      <c r="F3697" s="125">
        <f t="shared" si="115"/>
        <v>0</v>
      </c>
      <c r="G3697" s="123"/>
    </row>
    <row r="3698" spans="2:7" x14ac:dyDescent="0.2">
      <c r="B3698" s="124"/>
      <c r="C3698" s="126"/>
      <c r="D3698" s="124"/>
      <c r="E3698" s="121">
        <f t="shared" si="114"/>
        <v>0</v>
      </c>
      <c r="F3698" s="125">
        <f t="shared" si="115"/>
        <v>0</v>
      </c>
      <c r="G3698" s="123"/>
    </row>
    <row r="3699" spans="2:7" x14ac:dyDescent="0.2">
      <c r="B3699" s="124"/>
      <c r="C3699" s="126"/>
      <c r="D3699" s="124"/>
      <c r="E3699" s="121">
        <f t="shared" si="114"/>
        <v>0</v>
      </c>
      <c r="F3699" s="125">
        <f t="shared" si="115"/>
        <v>0</v>
      </c>
      <c r="G3699" s="123"/>
    </row>
    <row r="3700" spans="2:7" x14ac:dyDescent="0.2">
      <c r="B3700" s="124"/>
      <c r="C3700" s="126"/>
      <c r="D3700" s="124"/>
      <c r="E3700" s="121">
        <f t="shared" si="114"/>
        <v>0</v>
      </c>
      <c r="F3700" s="125">
        <f t="shared" si="115"/>
        <v>0</v>
      </c>
      <c r="G3700" s="123"/>
    </row>
    <row r="3701" spans="2:7" x14ac:dyDescent="0.2">
      <c r="B3701" s="124"/>
      <c r="C3701" s="126"/>
      <c r="D3701" s="124"/>
      <c r="E3701" s="121">
        <f t="shared" ref="E3701:E3764" si="116">IFERROR(VLOOKUP(C3701,GILookup,2,FALSE),0)</f>
        <v>0</v>
      </c>
      <c r="F3701" s="125">
        <f t="shared" ref="F3701:F3764" si="117">SUM(E3701*D3701)</f>
        <v>0</v>
      </c>
      <c r="G3701" s="123"/>
    </row>
    <row r="3702" spans="2:7" x14ac:dyDescent="0.2">
      <c r="B3702" s="124"/>
      <c r="C3702" s="126"/>
      <c r="D3702" s="124"/>
      <c r="E3702" s="121">
        <f t="shared" si="116"/>
        <v>0</v>
      </c>
      <c r="F3702" s="125">
        <f t="shared" si="117"/>
        <v>0</v>
      </c>
      <c r="G3702" s="123"/>
    </row>
    <row r="3703" spans="2:7" x14ac:dyDescent="0.2">
      <c r="B3703" s="124"/>
      <c r="C3703" s="126"/>
      <c r="D3703" s="124"/>
      <c r="E3703" s="121">
        <f t="shared" si="116"/>
        <v>0</v>
      </c>
      <c r="F3703" s="125">
        <f t="shared" si="117"/>
        <v>0</v>
      </c>
      <c r="G3703" s="123"/>
    </row>
    <row r="3704" spans="2:7" x14ac:dyDescent="0.2">
      <c r="B3704" s="124"/>
      <c r="C3704" s="126"/>
      <c r="D3704" s="124"/>
      <c r="E3704" s="121">
        <f t="shared" si="116"/>
        <v>0</v>
      </c>
      <c r="F3704" s="125">
        <f t="shared" si="117"/>
        <v>0</v>
      </c>
      <c r="G3704" s="123"/>
    </row>
    <row r="3705" spans="2:7" x14ac:dyDescent="0.2">
      <c r="B3705" s="124"/>
      <c r="C3705" s="126"/>
      <c r="D3705" s="124"/>
      <c r="E3705" s="121">
        <f t="shared" si="116"/>
        <v>0</v>
      </c>
      <c r="F3705" s="125">
        <f t="shared" si="117"/>
        <v>0</v>
      </c>
      <c r="G3705" s="123"/>
    </row>
    <row r="3706" spans="2:7" x14ac:dyDescent="0.2">
      <c r="B3706" s="124"/>
      <c r="C3706" s="126"/>
      <c r="D3706" s="124"/>
      <c r="E3706" s="121">
        <f t="shared" si="116"/>
        <v>0</v>
      </c>
      <c r="F3706" s="125">
        <f t="shared" si="117"/>
        <v>0</v>
      </c>
      <c r="G3706" s="123"/>
    </row>
    <row r="3707" spans="2:7" x14ac:dyDescent="0.2">
      <c r="B3707" s="124"/>
      <c r="C3707" s="126"/>
      <c r="D3707" s="124"/>
      <c r="E3707" s="121">
        <f t="shared" si="116"/>
        <v>0</v>
      </c>
      <c r="F3707" s="125">
        <f t="shared" si="117"/>
        <v>0</v>
      </c>
      <c r="G3707" s="123"/>
    </row>
    <row r="3708" spans="2:7" x14ac:dyDescent="0.2">
      <c r="B3708" s="124"/>
      <c r="C3708" s="126"/>
      <c r="D3708" s="124"/>
      <c r="E3708" s="121">
        <f t="shared" si="116"/>
        <v>0</v>
      </c>
      <c r="F3708" s="125">
        <f t="shared" si="117"/>
        <v>0</v>
      </c>
      <c r="G3708" s="123"/>
    </row>
    <row r="3709" spans="2:7" x14ac:dyDescent="0.2">
      <c r="B3709" s="124"/>
      <c r="C3709" s="126"/>
      <c r="D3709" s="124"/>
      <c r="E3709" s="121">
        <f t="shared" si="116"/>
        <v>0</v>
      </c>
      <c r="F3709" s="125">
        <f t="shared" si="117"/>
        <v>0</v>
      </c>
      <c r="G3709" s="123"/>
    </row>
    <row r="3710" spans="2:7" x14ac:dyDescent="0.2">
      <c r="B3710" s="124"/>
      <c r="C3710" s="126"/>
      <c r="D3710" s="124"/>
      <c r="E3710" s="121">
        <f t="shared" si="116"/>
        <v>0</v>
      </c>
      <c r="F3710" s="125">
        <f t="shared" si="117"/>
        <v>0</v>
      </c>
      <c r="G3710" s="123"/>
    </row>
    <row r="3711" spans="2:7" x14ac:dyDescent="0.2">
      <c r="B3711" s="124"/>
      <c r="C3711" s="126"/>
      <c r="D3711" s="124"/>
      <c r="E3711" s="121">
        <f t="shared" si="116"/>
        <v>0</v>
      </c>
      <c r="F3711" s="125">
        <f t="shared" si="117"/>
        <v>0</v>
      </c>
      <c r="G3711" s="123"/>
    </row>
    <row r="3712" spans="2:7" x14ac:dyDescent="0.2">
      <c r="B3712" s="124"/>
      <c r="C3712" s="126"/>
      <c r="D3712" s="124"/>
      <c r="E3712" s="121">
        <f t="shared" si="116"/>
        <v>0</v>
      </c>
      <c r="F3712" s="125">
        <f t="shared" si="117"/>
        <v>0</v>
      </c>
      <c r="G3712" s="123"/>
    </row>
    <row r="3713" spans="2:7" x14ac:dyDescent="0.2">
      <c r="B3713" s="124"/>
      <c r="C3713" s="126"/>
      <c r="D3713" s="124"/>
      <c r="E3713" s="121">
        <f t="shared" si="116"/>
        <v>0</v>
      </c>
      <c r="F3713" s="125">
        <f t="shared" si="117"/>
        <v>0</v>
      </c>
      <c r="G3713" s="123"/>
    </row>
    <row r="3714" spans="2:7" x14ac:dyDescent="0.2">
      <c r="B3714" s="124"/>
      <c r="C3714" s="126"/>
      <c r="D3714" s="124"/>
      <c r="E3714" s="121">
        <f t="shared" si="116"/>
        <v>0</v>
      </c>
      <c r="F3714" s="125">
        <f t="shared" si="117"/>
        <v>0</v>
      </c>
      <c r="G3714" s="123"/>
    </row>
    <row r="3715" spans="2:7" x14ac:dyDescent="0.2">
      <c r="B3715" s="124"/>
      <c r="C3715" s="126"/>
      <c r="D3715" s="124"/>
      <c r="E3715" s="121">
        <f t="shared" si="116"/>
        <v>0</v>
      </c>
      <c r="F3715" s="125">
        <f t="shared" si="117"/>
        <v>0</v>
      </c>
      <c r="G3715" s="123"/>
    </row>
    <row r="3716" spans="2:7" x14ac:dyDescent="0.2">
      <c r="B3716" s="124"/>
      <c r="C3716" s="126"/>
      <c r="D3716" s="124"/>
      <c r="E3716" s="121">
        <f t="shared" si="116"/>
        <v>0</v>
      </c>
      <c r="F3716" s="125">
        <f t="shared" si="117"/>
        <v>0</v>
      </c>
      <c r="G3716" s="123"/>
    </row>
    <row r="3717" spans="2:7" x14ac:dyDescent="0.2">
      <c r="B3717" s="124"/>
      <c r="C3717" s="126"/>
      <c r="D3717" s="124"/>
      <c r="E3717" s="121">
        <f t="shared" si="116"/>
        <v>0</v>
      </c>
      <c r="F3717" s="125">
        <f t="shared" si="117"/>
        <v>0</v>
      </c>
      <c r="G3717" s="123"/>
    </row>
    <row r="3718" spans="2:7" x14ac:dyDescent="0.2">
      <c r="B3718" s="124"/>
      <c r="C3718" s="126"/>
      <c r="D3718" s="124"/>
      <c r="E3718" s="121">
        <f t="shared" si="116"/>
        <v>0</v>
      </c>
      <c r="F3718" s="125">
        <f t="shared" si="117"/>
        <v>0</v>
      </c>
      <c r="G3718" s="123"/>
    </row>
    <row r="3719" spans="2:7" x14ac:dyDescent="0.2">
      <c r="B3719" s="124"/>
      <c r="C3719" s="126"/>
      <c r="D3719" s="124"/>
      <c r="E3719" s="121">
        <f t="shared" si="116"/>
        <v>0</v>
      </c>
      <c r="F3719" s="125">
        <f t="shared" si="117"/>
        <v>0</v>
      </c>
      <c r="G3719" s="123"/>
    </row>
    <row r="3720" spans="2:7" x14ac:dyDescent="0.2">
      <c r="B3720" s="124"/>
      <c r="C3720" s="126"/>
      <c r="D3720" s="124"/>
      <c r="E3720" s="121">
        <f t="shared" si="116"/>
        <v>0</v>
      </c>
      <c r="F3720" s="125">
        <f t="shared" si="117"/>
        <v>0</v>
      </c>
      <c r="G3720" s="123"/>
    </row>
    <row r="3721" spans="2:7" x14ac:dyDescent="0.2">
      <c r="B3721" s="124"/>
      <c r="C3721" s="126"/>
      <c r="D3721" s="124"/>
      <c r="E3721" s="121">
        <f t="shared" si="116"/>
        <v>0</v>
      </c>
      <c r="F3721" s="125">
        <f t="shared" si="117"/>
        <v>0</v>
      </c>
      <c r="G3721" s="123"/>
    </row>
    <row r="3722" spans="2:7" x14ac:dyDescent="0.2">
      <c r="B3722" s="124"/>
      <c r="C3722" s="126"/>
      <c r="D3722" s="124"/>
      <c r="E3722" s="121">
        <f t="shared" si="116"/>
        <v>0</v>
      </c>
      <c r="F3722" s="125">
        <f t="shared" si="117"/>
        <v>0</v>
      </c>
      <c r="G3722" s="123"/>
    </row>
    <row r="3723" spans="2:7" x14ac:dyDescent="0.2">
      <c r="B3723" s="124"/>
      <c r="C3723" s="126"/>
      <c r="D3723" s="124"/>
      <c r="E3723" s="121">
        <f t="shared" si="116"/>
        <v>0</v>
      </c>
      <c r="F3723" s="125">
        <f t="shared" si="117"/>
        <v>0</v>
      </c>
      <c r="G3723" s="123"/>
    </row>
    <row r="3724" spans="2:7" x14ac:dyDescent="0.2">
      <c r="B3724" s="124"/>
      <c r="C3724" s="126"/>
      <c r="D3724" s="124"/>
      <c r="E3724" s="121">
        <f t="shared" si="116"/>
        <v>0</v>
      </c>
      <c r="F3724" s="125">
        <f t="shared" si="117"/>
        <v>0</v>
      </c>
      <c r="G3724" s="123"/>
    </row>
    <row r="3725" spans="2:7" x14ac:dyDescent="0.2">
      <c r="B3725" s="124"/>
      <c r="C3725" s="126"/>
      <c r="D3725" s="124"/>
      <c r="E3725" s="121">
        <f t="shared" si="116"/>
        <v>0</v>
      </c>
      <c r="F3725" s="125">
        <f t="shared" si="117"/>
        <v>0</v>
      </c>
      <c r="G3725" s="123"/>
    </row>
    <row r="3726" spans="2:7" x14ac:dyDescent="0.2">
      <c r="B3726" s="124"/>
      <c r="C3726" s="126"/>
      <c r="D3726" s="124"/>
      <c r="E3726" s="121">
        <f t="shared" si="116"/>
        <v>0</v>
      </c>
      <c r="F3726" s="125">
        <f t="shared" si="117"/>
        <v>0</v>
      </c>
      <c r="G3726" s="123"/>
    </row>
    <row r="3727" spans="2:7" x14ac:dyDescent="0.2">
      <c r="B3727" s="124"/>
      <c r="C3727" s="126"/>
      <c r="D3727" s="124"/>
      <c r="E3727" s="121">
        <f t="shared" si="116"/>
        <v>0</v>
      </c>
      <c r="F3727" s="125">
        <f t="shared" si="117"/>
        <v>0</v>
      </c>
      <c r="G3727" s="123"/>
    </row>
    <row r="3728" spans="2:7" x14ac:dyDescent="0.2">
      <c r="B3728" s="124"/>
      <c r="C3728" s="126"/>
      <c r="D3728" s="124"/>
      <c r="E3728" s="121">
        <f t="shared" si="116"/>
        <v>0</v>
      </c>
      <c r="F3728" s="125">
        <f t="shared" si="117"/>
        <v>0</v>
      </c>
      <c r="G3728" s="123"/>
    </row>
    <row r="3729" spans="2:7" x14ac:dyDescent="0.2">
      <c r="B3729" s="124"/>
      <c r="C3729" s="126"/>
      <c r="D3729" s="124"/>
      <c r="E3729" s="121">
        <f t="shared" si="116"/>
        <v>0</v>
      </c>
      <c r="F3729" s="125">
        <f t="shared" si="117"/>
        <v>0</v>
      </c>
      <c r="G3729" s="123"/>
    </row>
    <row r="3730" spans="2:7" x14ac:dyDescent="0.2">
      <c r="B3730" s="124"/>
      <c r="C3730" s="126"/>
      <c r="D3730" s="124"/>
      <c r="E3730" s="121">
        <f t="shared" si="116"/>
        <v>0</v>
      </c>
      <c r="F3730" s="125">
        <f t="shared" si="117"/>
        <v>0</v>
      </c>
      <c r="G3730" s="123"/>
    </row>
    <row r="3731" spans="2:7" x14ac:dyDescent="0.2">
      <c r="B3731" s="124"/>
      <c r="C3731" s="126"/>
      <c r="D3731" s="124"/>
      <c r="E3731" s="121">
        <f t="shared" si="116"/>
        <v>0</v>
      </c>
      <c r="F3731" s="125">
        <f t="shared" si="117"/>
        <v>0</v>
      </c>
      <c r="G3731" s="123"/>
    </row>
    <row r="3732" spans="2:7" x14ac:dyDescent="0.2">
      <c r="B3732" s="124"/>
      <c r="C3732" s="126"/>
      <c r="D3732" s="124"/>
      <c r="E3732" s="121">
        <f t="shared" si="116"/>
        <v>0</v>
      </c>
      <c r="F3732" s="125">
        <f t="shared" si="117"/>
        <v>0</v>
      </c>
      <c r="G3732" s="123"/>
    </row>
    <row r="3733" spans="2:7" x14ac:dyDescent="0.2">
      <c r="B3733" s="124"/>
      <c r="C3733" s="126"/>
      <c r="D3733" s="124"/>
      <c r="E3733" s="121">
        <f t="shared" si="116"/>
        <v>0</v>
      </c>
      <c r="F3733" s="125">
        <f t="shared" si="117"/>
        <v>0</v>
      </c>
      <c r="G3733" s="123"/>
    </row>
    <row r="3734" spans="2:7" x14ac:dyDescent="0.2">
      <c r="B3734" s="124"/>
      <c r="C3734" s="126"/>
      <c r="D3734" s="124"/>
      <c r="E3734" s="121">
        <f t="shared" si="116"/>
        <v>0</v>
      </c>
      <c r="F3734" s="125">
        <f t="shared" si="117"/>
        <v>0</v>
      </c>
      <c r="G3734" s="123"/>
    </row>
    <row r="3735" spans="2:7" x14ac:dyDescent="0.2">
      <c r="B3735" s="124"/>
      <c r="C3735" s="126"/>
      <c r="D3735" s="124"/>
      <c r="E3735" s="121">
        <f t="shared" si="116"/>
        <v>0</v>
      </c>
      <c r="F3735" s="125">
        <f t="shared" si="117"/>
        <v>0</v>
      </c>
      <c r="G3735" s="123"/>
    </row>
    <row r="3736" spans="2:7" x14ac:dyDescent="0.2">
      <c r="B3736" s="124"/>
      <c r="C3736" s="126"/>
      <c r="D3736" s="124"/>
      <c r="E3736" s="121">
        <f t="shared" si="116"/>
        <v>0</v>
      </c>
      <c r="F3736" s="125">
        <f t="shared" si="117"/>
        <v>0</v>
      </c>
      <c r="G3736" s="123"/>
    </row>
    <row r="3737" spans="2:7" x14ac:dyDescent="0.2">
      <c r="B3737" s="124"/>
      <c r="C3737" s="126"/>
      <c r="D3737" s="124"/>
      <c r="E3737" s="121">
        <f t="shared" si="116"/>
        <v>0</v>
      </c>
      <c r="F3737" s="125">
        <f t="shared" si="117"/>
        <v>0</v>
      </c>
      <c r="G3737" s="123"/>
    </row>
    <row r="3738" spans="2:7" x14ac:dyDescent="0.2">
      <c r="B3738" s="124"/>
      <c r="C3738" s="126"/>
      <c r="D3738" s="124"/>
      <c r="E3738" s="121">
        <f t="shared" si="116"/>
        <v>0</v>
      </c>
      <c r="F3738" s="125">
        <f t="shared" si="117"/>
        <v>0</v>
      </c>
      <c r="G3738" s="123"/>
    </row>
    <row r="3739" spans="2:7" x14ac:dyDescent="0.2">
      <c r="B3739" s="124"/>
      <c r="C3739" s="126"/>
      <c r="D3739" s="124"/>
      <c r="E3739" s="121">
        <f t="shared" si="116"/>
        <v>0</v>
      </c>
      <c r="F3739" s="125">
        <f t="shared" si="117"/>
        <v>0</v>
      </c>
      <c r="G3739" s="123"/>
    </row>
    <row r="3740" spans="2:7" x14ac:dyDescent="0.2">
      <c r="B3740" s="124"/>
      <c r="C3740" s="126"/>
      <c r="D3740" s="124"/>
      <c r="E3740" s="121">
        <f t="shared" si="116"/>
        <v>0</v>
      </c>
      <c r="F3740" s="125">
        <f t="shared" si="117"/>
        <v>0</v>
      </c>
      <c r="G3740" s="123"/>
    </row>
    <row r="3741" spans="2:7" x14ac:dyDescent="0.2">
      <c r="B3741" s="124"/>
      <c r="C3741" s="126"/>
      <c r="D3741" s="124"/>
      <c r="E3741" s="121">
        <f t="shared" si="116"/>
        <v>0</v>
      </c>
      <c r="F3741" s="125">
        <f t="shared" si="117"/>
        <v>0</v>
      </c>
      <c r="G3741" s="123"/>
    </row>
    <row r="3742" spans="2:7" x14ac:dyDescent="0.2">
      <c r="B3742" s="124"/>
      <c r="C3742" s="126"/>
      <c r="D3742" s="124"/>
      <c r="E3742" s="121">
        <f t="shared" si="116"/>
        <v>0</v>
      </c>
      <c r="F3742" s="125">
        <f t="shared" si="117"/>
        <v>0</v>
      </c>
      <c r="G3742" s="123"/>
    </row>
    <row r="3743" spans="2:7" x14ac:dyDescent="0.2">
      <c r="B3743" s="124"/>
      <c r="C3743" s="126"/>
      <c r="D3743" s="124"/>
      <c r="E3743" s="121">
        <f t="shared" si="116"/>
        <v>0</v>
      </c>
      <c r="F3743" s="125">
        <f t="shared" si="117"/>
        <v>0</v>
      </c>
      <c r="G3743" s="123"/>
    </row>
    <row r="3744" spans="2:7" x14ac:dyDescent="0.2">
      <c r="B3744" s="124"/>
      <c r="C3744" s="126"/>
      <c r="D3744" s="124"/>
      <c r="E3744" s="121">
        <f t="shared" si="116"/>
        <v>0</v>
      </c>
      <c r="F3744" s="125">
        <f t="shared" si="117"/>
        <v>0</v>
      </c>
      <c r="G3744" s="123"/>
    </row>
    <row r="3745" spans="2:7" x14ac:dyDescent="0.2">
      <c r="B3745" s="124"/>
      <c r="C3745" s="126"/>
      <c r="D3745" s="124"/>
      <c r="E3745" s="121">
        <f t="shared" si="116"/>
        <v>0</v>
      </c>
      <c r="F3745" s="125">
        <f t="shared" si="117"/>
        <v>0</v>
      </c>
      <c r="G3745" s="123"/>
    </row>
    <row r="3746" spans="2:7" x14ac:dyDescent="0.2">
      <c r="B3746" s="124"/>
      <c r="C3746" s="126"/>
      <c r="D3746" s="124"/>
      <c r="E3746" s="121">
        <f t="shared" si="116"/>
        <v>0</v>
      </c>
      <c r="F3746" s="125">
        <f t="shared" si="117"/>
        <v>0</v>
      </c>
      <c r="G3746" s="123"/>
    </row>
    <row r="3747" spans="2:7" x14ac:dyDescent="0.2">
      <c r="B3747" s="124"/>
      <c r="C3747" s="126"/>
      <c r="D3747" s="124"/>
      <c r="E3747" s="121">
        <f t="shared" si="116"/>
        <v>0</v>
      </c>
      <c r="F3747" s="125">
        <f t="shared" si="117"/>
        <v>0</v>
      </c>
      <c r="G3747" s="123"/>
    </row>
    <row r="3748" spans="2:7" x14ac:dyDescent="0.2">
      <c r="B3748" s="124"/>
      <c r="C3748" s="126"/>
      <c r="D3748" s="124"/>
      <c r="E3748" s="121">
        <f t="shared" si="116"/>
        <v>0</v>
      </c>
      <c r="F3748" s="125">
        <f t="shared" si="117"/>
        <v>0</v>
      </c>
      <c r="G3748" s="123"/>
    </row>
    <row r="3749" spans="2:7" x14ac:dyDescent="0.2">
      <c r="B3749" s="124"/>
      <c r="C3749" s="126"/>
      <c r="D3749" s="124"/>
      <c r="E3749" s="121">
        <f t="shared" si="116"/>
        <v>0</v>
      </c>
      <c r="F3749" s="125">
        <f t="shared" si="117"/>
        <v>0</v>
      </c>
      <c r="G3749" s="123"/>
    </row>
    <row r="3750" spans="2:7" x14ac:dyDescent="0.2">
      <c r="B3750" s="124"/>
      <c r="C3750" s="126"/>
      <c r="D3750" s="124"/>
      <c r="E3750" s="121">
        <f t="shared" si="116"/>
        <v>0</v>
      </c>
      <c r="F3750" s="125">
        <f t="shared" si="117"/>
        <v>0</v>
      </c>
      <c r="G3750" s="123"/>
    </row>
    <row r="3751" spans="2:7" x14ac:dyDescent="0.2">
      <c r="B3751" s="124"/>
      <c r="C3751" s="126"/>
      <c r="D3751" s="124"/>
      <c r="E3751" s="121">
        <f t="shared" si="116"/>
        <v>0</v>
      </c>
      <c r="F3751" s="125">
        <f t="shared" si="117"/>
        <v>0</v>
      </c>
      <c r="G3751" s="123"/>
    </row>
    <row r="3752" spans="2:7" x14ac:dyDescent="0.2">
      <c r="B3752" s="124"/>
      <c r="C3752" s="126"/>
      <c r="D3752" s="124"/>
      <c r="E3752" s="121">
        <f t="shared" si="116"/>
        <v>0</v>
      </c>
      <c r="F3752" s="125">
        <f t="shared" si="117"/>
        <v>0</v>
      </c>
      <c r="G3752" s="123"/>
    </row>
    <row r="3753" spans="2:7" x14ac:dyDescent="0.2">
      <c r="B3753" s="124"/>
      <c r="C3753" s="126"/>
      <c r="D3753" s="124"/>
      <c r="E3753" s="121">
        <f t="shared" si="116"/>
        <v>0</v>
      </c>
      <c r="F3753" s="125">
        <f t="shared" si="117"/>
        <v>0</v>
      </c>
      <c r="G3753" s="123"/>
    </row>
    <row r="3754" spans="2:7" x14ac:dyDescent="0.2">
      <c r="B3754" s="124"/>
      <c r="C3754" s="126"/>
      <c r="D3754" s="124"/>
      <c r="E3754" s="121">
        <f t="shared" si="116"/>
        <v>0</v>
      </c>
      <c r="F3754" s="125">
        <f t="shared" si="117"/>
        <v>0</v>
      </c>
      <c r="G3754" s="123"/>
    </row>
    <row r="3755" spans="2:7" x14ac:dyDescent="0.2">
      <c r="B3755" s="124"/>
      <c r="C3755" s="126"/>
      <c r="D3755" s="124"/>
      <c r="E3755" s="121">
        <f t="shared" si="116"/>
        <v>0</v>
      </c>
      <c r="F3755" s="125">
        <f t="shared" si="117"/>
        <v>0</v>
      </c>
      <c r="G3755" s="123"/>
    </row>
    <row r="3756" spans="2:7" x14ac:dyDescent="0.2">
      <c r="B3756" s="124"/>
      <c r="C3756" s="126"/>
      <c r="D3756" s="124"/>
      <c r="E3756" s="121">
        <f t="shared" si="116"/>
        <v>0</v>
      </c>
      <c r="F3756" s="125">
        <f t="shared" si="117"/>
        <v>0</v>
      </c>
      <c r="G3756" s="123"/>
    </row>
    <row r="3757" spans="2:7" x14ac:dyDescent="0.2">
      <c r="B3757" s="124"/>
      <c r="C3757" s="126"/>
      <c r="D3757" s="124"/>
      <c r="E3757" s="121">
        <f t="shared" si="116"/>
        <v>0</v>
      </c>
      <c r="F3757" s="125">
        <f t="shared" si="117"/>
        <v>0</v>
      </c>
      <c r="G3757" s="123"/>
    </row>
    <row r="3758" spans="2:7" x14ac:dyDescent="0.2">
      <c r="B3758" s="124"/>
      <c r="C3758" s="126"/>
      <c r="D3758" s="124"/>
      <c r="E3758" s="121">
        <f t="shared" si="116"/>
        <v>0</v>
      </c>
      <c r="F3758" s="125">
        <f t="shared" si="117"/>
        <v>0</v>
      </c>
      <c r="G3758" s="123"/>
    </row>
    <row r="3759" spans="2:7" x14ac:dyDescent="0.2">
      <c r="B3759" s="124"/>
      <c r="C3759" s="126"/>
      <c r="D3759" s="124"/>
      <c r="E3759" s="121">
        <f t="shared" si="116"/>
        <v>0</v>
      </c>
      <c r="F3759" s="125">
        <f t="shared" si="117"/>
        <v>0</v>
      </c>
      <c r="G3759" s="123"/>
    </row>
    <row r="3760" spans="2:7" x14ac:dyDescent="0.2">
      <c r="B3760" s="124"/>
      <c r="C3760" s="126"/>
      <c r="D3760" s="124"/>
      <c r="E3760" s="121">
        <f t="shared" si="116"/>
        <v>0</v>
      </c>
      <c r="F3760" s="125">
        <f t="shared" si="117"/>
        <v>0</v>
      </c>
      <c r="G3760" s="123"/>
    </row>
    <row r="3761" spans="2:7" x14ac:dyDescent="0.2">
      <c r="B3761" s="124"/>
      <c r="C3761" s="126"/>
      <c r="D3761" s="124"/>
      <c r="E3761" s="121">
        <f t="shared" si="116"/>
        <v>0</v>
      </c>
      <c r="F3761" s="125">
        <f t="shared" si="117"/>
        <v>0</v>
      </c>
      <c r="G3761" s="123"/>
    </row>
    <row r="3762" spans="2:7" x14ac:dyDescent="0.2">
      <c r="B3762" s="124"/>
      <c r="C3762" s="126"/>
      <c r="D3762" s="124"/>
      <c r="E3762" s="121">
        <f t="shared" si="116"/>
        <v>0</v>
      </c>
      <c r="F3762" s="125">
        <f t="shared" si="117"/>
        <v>0</v>
      </c>
      <c r="G3762" s="123"/>
    </row>
    <row r="3763" spans="2:7" x14ac:dyDescent="0.2">
      <c r="B3763" s="124"/>
      <c r="C3763" s="126"/>
      <c r="D3763" s="124"/>
      <c r="E3763" s="121">
        <f t="shared" si="116"/>
        <v>0</v>
      </c>
      <c r="F3763" s="125">
        <f t="shared" si="117"/>
        <v>0</v>
      </c>
      <c r="G3763" s="123"/>
    </row>
    <row r="3764" spans="2:7" x14ac:dyDescent="0.2">
      <c r="B3764" s="124"/>
      <c r="C3764" s="126"/>
      <c r="D3764" s="124"/>
      <c r="E3764" s="121">
        <f t="shared" si="116"/>
        <v>0</v>
      </c>
      <c r="F3764" s="125">
        <f t="shared" si="117"/>
        <v>0</v>
      </c>
      <c r="G3764" s="123"/>
    </row>
    <row r="3765" spans="2:7" x14ac:dyDescent="0.2">
      <c r="B3765" s="124"/>
      <c r="C3765" s="126"/>
      <c r="D3765" s="124"/>
      <c r="E3765" s="121">
        <f t="shared" ref="E3765:E3828" si="118">IFERROR(VLOOKUP(C3765,GILookup,2,FALSE),0)</f>
        <v>0</v>
      </c>
      <c r="F3765" s="125">
        <f t="shared" ref="F3765:F3828" si="119">SUM(E3765*D3765)</f>
        <v>0</v>
      </c>
      <c r="G3765" s="123"/>
    </row>
    <row r="3766" spans="2:7" x14ac:dyDescent="0.2">
      <c r="B3766" s="124"/>
      <c r="C3766" s="126"/>
      <c r="D3766" s="124"/>
      <c r="E3766" s="121">
        <f t="shared" si="118"/>
        <v>0</v>
      </c>
      <c r="F3766" s="125">
        <f t="shared" si="119"/>
        <v>0</v>
      </c>
      <c r="G3766" s="123"/>
    </row>
    <row r="3767" spans="2:7" x14ac:dyDescent="0.2">
      <c r="B3767" s="124"/>
      <c r="C3767" s="126"/>
      <c r="D3767" s="124"/>
      <c r="E3767" s="121">
        <f t="shared" si="118"/>
        <v>0</v>
      </c>
      <c r="F3767" s="125">
        <f t="shared" si="119"/>
        <v>0</v>
      </c>
      <c r="G3767" s="123"/>
    </row>
    <row r="3768" spans="2:7" x14ac:dyDescent="0.2">
      <c r="B3768" s="124"/>
      <c r="C3768" s="126"/>
      <c r="D3768" s="124"/>
      <c r="E3768" s="121">
        <f t="shared" si="118"/>
        <v>0</v>
      </c>
      <c r="F3768" s="125">
        <f t="shared" si="119"/>
        <v>0</v>
      </c>
      <c r="G3768" s="123"/>
    </row>
    <row r="3769" spans="2:7" x14ac:dyDescent="0.2">
      <c r="B3769" s="124"/>
      <c r="C3769" s="126"/>
      <c r="D3769" s="124"/>
      <c r="E3769" s="121">
        <f t="shared" si="118"/>
        <v>0</v>
      </c>
      <c r="F3769" s="125">
        <f t="shared" si="119"/>
        <v>0</v>
      </c>
      <c r="G3769" s="123"/>
    </row>
    <row r="3770" spans="2:7" x14ac:dyDescent="0.2">
      <c r="B3770" s="124"/>
      <c r="C3770" s="126"/>
      <c r="D3770" s="124"/>
      <c r="E3770" s="121">
        <f t="shared" si="118"/>
        <v>0</v>
      </c>
      <c r="F3770" s="125">
        <f t="shared" si="119"/>
        <v>0</v>
      </c>
      <c r="G3770" s="123"/>
    </row>
    <row r="3771" spans="2:7" x14ac:dyDescent="0.2">
      <c r="B3771" s="124"/>
      <c r="C3771" s="126"/>
      <c r="D3771" s="124"/>
      <c r="E3771" s="121">
        <f t="shared" si="118"/>
        <v>0</v>
      </c>
      <c r="F3771" s="125">
        <f t="shared" si="119"/>
        <v>0</v>
      </c>
      <c r="G3771" s="123"/>
    </row>
    <row r="3772" spans="2:7" x14ac:dyDescent="0.2">
      <c r="B3772" s="124"/>
      <c r="C3772" s="126"/>
      <c r="D3772" s="124"/>
      <c r="E3772" s="121">
        <f t="shared" si="118"/>
        <v>0</v>
      </c>
      <c r="F3772" s="125">
        <f t="shared" si="119"/>
        <v>0</v>
      </c>
      <c r="G3772" s="123"/>
    </row>
    <row r="3773" spans="2:7" x14ac:dyDescent="0.2">
      <c r="B3773" s="124"/>
      <c r="C3773" s="126"/>
      <c r="D3773" s="124"/>
      <c r="E3773" s="121">
        <f t="shared" si="118"/>
        <v>0</v>
      </c>
      <c r="F3773" s="125">
        <f t="shared" si="119"/>
        <v>0</v>
      </c>
      <c r="G3773" s="123"/>
    </row>
    <row r="3774" spans="2:7" x14ac:dyDescent="0.2">
      <c r="B3774" s="124"/>
      <c r="C3774" s="126"/>
      <c r="D3774" s="124"/>
      <c r="E3774" s="121">
        <f t="shared" si="118"/>
        <v>0</v>
      </c>
      <c r="F3774" s="125">
        <f t="shared" si="119"/>
        <v>0</v>
      </c>
      <c r="G3774" s="123"/>
    </row>
    <row r="3775" spans="2:7" x14ac:dyDescent="0.2">
      <c r="B3775" s="124"/>
      <c r="C3775" s="126"/>
      <c r="D3775" s="124"/>
      <c r="E3775" s="121">
        <f t="shared" si="118"/>
        <v>0</v>
      </c>
      <c r="F3775" s="125">
        <f t="shared" si="119"/>
        <v>0</v>
      </c>
      <c r="G3775" s="123"/>
    </row>
    <row r="3776" spans="2:7" x14ac:dyDescent="0.2">
      <c r="B3776" s="124"/>
      <c r="C3776" s="126"/>
      <c r="D3776" s="124"/>
      <c r="E3776" s="121">
        <f t="shared" si="118"/>
        <v>0</v>
      </c>
      <c r="F3776" s="125">
        <f t="shared" si="119"/>
        <v>0</v>
      </c>
      <c r="G3776" s="123"/>
    </row>
    <row r="3777" spans="2:7" x14ac:dyDescent="0.2">
      <c r="B3777" s="124"/>
      <c r="C3777" s="126"/>
      <c r="D3777" s="124"/>
      <c r="E3777" s="121">
        <f t="shared" si="118"/>
        <v>0</v>
      </c>
      <c r="F3777" s="125">
        <f t="shared" si="119"/>
        <v>0</v>
      </c>
      <c r="G3777" s="123"/>
    </row>
    <row r="3778" spans="2:7" x14ac:dyDescent="0.2">
      <c r="B3778" s="124"/>
      <c r="C3778" s="126"/>
      <c r="D3778" s="124"/>
      <c r="E3778" s="121">
        <f t="shared" si="118"/>
        <v>0</v>
      </c>
      <c r="F3778" s="125">
        <f t="shared" si="119"/>
        <v>0</v>
      </c>
      <c r="G3778" s="123"/>
    </row>
    <row r="3779" spans="2:7" x14ac:dyDescent="0.2">
      <c r="B3779" s="124"/>
      <c r="C3779" s="126"/>
      <c r="D3779" s="124"/>
      <c r="E3779" s="121">
        <f t="shared" si="118"/>
        <v>0</v>
      </c>
      <c r="F3779" s="125">
        <f t="shared" si="119"/>
        <v>0</v>
      </c>
      <c r="G3779" s="123"/>
    </row>
    <row r="3780" spans="2:7" x14ac:dyDescent="0.2">
      <c r="B3780" s="124"/>
      <c r="C3780" s="126"/>
      <c r="D3780" s="124"/>
      <c r="E3780" s="121">
        <f t="shared" si="118"/>
        <v>0</v>
      </c>
      <c r="F3780" s="125">
        <f t="shared" si="119"/>
        <v>0</v>
      </c>
      <c r="G3780" s="123"/>
    </row>
    <row r="3781" spans="2:7" x14ac:dyDescent="0.2">
      <c r="B3781" s="124"/>
      <c r="C3781" s="126"/>
      <c r="D3781" s="124"/>
      <c r="E3781" s="121">
        <f t="shared" si="118"/>
        <v>0</v>
      </c>
      <c r="F3781" s="125">
        <f t="shared" si="119"/>
        <v>0</v>
      </c>
      <c r="G3781" s="123"/>
    </row>
    <row r="3782" spans="2:7" x14ac:dyDescent="0.2">
      <c r="B3782" s="124"/>
      <c r="C3782" s="126"/>
      <c r="D3782" s="124"/>
      <c r="E3782" s="121">
        <f t="shared" si="118"/>
        <v>0</v>
      </c>
      <c r="F3782" s="125">
        <f t="shared" si="119"/>
        <v>0</v>
      </c>
      <c r="G3782" s="123"/>
    </row>
    <row r="3783" spans="2:7" x14ac:dyDescent="0.2">
      <c r="B3783" s="124"/>
      <c r="C3783" s="126"/>
      <c r="D3783" s="124"/>
      <c r="E3783" s="121">
        <f t="shared" si="118"/>
        <v>0</v>
      </c>
      <c r="F3783" s="125">
        <f t="shared" si="119"/>
        <v>0</v>
      </c>
      <c r="G3783" s="123"/>
    </row>
    <row r="3784" spans="2:7" x14ac:dyDescent="0.2">
      <c r="B3784" s="124"/>
      <c r="C3784" s="126"/>
      <c r="D3784" s="124"/>
      <c r="E3784" s="121">
        <f t="shared" si="118"/>
        <v>0</v>
      </c>
      <c r="F3784" s="125">
        <f t="shared" si="119"/>
        <v>0</v>
      </c>
      <c r="G3784" s="123"/>
    </row>
    <row r="3785" spans="2:7" x14ac:dyDescent="0.2">
      <c r="B3785" s="124"/>
      <c r="C3785" s="126"/>
      <c r="D3785" s="124"/>
      <c r="E3785" s="121">
        <f t="shared" si="118"/>
        <v>0</v>
      </c>
      <c r="F3785" s="125">
        <f t="shared" si="119"/>
        <v>0</v>
      </c>
      <c r="G3785" s="123"/>
    </row>
    <row r="3786" spans="2:7" x14ac:dyDescent="0.2">
      <c r="B3786" s="124"/>
      <c r="C3786" s="126"/>
      <c r="D3786" s="124"/>
      <c r="E3786" s="121">
        <f t="shared" si="118"/>
        <v>0</v>
      </c>
      <c r="F3786" s="125">
        <f t="shared" si="119"/>
        <v>0</v>
      </c>
      <c r="G3786" s="123"/>
    </row>
    <row r="3787" spans="2:7" x14ac:dyDescent="0.2">
      <c r="B3787" s="124"/>
      <c r="C3787" s="126"/>
      <c r="D3787" s="124"/>
      <c r="E3787" s="121">
        <f t="shared" si="118"/>
        <v>0</v>
      </c>
      <c r="F3787" s="125">
        <f t="shared" si="119"/>
        <v>0</v>
      </c>
      <c r="G3787" s="123"/>
    </row>
    <row r="3788" spans="2:7" x14ac:dyDescent="0.2">
      <c r="B3788" s="124"/>
      <c r="C3788" s="126"/>
      <c r="D3788" s="124"/>
      <c r="E3788" s="121">
        <f t="shared" si="118"/>
        <v>0</v>
      </c>
      <c r="F3788" s="125">
        <f t="shared" si="119"/>
        <v>0</v>
      </c>
      <c r="G3788" s="123"/>
    </row>
    <row r="3789" spans="2:7" x14ac:dyDescent="0.2">
      <c r="B3789" s="124"/>
      <c r="C3789" s="126"/>
      <c r="D3789" s="124"/>
      <c r="E3789" s="121">
        <f t="shared" si="118"/>
        <v>0</v>
      </c>
      <c r="F3789" s="125">
        <f t="shared" si="119"/>
        <v>0</v>
      </c>
      <c r="G3789" s="123"/>
    </row>
    <row r="3790" spans="2:7" x14ac:dyDescent="0.2">
      <c r="B3790" s="124"/>
      <c r="C3790" s="126"/>
      <c r="D3790" s="124"/>
      <c r="E3790" s="121">
        <f t="shared" si="118"/>
        <v>0</v>
      </c>
      <c r="F3790" s="125">
        <f t="shared" si="119"/>
        <v>0</v>
      </c>
      <c r="G3790" s="123"/>
    </row>
    <row r="3791" spans="2:7" x14ac:dyDescent="0.2">
      <c r="B3791" s="124"/>
      <c r="C3791" s="126"/>
      <c r="D3791" s="124"/>
      <c r="E3791" s="121">
        <f t="shared" si="118"/>
        <v>0</v>
      </c>
      <c r="F3791" s="125">
        <f t="shared" si="119"/>
        <v>0</v>
      </c>
      <c r="G3791" s="123"/>
    </row>
    <row r="3792" spans="2:7" x14ac:dyDescent="0.2">
      <c r="B3792" s="124"/>
      <c r="C3792" s="126"/>
      <c r="D3792" s="124"/>
      <c r="E3792" s="121">
        <f t="shared" si="118"/>
        <v>0</v>
      </c>
      <c r="F3792" s="125">
        <f t="shared" si="119"/>
        <v>0</v>
      </c>
      <c r="G3792" s="123"/>
    </row>
    <row r="3793" spans="2:7" x14ac:dyDescent="0.2">
      <c r="B3793" s="124"/>
      <c r="C3793" s="126"/>
      <c r="D3793" s="124"/>
      <c r="E3793" s="121">
        <f t="shared" si="118"/>
        <v>0</v>
      </c>
      <c r="F3793" s="125">
        <f t="shared" si="119"/>
        <v>0</v>
      </c>
      <c r="G3793" s="123"/>
    </row>
    <row r="3794" spans="2:7" x14ac:dyDescent="0.2">
      <c r="B3794" s="124"/>
      <c r="C3794" s="126"/>
      <c r="D3794" s="124"/>
      <c r="E3794" s="121">
        <f t="shared" si="118"/>
        <v>0</v>
      </c>
      <c r="F3794" s="125">
        <f t="shared" si="119"/>
        <v>0</v>
      </c>
      <c r="G3794" s="123"/>
    </row>
    <row r="3795" spans="2:7" x14ac:dyDescent="0.2">
      <c r="B3795" s="124"/>
      <c r="C3795" s="126"/>
      <c r="D3795" s="124"/>
      <c r="E3795" s="121">
        <f t="shared" si="118"/>
        <v>0</v>
      </c>
      <c r="F3795" s="125">
        <f t="shared" si="119"/>
        <v>0</v>
      </c>
      <c r="G3795" s="123"/>
    </row>
    <row r="3796" spans="2:7" x14ac:dyDescent="0.2">
      <c r="B3796" s="124"/>
      <c r="C3796" s="126"/>
      <c r="D3796" s="124"/>
      <c r="E3796" s="121">
        <f t="shared" si="118"/>
        <v>0</v>
      </c>
      <c r="F3796" s="125">
        <f t="shared" si="119"/>
        <v>0</v>
      </c>
      <c r="G3796" s="123"/>
    </row>
    <row r="3797" spans="2:7" x14ac:dyDescent="0.2">
      <c r="B3797" s="124"/>
      <c r="C3797" s="126"/>
      <c r="D3797" s="124"/>
      <c r="E3797" s="121">
        <f t="shared" si="118"/>
        <v>0</v>
      </c>
      <c r="F3797" s="125">
        <f t="shared" si="119"/>
        <v>0</v>
      </c>
      <c r="G3797" s="123"/>
    </row>
    <row r="3798" spans="2:7" x14ac:dyDescent="0.2">
      <c r="B3798" s="124"/>
      <c r="C3798" s="126"/>
      <c r="D3798" s="124"/>
      <c r="E3798" s="121">
        <f t="shared" si="118"/>
        <v>0</v>
      </c>
      <c r="F3798" s="125">
        <f t="shared" si="119"/>
        <v>0</v>
      </c>
      <c r="G3798" s="123"/>
    </row>
    <row r="3799" spans="2:7" x14ac:dyDescent="0.2">
      <c r="B3799" s="124"/>
      <c r="C3799" s="126"/>
      <c r="D3799" s="124"/>
      <c r="E3799" s="121">
        <f t="shared" si="118"/>
        <v>0</v>
      </c>
      <c r="F3799" s="125">
        <f t="shared" si="119"/>
        <v>0</v>
      </c>
      <c r="G3799" s="123"/>
    </row>
    <row r="3800" spans="2:7" x14ac:dyDescent="0.2">
      <c r="B3800" s="124"/>
      <c r="C3800" s="126"/>
      <c r="D3800" s="124"/>
      <c r="E3800" s="121">
        <f t="shared" si="118"/>
        <v>0</v>
      </c>
      <c r="F3800" s="125">
        <f t="shared" si="119"/>
        <v>0</v>
      </c>
      <c r="G3800" s="123"/>
    </row>
    <row r="3801" spans="2:7" x14ac:dyDescent="0.2">
      <c r="B3801" s="124"/>
      <c r="C3801" s="126"/>
      <c r="D3801" s="124"/>
      <c r="E3801" s="121">
        <f t="shared" si="118"/>
        <v>0</v>
      </c>
      <c r="F3801" s="125">
        <f t="shared" si="119"/>
        <v>0</v>
      </c>
      <c r="G3801" s="123"/>
    </row>
    <row r="3802" spans="2:7" x14ac:dyDescent="0.2">
      <c r="B3802" s="124"/>
      <c r="C3802" s="126"/>
      <c r="D3802" s="124"/>
      <c r="E3802" s="121">
        <f t="shared" si="118"/>
        <v>0</v>
      </c>
      <c r="F3802" s="125">
        <f t="shared" si="119"/>
        <v>0</v>
      </c>
      <c r="G3802" s="123"/>
    </row>
    <row r="3803" spans="2:7" x14ac:dyDescent="0.2">
      <c r="B3803" s="124"/>
      <c r="C3803" s="126"/>
      <c r="D3803" s="124"/>
      <c r="E3803" s="121">
        <f t="shared" si="118"/>
        <v>0</v>
      </c>
      <c r="F3803" s="125">
        <f t="shared" si="119"/>
        <v>0</v>
      </c>
      <c r="G3803" s="123"/>
    </row>
    <row r="3804" spans="2:7" x14ac:dyDescent="0.2">
      <c r="B3804" s="124"/>
      <c r="C3804" s="126"/>
      <c r="D3804" s="124"/>
      <c r="E3804" s="121">
        <f t="shared" si="118"/>
        <v>0</v>
      </c>
      <c r="F3804" s="125">
        <f t="shared" si="119"/>
        <v>0</v>
      </c>
      <c r="G3804" s="123"/>
    </row>
    <row r="3805" spans="2:7" x14ac:dyDescent="0.2">
      <c r="B3805" s="124"/>
      <c r="C3805" s="126"/>
      <c r="D3805" s="124"/>
      <c r="E3805" s="121">
        <f t="shared" si="118"/>
        <v>0</v>
      </c>
      <c r="F3805" s="125">
        <f t="shared" si="119"/>
        <v>0</v>
      </c>
      <c r="G3805" s="123"/>
    </row>
    <row r="3806" spans="2:7" x14ac:dyDescent="0.2">
      <c r="B3806" s="124"/>
      <c r="C3806" s="126"/>
      <c r="D3806" s="124"/>
      <c r="E3806" s="121">
        <f t="shared" si="118"/>
        <v>0</v>
      </c>
      <c r="F3806" s="125">
        <f t="shared" si="119"/>
        <v>0</v>
      </c>
      <c r="G3806" s="123"/>
    </row>
    <row r="3807" spans="2:7" x14ac:dyDescent="0.2">
      <c r="B3807" s="124"/>
      <c r="C3807" s="126"/>
      <c r="D3807" s="124"/>
      <c r="E3807" s="121">
        <f t="shared" si="118"/>
        <v>0</v>
      </c>
      <c r="F3807" s="125">
        <f t="shared" si="119"/>
        <v>0</v>
      </c>
      <c r="G3807" s="123"/>
    </row>
    <row r="3808" spans="2:7" x14ac:dyDescent="0.2">
      <c r="B3808" s="124"/>
      <c r="C3808" s="126"/>
      <c r="D3808" s="124"/>
      <c r="E3808" s="121">
        <f t="shared" si="118"/>
        <v>0</v>
      </c>
      <c r="F3808" s="125">
        <f t="shared" si="119"/>
        <v>0</v>
      </c>
      <c r="G3808" s="123"/>
    </row>
    <row r="3809" spans="2:7" x14ac:dyDescent="0.2">
      <c r="B3809" s="124"/>
      <c r="C3809" s="126"/>
      <c r="D3809" s="124"/>
      <c r="E3809" s="121">
        <f t="shared" si="118"/>
        <v>0</v>
      </c>
      <c r="F3809" s="125">
        <f t="shared" si="119"/>
        <v>0</v>
      </c>
      <c r="G3809" s="123"/>
    </row>
    <row r="3810" spans="2:7" x14ac:dyDescent="0.2">
      <c r="B3810" s="124"/>
      <c r="C3810" s="126"/>
      <c r="D3810" s="124"/>
      <c r="E3810" s="121">
        <f t="shared" si="118"/>
        <v>0</v>
      </c>
      <c r="F3810" s="125">
        <f t="shared" si="119"/>
        <v>0</v>
      </c>
      <c r="G3810" s="123"/>
    </row>
    <row r="3811" spans="2:7" x14ac:dyDescent="0.2">
      <c r="B3811" s="124"/>
      <c r="C3811" s="126"/>
      <c r="D3811" s="124"/>
      <c r="E3811" s="121">
        <f t="shared" si="118"/>
        <v>0</v>
      </c>
      <c r="F3811" s="125">
        <f t="shared" si="119"/>
        <v>0</v>
      </c>
      <c r="G3811" s="123"/>
    </row>
    <row r="3812" spans="2:7" x14ac:dyDescent="0.2">
      <c r="B3812" s="124"/>
      <c r="C3812" s="126"/>
      <c r="D3812" s="124"/>
      <c r="E3812" s="121">
        <f t="shared" si="118"/>
        <v>0</v>
      </c>
      <c r="F3812" s="125">
        <f t="shared" si="119"/>
        <v>0</v>
      </c>
      <c r="G3812" s="123"/>
    </row>
    <row r="3813" spans="2:7" x14ac:dyDescent="0.2">
      <c r="B3813" s="124"/>
      <c r="C3813" s="126"/>
      <c r="D3813" s="124"/>
      <c r="E3813" s="121">
        <f t="shared" si="118"/>
        <v>0</v>
      </c>
      <c r="F3813" s="125">
        <f t="shared" si="119"/>
        <v>0</v>
      </c>
      <c r="G3813" s="123"/>
    </row>
    <row r="3814" spans="2:7" x14ac:dyDescent="0.2">
      <c r="B3814" s="124"/>
      <c r="C3814" s="126"/>
      <c r="D3814" s="124"/>
      <c r="E3814" s="121">
        <f t="shared" si="118"/>
        <v>0</v>
      </c>
      <c r="F3814" s="125">
        <f t="shared" si="119"/>
        <v>0</v>
      </c>
      <c r="G3814" s="123"/>
    </row>
    <row r="3815" spans="2:7" x14ac:dyDescent="0.2">
      <c r="B3815" s="124"/>
      <c r="C3815" s="126"/>
      <c r="D3815" s="124"/>
      <c r="E3815" s="121">
        <f t="shared" si="118"/>
        <v>0</v>
      </c>
      <c r="F3815" s="125">
        <f t="shared" si="119"/>
        <v>0</v>
      </c>
      <c r="G3815" s="123"/>
    </row>
    <row r="3816" spans="2:7" x14ac:dyDescent="0.2">
      <c r="B3816" s="124"/>
      <c r="C3816" s="126"/>
      <c r="D3816" s="124"/>
      <c r="E3816" s="121">
        <f t="shared" si="118"/>
        <v>0</v>
      </c>
      <c r="F3816" s="125">
        <f t="shared" si="119"/>
        <v>0</v>
      </c>
      <c r="G3816" s="123"/>
    </row>
    <row r="3817" spans="2:7" x14ac:dyDescent="0.2">
      <c r="B3817" s="124"/>
      <c r="C3817" s="126"/>
      <c r="D3817" s="124"/>
      <c r="E3817" s="121">
        <f t="shared" si="118"/>
        <v>0</v>
      </c>
      <c r="F3817" s="125">
        <f t="shared" si="119"/>
        <v>0</v>
      </c>
      <c r="G3817" s="123"/>
    </row>
    <row r="3818" spans="2:7" x14ac:dyDescent="0.2">
      <c r="B3818" s="124"/>
      <c r="C3818" s="126"/>
      <c r="D3818" s="124"/>
      <c r="E3818" s="121">
        <f t="shared" si="118"/>
        <v>0</v>
      </c>
      <c r="F3818" s="125">
        <f t="shared" si="119"/>
        <v>0</v>
      </c>
      <c r="G3818" s="123"/>
    </row>
    <row r="3819" spans="2:7" x14ac:dyDescent="0.2">
      <c r="B3819" s="124"/>
      <c r="C3819" s="126"/>
      <c r="D3819" s="124"/>
      <c r="E3819" s="121">
        <f t="shared" si="118"/>
        <v>0</v>
      </c>
      <c r="F3819" s="125">
        <f t="shared" si="119"/>
        <v>0</v>
      </c>
      <c r="G3819" s="123"/>
    </row>
    <row r="3820" spans="2:7" x14ac:dyDescent="0.2">
      <c r="B3820" s="124"/>
      <c r="C3820" s="126"/>
      <c r="D3820" s="124"/>
      <c r="E3820" s="121">
        <f t="shared" si="118"/>
        <v>0</v>
      </c>
      <c r="F3820" s="125">
        <f t="shared" si="119"/>
        <v>0</v>
      </c>
      <c r="G3820" s="123"/>
    </row>
    <row r="3821" spans="2:7" x14ac:dyDescent="0.2">
      <c r="B3821" s="124"/>
      <c r="C3821" s="126"/>
      <c r="D3821" s="124"/>
      <c r="E3821" s="121">
        <f t="shared" si="118"/>
        <v>0</v>
      </c>
      <c r="F3821" s="125">
        <f t="shared" si="119"/>
        <v>0</v>
      </c>
      <c r="G3821" s="123"/>
    </row>
    <row r="3822" spans="2:7" x14ac:dyDescent="0.2">
      <c r="B3822" s="124"/>
      <c r="C3822" s="126"/>
      <c r="D3822" s="124"/>
      <c r="E3822" s="121">
        <f t="shared" si="118"/>
        <v>0</v>
      </c>
      <c r="F3822" s="125">
        <f t="shared" si="119"/>
        <v>0</v>
      </c>
      <c r="G3822" s="123"/>
    </row>
    <row r="3823" spans="2:7" x14ac:dyDescent="0.2">
      <c r="B3823" s="124"/>
      <c r="C3823" s="126"/>
      <c r="D3823" s="124"/>
      <c r="E3823" s="121">
        <f t="shared" si="118"/>
        <v>0</v>
      </c>
      <c r="F3823" s="125">
        <f t="shared" si="119"/>
        <v>0</v>
      </c>
      <c r="G3823" s="123"/>
    </row>
    <row r="3824" spans="2:7" x14ac:dyDescent="0.2">
      <c r="B3824" s="124"/>
      <c r="C3824" s="126"/>
      <c r="D3824" s="124"/>
      <c r="E3824" s="121">
        <f t="shared" si="118"/>
        <v>0</v>
      </c>
      <c r="F3824" s="125">
        <f t="shared" si="119"/>
        <v>0</v>
      </c>
      <c r="G3824" s="123"/>
    </row>
    <row r="3825" spans="2:7" x14ac:dyDescent="0.2">
      <c r="B3825" s="124"/>
      <c r="C3825" s="126"/>
      <c r="D3825" s="124"/>
      <c r="E3825" s="121">
        <f t="shared" si="118"/>
        <v>0</v>
      </c>
      <c r="F3825" s="125">
        <f t="shared" si="119"/>
        <v>0</v>
      </c>
      <c r="G3825" s="123"/>
    </row>
    <row r="3826" spans="2:7" x14ac:dyDescent="0.2">
      <c r="B3826" s="124"/>
      <c r="C3826" s="126"/>
      <c r="D3826" s="124"/>
      <c r="E3826" s="121">
        <f t="shared" si="118"/>
        <v>0</v>
      </c>
      <c r="F3826" s="125">
        <f t="shared" si="119"/>
        <v>0</v>
      </c>
      <c r="G3826" s="123"/>
    </row>
    <row r="3827" spans="2:7" x14ac:dyDescent="0.2">
      <c r="B3827" s="124"/>
      <c r="C3827" s="126"/>
      <c r="D3827" s="124"/>
      <c r="E3827" s="121">
        <f t="shared" si="118"/>
        <v>0</v>
      </c>
      <c r="F3827" s="125">
        <f t="shared" si="119"/>
        <v>0</v>
      </c>
      <c r="G3827" s="123"/>
    </row>
    <row r="3828" spans="2:7" x14ac:dyDescent="0.2">
      <c r="B3828" s="124"/>
      <c r="C3828" s="126"/>
      <c r="D3828" s="124"/>
      <c r="E3828" s="121">
        <f t="shared" si="118"/>
        <v>0</v>
      </c>
      <c r="F3828" s="125">
        <f t="shared" si="119"/>
        <v>0</v>
      </c>
      <c r="G3828" s="123"/>
    </row>
    <row r="3829" spans="2:7" x14ac:dyDescent="0.2">
      <c r="B3829" s="124"/>
      <c r="C3829" s="126"/>
      <c r="D3829" s="124"/>
      <c r="E3829" s="121">
        <f t="shared" ref="E3829:E3892" si="120">IFERROR(VLOOKUP(C3829,GILookup,2,FALSE),0)</f>
        <v>0</v>
      </c>
      <c r="F3829" s="125">
        <f t="shared" ref="F3829:F3892" si="121">SUM(E3829*D3829)</f>
        <v>0</v>
      </c>
      <c r="G3829" s="123"/>
    </row>
    <row r="3830" spans="2:7" x14ac:dyDescent="0.2">
      <c r="B3830" s="124"/>
      <c r="C3830" s="126"/>
      <c r="D3830" s="124"/>
      <c r="E3830" s="121">
        <f t="shared" si="120"/>
        <v>0</v>
      </c>
      <c r="F3830" s="125">
        <f t="shared" si="121"/>
        <v>0</v>
      </c>
      <c r="G3830" s="123"/>
    </row>
    <row r="3831" spans="2:7" x14ac:dyDescent="0.2">
      <c r="B3831" s="124"/>
      <c r="C3831" s="126"/>
      <c r="D3831" s="124"/>
      <c r="E3831" s="121">
        <f t="shared" si="120"/>
        <v>0</v>
      </c>
      <c r="F3831" s="125">
        <f t="shared" si="121"/>
        <v>0</v>
      </c>
      <c r="G3831" s="123"/>
    </row>
    <row r="3832" spans="2:7" x14ac:dyDescent="0.2">
      <c r="B3832" s="124"/>
      <c r="C3832" s="126"/>
      <c r="D3832" s="124"/>
      <c r="E3832" s="121">
        <f t="shared" si="120"/>
        <v>0</v>
      </c>
      <c r="F3832" s="125">
        <f t="shared" si="121"/>
        <v>0</v>
      </c>
      <c r="G3832" s="123"/>
    </row>
    <row r="3833" spans="2:7" x14ac:dyDescent="0.2">
      <c r="B3833" s="124"/>
      <c r="C3833" s="126"/>
      <c r="D3833" s="124"/>
      <c r="E3833" s="121">
        <f t="shared" si="120"/>
        <v>0</v>
      </c>
      <c r="F3833" s="125">
        <f t="shared" si="121"/>
        <v>0</v>
      </c>
      <c r="G3833" s="123"/>
    </row>
    <row r="3834" spans="2:7" x14ac:dyDescent="0.2">
      <c r="B3834" s="124"/>
      <c r="C3834" s="126"/>
      <c r="D3834" s="124"/>
      <c r="E3834" s="121">
        <f t="shared" si="120"/>
        <v>0</v>
      </c>
      <c r="F3834" s="125">
        <f t="shared" si="121"/>
        <v>0</v>
      </c>
      <c r="G3834" s="123"/>
    </row>
    <row r="3835" spans="2:7" x14ac:dyDescent="0.2">
      <c r="B3835" s="124"/>
      <c r="C3835" s="126"/>
      <c r="D3835" s="124"/>
      <c r="E3835" s="121">
        <f t="shared" si="120"/>
        <v>0</v>
      </c>
      <c r="F3835" s="125">
        <f t="shared" si="121"/>
        <v>0</v>
      </c>
      <c r="G3835" s="123"/>
    </row>
    <row r="3836" spans="2:7" x14ac:dyDescent="0.2">
      <c r="B3836" s="124"/>
      <c r="C3836" s="126"/>
      <c r="D3836" s="124"/>
      <c r="E3836" s="121">
        <f t="shared" si="120"/>
        <v>0</v>
      </c>
      <c r="F3836" s="125">
        <f t="shared" si="121"/>
        <v>0</v>
      </c>
      <c r="G3836" s="123"/>
    </row>
    <row r="3837" spans="2:7" x14ac:dyDescent="0.2">
      <c r="B3837" s="124"/>
      <c r="C3837" s="126"/>
      <c r="D3837" s="124"/>
      <c r="E3837" s="121">
        <f t="shared" si="120"/>
        <v>0</v>
      </c>
      <c r="F3837" s="125">
        <f t="shared" si="121"/>
        <v>0</v>
      </c>
      <c r="G3837" s="123"/>
    </row>
    <row r="3838" spans="2:7" x14ac:dyDescent="0.2">
      <c r="B3838" s="124"/>
      <c r="C3838" s="126"/>
      <c r="D3838" s="124"/>
      <c r="E3838" s="121">
        <f t="shared" si="120"/>
        <v>0</v>
      </c>
      <c r="F3838" s="125">
        <f t="shared" si="121"/>
        <v>0</v>
      </c>
      <c r="G3838" s="123"/>
    </row>
    <row r="3839" spans="2:7" x14ac:dyDescent="0.2">
      <c r="B3839" s="124"/>
      <c r="C3839" s="126"/>
      <c r="D3839" s="124"/>
      <c r="E3839" s="121">
        <f t="shared" si="120"/>
        <v>0</v>
      </c>
      <c r="F3839" s="125">
        <f t="shared" si="121"/>
        <v>0</v>
      </c>
      <c r="G3839" s="123"/>
    </row>
    <row r="3840" spans="2:7" x14ac:dyDescent="0.2">
      <c r="B3840" s="124"/>
      <c r="C3840" s="126"/>
      <c r="D3840" s="124"/>
      <c r="E3840" s="121">
        <f t="shared" si="120"/>
        <v>0</v>
      </c>
      <c r="F3840" s="125">
        <f t="shared" si="121"/>
        <v>0</v>
      </c>
      <c r="G3840" s="123"/>
    </row>
    <row r="3841" spans="2:7" x14ac:dyDescent="0.2">
      <c r="B3841" s="124"/>
      <c r="C3841" s="126"/>
      <c r="D3841" s="124"/>
      <c r="E3841" s="121">
        <f t="shared" si="120"/>
        <v>0</v>
      </c>
      <c r="F3841" s="125">
        <f t="shared" si="121"/>
        <v>0</v>
      </c>
      <c r="G3841" s="123"/>
    </row>
    <row r="3842" spans="2:7" x14ac:dyDescent="0.2">
      <c r="B3842" s="124"/>
      <c r="C3842" s="126"/>
      <c r="D3842" s="124"/>
      <c r="E3842" s="121">
        <f t="shared" si="120"/>
        <v>0</v>
      </c>
      <c r="F3842" s="125">
        <f t="shared" si="121"/>
        <v>0</v>
      </c>
      <c r="G3842" s="123"/>
    </row>
    <row r="3843" spans="2:7" x14ac:dyDescent="0.2">
      <c r="B3843" s="124"/>
      <c r="C3843" s="126"/>
      <c r="D3843" s="124"/>
      <c r="E3843" s="121">
        <f t="shared" si="120"/>
        <v>0</v>
      </c>
      <c r="F3843" s="125">
        <f t="shared" si="121"/>
        <v>0</v>
      </c>
      <c r="G3843" s="123"/>
    </row>
    <row r="3844" spans="2:7" x14ac:dyDescent="0.2">
      <c r="B3844" s="124"/>
      <c r="C3844" s="126"/>
      <c r="D3844" s="124"/>
      <c r="E3844" s="121">
        <f t="shared" si="120"/>
        <v>0</v>
      </c>
      <c r="F3844" s="125">
        <f t="shared" si="121"/>
        <v>0</v>
      </c>
      <c r="G3844" s="123"/>
    </row>
    <row r="3845" spans="2:7" x14ac:dyDescent="0.2">
      <c r="B3845" s="124"/>
      <c r="C3845" s="126"/>
      <c r="D3845" s="124"/>
      <c r="E3845" s="121">
        <f t="shared" si="120"/>
        <v>0</v>
      </c>
      <c r="F3845" s="125">
        <f t="shared" si="121"/>
        <v>0</v>
      </c>
      <c r="G3845" s="123"/>
    </row>
    <row r="3846" spans="2:7" x14ac:dyDescent="0.2">
      <c r="B3846" s="124"/>
      <c r="C3846" s="126"/>
      <c r="D3846" s="124"/>
      <c r="E3846" s="121">
        <f t="shared" si="120"/>
        <v>0</v>
      </c>
      <c r="F3846" s="125">
        <f t="shared" si="121"/>
        <v>0</v>
      </c>
      <c r="G3846" s="123"/>
    </row>
    <row r="3847" spans="2:7" x14ac:dyDescent="0.2">
      <c r="B3847" s="124"/>
      <c r="C3847" s="126"/>
      <c r="D3847" s="124"/>
      <c r="E3847" s="121">
        <f t="shared" si="120"/>
        <v>0</v>
      </c>
      <c r="F3847" s="125">
        <f t="shared" si="121"/>
        <v>0</v>
      </c>
      <c r="G3847" s="123"/>
    </row>
    <row r="3848" spans="2:7" x14ac:dyDescent="0.2">
      <c r="B3848" s="124"/>
      <c r="C3848" s="126"/>
      <c r="D3848" s="124"/>
      <c r="E3848" s="121">
        <f t="shared" si="120"/>
        <v>0</v>
      </c>
      <c r="F3848" s="125">
        <f t="shared" si="121"/>
        <v>0</v>
      </c>
      <c r="G3848" s="123"/>
    </row>
    <row r="3849" spans="2:7" x14ac:dyDescent="0.2">
      <c r="B3849" s="124"/>
      <c r="C3849" s="126"/>
      <c r="D3849" s="124"/>
      <c r="E3849" s="121">
        <f t="shared" si="120"/>
        <v>0</v>
      </c>
      <c r="F3849" s="125">
        <f t="shared" si="121"/>
        <v>0</v>
      </c>
      <c r="G3849" s="123"/>
    </row>
    <row r="3850" spans="2:7" x14ac:dyDescent="0.2">
      <c r="B3850" s="124"/>
      <c r="C3850" s="126"/>
      <c r="D3850" s="124"/>
      <c r="E3850" s="121">
        <f t="shared" si="120"/>
        <v>0</v>
      </c>
      <c r="F3850" s="125">
        <f t="shared" si="121"/>
        <v>0</v>
      </c>
      <c r="G3850" s="123"/>
    </row>
    <row r="3851" spans="2:7" x14ac:dyDescent="0.2">
      <c r="B3851" s="124"/>
      <c r="C3851" s="126"/>
      <c r="D3851" s="124"/>
      <c r="E3851" s="121">
        <f t="shared" si="120"/>
        <v>0</v>
      </c>
      <c r="F3851" s="125">
        <f t="shared" si="121"/>
        <v>0</v>
      </c>
      <c r="G3851" s="123"/>
    </row>
    <row r="3852" spans="2:7" x14ac:dyDescent="0.2">
      <c r="B3852" s="124"/>
      <c r="C3852" s="126"/>
      <c r="D3852" s="124"/>
      <c r="E3852" s="121">
        <f t="shared" si="120"/>
        <v>0</v>
      </c>
      <c r="F3852" s="125">
        <f t="shared" si="121"/>
        <v>0</v>
      </c>
      <c r="G3852" s="123"/>
    </row>
    <row r="3853" spans="2:7" x14ac:dyDescent="0.2">
      <c r="B3853" s="124"/>
      <c r="C3853" s="126"/>
      <c r="D3853" s="124"/>
      <c r="E3853" s="121">
        <f t="shared" si="120"/>
        <v>0</v>
      </c>
      <c r="F3853" s="125">
        <f t="shared" si="121"/>
        <v>0</v>
      </c>
      <c r="G3853" s="123"/>
    </row>
    <row r="3854" spans="2:7" x14ac:dyDescent="0.2">
      <c r="B3854" s="124"/>
      <c r="C3854" s="126"/>
      <c r="D3854" s="124"/>
      <c r="E3854" s="121">
        <f t="shared" si="120"/>
        <v>0</v>
      </c>
      <c r="F3854" s="125">
        <f t="shared" si="121"/>
        <v>0</v>
      </c>
      <c r="G3854" s="123"/>
    </row>
    <row r="3855" spans="2:7" x14ac:dyDescent="0.2">
      <c r="B3855" s="124"/>
      <c r="C3855" s="126"/>
      <c r="D3855" s="124"/>
      <c r="E3855" s="121">
        <f t="shared" si="120"/>
        <v>0</v>
      </c>
      <c r="F3855" s="125">
        <f t="shared" si="121"/>
        <v>0</v>
      </c>
      <c r="G3855" s="123"/>
    </row>
    <row r="3856" spans="2:7" x14ac:dyDescent="0.2">
      <c r="B3856" s="124"/>
      <c r="C3856" s="126"/>
      <c r="D3856" s="124"/>
      <c r="E3856" s="121">
        <f t="shared" si="120"/>
        <v>0</v>
      </c>
      <c r="F3856" s="125">
        <f t="shared" si="121"/>
        <v>0</v>
      </c>
      <c r="G3856" s="123"/>
    </row>
    <row r="3857" spans="2:7" x14ac:dyDescent="0.2">
      <c r="B3857" s="124"/>
      <c r="C3857" s="126"/>
      <c r="D3857" s="124"/>
      <c r="E3857" s="121">
        <f t="shared" si="120"/>
        <v>0</v>
      </c>
      <c r="F3857" s="125">
        <f t="shared" si="121"/>
        <v>0</v>
      </c>
      <c r="G3857" s="123"/>
    </row>
    <row r="3858" spans="2:7" x14ac:dyDescent="0.2">
      <c r="B3858" s="124"/>
      <c r="C3858" s="126"/>
      <c r="D3858" s="124"/>
      <c r="E3858" s="121">
        <f t="shared" si="120"/>
        <v>0</v>
      </c>
      <c r="F3858" s="125">
        <f t="shared" si="121"/>
        <v>0</v>
      </c>
      <c r="G3858" s="123"/>
    </row>
    <row r="3859" spans="2:7" x14ac:dyDescent="0.2">
      <c r="B3859" s="124"/>
      <c r="C3859" s="126"/>
      <c r="D3859" s="124"/>
      <c r="E3859" s="121">
        <f t="shared" si="120"/>
        <v>0</v>
      </c>
      <c r="F3859" s="125">
        <f t="shared" si="121"/>
        <v>0</v>
      </c>
      <c r="G3859" s="123"/>
    </row>
    <row r="3860" spans="2:7" x14ac:dyDescent="0.2">
      <c r="B3860" s="124"/>
      <c r="C3860" s="126"/>
      <c r="D3860" s="124"/>
      <c r="E3860" s="121">
        <f t="shared" si="120"/>
        <v>0</v>
      </c>
      <c r="F3860" s="125">
        <f t="shared" si="121"/>
        <v>0</v>
      </c>
      <c r="G3860" s="123"/>
    </row>
    <row r="3861" spans="2:7" x14ac:dyDescent="0.2">
      <c r="B3861" s="124"/>
      <c r="C3861" s="126"/>
      <c r="D3861" s="124"/>
      <c r="E3861" s="121">
        <f t="shared" si="120"/>
        <v>0</v>
      </c>
      <c r="F3861" s="125">
        <f t="shared" si="121"/>
        <v>0</v>
      </c>
      <c r="G3861" s="123"/>
    </row>
    <row r="3862" spans="2:7" x14ac:dyDescent="0.2">
      <c r="B3862" s="124"/>
      <c r="C3862" s="126"/>
      <c r="D3862" s="124"/>
      <c r="E3862" s="121">
        <f t="shared" si="120"/>
        <v>0</v>
      </c>
      <c r="F3862" s="125">
        <f t="shared" si="121"/>
        <v>0</v>
      </c>
      <c r="G3862" s="123"/>
    </row>
    <row r="3863" spans="2:7" x14ac:dyDescent="0.2">
      <c r="B3863" s="124"/>
      <c r="C3863" s="126"/>
      <c r="D3863" s="124"/>
      <c r="E3863" s="121">
        <f t="shared" si="120"/>
        <v>0</v>
      </c>
      <c r="F3863" s="125">
        <f t="shared" si="121"/>
        <v>0</v>
      </c>
      <c r="G3863" s="123"/>
    </row>
    <row r="3864" spans="2:7" x14ac:dyDescent="0.2">
      <c r="B3864" s="124"/>
      <c r="C3864" s="126"/>
      <c r="D3864" s="124"/>
      <c r="E3864" s="121">
        <f t="shared" si="120"/>
        <v>0</v>
      </c>
      <c r="F3864" s="125">
        <f t="shared" si="121"/>
        <v>0</v>
      </c>
      <c r="G3864" s="123"/>
    </row>
    <row r="3865" spans="2:7" x14ac:dyDescent="0.2">
      <c r="B3865" s="124"/>
      <c r="C3865" s="126"/>
      <c r="D3865" s="124"/>
      <c r="E3865" s="121">
        <f t="shared" si="120"/>
        <v>0</v>
      </c>
      <c r="F3865" s="125">
        <f t="shared" si="121"/>
        <v>0</v>
      </c>
      <c r="G3865" s="123"/>
    </row>
    <row r="3866" spans="2:7" x14ac:dyDescent="0.2">
      <c r="B3866" s="124"/>
      <c r="C3866" s="126"/>
      <c r="D3866" s="124"/>
      <c r="E3866" s="121">
        <f t="shared" si="120"/>
        <v>0</v>
      </c>
      <c r="F3866" s="125">
        <f t="shared" si="121"/>
        <v>0</v>
      </c>
      <c r="G3866" s="123"/>
    </row>
    <row r="3867" spans="2:7" x14ac:dyDescent="0.2">
      <c r="B3867" s="124"/>
      <c r="C3867" s="126"/>
      <c r="D3867" s="124"/>
      <c r="E3867" s="121">
        <f t="shared" si="120"/>
        <v>0</v>
      </c>
      <c r="F3867" s="125">
        <f t="shared" si="121"/>
        <v>0</v>
      </c>
      <c r="G3867" s="123"/>
    </row>
    <row r="3868" spans="2:7" x14ac:dyDescent="0.2">
      <c r="B3868" s="124"/>
      <c r="C3868" s="126"/>
      <c r="D3868" s="124"/>
      <c r="E3868" s="121">
        <f t="shared" si="120"/>
        <v>0</v>
      </c>
      <c r="F3868" s="125">
        <f t="shared" si="121"/>
        <v>0</v>
      </c>
      <c r="G3868" s="123"/>
    </row>
    <row r="3869" spans="2:7" x14ac:dyDescent="0.2">
      <c r="B3869" s="124"/>
      <c r="C3869" s="126"/>
      <c r="D3869" s="124"/>
      <c r="E3869" s="121">
        <f t="shared" si="120"/>
        <v>0</v>
      </c>
      <c r="F3869" s="125">
        <f t="shared" si="121"/>
        <v>0</v>
      </c>
      <c r="G3869" s="123"/>
    </row>
    <row r="3870" spans="2:7" x14ac:dyDescent="0.2">
      <c r="B3870" s="124"/>
      <c r="C3870" s="126"/>
      <c r="D3870" s="124"/>
      <c r="E3870" s="121">
        <f t="shared" si="120"/>
        <v>0</v>
      </c>
      <c r="F3870" s="125">
        <f t="shared" si="121"/>
        <v>0</v>
      </c>
      <c r="G3870" s="123"/>
    </row>
    <row r="3871" spans="2:7" x14ac:dyDescent="0.2">
      <c r="B3871" s="124"/>
      <c r="C3871" s="126"/>
      <c r="D3871" s="124"/>
      <c r="E3871" s="121">
        <f t="shared" si="120"/>
        <v>0</v>
      </c>
      <c r="F3871" s="125">
        <f t="shared" si="121"/>
        <v>0</v>
      </c>
      <c r="G3871" s="123"/>
    </row>
    <row r="3872" spans="2:7" x14ac:dyDescent="0.2">
      <c r="B3872" s="124"/>
      <c r="C3872" s="126"/>
      <c r="D3872" s="124"/>
      <c r="E3872" s="121">
        <f t="shared" si="120"/>
        <v>0</v>
      </c>
      <c r="F3872" s="125">
        <f t="shared" si="121"/>
        <v>0</v>
      </c>
      <c r="G3872" s="123"/>
    </row>
    <row r="3873" spans="2:7" x14ac:dyDescent="0.2">
      <c r="B3873" s="124"/>
      <c r="C3873" s="126"/>
      <c r="D3873" s="124"/>
      <c r="E3873" s="121">
        <f t="shared" si="120"/>
        <v>0</v>
      </c>
      <c r="F3873" s="125">
        <f t="shared" si="121"/>
        <v>0</v>
      </c>
      <c r="G3873" s="123"/>
    </row>
    <row r="3874" spans="2:7" x14ac:dyDescent="0.2">
      <c r="B3874" s="124"/>
      <c r="C3874" s="126"/>
      <c r="D3874" s="124"/>
      <c r="E3874" s="121">
        <f t="shared" si="120"/>
        <v>0</v>
      </c>
      <c r="F3874" s="125">
        <f t="shared" si="121"/>
        <v>0</v>
      </c>
      <c r="G3874" s="123"/>
    </row>
    <row r="3875" spans="2:7" x14ac:dyDescent="0.2">
      <c r="B3875" s="124"/>
      <c r="C3875" s="126"/>
      <c r="D3875" s="124"/>
      <c r="E3875" s="121">
        <f t="shared" si="120"/>
        <v>0</v>
      </c>
      <c r="F3875" s="125">
        <f t="shared" si="121"/>
        <v>0</v>
      </c>
      <c r="G3875" s="123"/>
    </row>
    <row r="3876" spans="2:7" x14ac:dyDescent="0.2">
      <c r="B3876" s="124"/>
      <c r="C3876" s="126"/>
      <c r="D3876" s="124"/>
      <c r="E3876" s="121">
        <f t="shared" si="120"/>
        <v>0</v>
      </c>
      <c r="F3876" s="125">
        <f t="shared" si="121"/>
        <v>0</v>
      </c>
      <c r="G3876" s="123"/>
    </row>
    <row r="3877" spans="2:7" x14ac:dyDescent="0.2">
      <c r="B3877" s="124"/>
      <c r="C3877" s="126"/>
      <c r="D3877" s="124"/>
      <c r="E3877" s="121">
        <f t="shared" si="120"/>
        <v>0</v>
      </c>
      <c r="F3877" s="125">
        <f t="shared" si="121"/>
        <v>0</v>
      </c>
      <c r="G3877" s="123"/>
    </row>
    <row r="3878" spans="2:7" x14ac:dyDescent="0.2">
      <c r="B3878" s="124"/>
      <c r="C3878" s="126"/>
      <c r="D3878" s="124"/>
      <c r="E3878" s="121">
        <f t="shared" si="120"/>
        <v>0</v>
      </c>
      <c r="F3878" s="125">
        <f t="shared" si="121"/>
        <v>0</v>
      </c>
      <c r="G3878" s="123"/>
    </row>
    <row r="3879" spans="2:7" x14ac:dyDescent="0.2">
      <c r="B3879" s="124"/>
      <c r="C3879" s="126"/>
      <c r="D3879" s="124"/>
      <c r="E3879" s="121">
        <f t="shared" si="120"/>
        <v>0</v>
      </c>
      <c r="F3879" s="125">
        <f t="shared" si="121"/>
        <v>0</v>
      </c>
      <c r="G3879" s="123"/>
    </row>
    <row r="3880" spans="2:7" x14ac:dyDescent="0.2">
      <c r="B3880" s="124"/>
      <c r="C3880" s="126"/>
      <c r="D3880" s="124"/>
      <c r="E3880" s="121">
        <f t="shared" si="120"/>
        <v>0</v>
      </c>
      <c r="F3880" s="125">
        <f t="shared" si="121"/>
        <v>0</v>
      </c>
      <c r="G3880" s="123"/>
    </row>
    <row r="3881" spans="2:7" x14ac:dyDescent="0.2">
      <c r="B3881" s="124"/>
      <c r="C3881" s="126"/>
      <c r="D3881" s="124"/>
      <c r="E3881" s="121">
        <f t="shared" si="120"/>
        <v>0</v>
      </c>
      <c r="F3881" s="125">
        <f t="shared" si="121"/>
        <v>0</v>
      </c>
      <c r="G3881" s="123"/>
    </row>
    <row r="3882" spans="2:7" x14ac:dyDescent="0.2">
      <c r="B3882" s="124"/>
      <c r="C3882" s="126"/>
      <c r="D3882" s="124"/>
      <c r="E3882" s="121">
        <f t="shared" si="120"/>
        <v>0</v>
      </c>
      <c r="F3882" s="125">
        <f t="shared" si="121"/>
        <v>0</v>
      </c>
      <c r="G3882" s="123"/>
    </row>
    <row r="3883" spans="2:7" x14ac:dyDescent="0.2">
      <c r="B3883" s="124"/>
      <c r="C3883" s="126"/>
      <c r="D3883" s="124"/>
      <c r="E3883" s="121">
        <f t="shared" si="120"/>
        <v>0</v>
      </c>
      <c r="F3883" s="125">
        <f t="shared" si="121"/>
        <v>0</v>
      </c>
      <c r="G3883" s="123"/>
    </row>
    <row r="3884" spans="2:7" x14ac:dyDescent="0.2">
      <c r="B3884" s="124"/>
      <c r="C3884" s="126"/>
      <c r="D3884" s="124"/>
      <c r="E3884" s="121">
        <f t="shared" si="120"/>
        <v>0</v>
      </c>
      <c r="F3884" s="125">
        <f t="shared" si="121"/>
        <v>0</v>
      </c>
      <c r="G3884" s="123"/>
    </row>
    <row r="3885" spans="2:7" x14ac:dyDescent="0.2">
      <c r="B3885" s="124"/>
      <c r="C3885" s="126"/>
      <c r="D3885" s="124"/>
      <c r="E3885" s="121">
        <f t="shared" si="120"/>
        <v>0</v>
      </c>
      <c r="F3885" s="125">
        <f t="shared" si="121"/>
        <v>0</v>
      </c>
      <c r="G3885" s="123"/>
    </row>
    <row r="3886" spans="2:7" x14ac:dyDescent="0.2">
      <c r="B3886" s="124"/>
      <c r="C3886" s="126"/>
      <c r="D3886" s="124"/>
      <c r="E3886" s="121">
        <f t="shared" si="120"/>
        <v>0</v>
      </c>
      <c r="F3886" s="125">
        <f t="shared" si="121"/>
        <v>0</v>
      </c>
      <c r="G3886" s="123"/>
    </row>
    <row r="3887" spans="2:7" x14ac:dyDescent="0.2">
      <c r="B3887" s="124"/>
      <c r="C3887" s="126"/>
      <c r="D3887" s="124"/>
      <c r="E3887" s="121">
        <f t="shared" si="120"/>
        <v>0</v>
      </c>
      <c r="F3887" s="125">
        <f t="shared" si="121"/>
        <v>0</v>
      </c>
      <c r="G3887" s="123"/>
    </row>
    <row r="3888" spans="2:7" x14ac:dyDescent="0.2">
      <c r="B3888" s="124"/>
      <c r="C3888" s="126"/>
      <c r="D3888" s="124"/>
      <c r="E3888" s="121">
        <f t="shared" si="120"/>
        <v>0</v>
      </c>
      <c r="F3888" s="125">
        <f t="shared" si="121"/>
        <v>0</v>
      </c>
      <c r="G3888" s="123"/>
    </row>
    <row r="3889" spans="2:7" x14ac:dyDescent="0.2">
      <c r="B3889" s="124"/>
      <c r="C3889" s="126"/>
      <c r="D3889" s="124"/>
      <c r="E3889" s="121">
        <f t="shared" si="120"/>
        <v>0</v>
      </c>
      <c r="F3889" s="125">
        <f t="shared" si="121"/>
        <v>0</v>
      </c>
      <c r="G3889" s="123"/>
    </row>
    <row r="3890" spans="2:7" x14ac:dyDescent="0.2">
      <c r="B3890" s="124"/>
      <c r="C3890" s="126"/>
      <c r="D3890" s="124"/>
      <c r="E3890" s="121">
        <f t="shared" si="120"/>
        <v>0</v>
      </c>
      <c r="F3890" s="125">
        <f t="shared" si="121"/>
        <v>0</v>
      </c>
      <c r="G3890" s="123"/>
    </row>
    <row r="3891" spans="2:7" x14ac:dyDescent="0.2">
      <c r="B3891" s="124"/>
      <c r="C3891" s="126"/>
      <c r="D3891" s="124"/>
      <c r="E3891" s="121">
        <f t="shared" si="120"/>
        <v>0</v>
      </c>
      <c r="F3891" s="125">
        <f t="shared" si="121"/>
        <v>0</v>
      </c>
      <c r="G3891" s="123"/>
    </row>
    <row r="3892" spans="2:7" x14ac:dyDescent="0.2">
      <c r="B3892" s="124"/>
      <c r="C3892" s="126"/>
      <c r="D3892" s="124"/>
      <c r="E3892" s="121">
        <f t="shared" si="120"/>
        <v>0</v>
      </c>
      <c r="F3892" s="125">
        <f t="shared" si="121"/>
        <v>0</v>
      </c>
      <c r="G3892" s="123"/>
    </row>
    <row r="3893" spans="2:7" x14ac:dyDescent="0.2">
      <c r="B3893" s="124"/>
      <c r="C3893" s="126"/>
      <c r="D3893" s="124"/>
      <c r="E3893" s="121">
        <f t="shared" ref="E3893:E3956" si="122">IFERROR(VLOOKUP(C3893,GILookup,2,FALSE),0)</f>
        <v>0</v>
      </c>
      <c r="F3893" s="125">
        <f t="shared" ref="F3893:F3956" si="123">SUM(E3893*D3893)</f>
        <v>0</v>
      </c>
      <c r="G3893" s="123"/>
    </row>
    <row r="3894" spans="2:7" x14ac:dyDescent="0.2">
      <c r="B3894" s="124"/>
      <c r="C3894" s="126"/>
      <c r="D3894" s="124"/>
      <c r="E3894" s="121">
        <f t="shared" si="122"/>
        <v>0</v>
      </c>
      <c r="F3894" s="125">
        <f t="shared" si="123"/>
        <v>0</v>
      </c>
      <c r="G3894" s="123"/>
    </row>
    <row r="3895" spans="2:7" x14ac:dyDescent="0.2">
      <c r="B3895" s="124"/>
      <c r="C3895" s="126"/>
      <c r="D3895" s="124"/>
      <c r="E3895" s="121">
        <f t="shared" si="122"/>
        <v>0</v>
      </c>
      <c r="F3895" s="125">
        <f t="shared" si="123"/>
        <v>0</v>
      </c>
      <c r="G3895" s="123"/>
    </row>
    <row r="3896" spans="2:7" x14ac:dyDescent="0.2">
      <c r="B3896" s="124"/>
      <c r="C3896" s="126"/>
      <c r="D3896" s="124"/>
      <c r="E3896" s="121">
        <f t="shared" si="122"/>
        <v>0</v>
      </c>
      <c r="F3896" s="125">
        <f t="shared" si="123"/>
        <v>0</v>
      </c>
      <c r="G3896" s="123"/>
    </row>
    <row r="3897" spans="2:7" x14ac:dyDescent="0.2">
      <c r="B3897" s="124"/>
      <c r="C3897" s="126"/>
      <c r="D3897" s="124"/>
      <c r="E3897" s="121">
        <f t="shared" si="122"/>
        <v>0</v>
      </c>
      <c r="F3897" s="125">
        <f t="shared" si="123"/>
        <v>0</v>
      </c>
      <c r="G3897" s="123"/>
    </row>
    <row r="3898" spans="2:7" x14ac:dyDescent="0.2">
      <c r="B3898" s="124"/>
      <c r="C3898" s="126"/>
      <c r="D3898" s="124"/>
      <c r="E3898" s="121">
        <f t="shared" si="122"/>
        <v>0</v>
      </c>
      <c r="F3898" s="125">
        <f t="shared" si="123"/>
        <v>0</v>
      </c>
      <c r="G3898" s="123"/>
    </row>
    <row r="3899" spans="2:7" x14ac:dyDescent="0.2">
      <c r="B3899" s="124"/>
      <c r="C3899" s="126"/>
      <c r="D3899" s="124"/>
      <c r="E3899" s="121">
        <f t="shared" si="122"/>
        <v>0</v>
      </c>
      <c r="F3899" s="125">
        <f t="shared" si="123"/>
        <v>0</v>
      </c>
      <c r="G3899" s="123"/>
    </row>
    <row r="3900" spans="2:7" x14ac:dyDescent="0.2">
      <c r="B3900" s="124"/>
      <c r="C3900" s="126"/>
      <c r="D3900" s="124"/>
      <c r="E3900" s="121">
        <f t="shared" si="122"/>
        <v>0</v>
      </c>
      <c r="F3900" s="125">
        <f t="shared" si="123"/>
        <v>0</v>
      </c>
      <c r="G3900" s="123"/>
    </row>
    <row r="3901" spans="2:7" x14ac:dyDescent="0.2">
      <c r="B3901" s="124"/>
      <c r="C3901" s="126"/>
      <c r="D3901" s="124"/>
      <c r="E3901" s="121">
        <f t="shared" si="122"/>
        <v>0</v>
      </c>
      <c r="F3901" s="125">
        <f t="shared" si="123"/>
        <v>0</v>
      </c>
      <c r="G3901" s="123"/>
    </row>
    <row r="3902" spans="2:7" x14ac:dyDescent="0.2">
      <c r="B3902" s="124"/>
      <c r="C3902" s="126"/>
      <c r="D3902" s="124"/>
      <c r="E3902" s="121">
        <f t="shared" si="122"/>
        <v>0</v>
      </c>
      <c r="F3902" s="125">
        <f t="shared" si="123"/>
        <v>0</v>
      </c>
      <c r="G3902" s="123"/>
    </row>
    <row r="3903" spans="2:7" x14ac:dyDescent="0.2">
      <c r="B3903" s="124"/>
      <c r="C3903" s="126"/>
      <c r="D3903" s="124"/>
      <c r="E3903" s="121">
        <f t="shared" si="122"/>
        <v>0</v>
      </c>
      <c r="F3903" s="125">
        <f t="shared" si="123"/>
        <v>0</v>
      </c>
      <c r="G3903" s="123"/>
    </row>
    <row r="3904" spans="2:7" x14ac:dyDescent="0.2">
      <c r="B3904" s="124"/>
      <c r="C3904" s="126"/>
      <c r="D3904" s="124"/>
      <c r="E3904" s="121">
        <f t="shared" si="122"/>
        <v>0</v>
      </c>
      <c r="F3904" s="125">
        <f t="shared" si="123"/>
        <v>0</v>
      </c>
      <c r="G3904" s="123"/>
    </row>
    <row r="3905" spans="2:7" x14ac:dyDescent="0.2">
      <c r="B3905" s="124"/>
      <c r="C3905" s="126"/>
      <c r="D3905" s="124"/>
      <c r="E3905" s="121">
        <f t="shared" si="122"/>
        <v>0</v>
      </c>
      <c r="F3905" s="125">
        <f t="shared" si="123"/>
        <v>0</v>
      </c>
      <c r="G3905" s="123"/>
    </row>
    <row r="3906" spans="2:7" x14ac:dyDescent="0.2">
      <c r="B3906" s="124"/>
      <c r="C3906" s="126"/>
      <c r="D3906" s="124"/>
      <c r="E3906" s="121">
        <f t="shared" si="122"/>
        <v>0</v>
      </c>
      <c r="F3906" s="125">
        <f t="shared" si="123"/>
        <v>0</v>
      </c>
      <c r="G3906" s="123"/>
    </row>
    <row r="3907" spans="2:7" x14ac:dyDescent="0.2">
      <c r="B3907" s="124"/>
      <c r="C3907" s="126"/>
      <c r="D3907" s="124"/>
      <c r="E3907" s="121">
        <f t="shared" si="122"/>
        <v>0</v>
      </c>
      <c r="F3907" s="125">
        <f t="shared" si="123"/>
        <v>0</v>
      </c>
      <c r="G3907" s="123"/>
    </row>
    <row r="3908" spans="2:7" x14ac:dyDescent="0.2">
      <c r="B3908" s="124"/>
      <c r="C3908" s="126"/>
      <c r="D3908" s="124"/>
      <c r="E3908" s="121">
        <f t="shared" si="122"/>
        <v>0</v>
      </c>
      <c r="F3908" s="125">
        <f t="shared" si="123"/>
        <v>0</v>
      </c>
      <c r="G3908" s="123"/>
    </row>
    <row r="3909" spans="2:7" x14ac:dyDescent="0.2">
      <c r="B3909" s="124"/>
      <c r="C3909" s="126"/>
      <c r="D3909" s="124"/>
      <c r="E3909" s="121">
        <f t="shared" si="122"/>
        <v>0</v>
      </c>
      <c r="F3909" s="125">
        <f t="shared" si="123"/>
        <v>0</v>
      </c>
      <c r="G3909" s="123"/>
    </row>
    <row r="3910" spans="2:7" x14ac:dyDescent="0.2">
      <c r="B3910" s="124"/>
      <c r="C3910" s="126"/>
      <c r="D3910" s="124"/>
      <c r="E3910" s="121">
        <f t="shared" si="122"/>
        <v>0</v>
      </c>
      <c r="F3910" s="125">
        <f t="shared" si="123"/>
        <v>0</v>
      </c>
      <c r="G3910" s="123"/>
    </row>
    <row r="3911" spans="2:7" x14ac:dyDescent="0.2">
      <c r="B3911" s="124"/>
      <c r="C3911" s="126"/>
      <c r="D3911" s="124"/>
      <c r="E3911" s="121">
        <f t="shared" si="122"/>
        <v>0</v>
      </c>
      <c r="F3911" s="125">
        <f t="shared" si="123"/>
        <v>0</v>
      </c>
      <c r="G3911" s="123"/>
    </row>
    <row r="3912" spans="2:7" x14ac:dyDescent="0.2">
      <c r="B3912" s="124"/>
      <c r="C3912" s="126"/>
      <c r="D3912" s="124"/>
      <c r="E3912" s="121">
        <f t="shared" si="122"/>
        <v>0</v>
      </c>
      <c r="F3912" s="125">
        <f t="shared" si="123"/>
        <v>0</v>
      </c>
      <c r="G3912" s="123"/>
    </row>
    <row r="3913" spans="2:7" x14ac:dyDescent="0.2">
      <c r="B3913" s="124"/>
      <c r="C3913" s="126"/>
      <c r="D3913" s="124"/>
      <c r="E3913" s="121">
        <f t="shared" si="122"/>
        <v>0</v>
      </c>
      <c r="F3913" s="125">
        <f t="shared" si="123"/>
        <v>0</v>
      </c>
      <c r="G3913" s="123"/>
    </row>
    <row r="3914" spans="2:7" x14ac:dyDescent="0.2">
      <c r="B3914" s="124"/>
      <c r="C3914" s="126"/>
      <c r="D3914" s="124"/>
      <c r="E3914" s="121">
        <f t="shared" si="122"/>
        <v>0</v>
      </c>
      <c r="F3914" s="125">
        <f t="shared" si="123"/>
        <v>0</v>
      </c>
      <c r="G3914" s="123"/>
    </row>
    <row r="3915" spans="2:7" x14ac:dyDescent="0.2">
      <c r="B3915" s="124"/>
      <c r="C3915" s="126"/>
      <c r="D3915" s="124"/>
      <c r="E3915" s="121">
        <f t="shared" si="122"/>
        <v>0</v>
      </c>
      <c r="F3915" s="125">
        <f t="shared" si="123"/>
        <v>0</v>
      </c>
      <c r="G3915" s="123"/>
    </row>
    <row r="3916" spans="2:7" x14ac:dyDescent="0.2">
      <c r="B3916" s="124"/>
      <c r="C3916" s="126"/>
      <c r="D3916" s="124"/>
      <c r="E3916" s="121">
        <f t="shared" si="122"/>
        <v>0</v>
      </c>
      <c r="F3916" s="125">
        <f t="shared" si="123"/>
        <v>0</v>
      </c>
      <c r="G3916" s="123"/>
    </row>
    <row r="3917" spans="2:7" x14ac:dyDescent="0.2">
      <c r="B3917" s="124"/>
      <c r="C3917" s="126"/>
      <c r="D3917" s="124"/>
      <c r="E3917" s="121">
        <f t="shared" si="122"/>
        <v>0</v>
      </c>
      <c r="F3917" s="125">
        <f t="shared" si="123"/>
        <v>0</v>
      </c>
      <c r="G3917" s="123"/>
    </row>
    <row r="3918" spans="2:7" x14ac:dyDescent="0.2">
      <c r="B3918" s="124"/>
      <c r="C3918" s="126"/>
      <c r="D3918" s="124"/>
      <c r="E3918" s="121">
        <f t="shared" si="122"/>
        <v>0</v>
      </c>
      <c r="F3918" s="125">
        <f t="shared" si="123"/>
        <v>0</v>
      </c>
      <c r="G3918" s="123"/>
    </row>
    <row r="3919" spans="2:7" x14ac:dyDescent="0.2">
      <c r="B3919" s="124"/>
      <c r="C3919" s="126"/>
      <c r="D3919" s="124"/>
      <c r="E3919" s="121">
        <f t="shared" si="122"/>
        <v>0</v>
      </c>
      <c r="F3919" s="125">
        <f t="shared" si="123"/>
        <v>0</v>
      </c>
      <c r="G3919" s="123"/>
    </row>
    <row r="3920" spans="2:7" x14ac:dyDescent="0.2">
      <c r="B3920" s="124"/>
      <c r="C3920" s="126"/>
      <c r="D3920" s="124"/>
      <c r="E3920" s="121">
        <f t="shared" si="122"/>
        <v>0</v>
      </c>
      <c r="F3920" s="125">
        <f t="shared" si="123"/>
        <v>0</v>
      </c>
      <c r="G3920" s="123"/>
    </row>
    <row r="3921" spans="2:7" x14ac:dyDescent="0.2">
      <c r="B3921" s="124"/>
      <c r="C3921" s="126"/>
      <c r="D3921" s="124"/>
      <c r="E3921" s="121">
        <f t="shared" si="122"/>
        <v>0</v>
      </c>
      <c r="F3921" s="125">
        <f t="shared" si="123"/>
        <v>0</v>
      </c>
      <c r="G3921" s="123"/>
    </row>
    <row r="3922" spans="2:7" x14ac:dyDescent="0.2">
      <c r="B3922" s="124"/>
      <c r="C3922" s="126"/>
      <c r="D3922" s="124"/>
      <c r="E3922" s="121">
        <f t="shared" si="122"/>
        <v>0</v>
      </c>
      <c r="F3922" s="125">
        <f t="shared" si="123"/>
        <v>0</v>
      </c>
      <c r="G3922" s="123"/>
    </row>
    <row r="3923" spans="2:7" x14ac:dyDescent="0.2">
      <c r="B3923" s="124"/>
      <c r="C3923" s="126"/>
      <c r="D3923" s="124"/>
      <c r="E3923" s="121">
        <f t="shared" si="122"/>
        <v>0</v>
      </c>
      <c r="F3923" s="125">
        <f t="shared" si="123"/>
        <v>0</v>
      </c>
      <c r="G3923" s="123"/>
    </row>
    <row r="3924" spans="2:7" x14ac:dyDescent="0.2">
      <c r="B3924" s="124"/>
      <c r="C3924" s="126"/>
      <c r="D3924" s="124"/>
      <c r="E3924" s="121">
        <f t="shared" si="122"/>
        <v>0</v>
      </c>
      <c r="F3924" s="125">
        <f t="shared" si="123"/>
        <v>0</v>
      </c>
      <c r="G3924" s="123"/>
    </row>
    <row r="3925" spans="2:7" x14ac:dyDescent="0.2">
      <c r="B3925" s="124"/>
      <c r="C3925" s="126"/>
      <c r="D3925" s="124"/>
      <c r="E3925" s="121">
        <f t="shared" si="122"/>
        <v>0</v>
      </c>
      <c r="F3925" s="125">
        <f t="shared" si="123"/>
        <v>0</v>
      </c>
      <c r="G3925" s="123"/>
    </row>
    <row r="3926" spans="2:7" x14ac:dyDescent="0.2">
      <c r="B3926" s="124"/>
      <c r="C3926" s="126"/>
      <c r="D3926" s="124"/>
      <c r="E3926" s="121">
        <f t="shared" si="122"/>
        <v>0</v>
      </c>
      <c r="F3926" s="125">
        <f t="shared" si="123"/>
        <v>0</v>
      </c>
      <c r="G3926" s="123"/>
    </row>
    <row r="3927" spans="2:7" x14ac:dyDescent="0.2">
      <c r="B3927" s="124"/>
      <c r="C3927" s="126"/>
      <c r="D3927" s="124"/>
      <c r="E3927" s="121">
        <f t="shared" si="122"/>
        <v>0</v>
      </c>
      <c r="F3927" s="125">
        <f t="shared" si="123"/>
        <v>0</v>
      </c>
      <c r="G3927" s="123"/>
    </row>
    <row r="3928" spans="2:7" x14ac:dyDescent="0.2">
      <c r="B3928" s="124"/>
      <c r="C3928" s="126"/>
      <c r="D3928" s="124"/>
      <c r="E3928" s="121">
        <f t="shared" si="122"/>
        <v>0</v>
      </c>
      <c r="F3928" s="125">
        <f t="shared" si="123"/>
        <v>0</v>
      </c>
      <c r="G3928" s="123"/>
    </row>
    <row r="3929" spans="2:7" x14ac:dyDescent="0.2">
      <c r="B3929" s="124"/>
      <c r="C3929" s="126"/>
      <c r="D3929" s="124"/>
      <c r="E3929" s="121">
        <f t="shared" si="122"/>
        <v>0</v>
      </c>
      <c r="F3929" s="125">
        <f t="shared" si="123"/>
        <v>0</v>
      </c>
      <c r="G3929" s="123"/>
    </row>
    <row r="3930" spans="2:7" x14ac:dyDescent="0.2">
      <c r="B3930" s="124"/>
      <c r="C3930" s="126"/>
      <c r="D3930" s="124"/>
      <c r="E3930" s="121">
        <f t="shared" si="122"/>
        <v>0</v>
      </c>
      <c r="F3930" s="125">
        <f t="shared" si="123"/>
        <v>0</v>
      </c>
      <c r="G3930" s="123"/>
    </row>
    <row r="3931" spans="2:7" x14ac:dyDescent="0.2">
      <c r="B3931" s="124"/>
      <c r="C3931" s="126"/>
      <c r="D3931" s="124"/>
      <c r="E3931" s="121">
        <f t="shared" si="122"/>
        <v>0</v>
      </c>
      <c r="F3931" s="125">
        <f t="shared" si="123"/>
        <v>0</v>
      </c>
      <c r="G3931" s="123"/>
    </row>
    <row r="3932" spans="2:7" x14ac:dyDescent="0.2">
      <c r="B3932" s="124"/>
      <c r="C3932" s="126"/>
      <c r="D3932" s="124"/>
      <c r="E3932" s="121">
        <f t="shared" si="122"/>
        <v>0</v>
      </c>
      <c r="F3932" s="125">
        <f t="shared" si="123"/>
        <v>0</v>
      </c>
      <c r="G3932" s="123"/>
    </row>
    <row r="3933" spans="2:7" x14ac:dyDescent="0.2">
      <c r="B3933" s="124"/>
      <c r="C3933" s="126"/>
      <c r="D3933" s="124"/>
      <c r="E3933" s="121">
        <f t="shared" si="122"/>
        <v>0</v>
      </c>
      <c r="F3933" s="125">
        <f t="shared" si="123"/>
        <v>0</v>
      </c>
      <c r="G3933" s="123"/>
    </row>
    <row r="3934" spans="2:7" x14ac:dyDescent="0.2">
      <c r="B3934" s="124"/>
      <c r="C3934" s="126"/>
      <c r="D3934" s="124"/>
      <c r="E3934" s="121">
        <f t="shared" si="122"/>
        <v>0</v>
      </c>
      <c r="F3934" s="125">
        <f t="shared" si="123"/>
        <v>0</v>
      </c>
      <c r="G3934" s="123"/>
    </row>
    <row r="3935" spans="2:7" x14ac:dyDescent="0.2">
      <c r="B3935" s="124"/>
      <c r="C3935" s="126"/>
      <c r="D3935" s="124"/>
      <c r="E3935" s="121">
        <f t="shared" si="122"/>
        <v>0</v>
      </c>
      <c r="F3935" s="125">
        <f t="shared" si="123"/>
        <v>0</v>
      </c>
      <c r="G3935" s="123"/>
    </row>
    <row r="3936" spans="2:7" x14ac:dyDescent="0.2">
      <c r="B3936" s="124"/>
      <c r="C3936" s="126"/>
      <c r="D3936" s="124"/>
      <c r="E3936" s="121">
        <f t="shared" si="122"/>
        <v>0</v>
      </c>
      <c r="F3936" s="125">
        <f t="shared" si="123"/>
        <v>0</v>
      </c>
      <c r="G3936" s="123"/>
    </row>
    <row r="3937" spans="2:7" x14ac:dyDescent="0.2">
      <c r="B3937" s="124"/>
      <c r="C3937" s="126"/>
      <c r="D3937" s="124"/>
      <c r="E3937" s="121">
        <f t="shared" si="122"/>
        <v>0</v>
      </c>
      <c r="F3937" s="125">
        <f t="shared" si="123"/>
        <v>0</v>
      </c>
      <c r="G3937" s="123"/>
    </row>
    <row r="3938" spans="2:7" x14ac:dyDescent="0.2">
      <c r="B3938" s="124"/>
      <c r="C3938" s="126"/>
      <c r="D3938" s="124"/>
      <c r="E3938" s="121">
        <f t="shared" si="122"/>
        <v>0</v>
      </c>
      <c r="F3938" s="125">
        <f t="shared" si="123"/>
        <v>0</v>
      </c>
      <c r="G3938" s="123"/>
    </row>
    <row r="3939" spans="2:7" x14ac:dyDescent="0.2">
      <c r="B3939" s="124"/>
      <c r="C3939" s="126"/>
      <c r="D3939" s="124"/>
      <c r="E3939" s="121">
        <f t="shared" si="122"/>
        <v>0</v>
      </c>
      <c r="F3939" s="125">
        <f t="shared" si="123"/>
        <v>0</v>
      </c>
      <c r="G3939" s="123"/>
    </row>
    <row r="3940" spans="2:7" x14ac:dyDescent="0.2">
      <c r="B3940" s="124"/>
      <c r="C3940" s="126"/>
      <c r="D3940" s="124"/>
      <c r="E3940" s="121">
        <f t="shared" si="122"/>
        <v>0</v>
      </c>
      <c r="F3940" s="125">
        <f t="shared" si="123"/>
        <v>0</v>
      </c>
      <c r="G3940" s="123"/>
    </row>
    <row r="3941" spans="2:7" x14ac:dyDescent="0.2">
      <c r="B3941" s="124"/>
      <c r="C3941" s="126"/>
      <c r="D3941" s="124"/>
      <c r="E3941" s="121">
        <f t="shared" si="122"/>
        <v>0</v>
      </c>
      <c r="F3941" s="125">
        <f t="shared" si="123"/>
        <v>0</v>
      </c>
      <c r="G3941" s="123"/>
    </row>
    <row r="3942" spans="2:7" x14ac:dyDescent="0.2">
      <c r="B3942" s="124"/>
      <c r="C3942" s="126"/>
      <c r="D3942" s="124"/>
      <c r="E3942" s="121">
        <f t="shared" si="122"/>
        <v>0</v>
      </c>
      <c r="F3942" s="125">
        <f t="shared" si="123"/>
        <v>0</v>
      </c>
      <c r="G3942" s="123"/>
    </row>
    <row r="3943" spans="2:7" x14ac:dyDescent="0.2">
      <c r="B3943" s="124"/>
      <c r="C3943" s="126"/>
      <c r="D3943" s="124"/>
      <c r="E3943" s="121">
        <f t="shared" si="122"/>
        <v>0</v>
      </c>
      <c r="F3943" s="125">
        <f t="shared" si="123"/>
        <v>0</v>
      </c>
      <c r="G3943" s="123"/>
    </row>
    <row r="3944" spans="2:7" x14ac:dyDescent="0.2">
      <c r="B3944" s="124"/>
      <c r="C3944" s="126"/>
      <c r="D3944" s="124"/>
      <c r="E3944" s="121">
        <f t="shared" si="122"/>
        <v>0</v>
      </c>
      <c r="F3944" s="125">
        <f t="shared" si="123"/>
        <v>0</v>
      </c>
      <c r="G3944" s="123"/>
    </row>
    <row r="3945" spans="2:7" x14ac:dyDescent="0.2">
      <c r="B3945" s="124"/>
      <c r="C3945" s="126"/>
      <c r="D3945" s="124"/>
      <c r="E3945" s="121">
        <f t="shared" si="122"/>
        <v>0</v>
      </c>
      <c r="F3945" s="125">
        <f t="shared" si="123"/>
        <v>0</v>
      </c>
      <c r="G3945" s="123"/>
    </row>
    <row r="3946" spans="2:7" x14ac:dyDescent="0.2">
      <c r="B3946" s="124"/>
      <c r="C3946" s="126"/>
      <c r="D3946" s="124"/>
      <c r="E3946" s="121">
        <f t="shared" si="122"/>
        <v>0</v>
      </c>
      <c r="F3946" s="125">
        <f t="shared" si="123"/>
        <v>0</v>
      </c>
      <c r="G3946" s="123"/>
    </row>
    <row r="3947" spans="2:7" x14ac:dyDescent="0.2">
      <c r="B3947" s="124"/>
      <c r="C3947" s="126"/>
      <c r="D3947" s="124"/>
      <c r="E3947" s="121">
        <f t="shared" si="122"/>
        <v>0</v>
      </c>
      <c r="F3947" s="125">
        <f t="shared" si="123"/>
        <v>0</v>
      </c>
      <c r="G3947" s="123"/>
    </row>
    <row r="3948" spans="2:7" x14ac:dyDescent="0.2">
      <c r="B3948" s="124"/>
      <c r="C3948" s="126"/>
      <c r="D3948" s="124"/>
      <c r="E3948" s="121">
        <f t="shared" si="122"/>
        <v>0</v>
      </c>
      <c r="F3948" s="125">
        <f t="shared" si="123"/>
        <v>0</v>
      </c>
      <c r="G3948" s="123"/>
    </row>
    <row r="3949" spans="2:7" x14ac:dyDescent="0.2">
      <c r="B3949" s="124"/>
      <c r="C3949" s="126"/>
      <c r="D3949" s="124"/>
      <c r="E3949" s="121">
        <f t="shared" si="122"/>
        <v>0</v>
      </c>
      <c r="F3949" s="125">
        <f t="shared" si="123"/>
        <v>0</v>
      </c>
      <c r="G3949" s="123"/>
    </row>
    <row r="3950" spans="2:7" x14ac:dyDescent="0.2">
      <c r="B3950" s="124"/>
      <c r="C3950" s="126"/>
      <c r="D3950" s="124"/>
      <c r="E3950" s="121">
        <f t="shared" si="122"/>
        <v>0</v>
      </c>
      <c r="F3950" s="125">
        <f t="shared" si="123"/>
        <v>0</v>
      </c>
      <c r="G3950" s="123"/>
    </row>
    <row r="3951" spans="2:7" x14ac:dyDescent="0.2">
      <c r="B3951" s="124"/>
      <c r="C3951" s="126"/>
      <c r="D3951" s="124"/>
      <c r="E3951" s="121">
        <f t="shared" si="122"/>
        <v>0</v>
      </c>
      <c r="F3951" s="125">
        <f t="shared" si="123"/>
        <v>0</v>
      </c>
      <c r="G3951" s="123"/>
    </row>
    <row r="3952" spans="2:7" x14ac:dyDescent="0.2">
      <c r="B3952" s="124"/>
      <c r="C3952" s="126"/>
      <c r="D3952" s="124"/>
      <c r="E3952" s="121">
        <f t="shared" si="122"/>
        <v>0</v>
      </c>
      <c r="F3952" s="125">
        <f t="shared" si="123"/>
        <v>0</v>
      </c>
      <c r="G3952" s="123"/>
    </row>
    <row r="3953" spans="2:7" x14ac:dyDescent="0.2">
      <c r="B3953" s="124"/>
      <c r="C3953" s="126"/>
      <c r="D3953" s="124"/>
      <c r="E3953" s="121">
        <f t="shared" si="122"/>
        <v>0</v>
      </c>
      <c r="F3953" s="125">
        <f t="shared" si="123"/>
        <v>0</v>
      </c>
      <c r="G3953" s="123"/>
    </row>
    <row r="3954" spans="2:7" x14ac:dyDescent="0.2">
      <c r="B3954" s="124"/>
      <c r="C3954" s="126"/>
      <c r="D3954" s="124"/>
      <c r="E3954" s="121">
        <f t="shared" si="122"/>
        <v>0</v>
      </c>
      <c r="F3954" s="125">
        <f t="shared" si="123"/>
        <v>0</v>
      </c>
      <c r="G3954" s="123"/>
    </row>
    <row r="3955" spans="2:7" x14ac:dyDescent="0.2">
      <c r="B3955" s="124"/>
      <c r="C3955" s="126"/>
      <c r="D3955" s="124"/>
      <c r="E3955" s="121">
        <f t="shared" si="122"/>
        <v>0</v>
      </c>
      <c r="F3955" s="125">
        <f t="shared" si="123"/>
        <v>0</v>
      </c>
      <c r="G3955" s="123"/>
    </row>
    <row r="3956" spans="2:7" x14ac:dyDescent="0.2">
      <c r="B3956" s="124"/>
      <c r="C3956" s="126"/>
      <c r="D3956" s="124"/>
      <c r="E3956" s="121">
        <f t="shared" si="122"/>
        <v>0</v>
      </c>
      <c r="F3956" s="125">
        <f t="shared" si="123"/>
        <v>0</v>
      </c>
      <c r="G3956" s="123"/>
    </row>
    <row r="3957" spans="2:7" x14ac:dyDescent="0.2">
      <c r="B3957" s="124"/>
      <c r="C3957" s="126"/>
      <c r="D3957" s="124"/>
      <c r="E3957" s="121">
        <f t="shared" ref="E3957:E4020" si="124">IFERROR(VLOOKUP(C3957,GILookup,2,FALSE),0)</f>
        <v>0</v>
      </c>
      <c r="F3957" s="125">
        <f t="shared" ref="F3957:F4020" si="125">SUM(E3957*D3957)</f>
        <v>0</v>
      </c>
      <c r="G3957" s="123"/>
    </row>
    <row r="3958" spans="2:7" x14ac:dyDescent="0.2">
      <c r="B3958" s="124"/>
      <c r="C3958" s="126"/>
      <c r="D3958" s="124"/>
      <c r="E3958" s="121">
        <f t="shared" si="124"/>
        <v>0</v>
      </c>
      <c r="F3958" s="125">
        <f t="shared" si="125"/>
        <v>0</v>
      </c>
      <c r="G3958" s="123"/>
    </row>
    <row r="3959" spans="2:7" x14ac:dyDescent="0.2">
      <c r="B3959" s="124"/>
      <c r="C3959" s="126"/>
      <c r="D3959" s="124"/>
      <c r="E3959" s="121">
        <f t="shared" si="124"/>
        <v>0</v>
      </c>
      <c r="F3959" s="125">
        <f t="shared" si="125"/>
        <v>0</v>
      </c>
      <c r="G3959" s="123"/>
    </row>
    <row r="3960" spans="2:7" x14ac:dyDescent="0.2">
      <c r="B3960" s="124"/>
      <c r="C3960" s="126"/>
      <c r="D3960" s="124"/>
      <c r="E3960" s="121">
        <f t="shared" si="124"/>
        <v>0</v>
      </c>
      <c r="F3960" s="125">
        <f t="shared" si="125"/>
        <v>0</v>
      </c>
      <c r="G3960" s="123"/>
    </row>
    <row r="3961" spans="2:7" x14ac:dyDescent="0.2">
      <c r="B3961" s="124"/>
      <c r="C3961" s="126"/>
      <c r="D3961" s="124"/>
      <c r="E3961" s="121">
        <f t="shared" si="124"/>
        <v>0</v>
      </c>
      <c r="F3961" s="125">
        <f t="shared" si="125"/>
        <v>0</v>
      </c>
      <c r="G3961" s="123"/>
    </row>
    <row r="3962" spans="2:7" x14ac:dyDescent="0.2">
      <c r="B3962" s="124"/>
      <c r="C3962" s="126"/>
      <c r="D3962" s="124"/>
      <c r="E3962" s="121">
        <f t="shared" si="124"/>
        <v>0</v>
      </c>
      <c r="F3962" s="125">
        <f t="shared" si="125"/>
        <v>0</v>
      </c>
      <c r="G3962" s="123"/>
    </row>
    <row r="3963" spans="2:7" x14ac:dyDescent="0.2">
      <c r="B3963" s="124"/>
      <c r="C3963" s="126"/>
      <c r="D3963" s="124"/>
      <c r="E3963" s="121">
        <f t="shared" si="124"/>
        <v>0</v>
      </c>
      <c r="F3963" s="125">
        <f t="shared" si="125"/>
        <v>0</v>
      </c>
      <c r="G3963" s="123"/>
    </row>
    <row r="3964" spans="2:7" x14ac:dyDescent="0.2">
      <c r="B3964" s="124"/>
      <c r="C3964" s="126"/>
      <c r="D3964" s="124"/>
      <c r="E3964" s="121">
        <f t="shared" si="124"/>
        <v>0</v>
      </c>
      <c r="F3964" s="125">
        <f t="shared" si="125"/>
        <v>0</v>
      </c>
      <c r="G3964" s="123"/>
    </row>
    <row r="3965" spans="2:7" x14ac:dyDescent="0.2">
      <c r="B3965" s="124"/>
      <c r="C3965" s="126"/>
      <c r="D3965" s="124"/>
      <c r="E3965" s="121">
        <f t="shared" si="124"/>
        <v>0</v>
      </c>
      <c r="F3965" s="125">
        <f t="shared" si="125"/>
        <v>0</v>
      </c>
      <c r="G3965" s="123"/>
    </row>
    <row r="3966" spans="2:7" x14ac:dyDescent="0.2">
      <c r="B3966" s="124"/>
      <c r="C3966" s="126"/>
      <c r="D3966" s="124"/>
      <c r="E3966" s="121">
        <f t="shared" si="124"/>
        <v>0</v>
      </c>
      <c r="F3966" s="125">
        <f t="shared" si="125"/>
        <v>0</v>
      </c>
      <c r="G3966" s="123"/>
    </row>
    <row r="3967" spans="2:7" x14ac:dyDescent="0.2">
      <c r="B3967" s="124"/>
      <c r="C3967" s="126"/>
      <c r="D3967" s="124"/>
      <c r="E3967" s="121">
        <f t="shared" si="124"/>
        <v>0</v>
      </c>
      <c r="F3967" s="125">
        <f t="shared" si="125"/>
        <v>0</v>
      </c>
      <c r="G3967" s="123"/>
    </row>
    <row r="3968" spans="2:7" x14ac:dyDescent="0.2">
      <c r="B3968" s="124"/>
      <c r="C3968" s="126"/>
      <c r="D3968" s="124"/>
      <c r="E3968" s="121">
        <f t="shared" si="124"/>
        <v>0</v>
      </c>
      <c r="F3968" s="125">
        <f t="shared" si="125"/>
        <v>0</v>
      </c>
      <c r="G3968" s="123"/>
    </row>
    <row r="3969" spans="2:7" x14ac:dyDescent="0.2">
      <c r="B3969" s="124"/>
      <c r="C3969" s="126"/>
      <c r="D3969" s="124"/>
      <c r="E3969" s="121">
        <f t="shared" si="124"/>
        <v>0</v>
      </c>
      <c r="F3969" s="125">
        <f t="shared" si="125"/>
        <v>0</v>
      </c>
      <c r="G3969" s="123"/>
    </row>
    <row r="3970" spans="2:7" x14ac:dyDescent="0.2">
      <c r="B3970" s="124"/>
      <c r="C3970" s="126"/>
      <c r="D3970" s="124"/>
      <c r="E3970" s="121">
        <f t="shared" si="124"/>
        <v>0</v>
      </c>
      <c r="F3970" s="125">
        <f t="shared" si="125"/>
        <v>0</v>
      </c>
      <c r="G3970" s="123"/>
    </row>
    <row r="3971" spans="2:7" x14ac:dyDescent="0.2">
      <c r="B3971" s="124"/>
      <c r="C3971" s="126"/>
      <c r="D3971" s="124"/>
      <c r="E3971" s="121">
        <f t="shared" si="124"/>
        <v>0</v>
      </c>
      <c r="F3971" s="125">
        <f t="shared" si="125"/>
        <v>0</v>
      </c>
      <c r="G3971" s="123"/>
    </row>
    <row r="3972" spans="2:7" x14ac:dyDescent="0.2">
      <c r="B3972" s="124"/>
      <c r="C3972" s="126"/>
      <c r="D3972" s="124"/>
      <c r="E3972" s="121">
        <f t="shared" si="124"/>
        <v>0</v>
      </c>
      <c r="F3972" s="125">
        <f t="shared" si="125"/>
        <v>0</v>
      </c>
      <c r="G3972" s="123"/>
    </row>
    <row r="3973" spans="2:7" x14ac:dyDescent="0.2">
      <c r="B3973" s="124"/>
      <c r="C3973" s="126"/>
      <c r="D3973" s="124"/>
      <c r="E3973" s="121">
        <f t="shared" si="124"/>
        <v>0</v>
      </c>
      <c r="F3973" s="125">
        <f t="shared" si="125"/>
        <v>0</v>
      </c>
      <c r="G3973" s="123"/>
    </row>
    <row r="3974" spans="2:7" x14ac:dyDescent="0.2">
      <c r="B3974" s="124"/>
      <c r="C3974" s="126"/>
      <c r="D3974" s="124"/>
      <c r="E3974" s="121">
        <f t="shared" si="124"/>
        <v>0</v>
      </c>
      <c r="F3974" s="125">
        <f t="shared" si="125"/>
        <v>0</v>
      </c>
      <c r="G3974" s="123"/>
    </row>
    <row r="3975" spans="2:7" x14ac:dyDescent="0.2">
      <c r="B3975" s="124"/>
      <c r="C3975" s="126"/>
      <c r="D3975" s="124"/>
      <c r="E3975" s="121">
        <f t="shared" si="124"/>
        <v>0</v>
      </c>
      <c r="F3975" s="125">
        <f t="shared" si="125"/>
        <v>0</v>
      </c>
      <c r="G3975" s="123"/>
    </row>
    <row r="3976" spans="2:7" x14ac:dyDescent="0.2">
      <c r="B3976" s="124"/>
      <c r="C3976" s="126"/>
      <c r="D3976" s="124"/>
      <c r="E3976" s="121">
        <f t="shared" si="124"/>
        <v>0</v>
      </c>
      <c r="F3976" s="125">
        <f t="shared" si="125"/>
        <v>0</v>
      </c>
      <c r="G3976" s="123"/>
    </row>
    <row r="3977" spans="2:7" x14ac:dyDescent="0.2">
      <c r="B3977" s="124"/>
      <c r="C3977" s="126"/>
      <c r="D3977" s="124"/>
      <c r="E3977" s="121">
        <f t="shared" si="124"/>
        <v>0</v>
      </c>
      <c r="F3977" s="125">
        <f t="shared" si="125"/>
        <v>0</v>
      </c>
      <c r="G3977" s="123"/>
    </row>
    <row r="3978" spans="2:7" x14ac:dyDescent="0.2">
      <c r="B3978" s="124"/>
      <c r="C3978" s="126"/>
      <c r="D3978" s="124"/>
      <c r="E3978" s="121">
        <f t="shared" si="124"/>
        <v>0</v>
      </c>
      <c r="F3978" s="125">
        <f t="shared" si="125"/>
        <v>0</v>
      </c>
      <c r="G3978" s="123"/>
    </row>
    <row r="3979" spans="2:7" x14ac:dyDescent="0.2">
      <c r="B3979" s="124"/>
      <c r="C3979" s="126"/>
      <c r="D3979" s="124"/>
      <c r="E3979" s="121">
        <f t="shared" si="124"/>
        <v>0</v>
      </c>
      <c r="F3979" s="125">
        <f t="shared" si="125"/>
        <v>0</v>
      </c>
      <c r="G3979" s="123"/>
    </row>
    <row r="3980" spans="2:7" x14ac:dyDescent="0.2">
      <c r="B3980" s="124"/>
      <c r="C3980" s="126"/>
      <c r="D3980" s="124"/>
      <c r="E3980" s="121">
        <f t="shared" si="124"/>
        <v>0</v>
      </c>
      <c r="F3980" s="125">
        <f t="shared" si="125"/>
        <v>0</v>
      </c>
      <c r="G3980" s="123"/>
    </row>
    <row r="3981" spans="2:7" x14ac:dyDescent="0.2">
      <c r="B3981" s="124"/>
      <c r="C3981" s="126"/>
      <c r="D3981" s="124"/>
      <c r="E3981" s="121">
        <f t="shared" si="124"/>
        <v>0</v>
      </c>
      <c r="F3981" s="125">
        <f t="shared" si="125"/>
        <v>0</v>
      </c>
      <c r="G3981" s="123"/>
    </row>
    <row r="3982" spans="2:7" x14ac:dyDescent="0.2">
      <c r="B3982" s="124"/>
      <c r="C3982" s="126"/>
      <c r="D3982" s="124"/>
      <c r="E3982" s="121">
        <f t="shared" si="124"/>
        <v>0</v>
      </c>
      <c r="F3982" s="125">
        <f t="shared" si="125"/>
        <v>0</v>
      </c>
      <c r="G3982" s="123"/>
    </row>
    <row r="3983" spans="2:7" x14ac:dyDescent="0.2">
      <c r="B3983" s="124"/>
      <c r="C3983" s="126"/>
      <c r="D3983" s="124"/>
      <c r="E3983" s="121">
        <f t="shared" si="124"/>
        <v>0</v>
      </c>
      <c r="F3983" s="125">
        <f t="shared" si="125"/>
        <v>0</v>
      </c>
      <c r="G3983" s="123"/>
    </row>
    <row r="3984" spans="2:7" x14ac:dyDescent="0.2">
      <c r="B3984" s="124"/>
      <c r="C3984" s="126"/>
      <c r="D3984" s="124"/>
      <c r="E3984" s="121">
        <f t="shared" si="124"/>
        <v>0</v>
      </c>
      <c r="F3984" s="125">
        <f t="shared" si="125"/>
        <v>0</v>
      </c>
      <c r="G3984" s="123"/>
    </row>
    <row r="3985" spans="2:7" x14ac:dyDescent="0.2">
      <c r="B3985" s="124"/>
      <c r="C3985" s="126"/>
      <c r="D3985" s="124"/>
      <c r="E3985" s="121">
        <f t="shared" si="124"/>
        <v>0</v>
      </c>
      <c r="F3985" s="125">
        <f t="shared" si="125"/>
        <v>0</v>
      </c>
      <c r="G3985" s="123"/>
    </row>
    <row r="3986" spans="2:7" x14ac:dyDescent="0.2">
      <c r="B3986" s="124"/>
      <c r="C3986" s="126"/>
      <c r="D3986" s="124"/>
      <c r="E3986" s="121">
        <f t="shared" si="124"/>
        <v>0</v>
      </c>
      <c r="F3986" s="125">
        <f t="shared" si="125"/>
        <v>0</v>
      </c>
      <c r="G3986" s="123"/>
    </row>
    <row r="3987" spans="2:7" x14ac:dyDescent="0.2">
      <c r="B3987" s="124"/>
      <c r="C3987" s="126"/>
      <c r="D3987" s="124"/>
      <c r="E3987" s="121">
        <f t="shared" si="124"/>
        <v>0</v>
      </c>
      <c r="F3987" s="125">
        <f t="shared" si="125"/>
        <v>0</v>
      </c>
      <c r="G3987" s="123"/>
    </row>
    <row r="3988" spans="2:7" x14ac:dyDescent="0.2">
      <c r="B3988" s="124"/>
      <c r="C3988" s="126"/>
      <c r="D3988" s="124"/>
      <c r="E3988" s="121">
        <f t="shared" si="124"/>
        <v>0</v>
      </c>
      <c r="F3988" s="125">
        <f t="shared" si="125"/>
        <v>0</v>
      </c>
      <c r="G3988" s="123"/>
    </row>
    <row r="3989" spans="2:7" x14ac:dyDescent="0.2">
      <c r="B3989" s="124"/>
      <c r="C3989" s="126"/>
      <c r="D3989" s="124"/>
      <c r="E3989" s="121">
        <f t="shared" si="124"/>
        <v>0</v>
      </c>
      <c r="F3989" s="125">
        <f t="shared" si="125"/>
        <v>0</v>
      </c>
      <c r="G3989" s="123"/>
    </row>
    <row r="3990" spans="2:7" x14ac:dyDescent="0.2">
      <c r="B3990" s="124"/>
      <c r="C3990" s="126"/>
      <c r="D3990" s="124"/>
      <c r="E3990" s="121">
        <f t="shared" si="124"/>
        <v>0</v>
      </c>
      <c r="F3990" s="125">
        <f t="shared" si="125"/>
        <v>0</v>
      </c>
      <c r="G3990" s="123"/>
    </row>
    <row r="3991" spans="2:7" x14ac:dyDescent="0.2">
      <c r="B3991" s="124"/>
      <c r="C3991" s="126"/>
      <c r="D3991" s="124"/>
      <c r="E3991" s="121">
        <f t="shared" si="124"/>
        <v>0</v>
      </c>
      <c r="F3991" s="125">
        <f t="shared" si="125"/>
        <v>0</v>
      </c>
      <c r="G3991" s="123"/>
    </row>
    <row r="3992" spans="2:7" x14ac:dyDescent="0.2">
      <c r="B3992" s="124"/>
      <c r="C3992" s="126"/>
      <c r="D3992" s="124"/>
      <c r="E3992" s="121">
        <f t="shared" si="124"/>
        <v>0</v>
      </c>
      <c r="F3992" s="125">
        <f t="shared" si="125"/>
        <v>0</v>
      </c>
      <c r="G3992" s="123"/>
    </row>
    <row r="3993" spans="2:7" x14ac:dyDescent="0.2">
      <c r="B3993" s="124"/>
      <c r="C3993" s="126"/>
      <c r="D3993" s="124"/>
      <c r="E3993" s="121">
        <f t="shared" si="124"/>
        <v>0</v>
      </c>
      <c r="F3993" s="125">
        <f t="shared" si="125"/>
        <v>0</v>
      </c>
      <c r="G3993" s="123"/>
    </row>
    <row r="3994" spans="2:7" x14ac:dyDescent="0.2">
      <c r="B3994" s="124"/>
      <c r="C3994" s="126"/>
      <c r="D3994" s="124"/>
      <c r="E3994" s="121">
        <f t="shared" si="124"/>
        <v>0</v>
      </c>
      <c r="F3994" s="125">
        <f t="shared" si="125"/>
        <v>0</v>
      </c>
      <c r="G3994" s="123"/>
    </row>
    <row r="3995" spans="2:7" x14ac:dyDescent="0.2">
      <c r="B3995" s="124"/>
      <c r="C3995" s="126"/>
      <c r="D3995" s="124"/>
      <c r="E3995" s="121">
        <f t="shared" si="124"/>
        <v>0</v>
      </c>
      <c r="F3995" s="125">
        <f t="shared" si="125"/>
        <v>0</v>
      </c>
      <c r="G3995" s="123"/>
    </row>
    <row r="3996" spans="2:7" x14ac:dyDescent="0.2">
      <c r="B3996" s="124"/>
      <c r="C3996" s="126"/>
      <c r="D3996" s="124"/>
      <c r="E3996" s="121">
        <f t="shared" si="124"/>
        <v>0</v>
      </c>
      <c r="F3996" s="125">
        <f t="shared" si="125"/>
        <v>0</v>
      </c>
      <c r="G3996" s="123"/>
    </row>
    <row r="3997" spans="2:7" x14ac:dyDescent="0.2">
      <c r="B3997" s="124"/>
      <c r="C3997" s="126"/>
      <c r="D3997" s="124"/>
      <c r="E3997" s="121">
        <f t="shared" si="124"/>
        <v>0</v>
      </c>
      <c r="F3997" s="125">
        <f t="shared" si="125"/>
        <v>0</v>
      </c>
      <c r="G3997" s="123"/>
    </row>
    <row r="3998" spans="2:7" x14ac:dyDescent="0.2">
      <c r="B3998" s="124"/>
      <c r="C3998" s="126"/>
      <c r="D3998" s="124"/>
      <c r="E3998" s="121">
        <f t="shared" si="124"/>
        <v>0</v>
      </c>
      <c r="F3998" s="125">
        <f t="shared" si="125"/>
        <v>0</v>
      </c>
      <c r="G3998" s="123"/>
    </row>
    <row r="3999" spans="2:7" x14ac:dyDescent="0.2">
      <c r="B3999" s="124"/>
      <c r="C3999" s="126"/>
      <c r="D3999" s="124"/>
      <c r="E3999" s="121">
        <f t="shared" si="124"/>
        <v>0</v>
      </c>
      <c r="F3999" s="125">
        <f t="shared" si="125"/>
        <v>0</v>
      </c>
      <c r="G3999" s="123"/>
    </row>
    <row r="4000" spans="2:7" x14ac:dyDescent="0.2">
      <c r="B4000" s="124"/>
      <c r="C4000" s="126"/>
      <c r="D4000" s="124"/>
      <c r="E4000" s="121">
        <f t="shared" si="124"/>
        <v>0</v>
      </c>
      <c r="F4000" s="125">
        <f t="shared" si="125"/>
        <v>0</v>
      </c>
      <c r="G4000" s="123"/>
    </row>
    <row r="4001" spans="2:7" x14ac:dyDescent="0.2">
      <c r="B4001" s="124"/>
      <c r="C4001" s="126"/>
      <c r="D4001" s="124"/>
      <c r="E4001" s="121">
        <f t="shared" si="124"/>
        <v>0</v>
      </c>
      <c r="F4001" s="125">
        <f t="shared" si="125"/>
        <v>0</v>
      </c>
      <c r="G4001" s="123"/>
    </row>
    <row r="4002" spans="2:7" x14ac:dyDescent="0.2">
      <c r="B4002" s="124"/>
      <c r="C4002" s="126"/>
      <c r="D4002" s="124"/>
      <c r="E4002" s="121">
        <f t="shared" si="124"/>
        <v>0</v>
      </c>
      <c r="F4002" s="125">
        <f t="shared" si="125"/>
        <v>0</v>
      </c>
      <c r="G4002" s="123"/>
    </row>
    <row r="4003" spans="2:7" x14ac:dyDescent="0.2">
      <c r="B4003" s="124"/>
      <c r="C4003" s="126"/>
      <c r="D4003" s="124"/>
      <c r="E4003" s="121">
        <f t="shared" si="124"/>
        <v>0</v>
      </c>
      <c r="F4003" s="125">
        <f t="shared" si="125"/>
        <v>0</v>
      </c>
      <c r="G4003" s="123"/>
    </row>
    <row r="4004" spans="2:7" x14ac:dyDescent="0.2">
      <c r="B4004" s="124"/>
      <c r="C4004" s="126"/>
      <c r="D4004" s="124"/>
      <c r="E4004" s="121">
        <f t="shared" si="124"/>
        <v>0</v>
      </c>
      <c r="F4004" s="125">
        <f t="shared" si="125"/>
        <v>0</v>
      </c>
      <c r="G4004" s="123"/>
    </row>
    <row r="4005" spans="2:7" x14ac:dyDescent="0.2">
      <c r="B4005" s="124"/>
      <c r="C4005" s="126"/>
      <c r="D4005" s="124"/>
      <c r="E4005" s="121">
        <f t="shared" si="124"/>
        <v>0</v>
      </c>
      <c r="F4005" s="125">
        <f t="shared" si="125"/>
        <v>0</v>
      </c>
      <c r="G4005" s="123"/>
    </row>
    <row r="4006" spans="2:7" x14ac:dyDescent="0.2">
      <c r="B4006" s="124"/>
      <c r="C4006" s="126"/>
      <c r="D4006" s="124"/>
      <c r="E4006" s="121">
        <f t="shared" si="124"/>
        <v>0</v>
      </c>
      <c r="F4006" s="125">
        <f t="shared" si="125"/>
        <v>0</v>
      </c>
      <c r="G4006" s="123"/>
    </row>
    <row r="4007" spans="2:7" x14ac:dyDescent="0.2">
      <c r="B4007" s="124"/>
      <c r="C4007" s="126"/>
      <c r="D4007" s="124"/>
      <c r="E4007" s="121">
        <f t="shared" si="124"/>
        <v>0</v>
      </c>
      <c r="F4007" s="125">
        <f t="shared" si="125"/>
        <v>0</v>
      </c>
      <c r="G4007" s="123"/>
    </row>
    <row r="4008" spans="2:7" x14ac:dyDescent="0.2">
      <c r="B4008" s="124"/>
      <c r="C4008" s="126"/>
      <c r="D4008" s="124"/>
      <c r="E4008" s="121">
        <f t="shared" si="124"/>
        <v>0</v>
      </c>
      <c r="F4008" s="125">
        <f t="shared" si="125"/>
        <v>0</v>
      </c>
      <c r="G4008" s="123"/>
    </row>
    <row r="4009" spans="2:7" x14ac:dyDescent="0.2">
      <c r="B4009" s="124"/>
      <c r="C4009" s="126"/>
      <c r="D4009" s="124"/>
      <c r="E4009" s="121">
        <f t="shared" si="124"/>
        <v>0</v>
      </c>
      <c r="F4009" s="125">
        <f t="shared" si="125"/>
        <v>0</v>
      </c>
      <c r="G4009" s="123"/>
    </row>
    <row r="4010" spans="2:7" x14ac:dyDescent="0.2">
      <c r="B4010" s="124"/>
      <c r="C4010" s="126"/>
      <c r="D4010" s="124"/>
      <c r="E4010" s="121">
        <f t="shared" si="124"/>
        <v>0</v>
      </c>
      <c r="F4010" s="125">
        <f t="shared" si="125"/>
        <v>0</v>
      </c>
      <c r="G4010" s="123"/>
    </row>
    <row r="4011" spans="2:7" x14ac:dyDescent="0.2">
      <c r="B4011" s="124"/>
      <c r="C4011" s="126"/>
      <c r="D4011" s="124"/>
      <c r="E4011" s="121">
        <f t="shared" si="124"/>
        <v>0</v>
      </c>
      <c r="F4011" s="125">
        <f t="shared" si="125"/>
        <v>0</v>
      </c>
      <c r="G4011" s="123"/>
    </row>
    <row r="4012" spans="2:7" x14ac:dyDescent="0.2">
      <c r="B4012" s="124"/>
      <c r="C4012" s="126"/>
      <c r="D4012" s="124"/>
      <c r="E4012" s="121">
        <f t="shared" si="124"/>
        <v>0</v>
      </c>
      <c r="F4012" s="125">
        <f t="shared" si="125"/>
        <v>0</v>
      </c>
      <c r="G4012" s="123"/>
    </row>
    <row r="4013" spans="2:7" x14ac:dyDescent="0.2">
      <c r="B4013" s="124"/>
      <c r="C4013" s="126"/>
      <c r="D4013" s="124"/>
      <c r="E4013" s="121">
        <f t="shared" si="124"/>
        <v>0</v>
      </c>
      <c r="F4013" s="125">
        <f t="shared" si="125"/>
        <v>0</v>
      </c>
      <c r="G4013" s="123"/>
    </row>
    <row r="4014" spans="2:7" x14ac:dyDescent="0.2">
      <c r="B4014" s="124"/>
      <c r="C4014" s="126"/>
      <c r="D4014" s="124"/>
      <c r="E4014" s="121">
        <f t="shared" si="124"/>
        <v>0</v>
      </c>
      <c r="F4014" s="125">
        <f t="shared" si="125"/>
        <v>0</v>
      </c>
      <c r="G4014" s="123"/>
    </row>
    <row r="4015" spans="2:7" x14ac:dyDescent="0.2">
      <c r="B4015" s="124"/>
      <c r="C4015" s="126"/>
      <c r="D4015" s="124"/>
      <c r="E4015" s="121">
        <f t="shared" si="124"/>
        <v>0</v>
      </c>
      <c r="F4015" s="125">
        <f t="shared" si="125"/>
        <v>0</v>
      </c>
      <c r="G4015" s="123"/>
    </row>
    <row r="4016" spans="2:7" x14ac:dyDescent="0.2">
      <c r="B4016" s="124"/>
      <c r="C4016" s="126"/>
      <c r="D4016" s="124"/>
      <c r="E4016" s="121">
        <f t="shared" si="124"/>
        <v>0</v>
      </c>
      <c r="F4016" s="125">
        <f t="shared" si="125"/>
        <v>0</v>
      </c>
      <c r="G4016" s="123"/>
    </row>
    <row r="4017" spans="2:7" x14ac:dyDescent="0.2">
      <c r="B4017" s="124"/>
      <c r="C4017" s="126"/>
      <c r="D4017" s="124"/>
      <c r="E4017" s="121">
        <f t="shared" si="124"/>
        <v>0</v>
      </c>
      <c r="F4017" s="125">
        <f t="shared" si="125"/>
        <v>0</v>
      </c>
      <c r="G4017" s="123"/>
    </row>
    <row r="4018" spans="2:7" x14ac:dyDescent="0.2">
      <c r="B4018" s="124"/>
      <c r="C4018" s="126"/>
      <c r="D4018" s="124"/>
      <c r="E4018" s="121">
        <f t="shared" si="124"/>
        <v>0</v>
      </c>
      <c r="F4018" s="125">
        <f t="shared" si="125"/>
        <v>0</v>
      </c>
      <c r="G4018" s="123"/>
    </row>
    <row r="4019" spans="2:7" x14ac:dyDescent="0.2">
      <c r="B4019" s="124"/>
      <c r="C4019" s="126"/>
      <c r="D4019" s="124"/>
      <c r="E4019" s="121">
        <f t="shared" si="124"/>
        <v>0</v>
      </c>
      <c r="F4019" s="125">
        <f t="shared" si="125"/>
        <v>0</v>
      </c>
      <c r="G4019" s="123"/>
    </row>
    <row r="4020" spans="2:7" x14ac:dyDescent="0.2">
      <c r="B4020" s="124"/>
      <c r="C4020" s="126"/>
      <c r="D4020" s="124"/>
      <c r="E4020" s="121">
        <f t="shared" si="124"/>
        <v>0</v>
      </c>
      <c r="F4020" s="125">
        <f t="shared" si="125"/>
        <v>0</v>
      </c>
      <c r="G4020" s="123"/>
    </row>
    <row r="4021" spans="2:7" x14ac:dyDescent="0.2">
      <c r="B4021" s="124"/>
      <c r="C4021" s="126"/>
      <c r="D4021" s="124"/>
      <c r="E4021" s="121">
        <f t="shared" ref="E4021:E4084" si="126">IFERROR(VLOOKUP(C4021,GILookup,2,FALSE),0)</f>
        <v>0</v>
      </c>
      <c r="F4021" s="125">
        <f t="shared" ref="F4021:F4084" si="127">SUM(E4021*D4021)</f>
        <v>0</v>
      </c>
      <c r="G4021" s="123"/>
    </row>
    <row r="4022" spans="2:7" x14ac:dyDescent="0.2">
      <c r="B4022" s="124"/>
      <c r="C4022" s="126"/>
      <c r="D4022" s="124"/>
      <c r="E4022" s="121">
        <f t="shared" si="126"/>
        <v>0</v>
      </c>
      <c r="F4022" s="125">
        <f t="shared" si="127"/>
        <v>0</v>
      </c>
      <c r="G4022" s="123"/>
    </row>
    <row r="4023" spans="2:7" x14ac:dyDescent="0.2">
      <c r="B4023" s="124"/>
      <c r="C4023" s="126"/>
      <c r="D4023" s="124"/>
      <c r="E4023" s="121">
        <f t="shared" si="126"/>
        <v>0</v>
      </c>
      <c r="F4023" s="125">
        <f t="shared" si="127"/>
        <v>0</v>
      </c>
      <c r="G4023" s="123"/>
    </row>
    <row r="4024" spans="2:7" x14ac:dyDescent="0.2">
      <c r="B4024" s="124"/>
      <c r="C4024" s="126"/>
      <c r="D4024" s="124"/>
      <c r="E4024" s="121">
        <f t="shared" si="126"/>
        <v>0</v>
      </c>
      <c r="F4024" s="125">
        <f t="shared" si="127"/>
        <v>0</v>
      </c>
      <c r="G4024" s="123"/>
    </row>
    <row r="4025" spans="2:7" x14ac:dyDescent="0.2">
      <c r="B4025" s="124"/>
      <c r="C4025" s="126"/>
      <c r="D4025" s="124"/>
      <c r="E4025" s="121">
        <f t="shared" si="126"/>
        <v>0</v>
      </c>
      <c r="F4025" s="125">
        <f t="shared" si="127"/>
        <v>0</v>
      </c>
      <c r="G4025" s="123"/>
    </row>
    <row r="4026" spans="2:7" x14ac:dyDescent="0.2">
      <c r="B4026" s="124"/>
      <c r="C4026" s="126"/>
      <c r="D4026" s="124"/>
      <c r="E4026" s="121">
        <f t="shared" si="126"/>
        <v>0</v>
      </c>
      <c r="F4026" s="125">
        <f t="shared" si="127"/>
        <v>0</v>
      </c>
      <c r="G4026" s="123"/>
    </row>
    <row r="4027" spans="2:7" x14ac:dyDescent="0.2">
      <c r="B4027" s="124"/>
      <c r="C4027" s="126"/>
      <c r="D4027" s="124"/>
      <c r="E4027" s="121">
        <f t="shared" si="126"/>
        <v>0</v>
      </c>
      <c r="F4027" s="125">
        <f t="shared" si="127"/>
        <v>0</v>
      </c>
      <c r="G4027" s="123"/>
    </row>
    <row r="4028" spans="2:7" x14ac:dyDescent="0.2">
      <c r="B4028" s="124"/>
      <c r="C4028" s="126"/>
      <c r="D4028" s="124"/>
      <c r="E4028" s="121">
        <f t="shared" si="126"/>
        <v>0</v>
      </c>
      <c r="F4028" s="125">
        <f t="shared" si="127"/>
        <v>0</v>
      </c>
      <c r="G4028" s="123"/>
    </row>
    <row r="4029" spans="2:7" x14ac:dyDescent="0.2">
      <c r="B4029" s="124"/>
      <c r="C4029" s="126"/>
      <c r="D4029" s="124"/>
      <c r="E4029" s="121">
        <f t="shared" si="126"/>
        <v>0</v>
      </c>
      <c r="F4029" s="125">
        <f t="shared" si="127"/>
        <v>0</v>
      </c>
      <c r="G4029" s="123"/>
    </row>
    <row r="4030" spans="2:7" x14ac:dyDescent="0.2">
      <c r="B4030" s="124"/>
      <c r="C4030" s="126"/>
      <c r="D4030" s="124"/>
      <c r="E4030" s="121">
        <f t="shared" si="126"/>
        <v>0</v>
      </c>
      <c r="F4030" s="125">
        <f t="shared" si="127"/>
        <v>0</v>
      </c>
      <c r="G4030" s="123"/>
    </row>
    <row r="4031" spans="2:7" x14ac:dyDescent="0.2">
      <c r="B4031" s="124"/>
      <c r="C4031" s="126"/>
      <c r="D4031" s="124"/>
      <c r="E4031" s="121">
        <f t="shared" si="126"/>
        <v>0</v>
      </c>
      <c r="F4031" s="125">
        <f t="shared" si="127"/>
        <v>0</v>
      </c>
      <c r="G4031" s="123"/>
    </row>
    <row r="4032" spans="2:7" x14ac:dyDescent="0.2">
      <c r="B4032" s="124"/>
      <c r="C4032" s="126"/>
      <c r="D4032" s="124"/>
      <c r="E4032" s="121">
        <f t="shared" si="126"/>
        <v>0</v>
      </c>
      <c r="F4032" s="125">
        <f t="shared" si="127"/>
        <v>0</v>
      </c>
      <c r="G4032" s="123"/>
    </row>
    <row r="4033" spans="2:7" x14ac:dyDescent="0.2">
      <c r="B4033" s="124"/>
      <c r="C4033" s="126"/>
      <c r="D4033" s="124"/>
      <c r="E4033" s="121">
        <f t="shared" si="126"/>
        <v>0</v>
      </c>
      <c r="F4033" s="125">
        <f t="shared" si="127"/>
        <v>0</v>
      </c>
      <c r="G4033" s="123"/>
    </row>
    <row r="4034" spans="2:7" x14ac:dyDescent="0.2">
      <c r="B4034" s="124"/>
      <c r="C4034" s="126"/>
      <c r="D4034" s="124"/>
      <c r="E4034" s="121">
        <f t="shared" si="126"/>
        <v>0</v>
      </c>
      <c r="F4034" s="125">
        <f t="shared" si="127"/>
        <v>0</v>
      </c>
      <c r="G4034" s="123"/>
    </row>
    <row r="4035" spans="2:7" x14ac:dyDescent="0.2">
      <c r="B4035" s="124"/>
      <c r="C4035" s="126"/>
      <c r="D4035" s="124"/>
      <c r="E4035" s="121">
        <f t="shared" si="126"/>
        <v>0</v>
      </c>
      <c r="F4035" s="125">
        <f t="shared" si="127"/>
        <v>0</v>
      </c>
      <c r="G4035" s="123"/>
    </row>
    <row r="4036" spans="2:7" x14ac:dyDescent="0.2">
      <c r="B4036" s="124"/>
      <c r="C4036" s="126"/>
      <c r="D4036" s="124"/>
      <c r="E4036" s="121">
        <f t="shared" si="126"/>
        <v>0</v>
      </c>
      <c r="F4036" s="125">
        <f t="shared" si="127"/>
        <v>0</v>
      </c>
      <c r="G4036" s="123"/>
    </row>
    <row r="4037" spans="2:7" x14ac:dyDescent="0.2">
      <c r="B4037" s="124"/>
      <c r="C4037" s="126"/>
      <c r="D4037" s="124"/>
      <c r="E4037" s="121">
        <f t="shared" si="126"/>
        <v>0</v>
      </c>
      <c r="F4037" s="125">
        <f t="shared" si="127"/>
        <v>0</v>
      </c>
      <c r="G4037" s="123"/>
    </row>
    <row r="4038" spans="2:7" x14ac:dyDescent="0.2">
      <c r="B4038" s="124"/>
      <c r="C4038" s="126"/>
      <c r="D4038" s="124"/>
      <c r="E4038" s="121">
        <f t="shared" si="126"/>
        <v>0</v>
      </c>
      <c r="F4038" s="125">
        <f t="shared" si="127"/>
        <v>0</v>
      </c>
      <c r="G4038" s="123"/>
    </row>
    <row r="4039" spans="2:7" x14ac:dyDescent="0.2">
      <c r="B4039" s="124"/>
      <c r="C4039" s="126"/>
      <c r="D4039" s="124"/>
      <c r="E4039" s="121">
        <f t="shared" si="126"/>
        <v>0</v>
      </c>
      <c r="F4039" s="125">
        <f t="shared" si="127"/>
        <v>0</v>
      </c>
      <c r="G4039" s="123"/>
    </row>
    <row r="4040" spans="2:7" x14ac:dyDescent="0.2">
      <c r="B4040" s="124"/>
      <c r="C4040" s="126"/>
      <c r="D4040" s="124"/>
      <c r="E4040" s="121">
        <f t="shared" si="126"/>
        <v>0</v>
      </c>
      <c r="F4040" s="125">
        <f t="shared" si="127"/>
        <v>0</v>
      </c>
      <c r="G4040" s="123"/>
    </row>
    <row r="4041" spans="2:7" x14ac:dyDescent="0.2">
      <c r="B4041" s="124"/>
      <c r="C4041" s="126"/>
      <c r="D4041" s="124"/>
      <c r="E4041" s="121">
        <f t="shared" si="126"/>
        <v>0</v>
      </c>
      <c r="F4041" s="125">
        <f t="shared" si="127"/>
        <v>0</v>
      </c>
      <c r="G4041" s="123"/>
    </row>
    <row r="4042" spans="2:7" x14ac:dyDescent="0.2">
      <c r="B4042" s="124"/>
      <c r="C4042" s="126"/>
      <c r="D4042" s="124"/>
      <c r="E4042" s="121">
        <f t="shared" si="126"/>
        <v>0</v>
      </c>
      <c r="F4042" s="125">
        <f t="shared" si="127"/>
        <v>0</v>
      </c>
      <c r="G4042" s="123"/>
    </row>
    <row r="4043" spans="2:7" x14ac:dyDescent="0.2">
      <c r="B4043" s="124"/>
      <c r="C4043" s="126"/>
      <c r="D4043" s="124"/>
      <c r="E4043" s="121">
        <f t="shared" si="126"/>
        <v>0</v>
      </c>
      <c r="F4043" s="125">
        <f t="shared" si="127"/>
        <v>0</v>
      </c>
      <c r="G4043" s="123"/>
    </row>
    <row r="4044" spans="2:7" x14ac:dyDescent="0.2">
      <c r="B4044" s="124"/>
      <c r="C4044" s="126"/>
      <c r="D4044" s="124"/>
      <c r="E4044" s="121">
        <f t="shared" si="126"/>
        <v>0</v>
      </c>
      <c r="F4044" s="125">
        <f t="shared" si="127"/>
        <v>0</v>
      </c>
      <c r="G4044" s="123"/>
    </row>
    <row r="4045" spans="2:7" x14ac:dyDescent="0.2">
      <c r="B4045" s="124"/>
      <c r="C4045" s="126"/>
      <c r="D4045" s="124"/>
      <c r="E4045" s="121">
        <f t="shared" si="126"/>
        <v>0</v>
      </c>
      <c r="F4045" s="125">
        <f t="shared" si="127"/>
        <v>0</v>
      </c>
      <c r="G4045" s="123"/>
    </row>
    <row r="4046" spans="2:7" x14ac:dyDescent="0.2">
      <c r="B4046" s="124"/>
      <c r="C4046" s="126"/>
      <c r="D4046" s="124"/>
      <c r="E4046" s="121">
        <f t="shared" si="126"/>
        <v>0</v>
      </c>
      <c r="F4046" s="125">
        <f t="shared" si="127"/>
        <v>0</v>
      </c>
      <c r="G4046" s="123"/>
    </row>
    <row r="4047" spans="2:7" x14ac:dyDescent="0.2">
      <c r="B4047" s="124"/>
      <c r="C4047" s="126"/>
      <c r="D4047" s="124"/>
      <c r="E4047" s="121">
        <f t="shared" si="126"/>
        <v>0</v>
      </c>
      <c r="F4047" s="125">
        <f t="shared" si="127"/>
        <v>0</v>
      </c>
      <c r="G4047" s="123"/>
    </row>
    <row r="4048" spans="2:7" x14ac:dyDescent="0.2">
      <c r="B4048" s="124"/>
      <c r="C4048" s="126"/>
      <c r="D4048" s="124"/>
      <c r="E4048" s="121">
        <f t="shared" si="126"/>
        <v>0</v>
      </c>
      <c r="F4048" s="125">
        <f t="shared" si="127"/>
        <v>0</v>
      </c>
      <c r="G4048" s="123"/>
    </row>
    <row r="4049" spans="2:7" x14ac:dyDescent="0.2">
      <c r="B4049" s="124"/>
      <c r="C4049" s="126"/>
      <c r="D4049" s="124"/>
      <c r="E4049" s="121">
        <f t="shared" si="126"/>
        <v>0</v>
      </c>
      <c r="F4049" s="125">
        <f t="shared" si="127"/>
        <v>0</v>
      </c>
      <c r="G4049" s="123"/>
    </row>
    <row r="4050" spans="2:7" x14ac:dyDescent="0.2">
      <c r="B4050" s="124"/>
      <c r="C4050" s="126"/>
      <c r="D4050" s="124"/>
      <c r="E4050" s="121">
        <f t="shared" si="126"/>
        <v>0</v>
      </c>
      <c r="F4050" s="125">
        <f t="shared" si="127"/>
        <v>0</v>
      </c>
      <c r="G4050" s="123"/>
    </row>
    <row r="4051" spans="2:7" x14ac:dyDescent="0.2">
      <c r="B4051" s="124"/>
      <c r="C4051" s="126"/>
      <c r="D4051" s="124"/>
      <c r="E4051" s="121">
        <f t="shared" si="126"/>
        <v>0</v>
      </c>
      <c r="F4051" s="125">
        <f t="shared" si="127"/>
        <v>0</v>
      </c>
      <c r="G4051" s="123"/>
    </row>
    <row r="4052" spans="2:7" x14ac:dyDescent="0.2">
      <c r="B4052" s="124"/>
      <c r="C4052" s="126"/>
      <c r="D4052" s="124"/>
      <c r="E4052" s="121">
        <f t="shared" si="126"/>
        <v>0</v>
      </c>
      <c r="F4052" s="125">
        <f t="shared" si="127"/>
        <v>0</v>
      </c>
      <c r="G4052" s="123"/>
    </row>
    <row r="4053" spans="2:7" x14ac:dyDescent="0.2">
      <c r="B4053" s="124"/>
      <c r="C4053" s="126"/>
      <c r="D4053" s="124"/>
      <c r="E4053" s="121">
        <f t="shared" si="126"/>
        <v>0</v>
      </c>
      <c r="F4053" s="125">
        <f t="shared" si="127"/>
        <v>0</v>
      </c>
      <c r="G4053" s="123"/>
    </row>
    <row r="4054" spans="2:7" x14ac:dyDescent="0.2">
      <c r="B4054" s="124"/>
      <c r="C4054" s="126"/>
      <c r="D4054" s="124"/>
      <c r="E4054" s="121">
        <f t="shared" si="126"/>
        <v>0</v>
      </c>
      <c r="F4054" s="125">
        <f t="shared" si="127"/>
        <v>0</v>
      </c>
      <c r="G4054" s="123"/>
    </row>
    <row r="4055" spans="2:7" x14ac:dyDescent="0.2">
      <c r="B4055" s="124"/>
      <c r="C4055" s="126"/>
      <c r="D4055" s="124"/>
      <c r="E4055" s="121">
        <f t="shared" si="126"/>
        <v>0</v>
      </c>
      <c r="F4055" s="125">
        <f t="shared" si="127"/>
        <v>0</v>
      </c>
      <c r="G4055" s="123"/>
    </row>
    <row r="4056" spans="2:7" x14ac:dyDescent="0.2">
      <c r="B4056" s="124"/>
      <c r="C4056" s="126"/>
      <c r="D4056" s="124"/>
      <c r="E4056" s="121">
        <f t="shared" si="126"/>
        <v>0</v>
      </c>
      <c r="F4056" s="125">
        <f t="shared" si="127"/>
        <v>0</v>
      </c>
      <c r="G4056" s="123"/>
    </row>
    <row r="4057" spans="2:7" x14ac:dyDescent="0.2">
      <c r="B4057" s="124"/>
      <c r="C4057" s="126"/>
      <c r="D4057" s="124"/>
      <c r="E4057" s="121">
        <f t="shared" si="126"/>
        <v>0</v>
      </c>
      <c r="F4057" s="125">
        <f t="shared" si="127"/>
        <v>0</v>
      </c>
      <c r="G4057" s="123"/>
    </row>
    <row r="4058" spans="2:7" x14ac:dyDescent="0.2">
      <c r="B4058" s="124"/>
      <c r="C4058" s="126"/>
      <c r="D4058" s="124"/>
      <c r="E4058" s="121">
        <f t="shared" si="126"/>
        <v>0</v>
      </c>
      <c r="F4058" s="125">
        <f t="shared" si="127"/>
        <v>0</v>
      </c>
      <c r="G4058" s="123"/>
    </row>
    <row r="4059" spans="2:7" x14ac:dyDescent="0.2">
      <c r="B4059" s="124"/>
      <c r="C4059" s="126"/>
      <c r="D4059" s="124"/>
      <c r="E4059" s="121">
        <f t="shared" si="126"/>
        <v>0</v>
      </c>
      <c r="F4059" s="125">
        <f t="shared" si="127"/>
        <v>0</v>
      </c>
      <c r="G4059" s="123"/>
    </row>
    <row r="4060" spans="2:7" x14ac:dyDescent="0.2">
      <c r="B4060" s="124"/>
      <c r="C4060" s="126"/>
      <c r="D4060" s="124"/>
      <c r="E4060" s="121">
        <f t="shared" si="126"/>
        <v>0</v>
      </c>
      <c r="F4060" s="125">
        <f t="shared" si="127"/>
        <v>0</v>
      </c>
      <c r="G4060" s="123"/>
    </row>
    <row r="4061" spans="2:7" x14ac:dyDescent="0.2">
      <c r="B4061" s="124"/>
      <c r="C4061" s="126"/>
      <c r="D4061" s="124"/>
      <c r="E4061" s="121">
        <f t="shared" si="126"/>
        <v>0</v>
      </c>
      <c r="F4061" s="125">
        <f t="shared" si="127"/>
        <v>0</v>
      </c>
      <c r="G4061" s="123"/>
    </row>
    <row r="4062" spans="2:7" x14ac:dyDescent="0.2">
      <c r="B4062" s="124"/>
      <c r="C4062" s="126"/>
      <c r="D4062" s="124"/>
      <c r="E4062" s="121">
        <f t="shared" si="126"/>
        <v>0</v>
      </c>
      <c r="F4062" s="125">
        <f t="shared" si="127"/>
        <v>0</v>
      </c>
      <c r="G4062" s="123"/>
    </row>
    <row r="4063" spans="2:7" x14ac:dyDescent="0.2">
      <c r="B4063" s="124"/>
      <c r="C4063" s="126"/>
      <c r="D4063" s="124"/>
      <c r="E4063" s="121">
        <f t="shared" si="126"/>
        <v>0</v>
      </c>
      <c r="F4063" s="125">
        <f t="shared" si="127"/>
        <v>0</v>
      </c>
      <c r="G4063" s="123"/>
    </row>
    <row r="4064" spans="2:7" x14ac:dyDescent="0.2">
      <c r="B4064" s="124"/>
      <c r="C4064" s="126"/>
      <c r="D4064" s="124"/>
      <c r="E4064" s="121">
        <f t="shared" si="126"/>
        <v>0</v>
      </c>
      <c r="F4064" s="125">
        <f t="shared" si="127"/>
        <v>0</v>
      </c>
      <c r="G4064" s="123"/>
    </row>
    <row r="4065" spans="2:7" x14ac:dyDescent="0.2">
      <c r="B4065" s="124"/>
      <c r="C4065" s="126"/>
      <c r="D4065" s="124"/>
      <c r="E4065" s="121">
        <f t="shared" si="126"/>
        <v>0</v>
      </c>
      <c r="F4065" s="125">
        <f t="shared" si="127"/>
        <v>0</v>
      </c>
      <c r="G4065" s="123"/>
    </row>
    <row r="4066" spans="2:7" x14ac:dyDescent="0.2">
      <c r="B4066" s="124"/>
      <c r="C4066" s="126"/>
      <c r="D4066" s="124"/>
      <c r="E4066" s="121">
        <f t="shared" si="126"/>
        <v>0</v>
      </c>
      <c r="F4066" s="125">
        <f t="shared" si="127"/>
        <v>0</v>
      </c>
      <c r="G4066" s="123"/>
    </row>
    <row r="4067" spans="2:7" x14ac:dyDescent="0.2">
      <c r="B4067" s="124"/>
      <c r="C4067" s="126"/>
      <c r="D4067" s="124"/>
      <c r="E4067" s="121">
        <f t="shared" si="126"/>
        <v>0</v>
      </c>
      <c r="F4067" s="125">
        <f t="shared" si="127"/>
        <v>0</v>
      </c>
      <c r="G4067" s="123"/>
    </row>
    <row r="4068" spans="2:7" x14ac:dyDescent="0.2">
      <c r="B4068" s="124"/>
      <c r="C4068" s="126"/>
      <c r="D4068" s="124"/>
      <c r="E4068" s="121">
        <f t="shared" si="126"/>
        <v>0</v>
      </c>
      <c r="F4068" s="125">
        <f t="shared" si="127"/>
        <v>0</v>
      </c>
      <c r="G4068" s="123"/>
    </row>
    <row r="4069" spans="2:7" x14ac:dyDescent="0.2">
      <c r="B4069" s="124"/>
      <c r="C4069" s="126"/>
      <c r="D4069" s="124"/>
      <c r="E4069" s="121">
        <f t="shared" si="126"/>
        <v>0</v>
      </c>
      <c r="F4069" s="125">
        <f t="shared" si="127"/>
        <v>0</v>
      </c>
      <c r="G4069" s="123"/>
    </row>
    <row r="4070" spans="2:7" x14ac:dyDescent="0.2">
      <c r="B4070" s="124"/>
      <c r="C4070" s="126"/>
      <c r="D4070" s="124"/>
      <c r="E4070" s="121">
        <f t="shared" si="126"/>
        <v>0</v>
      </c>
      <c r="F4070" s="125">
        <f t="shared" si="127"/>
        <v>0</v>
      </c>
      <c r="G4070" s="123"/>
    </row>
    <row r="4071" spans="2:7" x14ac:dyDescent="0.2">
      <c r="B4071" s="124"/>
      <c r="C4071" s="126"/>
      <c r="D4071" s="124"/>
      <c r="E4071" s="121">
        <f t="shared" si="126"/>
        <v>0</v>
      </c>
      <c r="F4071" s="125">
        <f t="shared" si="127"/>
        <v>0</v>
      </c>
      <c r="G4071" s="123"/>
    </row>
    <row r="4072" spans="2:7" x14ac:dyDescent="0.2">
      <c r="B4072" s="124"/>
      <c r="C4072" s="126"/>
      <c r="D4072" s="124"/>
      <c r="E4072" s="121">
        <f t="shared" si="126"/>
        <v>0</v>
      </c>
      <c r="F4072" s="125">
        <f t="shared" si="127"/>
        <v>0</v>
      </c>
      <c r="G4072" s="123"/>
    </row>
    <row r="4073" spans="2:7" x14ac:dyDescent="0.2">
      <c r="B4073" s="124"/>
      <c r="C4073" s="126"/>
      <c r="D4073" s="124"/>
      <c r="E4073" s="121">
        <f t="shared" si="126"/>
        <v>0</v>
      </c>
      <c r="F4073" s="125">
        <f t="shared" si="127"/>
        <v>0</v>
      </c>
      <c r="G4073" s="123"/>
    </row>
    <row r="4074" spans="2:7" x14ac:dyDescent="0.2">
      <c r="B4074" s="124"/>
      <c r="C4074" s="126"/>
      <c r="D4074" s="124"/>
      <c r="E4074" s="121">
        <f t="shared" si="126"/>
        <v>0</v>
      </c>
      <c r="F4074" s="125">
        <f t="shared" si="127"/>
        <v>0</v>
      </c>
      <c r="G4074" s="123"/>
    </row>
    <row r="4075" spans="2:7" x14ac:dyDescent="0.2">
      <c r="B4075" s="124"/>
      <c r="C4075" s="126"/>
      <c r="D4075" s="124"/>
      <c r="E4075" s="121">
        <f t="shared" si="126"/>
        <v>0</v>
      </c>
      <c r="F4075" s="125">
        <f t="shared" si="127"/>
        <v>0</v>
      </c>
      <c r="G4075" s="123"/>
    </row>
    <row r="4076" spans="2:7" x14ac:dyDescent="0.2">
      <c r="B4076" s="124"/>
      <c r="C4076" s="126"/>
      <c r="D4076" s="124"/>
      <c r="E4076" s="121">
        <f t="shared" si="126"/>
        <v>0</v>
      </c>
      <c r="F4076" s="125">
        <f t="shared" si="127"/>
        <v>0</v>
      </c>
      <c r="G4076" s="123"/>
    </row>
    <row r="4077" spans="2:7" x14ac:dyDescent="0.2">
      <c r="B4077" s="124"/>
      <c r="C4077" s="126"/>
      <c r="D4077" s="124"/>
      <c r="E4077" s="121">
        <f t="shared" si="126"/>
        <v>0</v>
      </c>
      <c r="F4077" s="125">
        <f t="shared" si="127"/>
        <v>0</v>
      </c>
      <c r="G4077" s="123"/>
    </row>
    <row r="4078" spans="2:7" x14ac:dyDescent="0.2">
      <c r="B4078" s="124"/>
      <c r="C4078" s="126"/>
      <c r="D4078" s="124"/>
      <c r="E4078" s="121">
        <f t="shared" si="126"/>
        <v>0</v>
      </c>
      <c r="F4078" s="125">
        <f t="shared" si="127"/>
        <v>0</v>
      </c>
      <c r="G4078" s="123"/>
    </row>
    <row r="4079" spans="2:7" x14ac:dyDescent="0.2">
      <c r="B4079" s="124"/>
      <c r="C4079" s="126"/>
      <c r="D4079" s="124"/>
      <c r="E4079" s="121">
        <f t="shared" si="126"/>
        <v>0</v>
      </c>
      <c r="F4079" s="125">
        <f t="shared" si="127"/>
        <v>0</v>
      </c>
      <c r="G4079" s="123"/>
    </row>
    <row r="4080" spans="2:7" x14ac:dyDescent="0.2">
      <c r="B4080" s="124"/>
      <c r="C4080" s="126"/>
      <c r="D4080" s="124"/>
      <c r="E4080" s="121">
        <f t="shared" si="126"/>
        <v>0</v>
      </c>
      <c r="F4080" s="125">
        <f t="shared" si="127"/>
        <v>0</v>
      </c>
      <c r="G4080" s="123"/>
    </row>
    <row r="4081" spans="2:7" x14ac:dyDescent="0.2">
      <c r="B4081" s="124"/>
      <c r="C4081" s="126"/>
      <c r="D4081" s="124"/>
      <c r="E4081" s="121">
        <f t="shared" si="126"/>
        <v>0</v>
      </c>
      <c r="F4081" s="125">
        <f t="shared" si="127"/>
        <v>0</v>
      </c>
      <c r="G4081" s="123"/>
    </row>
    <row r="4082" spans="2:7" x14ac:dyDescent="0.2">
      <c r="B4082" s="124"/>
      <c r="C4082" s="126"/>
      <c r="D4082" s="124"/>
      <c r="E4082" s="121">
        <f t="shared" si="126"/>
        <v>0</v>
      </c>
      <c r="F4082" s="125">
        <f t="shared" si="127"/>
        <v>0</v>
      </c>
      <c r="G4082" s="123"/>
    </row>
    <row r="4083" spans="2:7" x14ac:dyDescent="0.2">
      <c r="B4083" s="124"/>
      <c r="C4083" s="126"/>
      <c r="D4083" s="124"/>
      <c r="E4083" s="121">
        <f t="shared" si="126"/>
        <v>0</v>
      </c>
      <c r="F4083" s="125">
        <f t="shared" si="127"/>
        <v>0</v>
      </c>
      <c r="G4083" s="123"/>
    </row>
    <row r="4084" spans="2:7" x14ac:dyDescent="0.2">
      <c r="B4084" s="124"/>
      <c r="C4084" s="126"/>
      <c r="D4084" s="124"/>
      <c r="E4084" s="121">
        <f t="shared" si="126"/>
        <v>0</v>
      </c>
      <c r="F4084" s="125">
        <f t="shared" si="127"/>
        <v>0</v>
      </c>
      <c r="G4084" s="123"/>
    </row>
    <row r="4085" spans="2:7" x14ac:dyDescent="0.2">
      <c r="B4085" s="124"/>
      <c r="C4085" s="126"/>
      <c r="D4085" s="124"/>
      <c r="E4085" s="121">
        <f t="shared" ref="E4085:E4148" si="128">IFERROR(VLOOKUP(C4085,GILookup,2,FALSE),0)</f>
        <v>0</v>
      </c>
      <c r="F4085" s="125">
        <f t="shared" ref="F4085:F4148" si="129">SUM(E4085*D4085)</f>
        <v>0</v>
      </c>
      <c r="G4085" s="123"/>
    </row>
    <row r="4086" spans="2:7" x14ac:dyDescent="0.2">
      <c r="B4086" s="124"/>
      <c r="C4086" s="126"/>
      <c r="D4086" s="124"/>
      <c r="E4086" s="121">
        <f t="shared" si="128"/>
        <v>0</v>
      </c>
      <c r="F4086" s="125">
        <f t="shared" si="129"/>
        <v>0</v>
      </c>
      <c r="G4086" s="123"/>
    </row>
    <row r="4087" spans="2:7" x14ac:dyDescent="0.2">
      <c r="B4087" s="124"/>
      <c r="C4087" s="126"/>
      <c r="D4087" s="124"/>
      <c r="E4087" s="121">
        <f t="shared" si="128"/>
        <v>0</v>
      </c>
      <c r="F4087" s="125">
        <f t="shared" si="129"/>
        <v>0</v>
      </c>
      <c r="G4087" s="123"/>
    </row>
    <row r="4088" spans="2:7" x14ac:dyDescent="0.2">
      <c r="B4088" s="124"/>
      <c r="C4088" s="126"/>
      <c r="D4088" s="124"/>
      <c r="E4088" s="121">
        <f t="shared" si="128"/>
        <v>0</v>
      </c>
      <c r="F4088" s="125">
        <f t="shared" si="129"/>
        <v>0</v>
      </c>
      <c r="G4088" s="123"/>
    </row>
    <row r="4089" spans="2:7" x14ac:dyDescent="0.2">
      <c r="B4089" s="124"/>
      <c r="C4089" s="126"/>
      <c r="D4089" s="124"/>
      <c r="E4089" s="121">
        <f t="shared" si="128"/>
        <v>0</v>
      </c>
      <c r="F4089" s="125">
        <f t="shared" si="129"/>
        <v>0</v>
      </c>
      <c r="G4089" s="123"/>
    </row>
    <row r="4090" spans="2:7" x14ac:dyDescent="0.2">
      <c r="B4090" s="124"/>
      <c r="C4090" s="126"/>
      <c r="D4090" s="124"/>
      <c r="E4090" s="121">
        <f t="shared" si="128"/>
        <v>0</v>
      </c>
      <c r="F4090" s="125">
        <f t="shared" si="129"/>
        <v>0</v>
      </c>
      <c r="G4090" s="123"/>
    </row>
    <row r="4091" spans="2:7" x14ac:dyDescent="0.2">
      <c r="B4091" s="124"/>
      <c r="C4091" s="126"/>
      <c r="D4091" s="124"/>
      <c r="E4091" s="121">
        <f t="shared" si="128"/>
        <v>0</v>
      </c>
      <c r="F4091" s="125">
        <f t="shared" si="129"/>
        <v>0</v>
      </c>
      <c r="G4091" s="123"/>
    </row>
    <row r="4092" spans="2:7" x14ac:dyDescent="0.2">
      <c r="B4092" s="124"/>
      <c r="C4092" s="126"/>
      <c r="D4092" s="124"/>
      <c r="E4092" s="121">
        <f t="shared" si="128"/>
        <v>0</v>
      </c>
      <c r="F4092" s="125">
        <f t="shared" si="129"/>
        <v>0</v>
      </c>
      <c r="G4092" s="123"/>
    </row>
    <row r="4093" spans="2:7" x14ac:dyDescent="0.2">
      <c r="B4093" s="124"/>
      <c r="C4093" s="126"/>
      <c r="D4093" s="124"/>
      <c r="E4093" s="121">
        <f t="shared" si="128"/>
        <v>0</v>
      </c>
      <c r="F4093" s="125">
        <f t="shared" si="129"/>
        <v>0</v>
      </c>
      <c r="G4093" s="123"/>
    </row>
    <row r="4094" spans="2:7" x14ac:dyDescent="0.2">
      <c r="B4094" s="124"/>
      <c r="C4094" s="126"/>
      <c r="D4094" s="124"/>
      <c r="E4094" s="121">
        <f t="shared" si="128"/>
        <v>0</v>
      </c>
      <c r="F4094" s="125">
        <f t="shared" si="129"/>
        <v>0</v>
      </c>
      <c r="G4094" s="123"/>
    </row>
    <row r="4095" spans="2:7" x14ac:dyDescent="0.2">
      <c r="B4095" s="124"/>
      <c r="C4095" s="126"/>
      <c r="D4095" s="124"/>
      <c r="E4095" s="121">
        <f t="shared" si="128"/>
        <v>0</v>
      </c>
      <c r="F4095" s="125">
        <f t="shared" si="129"/>
        <v>0</v>
      </c>
      <c r="G4095" s="123"/>
    </row>
    <row r="4096" spans="2:7" x14ac:dyDescent="0.2">
      <c r="B4096" s="124"/>
      <c r="C4096" s="126"/>
      <c r="D4096" s="124"/>
      <c r="E4096" s="121">
        <f t="shared" si="128"/>
        <v>0</v>
      </c>
      <c r="F4096" s="125">
        <f t="shared" si="129"/>
        <v>0</v>
      </c>
      <c r="G4096" s="123"/>
    </row>
    <row r="4097" spans="2:7" x14ac:dyDescent="0.2">
      <c r="B4097" s="124"/>
      <c r="C4097" s="126"/>
      <c r="D4097" s="124"/>
      <c r="E4097" s="121">
        <f t="shared" si="128"/>
        <v>0</v>
      </c>
      <c r="F4097" s="125">
        <f t="shared" si="129"/>
        <v>0</v>
      </c>
      <c r="G4097" s="123"/>
    </row>
    <row r="4098" spans="2:7" x14ac:dyDescent="0.2">
      <c r="B4098" s="124"/>
      <c r="C4098" s="126"/>
      <c r="D4098" s="124"/>
      <c r="E4098" s="121">
        <f t="shared" si="128"/>
        <v>0</v>
      </c>
      <c r="F4098" s="125">
        <f t="shared" si="129"/>
        <v>0</v>
      </c>
      <c r="G4098" s="123"/>
    </row>
    <row r="4099" spans="2:7" x14ac:dyDescent="0.2">
      <c r="B4099" s="124"/>
      <c r="C4099" s="126"/>
      <c r="D4099" s="124"/>
      <c r="E4099" s="121">
        <f t="shared" si="128"/>
        <v>0</v>
      </c>
      <c r="F4099" s="125">
        <f t="shared" si="129"/>
        <v>0</v>
      </c>
      <c r="G4099" s="123"/>
    </row>
    <row r="4100" spans="2:7" x14ac:dyDescent="0.2">
      <c r="B4100" s="124"/>
      <c r="C4100" s="126"/>
      <c r="D4100" s="124"/>
      <c r="E4100" s="121">
        <f t="shared" si="128"/>
        <v>0</v>
      </c>
      <c r="F4100" s="125">
        <f t="shared" si="129"/>
        <v>0</v>
      </c>
      <c r="G4100" s="123"/>
    </row>
    <row r="4101" spans="2:7" x14ac:dyDescent="0.2">
      <c r="B4101" s="124"/>
      <c r="C4101" s="126"/>
      <c r="D4101" s="124"/>
      <c r="E4101" s="121">
        <f t="shared" si="128"/>
        <v>0</v>
      </c>
      <c r="F4101" s="125">
        <f t="shared" si="129"/>
        <v>0</v>
      </c>
      <c r="G4101" s="123"/>
    </row>
    <row r="4102" spans="2:7" x14ac:dyDescent="0.2">
      <c r="B4102" s="124"/>
      <c r="C4102" s="126"/>
      <c r="D4102" s="124"/>
      <c r="E4102" s="121">
        <f t="shared" si="128"/>
        <v>0</v>
      </c>
      <c r="F4102" s="125">
        <f t="shared" si="129"/>
        <v>0</v>
      </c>
      <c r="G4102" s="123"/>
    </row>
    <row r="4103" spans="2:7" x14ac:dyDescent="0.2">
      <c r="B4103" s="124"/>
      <c r="C4103" s="126"/>
      <c r="D4103" s="124"/>
      <c r="E4103" s="121">
        <f t="shared" si="128"/>
        <v>0</v>
      </c>
      <c r="F4103" s="125">
        <f t="shared" si="129"/>
        <v>0</v>
      </c>
      <c r="G4103" s="123"/>
    </row>
    <row r="4104" spans="2:7" x14ac:dyDescent="0.2">
      <c r="B4104" s="124"/>
      <c r="C4104" s="126"/>
      <c r="D4104" s="124"/>
      <c r="E4104" s="121">
        <f t="shared" si="128"/>
        <v>0</v>
      </c>
      <c r="F4104" s="125">
        <f t="shared" si="129"/>
        <v>0</v>
      </c>
      <c r="G4104" s="123"/>
    </row>
    <row r="4105" spans="2:7" x14ac:dyDescent="0.2">
      <c r="B4105" s="124"/>
      <c r="C4105" s="126"/>
      <c r="D4105" s="124"/>
      <c r="E4105" s="121">
        <f t="shared" si="128"/>
        <v>0</v>
      </c>
      <c r="F4105" s="125">
        <f t="shared" si="129"/>
        <v>0</v>
      </c>
      <c r="G4105" s="123"/>
    </row>
    <row r="4106" spans="2:7" x14ac:dyDescent="0.2">
      <c r="B4106" s="124"/>
      <c r="C4106" s="126"/>
      <c r="D4106" s="124"/>
      <c r="E4106" s="121">
        <f t="shared" si="128"/>
        <v>0</v>
      </c>
      <c r="F4106" s="125">
        <f t="shared" si="129"/>
        <v>0</v>
      </c>
      <c r="G4106" s="123"/>
    </row>
    <row r="4107" spans="2:7" x14ac:dyDescent="0.2">
      <c r="B4107" s="124"/>
      <c r="C4107" s="126"/>
      <c r="D4107" s="124"/>
      <c r="E4107" s="121">
        <f t="shared" si="128"/>
        <v>0</v>
      </c>
      <c r="F4107" s="125">
        <f t="shared" si="129"/>
        <v>0</v>
      </c>
      <c r="G4107" s="123"/>
    </row>
    <row r="4108" spans="2:7" x14ac:dyDescent="0.2">
      <c r="B4108" s="124"/>
      <c r="C4108" s="126"/>
      <c r="D4108" s="124"/>
      <c r="E4108" s="121">
        <f t="shared" si="128"/>
        <v>0</v>
      </c>
      <c r="F4108" s="125">
        <f t="shared" si="129"/>
        <v>0</v>
      </c>
      <c r="G4108" s="123"/>
    </row>
    <row r="4109" spans="2:7" x14ac:dyDescent="0.2">
      <c r="B4109" s="124"/>
      <c r="C4109" s="126"/>
      <c r="D4109" s="124"/>
      <c r="E4109" s="121">
        <f t="shared" si="128"/>
        <v>0</v>
      </c>
      <c r="F4109" s="125">
        <f t="shared" si="129"/>
        <v>0</v>
      </c>
      <c r="G4109" s="123"/>
    </row>
    <row r="4110" spans="2:7" x14ac:dyDescent="0.2">
      <c r="B4110" s="124"/>
      <c r="C4110" s="126"/>
      <c r="D4110" s="124"/>
      <c r="E4110" s="121">
        <f t="shared" si="128"/>
        <v>0</v>
      </c>
      <c r="F4110" s="125">
        <f t="shared" si="129"/>
        <v>0</v>
      </c>
      <c r="G4110" s="123"/>
    </row>
    <row r="4111" spans="2:7" x14ac:dyDescent="0.2">
      <c r="B4111" s="124"/>
      <c r="C4111" s="126"/>
      <c r="D4111" s="124"/>
      <c r="E4111" s="121">
        <f t="shared" si="128"/>
        <v>0</v>
      </c>
      <c r="F4111" s="125">
        <f t="shared" si="129"/>
        <v>0</v>
      </c>
      <c r="G4111" s="123"/>
    </row>
    <row r="4112" spans="2:7" x14ac:dyDescent="0.2">
      <c r="B4112" s="124"/>
      <c r="C4112" s="126"/>
      <c r="D4112" s="124"/>
      <c r="E4112" s="121">
        <f t="shared" si="128"/>
        <v>0</v>
      </c>
      <c r="F4112" s="125">
        <f t="shared" si="129"/>
        <v>0</v>
      </c>
      <c r="G4112" s="123"/>
    </row>
    <row r="4113" spans="2:7" x14ac:dyDescent="0.2">
      <c r="B4113" s="124"/>
      <c r="C4113" s="126"/>
      <c r="D4113" s="124"/>
      <c r="E4113" s="121">
        <f t="shared" si="128"/>
        <v>0</v>
      </c>
      <c r="F4113" s="125">
        <f t="shared" si="129"/>
        <v>0</v>
      </c>
      <c r="G4113" s="123"/>
    </row>
    <row r="4114" spans="2:7" x14ac:dyDescent="0.2">
      <c r="B4114" s="124"/>
      <c r="C4114" s="126"/>
      <c r="D4114" s="124"/>
      <c r="E4114" s="121">
        <f t="shared" si="128"/>
        <v>0</v>
      </c>
      <c r="F4114" s="125">
        <f t="shared" si="129"/>
        <v>0</v>
      </c>
      <c r="G4114" s="123"/>
    </row>
    <row r="4115" spans="2:7" x14ac:dyDescent="0.2">
      <c r="B4115" s="124"/>
      <c r="C4115" s="126"/>
      <c r="D4115" s="124"/>
      <c r="E4115" s="121">
        <f t="shared" si="128"/>
        <v>0</v>
      </c>
      <c r="F4115" s="125">
        <f t="shared" si="129"/>
        <v>0</v>
      </c>
      <c r="G4115" s="123"/>
    </row>
    <row r="4116" spans="2:7" x14ac:dyDescent="0.2">
      <c r="B4116" s="124"/>
      <c r="C4116" s="126"/>
      <c r="D4116" s="124"/>
      <c r="E4116" s="121">
        <f t="shared" si="128"/>
        <v>0</v>
      </c>
      <c r="F4116" s="125">
        <f t="shared" si="129"/>
        <v>0</v>
      </c>
      <c r="G4116" s="123"/>
    </row>
    <row r="4117" spans="2:7" x14ac:dyDescent="0.2">
      <c r="B4117" s="124"/>
      <c r="C4117" s="126"/>
      <c r="D4117" s="124"/>
      <c r="E4117" s="121">
        <f t="shared" si="128"/>
        <v>0</v>
      </c>
      <c r="F4117" s="125">
        <f t="shared" si="129"/>
        <v>0</v>
      </c>
      <c r="G4117" s="123"/>
    </row>
    <row r="4118" spans="2:7" x14ac:dyDescent="0.2">
      <c r="B4118" s="124"/>
      <c r="C4118" s="126"/>
      <c r="D4118" s="124"/>
      <c r="E4118" s="121">
        <f t="shared" si="128"/>
        <v>0</v>
      </c>
      <c r="F4118" s="125">
        <f t="shared" si="129"/>
        <v>0</v>
      </c>
      <c r="G4118" s="123"/>
    </row>
    <row r="4119" spans="2:7" x14ac:dyDescent="0.2">
      <c r="B4119" s="124"/>
      <c r="C4119" s="126"/>
      <c r="D4119" s="124"/>
      <c r="E4119" s="121">
        <f t="shared" si="128"/>
        <v>0</v>
      </c>
      <c r="F4119" s="125">
        <f t="shared" si="129"/>
        <v>0</v>
      </c>
      <c r="G4119" s="123"/>
    </row>
    <row r="4120" spans="2:7" x14ac:dyDescent="0.2">
      <c r="B4120" s="124"/>
      <c r="C4120" s="126"/>
      <c r="D4120" s="124"/>
      <c r="E4120" s="121">
        <f t="shared" si="128"/>
        <v>0</v>
      </c>
      <c r="F4120" s="125">
        <f t="shared" si="129"/>
        <v>0</v>
      </c>
      <c r="G4120" s="123"/>
    </row>
    <row r="4121" spans="2:7" x14ac:dyDescent="0.2">
      <c r="B4121" s="124"/>
      <c r="C4121" s="126"/>
      <c r="D4121" s="124"/>
      <c r="E4121" s="121">
        <f t="shared" si="128"/>
        <v>0</v>
      </c>
      <c r="F4121" s="125">
        <f t="shared" si="129"/>
        <v>0</v>
      </c>
      <c r="G4121" s="123"/>
    </row>
    <row r="4122" spans="2:7" x14ac:dyDescent="0.2">
      <c r="B4122" s="124"/>
      <c r="C4122" s="126"/>
      <c r="D4122" s="124"/>
      <c r="E4122" s="121">
        <f t="shared" si="128"/>
        <v>0</v>
      </c>
      <c r="F4122" s="125">
        <f t="shared" si="129"/>
        <v>0</v>
      </c>
      <c r="G4122" s="123"/>
    </row>
    <row r="4123" spans="2:7" x14ac:dyDescent="0.2">
      <c r="B4123" s="124"/>
      <c r="C4123" s="126"/>
      <c r="D4123" s="124"/>
      <c r="E4123" s="121">
        <f t="shared" si="128"/>
        <v>0</v>
      </c>
      <c r="F4123" s="125">
        <f t="shared" si="129"/>
        <v>0</v>
      </c>
      <c r="G4123" s="123"/>
    </row>
    <row r="4124" spans="2:7" x14ac:dyDescent="0.2">
      <c r="B4124" s="124"/>
      <c r="C4124" s="126"/>
      <c r="D4124" s="124"/>
      <c r="E4124" s="121">
        <f t="shared" si="128"/>
        <v>0</v>
      </c>
      <c r="F4124" s="125">
        <f t="shared" si="129"/>
        <v>0</v>
      </c>
      <c r="G4124" s="123"/>
    </row>
    <row r="4125" spans="2:7" x14ac:dyDescent="0.2">
      <c r="B4125" s="124"/>
      <c r="C4125" s="126"/>
      <c r="D4125" s="124"/>
      <c r="E4125" s="121">
        <f t="shared" si="128"/>
        <v>0</v>
      </c>
      <c r="F4125" s="125">
        <f t="shared" si="129"/>
        <v>0</v>
      </c>
      <c r="G4125" s="123"/>
    </row>
    <row r="4126" spans="2:7" x14ac:dyDescent="0.2">
      <c r="B4126" s="124"/>
      <c r="C4126" s="126"/>
      <c r="D4126" s="124"/>
      <c r="E4126" s="121">
        <f t="shared" si="128"/>
        <v>0</v>
      </c>
      <c r="F4126" s="125">
        <f t="shared" si="129"/>
        <v>0</v>
      </c>
      <c r="G4126" s="123"/>
    </row>
    <row r="4127" spans="2:7" x14ac:dyDescent="0.2">
      <c r="B4127" s="124"/>
      <c r="C4127" s="126"/>
      <c r="D4127" s="124"/>
      <c r="E4127" s="121">
        <f t="shared" si="128"/>
        <v>0</v>
      </c>
      <c r="F4127" s="125">
        <f t="shared" si="129"/>
        <v>0</v>
      </c>
      <c r="G4127" s="123"/>
    </row>
    <row r="4128" spans="2:7" x14ac:dyDescent="0.2">
      <c r="B4128" s="124"/>
      <c r="C4128" s="126"/>
      <c r="D4128" s="124"/>
      <c r="E4128" s="121">
        <f t="shared" si="128"/>
        <v>0</v>
      </c>
      <c r="F4128" s="125">
        <f t="shared" si="129"/>
        <v>0</v>
      </c>
      <c r="G4128" s="123"/>
    </row>
    <row r="4129" spans="2:7" x14ac:dyDescent="0.2">
      <c r="B4129" s="124"/>
      <c r="C4129" s="126"/>
      <c r="D4129" s="124"/>
      <c r="E4129" s="121">
        <f t="shared" si="128"/>
        <v>0</v>
      </c>
      <c r="F4129" s="125">
        <f t="shared" si="129"/>
        <v>0</v>
      </c>
      <c r="G4129" s="123"/>
    </row>
    <row r="4130" spans="2:7" x14ac:dyDescent="0.2">
      <c r="B4130" s="124"/>
      <c r="C4130" s="126"/>
      <c r="D4130" s="124"/>
      <c r="E4130" s="121">
        <f t="shared" si="128"/>
        <v>0</v>
      </c>
      <c r="F4130" s="125">
        <f t="shared" si="129"/>
        <v>0</v>
      </c>
      <c r="G4130" s="123"/>
    </row>
    <row r="4131" spans="2:7" x14ac:dyDescent="0.2">
      <c r="B4131" s="124"/>
      <c r="C4131" s="126"/>
      <c r="D4131" s="124"/>
      <c r="E4131" s="121">
        <f t="shared" si="128"/>
        <v>0</v>
      </c>
      <c r="F4131" s="125">
        <f t="shared" si="129"/>
        <v>0</v>
      </c>
      <c r="G4131" s="123"/>
    </row>
    <row r="4132" spans="2:7" x14ac:dyDescent="0.2">
      <c r="B4132" s="124"/>
      <c r="C4132" s="126"/>
      <c r="D4132" s="124"/>
      <c r="E4132" s="121">
        <f t="shared" si="128"/>
        <v>0</v>
      </c>
      <c r="F4132" s="125">
        <f t="shared" si="129"/>
        <v>0</v>
      </c>
      <c r="G4132" s="123"/>
    </row>
    <row r="4133" spans="2:7" x14ac:dyDescent="0.2">
      <c r="B4133" s="124"/>
      <c r="C4133" s="126"/>
      <c r="D4133" s="124"/>
      <c r="E4133" s="121">
        <f t="shared" si="128"/>
        <v>0</v>
      </c>
      <c r="F4133" s="125">
        <f t="shared" si="129"/>
        <v>0</v>
      </c>
      <c r="G4133" s="123"/>
    </row>
    <row r="4134" spans="2:7" x14ac:dyDescent="0.2">
      <c r="B4134" s="124"/>
      <c r="C4134" s="126"/>
      <c r="D4134" s="124"/>
      <c r="E4134" s="121">
        <f t="shared" si="128"/>
        <v>0</v>
      </c>
      <c r="F4134" s="125">
        <f t="shared" si="129"/>
        <v>0</v>
      </c>
      <c r="G4134" s="123"/>
    </row>
    <row r="4135" spans="2:7" x14ac:dyDescent="0.2">
      <c r="B4135" s="124"/>
      <c r="C4135" s="126"/>
      <c r="D4135" s="124"/>
      <c r="E4135" s="121">
        <f t="shared" si="128"/>
        <v>0</v>
      </c>
      <c r="F4135" s="125">
        <f t="shared" si="129"/>
        <v>0</v>
      </c>
      <c r="G4135" s="123"/>
    </row>
    <row r="4136" spans="2:7" x14ac:dyDescent="0.2">
      <c r="B4136" s="124"/>
      <c r="C4136" s="126"/>
      <c r="D4136" s="124"/>
      <c r="E4136" s="121">
        <f t="shared" si="128"/>
        <v>0</v>
      </c>
      <c r="F4136" s="125">
        <f t="shared" si="129"/>
        <v>0</v>
      </c>
      <c r="G4136" s="123"/>
    </row>
    <row r="4137" spans="2:7" x14ac:dyDescent="0.2">
      <c r="B4137" s="124"/>
      <c r="C4137" s="126"/>
      <c r="D4137" s="124"/>
      <c r="E4137" s="121">
        <f t="shared" si="128"/>
        <v>0</v>
      </c>
      <c r="F4137" s="125">
        <f t="shared" si="129"/>
        <v>0</v>
      </c>
      <c r="G4137" s="123"/>
    </row>
    <row r="4138" spans="2:7" x14ac:dyDescent="0.2">
      <c r="B4138" s="124"/>
      <c r="C4138" s="126"/>
      <c r="D4138" s="124"/>
      <c r="E4138" s="121">
        <f t="shared" si="128"/>
        <v>0</v>
      </c>
      <c r="F4138" s="125">
        <f t="shared" si="129"/>
        <v>0</v>
      </c>
      <c r="G4138" s="123"/>
    </row>
    <row r="4139" spans="2:7" x14ac:dyDescent="0.2">
      <c r="B4139" s="124"/>
      <c r="C4139" s="126"/>
      <c r="D4139" s="124"/>
      <c r="E4139" s="121">
        <f t="shared" si="128"/>
        <v>0</v>
      </c>
      <c r="F4139" s="125">
        <f t="shared" si="129"/>
        <v>0</v>
      </c>
      <c r="G4139" s="123"/>
    </row>
    <row r="4140" spans="2:7" x14ac:dyDescent="0.2">
      <c r="B4140" s="124"/>
      <c r="C4140" s="126"/>
      <c r="D4140" s="124"/>
      <c r="E4140" s="121">
        <f t="shared" si="128"/>
        <v>0</v>
      </c>
      <c r="F4140" s="125">
        <f t="shared" si="129"/>
        <v>0</v>
      </c>
      <c r="G4140" s="123"/>
    </row>
    <row r="4141" spans="2:7" x14ac:dyDescent="0.2">
      <c r="B4141" s="124"/>
      <c r="C4141" s="126"/>
      <c r="D4141" s="124"/>
      <c r="E4141" s="121">
        <f t="shared" si="128"/>
        <v>0</v>
      </c>
      <c r="F4141" s="125">
        <f t="shared" si="129"/>
        <v>0</v>
      </c>
      <c r="G4141" s="123"/>
    </row>
    <row r="4142" spans="2:7" x14ac:dyDescent="0.2">
      <c r="B4142" s="124"/>
      <c r="C4142" s="126"/>
      <c r="D4142" s="124"/>
      <c r="E4142" s="121">
        <f t="shared" si="128"/>
        <v>0</v>
      </c>
      <c r="F4142" s="125">
        <f t="shared" si="129"/>
        <v>0</v>
      </c>
      <c r="G4142" s="123"/>
    </row>
    <row r="4143" spans="2:7" x14ac:dyDescent="0.2">
      <c r="B4143" s="124"/>
      <c r="C4143" s="126"/>
      <c r="D4143" s="124"/>
      <c r="E4143" s="121">
        <f t="shared" si="128"/>
        <v>0</v>
      </c>
      <c r="F4143" s="125">
        <f t="shared" si="129"/>
        <v>0</v>
      </c>
      <c r="G4143" s="123"/>
    </row>
    <row r="4144" spans="2:7" x14ac:dyDescent="0.2">
      <c r="B4144" s="124"/>
      <c r="C4144" s="126"/>
      <c r="D4144" s="124"/>
      <c r="E4144" s="121">
        <f t="shared" si="128"/>
        <v>0</v>
      </c>
      <c r="F4144" s="125">
        <f t="shared" si="129"/>
        <v>0</v>
      </c>
      <c r="G4144" s="123"/>
    </row>
    <row r="4145" spans="2:7" x14ac:dyDescent="0.2">
      <c r="B4145" s="124"/>
      <c r="C4145" s="126"/>
      <c r="D4145" s="124"/>
      <c r="E4145" s="121">
        <f t="shared" si="128"/>
        <v>0</v>
      </c>
      <c r="F4145" s="125">
        <f t="shared" si="129"/>
        <v>0</v>
      </c>
      <c r="G4145" s="123"/>
    </row>
    <row r="4146" spans="2:7" x14ac:dyDescent="0.2">
      <c r="B4146" s="124"/>
      <c r="C4146" s="126"/>
      <c r="D4146" s="124"/>
      <c r="E4146" s="121">
        <f t="shared" si="128"/>
        <v>0</v>
      </c>
      <c r="F4146" s="125">
        <f t="shared" si="129"/>
        <v>0</v>
      </c>
      <c r="G4146" s="123"/>
    </row>
    <row r="4147" spans="2:7" x14ac:dyDescent="0.2">
      <c r="B4147" s="124"/>
      <c r="C4147" s="126"/>
      <c r="D4147" s="124"/>
      <c r="E4147" s="121">
        <f t="shared" si="128"/>
        <v>0</v>
      </c>
      <c r="F4147" s="125">
        <f t="shared" si="129"/>
        <v>0</v>
      </c>
      <c r="G4147" s="123"/>
    </row>
    <row r="4148" spans="2:7" x14ac:dyDescent="0.2">
      <c r="B4148" s="124"/>
      <c r="C4148" s="126"/>
      <c r="D4148" s="124"/>
      <c r="E4148" s="121">
        <f t="shared" si="128"/>
        <v>0</v>
      </c>
      <c r="F4148" s="125">
        <f t="shared" si="129"/>
        <v>0</v>
      </c>
      <c r="G4148" s="123"/>
    </row>
    <row r="4149" spans="2:7" x14ac:dyDescent="0.2">
      <c r="B4149" s="124"/>
      <c r="C4149" s="126"/>
      <c r="D4149" s="124"/>
      <c r="E4149" s="121">
        <f t="shared" ref="E4149:E4212" si="130">IFERROR(VLOOKUP(C4149,GILookup,2,FALSE),0)</f>
        <v>0</v>
      </c>
      <c r="F4149" s="125">
        <f t="shared" ref="F4149:F4212" si="131">SUM(E4149*D4149)</f>
        <v>0</v>
      </c>
      <c r="G4149" s="123"/>
    </row>
    <row r="4150" spans="2:7" x14ac:dyDescent="0.2">
      <c r="B4150" s="124"/>
      <c r="C4150" s="126"/>
      <c r="D4150" s="124"/>
      <c r="E4150" s="121">
        <f t="shared" si="130"/>
        <v>0</v>
      </c>
      <c r="F4150" s="125">
        <f t="shared" si="131"/>
        <v>0</v>
      </c>
      <c r="G4150" s="123"/>
    </row>
    <row r="4151" spans="2:7" x14ac:dyDescent="0.2">
      <c r="B4151" s="124"/>
      <c r="C4151" s="126"/>
      <c r="D4151" s="124"/>
      <c r="E4151" s="121">
        <f t="shared" si="130"/>
        <v>0</v>
      </c>
      <c r="F4151" s="125">
        <f t="shared" si="131"/>
        <v>0</v>
      </c>
      <c r="G4151" s="123"/>
    </row>
    <row r="4152" spans="2:7" x14ac:dyDescent="0.2">
      <c r="B4152" s="124"/>
      <c r="C4152" s="126"/>
      <c r="D4152" s="124"/>
      <c r="E4152" s="121">
        <f t="shared" si="130"/>
        <v>0</v>
      </c>
      <c r="F4152" s="125">
        <f t="shared" si="131"/>
        <v>0</v>
      </c>
      <c r="G4152" s="123"/>
    </row>
    <row r="4153" spans="2:7" x14ac:dyDescent="0.2">
      <c r="B4153" s="124"/>
      <c r="C4153" s="126"/>
      <c r="D4153" s="124"/>
      <c r="E4153" s="121">
        <f t="shared" si="130"/>
        <v>0</v>
      </c>
      <c r="F4153" s="125">
        <f t="shared" si="131"/>
        <v>0</v>
      </c>
      <c r="G4153" s="123"/>
    </row>
    <row r="4154" spans="2:7" x14ac:dyDescent="0.2">
      <c r="B4154" s="124"/>
      <c r="C4154" s="126"/>
      <c r="D4154" s="124"/>
      <c r="E4154" s="121">
        <f t="shared" si="130"/>
        <v>0</v>
      </c>
      <c r="F4154" s="125">
        <f t="shared" si="131"/>
        <v>0</v>
      </c>
      <c r="G4154" s="123"/>
    </row>
    <row r="4155" spans="2:7" x14ac:dyDescent="0.2">
      <c r="B4155" s="124"/>
      <c r="C4155" s="126"/>
      <c r="D4155" s="124"/>
      <c r="E4155" s="121">
        <f t="shared" si="130"/>
        <v>0</v>
      </c>
      <c r="F4155" s="125">
        <f t="shared" si="131"/>
        <v>0</v>
      </c>
      <c r="G4155" s="123"/>
    </row>
    <row r="4156" spans="2:7" x14ac:dyDescent="0.2">
      <c r="B4156" s="124"/>
      <c r="C4156" s="126"/>
      <c r="D4156" s="124"/>
      <c r="E4156" s="121">
        <f t="shared" si="130"/>
        <v>0</v>
      </c>
      <c r="F4156" s="125">
        <f t="shared" si="131"/>
        <v>0</v>
      </c>
      <c r="G4156" s="123"/>
    </row>
    <row r="4157" spans="2:7" x14ac:dyDescent="0.2">
      <c r="B4157" s="124"/>
      <c r="C4157" s="126"/>
      <c r="D4157" s="124"/>
      <c r="E4157" s="121">
        <f t="shared" si="130"/>
        <v>0</v>
      </c>
      <c r="F4157" s="125">
        <f t="shared" si="131"/>
        <v>0</v>
      </c>
      <c r="G4157" s="123"/>
    </row>
    <row r="4158" spans="2:7" x14ac:dyDescent="0.2">
      <c r="B4158" s="124"/>
      <c r="C4158" s="126"/>
      <c r="D4158" s="124"/>
      <c r="E4158" s="121">
        <f t="shared" si="130"/>
        <v>0</v>
      </c>
      <c r="F4158" s="125">
        <f t="shared" si="131"/>
        <v>0</v>
      </c>
      <c r="G4158" s="123"/>
    </row>
    <row r="4159" spans="2:7" x14ac:dyDescent="0.2">
      <c r="B4159" s="124"/>
      <c r="C4159" s="126"/>
      <c r="D4159" s="124"/>
      <c r="E4159" s="121">
        <f t="shared" si="130"/>
        <v>0</v>
      </c>
      <c r="F4159" s="125">
        <f t="shared" si="131"/>
        <v>0</v>
      </c>
      <c r="G4159" s="123"/>
    </row>
    <row r="4160" spans="2:7" x14ac:dyDescent="0.2">
      <c r="B4160" s="124"/>
      <c r="C4160" s="126"/>
      <c r="D4160" s="124"/>
      <c r="E4160" s="121">
        <f t="shared" si="130"/>
        <v>0</v>
      </c>
      <c r="F4160" s="125">
        <f t="shared" si="131"/>
        <v>0</v>
      </c>
      <c r="G4160" s="123"/>
    </row>
    <row r="4161" spans="2:7" x14ac:dyDescent="0.2">
      <c r="B4161" s="124"/>
      <c r="C4161" s="126"/>
      <c r="D4161" s="124"/>
      <c r="E4161" s="121">
        <f t="shared" si="130"/>
        <v>0</v>
      </c>
      <c r="F4161" s="125">
        <f t="shared" si="131"/>
        <v>0</v>
      </c>
      <c r="G4161" s="123"/>
    </row>
    <row r="4162" spans="2:7" x14ac:dyDescent="0.2">
      <c r="B4162" s="124"/>
      <c r="C4162" s="126"/>
      <c r="D4162" s="124"/>
      <c r="E4162" s="121">
        <f t="shared" si="130"/>
        <v>0</v>
      </c>
      <c r="F4162" s="125">
        <f t="shared" si="131"/>
        <v>0</v>
      </c>
      <c r="G4162" s="123"/>
    </row>
    <row r="4163" spans="2:7" x14ac:dyDescent="0.2">
      <c r="B4163" s="124"/>
      <c r="C4163" s="126"/>
      <c r="D4163" s="124"/>
      <c r="E4163" s="121">
        <f t="shared" si="130"/>
        <v>0</v>
      </c>
      <c r="F4163" s="125">
        <f t="shared" si="131"/>
        <v>0</v>
      </c>
      <c r="G4163" s="123"/>
    </row>
    <row r="4164" spans="2:7" x14ac:dyDescent="0.2">
      <c r="B4164" s="124"/>
      <c r="C4164" s="126"/>
      <c r="D4164" s="124"/>
      <c r="E4164" s="121">
        <f t="shared" si="130"/>
        <v>0</v>
      </c>
      <c r="F4164" s="125">
        <f t="shared" si="131"/>
        <v>0</v>
      </c>
      <c r="G4164" s="123"/>
    </row>
    <row r="4165" spans="2:7" x14ac:dyDescent="0.2">
      <c r="B4165" s="124"/>
      <c r="C4165" s="126"/>
      <c r="D4165" s="124"/>
      <c r="E4165" s="121">
        <f t="shared" si="130"/>
        <v>0</v>
      </c>
      <c r="F4165" s="125">
        <f t="shared" si="131"/>
        <v>0</v>
      </c>
      <c r="G4165" s="123"/>
    </row>
    <row r="4166" spans="2:7" x14ac:dyDescent="0.2">
      <c r="B4166" s="124"/>
      <c r="C4166" s="126"/>
      <c r="D4166" s="124"/>
      <c r="E4166" s="121">
        <f t="shared" si="130"/>
        <v>0</v>
      </c>
      <c r="F4166" s="125">
        <f t="shared" si="131"/>
        <v>0</v>
      </c>
      <c r="G4166" s="123"/>
    </row>
    <row r="4167" spans="2:7" x14ac:dyDescent="0.2">
      <c r="B4167" s="124"/>
      <c r="C4167" s="126"/>
      <c r="D4167" s="124"/>
      <c r="E4167" s="121">
        <f t="shared" si="130"/>
        <v>0</v>
      </c>
      <c r="F4167" s="125">
        <f t="shared" si="131"/>
        <v>0</v>
      </c>
      <c r="G4167" s="123"/>
    </row>
    <row r="4168" spans="2:7" x14ac:dyDescent="0.2">
      <c r="B4168" s="124"/>
      <c r="C4168" s="126"/>
      <c r="D4168" s="124"/>
      <c r="E4168" s="121">
        <f t="shared" si="130"/>
        <v>0</v>
      </c>
      <c r="F4168" s="125">
        <f t="shared" si="131"/>
        <v>0</v>
      </c>
      <c r="G4168" s="123"/>
    </row>
    <row r="4169" spans="2:7" x14ac:dyDescent="0.2">
      <c r="B4169" s="124"/>
      <c r="C4169" s="126"/>
      <c r="D4169" s="124"/>
      <c r="E4169" s="121">
        <f t="shared" si="130"/>
        <v>0</v>
      </c>
      <c r="F4169" s="125">
        <f t="shared" si="131"/>
        <v>0</v>
      </c>
      <c r="G4169" s="123"/>
    </row>
    <row r="4170" spans="2:7" x14ac:dyDescent="0.2">
      <c r="B4170" s="124"/>
      <c r="C4170" s="126"/>
      <c r="D4170" s="124"/>
      <c r="E4170" s="121">
        <f t="shared" si="130"/>
        <v>0</v>
      </c>
      <c r="F4170" s="125">
        <f t="shared" si="131"/>
        <v>0</v>
      </c>
      <c r="G4170" s="123"/>
    </row>
    <row r="4171" spans="2:7" x14ac:dyDescent="0.2">
      <c r="B4171" s="124"/>
      <c r="C4171" s="126"/>
      <c r="D4171" s="124"/>
      <c r="E4171" s="121">
        <f t="shared" si="130"/>
        <v>0</v>
      </c>
      <c r="F4171" s="125">
        <f t="shared" si="131"/>
        <v>0</v>
      </c>
      <c r="G4171" s="123"/>
    </row>
    <row r="4172" spans="2:7" x14ac:dyDescent="0.2">
      <c r="B4172" s="124"/>
      <c r="C4172" s="126"/>
      <c r="D4172" s="124"/>
      <c r="E4172" s="121">
        <f t="shared" si="130"/>
        <v>0</v>
      </c>
      <c r="F4172" s="125">
        <f t="shared" si="131"/>
        <v>0</v>
      </c>
      <c r="G4172" s="123"/>
    </row>
    <row r="4173" spans="2:7" x14ac:dyDescent="0.2">
      <c r="B4173" s="124"/>
      <c r="C4173" s="126"/>
      <c r="D4173" s="124"/>
      <c r="E4173" s="121">
        <f t="shared" si="130"/>
        <v>0</v>
      </c>
      <c r="F4173" s="125">
        <f t="shared" si="131"/>
        <v>0</v>
      </c>
      <c r="G4173" s="123"/>
    </row>
    <row r="4174" spans="2:7" x14ac:dyDescent="0.2">
      <c r="B4174" s="124"/>
      <c r="C4174" s="126"/>
      <c r="D4174" s="124"/>
      <c r="E4174" s="121">
        <f t="shared" si="130"/>
        <v>0</v>
      </c>
      <c r="F4174" s="125">
        <f t="shared" si="131"/>
        <v>0</v>
      </c>
      <c r="G4174" s="123"/>
    </row>
    <row r="4175" spans="2:7" x14ac:dyDescent="0.2">
      <c r="B4175" s="124"/>
      <c r="C4175" s="126"/>
      <c r="D4175" s="124"/>
      <c r="E4175" s="121">
        <f t="shared" si="130"/>
        <v>0</v>
      </c>
      <c r="F4175" s="125">
        <f t="shared" si="131"/>
        <v>0</v>
      </c>
      <c r="G4175" s="123"/>
    </row>
    <row r="4176" spans="2:7" x14ac:dyDescent="0.2">
      <c r="B4176" s="124"/>
      <c r="C4176" s="126"/>
      <c r="D4176" s="124"/>
      <c r="E4176" s="121">
        <f t="shared" si="130"/>
        <v>0</v>
      </c>
      <c r="F4176" s="125">
        <f t="shared" si="131"/>
        <v>0</v>
      </c>
      <c r="G4176" s="123"/>
    </row>
    <row r="4177" spans="2:7" x14ac:dyDescent="0.2">
      <c r="B4177" s="124"/>
      <c r="C4177" s="126"/>
      <c r="D4177" s="124"/>
      <c r="E4177" s="121">
        <f t="shared" si="130"/>
        <v>0</v>
      </c>
      <c r="F4177" s="125">
        <f t="shared" si="131"/>
        <v>0</v>
      </c>
      <c r="G4177" s="123"/>
    </row>
    <row r="4178" spans="2:7" x14ac:dyDescent="0.2">
      <c r="B4178" s="124"/>
      <c r="C4178" s="126"/>
      <c r="D4178" s="124"/>
      <c r="E4178" s="121">
        <f t="shared" si="130"/>
        <v>0</v>
      </c>
      <c r="F4178" s="125">
        <f t="shared" si="131"/>
        <v>0</v>
      </c>
      <c r="G4178" s="123"/>
    </row>
    <row r="4179" spans="2:7" x14ac:dyDescent="0.2">
      <c r="B4179" s="124"/>
      <c r="C4179" s="126"/>
      <c r="D4179" s="124"/>
      <c r="E4179" s="121">
        <f t="shared" si="130"/>
        <v>0</v>
      </c>
      <c r="F4179" s="125">
        <f t="shared" si="131"/>
        <v>0</v>
      </c>
      <c r="G4179" s="123"/>
    </row>
    <row r="4180" spans="2:7" x14ac:dyDescent="0.2">
      <c r="B4180" s="124"/>
      <c r="C4180" s="126"/>
      <c r="D4180" s="124"/>
      <c r="E4180" s="121">
        <f t="shared" si="130"/>
        <v>0</v>
      </c>
      <c r="F4180" s="125">
        <f t="shared" si="131"/>
        <v>0</v>
      </c>
      <c r="G4180" s="123"/>
    </row>
    <row r="4181" spans="2:7" x14ac:dyDescent="0.2">
      <c r="B4181" s="124"/>
      <c r="C4181" s="126"/>
      <c r="D4181" s="124"/>
      <c r="E4181" s="121">
        <f t="shared" si="130"/>
        <v>0</v>
      </c>
      <c r="F4181" s="125">
        <f t="shared" si="131"/>
        <v>0</v>
      </c>
      <c r="G4181" s="123"/>
    </row>
    <row r="4182" spans="2:7" x14ac:dyDescent="0.2">
      <c r="B4182" s="124"/>
      <c r="C4182" s="126"/>
      <c r="D4182" s="124"/>
      <c r="E4182" s="121">
        <f t="shared" si="130"/>
        <v>0</v>
      </c>
      <c r="F4182" s="125">
        <f t="shared" si="131"/>
        <v>0</v>
      </c>
      <c r="G4182" s="123"/>
    </row>
    <row r="4183" spans="2:7" x14ac:dyDescent="0.2">
      <c r="B4183" s="124"/>
      <c r="C4183" s="126"/>
      <c r="D4183" s="124"/>
      <c r="E4183" s="121">
        <f t="shared" si="130"/>
        <v>0</v>
      </c>
      <c r="F4183" s="125">
        <f t="shared" si="131"/>
        <v>0</v>
      </c>
      <c r="G4183" s="123"/>
    </row>
    <row r="4184" spans="2:7" x14ac:dyDescent="0.2">
      <c r="B4184" s="124"/>
      <c r="C4184" s="126"/>
      <c r="D4184" s="124"/>
      <c r="E4184" s="121">
        <f t="shared" si="130"/>
        <v>0</v>
      </c>
      <c r="F4184" s="125">
        <f t="shared" si="131"/>
        <v>0</v>
      </c>
      <c r="G4184" s="123"/>
    </row>
    <row r="4185" spans="2:7" x14ac:dyDescent="0.2">
      <c r="B4185" s="124"/>
      <c r="C4185" s="126"/>
      <c r="D4185" s="124"/>
      <c r="E4185" s="121">
        <f t="shared" si="130"/>
        <v>0</v>
      </c>
      <c r="F4185" s="125">
        <f t="shared" si="131"/>
        <v>0</v>
      </c>
      <c r="G4185" s="123"/>
    </row>
    <row r="4186" spans="2:7" x14ac:dyDescent="0.2">
      <c r="B4186" s="124"/>
      <c r="C4186" s="126"/>
      <c r="D4186" s="124"/>
      <c r="E4186" s="121">
        <f t="shared" si="130"/>
        <v>0</v>
      </c>
      <c r="F4186" s="125">
        <f t="shared" si="131"/>
        <v>0</v>
      </c>
      <c r="G4186" s="123"/>
    </row>
    <row r="4187" spans="2:7" x14ac:dyDescent="0.2">
      <c r="B4187" s="124"/>
      <c r="C4187" s="126"/>
      <c r="D4187" s="124"/>
      <c r="E4187" s="121">
        <f t="shared" si="130"/>
        <v>0</v>
      </c>
      <c r="F4187" s="125">
        <f t="shared" si="131"/>
        <v>0</v>
      </c>
      <c r="G4187" s="123"/>
    </row>
    <row r="4188" spans="2:7" x14ac:dyDescent="0.2">
      <c r="B4188" s="124"/>
      <c r="C4188" s="126"/>
      <c r="D4188" s="124"/>
      <c r="E4188" s="121">
        <f t="shared" si="130"/>
        <v>0</v>
      </c>
      <c r="F4188" s="125">
        <f t="shared" si="131"/>
        <v>0</v>
      </c>
      <c r="G4188" s="123"/>
    </row>
    <row r="4189" spans="2:7" x14ac:dyDescent="0.2">
      <c r="B4189" s="124"/>
      <c r="C4189" s="126"/>
      <c r="D4189" s="124"/>
      <c r="E4189" s="121">
        <f t="shared" si="130"/>
        <v>0</v>
      </c>
      <c r="F4189" s="125">
        <f t="shared" si="131"/>
        <v>0</v>
      </c>
      <c r="G4189" s="123"/>
    </row>
    <row r="4190" spans="2:7" x14ac:dyDescent="0.2">
      <c r="B4190" s="124"/>
      <c r="C4190" s="126"/>
      <c r="D4190" s="124"/>
      <c r="E4190" s="121">
        <f t="shared" si="130"/>
        <v>0</v>
      </c>
      <c r="F4190" s="125">
        <f t="shared" si="131"/>
        <v>0</v>
      </c>
      <c r="G4190" s="123"/>
    </row>
    <row r="4191" spans="2:7" x14ac:dyDescent="0.2">
      <c r="B4191" s="124"/>
      <c r="C4191" s="126"/>
      <c r="D4191" s="124"/>
      <c r="E4191" s="121">
        <f t="shared" si="130"/>
        <v>0</v>
      </c>
      <c r="F4191" s="125">
        <f t="shared" si="131"/>
        <v>0</v>
      </c>
      <c r="G4191" s="123"/>
    </row>
    <row r="4192" spans="2:7" x14ac:dyDescent="0.2">
      <c r="B4192" s="124"/>
      <c r="C4192" s="126"/>
      <c r="D4192" s="124"/>
      <c r="E4192" s="121">
        <f t="shared" si="130"/>
        <v>0</v>
      </c>
      <c r="F4192" s="125">
        <f t="shared" si="131"/>
        <v>0</v>
      </c>
      <c r="G4192" s="123"/>
    </row>
    <row r="4193" spans="2:7" x14ac:dyDescent="0.2">
      <c r="B4193" s="124"/>
      <c r="C4193" s="126"/>
      <c r="D4193" s="124"/>
      <c r="E4193" s="121">
        <f t="shared" si="130"/>
        <v>0</v>
      </c>
      <c r="F4193" s="125">
        <f t="shared" si="131"/>
        <v>0</v>
      </c>
      <c r="G4193" s="123"/>
    </row>
    <row r="4194" spans="2:7" x14ac:dyDescent="0.2">
      <c r="B4194" s="124"/>
      <c r="C4194" s="126"/>
      <c r="D4194" s="124"/>
      <c r="E4194" s="121">
        <f t="shared" si="130"/>
        <v>0</v>
      </c>
      <c r="F4194" s="125">
        <f t="shared" si="131"/>
        <v>0</v>
      </c>
      <c r="G4194" s="123"/>
    </row>
    <row r="4195" spans="2:7" x14ac:dyDescent="0.2">
      <c r="B4195" s="124"/>
      <c r="C4195" s="126"/>
      <c r="D4195" s="124"/>
      <c r="E4195" s="121">
        <f t="shared" si="130"/>
        <v>0</v>
      </c>
      <c r="F4195" s="125">
        <f t="shared" si="131"/>
        <v>0</v>
      </c>
      <c r="G4195" s="123"/>
    </row>
    <row r="4196" spans="2:7" x14ac:dyDescent="0.2">
      <c r="B4196" s="124"/>
      <c r="C4196" s="126"/>
      <c r="D4196" s="124"/>
      <c r="E4196" s="121">
        <f t="shared" si="130"/>
        <v>0</v>
      </c>
      <c r="F4196" s="125">
        <f t="shared" si="131"/>
        <v>0</v>
      </c>
      <c r="G4196" s="123"/>
    </row>
    <row r="4197" spans="2:7" x14ac:dyDescent="0.2">
      <c r="B4197" s="124"/>
      <c r="C4197" s="126"/>
      <c r="D4197" s="124"/>
      <c r="E4197" s="121">
        <f t="shared" si="130"/>
        <v>0</v>
      </c>
      <c r="F4197" s="125">
        <f t="shared" si="131"/>
        <v>0</v>
      </c>
      <c r="G4197" s="123"/>
    </row>
    <row r="4198" spans="2:7" x14ac:dyDescent="0.2">
      <c r="B4198" s="124"/>
      <c r="C4198" s="126"/>
      <c r="D4198" s="124"/>
      <c r="E4198" s="121">
        <f t="shared" si="130"/>
        <v>0</v>
      </c>
      <c r="F4198" s="125">
        <f t="shared" si="131"/>
        <v>0</v>
      </c>
      <c r="G4198" s="123"/>
    </row>
    <row r="4199" spans="2:7" x14ac:dyDescent="0.2">
      <c r="B4199" s="124"/>
      <c r="C4199" s="126"/>
      <c r="D4199" s="124"/>
      <c r="E4199" s="121">
        <f t="shared" si="130"/>
        <v>0</v>
      </c>
      <c r="F4199" s="125">
        <f t="shared" si="131"/>
        <v>0</v>
      </c>
      <c r="G4199" s="123"/>
    </row>
    <row r="4200" spans="2:7" x14ac:dyDescent="0.2">
      <c r="B4200" s="124"/>
      <c r="C4200" s="126"/>
      <c r="D4200" s="124"/>
      <c r="E4200" s="121">
        <f t="shared" si="130"/>
        <v>0</v>
      </c>
      <c r="F4200" s="125">
        <f t="shared" si="131"/>
        <v>0</v>
      </c>
      <c r="G4200" s="123"/>
    </row>
    <row r="4201" spans="2:7" x14ac:dyDescent="0.2">
      <c r="B4201" s="124"/>
      <c r="C4201" s="126"/>
      <c r="D4201" s="124"/>
      <c r="E4201" s="121">
        <f t="shared" si="130"/>
        <v>0</v>
      </c>
      <c r="F4201" s="125">
        <f t="shared" si="131"/>
        <v>0</v>
      </c>
      <c r="G4201" s="123"/>
    </row>
    <row r="4202" spans="2:7" x14ac:dyDescent="0.2">
      <c r="B4202" s="124"/>
      <c r="C4202" s="126"/>
      <c r="D4202" s="124"/>
      <c r="E4202" s="121">
        <f t="shared" si="130"/>
        <v>0</v>
      </c>
      <c r="F4202" s="125">
        <f t="shared" si="131"/>
        <v>0</v>
      </c>
      <c r="G4202" s="123"/>
    </row>
    <row r="4203" spans="2:7" x14ac:dyDescent="0.2">
      <c r="B4203" s="124"/>
      <c r="C4203" s="126"/>
      <c r="D4203" s="124"/>
      <c r="E4203" s="121">
        <f t="shared" si="130"/>
        <v>0</v>
      </c>
      <c r="F4203" s="125">
        <f t="shared" si="131"/>
        <v>0</v>
      </c>
      <c r="G4203" s="123"/>
    </row>
    <row r="4204" spans="2:7" x14ac:dyDescent="0.2">
      <c r="B4204" s="124"/>
      <c r="C4204" s="126"/>
      <c r="D4204" s="124"/>
      <c r="E4204" s="121">
        <f t="shared" si="130"/>
        <v>0</v>
      </c>
      <c r="F4204" s="125">
        <f t="shared" si="131"/>
        <v>0</v>
      </c>
      <c r="G4204" s="123"/>
    </row>
    <row r="4205" spans="2:7" x14ac:dyDescent="0.2">
      <c r="B4205" s="124"/>
      <c r="C4205" s="126"/>
      <c r="D4205" s="124"/>
      <c r="E4205" s="121">
        <f t="shared" si="130"/>
        <v>0</v>
      </c>
      <c r="F4205" s="125">
        <f t="shared" si="131"/>
        <v>0</v>
      </c>
      <c r="G4205" s="123"/>
    </row>
    <row r="4206" spans="2:7" x14ac:dyDescent="0.2">
      <c r="B4206" s="124"/>
      <c r="C4206" s="126"/>
      <c r="D4206" s="124"/>
      <c r="E4206" s="121">
        <f t="shared" si="130"/>
        <v>0</v>
      </c>
      <c r="F4206" s="125">
        <f t="shared" si="131"/>
        <v>0</v>
      </c>
      <c r="G4206" s="123"/>
    </row>
    <row r="4207" spans="2:7" x14ac:dyDescent="0.2">
      <c r="B4207" s="124"/>
      <c r="C4207" s="126"/>
      <c r="D4207" s="124"/>
      <c r="E4207" s="121">
        <f t="shared" si="130"/>
        <v>0</v>
      </c>
      <c r="F4207" s="125">
        <f t="shared" si="131"/>
        <v>0</v>
      </c>
      <c r="G4207" s="123"/>
    </row>
    <row r="4208" spans="2:7" x14ac:dyDescent="0.2">
      <c r="B4208" s="124"/>
      <c r="C4208" s="126"/>
      <c r="D4208" s="124"/>
      <c r="E4208" s="121">
        <f t="shared" si="130"/>
        <v>0</v>
      </c>
      <c r="F4208" s="125">
        <f t="shared" si="131"/>
        <v>0</v>
      </c>
      <c r="G4208" s="123"/>
    </row>
    <row r="4209" spans="2:7" x14ac:dyDescent="0.2">
      <c r="B4209" s="124"/>
      <c r="C4209" s="126"/>
      <c r="D4209" s="124"/>
      <c r="E4209" s="121">
        <f t="shared" si="130"/>
        <v>0</v>
      </c>
      <c r="F4209" s="125">
        <f t="shared" si="131"/>
        <v>0</v>
      </c>
      <c r="G4209" s="123"/>
    </row>
    <row r="4210" spans="2:7" x14ac:dyDescent="0.2">
      <c r="B4210" s="124"/>
      <c r="C4210" s="126"/>
      <c r="D4210" s="124"/>
      <c r="E4210" s="121">
        <f t="shared" si="130"/>
        <v>0</v>
      </c>
      <c r="F4210" s="125">
        <f t="shared" si="131"/>
        <v>0</v>
      </c>
      <c r="G4210" s="123"/>
    </row>
    <row r="4211" spans="2:7" x14ac:dyDescent="0.2">
      <c r="B4211" s="124"/>
      <c r="C4211" s="126"/>
      <c r="D4211" s="124"/>
      <c r="E4211" s="121">
        <f t="shared" si="130"/>
        <v>0</v>
      </c>
      <c r="F4211" s="125">
        <f t="shared" si="131"/>
        <v>0</v>
      </c>
      <c r="G4211" s="123"/>
    </row>
    <row r="4212" spans="2:7" x14ac:dyDescent="0.2">
      <c r="B4212" s="124"/>
      <c r="C4212" s="126"/>
      <c r="D4212" s="124"/>
      <c r="E4212" s="121">
        <f t="shared" si="130"/>
        <v>0</v>
      </c>
      <c r="F4212" s="125">
        <f t="shared" si="131"/>
        <v>0</v>
      </c>
      <c r="G4212" s="123"/>
    </row>
    <row r="4213" spans="2:7" x14ac:dyDescent="0.2">
      <c r="B4213" s="124"/>
      <c r="C4213" s="126"/>
      <c r="D4213" s="124"/>
      <c r="E4213" s="121">
        <f t="shared" ref="E4213:E4276" si="132">IFERROR(VLOOKUP(C4213,GILookup,2,FALSE),0)</f>
        <v>0</v>
      </c>
      <c r="F4213" s="125">
        <f t="shared" ref="F4213:F4276" si="133">SUM(E4213*D4213)</f>
        <v>0</v>
      </c>
      <c r="G4213" s="123"/>
    </row>
    <row r="4214" spans="2:7" x14ac:dyDescent="0.2">
      <c r="B4214" s="124"/>
      <c r="C4214" s="126"/>
      <c r="D4214" s="124"/>
      <c r="E4214" s="121">
        <f t="shared" si="132"/>
        <v>0</v>
      </c>
      <c r="F4214" s="125">
        <f t="shared" si="133"/>
        <v>0</v>
      </c>
      <c r="G4214" s="123"/>
    </row>
    <row r="4215" spans="2:7" x14ac:dyDescent="0.2">
      <c r="B4215" s="124"/>
      <c r="C4215" s="126"/>
      <c r="D4215" s="124"/>
      <c r="E4215" s="121">
        <f t="shared" si="132"/>
        <v>0</v>
      </c>
      <c r="F4215" s="125">
        <f t="shared" si="133"/>
        <v>0</v>
      </c>
      <c r="G4215" s="123"/>
    </row>
    <row r="4216" spans="2:7" x14ac:dyDescent="0.2">
      <c r="B4216" s="124"/>
      <c r="C4216" s="126"/>
      <c r="D4216" s="124"/>
      <c r="E4216" s="121">
        <f t="shared" si="132"/>
        <v>0</v>
      </c>
      <c r="F4216" s="125">
        <f t="shared" si="133"/>
        <v>0</v>
      </c>
      <c r="G4216" s="123"/>
    </row>
    <row r="4217" spans="2:7" x14ac:dyDescent="0.2">
      <c r="B4217" s="124"/>
      <c r="C4217" s="126"/>
      <c r="D4217" s="124"/>
      <c r="E4217" s="121">
        <f t="shared" si="132"/>
        <v>0</v>
      </c>
      <c r="F4217" s="125">
        <f t="shared" si="133"/>
        <v>0</v>
      </c>
      <c r="G4217" s="123"/>
    </row>
    <row r="4218" spans="2:7" x14ac:dyDescent="0.2">
      <c r="B4218" s="124"/>
      <c r="C4218" s="126"/>
      <c r="D4218" s="124"/>
      <c r="E4218" s="121">
        <f t="shared" si="132"/>
        <v>0</v>
      </c>
      <c r="F4218" s="125">
        <f t="shared" si="133"/>
        <v>0</v>
      </c>
      <c r="G4218" s="123"/>
    </row>
    <row r="4219" spans="2:7" x14ac:dyDescent="0.2">
      <c r="B4219" s="124"/>
      <c r="C4219" s="126"/>
      <c r="D4219" s="124"/>
      <c r="E4219" s="121">
        <f t="shared" si="132"/>
        <v>0</v>
      </c>
      <c r="F4219" s="125">
        <f t="shared" si="133"/>
        <v>0</v>
      </c>
      <c r="G4219" s="123"/>
    </row>
    <row r="4220" spans="2:7" x14ac:dyDescent="0.2">
      <c r="B4220" s="124"/>
      <c r="C4220" s="126"/>
      <c r="D4220" s="124"/>
      <c r="E4220" s="121">
        <f t="shared" si="132"/>
        <v>0</v>
      </c>
      <c r="F4220" s="125">
        <f t="shared" si="133"/>
        <v>0</v>
      </c>
      <c r="G4220" s="123"/>
    </row>
    <row r="4221" spans="2:7" x14ac:dyDescent="0.2">
      <c r="B4221" s="124"/>
      <c r="C4221" s="126"/>
      <c r="D4221" s="124"/>
      <c r="E4221" s="121">
        <f t="shared" si="132"/>
        <v>0</v>
      </c>
      <c r="F4221" s="125">
        <f t="shared" si="133"/>
        <v>0</v>
      </c>
      <c r="G4221" s="123"/>
    </row>
    <row r="4222" spans="2:7" x14ac:dyDescent="0.2">
      <c r="B4222" s="124"/>
      <c r="C4222" s="126"/>
      <c r="D4222" s="124"/>
      <c r="E4222" s="121">
        <f t="shared" si="132"/>
        <v>0</v>
      </c>
      <c r="F4222" s="125">
        <f t="shared" si="133"/>
        <v>0</v>
      </c>
      <c r="G4222" s="123"/>
    </row>
    <row r="4223" spans="2:7" x14ac:dyDescent="0.2">
      <c r="B4223" s="124"/>
      <c r="C4223" s="126"/>
      <c r="D4223" s="124"/>
      <c r="E4223" s="121">
        <f t="shared" si="132"/>
        <v>0</v>
      </c>
      <c r="F4223" s="125">
        <f t="shared" si="133"/>
        <v>0</v>
      </c>
      <c r="G4223" s="123"/>
    </row>
    <row r="4224" spans="2:7" x14ac:dyDescent="0.2">
      <c r="B4224" s="124"/>
      <c r="C4224" s="126"/>
      <c r="D4224" s="124"/>
      <c r="E4224" s="121">
        <f t="shared" si="132"/>
        <v>0</v>
      </c>
      <c r="F4224" s="125">
        <f t="shared" si="133"/>
        <v>0</v>
      </c>
      <c r="G4224" s="123"/>
    </row>
    <row r="4225" spans="2:7" x14ac:dyDescent="0.2">
      <c r="B4225" s="124"/>
      <c r="C4225" s="126"/>
      <c r="D4225" s="124"/>
      <c r="E4225" s="121">
        <f t="shared" si="132"/>
        <v>0</v>
      </c>
      <c r="F4225" s="125">
        <f t="shared" si="133"/>
        <v>0</v>
      </c>
      <c r="G4225" s="123"/>
    </row>
    <row r="4226" spans="2:7" x14ac:dyDescent="0.2">
      <c r="B4226" s="124"/>
      <c r="C4226" s="126"/>
      <c r="D4226" s="124"/>
      <c r="E4226" s="121">
        <f t="shared" si="132"/>
        <v>0</v>
      </c>
      <c r="F4226" s="125">
        <f t="shared" si="133"/>
        <v>0</v>
      </c>
      <c r="G4226" s="123"/>
    </row>
    <row r="4227" spans="2:7" x14ac:dyDescent="0.2">
      <c r="B4227" s="124"/>
      <c r="C4227" s="126"/>
      <c r="D4227" s="124"/>
      <c r="E4227" s="121">
        <f t="shared" si="132"/>
        <v>0</v>
      </c>
      <c r="F4227" s="125">
        <f t="shared" si="133"/>
        <v>0</v>
      </c>
      <c r="G4227" s="123"/>
    </row>
    <row r="4228" spans="2:7" x14ac:dyDescent="0.2">
      <c r="B4228" s="124"/>
      <c r="C4228" s="126"/>
      <c r="D4228" s="124"/>
      <c r="E4228" s="121">
        <f t="shared" si="132"/>
        <v>0</v>
      </c>
      <c r="F4228" s="125">
        <f t="shared" si="133"/>
        <v>0</v>
      </c>
      <c r="G4228" s="123"/>
    </row>
    <row r="4229" spans="2:7" x14ac:dyDescent="0.2">
      <c r="B4229" s="124"/>
      <c r="C4229" s="126"/>
      <c r="D4229" s="124"/>
      <c r="E4229" s="121">
        <f t="shared" si="132"/>
        <v>0</v>
      </c>
      <c r="F4229" s="125">
        <f t="shared" si="133"/>
        <v>0</v>
      </c>
      <c r="G4229" s="123"/>
    </row>
    <row r="4230" spans="2:7" x14ac:dyDescent="0.2">
      <c r="B4230" s="124"/>
      <c r="C4230" s="126"/>
      <c r="D4230" s="124"/>
      <c r="E4230" s="121">
        <f t="shared" si="132"/>
        <v>0</v>
      </c>
      <c r="F4230" s="125">
        <f t="shared" si="133"/>
        <v>0</v>
      </c>
      <c r="G4230" s="123"/>
    </row>
    <row r="4231" spans="2:7" x14ac:dyDescent="0.2">
      <c r="B4231" s="124"/>
      <c r="C4231" s="126"/>
      <c r="D4231" s="124"/>
      <c r="E4231" s="121">
        <f t="shared" si="132"/>
        <v>0</v>
      </c>
      <c r="F4231" s="125">
        <f t="shared" si="133"/>
        <v>0</v>
      </c>
      <c r="G4231" s="123"/>
    </row>
    <row r="4232" spans="2:7" x14ac:dyDescent="0.2">
      <c r="B4232" s="124"/>
      <c r="C4232" s="126"/>
      <c r="D4232" s="124"/>
      <c r="E4232" s="121">
        <f t="shared" si="132"/>
        <v>0</v>
      </c>
      <c r="F4232" s="125">
        <f t="shared" si="133"/>
        <v>0</v>
      </c>
      <c r="G4232" s="123"/>
    </row>
    <row r="4233" spans="2:7" x14ac:dyDescent="0.2">
      <c r="B4233" s="124"/>
      <c r="C4233" s="126"/>
      <c r="D4233" s="124"/>
      <c r="E4233" s="121">
        <f t="shared" si="132"/>
        <v>0</v>
      </c>
      <c r="F4233" s="125">
        <f t="shared" si="133"/>
        <v>0</v>
      </c>
      <c r="G4233" s="123"/>
    </row>
    <row r="4234" spans="2:7" x14ac:dyDescent="0.2">
      <c r="B4234" s="124"/>
      <c r="C4234" s="126"/>
      <c r="D4234" s="124"/>
      <c r="E4234" s="121">
        <f t="shared" si="132"/>
        <v>0</v>
      </c>
      <c r="F4234" s="125">
        <f t="shared" si="133"/>
        <v>0</v>
      </c>
      <c r="G4234" s="123"/>
    </row>
    <row r="4235" spans="2:7" x14ac:dyDescent="0.2">
      <c r="B4235" s="124"/>
      <c r="C4235" s="126"/>
      <c r="D4235" s="124"/>
      <c r="E4235" s="121">
        <f t="shared" si="132"/>
        <v>0</v>
      </c>
      <c r="F4235" s="125">
        <f t="shared" si="133"/>
        <v>0</v>
      </c>
      <c r="G4235" s="123"/>
    </row>
    <row r="4236" spans="2:7" x14ac:dyDescent="0.2">
      <c r="B4236" s="124"/>
      <c r="C4236" s="126"/>
      <c r="D4236" s="124"/>
      <c r="E4236" s="121">
        <f t="shared" si="132"/>
        <v>0</v>
      </c>
      <c r="F4236" s="125">
        <f t="shared" si="133"/>
        <v>0</v>
      </c>
      <c r="G4236" s="123"/>
    </row>
    <row r="4237" spans="2:7" x14ac:dyDescent="0.2">
      <c r="B4237" s="124"/>
      <c r="C4237" s="126"/>
      <c r="D4237" s="124"/>
      <c r="E4237" s="121">
        <f t="shared" si="132"/>
        <v>0</v>
      </c>
      <c r="F4237" s="125">
        <f t="shared" si="133"/>
        <v>0</v>
      </c>
      <c r="G4237" s="123"/>
    </row>
    <row r="4238" spans="2:7" x14ac:dyDescent="0.2">
      <c r="B4238" s="124"/>
      <c r="C4238" s="126"/>
      <c r="D4238" s="124"/>
      <c r="E4238" s="121">
        <f t="shared" si="132"/>
        <v>0</v>
      </c>
      <c r="F4238" s="125">
        <f t="shared" si="133"/>
        <v>0</v>
      </c>
      <c r="G4238" s="123"/>
    </row>
    <row r="4239" spans="2:7" x14ac:dyDescent="0.2">
      <c r="B4239" s="124"/>
      <c r="C4239" s="126"/>
      <c r="D4239" s="124"/>
      <c r="E4239" s="121">
        <f t="shared" si="132"/>
        <v>0</v>
      </c>
      <c r="F4239" s="125">
        <f t="shared" si="133"/>
        <v>0</v>
      </c>
      <c r="G4239" s="123"/>
    </row>
    <row r="4240" spans="2:7" x14ac:dyDescent="0.2">
      <c r="B4240" s="124"/>
      <c r="C4240" s="126"/>
      <c r="D4240" s="124"/>
      <c r="E4240" s="121">
        <f t="shared" si="132"/>
        <v>0</v>
      </c>
      <c r="F4240" s="125">
        <f t="shared" si="133"/>
        <v>0</v>
      </c>
      <c r="G4240" s="123"/>
    </row>
    <row r="4241" spans="2:7" x14ac:dyDescent="0.2">
      <c r="B4241" s="124"/>
      <c r="C4241" s="126"/>
      <c r="D4241" s="124"/>
      <c r="E4241" s="121">
        <f t="shared" si="132"/>
        <v>0</v>
      </c>
      <c r="F4241" s="125">
        <f t="shared" si="133"/>
        <v>0</v>
      </c>
      <c r="G4241" s="123"/>
    </row>
    <row r="4242" spans="2:7" x14ac:dyDescent="0.2">
      <c r="B4242" s="124"/>
      <c r="C4242" s="126"/>
      <c r="D4242" s="124"/>
      <c r="E4242" s="121">
        <f t="shared" si="132"/>
        <v>0</v>
      </c>
      <c r="F4242" s="125">
        <f t="shared" si="133"/>
        <v>0</v>
      </c>
      <c r="G4242" s="123"/>
    </row>
    <row r="4243" spans="2:7" x14ac:dyDescent="0.2">
      <c r="B4243" s="124"/>
      <c r="C4243" s="126"/>
      <c r="D4243" s="124"/>
      <c r="E4243" s="121">
        <f t="shared" si="132"/>
        <v>0</v>
      </c>
      <c r="F4243" s="125">
        <f t="shared" si="133"/>
        <v>0</v>
      </c>
      <c r="G4243" s="123"/>
    </row>
    <row r="4244" spans="2:7" x14ac:dyDescent="0.2">
      <c r="B4244" s="124"/>
      <c r="C4244" s="126"/>
      <c r="D4244" s="124"/>
      <c r="E4244" s="121">
        <f t="shared" si="132"/>
        <v>0</v>
      </c>
      <c r="F4244" s="125">
        <f t="shared" si="133"/>
        <v>0</v>
      </c>
      <c r="G4244" s="123"/>
    </row>
    <row r="4245" spans="2:7" x14ac:dyDescent="0.2">
      <c r="B4245" s="124"/>
      <c r="C4245" s="126"/>
      <c r="D4245" s="124"/>
      <c r="E4245" s="121">
        <f t="shared" si="132"/>
        <v>0</v>
      </c>
      <c r="F4245" s="125">
        <f t="shared" si="133"/>
        <v>0</v>
      </c>
      <c r="G4245" s="123"/>
    </row>
    <row r="4246" spans="2:7" x14ac:dyDescent="0.2">
      <c r="B4246" s="124"/>
      <c r="C4246" s="126"/>
      <c r="D4246" s="124"/>
      <c r="E4246" s="121">
        <f t="shared" si="132"/>
        <v>0</v>
      </c>
      <c r="F4246" s="125">
        <f t="shared" si="133"/>
        <v>0</v>
      </c>
      <c r="G4246" s="123"/>
    </row>
    <row r="4247" spans="2:7" x14ac:dyDescent="0.2">
      <c r="B4247" s="124"/>
      <c r="C4247" s="126"/>
      <c r="D4247" s="124"/>
      <c r="E4247" s="121">
        <f t="shared" si="132"/>
        <v>0</v>
      </c>
      <c r="F4247" s="125">
        <f t="shared" si="133"/>
        <v>0</v>
      </c>
      <c r="G4247" s="123"/>
    </row>
    <row r="4248" spans="2:7" x14ac:dyDescent="0.2">
      <c r="B4248" s="124"/>
      <c r="C4248" s="126"/>
      <c r="D4248" s="124"/>
      <c r="E4248" s="121">
        <f t="shared" si="132"/>
        <v>0</v>
      </c>
      <c r="F4248" s="125">
        <f t="shared" si="133"/>
        <v>0</v>
      </c>
      <c r="G4248" s="123"/>
    </row>
    <row r="4249" spans="2:7" x14ac:dyDescent="0.2">
      <c r="B4249" s="124"/>
      <c r="C4249" s="126"/>
      <c r="D4249" s="124"/>
      <c r="E4249" s="121">
        <f t="shared" si="132"/>
        <v>0</v>
      </c>
      <c r="F4249" s="125">
        <f t="shared" si="133"/>
        <v>0</v>
      </c>
      <c r="G4249" s="123"/>
    </row>
    <row r="4250" spans="2:7" x14ac:dyDescent="0.2">
      <c r="B4250" s="124"/>
      <c r="C4250" s="126"/>
      <c r="D4250" s="124"/>
      <c r="E4250" s="121">
        <f t="shared" si="132"/>
        <v>0</v>
      </c>
      <c r="F4250" s="125">
        <f t="shared" si="133"/>
        <v>0</v>
      </c>
      <c r="G4250" s="123"/>
    </row>
    <row r="4251" spans="2:7" x14ac:dyDescent="0.2">
      <c r="B4251" s="124"/>
      <c r="C4251" s="126"/>
      <c r="D4251" s="124"/>
      <c r="E4251" s="121">
        <f t="shared" si="132"/>
        <v>0</v>
      </c>
      <c r="F4251" s="125">
        <f t="shared" si="133"/>
        <v>0</v>
      </c>
      <c r="G4251" s="123"/>
    </row>
    <row r="4252" spans="2:7" x14ac:dyDescent="0.2">
      <c r="B4252" s="124"/>
      <c r="C4252" s="126"/>
      <c r="D4252" s="124"/>
      <c r="E4252" s="121">
        <f t="shared" si="132"/>
        <v>0</v>
      </c>
      <c r="F4252" s="125">
        <f t="shared" si="133"/>
        <v>0</v>
      </c>
      <c r="G4252" s="123"/>
    </row>
    <row r="4253" spans="2:7" x14ac:dyDescent="0.2">
      <c r="B4253" s="124"/>
      <c r="C4253" s="126"/>
      <c r="D4253" s="124"/>
      <c r="E4253" s="121">
        <f t="shared" si="132"/>
        <v>0</v>
      </c>
      <c r="F4253" s="125">
        <f t="shared" si="133"/>
        <v>0</v>
      </c>
      <c r="G4253" s="123"/>
    </row>
    <row r="4254" spans="2:7" x14ac:dyDescent="0.2">
      <c r="B4254" s="124"/>
      <c r="C4254" s="126"/>
      <c r="D4254" s="124"/>
      <c r="E4254" s="121">
        <f t="shared" si="132"/>
        <v>0</v>
      </c>
      <c r="F4254" s="125">
        <f t="shared" si="133"/>
        <v>0</v>
      </c>
      <c r="G4254" s="123"/>
    </row>
    <row r="4255" spans="2:7" x14ac:dyDescent="0.2">
      <c r="B4255" s="124"/>
      <c r="C4255" s="126"/>
      <c r="D4255" s="124"/>
      <c r="E4255" s="121">
        <f t="shared" si="132"/>
        <v>0</v>
      </c>
      <c r="F4255" s="125">
        <f t="shared" si="133"/>
        <v>0</v>
      </c>
      <c r="G4255" s="123"/>
    </row>
    <row r="4256" spans="2:7" x14ac:dyDescent="0.2">
      <c r="B4256" s="124"/>
      <c r="C4256" s="126"/>
      <c r="D4256" s="124"/>
      <c r="E4256" s="121">
        <f t="shared" si="132"/>
        <v>0</v>
      </c>
      <c r="F4256" s="125">
        <f t="shared" si="133"/>
        <v>0</v>
      </c>
      <c r="G4256" s="123"/>
    </row>
    <row r="4257" spans="2:7" x14ac:dyDescent="0.2">
      <c r="B4257" s="124"/>
      <c r="C4257" s="126"/>
      <c r="D4257" s="124"/>
      <c r="E4257" s="121">
        <f t="shared" si="132"/>
        <v>0</v>
      </c>
      <c r="F4257" s="125">
        <f t="shared" si="133"/>
        <v>0</v>
      </c>
      <c r="G4257" s="123"/>
    </row>
    <row r="4258" spans="2:7" x14ac:dyDescent="0.2">
      <c r="B4258" s="124"/>
      <c r="C4258" s="126"/>
      <c r="D4258" s="124"/>
      <c r="E4258" s="121">
        <f t="shared" si="132"/>
        <v>0</v>
      </c>
      <c r="F4258" s="125">
        <f t="shared" si="133"/>
        <v>0</v>
      </c>
      <c r="G4258" s="123"/>
    </row>
    <row r="4259" spans="2:7" x14ac:dyDescent="0.2">
      <c r="B4259" s="124"/>
      <c r="C4259" s="126"/>
      <c r="D4259" s="124"/>
      <c r="E4259" s="121">
        <f t="shared" si="132"/>
        <v>0</v>
      </c>
      <c r="F4259" s="125">
        <f t="shared" si="133"/>
        <v>0</v>
      </c>
      <c r="G4259" s="123"/>
    </row>
    <row r="4260" spans="2:7" x14ac:dyDescent="0.2">
      <c r="B4260" s="124"/>
      <c r="C4260" s="126"/>
      <c r="D4260" s="124"/>
      <c r="E4260" s="121">
        <f t="shared" si="132"/>
        <v>0</v>
      </c>
      <c r="F4260" s="125">
        <f t="shared" si="133"/>
        <v>0</v>
      </c>
      <c r="G4260" s="123"/>
    </row>
    <row r="4261" spans="2:7" x14ac:dyDescent="0.2">
      <c r="B4261" s="124"/>
      <c r="C4261" s="126"/>
      <c r="D4261" s="124"/>
      <c r="E4261" s="121">
        <f t="shared" si="132"/>
        <v>0</v>
      </c>
      <c r="F4261" s="125">
        <f t="shared" si="133"/>
        <v>0</v>
      </c>
      <c r="G4261" s="123"/>
    </row>
    <row r="4262" spans="2:7" x14ac:dyDescent="0.2">
      <c r="B4262" s="124"/>
      <c r="C4262" s="126"/>
      <c r="D4262" s="124"/>
      <c r="E4262" s="121">
        <f t="shared" si="132"/>
        <v>0</v>
      </c>
      <c r="F4262" s="125">
        <f t="shared" si="133"/>
        <v>0</v>
      </c>
      <c r="G4262" s="123"/>
    </row>
    <row r="4263" spans="2:7" x14ac:dyDescent="0.2">
      <c r="B4263" s="124"/>
      <c r="C4263" s="126"/>
      <c r="D4263" s="124"/>
      <c r="E4263" s="121">
        <f t="shared" si="132"/>
        <v>0</v>
      </c>
      <c r="F4263" s="125">
        <f t="shared" si="133"/>
        <v>0</v>
      </c>
      <c r="G4263" s="123"/>
    </row>
    <row r="4264" spans="2:7" x14ac:dyDescent="0.2">
      <c r="B4264" s="124"/>
      <c r="C4264" s="126"/>
      <c r="D4264" s="124"/>
      <c r="E4264" s="121">
        <f t="shared" si="132"/>
        <v>0</v>
      </c>
      <c r="F4264" s="125">
        <f t="shared" si="133"/>
        <v>0</v>
      </c>
      <c r="G4264" s="123"/>
    </row>
    <row r="4265" spans="2:7" x14ac:dyDescent="0.2">
      <c r="B4265" s="124"/>
      <c r="C4265" s="126"/>
      <c r="D4265" s="124"/>
      <c r="E4265" s="121">
        <f t="shared" si="132"/>
        <v>0</v>
      </c>
      <c r="F4265" s="125">
        <f t="shared" si="133"/>
        <v>0</v>
      </c>
      <c r="G4265" s="123"/>
    </row>
    <row r="4266" spans="2:7" x14ac:dyDescent="0.2">
      <c r="B4266" s="124"/>
      <c r="C4266" s="126"/>
      <c r="D4266" s="124"/>
      <c r="E4266" s="121">
        <f t="shared" si="132"/>
        <v>0</v>
      </c>
      <c r="F4266" s="125">
        <f t="shared" si="133"/>
        <v>0</v>
      </c>
      <c r="G4266" s="123"/>
    </row>
    <row r="4267" spans="2:7" x14ac:dyDescent="0.2">
      <c r="B4267" s="124"/>
      <c r="C4267" s="126"/>
      <c r="D4267" s="124"/>
      <c r="E4267" s="121">
        <f t="shared" si="132"/>
        <v>0</v>
      </c>
      <c r="F4267" s="125">
        <f t="shared" si="133"/>
        <v>0</v>
      </c>
      <c r="G4267" s="123"/>
    </row>
    <row r="4268" spans="2:7" x14ac:dyDescent="0.2">
      <c r="B4268" s="124"/>
      <c r="C4268" s="126"/>
      <c r="D4268" s="124"/>
      <c r="E4268" s="121">
        <f t="shared" si="132"/>
        <v>0</v>
      </c>
      <c r="F4268" s="125">
        <f t="shared" si="133"/>
        <v>0</v>
      </c>
      <c r="G4268" s="123"/>
    </row>
    <row r="4269" spans="2:7" x14ac:dyDescent="0.2">
      <c r="B4269" s="124"/>
      <c r="C4269" s="126"/>
      <c r="D4269" s="124"/>
      <c r="E4269" s="121">
        <f t="shared" si="132"/>
        <v>0</v>
      </c>
      <c r="F4269" s="125">
        <f t="shared" si="133"/>
        <v>0</v>
      </c>
      <c r="G4269" s="123"/>
    </row>
    <row r="4270" spans="2:7" x14ac:dyDescent="0.2">
      <c r="B4270" s="124"/>
      <c r="C4270" s="126"/>
      <c r="D4270" s="124"/>
      <c r="E4270" s="121">
        <f t="shared" si="132"/>
        <v>0</v>
      </c>
      <c r="F4270" s="125">
        <f t="shared" si="133"/>
        <v>0</v>
      </c>
      <c r="G4270" s="123"/>
    </row>
    <row r="4271" spans="2:7" x14ac:dyDescent="0.2">
      <c r="B4271" s="124"/>
      <c r="C4271" s="126"/>
      <c r="D4271" s="124"/>
      <c r="E4271" s="121">
        <f t="shared" si="132"/>
        <v>0</v>
      </c>
      <c r="F4271" s="125">
        <f t="shared" si="133"/>
        <v>0</v>
      </c>
      <c r="G4271" s="123"/>
    </row>
    <row r="4272" spans="2:7" x14ac:dyDescent="0.2">
      <c r="B4272" s="124"/>
      <c r="C4272" s="126"/>
      <c r="D4272" s="124"/>
      <c r="E4272" s="121">
        <f t="shared" si="132"/>
        <v>0</v>
      </c>
      <c r="F4272" s="125">
        <f t="shared" si="133"/>
        <v>0</v>
      </c>
      <c r="G4272" s="123"/>
    </row>
    <row r="4273" spans="2:7" x14ac:dyDescent="0.2">
      <c r="B4273" s="124"/>
      <c r="C4273" s="126"/>
      <c r="D4273" s="124"/>
      <c r="E4273" s="121">
        <f t="shared" si="132"/>
        <v>0</v>
      </c>
      <c r="F4273" s="125">
        <f t="shared" si="133"/>
        <v>0</v>
      </c>
      <c r="G4273" s="123"/>
    </row>
    <row r="4274" spans="2:7" x14ac:dyDescent="0.2">
      <c r="B4274" s="124"/>
      <c r="C4274" s="126"/>
      <c r="D4274" s="124"/>
      <c r="E4274" s="121">
        <f t="shared" si="132"/>
        <v>0</v>
      </c>
      <c r="F4274" s="125">
        <f t="shared" si="133"/>
        <v>0</v>
      </c>
      <c r="G4274" s="123"/>
    </row>
    <row r="4275" spans="2:7" x14ac:dyDescent="0.2">
      <c r="B4275" s="124"/>
      <c r="C4275" s="126"/>
      <c r="D4275" s="124"/>
      <c r="E4275" s="121">
        <f t="shared" si="132"/>
        <v>0</v>
      </c>
      <c r="F4275" s="125">
        <f t="shared" si="133"/>
        <v>0</v>
      </c>
      <c r="G4275" s="123"/>
    </row>
    <row r="4276" spans="2:7" x14ac:dyDescent="0.2">
      <c r="B4276" s="124"/>
      <c r="C4276" s="126"/>
      <c r="D4276" s="124"/>
      <c r="E4276" s="121">
        <f t="shared" si="132"/>
        <v>0</v>
      </c>
      <c r="F4276" s="125">
        <f t="shared" si="133"/>
        <v>0</v>
      </c>
      <c r="G4276" s="123"/>
    </row>
    <row r="4277" spans="2:7" x14ac:dyDescent="0.2">
      <c r="B4277" s="124"/>
      <c r="C4277" s="126"/>
      <c r="D4277" s="124"/>
      <c r="E4277" s="121">
        <f t="shared" ref="E4277:E4340" si="134">IFERROR(VLOOKUP(C4277,GILookup,2,FALSE),0)</f>
        <v>0</v>
      </c>
      <c r="F4277" s="125">
        <f t="shared" ref="F4277:F4340" si="135">SUM(E4277*D4277)</f>
        <v>0</v>
      </c>
      <c r="G4277" s="123"/>
    </row>
    <row r="4278" spans="2:7" x14ac:dyDescent="0.2">
      <c r="B4278" s="124"/>
      <c r="C4278" s="126"/>
      <c r="D4278" s="124"/>
      <c r="E4278" s="121">
        <f t="shared" si="134"/>
        <v>0</v>
      </c>
      <c r="F4278" s="125">
        <f t="shared" si="135"/>
        <v>0</v>
      </c>
      <c r="G4278" s="123"/>
    </row>
    <row r="4279" spans="2:7" x14ac:dyDescent="0.2">
      <c r="B4279" s="124"/>
      <c r="C4279" s="126"/>
      <c r="D4279" s="124"/>
      <c r="E4279" s="121">
        <f t="shared" si="134"/>
        <v>0</v>
      </c>
      <c r="F4279" s="125">
        <f t="shared" si="135"/>
        <v>0</v>
      </c>
      <c r="G4279" s="123"/>
    </row>
    <row r="4280" spans="2:7" x14ac:dyDescent="0.2">
      <c r="B4280" s="124"/>
      <c r="C4280" s="126"/>
      <c r="D4280" s="124"/>
      <c r="E4280" s="121">
        <f t="shared" si="134"/>
        <v>0</v>
      </c>
      <c r="F4280" s="125">
        <f t="shared" si="135"/>
        <v>0</v>
      </c>
      <c r="G4280" s="123"/>
    </row>
    <row r="4281" spans="2:7" x14ac:dyDescent="0.2">
      <c r="B4281" s="124"/>
      <c r="C4281" s="126"/>
      <c r="D4281" s="124"/>
      <c r="E4281" s="121">
        <f t="shared" si="134"/>
        <v>0</v>
      </c>
      <c r="F4281" s="125">
        <f t="shared" si="135"/>
        <v>0</v>
      </c>
      <c r="G4281" s="123"/>
    </row>
    <row r="4282" spans="2:7" x14ac:dyDescent="0.2">
      <c r="B4282" s="124"/>
      <c r="C4282" s="126"/>
      <c r="D4282" s="124"/>
      <c r="E4282" s="121">
        <f t="shared" si="134"/>
        <v>0</v>
      </c>
      <c r="F4282" s="125">
        <f t="shared" si="135"/>
        <v>0</v>
      </c>
      <c r="G4282" s="123"/>
    </row>
    <row r="4283" spans="2:7" x14ac:dyDescent="0.2">
      <c r="B4283" s="124"/>
      <c r="C4283" s="126"/>
      <c r="D4283" s="124"/>
      <c r="E4283" s="121">
        <f t="shared" si="134"/>
        <v>0</v>
      </c>
      <c r="F4283" s="125">
        <f t="shared" si="135"/>
        <v>0</v>
      </c>
      <c r="G4283" s="123"/>
    </row>
    <row r="4284" spans="2:7" x14ac:dyDescent="0.2">
      <c r="B4284" s="124"/>
      <c r="C4284" s="126"/>
      <c r="D4284" s="124"/>
      <c r="E4284" s="121">
        <f t="shared" si="134"/>
        <v>0</v>
      </c>
      <c r="F4284" s="125">
        <f t="shared" si="135"/>
        <v>0</v>
      </c>
      <c r="G4284" s="123"/>
    </row>
    <row r="4285" spans="2:7" x14ac:dyDescent="0.2">
      <c r="B4285" s="124"/>
      <c r="C4285" s="126"/>
      <c r="D4285" s="124"/>
      <c r="E4285" s="121">
        <f t="shared" si="134"/>
        <v>0</v>
      </c>
      <c r="F4285" s="125">
        <f t="shared" si="135"/>
        <v>0</v>
      </c>
      <c r="G4285" s="123"/>
    </row>
    <row r="4286" spans="2:7" x14ac:dyDescent="0.2">
      <c r="B4286" s="124"/>
      <c r="C4286" s="126"/>
      <c r="D4286" s="124"/>
      <c r="E4286" s="121">
        <f t="shared" si="134"/>
        <v>0</v>
      </c>
      <c r="F4286" s="125">
        <f t="shared" si="135"/>
        <v>0</v>
      </c>
      <c r="G4286" s="123"/>
    </row>
    <row r="4287" spans="2:7" x14ac:dyDescent="0.2">
      <c r="B4287" s="124"/>
      <c r="C4287" s="126"/>
      <c r="D4287" s="124"/>
      <c r="E4287" s="121">
        <f t="shared" si="134"/>
        <v>0</v>
      </c>
      <c r="F4287" s="125">
        <f t="shared" si="135"/>
        <v>0</v>
      </c>
      <c r="G4287" s="123"/>
    </row>
    <row r="4288" spans="2:7" x14ac:dyDescent="0.2">
      <c r="B4288" s="124"/>
      <c r="C4288" s="126"/>
      <c r="D4288" s="124"/>
      <c r="E4288" s="121">
        <f t="shared" si="134"/>
        <v>0</v>
      </c>
      <c r="F4288" s="125">
        <f t="shared" si="135"/>
        <v>0</v>
      </c>
      <c r="G4288" s="123"/>
    </row>
    <row r="4289" spans="2:7" x14ac:dyDescent="0.2">
      <c r="B4289" s="124"/>
      <c r="C4289" s="126"/>
      <c r="D4289" s="124"/>
      <c r="E4289" s="121">
        <f t="shared" si="134"/>
        <v>0</v>
      </c>
      <c r="F4289" s="125">
        <f t="shared" si="135"/>
        <v>0</v>
      </c>
      <c r="G4289" s="123"/>
    </row>
    <row r="4290" spans="2:7" x14ac:dyDescent="0.2">
      <c r="B4290" s="124"/>
      <c r="C4290" s="126"/>
      <c r="D4290" s="124"/>
      <c r="E4290" s="121">
        <f t="shared" si="134"/>
        <v>0</v>
      </c>
      <c r="F4290" s="125">
        <f t="shared" si="135"/>
        <v>0</v>
      </c>
      <c r="G4290" s="123"/>
    </row>
    <row r="4291" spans="2:7" x14ac:dyDescent="0.2">
      <c r="B4291" s="124"/>
      <c r="C4291" s="126"/>
      <c r="D4291" s="124"/>
      <c r="E4291" s="121">
        <f t="shared" si="134"/>
        <v>0</v>
      </c>
      <c r="F4291" s="125">
        <f t="shared" si="135"/>
        <v>0</v>
      </c>
      <c r="G4291" s="123"/>
    </row>
    <row r="4292" spans="2:7" x14ac:dyDescent="0.2">
      <c r="B4292" s="124"/>
      <c r="C4292" s="126"/>
      <c r="D4292" s="124"/>
      <c r="E4292" s="121">
        <f t="shared" si="134"/>
        <v>0</v>
      </c>
      <c r="F4292" s="125">
        <f t="shared" si="135"/>
        <v>0</v>
      </c>
      <c r="G4292" s="123"/>
    </row>
    <row r="4293" spans="2:7" x14ac:dyDescent="0.2">
      <c r="B4293" s="124"/>
      <c r="C4293" s="126"/>
      <c r="D4293" s="124"/>
      <c r="E4293" s="121">
        <f t="shared" si="134"/>
        <v>0</v>
      </c>
      <c r="F4293" s="125">
        <f t="shared" si="135"/>
        <v>0</v>
      </c>
      <c r="G4293" s="123"/>
    </row>
    <row r="4294" spans="2:7" x14ac:dyDescent="0.2">
      <c r="B4294" s="124"/>
      <c r="C4294" s="126"/>
      <c r="D4294" s="124"/>
      <c r="E4294" s="121">
        <f t="shared" si="134"/>
        <v>0</v>
      </c>
      <c r="F4294" s="125">
        <f t="shared" si="135"/>
        <v>0</v>
      </c>
      <c r="G4294" s="123"/>
    </row>
    <row r="4295" spans="2:7" x14ac:dyDescent="0.2">
      <c r="B4295" s="124"/>
      <c r="C4295" s="126"/>
      <c r="D4295" s="124"/>
      <c r="E4295" s="121">
        <f t="shared" si="134"/>
        <v>0</v>
      </c>
      <c r="F4295" s="125">
        <f t="shared" si="135"/>
        <v>0</v>
      </c>
      <c r="G4295" s="123"/>
    </row>
    <row r="4296" spans="2:7" x14ac:dyDescent="0.2">
      <c r="B4296" s="124"/>
      <c r="C4296" s="126"/>
      <c r="D4296" s="124"/>
      <c r="E4296" s="121">
        <f t="shared" si="134"/>
        <v>0</v>
      </c>
      <c r="F4296" s="125">
        <f t="shared" si="135"/>
        <v>0</v>
      </c>
      <c r="G4296" s="123"/>
    </row>
    <row r="4297" spans="2:7" x14ac:dyDescent="0.2">
      <c r="B4297" s="124"/>
      <c r="C4297" s="126"/>
      <c r="D4297" s="124"/>
      <c r="E4297" s="121">
        <f t="shared" si="134"/>
        <v>0</v>
      </c>
      <c r="F4297" s="125">
        <f t="shared" si="135"/>
        <v>0</v>
      </c>
      <c r="G4297" s="123"/>
    </row>
    <row r="4298" spans="2:7" x14ac:dyDescent="0.2">
      <c r="B4298" s="124"/>
      <c r="C4298" s="126"/>
      <c r="D4298" s="124"/>
      <c r="E4298" s="121">
        <f t="shared" si="134"/>
        <v>0</v>
      </c>
      <c r="F4298" s="125">
        <f t="shared" si="135"/>
        <v>0</v>
      </c>
      <c r="G4298" s="123"/>
    </row>
    <row r="4299" spans="2:7" x14ac:dyDescent="0.2">
      <c r="B4299" s="124"/>
      <c r="C4299" s="126"/>
      <c r="D4299" s="124"/>
      <c r="E4299" s="121">
        <f t="shared" si="134"/>
        <v>0</v>
      </c>
      <c r="F4299" s="125">
        <f t="shared" si="135"/>
        <v>0</v>
      </c>
      <c r="G4299" s="123"/>
    </row>
    <row r="4300" spans="2:7" x14ac:dyDescent="0.2">
      <c r="B4300" s="124"/>
      <c r="C4300" s="126"/>
      <c r="D4300" s="124"/>
      <c r="E4300" s="121">
        <f t="shared" si="134"/>
        <v>0</v>
      </c>
      <c r="F4300" s="125">
        <f t="shared" si="135"/>
        <v>0</v>
      </c>
      <c r="G4300" s="123"/>
    </row>
    <row r="4301" spans="2:7" x14ac:dyDescent="0.2">
      <c r="B4301" s="124"/>
      <c r="C4301" s="126"/>
      <c r="D4301" s="124"/>
      <c r="E4301" s="121">
        <f t="shared" si="134"/>
        <v>0</v>
      </c>
      <c r="F4301" s="125">
        <f t="shared" si="135"/>
        <v>0</v>
      </c>
      <c r="G4301" s="123"/>
    </row>
    <row r="4302" spans="2:7" x14ac:dyDescent="0.2">
      <c r="B4302" s="124"/>
      <c r="C4302" s="126"/>
      <c r="D4302" s="124"/>
      <c r="E4302" s="121">
        <f t="shared" si="134"/>
        <v>0</v>
      </c>
      <c r="F4302" s="125">
        <f t="shared" si="135"/>
        <v>0</v>
      </c>
      <c r="G4302" s="123"/>
    </row>
    <row r="4303" spans="2:7" x14ac:dyDescent="0.2">
      <c r="B4303" s="124"/>
      <c r="C4303" s="126"/>
      <c r="D4303" s="124"/>
      <c r="E4303" s="121">
        <f t="shared" si="134"/>
        <v>0</v>
      </c>
      <c r="F4303" s="125">
        <f t="shared" si="135"/>
        <v>0</v>
      </c>
      <c r="G4303" s="123"/>
    </row>
    <row r="4304" spans="2:7" x14ac:dyDescent="0.2">
      <c r="B4304" s="124"/>
      <c r="C4304" s="126"/>
      <c r="D4304" s="124"/>
      <c r="E4304" s="121">
        <f t="shared" si="134"/>
        <v>0</v>
      </c>
      <c r="F4304" s="125">
        <f t="shared" si="135"/>
        <v>0</v>
      </c>
      <c r="G4304" s="123"/>
    </row>
    <row r="4305" spans="2:7" x14ac:dyDescent="0.2">
      <c r="B4305" s="124"/>
      <c r="C4305" s="126"/>
      <c r="D4305" s="124"/>
      <c r="E4305" s="121">
        <f t="shared" si="134"/>
        <v>0</v>
      </c>
      <c r="F4305" s="125">
        <f t="shared" si="135"/>
        <v>0</v>
      </c>
      <c r="G4305" s="123"/>
    </row>
    <row r="4306" spans="2:7" x14ac:dyDescent="0.2">
      <c r="B4306" s="124"/>
      <c r="C4306" s="126"/>
      <c r="D4306" s="124"/>
      <c r="E4306" s="121">
        <f t="shared" si="134"/>
        <v>0</v>
      </c>
      <c r="F4306" s="125">
        <f t="shared" si="135"/>
        <v>0</v>
      </c>
      <c r="G4306" s="123"/>
    </row>
    <row r="4307" spans="2:7" x14ac:dyDescent="0.2">
      <c r="B4307" s="124"/>
      <c r="C4307" s="126"/>
      <c r="D4307" s="124"/>
      <c r="E4307" s="121">
        <f t="shared" si="134"/>
        <v>0</v>
      </c>
      <c r="F4307" s="125">
        <f t="shared" si="135"/>
        <v>0</v>
      </c>
      <c r="G4307" s="123"/>
    </row>
    <row r="4308" spans="2:7" x14ac:dyDescent="0.2">
      <c r="B4308" s="124"/>
      <c r="C4308" s="126"/>
      <c r="D4308" s="124"/>
      <c r="E4308" s="121">
        <f t="shared" si="134"/>
        <v>0</v>
      </c>
      <c r="F4308" s="125">
        <f t="shared" si="135"/>
        <v>0</v>
      </c>
      <c r="G4308" s="123"/>
    </row>
    <row r="4309" spans="2:7" x14ac:dyDescent="0.2">
      <c r="B4309" s="124"/>
      <c r="C4309" s="126"/>
      <c r="D4309" s="124"/>
      <c r="E4309" s="121">
        <f t="shared" si="134"/>
        <v>0</v>
      </c>
      <c r="F4309" s="125">
        <f t="shared" si="135"/>
        <v>0</v>
      </c>
      <c r="G4309" s="123"/>
    </row>
    <row r="4310" spans="2:7" x14ac:dyDescent="0.2">
      <c r="B4310" s="124"/>
      <c r="C4310" s="126"/>
      <c r="D4310" s="124"/>
      <c r="E4310" s="121">
        <f t="shared" si="134"/>
        <v>0</v>
      </c>
      <c r="F4310" s="125">
        <f t="shared" si="135"/>
        <v>0</v>
      </c>
      <c r="G4310" s="123"/>
    </row>
    <row r="4311" spans="2:7" x14ac:dyDescent="0.2">
      <c r="B4311" s="124"/>
      <c r="C4311" s="126"/>
      <c r="D4311" s="124"/>
      <c r="E4311" s="121">
        <f t="shared" si="134"/>
        <v>0</v>
      </c>
      <c r="F4311" s="125">
        <f t="shared" si="135"/>
        <v>0</v>
      </c>
      <c r="G4311" s="123"/>
    </row>
    <row r="4312" spans="2:7" x14ac:dyDescent="0.2">
      <c r="B4312" s="124"/>
      <c r="C4312" s="126"/>
      <c r="D4312" s="124"/>
      <c r="E4312" s="121">
        <f t="shared" si="134"/>
        <v>0</v>
      </c>
      <c r="F4312" s="125">
        <f t="shared" si="135"/>
        <v>0</v>
      </c>
      <c r="G4312" s="123"/>
    </row>
    <row r="4313" spans="2:7" x14ac:dyDescent="0.2">
      <c r="B4313" s="124"/>
      <c r="C4313" s="126"/>
      <c r="D4313" s="124"/>
      <c r="E4313" s="121">
        <f t="shared" si="134"/>
        <v>0</v>
      </c>
      <c r="F4313" s="125">
        <f t="shared" si="135"/>
        <v>0</v>
      </c>
      <c r="G4313" s="123"/>
    </row>
    <row r="4314" spans="2:7" x14ac:dyDescent="0.2">
      <c r="B4314" s="124"/>
      <c r="C4314" s="126"/>
      <c r="D4314" s="124"/>
      <c r="E4314" s="121">
        <f t="shared" si="134"/>
        <v>0</v>
      </c>
      <c r="F4314" s="125">
        <f t="shared" si="135"/>
        <v>0</v>
      </c>
      <c r="G4314" s="123"/>
    </row>
    <row r="4315" spans="2:7" x14ac:dyDescent="0.2">
      <c r="B4315" s="124"/>
      <c r="C4315" s="126"/>
      <c r="D4315" s="124"/>
      <c r="E4315" s="121">
        <f t="shared" si="134"/>
        <v>0</v>
      </c>
      <c r="F4315" s="125">
        <f t="shared" si="135"/>
        <v>0</v>
      </c>
      <c r="G4315" s="123"/>
    </row>
    <row r="4316" spans="2:7" x14ac:dyDescent="0.2">
      <c r="B4316" s="124"/>
      <c r="C4316" s="126"/>
      <c r="D4316" s="124"/>
      <c r="E4316" s="121">
        <f t="shared" si="134"/>
        <v>0</v>
      </c>
      <c r="F4316" s="125">
        <f t="shared" si="135"/>
        <v>0</v>
      </c>
      <c r="G4316" s="123"/>
    </row>
    <row r="4317" spans="2:7" x14ac:dyDescent="0.2">
      <c r="B4317" s="124"/>
      <c r="C4317" s="126"/>
      <c r="D4317" s="124"/>
      <c r="E4317" s="121">
        <f t="shared" si="134"/>
        <v>0</v>
      </c>
      <c r="F4317" s="125">
        <f t="shared" si="135"/>
        <v>0</v>
      </c>
      <c r="G4317" s="123"/>
    </row>
    <row r="4318" spans="2:7" x14ac:dyDescent="0.2">
      <c r="B4318" s="124"/>
      <c r="C4318" s="126"/>
      <c r="D4318" s="124"/>
      <c r="E4318" s="121">
        <f t="shared" si="134"/>
        <v>0</v>
      </c>
      <c r="F4318" s="125">
        <f t="shared" si="135"/>
        <v>0</v>
      </c>
      <c r="G4318" s="123"/>
    </row>
    <row r="4319" spans="2:7" x14ac:dyDescent="0.2">
      <c r="B4319" s="124"/>
      <c r="C4319" s="126"/>
      <c r="D4319" s="124"/>
      <c r="E4319" s="121">
        <f t="shared" si="134"/>
        <v>0</v>
      </c>
      <c r="F4319" s="125">
        <f t="shared" si="135"/>
        <v>0</v>
      </c>
      <c r="G4319" s="123"/>
    </row>
    <row r="4320" spans="2:7" x14ac:dyDescent="0.2">
      <c r="B4320" s="124"/>
      <c r="C4320" s="126"/>
      <c r="D4320" s="124"/>
      <c r="E4320" s="121">
        <f t="shared" si="134"/>
        <v>0</v>
      </c>
      <c r="F4320" s="125">
        <f t="shared" si="135"/>
        <v>0</v>
      </c>
      <c r="G4320" s="123"/>
    </row>
    <row r="4321" spans="2:7" x14ac:dyDescent="0.2">
      <c r="B4321" s="124"/>
      <c r="C4321" s="126"/>
      <c r="D4321" s="124"/>
      <c r="E4321" s="121">
        <f t="shared" si="134"/>
        <v>0</v>
      </c>
      <c r="F4321" s="125">
        <f t="shared" si="135"/>
        <v>0</v>
      </c>
      <c r="G4321" s="123"/>
    </row>
    <row r="4322" spans="2:7" x14ac:dyDescent="0.2">
      <c r="B4322" s="124"/>
      <c r="C4322" s="126"/>
      <c r="D4322" s="124"/>
      <c r="E4322" s="121">
        <f t="shared" si="134"/>
        <v>0</v>
      </c>
      <c r="F4322" s="125">
        <f t="shared" si="135"/>
        <v>0</v>
      </c>
      <c r="G4322" s="123"/>
    </row>
    <row r="4323" spans="2:7" x14ac:dyDescent="0.2">
      <c r="B4323" s="124"/>
      <c r="C4323" s="126"/>
      <c r="D4323" s="124"/>
      <c r="E4323" s="121">
        <f t="shared" si="134"/>
        <v>0</v>
      </c>
      <c r="F4323" s="125">
        <f t="shared" si="135"/>
        <v>0</v>
      </c>
      <c r="G4323" s="123"/>
    </row>
    <row r="4324" spans="2:7" x14ac:dyDescent="0.2">
      <c r="B4324" s="124"/>
      <c r="C4324" s="126"/>
      <c r="D4324" s="124"/>
      <c r="E4324" s="121">
        <f t="shared" si="134"/>
        <v>0</v>
      </c>
      <c r="F4324" s="125">
        <f t="shared" si="135"/>
        <v>0</v>
      </c>
      <c r="G4324" s="123"/>
    </row>
    <row r="4325" spans="2:7" x14ac:dyDescent="0.2">
      <c r="B4325" s="124"/>
      <c r="C4325" s="126"/>
      <c r="D4325" s="124"/>
      <c r="E4325" s="121">
        <f t="shared" si="134"/>
        <v>0</v>
      </c>
      <c r="F4325" s="125">
        <f t="shared" si="135"/>
        <v>0</v>
      </c>
      <c r="G4325" s="123"/>
    </row>
    <row r="4326" spans="2:7" x14ac:dyDescent="0.2">
      <c r="B4326" s="124"/>
      <c r="C4326" s="126"/>
      <c r="D4326" s="124"/>
      <c r="E4326" s="121">
        <f t="shared" si="134"/>
        <v>0</v>
      </c>
      <c r="F4326" s="125">
        <f t="shared" si="135"/>
        <v>0</v>
      </c>
      <c r="G4326" s="123"/>
    </row>
    <row r="4327" spans="2:7" x14ac:dyDescent="0.2">
      <c r="B4327" s="124"/>
      <c r="C4327" s="126"/>
      <c r="D4327" s="124"/>
      <c r="E4327" s="121">
        <f t="shared" si="134"/>
        <v>0</v>
      </c>
      <c r="F4327" s="125">
        <f t="shared" si="135"/>
        <v>0</v>
      </c>
      <c r="G4327" s="123"/>
    </row>
    <row r="4328" spans="2:7" x14ac:dyDescent="0.2">
      <c r="B4328" s="124"/>
      <c r="C4328" s="126"/>
      <c r="D4328" s="124"/>
      <c r="E4328" s="121">
        <f t="shared" si="134"/>
        <v>0</v>
      </c>
      <c r="F4328" s="125">
        <f t="shared" si="135"/>
        <v>0</v>
      </c>
      <c r="G4328" s="123"/>
    </row>
    <row r="4329" spans="2:7" x14ac:dyDescent="0.2">
      <c r="B4329" s="124"/>
      <c r="C4329" s="126"/>
      <c r="D4329" s="124"/>
      <c r="E4329" s="121">
        <f t="shared" si="134"/>
        <v>0</v>
      </c>
      <c r="F4329" s="125">
        <f t="shared" si="135"/>
        <v>0</v>
      </c>
      <c r="G4329" s="123"/>
    </row>
    <row r="4330" spans="2:7" x14ac:dyDescent="0.2">
      <c r="B4330" s="124"/>
      <c r="C4330" s="126"/>
      <c r="D4330" s="124"/>
      <c r="E4330" s="121">
        <f t="shared" si="134"/>
        <v>0</v>
      </c>
      <c r="F4330" s="125">
        <f t="shared" si="135"/>
        <v>0</v>
      </c>
      <c r="G4330" s="123"/>
    </row>
    <row r="4331" spans="2:7" x14ac:dyDescent="0.2">
      <c r="B4331" s="124"/>
      <c r="C4331" s="126"/>
      <c r="D4331" s="124"/>
      <c r="E4331" s="121">
        <f t="shared" si="134"/>
        <v>0</v>
      </c>
      <c r="F4331" s="125">
        <f t="shared" si="135"/>
        <v>0</v>
      </c>
      <c r="G4331" s="123"/>
    </row>
    <row r="4332" spans="2:7" x14ac:dyDescent="0.2">
      <c r="B4332" s="124"/>
      <c r="C4332" s="126"/>
      <c r="D4332" s="124"/>
      <c r="E4332" s="121">
        <f t="shared" si="134"/>
        <v>0</v>
      </c>
      <c r="F4332" s="125">
        <f t="shared" si="135"/>
        <v>0</v>
      </c>
      <c r="G4332" s="123"/>
    </row>
    <row r="4333" spans="2:7" x14ac:dyDescent="0.2">
      <c r="B4333" s="124"/>
      <c r="C4333" s="126"/>
      <c r="D4333" s="124"/>
      <c r="E4333" s="121">
        <f t="shared" si="134"/>
        <v>0</v>
      </c>
      <c r="F4333" s="125">
        <f t="shared" si="135"/>
        <v>0</v>
      </c>
      <c r="G4333" s="123"/>
    </row>
    <row r="4334" spans="2:7" x14ac:dyDescent="0.2">
      <c r="B4334" s="124"/>
      <c r="C4334" s="126"/>
      <c r="D4334" s="124"/>
      <c r="E4334" s="121">
        <f t="shared" si="134"/>
        <v>0</v>
      </c>
      <c r="F4334" s="125">
        <f t="shared" si="135"/>
        <v>0</v>
      </c>
      <c r="G4334" s="123"/>
    </row>
    <row r="4335" spans="2:7" x14ac:dyDescent="0.2">
      <c r="B4335" s="124"/>
      <c r="C4335" s="126"/>
      <c r="D4335" s="124"/>
      <c r="E4335" s="121">
        <f t="shared" si="134"/>
        <v>0</v>
      </c>
      <c r="F4335" s="125">
        <f t="shared" si="135"/>
        <v>0</v>
      </c>
      <c r="G4335" s="123"/>
    </row>
    <row r="4336" spans="2:7" x14ac:dyDescent="0.2">
      <c r="B4336" s="124"/>
      <c r="C4336" s="126"/>
      <c r="D4336" s="124"/>
      <c r="E4336" s="121">
        <f t="shared" si="134"/>
        <v>0</v>
      </c>
      <c r="F4336" s="125">
        <f t="shared" si="135"/>
        <v>0</v>
      </c>
      <c r="G4336" s="123"/>
    </row>
    <row r="4337" spans="2:7" x14ac:dyDescent="0.2">
      <c r="B4337" s="124"/>
      <c r="C4337" s="126"/>
      <c r="D4337" s="124"/>
      <c r="E4337" s="121">
        <f t="shared" si="134"/>
        <v>0</v>
      </c>
      <c r="F4337" s="125">
        <f t="shared" si="135"/>
        <v>0</v>
      </c>
      <c r="G4337" s="123"/>
    </row>
    <row r="4338" spans="2:7" x14ac:dyDescent="0.2">
      <c r="B4338" s="124"/>
      <c r="C4338" s="126"/>
      <c r="D4338" s="124"/>
      <c r="E4338" s="121">
        <f t="shared" si="134"/>
        <v>0</v>
      </c>
      <c r="F4338" s="125">
        <f t="shared" si="135"/>
        <v>0</v>
      </c>
      <c r="G4338" s="123"/>
    </row>
    <row r="4339" spans="2:7" x14ac:dyDescent="0.2">
      <c r="B4339" s="124"/>
      <c r="C4339" s="126"/>
      <c r="D4339" s="124"/>
      <c r="E4339" s="121">
        <f t="shared" si="134"/>
        <v>0</v>
      </c>
      <c r="F4339" s="125">
        <f t="shared" si="135"/>
        <v>0</v>
      </c>
      <c r="G4339" s="123"/>
    </row>
    <row r="4340" spans="2:7" x14ac:dyDescent="0.2">
      <c r="B4340" s="124"/>
      <c r="C4340" s="126"/>
      <c r="D4340" s="124"/>
      <c r="E4340" s="121">
        <f t="shared" si="134"/>
        <v>0</v>
      </c>
      <c r="F4340" s="125">
        <f t="shared" si="135"/>
        <v>0</v>
      </c>
      <c r="G4340" s="123"/>
    </row>
    <row r="4341" spans="2:7" x14ac:dyDescent="0.2">
      <c r="B4341" s="124"/>
      <c r="C4341" s="126"/>
      <c r="D4341" s="124"/>
      <c r="E4341" s="121">
        <f t="shared" ref="E4341:E4404" si="136">IFERROR(VLOOKUP(C4341,GILookup,2,FALSE),0)</f>
        <v>0</v>
      </c>
      <c r="F4341" s="125">
        <f t="shared" ref="F4341:F4404" si="137">SUM(E4341*D4341)</f>
        <v>0</v>
      </c>
      <c r="G4341" s="123"/>
    </row>
    <row r="4342" spans="2:7" x14ac:dyDescent="0.2">
      <c r="B4342" s="124"/>
      <c r="C4342" s="126"/>
      <c r="D4342" s="124"/>
      <c r="E4342" s="121">
        <f t="shared" si="136"/>
        <v>0</v>
      </c>
      <c r="F4342" s="125">
        <f t="shared" si="137"/>
        <v>0</v>
      </c>
      <c r="G4342" s="123"/>
    </row>
    <row r="4343" spans="2:7" x14ac:dyDescent="0.2">
      <c r="B4343" s="124"/>
      <c r="C4343" s="126"/>
      <c r="D4343" s="124"/>
      <c r="E4343" s="121">
        <f t="shared" si="136"/>
        <v>0</v>
      </c>
      <c r="F4343" s="125">
        <f t="shared" si="137"/>
        <v>0</v>
      </c>
      <c r="G4343" s="123"/>
    </row>
    <row r="4344" spans="2:7" x14ac:dyDescent="0.2">
      <c r="B4344" s="124"/>
      <c r="C4344" s="126"/>
      <c r="D4344" s="124"/>
      <c r="E4344" s="121">
        <f t="shared" si="136"/>
        <v>0</v>
      </c>
      <c r="F4344" s="125">
        <f t="shared" si="137"/>
        <v>0</v>
      </c>
      <c r="G4344" s="123"/>
    </row>
    <row r="4345" spans="2:7" x14ac:dyDescent="0.2">
      <c r="B4345" s="124"/>
      <c r="C4345" s="126"/>
      <c r="D4345" s="124"/>
      <c r="E4345" s="121">
        <f t="shared" si="136"/>
        <v>0</v>
      </c>
      <c r="F4345" s="125">
        <f t="shared" si="137"/>
        <v>0</v>
      </c>
      <c r="G4345" s="123"/>
    </row>
    <row r="4346" spans="2:7" x14ac:dyDescent="0.2">
      <c r="B4346" s="124"/>
      <c r="C4346" s="126"/>
      <c r="D4346" s="124"/>
      <c r="E4346" s="121">
        <f t="shared" si="136"/>
        <v>0</v>
      </c>
      <c r="F4346" s="125">
        <f t="shared" si="137"/>
        <v>0</v>
      </c>
      <c r="G4346" s="123"/>
    </row>
    <row r="4347" spans="2:7" x14ac:dyDescent="0.2">
      <c r="B4347" s="124"/>
      <c r="C4347" s="126"/>
      <c r="D4347" s="124"/>
      <c r="E4347" s="121">
        <f t="shared" si="136"/>
        <v>0</v>
      </c>
      <c r="F4347" s="125">
        <f t="shared" si="137"/>
        <v>0</v>
      </c>
      <c r="G4347" s="123"/>
    </row>
    <row r="4348" spans="2:7" x14ac:dyDescent="0.2">
      <c r="B4348" s="124"/>
      <c r="C4348" s="126"/>
      <c r="D4348" s="124"/>
      <c r="E4348" s="121">
        <f t="shared" si="136"/>
        <v>0</v>
      </c>
      <c r="F4348" s="125">
        <f t="shared" si="137"/>
        <v>0</v>
      </c>
      <c r="G4348" s="123"/>
    </row>
    <row r="4349" spans="2:7" x14ac:dyDescent="0.2">
      <c r="B4349" s="124"/>
      <c r="C4349" s="126"/>
      <c r="D4349" s="124"/>
      <c r="E4349" s="121">
        <f t="shared" si="136"/>
        <v>0</v>
      </c>
      <c r="F4349" s="125">
        <f t="shared" si="137"/>
        <v>0</v>
      </c>
      <c r="G4349" s="123"/>
    </row>
    <row r="4350" spans="2:7" x14ac:dyDescent="0.2">
      <c r="B4350" s="124"/>
      <c r="C4350" s="126"/>
      <c r="D4350" s="124"/>
      <c r="E4350" s="121">
        <f t="shared" si="136"/>
        <v>0</v>
      </c>
      <c r="F4350" s="125">
        <f t="shared" si="137"/>
        <v>0</v>
      </c>
      <c r="G4350" s="123"/>
    </row>
    <row r="4351" spans="2:7" x14ac:dyDescent="0.2">
      <c r="B4351" s="124"/>
      <c r="C4351" s="126"/>
      <c r="D4351" s="124"/>
      <c r="E4351" s="121">
        <f t="shared" si="136"/>
        <v>0</v>
      </c>
      <c r="F4351" s="125">
        <f t="shared" si="137"/>
        <v>0</v>
      </c>
      <c r="G4351" s="123"/>
    </row>
    <row r="4352" spans="2:7" x14ac:dyDescent="0.2">
      <c r="B4352" s="124"/>
      <c r="C4352" s="126"/>
      <c r="D4352" s="124"/>
      <c r="E4352" s="121">
        <f t="shared" si="136"/>
        <v>0</v>
      </c>
      <c r="F4352" s="125">
        <f t="shared" si="137"/>
        <v>0</v>
      </c>
      <c r="G4352" s="123"/>
    </row>
    <row r="4353" spans="2:7" x14ac:dyDescent="0.2">
      <c r="B4353" s="124"/>
      <c r="C4353" s="126"/>
      <c r="D4353" s="124"/>
      <c r="E4353" s="121">
        <f t="shared" si="136"/>
        <v>0</v>
      </c>
      <c r="F4353" s="125">
        <f t="shared" si="137"/>
        <v>0</v>
      </c>
      <c r="G4353" s="123"/>
    </row>
    <row r="4354" spans="2:7" x14ac:dyDescent="0.2">
      <c r="B4354" s="124"/>
      <c r="C4354" s="126"/>
      <c r="D4354" s="124"/>
      <c r="E4354" s="121">
        <f t="shared" si="136"/>
        <v>0</v>
      </c>
      <c r="F4354" s="125">
        <f t="shared" si="137"/>
        <v>0</v>
      </c>
      <c r="G4354" s="123"/>
    </row>
    <row r="4355" spans="2:7" x14ac:dyDescent="0.2">
      <c r="B4355" s="124"/>
      <c r="C4355" s="126"/>
      <c r="D4355" s="124"/>
      <c r="E4355" s="121">
        <f t="shared" si="136"/>
        <v>0</v>
      </c>
      <c r="F4355" s="125">
        <f t="shared" si="137"/>
        <v>0</v>
      </c>
      <c r="G4355" s="123"/>
    </row>
    <row r="4356" spans="2:7" x14ac:dyDescent="0.2">
      <c r="B4356" s="124"/>
      <c r="C4356" s="126"/>
      <c r="D4356" s="124"/>
      <c r="E4356" s="121">
        <f t="shared" si="136"/>
        <v>0</v>
      </c>
      <c r="F4356" s="125">
        <f t="shared" si="137"/>
        <v>0</v>
      </c>
      <c r="G4356" s="123"/>
    </row>
    <row r="4357" spans="2:7" x14ac:dyDescent="0.2">
      <c r="B4357" s="124"/>
      <c r="C4357" s="126"/>
      <c r="D4357" s="124"/>
      <c r="E4357" s="121">
        <f t="shared" si="136"/>
        <v>0</v>
      </c>
      <c r="F4357" s="125">
        <f t="shared" si="137"/>
        <v>0</v>
      </c>
      <c r="G4357" s="123"/>
    </row>
    <row r="4358" spans="2:7" x14ac:dyDescent="0.2">
      <c r="B4358" s="124"/>
      <c r="C4358" s="126"/>
      <c r="D4358" s="124"/>
      <c r="E4358" s="121">
        <f t="shared" si="136"/>
        <v>0</v>
      </c>
      <c r="F4358" s="125">
        <f t="shared" si="137"/>
        <v>0</v>
      </c>
      <c r="G4358" s="123"/>
    </row>
    <row r="4359" spans="2:7" x14ac:dyDescent="0.2">
      <c r="B4359" s="124"/>
      <c r="C4359" s="126"/>
      <c r="D4359" s="124"/>
      <c r="E4359" s="121">
        <f t="shared" si="136"/>
        <v>0</v>
      </c>
      <c r="F4359" s="125">
        <f t="shared" si="137"/>
        <v>0</v>
      </c>
      <c r="G4359" s="123"/>
    </row>
    <row r="4360" spans="2:7" x14ac:dyDescent="0.2">
      <c r="B4360" s="124"/>
      <c r="C4360" s="126"/>
      <c r="D4360" s="124"/>
      <c r="E4360" s="121">
        <f t="shared" si="136"/>
        <v>0</v>
      </c>
      <c r="F4360" s="125">
        <f t="shared" si="137"/>
        <v>0</v>
      </c>
      <c r="G4360" s="123"/>
    </row>
    <row r="4361" spans="2:7" x14ac:dyDescent="0.2">
      <c r="B4361" s="124"/>
      <c r="C4361" s="126"/>
      <c r="D4361" s="124"/>
      <c r="E4361" s="121">
        <f t="shared" si="136"/>
        <v>0</v>
      </c>
      <c r="F4361" s="125">
        <f t="shared" si="137"/>
        <v>0</v>
      </c>
      <c r="G4361" s="123"/>
    </row>
    <row r="4362" spans="2:7" x14ac:dyDescent="0.2">
      <c r="B4362" s="124"/>
      <c r="C4362" s="126"/>
      <c r="D4362" s="124"/>
      <c r="E4362" s="121">
        <f t="shared" si="136"/>
        <v>0</v>
      </c>
      <c r="F4362" s="125">
        <f t="shared" si="137"/>
        <v>0</v>
      </c>
      <c r="G4362" s="123"/>
    </row>
    <row r="4363" spans="2:7" x14ac:dyDescent="0.2">
      <c r="B4363" s="124"/>
      <c r="C4363" s="126"/>
      <c r="D4363" s="124"/>
      <c r="E4363" s="121">
        <f t="shared" si="136"/>
        <v>0</v>
      </c>
      <c r="F4363" s="125">
        <f t="shared" si="137"/>
        <v>0</v>
      </c>
      <c r="G4363" s="123"/>
    </row>
    <row r="4364" spans="2:7" x14ac:dyDescent="0.2">
      <c r="B4364" s="124"/>
      <c r="C4364" s="126"/>
      <c r="D4364" s="124"/>
      <c r="E4364" s="121">
        <f t="shared" si="136"/>
        <v>0</v>
      </c>
      <c r="F4364" s="125">
        <f t="shared" si="137"/>
        <v>0</v>
      </c>
      <c r="G4364" s="123"/>
    </row>
    <row r="4365" spans="2:7" x14ac:dyDescent="0.2">
      <c r="B4365" s="124"/>
      <c r="C4365" s="126"/>
      <c r="D4365" s="124"/>
      <c r="E4365" s="121">
        <f t="shared" si="136"/>
        <v>0</v>
      </c>
      <c r="F4365" s="125">
        <f t="shared" si="137"/>
        <v>0</v>
      </c>
      <c r="G4365" s="123"/>
    </row>
    <row r="4366" spans="2:7" x14ac:dyDescent="0.2">
      <c r="B4366" s="124"/>
      <c r="C4366" s="126"/>
      <c r="D4366" s="124"/>
      <c r="E4366" s="121">
        <f t="shared" si="136"/>
        <v>0</v>
      </c>
      <c r="F4366" s="125">
        <f t="shared" si="137"/>
        <v>0</v>
      </c>
      <c r="G4366" s="123"/>
    </row>
    <row r="4367" spans="2:7" x14ac:dyDescent="0.2">
      <c r="B4367" s="124"/>
      <c r="C4367" s="126"/>
      <c r="D4367" s="124"/>
      <c r="E4367" s="121">
        <f t="shared" si="136"/>
        <v>0</v>
      </c>
      <c r="F4367" s="125">
        <f t="shared" si="137"/>
        <v>0</v>
      </c>
      <c r="G4367" s="123"/>
    </row>
    <row r="4368" spans="2:7" x14ac:dyDescent="0.2">
      <c r="B4368" s="124"/>
      <c r="C4368" s="126"/>
      <c r="D4368" s="124"/>
      <c r="E4368" s="121">
        <f t="shared" si="136"/>
        <v>0</v>
      </c>
      <c r="F4368" s="125">
        <f t="shared" si="137"/>
        <v>0</v>
      </c>
      <c r="G4368" s="123"/>
    </row>
    <row r="4369" spans="2:7" x14ac:dyDescent="0.2">
      <c r="B4369" s="124"/>
      <c r="C4369" s="126"/>
      <c r="D4369" s="124"/>
      <c r="E4369" s="121">
        <f t="shared" si="136"/>
        <v>0</v>
      </c>
      <c r="F4369" s="125">
        <f t="shared" si="137"/>
        <v>0</v>
      </c>
      <c r="G4369" s="123"/>
    </row>
    <row r="4370" spans="2:7" x14ac:dyDescent="0.2">
      <c r="B4370" s="124"/>
      <c r="C4370" s="126"/>
      <c r="D4370" s="124"/>
      <c r="E4370" s="121">
        <f t="shared" si="136"/>
        <v>0</v>
      </c>
      <c r="F4370" s="125">
        <f t="shared" si="137"/>
        <v>0</v>
      </c>
      <c r="G4370" s="123"/>
    </row>
    <row r="4371" spans="2:7" x14ac:dyDescent="0.2">
      <c r="B4371" s="124"/>
      <c r="C4371" s="126"/>
      <c r="D4371" s="124"/>
      <c r="E4371" s="121">
        <f t="shared" si="136"/>
        <v>0</v>
      </c>
      <c r="F4371" s="125">
        <f t="shared" si="137"/>
        <v>0</v>
      </c>
      <c r="G4371" s="123"/>
    </row>
    <row r="4372" spans="2:7" x14ac:dyDescent="0.2">
      <c r="B4372" s="124"/>
      <c r="C4372" s="126"/>
      <c r="D4372" s="124"/>
      <c r="E4372" s="121">
        <f t="shared" si="136"/>
        <v>0</v>
      </c>
      <c r="F4372" s="125">
        <f t="shared" si="137"/>
        <v>0</v>
      </c>
      <c r="G4372" s="123"/>
    </row>
    <row r="4373" spans="2:7" x14ac:dyDescent="0.2">
      <c r="B4373" s="124"/>
      <c r="C4373" s="126"/>
      <c r="D4373" s="124"/>
      <c r="E4373" s="121">
        <f t="shared" si="136"/>
        <v>0</v>
      </c>
      <c r="F4373" s="125">
        <f t="shared" si="137"/>
        <v>0</v>
      </c>
      <c r="G4373" s="123"/>
    </row>
    <row r="4374" spans="2:7" x14ac:dyDescent="0.2">
      <c r="B4374" s="124"/>
      <c r="C4374" s="126"/>
      <c r="D4374" s="124"/>
      <c r="E4374" s="121">
        <f t="shared" si="136"/>
        <v>0</v>
      </c>
      <c r="F4374" s="125">
        <f t="shared" si="137"/>
        <v>0</v>
      </c>
      <c r="G4374" s="123"/>
    </row>
    <row r="4375" spans="2:7" x14ac:dyDescent="0.2">
      <c r="B4375" s="124"/>
      <c r="C4375" s="126"/>
      <c r="D4375" s="124"/>
      <c r="E4375" s="121">
        <f t="shared" si="136"/>
        <v>0</v>
      </c>
      <c r="F4375" s="125">
        <f t="shared" si="137"/>
        <v>0</v>
      </c>
      <c r="G4375" s="123"/>
    </row>
    <row r="4376" spans="2:7" x14ac:dyDescent="0.2">
      <c r="B4376" s="124"/>
      <c r="C4376" s="126"/>
      <c r="D4376" s="124"/>
      <c r="E4376" s="121">
        <f t="shared" si="136"/>
        <v>0</v>
      </c>
      <c r="F4376" s="125">
        <f t="shared" si="137"/>
        <v>0</v>
      </c>
      <c r="G4376" s="123"/>
    </row>
    <row r="4377" spans="2:7" x14ac:dyDescent="0.2">
      <c r="B4377" s="124"/>
      <c r="C4377" s="126"/>
      <c r="D4377" s="124"/>
      <c r="E4377" s="121">
        <f t="shared" si="136"/>
        <v>0</v>
      </c>
      <c r="F4377" s="125">
        <f t="shared" si="137"/>
        <v>0</v>
      </c>
      <c r="G4377" s="123"/>
    </row>
    <row r="4378" spans="2:7" x14ac:dyDescent="0.2">
      <c r="B4378" s="124"/>
      <c r="C4378" s="126"/>
      <c r="D4378" s="124"/>
      <c r="E4378" s="121">
        <f t="shared" si="136"/>
        <v>0</v>
      </c>
      <c r="F4378" s="125">
        <f t="shared" si="137"/>
        <v>0</v>
      </c>
      <c r="G4378" s="123"/>
    </row>
    <row r="4379" spans="2:7" x14ac:dyDescent="0.2">
      <c r="B4379" s="124"/>
      <c r="C4379" s="126"/>
      <c r="D4379" s="124"/>
      <c r="E4379" s="121">
        <f t="shared" si="136"/>
        <v>0</v>
      </c>
      <c r="F4379" s="125">
        <f t="shared" si="137"/>
        <v>0</v>
      </c>
      <c r="G4379" s="123"/>
    </row>
    <row r="4380" spans="2:7" x14ac:dyDescent="0.2">
      <c r="B4380" s="124"/>
      <c r="C4380" s="126"/>
      <c r="D4380" s="124"/>
      <c r="E4380" s="121">
        <f t="shared" si="136"/>
        <v>0</v>
      </c>
      <c r="F4380" s="125">
        <f t="shared" si="137"/>
        <v>0</v>
      </c>
      <c r="G4380" s="123"/>
    </row>
    <row r="4381" spans="2:7" x14ac:dyDescent="0.2">
      <c r="B4381" s="124"/>
      <c r="C4381" s="126"/>
      <c r="D4381" s="124"/>
      <c r="E4381" s="121">
        <f t="shared" si="136"/>
        <v>0</v>
      </c>
      <c r="F4381" s="125">
        <f t="shared" si="137"/>
        <v>0</v>
      </c>
      <c r="G4381" s="123"/>
    </row>
    <row r="4382" spans="2:7" x14ac:dyDescent="0.2">
      <c r="B4382" s="124"/>
      <c r="C4382" s="126"/>
      <c r="D4382" s="124"/>
      <c r="E4382" s="121">
        <f t="shared" si="136"/>
        <v>0</v>
      </c>
      <c r="F4382" s="125">
        <f t="shared" si="137"/>
        <v>0</v>
      </c>
      <c r="G4382" s="123"/>
    </row>
    <row r="4383" spans="2:7" x14ac:dyDescent="0.2">
      <c r="B4383" s="124"/>
      <c r="C4383" s="126"/>
      <c r="D4383" s="124"/>
      <c r="E4383" s="121">
        <f t="shared" si="136"/>
        <v>0</v>
      </c>
      <c r="F4383" s="125">
        <f t="shared" si="137"/>
        <v>0</v>
      </c>
      <c r="G4383" s="123"/>
    </row>
    <row r="4384" spans="2:7" x14ac:dyDescent="0.2">
      <c r="B4384" s="124"/>
      <c r="C4384" s="126"/>
      <c r="D4384" s="124"/>
      <c r="E4384" s="121">
        <f t="shared" si="136"/>
        <v>0</v>
      </c>
      <c r="F4384" s="125">
        <f t="shared" si="137"/>
        <v>0</v>
      </c>
      <c r="G4384" s="123"/>
    </row>
    <row r="4385" spans="2:7" x14ac:dyDescent="0.2">
      <c r="B4385" s="124"/>
      <c r="C4385" s="126"/>
      <c r="D4385" s="124"/>
      <c r="E4385" s="121">
        <f t="shared" si="136"/>
        <v>0</v>
      </c>
      <c r="F4385" s="125">
        <f t="shared" si="137"/>
        <v>0</v>
      </c>
      <c r="G4385" s="123"/>
    </row>
    <row r="4386" spans="2:7" x14ac:dyDescent="0.2">
      <c r="B4386" s="124"/>
      <c r="C4386" s="126"/>
      <c r="D4386" s="124"/>
      <c r="E4386" s="121">
        <f t="shared" si="136"/>
        <v>0</v>
      </c>
      <c r="F4386" s="125">
        <f t="shared" si="137"/>
        <v>0</v>
      </c>
      <c r="G4386" s="123"/>
    </row>
    <row r="4387" spans="2:7" x14ac:dyDescent="0.2">
      <c r="B4387" s="124"/>
      <c r="C4387" s="126"/>
      <c r="D4387" s="124"/>
      <c r="E4387" s="121">
        <f t="shared" si="136"/>
        <v>0</v>
      </c>
      <c r="F4387" s="125">
        <f t="shared" si="137"/>
        <v>0</v>
      </c>
      <c r="G4387" s="123"/>
    </row>
    <row r="4388" spans="2:7" x14ac:dyDescent="0.2">
      <c r="B4388" s="124"/>
      <c r="C4388" s="126"/>
      <c r="D4388" s="124"/>
      <c r="E4388" s="121">
        <f t="shared" si="136"/>
        <v>0</v>
      </c>
      <c r="F4388" s="125">
        <f t="shared" si="137"/>
        <v>0</v>
      </c>
      <c r="G4388" s="123"/>
    </row>
    <row r="4389" spans="2:7" x14ac:dyDescent="0.2">
      <c r="B4389" s="124"/>
      <c r="C4389" s="126"/>
      <c r="D4389" s="124"/>
      <c r="E4389" s="121">
        <f t="shared" si="136"/>
        <v>0</v>
      </c>
      <c r="F4389" s="125">
        <f t="shared" si="137"/>
        <v>0</v>
      </c>
      <c r="G4389" s="123"/>
    </row>
    <row r="4390" spans="2:7" x14ac:dyDescent="0.2">
      <c r="B4390" s="124"/>
      <c r="C4390" s="126"/>
      <c r="D4390" s="124"/>
      <c r="E4390" s="121">
        <f t="shared" si="136"/>
        <v>0</v>
      </c>
      <c r="F4390" s="125">
        <f t="shared" si="137"/>
        <v>0</v>
      </c>
      <c r="G4390" s="123"/>
    </row>
    <row r="4391" spans="2:7" x14ac:dyDescent="0.2">
      <c r="B4391" s="124"/>
      <c r="C4391" s="126"/>
      <c r="D4391" s="124"/>
      <c r="E4391" s="121">
        <f t="shared" si="136"/>
        <v>0</v>
      </c>
      <c r="F4391" s="125">
        <f t="shared" si="137"/>
        <v>0</v>
      </c>
      <c r="G4391" s="123"/>
    </row>
    <row r="4392" spans="2:7" x14ac:dyDescent="0.2">
      <c r="B4392" s="124"/>
      <c r="C4392" s="126"/>
      <c r="D4392" s="124"/>
      <c r="E4392" s="121">
        <f t="shared" si="136"/>
        <v>0</v>
      </c>
      <c r="F4392" s="125">
        <f t="shared" si="137"/>
        <v>0</v>
      </c>
      <c r="G4392" s="123"/>
    </row>
    <row r="4393" spans="2:7" x14ac:dyDescent="0.2">
      <c r="B4393" s="124"/>
      <c r="C4393" s="126"/>
      <c r="D4393" s="124"/>
      <c r="E4393" s="121">
        <f t="shared" si="136"/>
        <v>0</v>
      </c>
      <c r="F4393" s="125">
        <f t="shared" si="137"/>
        <v>0</v>
      </c>
      <c r="G4393" s="123"/>
    </row>
    <row r="4394" spans="2:7" x14ac:dyDescent="0.2">
      <c r="B4394" s="124"/>
      <c r="C4394" s="126"/>
      <c r="D4394" s="124"/>
      <c r="E4394" s="121">
        <f t="shared" si="136"/>
        <v>0</v>
      </c>
      <c r="F4394" s="125">
        <f t="shared" si="137"/>
        <v>0</v>
      </c>
      <c r="G4394" s="123"/>
    </row>
    <row r="4395" spans="2:7" x14ac:dyDescent="0.2">
      <c r="B4395" s="124"/>
      <c r="C4395" s="126"/>
      <c r="D4395" s="124"/>
      <c r="E4395" s="121">
        <f t="shared" si="136"/>
        <v>0</v>
      </c>
      <c r="F4395" s="125">
        <f t="shared" si="137"/>
        <v>0</v>
      </c>
      <c r="G4395" s="123"/>
    </row>
    <row r="4396" spans="2:7" x14ac:dyDescent="0.2">
      <c r="B4396" s="124"/>
      <c r="C4396" s="126"/>
      <c r="D4396" s="124"/>
      <c r="E4396" s="121">
        <f t="shared" si="136"/>
        <v>0</v>
      </c>
      <c r="F4396" s="125">
        <f t="shared" si="137"/>
        <v>0</v>
      </c>
      <c r="G4396" s="123"/>
    </row>
    <row r="4397" spans="2:7" x14ac:dyDescent="0.2">
      <c r="B4397" s="124"/>
      <c r="C4397" s="126"/>
      <c r="D4397" s="124"/>
      <c r="E4397" s="121">
        <f t="shared" si="136"/>
        <v>0</v>
      </c>
      <c r="F4397" s="125">
        <f t="shared" si="137"/>
        <v>0</v>
      </c>
      <c r="G4397" s="123"/>
    </row>
    <row r="4398" spans="2:7" x14ac:dyDescent="0.2">
      <c r="B4398" s="124"/>
      <c r="C4398" s="126"/>
      <c r="D4398" s="124"/>
      <c r="E4398" s="121">
        <f t="shared" si="136"/>
        <v>0</v>
      </c>
      <c r="F4398" s="125">
        <f t="shared" si="137"/>
        <v>0</v>
      </c>
      <c r="G4398" s="123"/>
    </row>
    <row r="4399" spans="2:7" x14ac:dyDescent="0.2">
      <c r="B4399" s="124"/>
      <c r="C4399" s="126"/>
      <c r="D4399" s="124"/>
      <c r="E4399" s="121">
        <f t="shared" si="136"/>
        <v>0</v>
      </c>
      <c r="F4399" s="125">
        <f t="shared" si="137"/>
        <v>0</v>
      </c>
      <c r="G4399" s="123"/>
    </row>
    <row r="4400" spans="2:7" x14ac:dyDescent="0.2">
      <c r="B4400" s="124"/>
      <c r="C4400" s="126"/>
      <c r="D4400" s="124"/>
      <c r="E4400" s="121">
        <f t="shared" si="136"/>
        <v>0</v>
      </c>
      <c r="F4400" s="125">
        <f t="shared" si="137"/>
        <v>0</v>
      </c>
      <c r="G4400" s="123"/>
    </row>
    <row r="4401" spans="2:7" x14ac:dyDescent="0.2">
      <c r="B4401" s="124"/>
      <c r="C4401" s="126"/>
      <c r="D4401" s="124"/>
      <c r="E4401" s="121">
        <f t="shared" si="136"/>
        <v>0</v>
      </c>
      <c r="F4401" s="125">
        <f t="shared" si="137"/>
        <v>0</v>
      </c>
      <c r="G4401" s="123"/>
    </row>
    <row r="4402" spans="2:7" x14ac:dyDescent="0.2">
      <c r="B4402" s="124"/>
      <c r="C4402" s="126"/>
      <c r="D4402" s="124"/>
      <c r="E4402" s="121">
        <f t="shared" si="136"/>
        <v>0</v>
      </c>
      <c r="F4402" s="125">
        <f t="shared" si="137"/>
        <v>0</v>
      </c>
      <c r="G4402" s="123"/>
    </row>
    <row r="4403" spans="2:7" x14ac:dyDescent="0.2">
      <c r="B4403" s="124"/>
      <c r="C4403" s="126"/>
      <c r="D4403" s="124"/>
      <c r="E4403" s="121">
        <f t="shared" si="136"/>
        <v>0</v>
      </c>
      <c r="F4403" s="125">
        <f t="shared" si="137"/>
        <v>0</v>
      </c>
      <c r="G4403" s="123"/>
    </row>
    <row r="4404" spans="2:7" x14ac:dyDescent="0.2">
      <c r="B4404" s="124"/>
      <c r="C4404" s="126"/>
      <c r="D4404" s="124"/>
      <c r="E4404" s="121">
        <f t="shared" si="136"/>
        <v>0</v>
      </c>
      <c r="F4404" s="125">
        <f t="shared" si="137"/>
        <v>0</v>
      </c>
      <c r="G4404" s="123"/>
    </row>
    <row r="4405" spans="2:7" x14ac:dyDescent="0.2">
      <c r="B4405" s="124"/>
      <c r="C4405" s="126"/>
      <c r="D4405" s="124"/>
      <c r="E4405" s="121">
        <f t="shared" ref="E4405:E4468" si="138">IFERROR(VLOOKUP(C4405,GILookup,2,FALSE),0)</f>
        <v>0</v>
      </c>
      <c r="F4405" s="125">
        <f t="shared" ref="F4405:F4468" si="139">SUM(E4405*D4405)</f>
        <v>0</v>
      </c>
      <c r="G4405" s="123"/>
    </row>
    <row r="4406" spans="2:7" x14ac:dyDescent="0.2">
      <c r="B4406" s="124"/>
      <c r="C4406" s="126"/>
      <c r="D4406" s="124"/>
      <c r="E4406" s="121">
        <f t="shared" si="138"/>
        <v>0</v>
      </c>
      <c r="F4406" s="125">
        <f t="shared" si="139"/>
        <v>0</v>
      </c>
      <c r="G4406" s="123"/>
    </row>
    <row r="4407" spans="2:7" x14ac:dyDescent="0.2">
      <c r="B4407" s="124"/>
      <c r="C4407" s="126"/>
      <c r="D4407" s="124"/>
      <c r="E4407" s="121">
        <f t="shared" si="138"/>
        <v>0</v>
      </c>
      <c r="F4407" s="125">
        <f t="shared" si="139"/>
        <v>0</v>
      </c>
      <c r="G4407" s="123"/>
    </row>
    <row r="4408" spans="2:7" x14ac:dyDescent="0.2">
      <c r="B4408" s="124"/>
      <c r="C4408" s="126"/>
      <c r="D4408" s="124"/>
      <c r="E4408" s="121">
        <f t="shared" si="138"/>
        <v>0</v>
      </c>
      <c r="F4408" s="125">
        <f t="shared" si="139"/>
        <v>0</v>
      </c>
      <c r="G4408" s="123"/>
    </row>
    <row r="4409" spans="2:7" x14ac:dyDescent="0.2">
      <c r="B4409" s="124"/>
      <c r="C4409" s="126"/>
      <c r="D4409" s="124"/>
      <c r="E4409" s="121">
        <f t="shared" si="138"/>
        <v>0</v>
      </c>
      <c r="F4409" s="125">
        <f t="shared" si="139"/>
        <v>0</v>
      </c>
      <c r="G4409" s="123"/>
    </row>
    <row r="4410" spans="2:7" x14ac:dyDescent="0.2">
      <c r="B4410" s="124"/>
      <c r="C4410" s="126"/>
      <c r="D4410" s="124"/>
      <c r="E4410" s="121">
        <f t="shared" si="138"/>
        <v>0</v>
      </c>
      <c r="F4410" s="125">
        <f t="shared" si="139"/>
        <v>0</v>
      </c>
      <c r="G4410" s="123"/>
    </row>
    <row r="4411" spans="2:7" x14ac:dyDescent="0.2">
      <c r="B4411" s="124"/>
      <c r="C4411" s="126"/>
      <c r="D4411" s="124"/>
      <c r="E4411" s="121">
        <f t="shared" si="138"/>
        <v>0</v>
      </c>
      <c r="F4411" s="125">
        <f t="shared" si="139"/>
        <v>0</v>
      </c>
      <c r="G4411" s="123"/>
    </row>
    <row r="4412" spans="2:7" x14ac:dyDescent="0.2">
      <c r="B4412" s="124"/>
      <c r="C4412" s="126"/>
      <c r="D4412" s="124"/>
      <c r="E4412" s="121">
        <f t="shared" si="138"/>
        <v>0</v>
      </c>
      <c r="F4412" s="125">
        <f t="shared" si="139"/>
        <v>0</v>
      </c>
      <c r="G4412" s="123"/>
    </row>
    <row r="4413" spans="2:7" x14ac:dyDescent="0.2">
      <c r="B4413" s="124"/>
      <c r="C4413" s="126"/>
      <c r="D4413" s="124"/>
      <c r="E4413" s="121">
        <f t="shared" si="138"/>
        <v>0</v>
      </c>
      <c r="F4413" s="125">
        <f t="shared" si="139"/>
        <v>0</v>
      </c>
      <c r="G4413" s="123"/>
    </row>
    <row r="4414" spans="2:7" x14ac:dyDescent="0.2">
      <c r="B4414" s="124"/>
      <c r="C4414" s="126"/>
      <c r="D4414" s="124"/>
      <c r="E4414" s="121">
        <f t="shared" si="138"/>
        <v>0</v>
      </c>
      <c r="F4414" s="125">
        <f t="shared" si="139"/>
        <v>0</v>
      </c>
      <c r="G4414" s="123"/>
    </row>
    <row r="4415" spans="2:7" x14ac:dyDescent="0.2">
      <c r="B4415" s="124"/>
      <c r="C4415" s="126"/>
      <c r="D4415" s="124"/>
      <c r="E4415" s="121">
        <f t="shared" si="138"/>
        <v>0</v>
      </c>
      <c r="F4415" s="125">
        <f t="shared" si="139"/>
        <v>0</v>
      </c>
      <c r="G4415" s="123"/>
    </row>
    <row r="4416" spans="2:7" x14ac:dyDescent="0.2">
      <c r="B4416" s="124"/>
      <c r="C4416" s="126"/>
      <c r="D4416" s="124"/>
      <c r="E4416" s="121">
        <f t="shared" si="138"/>
        <v>0</v>
      </c>
      <c r="F4416" s="125">
        <f t="shared" si="139"/>
        <v>0</v>
      </c>
      <c r="G4416" s="123"/>
    </row>
    <row r="4417" spans="2:7" x14ac:dyDescent="0.2">
      <c r="B4417" s="124"/>
      <c r="C4417" s="126"/>
      <c r="D4417" s="124"/>
      <c r="E4417" s="121">
        <f t="shared" si="138"/>
        <v>0</v>
      </c>
      <c r="F4417" s="125">
        <f t="shared" si="139"/>
        <v>0</v>
      </c>
      <c r="G4417" s="123"/>
    </row>
    <row r="4418" spans="2:7" x14ac:dyDescent="0.2">
      <c r="B4418" s="124"/>
      <c r="C4418" s="126"/>
      <c r="D4418" s="124"/>
      <c r="E4418" s="121">
        <f t="shared" si="138"/>
        <v>0</v>
      </c>
      <c r="F4418" s="125">
        <f t="shared" si="139"/>
        <v>0</v>
      </c>
      <c r="G4418" s="123"/>
    </row>
    <row r="4419" spans="2:7" x14ac:dyDescent="0.2">
      <c r="B4419" s="124"/>
      <c r="C4419" s="126"/>
      <c r="D4419" s="124"/>
      <c r="E4419" s="121">
        <f t="shared" si="138"/>
        <v>0</v>
      </c>
      <c r="F4419" s="125">
        <f t="shared" si="139"/>
        <v>0</v>
      </c>
      <c r="G4419" s="123"/>
    </row>
    <row r="4420" spans="2:7" x14ac:dyDescent="0.2">
      <c r="B4420" s="124"/>
      <c r="C4420" s="126"/>
      <c r="D4420" s="124"/>
      <c r="E4420" s="121">
        <f t="shared" si="138"/>
        <v>0</v>
      </c>
      <c r="F4420" s="125">
        <f t="shared" si="139"/>
        <v>0</v>
      </c>
      <c r="G4420" s="123"/>
    </row>
    <row r="4421" spans="2:7" x14ac:dyDescent="0.2">
      <c r="B4421" s="124"/>
      <c r="C4421" s="126"/>
      <c r="D4421" s="124"/>
      <c r="E4421" s="121">
        <f t="shared" si="138"/>
        <v>0</v>
      </c>
      <c r="F4421" s="125">
        <f t="shared" si="139"/>
        <v>0</v>
      </c>
      <c r="G4421" s="123"/>
    </row>
    <row r="4422" spans="2:7" x14ac:dyDescent="0.2">
      <c r="B4422" s="124"/>
      <c r="C4422" s="126"/>
      <c r="D4422" s="124"/>
      <c r="E4422" s="121">
        <f t="shared" si="138"/>
        <v>0</v>
      </c>
      <c r="F4422" s="125">
        <f t="shared" si="139"/>
        <v>0</v>
      </c>
      <c r="G4422" s="123"/>
    </row>
    <row r="4423" spans="2:7" x14ac:dyDescent="0.2">
      <c r="B4423" s="124"/>
      <c r="C4423" s="126"/>
      <c r="D4423" s="124"/>
      <c r="E4423" s="121">
        <f t="shared" si="138"/>
        <v>0</v>
      </c>
      <c r="F4423" s="125">
        <f t="shared" si="139"/>
        <v>0</v>
      </c>
      <c r="G4423" s="123"/>
    </row>
    <row r="4424" spans="2:7" x14ac:dyDescent="0.2">
      <c r="B4424" s="124"/>
      <c r="C4424" s="126"/>
      <c r="D4424" s="124"/>
      <c r="E4424" s="121">
        <f t="shared" si="138"/>
        <v>0</v>
      </c>
      <c r="F4424" s="125">
        <f t="shared" si="139"/>
        <v>0</v>
      </c>
      <c r="G4424" s="123"/>
    </row>
    <row r="4425" spans="2:7" x14ac:dyDescent="0.2">
      <c r="B4425" s="124"/>
      <c r="C4425" s="126"/>
      <c r="D4425" s="124"/>
      <c r="E4425" s="121">
        <f t="shared" si="138"/>
        <v>0</v>
      </c>
      <c r="F4425" s="125">
        <f t="shared" si="139"/>
        <v>0</v>
      </c>
      <c r="G4425" s="123"/>
    </row>
    <row r="4426" spans="2:7" x14ac:dyDescent="0.2">
      <c r="B4426" s="124"/>
      <c r="C4426" s="126"/>
      <c r="D4426" s="124"/>
      <c r="E4426" s="121">
        <f t="shared" si="138"/>
        <v>0</v>
      </c>
      <c r="F4426" s="125">
        <f t="shared" si="139"/>
        <v>0</v>
      </c>
      <c r="G4426" s="123"/>
    </row>
    <row r="4427" spans="2:7" x14ac:dyDescent="0.2">
      <c r="B4427" s="124"/>
      <c r="C4427" s="126"/>
      <c r="D4427" s="124"/>
      <c r="E4427" s="121">
        <f t="shared" si="138"/>
        <v>0</v>
      </c>
      <c r="F4427" s="125">
        <f t="shared" si="139"/>
        <v>0</v>
      </c>
      <c r="G4427" s="123"/>
    </row>
    <row r="4428" spans="2:7" x14ac:dyDescent="0.2">
      <c r="B4428" s="124"/>
      <c r="C4428" s="126"/>
      <c r="D4428" s="124"/>
      <c r="E4428" s="121">
        <f t="shared" si="138"/>
        <v>0</v>
      </c>
      <c r="F4428" s="125">
        <f t="shared" si="139"/>
        <v>0</v>
      </c>
      <c r="G4428" s="123"/>
    </row>
    <row r="4429" spans="2:7" x14ac:dyDescent="0.2">
      <c r="B4429" s="124"/>
      <c r="C4429" s="126"/>
      <c r="D4429" s="124"/>
      <c r="E4429" s="121">
        <f t="shared" si="138"/>
        <v>0</v>
      </c>
      <c r="F4429" s="125">
        <f t="shared" si="139"/>
        <v>0</v>
      </c>
      <c r="G4429" s="123"/>
    </row>
    <row r="4430" spans="2:7" x14ac:dyDescent="0.2">
      <c r="B4430" s="124"/>
      <c r="C4430" s="126"/>
      <c r="D4430" s="124"/>
      <c r="E4430" s="121">
        <f t="shared" si="138"/>
        <v>0</v>
      </c>
      <c r="F4430" s="125">
        <f t="shared" si="139"/>
        <v>0</v>
      </c>
      <c r="G4430" s="123"/>
    </row>
    <row r="4431" spans="2:7" x14ac:dyDescent="0.2">
      <c r="B4431" s="124"/>
      <c r="C4431" s="126"/>
      <c r="D4431" s="124"/>
      <c r="E4431" s="121">
        <f t="shared" si="138"/>
        <v>0</v>
      </c>
      <c r="F4431" s="125">
        <f t="shared" si="139"/>
        <v>0</v>
      </c>
      <c r="G4431" s="123"/>
    </row>
    <row r="4432" spans="2:7" x14ac:dyDescent="0.2">
      <c r="B4432" s="124"/>
      <c r="C4432" s="126"/>
      <c r="D4432" s="124"/>
      <c r="E4432" s="121">
        <f t="shared" si="138"/>
        <v>0</v>
      </c>
      <c r="F4432" s="125">
        <f t="shared" si="139"/>
        <v>0</v>
      </c>
      <c r="G4432" s="123"/>
    </row>
    <row r="4433" spans="2:7" x14ac:dyDescent="0.2">
      <c r="B4433" s="124"/>
      <c r="C4433" s="126"/>
      <c r="D4433" s="124"/>
      <c r="E4433" s="121">
        <f t="shared" si="138"/>
        <v>0</v>
      </c>
      <c r="F4433" s="125">
        <f t="shared" si="139"/>
        <v>0</v>
      </c>
      <c r="G4433" s="123"/>
    </row>
    <row r="4434" spans="2:7" x14ac:dyDescent="0.2">
      <c r="B4434" s="124"/>
      <c r="C4434" s="126"/>
      <c r="D4434" s="124"/>
      <c r="E4434" s="121">
        <f t="shared" si="138"/>
        <v>0</v>
      </c>
      <c r="F4434" s="125">
        <f t="shared" si="139"/>
        <v>0</v>
      </c>
      <c r="G4434" s="123"/>
    </row>
    <row r="4435" spans="2:7" x14ac:dyDescent="0.2">
      <c r="B4435" s="124"/>
      <c r="C4435" s="126"/>
      <c r="D4435" s="124"/>
      <c r="E4435" s="121">
        <f t="shared" si="138"/>
        <v>0</v>
      </c>
      <c r="F4435" s="125">
        <f t="shared" si="139"/>
        <v>0</v>
      </c>
      <c r="G4435" s="123"/>
    </row>
    <row r="4436" spans="2:7" x14ac:dyDescent="0.2">
      <c r="B4436" s="124"/>
      <c r="C4436" s="126"/>
      <c r="D4436" s="124"/>
      <c r="E4436" s="121">
        <f t="shared" si="138"/>
        <v>0</v>
      </c>
      <c r="F4436" s="125">
        <f t="shared" si="139"/>
        <v>0</v>
      </c>
      <c r="G4436" s="123"/>
    </row>
    <row r="4437" spans="2:7" x14ac:dyDescent="0.2">
      <c r="B4437" s="124"/>
      <c r="C4437" s="126"/>
      <c r="D4437" s="124"/>
      <c r="E4437" s="121">
        <f t="shared" si="138"/>
        <v>0</v>
      </c>
      <c r="F4437" s="125">
        <f t="shared" si="139"/>
        <v>0</v>
      </c>
      <c r="G4437" s="123"/>
    </row>
    <row r="4438" spans="2:7" x14ac:dyDescent="0.2">
      <c r="B4438" s="124"/>
      <c r="C4438" s="126"/>
      <c r="D4438" s="124"/>
      <c r="E4438" s="121">
        <f t="shared" si="138"/>
        <v>0</v>
      </c>
      <c r="F4438" s="125">
        <f t="shared" si="139"/>
        <v>0</v>
      </c>
      <c r="G4438" s="123"/>
    </row>
    <row r="4439" spans="2:7" x14ac:dyDescent="0.2">
      <c r="B4439" s="124"/>
      <c r="C4439" s="126"/>
      <c r="D4439" s="124"/>
      <c r="E4439" s="121">
        <f t="shared" si="138"/>
        <v>0</v>
      </c>
      <c r="F4439" s="125">
        <f t="shared" si="139"/>
        <v>0</v>
      </c>
      <c r="G4439" s="123"/>
    </row>
    <row r="4440" spans="2:7" x14ac:dyDescent="0.2">
      <c r="B4440" s="124"/>
      <c r="C4440" s="126"/>
      <c r="D4440" s="124"/>
      <c r="E4440" s="121">
        <f t="shared" si="138"/>
        <v>0</v>
      </c>
      <c r="F4440" s="125">
        <f t="shared" si="139"/>
        <v>0</v>
      </c>
      <c r="G4440" s="123"/>
    </row>
    <row r="4441" spans="2:7" x14ac:dyDescent="0.2">
      <c r="B4441" s="124"/>
      <c r="C4441" s="126"/>
      <c r="D4441" s="124"/>
      <c r="E4441" s="121">
        <f t="shared" si="138"/>
        <v>0</v>
      </c>
      <c r="F4441" s="125">
        <f t="shared" si="139"/>
        <v>0</v>
      </c>
      <c r="G4441" s="123"/>
    </row>
    <row r="4442" spans="2:7" x14ac:dyDescent="0.2">
      <c r="B4442" s="124"/>
      <c r="C4442" s="126"/>
      <c r="D4442" s="124"/>
      <c r="E4442" s="121">
        <f t="shared" si="138"/>
        <v>0</v>
      </c>
      <c r="F4442" s="125">
        <f t="shared" si="139"/>
        <v>0</v>
      </c>
      <c r="G4442" s="123"/>
    </row>
    <row r="4443" spans="2:7" x14ac:dyDescent="0.2">
      <c r="B4443" s="124"/>
      <c r="C4443" s="126"/>
      <c r="D4443" s="124"/>
      <c r="E4443" s="121">
        <f t="shared" si="138"/>
        <v>0</v>
      </c>
      <c r="F4443" s="125">
        <f t="shared" si="139"/>
        <v>0</v>
      </c>
      <c r="G4443" s="123"/>
    </row>
    <row r="4444" spans="2:7" x14ac:dyDescent="0.2">
      <c r="B4444" s="124"/>
      <c r="C4444" s="126"/>
      <c r="D4444" s="124"/>
      <c r="E4444" s="121">
        <f t="shared" si="138"/>
        <v>0</v>
      </c>
      <c r="F4444" s="125">
        <f t="shared" si="139"/>
        <v>0</v>
      </c>
      <c r="G4444" s="123"/>
    </row>
    <row r="4445" spans="2:7" x14ac:dyDescent="0.2">
      <c r="B4445" s="124"/>
      <c r="C4445" s="126"/>
      <c r="D4445" s="124"/>
      <c r="E4445" s="121">
        <f t="shared" si="138"/>
        <v>0</v>
      </c>
      <c r="F4445" s="125">
        <f t="shared" si="139"/>
        <v>0</v>
      </c>
      <c r="G4445" s="123"/>
    </row>
    <row r="4446" spans="2:7" x14ac:dyDescent="0.2">
      <c r="B4446" s="124"/>
      <c r="C4446" s="126"/>
      <c r="D4446" s="124"/>
      <c r="E4446" s="121">
        <f t="shared" si="138"/>
        <v>0</v>
      </c>
      <c r="F4446" s="125">
        <f t="shared" si="139"/>
        <v>0</v>
      </c>
      <c r="G4446" s="123"/>
    </row>
    <row r="4447" spans="2:7" x14ac:dyDescent="0.2">
      <c r="B4447" s="124"/>
      <c r="C4447" s="126"/>
      <c r="D4447" s="124"/>
      <c r="E4447" s="121">
        <f t="shared" si="138"/>
        <v>0</v>
      </c>
      <c r="F4447" s="125">
        <f t="shared" si="139"/>
        <v>0</v>
      </c>
      <c r="G4447" s="123"/>
    </row>
    <row r="4448" spans="2:7" x14ac:dyDescent="0.2">
      <c r="B4448" s="124"/>
      <c r="C4448" s="126"/>
      <c r="D4448" s="124"/>
      <c r="E4448" s="121">
        <f t="shared" si="138"/>
        <v>0</v>
      </c>
      <c r="F4448" s="125">
        <f t="shared" si="139"/>
        <v>0</v>
      </c>
      <c r="G4448" s="123"/>
    </row>
    <row r="4449" spans="2:7" x14ac:dyDescent="0.2">
      <c r="B4449" s="124"/>
      <c r="C4449" s="126"/>
      <c r="D4449" s="124"/>
      <c r="E4449" s="121">
        <f t="shared" si="138"/>
        <v>0</v>
      </c>
      <c r="F4449" s="125">
        <f t="shared" si="139"/>
        <v>0</v>
      </c>
      <c r="G4449" s="123"/>
    </row>
    <row r="4450" spans="2:7" x14ac:dyDescent="0.2">
      <c r="B4450" s="124"/>
      <c r="C4450" s="126"/>
      <c r="D4450" s="124"/>
      <c r="E4450" s="121">
        <f t="shared" si="138"/>
        <v>0</v>
      </c>
      <c r="F4450" s="125">
        <f t="shared" si="139"/>
        <v>0</v>
      </c>
      <c r="G4450" s="123"/>
    </row>
    <row r="4451" spans="2:7" x14ac:dyDescent="0.2">
      <c r="B4451" s="124"/>
      <c r="C4451" s="126"/>
      <c r="D4451" s="124"/>
      <c r="E4451" s="121">
        <f t="shared" si="138"/>
        <v>0</v>
      </c>
      <c r="F4451" s="125">
        <f t="shared" si="139"/>
        <v>0</v>
      </c>
      <c r="G4451" s="123"/>
    </row>
    <row r="4452" spans="2:7" x14ac:dyDescent="0.2">
      <c r="B4452" s="124"/>
      <c r="C4452" s="126"/>
      <c r="D4452" s="124"/>
      <c r="E4452" s="121">
        <f t="shared" si="138"/>
        <v>0</v>
      </c>
      <c r="F4452" s="125">
        <f t="shared" si="139"/>
        <v>0</v>
      </c>
      <c r="G4452" s="123"/>
    </row>
    <row r="4453" spans="2:7" x14ac:dyDescent="0.2">
      <c r="B4453" s="124"/>
      <c r="C4453" s="126"/>
      <c r="D4453" s="124"/>
      <c r="E4453" s="121">
        <f t="shared" si="138"/>
        <v>0</v>
      </c>
      <c r="F4453" s="125">
        <f t="shared" si="139"/>
        <v>0</v>
      </c>
      <c r="G4453" s="123"/>
    </row>
    <row r="4454" spans="2:7" x14ac:dyDescent="0.2">
      <c r="B4454" s="124"/>
      <c r="C4454" s="126"/>
      <c r="D4454" s="124"/>
      <c r="E4454" s="121">
        <f t="shared" si="138"/>
        <v>0</v>
      </c>
      <c r="F4454" s="125">
        <f t="shared" si="139"/>
        <v>0</v>
      </c>
      <c r="G4454" s="123"/>
    </row>
    <row r="4455" spans="2:7" x14ac:dyDescent="0.2">
      <c r="B4455" s="124"/>
      <c r="C4455" s="126"/>
      <c r="D4455" s="124"/>
      <c r="E4455" s="121">
        <f t="shared" si="138"/>
        <v>0</v>
      </c>
      <c r="F4455" s="125">
        <f t="shared" si="139"/>
        <v>0</v>
      </c>
      <c r="G4455" s="123"/>
    </row>
    <row r="4456" spans="2:7" x14ac:dyDescent="0.2">
      <c r="B4456" s="124"/>
      <c r="C4456" s="126"/>
      <c r="D4456" s="124"/>
      <c r="E4456" s="121">
        <f t="shared" si="138"/>
        <v>0</v>
      </c>
      <c r="F4456" s="125">
        <f t="shared" si="139"/>
        <v>0</v>
      </c>
      <c r="G4456" s="123"/>
    </row>
    <row r="4457" spans="2:7" x14ac:dyDescent="0.2">
      <c r="B4457" s="124"/>
      <c r="C4457" s="126"/>
      <c r="D4457" s="124"/>
      <c r="E4457" s="121">
        <f t="shared" si="138"/>
        <v>0</v>
      </c>
      <c r="F4457" s="125">
        <f t="shared" si="139"/>
        <v>0</v>
      </c>
      <c r="G4457" s="123"/>
    </row>
    <row r="4458" spans="2:7" x14ac:dyDescent="0.2">
      <c r="B4458" s="124"/>
      <c r="C4458" s="126"/>
      <c r="D4458" s="124"/>
      <c r="E4458" s="121">
        <f t="shared" si="138"/>
        <v>0</v>
      </c>
      <c r="F4458" s="125">
        <f t="shared" si="139"/>
        <v>0</v>
      </c>
      <c r="G4458" s="123"/>
    </row>
    <row r="4459" spans="2:7" x14ac:dyDescent="0.2">
      <c r="B4459" s="124"/>
      <c r="C4459" s="126"/>
      <c r="D4459" s="124"/>
      <c r="E4459" s="121">
        <f t="shared" si="138"/>
        <v>0</v>
      </c>
      <c r="F4459" s="125">
        <f t="shared" si="139"/>
        <v>0</v>
      </c>
      <c r="G4459" s="123"/>
    </row>
    <row r="4460" spans="2:7" x14ac:dyDescent="0.2">
      <c r="B4460" s="124"/>
      <c r="C4460" s="126"/>
      <c r="D4460" s="124"/>
      <c r="E4460" s="121">
        <f t="shared" si="138"/>
        <v>0</v>
      </c>
      <c r="F4460" s="125">
        <f t="shared" si="139"/>
        <v>0</v>
      </c>
      <c r="G4460" s="123"/>
    </row>
    <row r="4461" spans="2:7" x14ac:dyDescent="0.2">
      <c r="B4461" s="124"/>
      <c r="C4461" s="126"/>
      <c r="D4461" s="124"/>
      <c r="E4461" s="121">
        <f t="shared" si="138"/>
        <v>0</v>
      </c>
      <c r="F4461" s="125">
        <f t="shared" si="139"/>
        <v>0</v>
      </c>
      <c r="G4461" s="123"/>
    </row>
    <row r="4462" spans="2:7" x14ac:dyDescent="0.2">
      <c r="B4462" s="124"/>
      <c r="C4462" s="126"/>
      <c r="D4462" s="124"/>
      <c r="E4462" s="121">
        <f t="shared" si="138"/>
        <v>0</v>
      </c>
      <c r="F4462" s="125">
        <f t="shared" si="139"/>
        <v>0</v>
      </c>
      <c r="G4462" s="123"/>
    </row>
    <row r="4463" spans="2:7" x14ac:dyDescent="0.2">
      <c r="B4463" s="124"/>
      <c r="C4463" s="126"/>
      <c r="D4463" s="124"/>
      <c r="E4463" s="121">
        <f t="shared" si="138"/>
        <v>0</v>
      </c>
      <c r="F4463" s="125">
        <f t="shared" si="139"/>
        <v>0</v>
      </c>
      <c r="G4463" s="123"/>
    </row>
    <row r="4464" spans="2:7" x14ac:dyDescent="0.2">
      <c r="B4464" s="124"/>
      <c r="C4464" s="126"/>
      <c r="D4464" s="124"/>
      <c r="E4464" s="121">
        <f t="shared" si="138"/>
        <v>0</v>
      </c>
      <c r="F4464" s="125">
        <f t="shared" si="139"/>
        <v>0</v>
      </c>
      <c r="G4464" s="123"/>
    </row>
    <row r="4465" spans="2:7" x14ac:dyDescent="0.2">
      <c r="B4465" s="124"/>
      <c r="C4465" s="126"/>
      <c r="D4465" s="124"/>
      <c r="E4465" s="121">
        <f t="shared" si="138"/>
        <v>0</v>
      </c>
      <c r="F4465" s="125">
        <f t="shared" si="139"/>
        <v>0</v>
      </c>
      <c r="G4465" s="123"/>
    </row>
    <row r="4466" spans="2:7" x14ac:dyDescent="0.2">
      <c r="B4466" s="124"/>
      <c r="C4466" s="126"/>
      <c r="D4466" s="124"/>
      <c r="E4466" s="121">
        <f t="shared" si="138"/>
        <v>0</v>
      </c>
      <c r="F4466" s="125">
        <f t="shared" si="139"/>
        <v>0</v>
      </c>
      <c r="G4466" s="123"/>
    </row>
    <row r="4467" spans="2:7" x14ac:dyDescent="0.2">
      <c r="B4467" s="124"/>
      <c r="C4467" s="126"/>
      <c r="D4467" s="124"/>
      <c r="E4467" s="121">
        <f t="shared" si="138"/>
        <v>0</v>
      </c>
      <c r="F4467" s="125">
        <f t="shared" si="139"/>
        <v>0</v>
      </c>
      <c r="G4467" s="123"/>
    </row>
    <row r="4468" spans="2:7" x14ac:dyDescent="0.2">
      <c r="B4468" s="124"/>
      <c r="C4468" s="126"/>
      <c r="D4468" s="124"/>
      <c r="E4468" s="121">
        <f t="shared" si="138"/>
        <v>0</v>
      </c>
      <c r="F4468" s="125">
        <f t="shared" si="139"/>
        <v>0</v>
      </c>
      <c r="G4468" s="123"/>
    </row>
    <row r="4469" spans="2:7" x14ac:dyDescent="0.2">
      <c r="B4469" s="124"/>
      <c r="C4469" s="126"/>
      <c r="D4469" s="124"/>
      <c r="E4469" s="121">
        <f t="shared" ref="E4469:E4532" si="140">IFERROR(VLOOKUP(C4469,GILookup,2,FALSE),0)</f>
        <v>0</v>
      </c>
      <c r="F4469" s="125">
        <f t="shared" ref="F4469:F4532" si="141">SUM(E4469*D4469)</f>
        <v>0</v>
      </c>
      <c r="G4469" s="123"/>
    </row>
    <row r="4470" spans="2:7" x14ac:dyDescent="0.2">
      <c r="B4470" s="124"/>
      <c r="C4470" s="126"/>
      <c r="D4470" s="124"/>
      <c r="E4470" s="121">
        <f t="shared" si="140"/>
        <v>0</v>
      </c>
      <c r="F4470" s="125">
        <f t="shared" si="141"/>
        <v>0</v>
      </c>
      <c r="G4470" s="123"/>
    </row>
    <row r="4471" spans="2:7" x14ac:dyDescent="0.2">
      <c r="B4471" s="124"/>
      <c r="C4471" s="126"/>
      <c r="D4471" s="124"/>
      <c r="E4471" s="121">
        <f t="shared" si="140"/>
        <v>0</v>
      </c>
      <c r="F4471" s="125">
        <f t="shared" si="141"/>
        <v>0</v>
      </c>
      <c r="G4471" s="123"/>
    </row>
    <row r="4472" spans="2:7" x14ac:dyDescent="0.2">
      <c r="B4472" s="124"/>
      <c r="C4472" s="126"/>
      <c r="D4472" s="124"/>
      <c r="E4472" s="121">
        <f t="shared" si="140"/>
        <v>0</v>
      </c>
      <c r="F4472" s="125">
        <f t="shared" si="141"/>
        <v>0</v>
      </c>
      <c r="G4472" s="123"/>
    </row>
    <row r="4473" spans="2:7" x14ac:dyDescent="0.2">
      <c r="B4473" s="124"/>
      <c r="C4473" s="126"/>
      <c r="D4473" s="124"/>
      <c r="E4473" s="121">
        <f t="shared" si="140"/>
        <v>0</v>
      </c>
      <c r="F4473" s="125">
        <f t="shared" si="141"/>
        <v>0</v>
      </c>
      <c r="G4473" s="123"/>
    </row>
    <row r="4474" spans="2:7" x14ac:dyDescent="0.2">
      <c r="B4474" s="124"/>
      <c r="C4474" s="126"/>
      <c r="D4474" s="124"/>
      <c r="E4474" s="121">
        <f t="shared" si="140"/>
        <v>0</v>
      </c>
      <c r="F4474" s="125">
        <f t="shared" si="141"/>
        <v>0</v>
      </c>
      <c r="G4474" s="123"/>
    </row>
    <row r="4475" spans="2:7" x14ac:dyDescent="0.2">
      <c r="B4475" s="124"/>
      <c r="C4475" s="126"/>
      <c r="D4475" s="124"/>
      <c r="E4475" s="121">
        <f t="shared" si="140"/>
        <v>0</v>
      </c>
      <c r="F4475" s="125">
        <f t="shared" si="141"/>
        <v>0</v>
      </c>
      <c r="G4475" s="123"/>
    </row>
    <row r="4476" spans="2:7" x14ac:dyDescent="0.2">
      <c r="B4476" s="124"/>
      <c r="C4476" s="126"/>
      <c r="D4476" s="124"/>
      <c r="E4476" s="121">
        <f t="shared" si="140"/>
        <v>0</v>
      </c>
      <c r="F4476" s="125">
        <f t="shared" si="141"/>
        <v>0</v>
      </c>
      <c r="G4476" s="123"/>
    </row>
    <row r="4477" spans="2:7" x14ac:dyDescent="0.2">
      <c r="B4477" s="124"/>
      <c r="C4477" s="126"/>
      <c r="D4477" s="124"/>
      <c r="E4477" s="121">
        <f t="shared" si="140"/>
        <v>0</v>
      </c>
      <c r="F4477" s="125">
        <f t="shared" si="141"/>
        <v>0</v>
      </c>
      <c r="G4477" s="123"/>
    </row>
    <row r="4478" spans="2:7" x14ac:dyDescent="0.2">
      <c r="B4478" s="124"/>
      <c r="C4478" s="126"/>
      <c r="D4478" s="124"/>
      <c r="E4478" s="121">
        <f t="shared" si="140"/>
        <v>0</v>
      </c>
      <c r="F4478" s="125">
        <f t="shared" si="141"/>
        <v>0</v>
      </c>
      <c r="G4478" s="123"/>
    </row>
    <row r="4479" spans="2:7" x14ac:dyDescent="0.2">
      <c r="B4479" s="124"/>
      <c r="C4479" s="126"/>
      <c r="D4479" s="124"/>
      <c r="E4479" s="121">
        <f t="shared" si="140"/>
        <v>0</v>
      </c>
      <c r="F4479" s="125">
        <f t="shared" si="141"/>
        <v>0</v>
      </c>
      <c r="G4479" s="123"/>
    </row>
    <row r="4480" spans="2:7" x14ac:dyDescent="0.2">
      <c r="B4480" s="124"/>
      <c r="C4480" s="126"/>
      <c r="D4480" s="124"/>
      <c r="E4480" s="121">
        <f t="shared" si="140"/>
        <v>0</v>
      </c>
      <c r="F4480" s="125">
        <f t="shared" si="141"/>
        <v>0</v>
      </c>
      <c r="G4480" s="123"/>
    </row>
    <row r="4481" spans="2:7" x14ac:dyDescent="0.2">
      <c r="B4481" s="124"/>
      <c r="C4481" s="126"/>
      <c r="D4481" s="124"/>
      <c r="E4481" s="121">
        <f t="shared" si="140"/>
        <v>0</v>
      </c>
      <c r="F4481" s="125">
        <f t="shared" si="141"/>
        <v>0</v>
      </c>
      <c r="G4481" s="123"/>
    </row>
    <row r="4482" spans="2:7" x14ac:dyDescent="0.2">
      <c r="B4482" s="124"/>
      <c r="C4482" s="126"/>
      <c r="D4482" s="124"/>
      <c r="E4482" s="121">
        <f t="shared" si="140"/>
        <v>0</v>
      </c>
      <c r="F4482" s="125">
        <f t="shared" si="141"/>
        <v>0</v>
      </c>
      <c r="G4482" s="123"/>
    </row>
    <row r="4483" spans="2:7" x14ac:dyDescent="0.2">
      <c r="B4483" s="124"/>
      <c r="C4483" s="126"/>
      <c r="D4483" s="124"/>
      <c r="E4483" s="121">
        <f t="shared" si="140"/>
        <v>0</v>
      </c>
      <c r="F4483" s="125">
        <f t="shared" si="141"/>
        <v>0</v>
      </c>
      <c r="G4483" s="123"/>
    </row>
    <row r="4484" spans="2:7" x14ac:dyDescent="0.2">
      <c r="B4484" s="124"/>
      <c r="C4484" s="126"/>
      <c r="D4484" s="124"/>
      <c r="E4484" s="121">
        <f t="shared" si="140"/>
        <v>0</v>
      </c>
      <c r="F4484" s="125">
        <f t="shared" si="141"/>
        <v>0</v>
      </c>
      <c r="G4484" s="123"/>
    </row>
    <row r="4485" spans="2:7" x14ac:dyDescent="0.2">
      <c r="B4485" s="124"/>
      <c r="C4485" s="126"/>
      <c r="D4485" s="124"/>
      <c r="E4485" s="121">
        <f t="shared" si="140"/>
        <v>0</v>
      </c>
      <c r="F4485" s="125">
        <f t="shared" si="141"/>
        <v>0</v>
      </c>
      <c r="G4485" s="123"/>
    </row>
    <row r="4486" spans="2:7" x14ac:dyDescent="0.2">
      <c r="B4486" s="124"/>
      <c r="C4486" s="126"/>
      <c r="D4486" s="124"/>
      <c r="E4486" s="121">
        <f t="shared" si="140"/>
        <v>0</v>
      </c>
      <c r="F4486" s="125">
        <f t="shared" si="141"/>
        <v>0</v>
      </c>
      <c r="G4486" s="123"/>
    </row>
    <row r="4487" spans="2:7" x14ac:dyDescent="0.2">
      <c r="B4487" s="124"/>
      <c r="C4487" s="126"/>
      <c r="D4487" s="124"/>
      <c r="E4487" s="121">
        <f t="shared" si="140"/>
        <v>0</v>
      </c>
      <c r="F4487" s="125">
        <f t="shared" si="141"/>
        <v>0</v>
      </c>
      <c r="G4487" s="123"/>
    </row>
    <row r="4488" spans="2:7" x14ac:dyDescent="0.2">
      <c r="B4488" s="124"/>
      <c r="C4488" s="126"/>
      <c r="D4488" s="124"/>
      <c r="E4488" s="121">
        <f t="shared" si="140"/>
        <v>0</v>
      </c>
      <c r="F4488" s="125">
        <f t="shared" si="141"/>
        <v>0</v>
      </c>
      <c r="G4488" s="123"/>
    </row>
    <row r="4489" spans="2:7" x14ac:dyDescent="0.2">
      <c r="B4489" s="124"/>
      <c r="C4489" s="126"/>
      <c r="D4489" s="124"/>
      <c r="E4489" s="121">
        <f t="shared" si="140"/>
        <v>0</v>
      </c>
      <c r="F4489" s="125">
        <f t="shared" si="141"/>
        <v>0</v>
      </c>
      <c r="G4489" s="123"/>
    </row>
    <row r="4490" spans="2:7" x14ac:dyDescent="0.2">
      <c r="B4490" s="124"/>
      <c r="C4490" s="126"/>
      <c r="D4490" s="124"/>
      <c r="E4490" s="121">
        <f t="shared" si="140"/>
        <v>0</v>
      </c>
      <c r="F4490" s="125">
        <f t="shared" si="141"/>
        <v>0</v>
      </c>
      <c r="G4490" s="123"/>
    </row>
    <row r="4491" spans="2:7" x14ac:dyDescent="0.2">
      <c r="B4491" s="124"/>
      <c r="C4491" s="126"/>
      <c r="D4491" s="124"/>
      <c r="E4491" s="121">
        <f t="shared" si="140"/>
        <v>0</v>
      </c>
      <c r="F4491" s="125">
        <f t="shared" si="141"/>
        <v>0</v>
      </c>
      <c r="G4491" s="123"/>
    </row>
    <row r="4492" spans="2:7" x14ac:dyDescent="0.2">
      <c r="B4492" s="124"/>
      <c r="C4492" s="126"/>
      <c r="D4492" s="124"/>
      <c r="E4492" s="121">
        <f t="shared" si="140"/>
        <v>0</v>
      </c>
      <c r="F4492" s="125">
        <f t="shared" si="141"/>
        <v>0</v>
      </c>
      <c r="G4492" s="123"/>
    </row>
    <row r="4493" spans="2:7" x14ac:dyDescent="0.2">
      <c r="B4493" s="124"/>
      <c r="C4493" s="126"/>
      <c r="D4493" s="124"/>
      <c r="E4493" s="121">
        <f t="shared" si="140"/>
        <v>0</v>
      </c>
      <c r="F4493" s="125">
        <f t="shared" si="141"/>
        <v>0</v>
      </c>
      <c r="G4493" s="123"/>
    </row>
    <row r="4494" spans="2:7" x14ac:dyDescent="0.2">
      <c r="B4494" s="124"/>
      <c r="C4494" s="126"/>
      <c r="D4494" s="124"/>
      <c r="E4494" s="121">
        <f t="shared" si="140"/>
        <v>0</v>
      </c>
      <c r="F4494" s="125">
        <f t="shared" si="141"/>
        <v>0</v>
      </c>
      <c r="G4494" s="123"/>
    </row>
    <row r="4495" spans="2:7" x14ac:dyDescent="0.2">
      <c r="B4495" s="124"/>
      <c r="C4495" s="126"/>
      <c r="D4495" s="124"/>
      <c r="E4495" s="121">
        <f t="shared" si="140"/>
        <v>0</v>
      </c>
      <c r="F4495" s="125">
        <f t="shared" si="141"/>
        <v>0</v>
      </c>
      <c r="G4495" s="123"/>
    </row>
    <row r="4496" spans="2:7" x14ac:dyDescent="0.2">
      <c r="B4496" s="124"/>
      <c r="C4496" s="126"/>
      <c r="D4496" s="124"/>
      <c r="E4496" s="121">
        <f t="shared" si="140"/>
        <v>0</v>
      </c>
      <c r="F4496" s="125">
        <f t="shared" si="141"/>
        <v>0</v>
      </c>
      <c r="G4496" s="123"/>
    </row>
    <row r="4497" spans="2:7" x14ac:dyDescent="0.2">
      <c r="B4497" s="124"/>
      <c r="C4497" s="126"/>
      <c r="D4497" s="124"/>
      <c r="E4497" s="121">
        <f t="shared" si="140"/>
        <v>0</v>
      </c>
      <c r="F4497" s="125">
        <f t="shared" si="141"/>
        <v>0</v>
      </c>
      <c r="G4497" s="123"/>
    </row>
    <row r="4498" spans="2:7" x14ac:dyDescent="0.2">
      <c r="B4498" s="124"/>
      <c r="C4498" s="126"/>
      <c r="D4498" s="124"/>
      <c r="E4498" s="121">
        <f t="shared" si="140"/>
        <v>0</v>
      </c>
      <c r="F4498" s="125">
        <f t="shared" si="141"/>
        <v>0</v>
      </c>
      <c r="G4498" s="123"/>
    </row>
    <row r="4499" spans="2:7" x14ac:dyDescent="0.2">
      <c r="B4499" s="124"/>
      <c r="C4499" s="126"/>
      <c r="D4499" s="124"/>
      <c r="E4499" s="121">
        <f t="shared" si="140"/>
        <v>0</v>
      </c>
      <c r="F4499" s="125">
        <f t="shared" si="141"/>
        <v>0</v>
      </c>
      <c r="G4499" s="123"/>
    </row>
    <row r="4500" spans="2:7" x14ac:dyDescent="0.2">
      <c r="B4500" s="124"/>
      <c r="C4500" s="126"/>
      <c r="D4500" s="124"/>
      <c r="E4500" s="121">
        <f t="shared" si="140"/>
        <v>0</v>
      </c>
      <c r="F4500" s="125">
        <f t="shared" si="141"/>
        <v>0</v>
      </c>
      <c r="G4500" s="123"/>
    </row>
    <row r="4501" spans="2:7" x14ac:dyDescent="0.2">
      <c r="B4501" s="124"/>
      <c r="C4501" s="126"/>
      <c r="D4501" s="124"/>
      <c r="E4501" s="121">
        <f t="shared" si="140"/>
        <v>0</v>
      </c>
      <c r="F4501" s="125">
        <f t="shared" si="141"/>
        <v>0</v>
      </c>
      <c r="G4501" s="123"/>
    </row>
    <row r="4502" spans="2:7" x14ac:dyDescent="0.2">
      <c r="B4502" s="124"/>
      <c r="C4502" s="126"/>
      <c r="D4502" s="124"/>
      <c r="E4502" s="121">
        <f t="shared" si="140"/>
        <v>0</v>
      </c>
      <c r="F4502" s="125">
        <f t="shared" si="141"/>
        <v>0</v>
      </c>
      <c r="G4502" s="123"/>
    </row>
    <row r="4503" spans="2:7" x14ac:dyDescent="0.2">
      <c r="B4503" s="124"/>
      <c r="C4503" s="126"/>
      <c r="D4503" s="124"/>
      <c r="E4503" s="121">
        <f t="shared" si="140"/>
        <v>0</v>
      </c>
      <c r="F4503" s="125">
        <f t="shared" si="141"/>
        <v>0</v>
      </c>
      <c r="G4503" s="123"/>
    </row>
    <row r="4504" spans="2:7" x14ac:dyDescent="0.2">
      <c r="B4504" s="124"/>
      <c r="C4504" s="126"/>
      <c r="D4504" s="124"/>
      <c r="E4504" s="121">
        <f t="shared" si="140"/>
        <v>0</v>
      </c>
      <c r="F4504" s="125">
        <f t="shared" si="141"/>
        <v>0</v>
      </c>
      <c r="G4504" s="123"/>
    </row>
    <row r="4505" spans="2:7" x14ac:dyDescent="0.2">
      <c r="B4505" s="124"/>
      <c r="C4505" s="126"/>
      <c r="D4505" s="124"/>
      <c r="E4505" s="121">
        <f t="shared" si="140"/>
        <v>0</v>
      </c>
      <c r="F4505" s="125">
        <f t="shared" si="141"/>
        <v>0</v>
      </c>
      <c r="G4505" s="123"/>
    </row>
    <row r="4506" spans="2:7" x14ac:dyDescent="0.2">
      <c r="B4506" s="124"/>
      <c r="C4506" s="126"/>
      <c r="D4506" s="124"/>
      <c r="E4506" s="121">
        <f t="shared" si="140"/>
        <v>0</v>
      </c>
      <c r="F4506" s="125">
        <f t="shared" si="141"/>
        <v>0</v>
      </c>
      <c r="G4506" s="123"/>
    </row>
    <row r="4507" spans="2:7" x14ac:dyDescent="0.2">
      <c r="B4507" s="124"/>
      <c r="C4507" s="126"/>
      <c r="D4507" s="124"/>
      <c r="E4507" s="121">
        <f t="shared" si="140"/>
        <v>0</v>
      </c>
      <c r="F4507" s="125">
        <f t="shared" si="141"/>
        <v>0</v>
      </c>
      <c r="G4507" s="123"/>
    </row>
    <row r="4508" spans="2:7" x14ac:dyDescent="0.2">
      <c r="B4508" s="124"/>
      <c r="C4508" s="126"/>
      <c r="D4508" s="124"/>
      <c r="E4508" s="121">
        <f t="shared" si="140"/>
        <v>0</v>
      </c>
      <c r="F4508" s="125">
        <f t="shared" si="141"/>
        <v>0</v>
      </c>
      <c r="G4508" s="123"/>
    </row>
    <row r="4509" spans="2:7" x14ac:dyDescent="0.2">
      <c r="B4509" s="124"/>
      <c r="C4509" s="126"/>
      <c r="D4509" s="124"/>
      <c r="E4509" s="121">
        <f t="shared" si="140"/>
        <v>0</v>
      </c>
      <c r="F4509" s="125">
        <f t="shared" si="141"/>
        <v>0</v>
      </c>
      <c r="G4509" s="123"/>
    </row>
    <row r="4510" spans="2:7" x14ac:dyDescent="0.2">
      <c r="B4510" s="124"/>
      <c r="C4510" s="126"/>
      <c r="D4510" s="124"/>
      <c r="E4510" s="121">
        <f t="shared" si="140"/>
        <v>0</v>
      </c>
      <c r="F4510" s="125">
        <f t="shared" si="141"/>
        <v>0</v>
      </c>
      <c r="G4510" s="123"/>
    </row>
    <row r="4511" spans="2:7" x14ac:dyDescent="0.2">
      <c r="B4511" s="124"/>
      <c r="C4511" s="126"/>
      <c r="D4511" s="124"/>
      <c r="E4511" s="121">
        <f t="shared" si="140"/>
        <v>0</v>
      </c>
      <c r="F4511" s="125">
        <f t="shared" si="141"/>
        <v>0</v>
      </c>
      <c r="G4511" s="123"/>
    </row>
    <row r="4512" spans="2:7" x14ac:dyDescent="0.2">
      <c r="B4512" s="124"/>
      <c r="C4512" s="126"/>
      <c r="D4512" s="124"/>
      <c r="E4512" s="121">
        <f t="shared" si="140"/>
        <v>0</v>
      </c>
      <c r="F4512" s="125">
        <f t="shared" si="141"/>
        <v>0</v>
      </c>
      <c r="G4512" s="123"/>
    </row>
    <row r="4513" spans="2:7" x14ac:dyDescent="0.2">
      <c r="B4513" s="124"/>
      <c r="C4513" s="126"/>
      <c r="D4513" s="124"/>
      <c r="E4513" s="121">
        <f t="shared" si="140"/>
        <v>0</v>
      </c>
      <c r="F4513" s="125">
        <f t="shared" si="141"/>
        <v>0</v>
      </c>
      <c r="G4513" s="123"/>
    </row>
    <row r="4514" spans="2:7" x14ac:dyDescent="0.2">
      <c r="B4514" s="124"/>
      <c r="C4514" s="126"/>
      <c r="D4514" s="124"/>
      <c r="E4514" s="121">
        <f t="shared" si="140"/>
        <v>0</v>
      </c>
      <c r="F4514" s="125">
        <f t="shared" si="141"/>
        <v>0</v>
      </c>
      <c r="G4514" s="123"/>
    </row>
    <row r="4515" spans="2:7" x14ac:dyDescent="0.2">
      <c r="B4515" s="124"/>
      <c r="C4515" s="126"/>
      <c r="D4515" s="124"/>
      <c r="E4515" s="121">
        <f t="shared" si="140"/>
        <v>0</v>
      </c>
      <c r="F4515" s="125">
        <f t="shared" si="141"/>
        <v>0</v>
      </c>
      <c r="G4515" s="123"/>
    </row>
    <row r="4516" spans="2:7" x14ac:dyDescent="0.2">
      <c r="B4516" s="124"/>
      <c r="C4516" s="126"/>
      <c r="D4516" s="124"/>
      <c r="E4516" s="121">
        <f t="shared" si="140"/>
        <v>0</v>
      </c>
      <c r="F4516" s="125">
        <f t="shared" si="141"/>
        <v>0</v>
      </c>
      <c r="G4516" s="123"/>
    </row>
    <row r="4517" spans="2:7" x14ac:dyDescent="0.2">
      <c r="B4517" s="124"/>
      <c r="C4517" s="126"/>
      <c r="D4517" s="124"/>
      <c r="E4517" s="121">
        <f t="shared" si="140"/>
        <v>0</v>
      </c>
      <c r="F4517" s="125">
        <f t="shared" si="141"/>
        <v>0</v>
      </c>
      <c r="G4517" s="123"/>
    </row>
    <row r="4518" spans="2:7" x14ac:dyDescent="0.2">
      <c r="B4518" s="124"/>
      <c r="C4518" s="126"/>
      <c r="D4518" s="124"/>
      <c r="E4518" s="121">
        <f t="shared" si="140"/>
        <v>0</v>
      </c>
      <c r="F4518" s="125">
        <f t="shared" si="141"/>
        <v>0</v>
      </c>
      <c r="G4518" s="123"/>
    </row>
    <row r="4519" spans="2:7" x14ac:dyDescent="0.2">
      <c r="B4519" s="124"/>
      <c r="C4519" s="126"/>
      <c r="D4519" s="124"/>
      <c r="E4519" s="121">
        <f t="shared" si="140"/>
        <v>0</v>
      </c>
      <c r="F4519" s="125">
        <f t="shared" si="141"/>
        <v>0</v>
      </c>
      <c r="G4519" s="123"/>
    </row>
    <row r="4520" spans="2:7" x14ac:dyDescent="0.2">
      <c r="B4520" s="124"/>
      <c r="C4520" s="126"/>
      <c r="D4520" s="124"/>
      <c r="E4520" s="121">
        <f t="shared" si="140"/>
        <v>0</v>
      </c>
      <c r="F4520" s="125">
        <f t="shared" si="141"/>
        <v>0</v>
      </c>
      <c r="G4520" s="123"/>
    </row>
    <row r="4521" spans="2:7" x14ac:dyDescent="0.2">
      <c r="B4521" s="124"/>
      <c r="C4521" s="126"/>
      <c r="D4521" s="124"/>
      <c r="E4521" s="121">
        <f t="shared" si="140"/>
        <v>0</v>
      </c>
      <c r="F4521" s="125">
        <f t="shared" si="141"/>
        <v>0</v>
      </c>
      <c r="G4521" s="123"/>
    </row>
    <row r="4522" spans="2:7" x14ac:dyDescent="0.2">
      <c r="B4522" s="124"/>
      <c r="C4522" s="126"/>
      <c r="D4522" s="124"/>
      <c r="E4522" s="121">
        <f t="shared" si="140"/>
        <v>0</v>
      </c>
      <c r="F4522" s="125">
        <f t="shared" si="141"/>
        <v>0</v>
      </c>
      <c r="G4522" s="123"/>
    </row>
    <row r="4523" spans="2:7" x14ac:dyDescent="0.2">
      <c r="B4523" s="124"/>
      <c r="C4523" s="126"/>
      <c r="D4523" s="124"/>
      <c r="E4523" s="121">
        <f t="shared" si="140"/>
        <v>0</v>
      </c>
      <c r="F4523" s="125">
        <f t="shared" si="141"/>
        <v>0</v>
      </c>
      <c r="G4523" s="123"/>
    </row>
    <row r="4524" spans="2:7" x14ac:dyDescent="0.2">
      <c r="B4524" s="124"/>
      <c r="C4524" s="126"/>
      <c r="D4524" s="124"/>
      <c r="E4524" s="121">
        <f t="shared" si="140"/>
        <v>0</v>
      </c>
      <c r="F4524" s="125">
        <f t="shared" si="141"/>
        <v>0</v>
      </c>
      <c r="G4524" s="123"/>
    </row>
    <row r="4525" spans="2:7" x14ac:dyDescent="0.2">
      <c r="B4525" s="124"/>
      <c r="C4525" s="126"/>
      <c r="D4525" s="124"/>
      <c r="E4525" s="121">
        <f t="shared" si="140"/>
        <v>0</v>
      </c>
      <c r="F4525" s="125">
        <f t="shared" si="141"/>
        <v>0</v>
      </c>
      <c r="G4525" s="123"/>
    </row>
    <row r="4526" spans="2:7" x14ac:dyDescent="0.2">
      <c r="B4526" s="124"/>
      <c r="C4526" s="126"/>
      <c r="D4526" s="124"/>
      <c r="E4526" s="121">
        <f t="shared" si="140"/>
        <v>0</v>
      </c>
      <c r="F4526" s="125">
        <f t="shared" si="141"/>
        <v>0</v>
      </c>
      <c r="G4526" s="123"/>
    </row>
    <row r="4527" spans="2:7" x14ac:dyDescent="0.2">
      <c r="B4527" s="124"/>
      <c r="C4527" s="126"/>
      <c r="D4527" s="124"/>
      <c r="E4527" s="121">
        <f t="shared" si="140"/>
        <v>0</v>
      </c>
      <c r="F4527" s="125">
        <f t="shared" si="141"/>
        <v>0</v>
      </c>
      <c r="G4527" s="123"/>
    </row>
    <row r="4528" spans="2:7" x14ac:dyDescent="0.2">
      <c r="B4528" s="124"/>
      <c r="C4528" s="126"/>
      <c r="D4528" s="124"/>
      <c r="E4528" s="121">
        <f t="shared" si="140"/>
        <v>0</v>
      </c>
      <c r="F4528" s="125">
        <f t="shared" si="141"/>
        <v>0</v>
      </c>
      <c r="G4528" s="123"/>
    </row>
    <row r="4529" spans="2:7" x14ac:dyDescent="0.2">
      <c r="B4529" s="124"/>
      <c r="C4529" s="126"/>
      <c r="D4529" s="124"/>
      <c r="E4529" s="121">
        <f t="shared" si="140"/>
        <v>0</v>
      </c>
      <c r="F4529" s="125">
        <f t="shared" si="141"/>
        <v>0</v>
      </c>
      <c r="G4529" s="123"/>
    </row>
    <row r="4530" spans="2:7" x14ac:dyDescent="0.2">
      <c r="B4530" s="124"/>
      <c r="C4530" s="126"/>
      <c r="D4530" s="124"/>
      <c r="E4530" s="121">
        <f t="shared" si="140"/>
        <v>0</v>
      </c>
      <c r="F4530" s="125">
        <f t="shared" si="141"/>
        <v>0</v>
      </c>
      <c r="G4530" s="123"/>
    </row>
    <row r="4531" spans="2:7" x14ac:dyDescent="0.2">
      <c r="B4531" s="124"/>
      <c r="C4531" s="126"/>
      <c r="D4531" s="124"/>
      <c r="E4531" s="121">
        <f t="shared" si="140"/>
        <v>0</v>
      </c>
      <c r="F4531" s="125">
        <f t="shared" si="141"/>
        <v>0</v>
      </c>
      <c r="G4531" s="123"/>
    </row>
    <row r="4532" spans="2:7" x14ac:dyDescent="0.2">
      <c r="B4532" s="124"/>
      <c r="C4532" s="126"/>
      <c r="D4532" s="124"/>
      <c r="E4532" s="121">
        <f t="shared" si="140"/>
        <v>0</v>
      </c>
      <c r="F4532" s="125">
        <f t="shared" si="141"/>
        <v>0</v>
      </c>
      <c r="G4532" s="123"/>
    </row>
    <row r="4533" spans="2:7" x14ac:dyDescent="0.2">
      <c r="B4533" s="124"/>
      <c r="C4533" s="126"/>
      <c r="D4533" s="124"/>
      <c r="E4533" s="121">
        <f t="shared" ref="E4533:E4596" si="142">IFERROR(VLOOKUP(C4533,GILookup,2,FALSE),0)</f>
        <v>0</v>
      </c>
      <c r="F4533" s="125">
        <f t="shared" ref="F4533:F4596" si="143">SUM(E4533*D4533)</f>
        <v>0</v>
      </c>
      <c r="G4533" s="123"/>
    </row>
    <row r="4534" spans="2:7" x14ac:dyDescent="0.2">
      <c r="B4534" s="124"/>
      <c r="C4534" s="126"/>
      <c r="D4534" s="124"/>
      <c r="E4534" s="121">
        <f t="shared" si="142"/>
        <v>0</v>
      </c>
      <c r="F4534" s="125">
        <f t="shared" si="143"/>
        <v>0</v>
      </c>
      <c r="G4534" s="123"/>
    </row>
    <row r="4535" spans="2:7" x14ac:dyDescent="0.2">
      <c r="B4535" s="124"/>
      <c r="C4535" s="126"/>
      <c r="D4535" s="124"/>
      <c r="E4535" s="121">
        <f t="shared" si="142"/>
        <v>0</v>
      </c>
      <c r="F4535" s="125">
        <f t="shared" si="143"/>
        <v>0</v>
      </c>
      <c r="G4535" s="123"/>
    </row>
    <row r="4536" spans="2:7" x14ac:dyDescent="0.2">
      <c r="B4536" s="124"/>
      <c r="C4536" s="126"/>
      <c r="D4536" s="124"/>
      <c r="E4536" s="121">
        <f t="shared" si="142"/>
        <v>0</v>
      </c>
      <c r="F4536" s="125">
        <f t="shared" si="143"/>
        <v>0</v>
      </c>
      <c r="G4536" s="123"/>
    </row>
    <row r="4537" spans="2:7" x14ac:dyDescent="0.2">
      <c r="B4537" s="124"/>
      <c r="C4537" s="126"/>
      <c r="D4537" s="124"/>
      <c r="E4537" s="121">
        <f t="shared" si="142"/>
        <v>0</v>
      </c>
      <c r="F4537" s="125">
        <f t="shared" si="143"/>
        <v>0</v>
      </c>
      <c r="G4537" s="123"/>
    </row>
    <row r="4538" spans="2:7" x14ac:dyDescent="0.2">
      <c r="B4538" s="124"/>
      <c r="C4538" s="126"/>
      <c r="D4538" s="124"/>
      <c r="E4538" s="121">
        <f t="shared" si="142"/>
        <v>0</v>
      </c>
      <c r="F4538" s="125">
        <f t="shared" si="143"/>
        <v>0</v>
      </c>
      <c r="G4538" s="123"/>
    </row>
    <row r="4539" spans="2:7" x14ac:dyDescent="0.2">
      <c r="B4539" s="124"/>
      <c r="C4539" s="126"/>
      <c r="D4539" s="124"/>
      <c r="E4539" s="121">
        <f t="shared" si="142"/>
        <v>0</v>
      </c>
      <c r="F4539" s="125">
        <f t="shared" si="143"/>
        <v>0</v>
      </c>
      <c r="G4539" s="123"/>
    </row>
    <row r="4540" spans="2:7" x14ac:dyDescent="0.2">
      <c r="B4540" s="124"/>
      <c r="C4540" s="126"/>
      <c r="D4540" s="124"/>
      <c r="E4540" s="121">
        <f t="shared" si="142"/>
        <v>0</v>
      </c>
      <c r="F4540" s="125">
        <f t="shared" si="143"/>
        <v>0</v>
      </c>
      <c r="G4540" s="123"/>
    </row>
    <row r="4541" spans="2:7" x14ac:dyDescent="0.2">
      <c r="B4541" s="124"/>
      <c r="C4541" s="126"/>
      <c r="D4541" s="124"/>
      <c r="E4541" s="121">
        <f t="shared" si="142"/>
        <v>0</v>
      </c>
      <c r="F4541" s="125">
        <f t="shared" si="143"/>
        <v>0</v>
      </c>
      <c r="G4541" s="123"/>
    </row>
    <row r="4542" spans="2:7" x14ac:dyDescent="0.2">
      <c r="B4542" s="124"/>
      <c r="C4542" s="126"/>
      <c r="D4542" s="124"/>
      <c r="E4542" s="121">
        <f t="shared" si="142"/>
        <v>0</v>
      </c>
      <c r="F4542" s="125">
        <f t="shared" si="143"/>
        <v>0</v>
      </c>
      <c r="G4542" s="123"/>
    </row>
    <row r="4543" spans="2:7" x14ac:dyDescent="0.2">
      <c r="B4543" s="124"/>
      <c r="C4543" s="126"/>
      <c r="D4543" s="124"/>
      <c r="E4543" s="121">
        <f t="shared" si="142"/>
        <v>0</v>
      </c>
      <c r="F4543" s="125">
        <f t="shared" si="143"/>
        <v>0</v>
      </c>
      <c r="G4543" s="123"/>
    </row>
    <row r="4544" spans="2:7" x14ac:dyDescent="0.2">
      <c r="B4544" s="124"/>
      <c r="C4544" s="126"/>
      <c r="D4544" s="124"/>
      <c r="E4544" s="121">
        <f t="shared" si="142"/>
        <v>0</v>
      </c>
      <c r="F4544" s="125">
        <f t="shared" si="143"/>
        <v>0</v>
      </c>
      <c r="G4544" s="123"/>
    </row>
    <row r="4545" spans="2:7" x14ac:dyDescent="0.2">
      <c r="B4545" s="124"/>
      <c r="C4545" s="126"/>
      <c r="D4545" s="124"/>
      <c r="E4545" s="121">
        <f t="shared" si="142"/>
        <v>0</v>
      </c>
      <c r="F4545" s="125">
        <f t="shared" si="143"/>
        <v>0</v>
      </c>
      <c r="G4545" s="123"/>
    </row>
    <row r="4546" spans="2:7" x14ac:dyDescent="0.2">
      <c r="B4546" s="124"/>
      <c r="C4546" s="126"/>
      <c r="D4546" s="124"/>
      <c r="E4546" s="121">
        <f t="shared" si="142"/>
        <v>0</v>
      </c>
      <c r="F4546" s="125">
        <f t="shared" si="143"/>
        <v>0</v>
      </c>
      <c r="G4546" s="123"/>
    </row>
    <row r="4547" spans="2:7" x14ac:dyDescent="0.2">
      <c r="B4547" s="124"/>
      <c r="C4547" s="126"/>
      <c r="D4547" s="124"/>
      <c r="E4547" s="121">
        <f t="shared" si="142"/>
        <v>0</v>
      </c>
      <c r="F4547" s="125">
        <f t="shared" si="143"/>
        <v>0</v>
      </c>
      <c r="G4547" s="123"/>
    </row>
    <row r="4548" spans="2:7" x14ac:dyDescent="0.2">
      <c r="B4548" s="124"/>
      <c r="C4548" s="126"/>
      <c r="D4548" s="124"/>
      <c r="E4548" s="121">
        <f t="shared" si="142"/>
        <v>0</v>
      </c>
      <c r="F4548" s="125">
        <f t="shared" si="143"/>
        <v>0</v>
      </c>
      <c r="G4548" s="123"/>
    </row>
    <row r="4549" spans="2:7" x14ac:dyDescent="0.2">
      <c r="B4549" s="124"/>
      <c r="C4549" s="126"/>
      <c r="D4549" s="124"/>
      <c r="E4549" s="121">
        <f t="shared" si="142"/>
        <v>0</v>
      </c>
      <c r="F4549" s="125">
        <f t="shared" si="143"/>
        <v>0</v>
      </c>
      <c r="G4549" s="123"/>
    </row>
    <row r="4550" spans="2:7" x14ac:dyDescent="0.2">
      <c r="B4550" s="124"/>
      <c r="C4550" s="126"/>
      <c r="D4550" s="124"/>
      <c r="E4550" s="121">
        <f t="shared" si="142"/>
        <v>0</v>
      </c>
      <c r="F4550" s="125">
        <f t="shared" si="143"/>
        <v>0</v>
      </c>
      <c r="G4550" s="123"/>
    </row>
    <row r="4551" spans="2:7" x14ac:dyDescent="0.2">
      <c r="B4551" s="124"/>
      <c r="C4551" s="126"/>
      <c r="D4551" s="124"/>
      <c r="E4551" s="121">
        <f t="shared" si="142"/>
        <v>0</v>
      </c>
      <c r="F4551" s="125">
        <f t="shared" si="143"/>
        <v>0</v>
      </c>
      <c r="G4551" s="123"/>
    </row>
    <row r="4552" spans="2:7" x14ac:dyDescent="0.2">
      <c r="B4552" s="124"/>
      <c r="C4552" s="126"/>
      <c r="D4552" s="124"/>
      <c r="E4552" s="121">
        <f t="shared" si="142"/>
        <v>0</v>
      </c>
      <c r="F4552" s="125">
        <f t="shared" si="143"/>
        <v>0</v>
      </c>
      <c r="G4552" s="123"/>
    </row>
    <row r="4553" spans="2:7" x14ac:dyDescent="0.2">
      <c r="B4553" s="124"/>
      <c r="C4553" s="126"/>
      <c r="D4553" s="124"/>
      <c r="E4553" s="121">
        <f t="shared" si="142"/>
        <v>0</v>
      </c>
      <c r="F4553" s="125">
        <f t="shared" si="143"/>
        <v>0</v>
      </c>
      <c r="G4553" s="123"/>
    </row>
    <row r="4554" spans="2:7" x14ac:dyDescent="0.2">
      <c r="B4554" s="124"/>
      <c r="C4554" s="126"/>
      <c r="D4554" s="124"/>
      <c r="E4554" s="121">
        <f t="shared" si="142"/>
        <v>0</v>
      </c>
      <c r="F4554" s="125">
        <f t="shared" si="143"/>
        <v>0</v>
      </c>
      <c r="G4554" s="123"/>
    </row>
    <row r="4555" spans="2:7" x14ac:dyDescent="0.2">
      <c r="B4555" s="124"/>
      <c r="C4555" s="126"/>
      <c r="D4555" s="124"/>
      <c r="E4555" s="121">
        <f t="shared" si="142"/>
        <v>0</v>
      </c>
      <c r="F4555" s="125">
        <f t="shared" si="143"/>
        <v>0</v>
      </c>
      <c r="G4555" s="123"/>
    </row>
    <row r="4556" spans="2:7" x14ac:dyDescent="0.2">
      <c r="B4556" s="124"/>
      <c r="C4556" s="126"/>
      <c r="D4556" s="124"/>
      <c r="E4556" s="121">
        <f t="shared" si="142"/>
        <v>0</v>
      </c>
      <c r="F4556" s="125">
        <f t="shared" si="143"/>
        <v>0</v>
      </c>
      <c r="G4556" s="123"/>
    </row>
    <row r="4557" spans="2:7" x14ac:dyDescent="0.2">
      <c r="B4557" s="124"/>
      <c r="C4557" s="126"/>
      <c r="D4557" s="124"/>
      <c r="E4557" s="121">
        <f t="shared" si="142"/>
        <v>0</v>
      </c>
      <c r="F4557" s="125">
        <f t="shared" si="143"/>
        <v>0</v>
      </c>
      <c r="G4557" s="123"/>
    </row>
    <row r="4558" spans="2:7" x14ac:dyDescent="0.2">
      <c r="B4558" s="124"/>
      <c r="C4558" s="126"/>
      <c r="D4558" s="124"/>
      <c r="E4558" s="121">
        <f t="shared" si="142"/>
        <v>0</v>
      </c>
      <c r="F4558" s="125">
        <f t="shared" si="143"/>
        <v>0</v>
      </c>
      <c r="G4558" s="123"/>
    </row>
    <row r="4559" spans="2:7" x14ac:dyDescent="0.2">
      <c r="B4559" s="124"/>
      <c r="C4559" s="126"/>
      <c r="D4559" s="124"/>
      <c r="E4559" s="121">
        <f t="shared" si="142"/>
        <v>0</v>
      </c>
      <c r="F4559" s="125">
        <f t="shared" si="143"/>
        <v>0</v>
      </c>
      <c r="G4559" s="123"/>
    </row>
    <row r="4560" spans="2:7" x14ac:dyDescent="0.2">
      <c r="B4560" s="124"/>
      <c r="C4560" s="126"/>
      <c r="D4560" s="124"/>
      <c r="E4560" s="121">
        <f t="shared" si="142"/>
        <v>0</v>
      </c>
      <c r="F4560" s="125">
        <f t="shared" si="143"/>
        <v>0</v>
      </c>
      <c r="G4560" s="123"/>
    </row>
    <row r="4561" spans="2:7" x14ac:dyDescent="0.2">
      <c r="B4561" s="124"/>
      <c r="C4561" s="126"/>
      <c r="D4561" s="124"/>
      <c r="E4561" s="121">
        <f t="shared" si="142"/>
        <v>0</v>
      </c>
      <c r="F4561" s="125">
        <f t="shared" si="143"/>
        <v>0</v>
      </c>
      <c r="G4561" s="123"/>
    </row>
    <row r="4562" spans="2:7" x14ac:dyDescent="0.2">
      <c r="B4562" s="124"/>
      <c r="C4562" s="126"/>
      <c r="D4562" s="124"/>
      <c r="E4562" s="121">
        <f t="shared" si="142"/>
        <v>0</v>
      </c>
      <c r="F4562" s="125">
        <f t="shared" si="143"/>
        <v>0</v>
      </c>
      <c r="G4562" s="123"/>
    </row>
    <row r="4563" spans="2:7" x14ac:dyDescent="0.2">
      <c r="B4563" s="124"/>
      <c r="C4563" s="126"/>
      <c r="D4563" s="124"/>
      <c r="E4563" s="121">
        <f t="shared" si="142"/>
        <v>0</v>
      </c>
      <c r="F4563" s="125">
        <f t="shared" si="143"/>
        <v>0</v>
      </c>
      <c r="G4563" s="123"/>
    </row>
    <row r="4564" spans="2:7" x14ac:dyDescent="0.2">
      <c r="B4564" s="124"/>
      <c r="C4564" s="126"/>
      <c r="D4564" s="124"/>
      <c r="E4564" s="121">
        <f t="shared" si="142"/>
        <v>0</v>
      </c>
      <c r="F4564" s="125">
        <f t="shared" si="143"/>
        <v>0</v>
      </c>
      <c r="G4564" s="123"/>
    </row>
    <row r="4565" spans="2:7" x14ac:dyDescent="0.2">
      <c r="B4565" s="124"/>
      <c r="C4565" s="126"/>
      <c r="D4565" s="124"/>
      <c r="E4565" s="121">
        <f t="shared" si="142"/>
        <v>0</v>
      </c>
      <c r="F4565" s="125">
        <f t="shared" si="143"/>
        <v>0</v>
      </c>
      <c r="G4565" s="123"/>
    </row>
    <row r="4566" spans="2:7" x14ac:dyDescent="0.2">
      <c r="B4566" s="124"/>
      <c r="C4566" s="126"/>
      <c r="D4566" s="124"/>
      <c r="E4566" s="121">
        <f t="shared" si="142"/>
        <v>0</v>
      </c>
      <c r="F4566" s="125">
        <f t="shared" si="143"/>
        <v>0</v>
      </c>
      <c r="G4566" s="123"/>
    </row>
    <row r="4567" spans="2:7" x14ac:dyDescent="0.2">
      <c r="B4567" s="124"/>
      <c r="C4567" s="126"/>
      <c r="D4567" s="124"/>
      <c r="E4567" s="121">
        <f t="shared" si="142"/>
        <v>0</v>
      </c>
      <c r="F4567" s="125">
        <f t="shared" si="143"/>
        <v>0</v>
      </c>
      <c r="G4567" s="123"/>
    </row>
    <row r="4568" spans="2:7" x14ac:dyDescent="0.2">
      <c r="B4568" s="124"/>
      <c r="C4568" s="126"/>
      <c r="D4568" s="124"/>
      <c r="E4568" s="121">
        <f t="shared" si="142"/>
        <v>0</v>
      </c>
      <c r="F4568" s="125">
        <f t="shared" si="143"/>
        <v>0</v>
      </c>
      <c r="G4568" s="123"/>
    </row>
    <row r="4569" spans="2:7" x14ac:dyDescent="0.2">
      <c r="B4569" s="124"/>
      <c r="C4569" s="126"/>
      <c r="D4569" s="124"/>
      <c r="E4569" s="121">
        <f t="shared" si="142"/>
        <v>0</v>
      </c>
      <c r="F4569" s="125">
        <f t="shared" si="143"/>
        <v>0</v>
      </c>
      <c r="G4569" s="123"/>
    </row>
    <row r="4570" spans="2:7" x14ac:dyDescent="0.2">
      <c r="B4570" s="124"/>
      <c r="C4570" s="126"/>
      <c r="D4570" s="124"/>
      <c r="E4570" s="121">
        <f t="shared" si="142"/>
        <v>0</v>
      </c>
      <c r="F4570" s="125">
        <f t="shared" si="143"/>
        <v>0</v>
      </c>
      <c r="G4570" s="123"/>
    </row>
    <row r="4571" spans="2:7" x14ac:dyDescent="0.2">
      <c r="B4571" s="124"/>
      <c r="C4571" s="126"/>
      <c r="D4571" s="124"/>
      <c r="E4571" s="121">
        <f t="shared" si="142"/>
        <v>0</v>
      </c>
      <c r="F4571" s="125">
        <f t="shared" si="143"/>
        <v>0</v>
      </c>
      <c r="G4571" s="123"/>
    </row>
    <row r="4572" spans="2:7" x14ac:dyDescent="0.2">
      <c r="B4572" s="124"/>
      <c r="C4572" s="126"/>
      <c r="D4572" s="124"/>
      <c r="E4572" s="121">
        <f t="shared" si="142"/>
        <v>0</v>
      </c>
      <c r="F4572" s="125">
        <f t="shared" si="143"/>
        <v>0</v>
      </c>
      <c r="G4572" s="123"/>
    </row>
    <row r="4573" spans="2:7" x14ac:dyDescent="0.2">
      <c r="B4573" s="124"/>
      <c r="C4573" s="126"/>
      <c r="D4573" s="124"/>
      <c r="E4573" s="121">
        <f t="shared" si="142"/>
        <v>0</v>
      </c>
      <c r="F4573" s="125">
        <f t="shared" si="143"/>
        <v>0</v>
      </c>
      <c r="G4573" s="123"/>
    </row>
    <row r="4574" spans="2:7" x14ac:dyDescent="0.2">
      <c r="B4574" s="124"/>
      <c r="C4574" s="126"/>
      <c r="D4574" s="124"/>
      <c r="E4574" s="121">
        <f t="shared" si="142"/>
        <v>0</v>
      </c>
      <c r="F4574" s="125">
        <f t="shared" si="143"/>
        <v>0</v>
      </c>
      <c r="G4574" s="123"/>
    </row>
    <row r="4575" spans="2:7" x14ac:dyDescent="0.2">
      <c r="B4575" s="124"/>
      <c r="C4575" s="126"/>
      <c r="D4575" s="124"/>
      <c r="E4575" s="121">
        <f t="shared" si="142"/>
        <v>0</v>
      </c>
      <c r="F4575" s="125">
        <f t="shared" si="143"/>
        <v>0</v>
      </c>
      <c r="G4575" s="123"/>
    </row>
    <row r="4576" spans="2:7" x14ac:dyDescent="0.2">
      <c r="B4576" s="124"/>
      <c r="C4576" s="126"/>
      <c r="D4576" s="124"/>
      <c r="E4576" s="121">
        <f t="shared" si="142"/>
        <v>0</v>
      </c>
      <c r="F4576" s="125">
        <f t="shared" si="143"/>
        <v>0</v>
      </c>
      <c r="G4576" s="123"/>
    </row>
    <row r="4577" spans="2:7" x14ac:dyDescent="0.2">
      <c r="B4577" s="124"/>
      <c r="C4577" s="126"/>
      <c r="D4577" s="124"/>
      <c r="E4577" s="121">
        <f t="shared" si="142"/>
        <v>0</v>
      </c>
      <c r="F4577" s="125">
        <f t="shared" si="143"/>
        <v>0</v>
      </c>
      <c r="G4577" s="123"/>
    </row>
    <row r="4578" spans="2:7" x14ac:dyDescent="0.2">
      <c r="B4578" s="124"/>
      <c r="C4578" s="126"/>
      <c r="D4578" s="124"/>
      <c r="E4578" s="121">
        <f t="shared" si="142"/>
        <v>0</v>
      </c>
      <c r="F4578" s="125">
        <f t="shared" si="143"/>
        <v>0</v>
      </c>
      <c r="G4578" s="123"/>
    </row>
    <row r="4579" spans="2:7" x14ac:dyDescent="0.2">
      <c r="B4579" s="124"/>
      <c r="C4579" s="126"/>
      <c r="D4579" s="124"/>
      <c r="E4579" s="121">
        <f t="shared" si="142"/>
        <v>0</v>
      </c>
      <c r="F4579" s="125">
        <f t="shared" si="143"/>
        <v>0</v>
      </c>
      <c r="G4579" s="123"/>
    </row>
    <row r="4580" spans="2:7" x14ac:dyDescent="0.2">
      <c r="B4580" s="124"/>
      <c r="C4580" s="126"/>
      <c r="D4580" s="124"/>
      <c r="E4580" s="121">
        <f t="shared" si="142"/>
        <v>0</v>
      </c>
      <c r="F4580" s="125">
        <f t="shared" si="143"/>
        <v>0</v>
      </c>
      <c r="G4580" s="123"/>
    </row>
    <row r="4581" spans="2:7" x14ac:dyDescent="0.2">
      <c r="B4581" s="124"/>
      <c r="C4581" s="126"/>
      <c r="D4581" s="124"/>
      <c r="E4581" s="121">
        <f t="shared" si="142"/>
        <v>0</v>
      </c>
      <c r="F4581" s="125">
        <f t="shared" si="143"/>
        <v>0</v>
      </c>
      <c r="G4581" s="123"/>
    </row>
    <row r="4582" spans="2:7" x14ac:dyDescent="0.2">
      <c r="B4582" s="124"/>
      <c r="C4582" s="126"/>
      <c r="D4582" s="124"/>
      <c r="E4582" s="121">
        <f t="shared" si="142"/>
        <v>0</v>
      </c>
      <c r="F4582" s="125">
        <f t="shared" si="143"/>
        <v>0</v>
      </c>
      <c r="G4582" s="123"/>
    </row>
    <row r="4583" spans="2:7" x14ac:dyDescent="0.2">
      <c r="B4583" s="124"/>
      <c r="C4583" s="126"/>
      <c r="D4583" s="124"/>
      <c r="E4583" s="121">
        <f t="shared" si="142"/>
        <v>0</v>
      </c>
      <c r="F4583" s="125">
        <f t="shared" si="143"/>
        <v>0</v>
      </c>
      <c r="G4583" s="123"/>
    </row>
    <row r="4584" spans="2:7" x14ac:dyDescent="0.2">
      <c r="B4584" s="124"/>
      <c r="C4584" s="126"/>
      <c r="D4584" s="124"/>
      <c r="E4584" s="121">
        <f t="shared" si="142"/>
        <v>0</v>
      </c>
      <c r="F4584" s="125">
        <f t="shared" si="143"/>
        <v>0</v>
      </c>
      <c r="G4584" s="123"/>
    </row>
    <row r="4585" spans="2:7" x14ac:dyDescent="0.2">
      <c r="B4585" s="124"/>
      <c r="C4585" s="126"/>
      <c r="D4585" s="124"/>
      <c r="E4585" s="121">
        <f t="shared" si="142"/>
        <v>0</v>
      </c>
      <c r="F4585" s="125">
        <f t="shared" si="143"/>
        <v>0</v>
      </c>
      <c r="G4585" s="123"/>
    </row>
    <row r="4586" spans="2:7" x14ac:dyDescent="0.2">
      <c r="B4586" s="124"/>
      <c r="C4586" s="126"/>
      <c r="D4586" s="124"/>
      <c r="E4586" s="121">
        <f t="shared" si="142"/>
        <v>0</v>
      </c>
      <c r="F4586" s="125">
        <f t="shared" si="143"/>
        <v>0</v>
      </c>
      <c r="G4586" s="123"/>
    </row>
    <row r="4587" spans="2:7" x14ac:dyDescent="0.2">
      <c r="B4587" s="124"/>
      <c r="C4587" s="126"/>
      <c r="D4587" s="124"/>
      <c r="E4587" s="121">
        <f t="shared" si="142"/>
        <v>0</v>
      </c>
      <c r="F4587" s="125">
        <f t="shared" si="143"/>
        <v>0</v>
      </c>
      <c r="G4587" s="123"/>
    </row>
    <row r="4588" spans="2:7" x14ac:dyDescent="0.2">
      <c r="B4588" s="124"/>
      <c r="C4588" s="126"/>
      <c r="D4588" s="124"/>
      <c r="E4588" s="121">
        <f t="shared" si="142"/>
        <v>0</v>
      </c>
      <c r="F4588" s="125">
        <f t="shared" si="143"/>
        <v>0</v>
      </c>
      <c r="G4588" s="123"/>
    </row>
    <row r="4589" spans="2:7" x14ac:dyDescent="0.2">
      <c r="B4589" s="124"/>
      <c r="C4589" s="126"/>
      <c r="D4589" s="124"/>
      <c r="E4589" s="121">
        <f t="shared" si="142"/>
        <v>0</v>
      </c>
      <c r="F4589" s="125">
        <f t="shared" si="143"/>
        <v>0</v>
      </c>
      <c r="G4589" s="123"/>
    </row>
    <row r="4590" spans="2:7" x14ac:dyDescent="0.2">
      <c r="B4590" s="124"/>
      <c r="C4590" s="126"/>
      <c r="D4590" s="124"/>
      <c r="E4590" s="121">
        <f t="shared" si="142"/>
        <v>0</v>
      </c>
      <c r="F4590" s="125">
        <f t="shared" si="143"/>
        <v>0</v>
      </c>
      <c r="G4590" s="123"/>
    </row>
    <row r="4591" spans="2:7" x14ac:dyDescent="0.2">
      <c r="B4591" s="124"/>
      <c r="C4591" s="126"/>
      <c r="D4591" s="124"/>
      <c r="E4591" s="121">
        <f t="shared" si="142"/>
        <v>0</v>
      </c>
      <c r="F4591" s="125">
        <f t="shared" si="143"/>
        <v>0</v>
      </c>
      <c r="G4591" s="123"/>
    </row>
    <row r="4592" spans="2:7" x14ac:dyDescent="0.2">
      <c r="B4592" s="124"/>
      <c r="C4592" s="126"/>
      <c r="D4592" s="124"/>
      <c r="E4592" s="121">
        <f t="shared" si="142"/>
        <v>0</v>
      </c>
      <c r="F4592" s="125">
        <f t="shared" si="143"/>
        <v>0</v>
      </c>
      <c r="G4592" s="123"/>
    </row>
    <row r="4593" spans="2:7" x14ac:dyDescent="0.2">
      <c r="B4593" s="124"/>
      <c r="C4593" s="126"/>
      <c r="D4593" s="124"/>
      <c r="E4593" s="121">
        <f t="shared" si="142"/>
        <v>0</v>
      </c>
      <c r="F4593" s="125">
        <f t="shared" si="143"/>
        <v>0</v>
      </c>
      <c r="G4593" s="123"/>
    </row>
    <row r="4594" spans="2:7" x14ac:dyDescent="0.2">
      <c r="B4594" s="124"/>
      <c r="C4594" s="126"/>
      <c r="D4594" s="124"/>
      <c r="E4594" s="121">
        <f t="shared" si="142"/>
        <v>0</v>
      </c>
      <c r="F4594" s="125">
        <f t="shared" si="143"/>
        <v>0</v>
      </c>
      <c r="G4594" s="123"/>
    </row>
    <row r="4595" spans="2:7" x14ac:dyDescent="0.2">
      <c r="B4595" s="124"/>
      <c r="C4595" s="126"/>
      <c r="D4595" s="124"/>
      <c r="E4595" s="121">
        <f t="shared" si="142"/>
        <v>0</v>
      </c>
      <c r="F4595" s="125">
        <f t="shared" si="143"/>
        <v>0</v>
      </c>
      <c r="G4595" s="123"/>
    </row>
    <row r="4596" spans="2:7" x14ac:dyDescent="0.2">
      <c r="B4596" s="124"/>
      <c r="C4596" s="126"/>
      <c r="D4596" s="124"/>
      <c r="E4596" s="121">
        <f t="shared" si="142"/>
        <v>0</v>
      </c>
      <c r="F4596" s="125">
        <f t="shared" si="143"/>
        <v>0</v>
      </c>
      <c r="G4596" s="123"/>
    </row>
    <row r="4597" spans="2:7" x14ac:dyDescent="0.2">
      <c r="B4597" s="124"/>
      <c r="C4597" s="126"/>
      <c r="D4597" s="124"/>
      <c r="E4597" s="121">
        <f t="shared" ref="E4597:E4660" si="144">IFERROR(VLOOKUP(C4597,GILookup,2,FALSE),0)</f>
        <v>0</v>
      </c>
      <c r="F4597" s="125">
        <f t="shared" ref="F4597:F4660" si="145">SUM(E4597*D4597)</f>
        <v>0</v>
      </c>
      <c r="G4597" s="123"/>
    </row>
    <row r="4598" spans="2:7" x14ac:dyDescent="0.2">
      <c r="B4598" s="124"/>
      <c r="C4598" s="126"/>
      <c r="D4598" s="124"/>
      <c r="E4598" s="121">
        <f t="shared" si="144"/>
        <v>0</v>
      </c>
      <c r="F4598" s="125">
        <f t="shared" si="145"/>
        <v>0</v>
      </c>
      <c r="G4598" s="123"/>
    </row>
    <row r="4599" spans="2:7" x14ac:dyDescent="0.2">
      <c r="B4599" s="124"/>
      <c r="C4599" s="126"/>
      <c r="D4599" s="124"/>
      <c r="E4599" s="121">
        <f t="shared" si="144"/>
        <v>0</v>
      </c>
      <c r="F4599" s="125">
        <f t="shared" si="145"/>
        <v>0</v>
      </c>
      <c r="G4599" s="123"/>
    </row>
    <row r="4600" spans="2:7" x14ac:dyDescent="0.2">
      <c r="B4600" s="124"/>
      <c r="C4600" s="126"/>
      <c r="D4600" s="124"/>
      <c r="E4600" s="121">
        <f t="shared" si="144"/>
        <v>0</v>
      </c>
      <c r="F4600" s="125">
        <f t="shared" si="145"/>
        <v>0</v>
      </c>
      <c r="G4600" s="123"/>
    </row>
    <row r="4601" spans="2:7" x14ac:dyDescent="0.2">
      <c r="B4601" s="124"/>
      <c r="C4601" s="126"/>
      <c r="D4601" s="124"/>
      <c r="E4601" s="121">
        <f t="shared" si="144"/>
        <v>0</v>
      </c>
      <c r="F4601" s="125">
        <f t="shared" si="145"/>
        <v>0</v>
      </c>
      <c r="G4601" s="123"/>
    </row>
    <row r="4602" spans="2:7" x14ac:dyDescent="0.2">
      <c r="B4602" s="124"/>
      <c r="C4602" s="126"/>
      <c r="D4602" s="124"/>
      <c r="E4602" s="121">
        <f t="shared" si="144"/>
        <v>0</v>
      </c>
      <c r="F4602" s="125">
        <f t="shared" si="145"/>
        <v>0</v>
      </c>
      <c r="G4602" s="123"/>
    </row>
    <row r="4603" spans="2:7" x14ac:dyDescent="0.2">
      <c r="B4603" s="124"/>
      <c r="C4603" s="126"/>
      <c r="D4603" s="124"/>
      <c r="E4603" s="121">
        <f t="shared" si="144"/>
        <v>0</v>
      </c>
      <c r="F4603" s="125">
        <f t="shared" si="145"/>
        <v>0</v>
      </c>
      <c r="G4603" s="123"/>
    </row>
    <row r="4604" spans="2:7" x14ac:dyDescent="0.2">
      <c r="B4604" s="124"/>
      <c r="C4604" s="126"/>
      <c r="D4604" s="124"/>
      <c r="E4604" s="121">
        <f t="shared" si="144"/>
        <v>0</v>
      </c>
      <c r="F4604" s="125">
        <f t="shared" si="145"/>
        <v>0</v>
      </c>
      <c r="G4604" s="123"/>
    </row>
    <row r="4605" spans="2:7" x14ac:dyDescent="0.2">
      <c r="B4605" s="124"/>
      <c r="C4605" s="126"/>
      <c r="D4605" s="124"/>
      <c r="E4605" s="121">
        <f t="shared" si="144"/>
        <v>0</v>
      </c>
      <c r="F4605" s="125">
        <f t="shared" si="145"/>
        <v>0</v>
      </c>
      <c r="G4605" s="123"/>
    </row>
    <row r="4606" spans="2:7" x14ac:dyDescent="0.2">
      <c r="B4606" s="124"/>
      <c r="C4606" s="126"/>
      <c r="D4606" s="124"/>
      <c r="E4606" s="121">
        <f t="shared" si="144"/>
        <v>0</v>
      </c>
      <c r="F4606" s="125">
        <f t="shared" si="145"/>
        <v>0</v>
      </c>
      <c r="G4606" s="123"/>
    </row>
    <row r="4607" spans="2:7" x14ac:dyDescent="0.2">
      <c r="B4607" s="124"/>
      <c r="C4607" s="126"/>
      <c r="D4607" s="124"/>
      <c r="E4607" s="121">
        <f t="shared" si="144"/>
        <v>0</v>
      </c>
      <c r="F4607" s="125">
        <f t="shared" si="145"/>
        <v>0</v>
      </c>
      <c r="G4607" s="123"/>
    </row>
    <row r="4608" spans="2:7" x14ac:dyDescent="0.2">
      <c r="B4608" s="124"/>
      <c r="C4608" s="126"/>
      <c r="D4608" s="124"/>
      <c r="E4608" s="121">
        <f t="shared" si="144"/>
        <v>0</v>
      </c>
      <c r="F4608" s="125">
        <f t="shared" si="145"/>
        <v>0</v>
      </c>
      <c r="G4608" s="123"/>
    </row>
    <row r="4609" spans="2:7" x14ac:dyDescent="0.2">
      <c r="B4609" s="124"/>
      <c r="C4609" s="126"/>
      <c r="D4609" s="124"/>
      <c r="E4609" s="121">
        <f t="shared" si="144"/>
        <v>0</v>
      </c>
      <c r="F4609" s="125">
        <f t="shared" si="145"/>
        <v>0</v>
      </c>
      <c r="G4609" s="123"/>
    </row>
    <row r="4610" spans="2:7" x14ac:dyDescent="0.2">
      <c r="B4610" s="124"/>
      <c r="C4610" s="126"/>
      <c r="D4610" s="124"/>
      <c r="E4610" s="121">
        <f t="shared" si="144"/>
        <v>0</v>
      </c>
      <c r="F4610" s="125">
        <f t="shared" si="145"/>
        <v>0</v>
      </c>
      <c r="G4610" s="123"/>
    </row>
    <row r="4611" spans="2:7" x14ac:dyDescent="0.2">
      <c r="B4611" s="124"/>
      <c r="C4611" s="126"/>
      <c r="D4611" s="124"/>
      <c r="E4611" s="121">
        <f t="shared" si="144"/>
        <v>0</v>
      </c>
      <c r="F4611" s="125">
        <f t="shared" si="145"/>
        <v>0</v>
      </c>
      <c r="G4611" s="123"/>
    </row>
    <row r="4612" spans="2:7" x14ac:dyDescent="0.2">
      <c r="B4612" s="124"/>
      <c r="C4612" s="126"/>
      <c r="D4612" s="124"/>
      <c r="E4612" s="121">
        <f t="shared" si="144"/>
        <v>0</v>
      </c>
      <c r="F4612" s="125">
        <f t="shared" si="145"/>
        <v>0</v>
      </c>
      <c r="G4612" s="123"/>
    </row>
    <row r="4613" spans="2:7" x14ac:dyDescent="0.2">
      <c r="B4613" s="124"/>
      <c r="C4613" s="126"/>
      <c r="D4613" s="124"/>
      <c r="E4613" s="121">
        <f t="shared" si="144"/>
        <v>0</v>
      </c>
      <c r="F4613" s="125">
        <f t="shared" si="145"/>
        <v>0</v>
      </c>
      <c r="G4613" s="123"/>
    </row>
    <row r="4614" spans="2:7" x14ac:dyDescent="0.2">
      <c r="B4614" s="124"/>
      <c r="C4614" s="126"/>
      <c r="D4614" s="124"/>
      <c r="E4614" s="121">
        <f t="shared" si="144"/>
        <v>0</v>
      </c>
      <c r="F4614" s="125">
        <f t="shared" si="145"/>
        <v>0</v>
      </c>
      <c r="G4614" s="123"/>
    </row>
    <row r="4615" spans="2:7" x14ac:dyDescent="0.2">
      <c r="B4615" s="124"/>
      <c r="C4615" s="126"/>
      <c r="D4615" s="124"/>
      <c r="E4615" s="121">
        <f t="shared" si="144"/>
        <v>0</v>
      </c>
      <c r="F4615" s="125">
        <f t="shared" si="145"/>
        <v>0</v>
      </c>
      <c r="G4615" s="123"/>
    </row>
    <row r="4616" spans="2:7" x14ac:dyDescent="0.2">
      <c r="B4616" s="124"/>
      <c r="C4616" s="126"/>
      <c r="D4616" s="124"/>
      <c r="E4616" s="121">
        <f t="shared" si="144"/>
        <v>0</v>
      </c>
      <c r="F4616" s="125">
        <f t="shared" si="145"/>
        <v>0</v>
      </c>
      <c r="G4616" s="123"/>
    </row>
    <row r="4617" spans="2:7" x14ac:dyDescent="0.2">
      <c r="B4617" s="124"/>
      <c r="C4617" s="126"/>
      <c r="D4617" s="124"/>
      <c r="E4617" s="121">
        <f t="shared" si="144"/>
        <v>0</v>
      </c>
      <c r="F4617" s="125">
        <f t="shared" si="145"/>
        <v>0</v>
      </c>
      <c r="G4617" s="123"/>
    </row>
    <row r="4618" spans="2:7" x14ac:dyDescent="0.2">
      <c r="B4618" s="124"/>
      <c r="C4618" s="126"/>
      <c r="D4618" s="124"/>
      <c r="E4618" s="121">
        <f t="shared" si="144"/>
        <v>0</v>
      </c>
      <c r="F4618" s="125">
        <f t="shared" si="145"/>
        <v>0</v>
      </c>
      <c r="G4618" s="123"/>
    </row>
    <row r="4619" spans="2:7" x14ac:dyDescent="0.2">
      <c r="B4619" s="124"/>
      <c r="C4619" s="126"/>
      <c r="D4619" s="124"/>
      <c r="E4619" s="121">
        <f t="shared" si="144"/>
        <v>0</v>
      </c>
      <c r="F4619" s="125">
        <f t="shared" si="145"/>
        <v>0</v>
      </c>
      <c r="G4619" s="123"/>
    </row>
    <row r="4620" spans="2:7" x14ac:dyDescent="0.2">
      <c r="B4620" s="124"/>
      <c r="C4620" s="126"/>
      <c r="D4620" s="124"/>
      <c r="E4620" s="121">
        <f t="shared" si="144"/>
        <v>0</v>
      </c>
      <c r="F4620" s="125">
        <f t="shared" si="145"/>
        <v>0</v>
      </c>
      <c r="G4620" s="123"/>
    </row>
    <row r="4621" spans="2:7" x14ac:dyDescent="0.2">
      <c r="B4621" s="124"/>
      <c r="C4621" s="126"/>
      <c r="D4621" s="124"/>
      <c r="E4621" s="121">
        <f t="shared" si="144"/>
        <v>0</v>
      </c>
      <c r="F4621" s="125">
        <f t="shared" si="145"/>
        <v>0</v>
      </c>
      <c r="G4621" s="123"/>
    </row>
    <row r="4622" spans="2:7" x14ac:dyDescent="0.2">
      <c r="B4622" s="124"/>
      <c r="C4622" s="126"/>
      <c r="D4622" s="124"/>
      <c r="E4622" s="121">
        <f t="shared" si="144"/>
        <v>0</v>
      </c>
      <c r="F4622" s="125">
        <f t="shared" si="145"/>
        <v>0</v>
      </c>
      <c r="G4622" s="123"/>
    </row>
    <row r="4623" spans="2:7" x14ac:dyDescent="0.2">
      <c r="B4623" s="124"/>
      <c r="C4623" s="126"/>
      <c r="D4623" s="124"/>
      <c r="E4623" s="121">
        <f t="shared" si="144"/>
        <v>0</v>
      </c>
      <c r="F4623" s="125">
        <f t="shared" si="145"/>
        <v>0</v>
      </c>
      <c r="G4623" s="123"/>
    </row>
    <row r="4624" spans="2:7" x14ac:dyDescent="0.2">
      <c r="B4624" s="124"/>
      <c r="C4624" s="126"/>
      <c r="D4624" s="124"/>
      <c r="E4624" s="121">
        <f t="shared" si="144"/>
        <v>0</v>
      </c>
      <c r="F4624" s="125">
        <f t="shared" si="145"/>
        <v>0</v>
      </c>
      <c r="G4624" s="123"/>
    </row>
    <row r="4625" spans="2:7" x14ac:dyDescent="0.2">
      <c r="B4625" s="124"/>
      <c r="C4625" s="126"/>
      <c r="D4625" s="124"/>
      <c r="E4625" s="121">
        <f t="shared" si="144"/>
        <v>0</v>
      </c>
      <c r="F4625" s="125">
        <f t="shared" si="145"/>
        <v>0</v>
      </c>
      <c r="G4625" s="123"/>
    </row>
    <row r="4626" spans="2:7" x14ac:dyDescent="0.2">
      <c r="B4626" s="124"/>
      <c r="C4626" s="126"/>
      <c r="D4626" s="124"/>
      <c r="E4626" s="121">
        <f t="shared" si="144"/>
        <v>0</v>
      </c>
      <c r="F4626" s="125">
        <f t="shared" si="145"/>
        <v>0</v>
      </c>
      <c r="G4626" s="123"/>
    </row>
    <row r="4627" spans="2:7" x14ac:dyDescent="0.2">
      <c r="B4627" s="124"/>
      <c r="C4627" s="126"/>
      <c r="D4627" s="124"/>
      <c r="E4627" s="121">
        <f t="shared" si="144"/>
        <v>0</v>
      </c>
      <c r="F4627" s="125">
        <f t="shared" si="145"/>
        <v>0</v>
      </c>
      <c r="G4627" s="123"/>
    </row>
    <row r="4628" spans="2:7" x14ac:dyDescent="0.2">
      <c r="B4628" s="124"/>
      <c r="C4628" s="126"/>
      <c r="D4628" s="124"/>
      <c r="E4628" s="121">
        <f t="shared" si="144"/>
        <v>0</v>
      </c>
      <c r="F4628" s="125">
        <f t="shared" si="145"/>
        <v>0</v>
      </c>
      <c r="G4628" s="123"/>
    </row>
    <row r="4629" spans="2:7" x14ac:dyDescent="0.2">
      <c r="B4629" s="124"/>
      <c r="C4629" s="126"/>
      <c r="D4629" s="124"/>
      <c r="E4629" s="121">
        <f t="shared" si="144"/>
        <v>0</v>
      </c>
      <c r="F4629" s="125">
        <f t="shared" si="145"/>
        <v>0</v>
      </c>
      <c r="G4629" s="123"/>
    </row>
    <row r="4630" spans="2:7" x14ac:dyDescent="0.2">
      <c r="B4630" s="124"/>
      <c r="C4630" s="126"/>
      <c r="D4630" s="124"/>
      <c r="E4630" s="121">
        <f t="shared" si="144"/>
        <v>0</v>
      </c>
      <c r="F4630" s="125">
        <f t="shared" si="145"/>
        <v>0</v>
      </c>
      <c r="G4630" s="123"/>
    </row>
    <row r="4631" spans="2:7" x14ac:dyDescent="0.2">
      <c r="B4631" s="124"/>
      <c r="C4631" s="126"/>
      <c r="D4631" s="124"/>
      <c r="E4631" s="121">
        <f t="shared" si="144"/>
        <v>0</v>
      </c>
      <c r="F4631" s="125">
        <f t="shared" si="145"/>
        <v>0</v>
      </c>
      <c r="G4631" s="123"/>
    </row>
    <row r="4632" spans="2:7" x14ac:dyDescent="0.2">
      <c r="B4632" s="124"/>
      <c r="C4632" s="126"/>
      <c r="D4632" s="124"/>
      <c r="E4632" s="121">
        <f t="shared" si="144"/>
        <v>0</v>
      </c>
      <c r="F4632" s="125">
        <f t="shared" si="145"/>
        <v>0</v>
      </c>
      <c r="G4632" s="123"/>
    </row>
    <row r="4633" spans="2:7" x14ac:dyDescent="0.2">
      <c r="B4633" s="124"/>
      <c r="C4633" s="126"/>
      <c r="D4633" s="124"/>
      <c r="E4633" s="121">
        <f t="shared" si="144"/>
        <v>0</v>
      </c>
      <c r="F4633" s="125">
        <f t="shared" si="145"/>
        <v>0</v>
      </c>
      <c r="G4633" s="123"/>
    </row>
    <row r="4634" spans="2:7" x14ac:dyDescent="0.2">
      <c r="B4634" s="124"/>
      <c r="C4634" s="126"/>
      <c r="D4634" s="124"/>
      <c r="E4634" s="121">
        <f t="shared" si="144"/>
        <v>0</v>
      </c>
      <c r="F4634" s="125">
        <f t="shared" si="145"/>
        <v>0</v>
      </c>
      <c r="G4634" s="123"/>
    </row>
    <row r="4635" spans="2:7" x14ac:dyDescent="0.2">
      <c r="B4635" s="124"/>
      <c r="C4635" s="126"/>
      <c r="D4635" s="124"/>
      <c r="E4635" s="121">
        <f t="shared" si="144"/>
        <v>0</v>
      </c>
      <c r="F4635" s="125">
        <f t="shared" si="145"/>
        <v>0</v>
      </c>
      <c r="G4635" s="123"/>
    </row>
    <row r="4636" spans="2:7" x14ac:dyDescent="0.2">
      <c r="B4636" s="124"/>
      <c r="C4636" s="126"/>
      <c r="D4636" s="124"/>
      <c r="E4636" s="121">
        <f t="shared" si="144"/>
        <v>0</v>
      </c>
      <c r="F4636" s="125">
        <f t="shared" si="145"/>
        <v>0</v>
      </c>
      <c r="G4636" s="123"/>
    </row>
    <row r="4637" spans="2:7" x14ac:dyDescent="0.2">
      <c r="B4637" s="124"/>
      <c r="C4637" s="126"/>
      <c r="D4637" s="124"/>
      <c r="E4637" s="121">
        <f t="shared" si="144"/>
        <v>0</v>
      </c>
      <c r="F4637" s="125">
        <f t="shared" si="145"/>
        <v>0</v>
      </c>
      <c r="G4637" s="123"/>
    </row>
    <row r="4638" spans="2:7" x14ac:dyDescent="0.2">
      <c r="B4638" s="124"/>
      <c r="C4638" s="126"/>
      <c r="D4638" s="124"/>
      <c r="E4638" s="121">
        <f t="shared" si="144"/>
        <v>0</v>
      </c>
      <c r="F4638" s="125">
        <f t="shared" si="145"/>
        <v>0</v>
      </c>
      <c r="G4638" s="123"/>
    </row>
    <row r="4639" spans="2:7" x14ac:dyDescent="0.2">
      <c r="B4639" s="124"/>
      <c r="C4639" s="126"/>
      <c r="D4639" s="124"/>
      <c r="E4639" s="121">
        <f t="shared" si="144"/>
        <v>0</v>
      </c>
      <c r="F4639" s="125">
        <f t="shared" si="145"/>
        <v>0</v>
      </c>
      <c r="G4639" s="123"/>
    </row>
    <row r="4640" spans="2:7" x14ac:dyDescent="0.2">
      <c r="B4640" s="124"/>
      <c r="C4640" s="126"/>
      <c r="D4640" s="124"/>
      <c r="E4640" s="121">
        <f t="shared" si="144"/>
        <v>0</v>
      </c>
      <c r="F4640" s="125">
        <f t="shared" si="145"/>
        <v>0</v>
      </c>
      <c r="G4640" s="123"/>
    </row>
    <row r="4641" spans="2:7" x14ac:dyDescent="0.2">
      <c r="B4641" s="124"/>
      <c r="C4641" s="126"/>
      <c r="D4641" s="124"/>
      <c r="E4641" s="121">
        <f t="shared" si="144"/>
        <v>0</v>
      </c>
      <c r="F4641" s="125">
        <f t="shared" si="145"/>
        <v>0</v>
      </c>
      <c r="G4641" s="123"/>
    </row>
    <row r="4642" spans="2:7" x14ac:dyDescent="0.2">
      <c r="B4642" s="124"/>
      <c r="C4642" s="126"/>
      <c r="D4642" s="124"/>
      <c r="E4642" s="121">
        <f t="shared" si="144"/>
        <v>0</v>
      </c>
      <c r="F4642" s="125">
        <f t="shared" si="145"/>
        <v>0</v>
      </c>
      <c r="G4642" s="123"/>
    </row>
    <row r="4643" spans="2:7" x14ac:dyDescent="0.2">
      <c r="B4643" s="124"/>
      <c r="C4643" s="126"/>
      <c r="D4643" s="124"/>
      <c r="E4643" s="121">
        <f t="shared" si="144"/>
        <v>0</v>
      </c>
      <c r="F4643" s="125">
        <f t="shared" si="145"/>
        <v>0</v>
      </c>
      <c r="G4643" s="123"/>
    </row>
    <row r="4644" spans="2:7" x14ac:dyDescent="0.2">
      <c r="B4644" s="124"/>
      <c r="C4644" s="126"/>
      <c r="D4644" s="124"/>
      <c r="E4644" s="121">
        <f t="shared" si="144"/>
        <v>0</v>
      </c>
      <c r="F4644" s="125">
        <f t="shared" si="145"/>
        <v>0</v>
      </c>
      <c r="G4644" s="123"/>
    </row>
    <row r="4645" spans="2:7" x14ac:dyDescent="0.2">
      <c r="B4645" s="124"/>
      <c r="C4645" s="126"/>
      <c r="D4645" s="124"/>
      <c r="E4645" s="121">
        <f t="shared" si="144"/>
        <v>0</v>
      </c>
      <c r="F4645" s="125">
        <f t="shared" si="145"/>
        <v>0</v>
      </c>
      <c r="G4645" s="123"/>
    </row>
    <row r="4646" spans="2:7" x14ac:dyDescent="0.2">
      <c r="B4646" s="124"/>
      <c r="C4646" s="126"/>
      <c r="D4646" s="124"/>
      <c r="E4646" s="121">
        <f t="shared" si="144"/>
        <v>0</v>
      </c>
      <c r="F4646" s="125">
        <f t="shared" si="145"/>
        <v>0</v>
      </c>
      <c r="G4646" s="123"/>
    </row>
    <row r="4647" spans="2:7" x14ac:dyDescent="0.2">
      <c r="B4647" s="124"/>
      <c r="C4647" s="126"/>
      <c r="D4647" s="124"/>
      <c r="E4647" s="121">
        <f t="shared" si="144"/>
        <v>0</v>
      </c>
      <c r="F4647" s="125">
        <f t="shared" si="145"/>
        <v>0</v>
      </c>
      <c r="G4647" s="123"/>
    </row>
    <row r="4648" spans="2:7" x14ac:dyDescent="0.2">
      <c r="B4648" s="124"/>
      <c r="C4648" s="126"/>
      <c r="D4648" s="124"/>
      <c r="E4648" s="121">
        <f t="shared" si="144"/>
        <v>0</v>
      </c>
      <c r="F4648" s="125">
        <f t="shared" si="145"/>
        <v>0</v>
      </c>
      <c r="G4648" s="123"/>
    </row>
    <row r="4649" spans="2:7" x14ac:dyDescent="0.2">
      <c r="B4649" s="124"/>
      <c r="C4649" s="126"/>
      <c r="D4649" s="124"/>
      <c r="E4649" s="121">
        <f t="shared" si="144"/>
        <v>0</v>
      </c>
      <c r="F4649" s="125">
        <f t="shared" si="145"/>
        <v>0</v>
      </c>
      <c r="G4649" s="123"/>
    </row>
    <row r="4650" spans="2:7" x14ac:dyDescent="0.2">
      <c r="B4650" s="124"/>
      <c r="C4650" s="126"/>
      <c r="D4650" s="124"/>
      <c r="E4650" s="121">
        <f t="shared" si="144"/>
        <v>0</v>
      </c>
      <c r="F4650" s="125">
        <f t="shared" si="145"/>
        <v>0</v>
      </c>
      <c r="G4650" s="123"/>
    </row>
    <row r="4651" spans="2:7" x14ac:dyDescent="0.2">
      <c r="B4651" s="124"/>
      <c r="C4651" s="126"/>
      <c r="D4651" s="124"/>
      <c r="E4651" s="121">
        <f t="shared" si="144"/>
        <v>0</v>
      </c>
      <c r="F4651" s="125">
        <f t="shared" si="145"/>
        <v>0</v>
      </c>
      <c r="G4651" s="123"/>
    </row>
    <row r="4652" spans="2:7" x14ac:dyDescent="0.2">
      <c r="B4652" s="124"/>
      <c r="C4652" s="126"/>
      <c r="D4652" s="124"/>
      <c r="E4652" s="121">
        <f t="shared" si="144"/>
        <v>0</v>
      </c>
      <c r="F4652" s="125">
        <f t="shared" si="145"/>
        <v>0</v>
      </c>
      <c r="G4652" s="123"/>
    </row>
    <row r="4653" spans="2:7" x14ac:dyDescent="0.2">
      <c r="B4653" s="124"/>
      <c r="C4653" s="126"/>
      <c r="D4653" s="124"/>
      <c r="E4653" s="121">
        <f t="shared" si="144"/>
        <v>0</v>
      </c>
      <c r="F4653" s="125">
        <f t="shared" si="145"/>
        <v>0</v>
      </c>
      <c r="G4653" s="123"/>
    </row>
    <row r="4654" spans="2:7" x14ac:dyDescent="0.2">
      <c r="B4654" s="124"/>
      <c r="C4654" s="126"/>
      <c r="D4654" s="124"/>
      <c r="E4654" s="121">
        <f t="shared" si="144"/>
        <v>0</v>
      </c>
      <c r="F4654" s="125">
        <f t="shared" si="145"/>
        <v>0</v>
      </c>
      <c r="G4654" s="123"/>
    </row>
    <row r="4655" spans="2:7" x14ac:dyDescent="0.2">
      <c r="B4655" s="124"/>
      <c r="C4655" s="126"/>
      <c r="D4655" s="124"/>
      <c r="E4655" s="121">
        <f t="shared" si="144"/>
        <v>0</v>
      </c>
      <c r="F4655" s="125">
        <f t="shared" si="145"/>
        <v>0</v>
      </c>
      <c r="G4655" s="123"/>
    </row>
    <row r="4656" spans="2:7" x14ac:dyDescent="0.2">
      <c r="B4656" s="124"/>
      <c r="C4656" s="126"/>
      <c r="D4656" s="124"/>
      <c r="E4656" s="121">
        <f t="shared" si="144"/>
        <v>0</v>
      </c>
      <c r="F4656" s="125">
        <f t="shared" si="145"/>
        <v>0</v>
      </c>
      <c r="G4656" s="123"/>
    </row>
    <row r="4657" spans="2:7" x14ac:dyDescent="0.2">
      <c r="B4657" s="124"/>
      <c r="C4657" s="126"/>
      <c r="D4657" s="124"/>
      <c r="E4657" s="121">
        <f t="shared" si="144"/>
        <v>0</v>
      </c>
      <c r="F4657" s="125">
        <f t="shared" si="145"/>
        <v>0</v>
      </c>
      <c r="G4657" s="123"/>
    </row>
    <row r="4658" spans="2:7" x14ac:dyDescent="0.2">
      <c r="B4658" s="124"/>
      <c r="C4658" s="126"/>
      <c r="D4658" s="124"/>
      <c r="E4658" s="121">
        <f t="shared" si="144"/>
        <v>0</v>
      </c>
      <c r="F4658" s="125">
        <f t="shared" si="145"/>
        <v>0</v>
      </c>
      <c r="G4658" s="123"/>
    </row>
    <row r="4659" spans="2:7" x14ac:dyDescent="0.2">
      <c r="B4659" s="124"/>
      <c r="C4659" s="126"/>
      <c r="D4659" s="124"/>
      <c r="E4659" s="121">
        <f t="shared" si="144"/>
        <v>0</v>
      </c>
      <c r="F4659" s="125">
        <f t="shared" si="145"/>
        <v>0</v>
      </c>
      <c r="G4659" s="123"/>
    </row>
    <row r="4660" spans="2:7" x14ac:dyDescent="0.2">
      <c r="B4660" s="124"/>
      <c r="C4660" s="126"/>
      <c r="D4660" s="124"/>
      <c r="E4660" s="121">
        <f t="shared" si="144"/>
        <v>0</v>
      </c>
      <c r="F4660" s="125">
        <f t="shared" si="145"/>
        <v>0</v>
      </c>
      <c r="G4660" s="123"/>
    </row>
    <row r="4661" spans="2:7" x14ac:dyDescent="0.2">
      <c r="B4661" s="124"/>
      <c r="C4661" s="126"/>
      <c r="D4661" s="124"/>
      <c r="E4661" s="121">
        <f t="shared" ref="E4661:E4724" si="146">IFERROR(VLOOKUP(C4661,GILookup,2,FALSE),0)</f>
        <v>0</v>
      </c>
      <c r="F4661" s="125">
        <f t="shared" ref="F4661:F4724" si="147">SUM(E4661*D4661)</f>
        <v>0</v>
      </c>
      <c r="G4661" s="123"/>
    </row>
    <row r="4662" spans="2:7" x14ac:dyDescent="0.2">
      <c r="B4662" s="124"/>
      <c r="C4662" s="126"/>
      <c r="D4662" s="124"/>
      <c r="E4662" s="121">
        <f t="shared" si="146"/>
        <v>0</v>
      </c>
      <c r="F4662" s="125">
        <f t="shared" si="147"/>
        <v>0</v>
      </c>
      <c r="G4662" s="123"/>
    </row>
    <row r="4663" spans="2:7" x14ac:dyDescent="0.2">
      <c r="B4663" s="124"/>
      <c r="C4663" s="126"/>
      <c r="D4663" s="124"/>
      <c r="E4663" s="121">
        <f t="shared" si="146"/>
        <v>0</v>
      </c>
      <c r="F4663" s="125">
        <f t="shared" si="147"/>
        <v>0</v>
      </c>
      <c r="G4663" s="123"/>
    </row>
    <row r="4664" spans="2:7" x14ac:dyDescent="0.2">
      <c r="B4664" s="124"/>
      <c r="C4664" s="126"/>
      <c r="D4664" s="124"/>
      <c r="E4664" s="121">
        <f t="shared" si="146"/>
        <v>0</v>
      </c>
      <c r="F4664" s="125">
        <f t="shared" si="147"/>
        <v>0</v>
      </c>
      <c r="G4664" s="123"/>
    </row>
    <row r="4665" spans="2:7" x14ac:dyDescent="0.2">
      <c r="B4665" s="124"/>
      <c r="C4665" s="126"/>
      <c r="D4665" s="124"/>
      <c r="E4665" s="121">
        <f t="shared" si="146"/>
        <v>0</v>
      </c>
      <c r="F4665" s="125">
        <f t="shared" si="147"/>
        <v>0</v>
      </c>
      <c r="G4665" s="123"/>
    </row>
    <row r="4666" spans="2:7" x14ac:dyDescent="0.2">
      <c r="B4666" s="124"/>
      <c r="C4666" s="126"/>
      <c r="D4666" s="124"/>
      <c r="E4666" s="121">
        <f t="shared" si="146"/>
        <v>0</v>
      </c>
      <c r="F4666" s="125">
        <f t="shared" si="147"/>
        <v>0</v>
      </c>
      <c r="G4666" s="123"/>
    </row>
    <row r="4667" spans="2:7" x14ac:dyDescent="0.2">
      <c r="B4667" s="124"/>
      <c r="C4667" s="126"/>
      <c r="D4667" s="124"/>
      <c r="E4667" s="121">
        <f t="shared" si="146"/>
        <v>0</v>
      </c>
      <c r="F4667" s="125">
        <f t="shared" si="147"/>
        <v>0</v>
      </c>
      <c r="G4667" s="123"/>
    </row>
    <row r="4668" spans="2:7" x14ac:dyDescent="0.2">
      <c r="B4668" s="124"/>
      <c r="C4668" s="126"/>
      <c r="D4668" s="124"/>
      <c r="E4668" s="121">
        <f t="shared" si="146"/>
        <v>0</v>
      </c>
      <c r="F4668" s="125">
        <f t="shared" si="147"/>
        <v>0</v>
      </c>
      <c r="G4668" s="123"/>
    </row>
    <row r="4669" spans="2:7" x14ac:dyDescent="0.2">
      <c r="B4669" s="124"/>
      <c r="C4669" s="126"/>
      <c r="D4669" s="124"/>
      <c r="E4669" s="121">
        <f t="shared" si="146"/>
        <v>0</v>
      </c>
      <c r="F4669" s="125">
        <f t="shared" si="147"/>
        <v>0</v>
      </c>
      <c r="G4669" s="123"/>
    </row>
    <row r="4670" spans="2:7" x14ac:dyDescent="0.2">
      <c r="B4670" s="124"/>
      <c r="C4670" s="126"/>
      <c r="D4670" s="124"/>
      <c r="E4670" s="121">
        <f t="shared" si="146"/>
        <v>0</v>
      </c>
      <c r="F4670" s="125">
        <f t="shared" si="147"/>
        <v>0</v>
      </c>
      <c r="G4670" s="123"/>
    </row>
    <row r="4671" spans="2:7" x14ac:dyDescent="0.2">
      <c r="B4671" s="124"/>
      <c r="C4671" s="126"/>
      <c r="D4671" s="124"/>
      <c r="E4671" s="121">
        <f t="shared" si="146"/>
        <v>0</v>
      </c>
      <c r="F4671" s="125">
        <f t="shared" si="147"/>
        <v>0</v>
      </c>
      <c r="G4671" s="123"/>
    </row>
    <row r="4672" spans="2:7" x14ac:dyDescent="0.2">
      <c r="B4672" s="124"/>
      <c r="C4672" s="126"/>
      <c r="D4672" s="124"/>
      <c r="E4672" s="121">
        <f t="shared" si="146"/>
        <v>0</v>
      </c>
      <c r="F4672" s="125">
        <f t="shared" si="147"/>
        <v>0</v>
      </c>
      <c r="G4672" s="123"/>
    </row>
    <row r="4673" spans="2:7" x14ac:dyDescent="0.2">
      <c r="B4673" s="124"/>
      <c r="C4673" s="126"/>
      <c r="D4673" s="124"/>
      <c r="E4673" s="121">
        <f t="shared" si="146"/>
        <v>0</v>
      </c>
      <c r="F4673" s="125">
        <f t="shared" si="147"/>
        <v>0</v>
      </c>
      <c r="G4673" s="123"/>
    </row>
    <row r="4674" spans="2:7" x14ac:dyDescent="0.2">
      <c r="B4674" s="124"/>
      <c r="C4674" s="126"/>
      <c r="D4674" s="124"/>
      <c r="E4674" s="121">
        <f t="shared" si="146"/>
        <v>0</v>
      </c>
      <c r="F4674" s="125">
        <f t="shared" si="147"/>
        <v>0</v>
      </c>
      <c r="G4674" s="123"/>
    </row>
    <row r="4675" spans="2:7" x14ac:dyDescent="0.2">
      <c r="B4675" s="124"/>
      <c r="C4675" s="126"/>
      <c r="D4675" s="124"/>
      <c r="E4675" s="121">
        <f t="shared" si="146"/>
        <v>0</v>
      </c>
      <c r="F4675" s="125">
        <f t="shared" si="147"/>
        <v>0</v>
      </c>
      <c r="G4675" s="123"/>
    </row>
    <row r="4676" spans="2:7" x14ac:dyDescent="0.2">
      <c r="B4676" s="124"/>
      <c r="C4676" s="126"/>
      <c r="D4676" s="124"/>
      <c r="E4676" s="121">
        <f t="shared" si="146"/>
        <v>0</v>
      </c>
      <c r="F4676" s="125">
        <f t="shared" si="147"/>
        <v>0</v>
      </c>
      <c r="G4676" s="123"/>
    </row>
    <row r="4677" spans="2:7" x14ac:dyDescent="0.2">
      <c r="B4677" s="124"/>
      <c r="C4677" s="126"/>
      <c r="D4677" s="124"/>
      <c r="E4677" s="121">
        <f t="shared" si="146"/>
        <v>0</v>
      </c>
      <c r="F4677" s="125">
        <f t="shared" si="147"/>
        <v>0</v>
      </c>
      <c r="G4677" s="123"/>
    </row>
    <row r="4678" spans="2:7" x14ac:dyDescent="0.2">
      <c r="B4678" s="124"/>
      <c r="C4678" s="126"/>
      <c r="D4678" s="124"/>
      <c r="E4678" s="121">
        <f t="shared" si="146"/>
        <v>0</v>
      </c>
      <c r="F4678" s="125">
        <f t="shared" si="147"/>
        <v>0</v>
      </c>
      <c r="G4678" s="123"/>
    </row>
    <row r="4679" spans="2:7" x14ac:dyDescent="0.2">
      <c r="B4679" s="124"/>
      <c r="C4679" s="126"/>
      <c r="D4679" s="124"/>
      <c r="E4679" s="121">
        <f t="shared" si="146"/>
        <v>0</v>
      </c>
      <c r="F4679" s="125">
        <f t="shared" si="147"/>
        <v>0</v>
      </c>
      <c r="G4679" s="123"/>
    </row>
    <row r="4680" spans="2:7" x14ac:dyDescent="0.2">
      <c r="B4680" s="124"/>
      <c r="C4680" s="126"/>
      <c r="D4680" s="124"/>
      <c r="E4680" s="121">
        <f t="shared" si="146"/>
        <v>0</v>
      </c>
      <c r="F4680" s="125">
        <f t="shared" si="147"/>
        <v>0</v>
      </c>
      <c r="G4680" s="123"/>
    </row>
    <row r="4681" spans="2:7" x14ac:dyDescent="0.2">
      <c r="B4681" s="124"/>
      <c r="C4681" s="126"/>
      <c r="D4681" s="124"/>
      <c r="E4681" s="121">
        <f t="shared" si="146"/>
        <v>0</v>
      </c>
      <c r="F4681" s="125">
        <f t="shared" si="147"/>
        <v>0</v>
      </c>
      <c r="G4681" s="123"/>
    </row>
    <row r="4682" spans="2:7" x14ac:dyDescent="0.2">
      <c r="B4682" s="124"/>
      <c r="C4682" s="126"/>
      <c r="D4682" s="124"/>
      <c r="E4682" s="121">
        <f t="shared" si="146"/>
        <v>0</v>
      </c>
      <c r="F4682" s="125">
        <f t="shared" si="147"/>
        <v>0</v>
      </c>
      <c r="G4682" s="123"/>
    </row>
    <row r="4683" spans="2:7" x14ac:dyDescent="0.2">
      <c r="B4683" s="124"/>
      <c r="C4683" s="126"/>
      <c r="D4683" s="124"/>
      <c r="E4683" s="121">
        <f t="shared" si="146"/>
        <v>0</v>
      </c>
      <c r="F4683" s="125">
        <f t="shared" si="147"/>
        <v>0</v>
      </c>
      <c r="G4683" s="123"/>
    </row>
    <row r="4684" spans="2:7" x14ac:dyDescent="0.2">
      <c r="B4684" s="124"/>
      <c r="C4684" s="126"/>
      <c r="D4684" s="124"/>
      <c r="E4684" s="121">
        <f t="shared" si="146"/>
        <v>0</v>
      </c>
      <c r="F4684" s="125">
        <f t="shared" si="147"/>
        <v>0</v>
      </c>
      <c r="G4684" s="123"/>
    </row>
    <row r="4685" spans="2:7" x14ac:dyDescent="0.2">
      <c r="B4685" s="124"/>
      <c r="C4685" s="126"/>
      <c r="D4685" s="124"/>
      <c r="E4685" s="121">
        <f t="shared" si="146"/>
        <v>0</v>
      </c>
      <c r="F4685" s="125">
        <f t="shared" si="147"/>
        <v>0</v>
      </c>
      <c r="G4685" s="123"/>
    </row>
    <row r="4686" spans="2:7" x14ac:dyDescent="0.2">
      <c r="B4686" s="124"/>
      <c r="C4686" s="126"/>
      <c r="D4686" s="124"/>
      <c r="E4686" s="121">
        <f t="shared" si="146"/>
        <v>0</v>
      </c>
      <c r="F4686" s="125">
        <f t="shared" si="147"/>
        <v>0</v>
      </c>
      <c r="G4686" s="123"/>
    </row>
    <row r="4687" spans="2:7" x14ac:dyDescent="0.2">
      <c r="B4687" s="124"/>
      <c r="C4687" s="126"/>
      <c r="D4687" s="124"/>
      <c r="E4687" s="121">
        <f t="shared" si="146"/>
        <v>0</v>
      </c>
      <c r="F4687" s="125">
        <f t="shared" si="147"/>
        <v>0</v>
      </c>
      <c r="G4687" s="123"/>
    </row>
    <row r="4688" spans="2:7" x14ac:dyDescent="0.2">
      <c r="B4688" s="124"/>
      <c r="C4688" s="126"/>
      <c r="D4688" s="124"/>
      <c r="E4688" s="121">
        <f t="shared" si="146"/>
        <v>0</v>
      </c>
      <c r="F4688" s="125">
        <f t="shared" si="147"/>
        <v>0</v>
      </c>
      <c r="G4688" s="123"/>
    </row>
    <row r="4689" spans="2:7" x14ac:dyDescent="0.2">
      <c r="B4689" s="124"/>
      <c r="C4689" s="126"/>
      <c r="D4689" s="124"/>
      <c r="E4689" s="121">
        <f t="shared" si="146"/>
        <v>0</v>
      </c>
      <c r="F4689" s="125">
        <f t="shared" si="147"/>
        <v>0</v>
      </c>
      <c r="G4689" s="123"/>
    </row>
    <row r="4690" spans="2:7" x14ac:dyDescent="0.2">
      <c r="B4690" s="124"/>
      <c r="C4690" s="126"/>
      <c r="D4690" s="124"/>
      <c r="E4690" s="121">
        <f t="shared" si="146"/>
        <v>0</v>
      </c>
      <c r="F4690" s="125">
        <f t="shared" si="147"/>
        <v>0</v>
      </c>
      <c r="G4690" s="123"/>
    </row>
    <row r="4691" spans="2:7" x14ac:dyDescent="0.2">
      <c r="B4691" s="124"/>
      <c r="C4691" s="126"/>
      <c r="D4691" s="124"/>
      <c r="E4691" s="121">
        <f t="shared" si="146"/>
        <v>0</v>
      </c>
      <c r="F4691" s="125">
        <f t="shared" si="147"/>
        <v>0</v>
      </c>
      <c r="G4691" s="123"/>
    </row>
    <row r="4692" spans="2:7" x14ac:dyDescent="0.2">
      <c r="B4692" s="124"/>
      <c r="C4692" s="126"/>
      <c r="D4692" s="124"/>
      <c r="E4692" s="121">
        <f t="shared" si="146"/>
        <v>0</v>
      </c>
      <c r="F4692" s="125">
        <f t="shared" si="147"/>
        <v>0</v>
      </c>
      <c r="G4692" s="123"/>
    </row>
    <row r="4693" spans="2:7" x14ac:dyDescent="0.2">
      <c r="B4693" s="124"/>
      <c r="C4693" s="126"/>
      <c r="D4693" s="124"/>
      <c r="E4693" s="121">
        <f t="shared" si="146"/>
        <v>0</v>
      </c>
      <c r="F4693" s="125">
        <f t="shared" si="147"/>
        <v>0</v>
      </c>
      <c r="G4693" s="123"/>
    </row>
    <row r="4694" spans="2:7" x14ac:dyDescent="0.2">
      <c r="B4694" s="124"/>
      <c r="C4694" s="126"/>
      <c r="D4694" s="124"/>
      <c r="E4694" s="121">
        <f t="shared" si="146"/>
        <v>0</v>
      </c>
      <c r="F4694" s="125">
        <f t="shared" si="147"/>
        <v>0</v>
      </c>
      <c r="G4694" s="123"/>
    </row>
    <row r="4695" spans="2:7" x14ac:dyDescent="0.2">
      <c r="B4695" s="124"/>
      <c r="C4695" s="126"/>
      <c r="D4695" s="124"/>
      <c r="E4695" s="121">
        <f t="shared" si="146"/>
        <v>0</v>
      </c>
      <c r="F4695" s="125">
        <f t="shared" si="147"/>
        <v>0</v>
      </c>
      <c r="G4695" s="123"/>
    </row>
    <row r="4696" spans="2:7" x14ac:dyDescent="0.2">
      <c r="B4696" s="124"/>
      <c r="C4696" s="126"/>
      <c r="D4696" s="124"/>
      <c r="E4696" s="121">
        <f t="shared" si="146"/>
        <v>0</v>
      </c>
      <c r="F4696" s="125">
        <f t="shared" si="147"/>
        <v>0</v>
      </c>
      <c r="G4696" s="123"/>
    </row>
    <row r="4697" spans="2:7" x14ac:dyDescent="0.2">
      <c r="B4697" s="124"/>
      <c r="C4697" s="126"/>
      <c r="D4697" s="124"/>
      <c r="E4697" s="121">
        <f t="shared" si="146"/>
        <v>0</v>
      </c>
      <c r="F4697" s="125">
        <f t="shared" si="147"/>
        <v>0</v>
      </c>
      <c r="G4697" s="123"/>
    </row>
    <row r="4698" spans="2:7" x14ac:dyDescent="0.2">
      <c r="B4698" s="124"/>
      <c r="C4698" s="126"/>
      <c r="D4698" s="124"/>
      <c r="E4698" s="121">
        <f t="shared" si="146"/>
        <v>0</v>
      </c>
      <c r="F4698" s="125">
        <f t="shared" si="147"/>
        <v>0</v>
      </c>
      <c r="G4698" s="123"/>
    </row>
    <row r="4699" spans="2:7" x14ac:dyDescent="0.2">
      <c r="B4699" s="124"/>
      <c r="C4699" s="126"/>
      <c r="D4699" s="124"/>
      <c r="E4699" s="121">
        <f t="shared" si="146"/>
        <v>0</v>
      </c>
      <c r="F4699" s="125">
        <f t="shared" si="147"/>
        <v>0</v>
      </c>
      <c r="G4699" s="123"/>
    </row>
    <row r="4700" spans="2:7" x14ac:dyDescent="0.2">
      <c r="B4700" s="124"/>
      <c r="C4700" s="126"/>
      <c r="D4700" s="124"/>
      <c r="E4700" s="121">
        <f t="shared" si="146"/>
        <v>0</v>
      </c>
      <c r="F4700" s="125">
        <f t="shared" si="147"/>
        <v>0</v>
      </c>
      <c r="G4700" s="123"/>
    </row>
    <row r="4701" spans="2:7" x14ac:dyDescent="0.2">
      <c r="B4701" s="124"/>
      <c r="C4701" s="126"/>
      <c r="D4701" s="124"/>
      <c r="E4701" s="121">
        <f t="shared" si="146"/>
        <v>0</v>
      </c>
      <c r="F4701" s="125">
        <f t="shared" si="147"/>
        <v>0</v>
      </c>
      <c r="G4701" s="123"/>
    </row>
    <row r="4702" spans="2:7" x14ac:dyDescent="0.2">
      <c r="B4702" s="124"/>
      <c r="C4702" s="126"/>
      <c r="D4702" s="124"/>
      <c r="E4702" s="121">
        <f t="shared" si="146"/>
        <v>0</v>
      </c>
      <c r="F4702" s="125">
        <f t="shared" si="147"/>
        <v>0</v>
      </c>
      <c r="G4702" s="123"/>
    </row>
    <row r="4703" spans="2:7" x14ac:dyDescent="0.2">
      <c r="B4703" s="124"/>
      <c r="C4703" s="126"/>
      <c r="D4703" s="124"/>
      <c r="E4703" s="121">
        <f t="shared" si="146"/>
        <v>0</v>
      </c>
      <c r="F4703" s="125">
        <f t="shared" si="147"/>
        <v>0</v>
      </c>
      <c r="G4703" s="123"/>
    </row>
    <row r="4704" spans="2:7" x14ac:dyDescent="0.2">
      <c r="B4704" s="124"/>
      <c r="C4704" s="126"/>
      <c r="D4704" s="124"/>
      <c r="E4704" s="121">
        <f t="shared" si="146"/>
        <v>0</v>
      </c>
      <c r="F4704" s="125">
        <f t="shared" si="147"/>
        <v>0</v>
      </c>
      <c r="G4704" s="123"/>
    </row>
    <row r="4705" spans="2:7" x14ac:dyDescent="0.2">
      <c r="B4705" s="124"/>
      <c r="C4705" s="126"/>
      <c r="D4705" s="124"/>
      <c r="E4705" s="121">
        <f t="shared" si="146"/>
        <v>0</v>
      </c>
      <c r="F4705" s="125">
        <f t="shared" si="147"/>
        <v>0</v>
      </c>
      <c r="G4705" s="123"/>
    </row>
    <row r="4706" spans="2:7" x14ac:dyDescent="0.2">
      <c r="B4706" s="124"/>
      <c r="C4706" s="126"/>
      <c r="D4706" s="124"/>
      <c r="E4706" s="121">
        <f t="shared" si="146"/>
        <v>0</v>
      </c>
      <c r="F4706" s="125">
        <f t="shared" si="147"/>
        <v>0</v>
      </c>
      <c r="G4706" s="123"/>
    </row>
    <row r="4707" spans="2:7" x14ac:dyDescent="0.2">
      <c r="B4707" s="124"/>
      <c r="C4707" s="126"/>
      <c r="D4707" s="124"/>
      <c r="E4707" s="121">
        <f t="shared" si="146"/>
        <v>0</v>
      </c>
      <c r="F4707" s="125">
        <f t="shared" si="147"/>
        <v>0</v>
      </c>
      <c r="G4707" s="123"/>
    </row>
    <row r="4708" spans="2:7" x14ac:dyDescent="0.2">
      <c r="B4708" s="124"/>
      <c r="C4708" s="126"/>
      <c r="D4708" s="124"/>
      <c r="E4708" s="121">
        <f t="shared" si="146"/>
        <v>0</v>
      </c>
      <c r="F4708" s="125">
        <f t="shared" si="147"/>
        <v>0</v>
      </c>
      <c r="G4708" s="123"/>
    </row>
    <row r="4709" spans="2:7" x14ac:dyDescent="0.2">
      <c r="B4709" s="124"/>
      <c r="C4709" s="126"/>
      <c r="D4709" s="124"/>
      <c r="E4709" s="121">
        <f t="shared" si="146"/>
        <v>0</v>
      </c>
      <c r="F4709" s="125">
        <f t="shared" si="147"/>
        <v>0</v>
      </c>
      <c r="G4709" s="123"/>
    </row>
    <row r="4710" spans="2:7" x14ac:dyDescent="0.2">
      <c r="B4710" s="124"/>
      <c r="C4710" s="126"/>
      <c r="D4710" s="124"/>
      <c r="E4710" s="121">
        <f t="shared" si="146"/>
        <v>0</v>
      </c>
      <c r="F4710" s="125">
        <f t="shared" si="147"/>
        <v>0</v>
      </c>
      <c r="G4710" s="123"/>
    </row>
    <row r="4711" spans="2:7" x14ac:dyDescent="0.2">
      <c r="B4711" s="124"/>
      <c r="C4711" s="126"/>
      <c r="D4711" s="124"/>
      <c r="E4711" s="121">
        <f t="shared" si="146"/>
        <v>0</v>
      </c>
      <c r="F4711" s="125">
        <f t="shared" si="147"/>
        <v>0</v>
      </c>
      <c r="G4711" s="123"/>
    </row>
    <row r="4712" spans="2:7" x14ac:dyDescent="0.2">
      <c r="B4712" s="124"/>
      <c r="C4712" s="126"/>
      <c r="D4712" s="124"/>
      <c r="E4712" s="121">
        <f t="shared" si="146"/>
        <v>0</v>
      </c>
      <c r="F4712" s="125">
        <f t="shared" si="147"/>
        <v>0</v>
      </c>
      <c r="G4712" s="123"/>
    </row>
    <row r="4713" spans="2:7" x14ac:dyDescent="0.2">
      <c r="B4713" s="124"/>
      <c r="C4713" s="126"/>
      <c r="D4713" s="124"/>
      <c r="E4713" s="121">
        <f t="shared" si="146"/>
        <v>0</v>
      </c>
      <c r="F4713" s="125">
        <f t="shared" si="147"/>
        <v>0</v>
      </c>
      <c r="G4713" s="123"/>
    </row>
    <row r="4714" spans="2:7" x14ac:dyDescent="0.2">
      <c r="B4714" s="124"/>
      <c r="C4714" s="126"/>
      <c r="D4714" s="124"/>
      <c r="E4714" s="121">
        <f t="shared" si="146"/>
        <v>0</v>
      </c>
      <c r="F4714" s="125">
        <f t="shared" si="147"/>
        <v>0</v>
      </c>
      <c r="G4714" s="123"/>
    </row>
    <row r="4715" spans="2:7" x14ac:dyDescent="0.2">
      <c r="B4715" s="124"/>
      <c r="C4715" s="126"/>
      <c r="D4715" s="124"/>
      <c r="E4715" s="121">
        <f t="shared" si="146"/>
        <v>0</v>
      </c>
      <c r="F4715" s="125">
        <f t="shared" si="147"/>
        <v>0</v>
      </c>
      <c r="G4715" s="123"/>
    </row>
    <row r="4716" spans="2:7" x14ac:dyDescent="0.2">
      <c r="B4716" s="124"/>
      <c r="C4716" s="126"/>
      <c r="D4716" s="124"/>
      <c r="E4716" s="121">
        <f t="shared" si="146"/>
        <v>0</v>
      </c>
      <c r="F4716" s="125">
        <f t="shared" si="147"/>
        <v>0</v>
      </c>
      <c r="G4716" s="123"/>
    </row>
    <row r="4717" spans="2:7" x14ac:dyDescent="0.2">
      <c r="B4717" s="124"/>
      <c r="C4717" s="126"/>
      <c r="D4717" s="124"/>
      <c r="E4717" s="121">
        <f t="shared" si="146"/>
        <v>0</v>
      </c>
      <c r="F4717" s="125">
        <f t="shared" si="147"/>
        <v>0</v>
      </c>
      <c r="G4717" s="123"/>
    </row>
    <row r="4718" spans="2:7" x14ac:dyDescent="0.2">
      <c r="B4718" s="124"/>
      <c r="C4718" s="126"/>
      <c r="D4718" s="124"/>
      <c r="E4718" s="121">
        <f t="shared" si="146"/>
        <v>0</v>
      </c>
      <c r="F4718" s="125">
        <f t="shared" si="147"/>
        <v>0</v>
      </c>
      <c r="G4718" s="123"/>
    </row>
    <row r="4719" spans="2:7" x14ac:dyDescent="0.2">
      <c r="B4719" s="124"/>
      <c r="C4719" s="126"/>
      <c r="D4719" s="124"/>
      <c r="E4719" s="121">
        <f t="shared" si="146"/>
        <v>0</v>
      </c>
      <c r="F4719" s="125">
        <f t="shared" si="147"/>
        <v>0</v>
      </c>
      <c r="G4719" s="123"/>
    </row>
    <row r="4720" spans="2:7" x14ac:dyDescent="0.2">
      <c r="B4720" s="124"/>
      <c r="C4720" s="126"/>
      <c r="D4720" s="124"/>
      <c r="E4720" s="121">
        <f t="shared" si="146"/>
        <v>0</v>
      </c>
      <c r="F4720" s="125">
        <f t="shared" si="147"/>
        <v>0</v>
      </c>
      <c r="G4720" s="123"/>
    </row>
    <row r="4721" spans="2:7" x14ac:dyDescent="0.2">
      <c r="B4721" s="124"/>
      <c r="C4721" s="126"/>
      <c r="D4721" s="124"/>
      <c r="E4721" s="121">
        <f t="shared" si="146"/>
        <v>0</v>
      </c>
      <c r="F4721" s="125">
        <f t="shared" si="147"/>
        <v>0</v>
      </c>
      <c r="G4721" s="123"/>
    </row>
    <row r="4722" spans="2:7" x14ac:dyDescent="0.2">
      <c r="B4722" s="124"/>
      <c r="C4722" s="126"/>
      <c r="D4722" s="124"/>
      <c r="E4722" s="121">
        <f t="shared" si="146"/>
        <v>0</v>
      </c>
      <c r="F4722" s="125">
        <f t="shared" si="147"/>
        <v>0</v>
      </c>
      <c r="G4722" s="123"/>
    </row>
    <row r="4723" spans="2:7" x14ac:dyDescent="0.2">
      <c r="B4723" s="124"/>
      <c r="C4723" s="126"/>
      <c r="D4723" s="124"/>
      <c r="E4723" s="121">
        <f t="shared" si="146"/>
        <v>0</v>
      </c>
      <c r="F4723" s="125">
        <f t="shared" si="147"/>
        <v>0</v>
      </c>
      <c r="G4723" s="123"/>
    </row>
    <row r="4724" spans="2:7" x14ac:dyDescent="0.2">
      <c r="B4724" s="124"/>
      <c r="C4724" s="126"/>
      <c r="D4724" s="124"/>
      <c r="E4724" s="121">
        <f t="shared" si="146"/>
        <v>0</v>
      </c>
      <c r="F4724" s="125">
        <f t="shared" si="147"/>
        <v>0</v>
      </c>
      <c r="G4724" s="123"/>
    </row>
    <row r="4725" spans="2:7" x14ac:dyDescent="0.2">
      <c r="B4725" s="124"/>
      <c r="C4725" s="126"/>
      <c r="D4725" s="124"/>
      <c r="E4725" s="121">
        <f t="shared" ref="E4725:E4788" si="148">IFERROR(VLOOKUP(C4725,GILookup,2,FALSE),0)</f>
        <v>0</v>
      </c>
      <c r="F4725" s="125">
        <f t="shared" ref="F4725:F4788" si="149">SUM(E4725*D4725)</f>
        <v>0</v>
      </c>
      <c r="G4725" s="123"/>
    </row>
    <row r="4726" spans="2:7" x14ac:dyDescent="0.2">
      <c r="B4726" s="124"/>
      <c r="C4726" s="126"/>
      <c r="D4726" s="124"/>
      <c r="E4726" s="121">
        <f t="shared" si="148"/>
        <v>0</v>
      </c>
      <c r="F4726" s="125">
        <f t="shared" si="149"/>
        <v>0</v>
      </c>
      <c r="G4726" s="123"/>
    </row>
    <row r="4727" spans="2:7" x14ac:dyDescent="0.2">
      <c r="B4727" s="124"/>
      <c r="C4727" s="126"/>
      <c r="D4727" s="124"/>
      <c r="E4727" s="121">
        <f t="shared" si="148"/>
        <v>0</v>
      </c>
      <c r="F4727" s="125">
        <f t="shared" si="149"/>
        <v>0</v>
      </c>
      <c r="G4727" s="123"/>
    </row>
    <row r="4728" spans="2:7" x14ac:dyDescent="0.2">
      <c r="B4728" s="124"/>
      <c r="C4728" s="126"/>
      <c r="D4728" s="124"/>
      <c r="E4728" s="121">
        <f t="shared" si="148"/>
        <v>0</v>
      </c>
      <c r="F4728" s="125">
        <f t="shared" si="149"/>
        <v>0</v>
      </c>
      <c r="G4728" s="123"/>
    </row>
    <row r="4729" spans="2:7" x14ac:dyDescent="0.2">
      <c r="B4729" s="124"/>
      <c r="C4729" s="126"/>
      <c r="D4729" s="124"/>
      <c r="E4729" s="121">
        <f t="shared" si="148"/>
        <v>0</v>
      </c>
      <c r="F4729" s="125">
        <f t="shared" si="149"/>
        <v>0</v>
      </c>
      <c r="G4729" s="123"/>
    </row>
    <row r="4730" spans="2:7" x14ac:dyDescent="0.2">
      <c r="B4730" s="124"/>
      <c r="C4730" s="126"/>
      <c r="D4730" s="124"/>
      <c r="E4730" s="121">
        <f t="shared" si="148"/>
        <v>0</v>
      </c>
      <c r="F4730" s="125">
        <f t="shared" si="149"/>
        <v>0</v>
      </c>
      <c r="G4730" s="123"/>
    </row>
    <row r="4731" spans="2:7" x14ac:dyDescent="0.2">
      <c r="B4731" s="124"/>
      <c r="C4731" s="126"/>
      <c r="D4731" s="124"/>
      <c r="E4731" s="121">
        <f t="shared" si="148"/>
        <v>0</v>
      </c>
      <c r="F4731" s="125">
        <f t="shared" si="149"/>
        <v>0</v>
      </c>
      <c r="G4731" s="123"/>
    </row>
    <row r="4732" spans="2:7" x14ac:dyDescent="0.2">
      <c r="B4732" s="124"/>
      <c r="C4732" s="126"/>
      <c r="D4732" s="124"/>
      <c r="E4732" s="121">
        <f t="shared" si="148"/>
        <v>0</v>
      </c>
      <c r="F4732" s="125">
        <f t="shared" si="149"/>
        <v>0</v>
      </c>
      <c r="G4732" s="123"/>
    </row>
    <row r="4733" spans="2:7" x14ac:dyDescent="0.2">
      <c r="B4733" s="124"/>
      <c r="C4733" s="126"/>
      <c r="D4733" s="124"/>
      <c r="E4733" s="121">
        <f t="shared" si="148"/>
        <v>0</v>
      </c>
      <c r="F4733" s="125">
        <f t="shared" si="149"/>
        <v>0</v>
      </c>
      <c r="G4733" s="123"/>
    </row>
    <row r="4734" spans="2:7" x14ac:dyDescent="0.2">
      <c r="B4734" s="124"/>
      <c r="C4734" s="126"/>
      <c r="D4734" s="124"/>
      <c r="E4734" s="121">
        <f t="shared" si="148"/>
        <v>0</v>
      </c>
      <c r="F4734" s="125">
        <f t="shared" si="149"/>
        <v>0</v>
      </c>
      <c r="G4734" s="123"/>
    </row>
    <row r="4735" spans="2:7" x14ac:dyDescent="0.2">
      <c r="B4735" s="124"/>
      <c r="C4735" s="126"/>
      <c r="D4735" s="124"/>
      <c r="E4735" s="121">
        <f t="shared" si="148"/>
        <v>0</v>
      </c>
      <c r="F4735" s="125">
        <f t="shared" si="149"/>
        <v>0</v>
      </c>
      <c r="G4735" s="123"/>
    </row>
    <row r="4736" spans="2:7" x14ac:dyDescent="0.2">
      <c r="B4736" s="124"/>
      <c r="C4736" s="126"/>
      <c r="D4736" s="124"/>
      <c r="E4736" s="121">
        <f t="shared" si="148"/>
        <v>0</v>
      </c>
      <c r="F4736" s="125">
        <f t="shared" si="149"/>
        <v>0</v>
      </c>
      <c r="G4736" s="123"/>
    </row>
    <row r="4737" spans="2:7" x14ac:dyDescent="0.2">
      <c r="B4737" s="124"/>
      <c r="C4737" s="126"/>
      <c r="D4737" s="124"/>
      <c r="E4737" s="121">
        <f t="shared" si="148"/>
        <v>0</v>
      </c>
      <c r="F4737" s="125">
        <f t="shared" si="149"/>
        <v>0</v>
      </c>
      <c r="G4737" s="123"/>
    </row>
    <row r="4738" spans="2:7" x14ac:dyDescent="0.2">
      <c r="B4738" s="124"/>
      <c r="C4738" s="126"/>
      <c r="D4738" s="124"/>
      <c r="E4738" s="121">
        <f t="shared" si="148"/>
        <v>0</v>
      </c>
      <c r="F4738" s="125">
        <f t="shared" si="149"/>
        <v>0</v>
      </c>
      <c r="G4738" s="123"/>
    </row>
    <row r="4739" spans="2:7" x14ac:dyDescent="0.2">
      <c r="B4739" s="124"/>
      <c r="C4739" s="126"/>
      <c r="D4739" s="124"/>
      <c r="E4739" s="121">
        <f t="shared" si="148"/>
        <v>0</v>
      </c>
      <c r="F4739" s="125">
        <f t="shared" si="149"/>
        <v>0</v>
      </c>
      <c r="G4739" s="123"/>
    </row>
    <row r="4740" spans="2:7" x14ac:dyDescent="0.2">
      <c r="B4740" s="124"/>
      <c r="C4740" s="126"/>
      <c r="D4740" s="124"/>
      <c r="E4740" s="121">
        <f t="shared" si="148"/>
        <v>0</v>
      </c>
      <c r="F4740" s="125">
        <f t="shared" si="149"/>
        <v>0</v>
      </c>
      <c r="G4740" s="123"/>
    </row>
    <row r="4741" spans="2:7" x14ac:dyDescent="0.2">
      <c r="B4741" s="124"/>
      <c r="C4741" s="126"/>
      <c r="D4741" s="124"/>
      <c r="E4741" s="121">
        <f t="shared" si="148"/>
        <v>0</v>
      </c>
      <c r="F4741" s="125">
        <f t="shared" si="149"/>
        <v>0</v>
      </c>
      <c r="G4741" s="123"/>
    </row>
    <row r="4742" spans="2:7" x14ac:dyDescent="0.2">
      <c r="B4742" s="124"/>
      <c r="C4742" s="126"/>
      <c r="D4742" s="124"/>
      <c r="E4742" s="121">
        <f t="shared" si="148"/>
        <v>0</v>
      </c>
      <c r="F4742" s="125">
        <f t="shared" si="149"/>
        <v>0</v>
      </c>
      <c r="G4742" s="123"/>
    </row>
    <row r="4743" spans="2:7" x14ac:dyDescent="0.2">
      <c r="B4743" s="124"/>
      <c r="C4743" s="126"/>
      <c r="D4743" s="124"/>
      <c r="E4743" s="121">
        <f t="shared" si="148"/>
        <v>0</v>
      </c>
      <c r="F4743" s="125">
        <f t="shared" si="149"/>
        <v>0</v>
      </c>
      <c r="G4743" s="123"/>
    </row>
    <row r="4744" spans="2:7" x14ac:dyDescent="0.2">
      <c r="B4744" s="124"/>
      <c r="C4744" s="126"/>
      <c r="D4744" s="124"/>
      <c r="E4744" s="121">
        <f t="shared" si="148"/>
        <v>0</v>
      </c>
      <c r="F4744" s="125">
        <f t="shared" si="149"/>
        <v>0</v>
      </c>
      <c r="G4744" s="123"/>
    </row>
    <row r="4745" spans="2:7" x14ac:dyDescent="0.2">
      <c r="B4745" s="124"/>
      <c r="C4745" s="126"/>
      <c r="D4745" s="124"/>
      <c r="E4745" s="121">
        <f t="shared" si="148"/>
        <v>0</v>
      </c>
      <c r="F4745" s="125">
        <f t="shared" si="149"/>
        <v>0</v>
      </c>
      <c r="G4745" s="123"/>
    </row>
    <row r="4746" spans="2:7" x14ac:dyDescent="0.2">
      <c r="B4746" s="124"/>
      <c r="C4746" s="126"/>
      <c r="D4746" s="124"/>
      <c r="E4746" s="121">
        <f t="shared" si="148"/>
        <v>0</v>
      </c>
      <c r="F4746" s="125">
        <f t="shared" si="149"/>
        <v>0</v>
      </c>
      <c r="G4746" s="123"/>
    </row>
    <row r="4747" spans="2:7" x14ac:dyDescent="0.2">
      <c r="B4747" s="124"/>
      <c r="C4747" s="126"/>
      <c r="D4747" s="124"/>
      <c r="E4747" s="121">
        <f t="shared" si="148"/>
        <v>0</v>
      </c>
      <c r="F4747" s="125">
        <f t="shared" si="149"/>
        <v>0</v>
      </c>
      <c r="G4747" s="123"/>
    </row>
    <row r="4748" spans="2:7" x14ac:dyDescent="0.2">
      <c r="B4748" s="124"/>
      <c r="C4748" s="126"/>
      <c r="D4748" s="124"/>
      <c r="E4748" s="121">
        <f t="shared" si="148"/>
        <v>0</v>
      </c>
      <c r="F4748" s="125">
        <f t="shared" si="149"/>
        <v>0</v>
      </c>
      <c r="G4748" s="123"/>
    </row>
    <row r="4749" spans="2:7" x14ac:dyDescent="0.2">
      <c r="B4749" s="124"/>
      <c r="C4749" s="126"/>
      <c r="D4749" s="124"/>
      <c r="E4749" s="121">
        <f t="shared" si="148"/>
        <v>0</v>
      </c>
      <c r="F4749" s="125">
        <f t="shared" si="149"/>
        <v>0</v>
      </c>
      <c r="G4749" s="123"/>
    </row>
    <row r="4750" spans="2:7" x14ac:dyDescent="0.2">
      <c r="B4750" s="124"/>
      <c r="C4750" s="126"/>
      <c r="D4750" s="124"/>
      <c r="E4750" s="121">
        <f t="shared" si="148"/>
        <v>0</v>
      </c>
      <c r="F4750" s="125">
        <f t="shared" si="149"/>
        <v>0</v>
      </c>
      <c r="G4750" s="123"/>
    </row>
    <row r="4751" spans="2:7" x14ac:dyDescent="0.2">
      <c r="B4751" s="124"/>
      <c r="C4751" s="126"/>
      <c r="D4751" s="124"/>
      <c r="E4751" s="121">
        <f t="shared" si="148"/>
        <v>0</v>
      </c>
      <c r="F4751" s="125">
        <f t="shared" si="149"/>
        <v>0</v>
      </c>
      <c r="G4751" s="123"/>
    </row>
    <row r="4752" spans="2:7" x14ac:dyDescent="0.2">
      <c r="B4752" s="124"/>
      <c r="C4752" s="126"/>
      <c r="D4752" s="124"/>
      <c r="E4752" s="121">
        <f t="shared" si="148"/>
        <v>0</v>
      </c>
      <c r="F4752" s="125">
        <f t="shared" si="149"/>
        <v>0</v>
      </c>
      <c r="G4752" s="123"/>
    </row>
    <row r="4753" spans="2:7" x14ac:dyDescent="0.2">
      <c r="B4753" s="124"/>
      <c r="C4753" s="126"/>
      <c r="D4753" s="124"/>
      <c r="E4753" s="121">
        <f t="shared" si="148"/>
        <v>0</v>
      </c>
      <c r="F4753" s="125">
        <f t="shared" si="149"/>
        <v>0</v>
      </c>
      <c r="G4753" s="123"/>
    </row>
    <row r="4754" spans="2:7" x14ac:dyDescent="0.2">
      <c r="B4754" s="124"/>
      <c r="C4754" s="126"/>
      <c r="D4754" s="124"/>
      <c r="E4754" s="121">
        <f t="shared" si="148"/>
        <v>0</v>
      </c>
      <c r="F4754" s="125">
        <f t="shared" si="149"/>
        <v>0</v>
      </c>
      <c r="G4754" s="123"/>
    </row>
    <row r="4755" spans="2:7" x14ac:dyDescent="0.2">
      <c r="B4755" s="124"/>
      <c r="C4755" s="126"/>
      <c r="D4755" s="124"/>
      <c r="E4755" s="121">
        <f t="shared" si="148"/>
        <v>0</v>
      </c>
      <c r="F4755" s="125">
        <f t="shared" si="149"/>
        <v>0</v>
      </c>
      <c r="G4755" s="123"/>
    </row>
    <row r="4756" spans="2:7" x14ac:dyDescent="0.2">
      <c r="B4756" s="124"/>
      <c r="C4756" s="126"/>
      <c r="D4756" s="124"/>
      <c r="E4756" s="121">
        <f t="shared" si="148"/>
        <v>0</v>
      </c>
      <c r="F4756" s="125">
        <f t="shared" si="149"/>
        <v>0</v>
      </c>
      <c r="G4756" s="123"/>
    </row>
    <row r="4757" spans="2:7" x14ac:dyDescent="0.2">
      <c r="B4757" s="124"/>
      <c r="C4757" s="126"/>
      <c r="D4757" s="124"/>
      <c r="E4757" s="121">
        <f t="shared" si="148"/>
        <v>0</v>
      </c>
      <c r="F4757" s="125">
        <f t="shared" si="149"/>
        <v>0</v>
      </c>
      <c r="G4757" s="123"/>
    </row>
    <row r="4758" spans="2:7" x14ac:dyDescent="0.2">
      <c r="B4758" s="124"/>
      <c r="C4758" s="126"/>
      <c r="D4758" s="124"/>
      <c r="E4758" s="121">
        <f t="shared" si="148"/>
        <v>0</v>
      </c>
      <c r="F4758" s="125">
        <f t="shared" si="149"/>
        <v>0</v>
      </c>
      <c r="G4758" s="123"/>
    </row>
    <row r="4759" spans="2:7" x14ac:dyDescent="0.2">
      <c r="B4759" s="124"/>
      <c r="C4759" s="126"/>
      <c r="D4759" s="124"/>
      <c r="E4759" s="121">
        <f t="shared" si="148"/>
        <v>0</v>
      </c>
      <c r="F4759" s="125">
        <f t="shared" si="149"/>
        <v>0</v>
      </c>
      <c r="G4759" s="123"/>
    </row>
    <row r="4760" spans="2:7" x14ac:dyDescent="0.2">
      <c r="B4760" s="124"/>
      <c r="C4760" s="126"/>
      <c r="D4760" s="124"/>
      <c r="E4760" s="121">
        <f t="shared" si="148"/>
        <v>0</v>
      </c>
      <c r="F4760" s="125">
        <f t="shared" si="149"/>
        <v>0</v>
      </c>
      <c r="G4760" s="123"/>
    </row>
    <row r="4761" spans="2:7" x14ac:dyDescent="0.2">
      <c r="B4761" s="124"/>
      <c r="C4761" s="126"/>
      <c r="D4761" s="124"/>
      <c r="E4761" s="121">
        <f t="shared" si="148"/>
        <v>0</v>
      </c>
      <c r="F4761" s="125">
        <f t="shared" si="149"/>
        <v>0</v>
      </c>
      <c r="G4761" s="123"/>
    </row>
    <row r="4762" spans="2:7" x14ac:dyDescent="0.2">
      <c r="B4762" s="124"/>
      <c r="C4762" s="126"/>
      <c r="D4762" s="124"/>
      <c r="E4762" s="121">
        <f t="shared" si="148"/>
        <v>0</v>
      </c>
      <c r="F4762" s="125">
        <f t="shared" si="149"/>
        <v>0</v>
      </c>
      <c r="G4762" s="123"/>
    </row>
    <row r="4763" spans="2:7" x14ac:dyDescent="0.2">
      <c r="B4763" s="124"/>
      <c r="C4763" s="126"/>
      <c r="D4763" s="124"/>
      <c r="E4763" s="121">
        <f t="shared" si="148"/>
        <v>0</v>
      </c>
      <c r="F4763" s="125">
        <f t="shared" si="149"/>
        <v>0</v>
      </c>
      <c r="G4763" s="123"/>
    </row>
    <row r="4764" spans="2:7" x14ac:dyDescent="0.2">
      <c r="B4764" s="124"/>
      <c r="C4764" s="126"/>
      <c r="D4764" s="124"/>
      <c r="E4764" s="121">
        <f t="shared" si="148"/>
        <v>0</v>
      </c>
      <c r="F4764" s="125">
        <f t="shared" si="149"/>
        <v>0</v>
      </c>
      <c r="G4764" s="123"/>
    </row>
    <row r="4765" spans="2:7" x14ac:dyDescent="0.2">
      <c r="B4765" s="124"/>
      <c r="C4765" s="126"/>
      <c r="D4765" s="124"/>
      <c r="E4765" s="121">
        <f t="shared" si="148"/>
        <v>0</v>
      </c>
      <c r="F4765" s="125">
        <f t="shared" si="149"/>
        <v>0</v>
      </c>
      <c r="G4765" s="123"/>
    </row>
    <row r="4766" spans="2:7" x14ac:dyDescent="0.2">
      <c r="B4766" s="124"/>
      <c r="C4766" s="126"/>
      <c r="D4766" s="124"/>
      <c r="E4766" s="121">
        <f t="shared" si="148"/>
        <v>0</v>
      </c>
      <c r="F4766" s="125">
        <f t="shared" si="149"/>
        <v>0</v>
      </c>
      <c r="G4766" s="123"/>
    </row>
    <row r="4767" spans="2:7" x14ac:dyDescent="0.2">
      <c r="B4767" s="124"/>
      <c r="C4767" s="126"/>
      <c r="D4767" s="124"/>
      <c r="E4767" s="121">
        <f t="shared" si="148"/>
        <v>0</v>
      </c>
      <c r="F4767" s="125">
        <f t="shared" si="149"/>
        <v>0</v>
      </c>
      <c r="G4767" s="123"/>
    </row>
    <row r="4768" spans="2:7" x14ac:dyDescent="0.2">
      <c r="B4768" s="124"/>
      <c r="C4768" s="126"/>
      <c r="D4768" s="124"/>
      <c r="E4768" s="121">
        <f t="shared" si="148"/>
        <v>0</v>
      </c>
      <c r="F4768" s="125">
        <f t="shared" si="149"/>
        <v>0</v>
      </c>
      <c r="G4768" s="123"/>
    </row>
    <row r="4769" spans="2:7" x14ac:dyDescent="0.2">
      <c r="B4769" s="124"/>
      <c r="C4769" s="126"/>
      <c r="D4769" s="124"/>
      <c r="E4769" s="121">
        <f t="shared" si="148"/>
        <v>0</v>
      </c>
      <c r="F4769" s="125">
        <f t="shared" si="149"/>
        <v>0</v>
      </c>
      <c r="G4769" s="123"/>
    </row>
    <row r="4770" spans="2:7" x14ac:dyDescent="0.2">
      <c r="B4770" s="124"/>
      <c r="C4770" s="126"/>
      <c r="D4770" s="124"/>
      <c r="E4770" s="121">
        <f t="shared" si="148"/>
        <v>0</v>
      </c>
      <c r="F4770" s="125">
        <f t="shared" si="149"/>
        <v>0</v>
      </c>
      <c r="G4770" s="123"/>
    </row>
    <row r="4771" spans="2:7" x14ac:dyDescent="0.2">
      <c r="B4771" s="124"/>
      <c r="C4771" s="126"/>
      <c r="D4771" s="124"/>
      <c r="E4771" s="121">
        <f t="shared" si="148"/>
        <v>0</v>
      </c>
      <c r="F4771" s="125">
        <f t="shared" si="149"/>
        <v>0</v>
      </c>
      <c r="G4771" s="123"/>
    </row>
    <row r="4772" spans="2:7" x14ac:dyDescent="0.2">
      <c r="B4772" s="124"/>
      <c r="C4772" s="126"/>
      <c r="D4772" s="124"/>
      <c r="E4772" s="121">
        <f t="shared" si="148"/>
        <v>0</v>
      </c>
      <c r="F4772" s="125">
        <f t="shared" si="149"/>
        <v>0</v>
      </c>
      <c r="G4772" s="123"/>
    </row>
    <row r="4773" spans="2:7" x14ac:dyDescent="0.2">
      <c r="B4773" s="124"/>
      <c r="C4773" s="126"/>
      <c r="D4773" s="124"/>
      <c r="E4773" s="121">
        <f t="shared" si="148"/>
        <v>0</v>
      </c>
      <c r="F4773" s="125">
        <f t="shared" si="149"/>
        <v>0</v>
      </c>
      <c r="G4773" s="123"/>
    </row>
    <row r="4774" spans="2:7" x14ac:dyDescent="0.2">
      <c r="B4774" s="124"/>
      <c r="C4774" s="126"/>
      <c r="D4774" s="124"/>
      <c r="E4774" s="121">
        <f t="shared" si="148"/>
        <v>0</v>
      </c>
      <c r="F4774" s="125">
        <f t="shared" si="149"/>
        <v>0</v>
      </c>
      <c r="G4774" s="123"/>
    </row>
    <row r="4775" spans="2:7" x14ac:dyDescent="0.2">
      <c r="B4775" s="124"/>
      <c r="C4775" s="126"/>
      <c r="D4775" s="124"/>
      <c r="E4775" s="121">
        <f t="shared" si="148"/>
        <v>0</v>
      </c>
      <c r="F4775" s="125">
        <f t="shared" si="149"/>
        <v>0</v>
      </c>
      <c r="G4775" s="123"/>
    </row>
    <row r="4776" spans="2:7" x14ac:dyDescent="0.2">
      <c r="B4776" s="124"/>
      <c r="C4776" s="126"/>
      <c r="D4776" s="124"/>
      <c r="E4776" s="121">
        <f t="shared" si="148"/>
        <v>0</v>
      </c>
      <c r="F4776" s="125">
        <f t="shared" si="149"/>
        <v>0</v>
      </c>
      <c r="G4776" s="123"/>
    </row>
    <row r="4777" spans="2:7" x14ac:dyDescent="0.2">
      <c r="B4777" s="124"/>
      <c r="C4777" s="126"/>
      <c r="D4777" s="124"/>
      <c r="E4777" s="121">
        <f t="shared" si="148"/>
        <v>0</v>
      </c>
      <c r="F4777" s="125">
        <f t="shared" si="149"/>
        <v>0</v>
      </c>
      <c r="G4777" s="123"/>
    </row>
    <row r="4778" spans="2:7" x14ac:dyDescent="0.2">
      <c r="B4778" s="124"/>
      <c r="C4778" s="126"/>
      <c r="D4778" s="124"/>
      <c r="E4778" s="121">
        <f t="shared" si="148"/>
        <v>0</v>
      </c>
      <c r="F4778" s="125">
        <f t="shared" si="149"/>
        <v>0</v>
      </c>
      <c r="G4778" s="123"/>
    </row>
    <row r="4779" spans="2:7" x14ac:dyDescent="0.2">
      <c r="B4779" s="124"/>
      <c r="C4779" s="126"/>
      <c r="D4779" s="124"/>
      <c r="E4779" s="121">
        <f t="shared" si="148"/>
        <v>0</v>
      </c>
      <c r="F4779" s="125">
        <f t="shared" si="149"/>
        <v>0</v>
      </c>
      <c r="G4779" s="123"/>
    </row>
    <row r="4780" spans="2:7" x14ac:dyDescent="0.2">
      <c r="B4780" s="124"/>
      <c r="C4780" s="126"/>
      <c r="D4780" s="124"/>
      <c r="E4780" s="121">
        <f t="shared" si="148"/>
        <v>0</v>
      </c>
      <c r="F4780" s="125">
        <f t="shared" si="149"/>
        <v>0</v>
      </c>
      <c r="G4780" s="123"/>
    </row>
    <row r="4781" spans="2:7" x14ac:dyDescent="0.2">
      <c r="B4781" s="124"/>
      <c r="C4781" s="126"/>
      <c r="D4781" s="124"/>
      <c r="E4781" s="121">
        <f t="shared" si="148"/>
        <v>0</v>
      </c>
      <c r="F4781" s="125">
        <f t="shared" si="149"/>
        <v>0</v>
      </c>
      <c r="G4781" s="123"/>
    </row>
    <row r="4782" spans="2:7" x14ac:dyDescent="0.2">
      <c r="B4782" s="124"/>
      <c r="C4782" s="126"/>
      <c r="D4782" s="124"/>
      <c r="E4782" s="121">
        <f t="shared" si="148"/>
        <v>0</v>
      </c>
      <c r="F4782" s="125">
        <f t="shared" si="149"/>
        <v>0</v>
      </c>
      <c r="G4782" s="123"/>
    </row>
    <row r="4783" spans="2:7" x14ac:dyDescent="0.2">
      <c r="B4783" s="124"/>
      <c r="C4783" s="126"/>
      <c r="D4783" s="124"/>
      <c r="E4783" s="121">
        <f t="shared" si="148"/>
        <v>0</v>
      </c>
      <c r="F4783" s="125">
        <f t="shared" si="149"/>
        <v>0</v>
      </c>
      <c r="G4783" s="123"/>
    </row>
    <row r="4784" spans="2:7" x14ac:dyDescent="0.2">
      <c r="B4784" s="124"/>
      <c r="C4784" s="126"/>
      <c r="D4784" s="124"/>
      <c r="E4784" s="121">
        <f t="shared" si="148"/>
        <v>0</v>
      </c>
      <c r="F4784" s="125">
        <f t="shared" si="149"/>
        <v>0</v>
      </c>
      <c r="G4784" s="123"/>
    </row>
    <row r="4785" spans="2:7" x14ac:dyDescent="0.2">
      <c r="B4785" s="124"/>
      <c r="C4785" s="126"/>
      <c r="D4785" s="124"/>
      <c r="E4785" s="121">
        <f t="shared" si="148"/>
        <v>0</v>
      </c>
      <c r="F4785" s="125">
        <f t="shared" si="149"/>
        <v>0</v>
      </c>
      <c r="G4785" s="123"/>
    </row>
    <row r="4786" spans="2:7" x14ac:dyDescent="0.2">
      <c r="B4786" s="124"/>
      <c r="C4786" s="126"/>
      <c r="D4786" s="124"/>
      <c r="E4786" s="121">
        <f t="shared" si="148"/>
        <v>0</v>
      </c>
      <c r="F4786" s="125">
        <f t="shared" si="149"/>
        <v>0</v>
      </c>
      <c r="G4786" s="123"/>
    </row>
    <row r="4787" spans="2:7" x14ac:dyDescent="0.2">
      <c r="B4787" s="124"/>
      <c r="C4787" s="126"/>
      <c r="D4787" s="124"/>
      <c r="E4787" s="121">
        <f t="shared" si="148"/>
        <v>0</v>
      </c>
      <c r="F4787" s="125">
        <f t="shared" si="149"/>
        <v>0</v>
      </c>
      <c r="G4787" s="123"/>
    </row>
    <row r="4788" spans="2:7" x14ac:dyDescent="0.2">
      <c r="B4788" s="124"/>
      <c r="C4788" s="126"/>
      <c r="D4788" s="124"/>
      <c r="E4788" s="121">
        <f t="shared" si="148"/>
        <v>0</v>
      </c>
      <c r="F4788" s="125">
        <f t="shared" si="149"/>
        <v>0</v>
      </c>
      <c r="G4788" s="123"/>
    </row>
    <row r="4789" spans="2:7" x14ac:dyDescent="0.2">
      <c r="B4789" s="124"/>
      <c r="C4789" s="126"/>
      <c r="D4789" s="124"/>
      <c r="E4789" s="121">
        <f t="shared" ref="E4789:E4852" si="150">IFERROR(VLOOKUP(C4789,GILookup,2,FALSE),0)</f>
        <v>0</v>
      </c>
      <c r="F4789" s="125">
        <f t="shared" ref="F4789:F4852" si="151">SUM(E4789*D4789)</f>
        <v>0</v>
      </c>
      <c r="G4789" s="123"/>
    </row>
    <row r="4790" spans="2:7" x14ac:dyDescent="0.2">
      <c r="B4790" s="124"/>
      <c r="C4790" s="126"/>
      <c r="D4790" s="124"/>
      <c r="E4790" s="121">
        <f t="shared" si="150"/>
        <v>0</v>
      </c>
      <c r="F4790" s="125">
        <f t="shared" si="151"/>
        <v>0</v>
      </c>
      <c r="G4790" s="123"/>
    </row>
    <row r="4791" spans="2:7" x14ac:dyDescent="0.2">
      <c r="B4791" s="124"/>
      <c r="C4791" s="126"/>
      <c r="D4791" s="124"/>
      <c r="E4791" s="121">
        <f t="shared" si="150"/>
        <v>0</v>
      </c>
      <c r="F4791" s="125">
        <f t="shared" si="151"/>
        <v>0</v>
      </c>
      <c r="G4791" s="123"/>
    </row>
    <row r="4792" spans="2:7" x14ac:dyDescent="0.2">
      <c r="B4792" s="124"/>
      <c r="C4792" s="126"/>
      <c r="D4792" s="124"/>
      <c r="E4792" s="121">
        <f t="shared" si="150"/>
        <v>0</v>
      </c>
      <c r="F4792" s="125">
        <f t="shared" si="151"/>
        <v>0</v>
      </c>
      <c r="G4792" s="123"/>
    </row>
    <row r="4793" spans="2:7" x14ac:dyDescent="0.2">
      <c r="B4793" s="124"/>
      <c r="C4793" s="126"/>
      <c r="D4793" s="124"/>
      <c r="E4793" s="121">
        <f t="shared" si="150"/>
        <v>0</v>
      </c>
      <c r="F4793" s="125">
        <f t="shared" si="151"/>
        <v>0</v>
      </c>
      <c r="G4793" s="123"/>
    </row>
    <row r="4794" spans="2:7" x14ac:dyDescent="0.2">
      <c r="B4794" s="124"/>
      <c r="C4794" s="126"/>
      <c r="D4794" s="124"/>
      <c r="E4794" s="121">
        <f t="shared" si="150"/>
        <v>0</v>
      </c>
      <c r="F4794" s="125">
        <f t="shared" si="151"/>
        <v>0</v>
      </c>
      <c r="G4794" s="123"/>
    </row>
    <row r="4795" spans="2:7" x14ac:dyDescent="0.2">
      <c r="B4795" s="124"/>
      <c r="C4795" s="126"/>
      <c r="D4795" s="124"/>
      <c r="E4795" s="121">
        <f t="shared" si="150"/>
        <v>0</v>
      </c>
      <c r="F4795" s="125">
        <f t="shared" si="151"/>
        <v>0</v>
      </c>
      <c r="G4795" s="123"/>
    </row>
    <row r="4796" spans="2:7" x14ac:dyDescent="0.2">
      <c r="B4796" s="124"/>
      <c r="C4796" s="126"/>
      <c r="D4796" s="124"/>
      <c r="E4796" s="121">
        <f t="shared" si="150"/>
        <v>0</v>
      </c>
      <c r="F4796" s="125">
        <f t="shared" si="151"/>
        <v>0</v>
      </c>
      <c r="G4796" s="123"/>
    </row>
    <row r="4797" spans="2:7" x14ac:dyDescent="0.2">
      <c r="B4797" s="124"/>
      <c r="C4797" s="126"/>
      <c r="D4797" s="124"/>
      <c r="E4797" s="121">
        <f t="shared" si="150"/>
        <v>0</v>
      </c>
      <c r="F4797" s="125">
        <f t="shared" si="151"/>
        <v>0</v>
      </c>
      <c r="G4797" s="123"/>
    </row>
    <row r="4798" spans="2:7" x14ac:dyDescent="0.2">
      <c r="B4798" s="124"/>
      <c r="C4798" s="126"/>
      <c r="D4798" s="124"/>
      <c r="E4798" s="121">
        <f t="shared" si="150"/>
        <v>0</v>
      </c>
      <c r="F4798" s="125">
        <f t="shared" si="151"/>
        <v>0</v>
      </c>
      <c r="G4798" s="123"/>
    </row>
    <row r="4799" spans="2:7" x14ac:dyDescent="0.2">
      <c r="B4799" s="124"/>
      <c r="C4799" s="126"/>
      <c r="D4799" s="124"/>
      <c r="E4799" s="121">
        <f t="shared" si="150"/>
        <v>0</v>
      </c>
      <c r="F4799" s="125">
        <f t="shared" si="151"/>
        <v>0</v>
      </c>
      <c r="G4799" s="123"/>
    </row>
    <row r="4800" spans="2:7" x14ac:dyDescent="0.2">
      <c r="B4800" s="124"/>
      <c r="C4800" s="126"/>
      <c r="D4800" s="124"/>
      <c r="E4800" s="121">
        <f t="shared" si="150"/>
        <v>0</v>
      </c>
      <c r="F4800" s="125">
        <f t="shared" si="151"/>
        <v>0</v>
      </c>
      <c r="G4800" s="123"/>
    </row>
    <row r="4801" spans="2:7" x14ac:dyDescent="0.2">
      <c r="B4801" s="124"/>
      <c r="C4801" s="126"/>
      <c r="D4801" s="124"/>
      <c r="E4801" s="121">
        <f t="shared" si="150"/>
        <v>0</v>
      </c>
      <c r="F4801" s="125">
        <f t="shared" si="151"/>
        <v>0</v>
      </c>
      <c r="G4801" s="123"/>
    </row>
    <row r="4802" spans="2:7" x14ac:dyDescent="0.2">
      <c r="B4802" s="124"/>
      <c r="C4802" s="126"/>
      <c r="D4802" s="124"/>
      <c r="E4802" s="121">
        <f t="shared" si="150"/>
        <v>0</v>
      </c>
      <c r="F4802" s="125">
        <f t="shared" si="151"/>
        <v>0</v>
      </c>
      <c r="G4802" s="123"/>
    </row>
    <row r="4803" spans="2:7" x14ac:dyDescent="0.2">
      <c r="B4803" s="124"/>
      <c r="C4803" s="126"/>
      <c r="D4803" s="124"/>
      <c r="E4803" s="121">
        <f t="shared" si="150"/>
        <v>0</v>
      </c>
      <c r="F4803" s="125">
        <f t="shared" si="151"/>
        <v>0</v>
      </c>
      <c r="G4803" s="123"/>
    </row>
    <row r="4804" spans="2:7" x14ac:dyDescent="0.2">
      <c r="B4804" s="124"/>
      <c r="C4804" s="126"/>
      <c r="D4804" s="124"/>
      <c r="E4804" s="121">
        <f t="shared" si="150"/>
        <v>0</v>
      </c>
      <c r="F4804" s="125">
        <f t="shared" si="151"/>
        <v>0</v>
      </c>
      <c r="G4804" s="123"/>
    </row>
    <row r="4805" spans="2:7" x14ac:dyDescent="0.2">
      <c r="B4805" s="124"/>
      <c r="C4805" s="126"/>
      <c r="D4805" s="124"/>
      <c r="E4805" s="121">
        <f t="shared" si="150"/>
        <v>0</v>
      </c>
      <c r="F4805" s="125">
        <f t="shared" si="151"/>
        <v>0</v>
      </c>
      <c r="G4805" s="123"/>
    </row>
    <row r="4806" spans="2:7" x14ac:dyDescent="0.2">
      <c r="B4806" s="124"/>
      <c r="C4806" s="126"/>
      <c r="D4806" s="124"/>
      <c r="E4806" s="121">
        <f t="shared" si="150"/>
        <v>0</v>
      </c>
      <c r="F4806" s="125">
        <f t="shared" si="151"/>
        <v>0</v>
      </c>
      <c r="G4806" s="123"/>
    </row>
    <row r="4807" spans="2:7" x14ac:dyDescent="0.2">
      <c r="B4807" s="124"/>
      <c r="C4807" s="126"/>
      <c r="D4807" s="124"/>
      <c r="E4807" s="121">
        <f t="shared" si="150"/>
        <v>0</v>
      </c>
      <c r="F4807" s="125">
        <f t="shared" si="151"/>
        <v>0</v>
      </c>
      <c r="G4807" s="123"/>
    </row>
    <row r="4808" spans="2:7" x14ac:dyDescent="0.2">
      <c r="B4808" s="124"/>
      <c r="C4808" s="126"/>
      <c r="D4808" s="124"/>
      <c r="E4808" s="121">
        <f t="shared" si="150"/>
        <v>0</v>
      </c>
      <c r="F4808" s="125">
        <f t="shared" si="151"/>
        <v>0</v>
      </c>
      <c r="G4808" s="123"/>
    </row>
    <row r="4809" spans="2:7" x14ac:dyDescent="0.2">
      <c r="B4809" s="124"/>
      <c r="C4809" s="126"/>
      <c r="D4809" s="124"/>
      <c r="E4809" s="121">
        <f t="shared" si="150"/>
        <v>0</v>
      </c>
      <c r="F4809" s="125">
        <f t="shared" si="151"/>
        <v>0</v>
      </c>
      <c r="G4809" s="123"/>
    </row>
    <row r="4810" spans="2:7" x14ac:dyDescent="0.2">
      <c r="B4810" s="124"/>
      <c r="C4810" s="126"/>
      <c r="D4810" s="124"/>
      <c r="E4810" s="121">
        <f t="shared" si="150"/>
        <v>0</v>
      </c>
      <c r="F4810" s="125">
        <f t="shared" si="151"/>
        <v>0</v>
      </c>
      <c r="G4810" s="123"/>
    </row>
    <row r="4811" spans="2:7" x14ac:dyDescent="0.2">
      <c r="B4811" s="124"/>
      <c r="C4811" s="126"/>
      <c r="D4811" s="124"/>
      <c r="E4811" s="121">
        <f t="shared" si="150"/>
        <v>0</v>
      </c>
      <c r="F4811" s="125">
        <f t="shared" si="151"/>
        <v>0</v>
      </c>
      <c r="G4811" s="123"/>
    </row>
    <row r="4812" spans="2:7" x14ac:dyDescent="0.2">
      <c r="B4812" s="124"/>
      <c r="C4812" s="126"/>
      <c r="D4812" s="124"/>
      <c r="E4812" s="121">
        <f t="shared" si="150"/>
        <v>0</v>
      </c>
      <c r="F4812" s="125">
        <f t="shared" si="151"/>
        <v>0</v>
      </c>
      <c r="G4812" s="123"/>
    </row>
    <row r="4813" spans="2:7" x14ac:dyDescent="0.2">
      <c r="B4813" s="124"/>
      <c r="C4813" s="126"/>
      <c r="D4813" s="124"/>
      <c r="E4813" s="121">
        <f t="shared" si="150"/>
        <v>0</v>
      </c>
      <c r="F4813" s="125">
        <f t="shared" si="151"/>
        <v>0</v>
      </c>
      <c r="G4813" s="123"/>
    </row>
    <row r="4814" spans="2:7" x14ac:dyDescent="0.2">
      <c r="B4814" s="124"/>
      <c r="C4814" s="126"/>
      <c r="D4814" s="124"/>
      <c r="E4814" s="121">
        <f t="shared" si="150"/>
        <v>0</v>
      </c>
      <c r="F4814" s="125">
        <f t="shared" si="151"/>
        <v>0</v>
      </c>
      <c r="G4814" s="123"/>
    </row>
    <row r="4815" spans="2:7" x14ac:dyDescent="0.2">
      <c r="B4815" s="124"/>
      <c r="C4815" s="126"/>
      <c r="D4815" s="124"/>
      <c r="E4815" s="121">
        <f t="shared" si="150"/>
        <v>0</v>
      </c>
      <c r="F4815" s="125">
        <f t="shared" si="151"/>
        <v>0</v>
      </c>
      <c r="G4815" s="123"/>
    </row>
    <row r="4816" spans="2:7" x14ac:dyDescent="0.2">
      <c r="B4816" s="124"/>
      <c r="C4816" s="126"/>
      <c r="D4816" s="124"/>
      <c r="E4816" s="121">
        <f t="shared" si="150"/>
        <v>0</v>
      </c>
      <c r="F4816" s="125">
        <f t="shared" si="151"/>
        <v>0</v>
      </c>
      <c r="G4816" s="123"/>
    </row>
    <row r="4817" spans="2:7" x14ac:dyDescent="0.2">
      <c r="B4817" s="124"/>
      <c r="C4817" s="126"/>
      <c r="D4817" s="124"/>
      <c r="E4817" s="121">
        <f t="shared" si="150"/>
        <v>0</v>
      </c>
      <c r="F4817" s="125">
        <f t="shared" si="151"/>
        <v>0</v>
      </c>
      <c r="G4817" s="123"/>
    </row>
    <row r="4818" spans="2:7" x14ac:dyDescent="0.2">
      <c r="B4818" s="124"/>
      <c r="C4818" s="126"/>
      <c r="D4818" s="124"/>
      <c r="E4818" s="121">
        <f t="shared" si="150"/>
        <v>0</v>
      </c>
      <c r="F4818" s="125">
        <f t="shared" si="151"/>
        <v>0</v>
      </c>
      <c r="G4818" s="123"/>
    </row>
    <row r="4819" spans="2:7" x14ac:dyDescent="0.2">
      <c r="B4819" s="124"/>
      <c r="C4819" s="126"/>
      <c r="D4819" s="124"/>
      <c r="E4819" s="121">
        <f t="shared" si="150"/>
        <v>0</v>
      </c>
      <c r="F4819" s="125">
        <f t="shared" si="151"/>
        <v>0</v>
      </c>
      <c r="G4819" s="123"/>
    </row>
    <row r="4820" spans="2:7" x14ac:dyDescent="0.2">
      <c r="B4820" s="124"/>
      <c r="C4820" s="126"/>
      <c r="D4820" s="124"/>
      <c r="E4820" s="121">
        <f t="shared" si="150"/>
        <v>0</v>
      </c>
      <c r="F4820" s="125">
        <f t="shared" si="151"/>
        <v>0</v>
      </c>
      <c r="G4820" s="123"/>
    </row>
    <row r="4821" spans="2:7" x14ac:dyDescent="0.2">
      <c r="B4821" s="124"/>
      <c r="C4821" s="126"/>
      <c r="D4821" s="124"/>
      <c r="E4821" s="121">
        <f t="shared" si="150"/>
        <v>0</v>
      </c>
      <c r="F4821" s="125">
        <f t="shared" si="151"/>
        <v>0</v>
      </c>
      <c r="G4821" s="123"/>
    </row>
    <row r="4822" spans="2:7" x14ac:dyDescent="0.2">
      <c r="B4822" s="124"/>
      <c r="C4822" s="126"/>
      <c r="D4822" s="124"/>
      <c r="E4822" s="121">
        <f t="shared" si="150"/>
        <v>0</v>
      </c>
      <c r="F4822" s="125">
        <f t="shared" si="151"/>
        <v>0</v>
      </c>
      <c r="G4822" s="123"/>
    </row>
    <row r="4823" spans="2:7" x14ac:dyDescent="0.2">
      <c r="B4823" s="124"/>
      <c r="C4823" s="126"/>
      <c r="D4823" s="124"/>
      <c r="E4823" s="121">
        <f t="shared" si="150"/>
        <v>0</v>
      </c>
      <c r="F4823" s="125">
        <f t="shared" si="151"/>
        <v>0</v>
      </c>
      <c r="G4823" s="123"/>
    </row>
    <row r="4824" spans="2:7" x14ac:dyDescent="0.2">
      <c r="B4824" s="124"/>
      <c r="C4824" s="126"/>
      <c r="D4824" s="124"/>
      <c r="E4824" s="121">
        <f t="shared" si="150"/>
        <v>0</v>
      </c>
      <c r="F4824" s="125">
        <f t="shared" si="151"/>
        <v>0</v>
      </c>
      <c r="G4824" s="123"/>
    </row>
    <row r="4825" spans="2:7" x14ac:dyDescent="0.2">
      <c r="B4825" s="124"/>
      <c r="C4825" s="126"/>
      <c r="D4825" s="124"/>
      <c r="E4825" s="121">
        <f t="shared" si="150"/>
        <v>0</v>
      </c>
      <c r="F4825" s="125">
        <f t="shared" si="151"/>
        <v>0</v>
      </c>
      <c r="G4825" s="123"/>
    </row>
    <row r="4826" spans="2:7" x14ac:dyDescent="0.2">
      <c r="B4826" s="124"/>
      <c r="C4826" s="126"/>
      <c r="D4826" s="124"/>
      <c r="E4826" s="121">
        <f t="shared" si="150"/>
        <v>0</v>
      </c>
      <c r="F4826" s="125">
        <f t="shared" si="151"/>
        <v>0</v>
      </c>
      <c r="G4826" s="123"/>
    </row>
    <row r="4827" spans="2:7" x14ac:dyDescent="0.2">
      <c r="B4827" s="124"/>
      <c r="C4827" s="126"/>
      <c r="D4827" s="124"/>
      <c r="E4827" s="121">
        <f t="shared" si="150"/>
        <v>0</v>
      </c>
      <c r="F4827" s="125">
        <f t="shared" si="151"/>
        <v>0</v>
      </c>
      <c r="G4827" s="123"/>
    </row>
    <row r="4828" spans="2:7" x14ac:dyDescent="0.2">
      <c r="B4828" s="124"/>
      <c r="C4828" s="126"/>
      <c r="D4828" s="124"/>
      <c r="E4828" s="121">
        <f t="shared" si="150"/>
        <v>0</v>
      </c>
      <c r="F4828" s="125">
        <f t="shared" si="151"/>
        <v>0</v>
      </c>
      <c r="G4828" s="123"/>
    </row>
    <row r="4829" spans="2:7" x14ac:dyDescent="0.2">
      <c r="B4829" s="124"/>
      <c r="C4829" s="126"/>
      <c r="D4829" s="124"/>
      <c r="E4829" s="121">
        <f t="shared" si="150"/>
        <v>0</v>
      </c>
      <c r="F4829" s="125">
        <f t="shared" si="151"/>
        <v>0</v>
      </c>
      <c r="G4829" s="123"/>
    </row>
    <row r="4830" spans="2:7" x14ac:dyDescent="0.2">
      <c r="B4830" s="124"/>
      <c r="C4830" s="126"/>
      <c r="D4830" s="124"/>
      <c r="E4830" s="121">
        <f t="shared" si="150"/>
        <v>0</v>
      </c>
      <c r="F4830" s="125">
        <f t="shared" si="151"/>
        <v>0</v>
      </c>
      <c r="G4830" s="123"/>
    </row>
    <row r="4831" spans="2:7" x14ac:dyDescent="0.2">
      <c r="B4831" s="124"/>
      <c r="C4831" s="126"/>
      <c r="D4831" s="124"/>
      <c r="E4831" s="121">
        <f t="shared" si="150"/>
        <v>0</v>
      </c>
      <c r="F4831" s="125">
        <f t="shared" si="151"/>
        <v>0</v>
      </c>
      <c r="G4831" s="123"/>
    </row>
    <row r="4832" spans="2:7" x14ac:dyDescent="0.2">
      <c r="B4832" s="124"/>
      <c r="C4832" s="126"/>
      <c r="D4832" s="124"/>
      <c r="E4832" s="121">
        <f t="shared" si="150"/>
        <v>0</v>
      </c>
      <c r="F4832" s="125">
        <f t="shared" si="151"/>
        <v>0</v>
      </c>
      <c r="G4832" s="123"/>
    </row>
    <row r="4833" spans="2:7" x14ac:dyDescent="0.2">
      <c r="B4833" s="124"/>
      <c r="C4833" s="126"/>
      <c r="D4833" s="124"/>
      <c r="E4833" s="121">
        <f t="shared" si="150"/>
        <v>0</v>
      </c>
      <c r="F4833" s="125">
        <f t="shared" si="151"/>
        <v>0</v>
      </c>
      <c r="G4833" s="123"/>
    </row>
    <row r="4834" spans="2:7" x14ac:dyDescent="0.2">
      <c r="B4834" s="124"/>
      <c r="C4834" s="126"/>
      <c r="D4834" s="124"/>
      <c r="E4834" s="121">
        <f t="shared" si="150"/>
        <v>0</v>
      </c>
      <c r="F4834" s="125">
        <f t="shared" si="151"/>
        <v>0</v>
      </c>
      <c r="G4834" s="123"/>
    </row>
    <row r="4835" spans="2:7" x14ac:dyDescent="0.2">
      <c r="B4835" s="124"/>
      <c r="C4835" s="126"/>
      <c r="D4835" s="124"/>
      <c r="E4835" s="121">
        <f t="shared" si="150"/>
        <v>0</v>
      </c>
      <c r="F4835" s="125">
        <f t="shared" si="151"/>
        <v>0</v>
      </c>
      <c r="G4835" s="123"/>
    </row>
    <row r="4836" spans="2:7" x14ac:dyDescent="0.2">
      <c r="B4836" s="124"/>
      <c r="C4836" s="126"/>
      <c r="D4836" s="124"/>
      <c r="E4836" s="121">
        <f t="shared" si="150"/>
        <v>0</v>
      </c>
      <c r="F4836" s="125">
        <f t="shared" si="151"/>
        <v>0</v>
      </c>
      <c r="G4836" s="123"/>
    </row>
    <row r="4837" spans="2:7" x14ac:dyDescent="0.2">
      <c r="B4837" s="124"/>
      <c r="C4837" s="126"/>
      <c r="D4837" s="124"/>
      <c r="E4837" s="121">
        <f t="shared" si="150"/>
        <v>0</v>
      </c>
      <c r="F4837" s="125">
        <f t="shared" si="151"/>
        <v>0</v>
      </c>
      <c r="G4837" s="123"/>
    </row>
    <row r="4838" spans="2:7" x14ac:dyDescent="0.2">
      <c r="B4838" s="124"/>
      <c r="C4838" s="126"/>
      <c r="D4838" s="124"/>
      <c r="E4838" s="121">
        <f t="shared" si="150"/>
        <v>0</v>
      </c>
      <c r="F4838" s="125">
        <f t="shared" si="151"/>
        <v>0</v>
      </c>
      <c r="G4838" s="123"/>
    </row>
    <row r="4839" spans="2:7" x14ac:dyDescent="0.2">
      <c r="B4839" s="124"/>
      <c r="C4839" s="126"/>
      <c r="D4839" s="124"/>
      <c r="E4839" s="121">
        <f t="shared" si="150"/>
        <v>0</v>
      </c>
      <c r="F4839" s="125">
        <f t="shared" si="151"/>
        <v>0</v>
      </c>
      <c r="G4839" s="123"/>
    </row>
    <row r="4840" spans="2:7" x14ac:dyDescent="0.2">
      <c r="B4840" s="124"/>
      <c r="C4840" s="126"/>
      <c r="D4840" s="124"/>
      <c r="E4840" s="121">
        <f t="shared" si="150"/>
        <v>0</v>
      </c>
      <c r="F4840" s="125">
        <f t="shared" si="151"/>
        <v>0</v>
      </c>
      <c r="G4840" s="123"/>
    </row>
    <row r="4841" spans="2:7" x14ac:dyDescent="0.2">
      <c r="B4841" s="124"/>
      <c r="C4841" s="126"/>
      <c r="D4841" s="124"/>
      <c r="E4841" s="121">
        <f t="shared" si="150"/>
        <v>0</v>
      </c>
      <c r="F4841" s="125">
        <f t="shared" si="151"/>
        <v>0</v>
      </c>
      <c r="G4841" s="123"/>
    </row>
    <row r="4842" spans="2:7" x14ac:dyDescent="0.2">
      <c r="B4842" s="124"/>
      <c r="C4842" s="126"/>
      <c r="D4842" s="124"/>
      <c r="E4842" s="121">
        <f t="shared" si="150"/>
        <v>0</v>
      </c>
      <c r="F4842" s="125">
        <f t="shared" si="151"/>
        <v>0</v>
      </c>
      <c r="G4842" s="123"/>
    </row>
    <row r="4843" spans="2:7" x14ac:dyDescent="0.2">
      <c r="B4843" s="124"/>
      <c r="C4843" s="126"/>
      <c r="D4843" s="124"/>
      <c r="E4843" s="121">
        <f t="shared" si="150"/>
        <v>0</v>
      </c>
      <c r="F4843" s="125">
        <f t="shared" si="151"/>
        <v>0</v>
      </c>
      <c r="G4843" s="123"/>
    </row>
    <row r="4844" spans="2:7" x14ac:dyDescent="0.2">
      <c r="B4844" s="124"/>
      <c r="C4844" s="126"/>
      <c r="D4844" s="124"/>
      <c r="E4844" s="121">
        <f t="shared" si="150"/>
        <v>0</v>
      </c>
      <c r="F4844" s="125">
        <f t="shared" si="151"/>
        <v>0</v>
      </c>
      <c r="G4844" s="123"/>
    </row>
    <row r="4845" spans="2:7" x14ac:dyDescent="0.2">
      <c r="B4845" s="124"/>
      <c r="C4845" s="126"/>
      <c r="D4845" s="124"/>
      <c r="E4845" s="121">
        <f t="shared" si="150"/>
        <v>0</v>
      </c>
      <c r="F4845" s="125">
        <f t="shared" si="151"/>
        <v>0</v>
      </c>
      <c r="G4845" s="123"/>
    </row>
    <row r="4846" spans="2:7" x14ac:dyDescent="0.2">
      <c r="B4846" s="124"/>
      <c r="C4846" s="126"/>
      <c r="D4846" s="124"/>
      <c r="E4846" s="121">
        <f t="shared" si="150"/>
        <v>0</v>
      </c>
      <c r="F4846" s="125">
        <f t="shared" si="151"/>
        <v>0</v>
      </c>
      <c r="G4846" s="123"/>
    </row>
    <row r="4847" spans="2:7" x14ac:dyDescent="0.2">
      <c r="B4847" s="124"/>
      <c r="C4847" s="126"/>
      <c r="D4847" s="124"/>
      <c r="E4847" s="121">
        <f t="shared" si="150"/>
        <v>0</v>
      </c>
      <c r="F4847" s="125">
        <f t="shared" si="151"/>
        <v>0</v>
      </c>
      <c r="G4847" s="123"/>
    </row>
    <row r="4848" spans="2:7" x14ac:dyDescent="0.2">
      <c r="B4848" s="124"/>
      <c r="C4848" s="126"/>
      <c r="D4848" s="124"/>
      <c r="E4848" s="121">
        <f t="shared" si="150"/>
        <v>0</v>
      </c>
      <c r="F4848" s="125">
        <f t="shared" si="151"/>
        <v>0</v>
      </c>
      <c r="G4848" s="123"/>
    </row>
    <row r="4849" spans="2:7" x14ac:dyDescent="0.2">
      <c r="B4849" s="124"/>
      <c r="C4849" s="126"/>
      <c r="D4849" s="124"/>
      <c r="E4849" s="121">
        <f t="shared" si="150"/>
        <v>0</v>
      </c>
      <c r="F4849" s="125">
        <f t="shared" si="151"/>
        <v>0</v>
      </c>
      <c r="G4849" s="123"/>
    </row>
    <row r="4850" spans="2:7" x14ac:dyDescent="0.2">
      <c r="B4850" s="124"/>
      <c r="C4850" s="126"/>
      <c r="D4850" s="124"/>
      <c r="E4850" s="121">
        <f t="shared" si="150"/>
        <v>0</v>
      </c>
      <c r="F4850" s="125">
        <f t="shared" si="151"/>
        <v>0</v>
      </c>
      <c r="G4850" s="123"/>
    </row>
    <row r="4851" spans="2:7" x14ac:dyDescent="0.2">
      <c r="B4851" s="124"/>
      <c r="C4851" s="126"/>
      <c r="D4851" s="124"/>
      <c r="E4851" s="121">
        <f t="shared" si="150"/>
        <v>0</v>
      </c>
      <c r="F4851" s="125">
        <f t="shared" si="151"/>
        <v>0</v>
      </c>
      <c r="G4851" s="123"/>
    </row>
    <row r="4852" spans="2:7" x14ac:dyDescent="0.2">
      <c r="B4852" s="124"/>
      <c r="C4852" s="126"/>
      <c r="D4852" s="124"/>
      <c r="E4852" s="121">
        <f t="shared" si="150"/>
        <v>0</v>
      </c>
      <c r="F4852" s="125">
        <f t="shared" si="151"/>
        <v>0</v>
      </c>
      <c r="G4852" s="123"/>
    </row>
    <row r="4853" spans="2:7" x14ac:dyDescent="0.2">
      <c r="B4853" s="124"/>
      <c r="C4853" s="126"/>
      <c r="D4853" s="124"/>
      <c r="E4853" s="121">
        <f t="shared" ref="E4853:E4916" si="152">IFERROR(VLOOKUP(C4853,GILookup,2,FALSE),0)</f>
        <v>0</v>
      </c>
      <c r="F4853" s="125">
        <f t="shared" ref="F4853:F4916" si="153">SUM(E4853*D4853)</f>
        <v>0</v>
      </c>
      <c r="G4853" s="123"/>
    </row>
    <row r="4854" spans="2:7" x14ac:dyDescent="0.2">
      <c r="B4854" s="124"/>
      <c r="C4854" s="126"/>
      <c r="D4854" s="124"/>
      <c r="E4854" s="121">
        <f t="shared" si="152"/>
        <v>0</v>
      </c>
      <c r="F4854" s="125">
        <f t="shared" si="153"/>
        <v>0</v>
      </c>
      <c r="G4854" s="123"/>
    </row>
    <row r="4855" spans="2:7" x14ac:dyDescent="0.2">
      <c r="B4855" s="124"/>
      <c r="C4855" s="126"/>
      <c r="D4855" s="124"/>
      <c r="E4855" s="121">
        <f t="shared" si="152"/>
        <v>0</v>
      </c>
      <c r="F4855" s="125">
        <f t="shared" si="153"/>
        <v>0</v>
      </c>
      <c r="G4855" s="123"/>
    </row>
    <row r="4856" spans="2:7" x14ac:dyDescent="0.2">
      <c r="B4856" s="124"/>
      <c r="C4856" s="126"/>
      <c r="D4856" s="124"/>
      <c r="E4856" s="121">
        <f t="shared" si="152"/>
        <v>0</v>
      </c>
      <c r="F4856" s="125">
        <f t="shared" si="153"/>
        <v>0</v>
      </c>
      <c r="G4856" s="123"/>
    </row>
    <row r="4857" spans="2:7" x14ac:dyDescent="0.2">
      <c r="B4857" s="124"/>
      <c r="C4857" s="126"/>
      <c r="D4857" s="124"/>
      <c r="E4857" s="121">
        <f t="shared" si="152"/>
        <v>0</v>
      </c>
      <c r="F4857" s="125">
        <f t="shared" si="153"/>
        <v>0</v>
      </c>
      <c r="G4857" s="123"/>
    </row>
    <row r="4858" spans="2:7" x14ac:dyDescent="0.2">
      <c r="B4858" s="124"/>
      <c r="C4858" s="126"/>
      <c r="D4858" s="124"/>
      <c r="E4858" s="121">
        <f t="shared" si="152"/>
        <v>0</v>
      </c>
      <c r="F4858" s="125">
        <f t="shared" si="153"/>
        <v>0</v>
      </c>
      <c r="G4858" s="123"/>
    </row>
    <row r="4859" spans="2:7" x14ac:dyDescent="0.2">
      <c r="B4859" s="124"/>
      <c r="C4859" s="126"/>
      <c r="D4859" s="124"/>
      <c r="E4859" s="121">
        <f t="shared" si="152"/>
        <v>0</v>
      </c>
      <c r="F4859" s="125">
        <f t="shared" si="153"/>
        <v>0</v>
      </c>
      <c r="G4859" s="123"/>
    </row>
    <row r="4860" spans="2:7" x14ac:dyDescent="0.2">
      <c r="B4860" s="124"/>
      <c r="C4860" s="126"/>
      <c r="D4860" s="124"/>
      <c r="E4860" s="121">
        <f t="shared" si="152"/>
        <v>0</v>
      </c>
      <c r="F4860" s="125">
        <f t="shared" si="153"/>
        <v>0</v>
      </c>
      <c r="G4860" s="123"/>
    </row>
    <row r="4861" spans="2:7" x14ac:dyDescent="0.2">
      <c r="B4861" s="124"/>
      <c r="C4861" s="126"/>
      <c r="D4861" s="124"/>
      <c r="E4861" s="121">
        <f t="shared" si="152"/>
        <v>0</v>
      </c>
      <c r="F4861" s="125">
        <f t="shared" si="153"/>
        <v>0</v>
      </c>
      <c r="G4861" s="123"/>
    </row>
    <row r="4862" spans="2:7" x14ac:dyDescent="0.2">
      <c r="B4862" s="124"/>
      <c r="C4862" s="126"/>
      <c r="D4862" s="124"/>
      <c r="E4862" s="121">
        <f t="shared" si="152"/>
        <v>0</v>
      </c>
      <c r="F4862" s="125">
        <f t="shared" si="153"/>
        <v>0</v>
      </c>
      <c r="G4862" s="123"/>
    </row>
    <row r="4863" spans="2:7" x14ac:dyDescent="0.2">
      <c r="B4863" s="124"/>
      <c r="C4863" s="126"/>
      <c r="D4863" s="124"/>
      <c r="E4863" s="121">
        <f t="shared" si="152"/>
        <v>0</v>
      </c>
      <c r="F4863" s="125">
        <f t="shared" si="153"/>
        <v>0</v>
      </c>
      <c r="G4863" s="123"/>
    </row>
    <row r="4864" spans="2:7" x14ac:dyDescent="0.2">
      <c r="B4864" s="124"/>
      <c r="C4864" s="126"/>
      <c r="D4864" s="124"/>
      <c r="E4864" s="121">
        <f t="shared" si="152"/>
        <v>0</v>
      </c>
      <c r="F4864" s="125">
        <f t="shared" si="153"/>
        <v>0</v>
      </c>
      <c r="G4864" s="123"/>
    </row>
    <row r="4865" spans="2:7" x14ac:dyDescent="0.2">
      <c r="B4865" s="124"/>
      <c r="C4865" s="126"/>
      <c r="D4865" s="124"/>
      <c r="E4865" s="121">
        <f t="shared" si="152"/>
        <v>0</v>
      </c>
      <c r="F4865" s="125">
        <f t="shared" si="153"/>
        <v>0</v>
      </c>
      <c r="G4865" s="123"/>
    </row>
    <row r="4866" spans="2:7" x14ac:dyDescent="0.2">
      <c r="B4866" s="124"/>
      <c r="C4866" s="126"/>
      <c r="D4866" s="124"/>
      <c r="E4866" s="121">
        <f t="shared" si="152"/>
        <v>0</v>
      </c>
      <c r="F4866" s="125">
        <f t="shared" si="153"/>
        <v>0</v>
      </c>
      <c r="G4866" s="123"/>
    </row>
    <row r="4867" spans="2:7" x14ac:dyDescent="0.2">
      <c r="B4867" s="124"/>
      <c r="C4867" s="126"/>
      <c r="D4867" s="124"/>
      <c r="E4867" s="121">
        <f t="shared" si="152"/>
        <v>0</v>
      </c>
      <c r="F4867" s="125">
        <f t="shared" si="153"/>
        <v>0</v>
      </c>
      <c r="G4867" s="123"/>
    </row>
    <row r="4868" spans="2:7" x14ac:dyDescent="0.2">
      <c r="B4868" s="124"/>
      <c r="C4868" s="126"/>
      <c r="D4868" s="124"/>
      <c r="E4868" s="121">
        <f t="shared" si="152"/>
        <v>0</v>
      </c>
      <c r="F4868" s="125">
        <f t="shared" si="153"/>
        <v>0</v>
      </c>
      <c r="G4868" s="123"/>
    </row>
    <row r="4869" spans="2:7" x14ac:dyDescent="0.2">
      <c r="B4869" s="124"/>
      <c r="C4869" s="126"/>
      <c r="D4869" s="124"/>
      <c r="E4869" s="121">
        <f t="shared" si="152"/>
        <v>0</v>
      </c>
      <c r="F4869" s="125">
        <f t="shared" si="153"/>
        <v>0</v>
      </c>
      <c r="G4869" s="123"/>
    </row>
    <row r="4870" spans="2:7" x14ac:dyDescent="0.2">
      <c r="B4870" s="124"/>
      <c r="C4870" s="126"/>
      <c r="D4870" s="124"/>
      <c r="E4870" s="121">
        <f t="shared" si="152"/>
        <v>0</v>
      </c>
      <c r="F4870" s="125">
        <f t="shared" si="153"/>
        <v>0</v>
      </c>
      <c r="G4870" s="123"/>
    </row>
    <row r="4871" spans="2:7" x14ac:dyDescent="0.2">
      <c r="B4871" s="124"/>
      <c r="C4871" s="126"/>
      <c r="D4871" s="124"/>
      <c r="E4871" s="121">
        <f t="shared" si="152"/>
        <v>0</v>
      </c>
      <c r="F4871" s="125">
        <f t="shared" si="153"/>
        <v>0</v>
      </c>
      <c r="G4871" s="123"/>
    </row>
    <row r="4872" spans="2:7" x14ac:dyDescent="0.2">
      <c r="B4872" s="124"/>
      <c r="C4872" s="126"/>
      <c r="D4872" s="124"/>
      <c r="E4872" s="121">
        <f t="shared" si="152"/>
        <v>0</v>
      </c>
      <c r="F4872" s="125">
        <f t="shared" si="153"/>
        <v>0</v>
      </c>
      <c r="G4872" s="123"/>
    </row>
    <row r="4873" spans="2:7" x14ac:dyDescent="0.2">
      <c r="B4873" s="124"/>
      <c r="C4873" s="126"/>
      <c r="D4873" s="124"/>
      <c r="E4873" s="121">
        <f t="shared" si="152"/>
        <v>0</v>
      </c>
      <c r="F4873" s="125">
        <f t="shared" si="153"/>
        <v>0</v>
      </c>
      <c r="G4873" s="123"/>
    </row>
    <row r="4874" spans="2:7" x14ac:dyDescent="0.2">
      <c r="B4874" s="124"/>
      <c r="C4874" s="126"/>
      <c r="D4874" s="124"/>
      <c r="E4874" s="121">
        <f t="shared" si="152"/>
        <v>0</v>
      </c>
      <c r="F4874" s="125">
        <f t="shared" si="153"/>
        <v>0</v>
      </c>
      <c r="G4874" s="123"/>
    </row>
    <row r="4875" spans="2:7" x14ac:dyDescent="0.2">
      <c r="B4875" s="124"/>
      <c r="C4875" s="126"/>
      <c r="D4875" s="124"/>
      <c r="E4875" s="121">
        <f t="shared" si="152"/>
        <v>0</v>
      </c>
      <c r="F4875" s="125">
        <f t="shared" si="153"/>
        <v>0</v>
      </c>
      <c r="G4875" s="123"/>
    </row>
    <row r="4876" spans="2:7" x14ac:dyDescent="0.2">
      <c r="B4876" s="124"/>
      <c r="C4876" s="126"/>
      <c r="D4876" s="124"/>
      <c r="E4876" s="121">
        <f t="shared" si="152"/>
        <v>0</v>
      </c>
      <c r="F4876" s="125">
        <f t="shared" si="153"/>
        <v>0</v>
      </c>
      <c r="G4876" s="123"/>
    </row>
    <row r="4877" spans="2:7" x14ac:dyDescent="0.2">
      <c r="B4877" s="124"/>
      <c r="C4877" s="126"/>
      <c r="D4877" s="124"/>
      <c r="E4877" s="121">
        <f t="shared" si="152"/>
        <v>0</v>
      </c>
      <c r="F4877" s="125">
        <f t="shared" si="153"/>
        <v>0</v>
      </c>
      <c r="G4877" s="123"/>
    </row>
    <row r="4878" spans="2:7" x14ac:dyDescent="0.2">
      <c r="B4878" s="124"/>
      <c r="C4878" s="126"/>
      <c r="D4878" s="124"/>
      <c r="E4878" s="121">
        <f t="shared" si="152"/>
        <v>0</v>
      </c>
      <c r="F4878" s="125">
        <f t="shared" si="153"/>
        <v>0</v>
      </c>
      <c r="G4878" s="123"/>
    </row>
    <row r="4879" spans="2:7" x14ac:dyDescent="0.2">
      <c r="B4879" s="124"/>
      <c r="C4879" s="126"/>
      <c r="D4879" s="124"/>
      <c r="E4879" s="121">
        <f t="shared" si="152"/>
        <v>0</v>
      </c>
      <c r="F4879" s="125">
        <f t="shared" si="153"/>
        <v>0</v>
      </c>
      <c r="G4879" s="123"/>
    </row>
    <row r="4880" spans="2:7" x14ac:dyDescent="0.2">
      <c r="B4880" s="124"/>
      <c r="C4880" s="126"/>
      <c r="D4880" s="124"/>
      <c r="E4880" s="121">
        <f t="shared" si="152"/>
        <v>0</v>
      </c>
      <c r="F4880" s="125">
        <f t="shared" si="153"/>
        <v>0</v>
      </c>
      <c r="G4880" s="123"/>
    </row>
    <row r="4881" spans="2:7" x14ac:dyDescent="0.2">
      <c r="B4881" s="124"/>
      <c r="C4881" s="126"/>
      <c r="D4881" s="124"/>
      <c r="E4881" s="121">
        <f t="shared" si="152"/>
        <v>0</v>
      </c>
      <c r="F4881" s="125">
        <f t="shared" si="153"/>
        <v>0</v>
      </c>
      <c r="G4881" s="123"/>
    </row>
    <row r="4882" spans="2:7" x14ac:dyDescent="0.2">
      <c r="B4882" s="124"/>
      <c r="C4882" s="126"/>
      <c r="D4882" s="124"/>
      <c r="E4882" s="121">
        <f t="shared" si="152"/>
        <v>0</v>
      </c>
      <c r="F4882" s="125">
        <f t="shared" si="153"/>
        <v>0</v>
      </c>
      <c r="G4882" s="123"/>
    </row>
    <row r="4883" spans="2:7" x14ac:dyDescent="0.2">
      <c r="B4883" s="124"/>
      <c r="C4883" s="126"/>
      <c r="D4883" s="124"/>
      <c r="E4883" s="121">
        <f t="shared" si="152"/>
        <v>0</v>
      </c>
      <c r="F4883" s="125">
        <f t="shared" si="153"/>
        <v>0</v>
      </c>
      <c r="G4883" s="123"/>
    </row>
    <row r="4884" spans="2:7" x14ac:dyDescent="0.2">
      <c r="B4884" s="124"/>
      <c r="C4884" s="126"/>
      <c r="D4884" s="124"/>
      <c r="E4884" s="121">
        <f t="shared" si="152"/>
        <v>0</v>
      </c>
      <c r="F4884" s="125">
        <f t="shared" si="153"/>
        <v>0</v>
      </c>
      <c r="G4884" s="123"/>
    </row>
    <row r="4885" spans="2:7" x14ac:dyDescent="0.2">
      <c r="B4885" s="124"/>
      <c r="C4885" s="126"/>
      <c r="D4885" s="124"/>
      <c r="E4885" s="121">
        <f t="shared" si="152"/>
        <v>0</v>
      </c>
      <c r="F4885" s="125">
        <f t="shared" si="153"/>
        <v>0</v>
      </c>
      <c r="G4885" s="123"/>
    </row>
    <row r="4886" spans="2:7" x14ac:dyDescent="0.2">
      <c r="B4886" s="124"/>
      <c r="C4886" s="126"/>
      <c r="D4886" s="124"/>
      <c r="E4886" s="121">
        <f t="shared" si="152"/>
        <v>0</v>
      </c>
      <c r="F4886" s="125">
        <f t="shared" si="153"/>
        <v>0</v>
      </c>
      <c r="G4886" s="123"/>
    </row>
    <row r="4887" spans="2:7" x14ac:dyDescent="0.2">
      <c r="B4887" s="124"/>
      <c r="C4887" s="126"/>
      <c r="D4887" s="124"/>
      <c r="E4887" s="121">
        <f t="shared" si="152"/>
        <v>0</v>
      </c>
      <c r="F4887" s="125">
        <f t="shared" si="153"/>
        <v>0</v>
      </c>
      <c r="G4887" s="123"/>
    </row>
    <row r="4888" spans="2:7" x14ac:dyDescent="0.2">
      <c r="B4888" s="124"/>
      <c r="C4888" s="126"/>
      <c r="D4888" s="124"/>
      <c r="E4888" s="121">
        <f t="shared" si="152"/>
        <v>0</v>
      </c>
      <c r="F4888" s="125">
        <f t="shared" si="153"/>
        <v>0</v>
      </c>
      <c r="G4888" s="123"/>
    </row>
    <row r="4889" spans="2:7" x14ac:dyDescent="0.2">
      <c r="B4889" s="124"/>
      <c r="C4889" s="126"/>
      <c r="D4889" s="124"/>
      <c r="E4889" s="121">
        <f t="shared" si="152"/>
        <v>0</v>
      </c>
      <c r="F4889" s="125">
        <f t="shared" si="153"/>
        <v>0</v>
      </c>
      <c r="G4889" s="123"/>
    </row>
    <row r="4890" spans="2:7" x14ac:dyDescent="0.2">
      <c r="B4890" s="124"/>
      <c r="C4890" s="126"/>
      <c r="D4890" s="124"/>
      <c r="E4890" s="121">
        <f t="shared" si="152"/>
        <v>0</v>
      </c>
      <c r="F4890" s="125">
        <f t="shared" si="153"/>
        <v>0</v>
      </c>
      <c r="G4890" s="123"/>
    </row>
    <row r="4891" spans="2:7" x14ac:dyDescent="0.2">
      <c r="B4891" s="124"/>
      <c r="C4891" s="126"/>
      <c r="D4891" s="124"/>
      <c r="E4891" s="121">
        <f t="shared" si="152"/>
        <v>0</v>
      </c>
      <c r="F4891" s="125">
        <f t="shared" si="153"/>
        <v>0</v>
      </c>
      <c r="G4891" s="123"/>
    </row>
    <row r="4892" spans="2:7" x14ac:dyDescent="0.2">
      <c r="B4892" s="124"/>
      <c r="C4892" s="126"/>
      <c r="D4892" s="124"/>
      <c r="E4892" s="121">
        <f t="shared" si="152"/>
        <v>0</v>
      </c>
      <c r="F4892" s="125">
        <f t="shared" si="153"/>
        <v>0</v>
      </c>
      <c r="G4892" s="123"/>
    </row>
    <row r="4893" spans="2:7" x14ac:dyDescent="0.2">
      <c r="B4893" s="124"/>
      <c r="C4893" s="126"/>
      <c r="D4893" s="124"/>
      <c r="E4893" s="121">
        <f t="shared" si="152"/>
        <v>0</v>
      </c>
      <c r="F4893" s="125">
        <f t="shared" si="153"/>
        <v>0</v>
      </c>
      <c r="G4893" s="123"/>
    </row>
    <row r="4894" spans="2:7" x14ac:dyDescent="0.2">
      <c r="B4894" s="124"/>
      <c r="C4894" s="126"/>
      <c r="D4894" s="124"/>
      <c r="E4894" s="121">
        <f t="shared" si="152"/>
        <v>0</v>
      </c>
      <c r="F4894" s="125">
        <f t="shared" si="153"/>
        <v>0</v>
      </c>
      <c r="G4894" s="123"/>
    </row>
    <row r="4895" spans="2:7" x14ac:dyDescent="0.2">
      <c r="B4895" s="124"/>
      <c r="C4895" s="126"/>
      <c r="D4895" s="124"/>
      <c r="E4895" s="121">
        <f t="shared" si="152"/>
        <v>0</v>
      </c>
      <c r="F4895" s="125">
        <f t="shared" si="153"/>
        <v>0</v>
      </c>
      <c r="G4895" s="123"/>
    </row>
    <row r="4896" spans="2:7" x14ac:dyDescent="0.2">
      <c r="B4896" s="124"/>
      <c r="C4896" s="126"/>
      <c r="D4896" s="124"/>
      <c r="E4896" s="121">
        <f t="shared" si="152"/>
        <v>0</v>
      </c>
      <c r="F4896" s="125">
        <f t="shared" si="153"/>
        <v>0</v>
      </c>
      <c r="G4896" s="123"/>
    </row>
    <row r="4897" spans="2:7" x14ac:dyDescent="0.2">
      <c r="B4897" s="124"/>
      <c r="C4897" s="126"/>
      <c r="D4897" s="124"/>
      <c r="E4897" s="121">
        <f t="shared" si="152"/>
        <v>0</v>
      </c>
      <c r="F4897" s="125">
        <f t="shared" si="153"/>
        <v>0</v>
      </c>
      <c r="G4897" s="123"/>
    </row>
    <row r="4898" spans="2:7" x14ac:dyDescent="0.2">
      <c r="B4898" s="124"/>
      <c r="C4898" s="126"/>
      <c r="D4898" s="124"/>
      <c r="E4898" s="121">
        <f t="shared" si="152"/>
        <v>0</v>
      </c>
      <c r="F4898" s="125">
        <f t="shared" si="153"/>
        <v>0</v>
      </c>
      <c r="G4898" s="123"/>
    </row>
    <row r="4899" spans="2:7" x14ac:dyDescent="0.2">
      <c r="B4899" s="124"/>
      <c r="C4899" s="126"/>
      <c r="D4899" s="124"/>
      <c r="E4899" s="121">
        <f t="shared" si="152"/>
        <v>0</v>
      </c>
      <c r="F4899" s="125">
        <f t="shared" si="153"/>
        <v>0</v>
      </c>
      <c r="G4899" s="123"/>
    </row>
    <row r="4900" spans="2:7" x14ac:dyDescent="0.2">
      <c r="B4900" s="124"/>
      <c r="C4900" s="126"/>
      <c r="D4900" s="124"/>
      <c r="E4900" s="121">
        <f t="shared" si="152"/>
        <v>0</v>
      </c>
      <c r="F4900" s="125">
        <f t="shared" si="153"/>
        <v>0</v>
      </c>
      <c r="G4900" s="123"/>
    </row>
    <row r="4901" spans="2:7" x14ac:dyDescent="0.2">
      <c r="B4901" s="124"/>
      <c r="C4901" s="126"/>
      <c r="D4901" s="124"/>
      <c r="E4901" s="121">
        <f t="shared" si="152"/>
        <v>0</v>
      </c>
      <c r="F4901" s="125">
        <f t="shared" si="153"/>
        <v>0</v>
      </c>
      <c r="G4901" s="123"/>
    </row>
    <row r="4902" spans="2:7" x14ac:dyDescent="0.2">
      <c r="B4902" s="124"/>
      <c r="C4902" s="126"/>
      <c r="D4902" s="124"/>
      <c r="E4902" s="121">
        <f t="shared" si="152"/>
        <v>0</v>
      </c>
      <c r="F4902" s="125">
        <f t="shared" si="153"/>
        <v>0</v>
      </c>
      <c r="G4902" s="123"/>
    </row>
    <row r="4903" spans="2:7" x14ac:dyDescent="0.2">
      <c r="B4903" s="124"/>
      <c r="C4903" s="126"/>
      <c r="D4903" s="124"/>
      <c r="E4903" s="121">
        <f t="shared" si="152"/>
        <v>0</v>
      </c>
      <c r="F4903" s="125">
        <f t="shared" si="153"/>
        <v>0</v>
      </c>
      <c r="G4903" s="123"/>
    </row>
    <row r="4904" spans="2:7" x14ac:dyDescent="0.2">
      <c r="B4904" s="124"/>
      <c r="C4904" s="126"/>
      <c r="D4904" s="124"/>
      <c r="E4904" s="121">
        <f t="shared" si="152"/>
        <v>0</v>
      </c>
      <c r="F4904" s="125">
        <f t="shared" si="153"/>
        <v>0</v>
      </c>
      <c r="G4904" s="123"/>
    </row>
    <row r="4905" spans="2:7" x14ac:dyDescent="0.2">
      <c r="B4905" s="124"/>
      <c r="C4905" s="126"/>
      <c r="D4905" s="124"/>
      <c r="E4905" s="121">
        <f t="shared" si="152"/>
        <v>0</v>
      </c>
      <c r="F4905" s="125">
        <f t="shared" si="153"/>
        <v>0</v>
      </c>
      <c r="G4905" s="123"/>
    </row>
    <row r="4906" spans="2:7" x14ac:dyDescent="0.2">
      <c r="B4906" s="124"/>
      <c r="C4906" s="126"/>
      <c r="D4906" s="124"/>
      <c r="E4906" s="121">
        <f t="shared" si="152"/>
        <v>0</v>
      </c>
      <c r="F4906" s="125">
        <f t="shared" si="153"/>
        <v>0</v>
      </c>
      <c r="G4906" s="123"/>
    </row>
    <row r="4907" spans="2:7" x14ac:dyDescent="0.2">
      <c r="B4907" s="124"/>
      <c r="C4907" s="126"/>
      <c r="D4907" s="124"/>
      <c r="E4907" s="121">
        <f t="shared" si="152"/>
        <v>0</v>
      </c>
      <c r="F4907" s="125">
        <f t="shared" si="153"/>
        <v>0</v>
      </c>
      <c r="G4907" s="123"/>
    </row>
    <row r="4908" spans="2:7" x14ac:dyDescent="0.2">
      <c r="B4908" s="124"/>
      <c r="C4908" s="126"/>
      <c r="D4908" s="124"/>
      <c r="E4908" s="121">
        <f t="shared" si="152"/>
        <v>0</v>
      </c>
      <c r="F4908" s="125">
        <f t="shared" si="153"/>
        <v>0</v>
      </c>
      <c r="G4908" s="123"/>
    </row>
    <row r="4909" spans="2:7" x14ac:dyDescent="0.2">
      <c r="B4909" s="124"/>
      <c r="C4909" s="126"/>
      <c r="D4909" s="124"/>
      <c r="E4909" s="121">
        <f t="shared" si="152"/>
        <v>0</v>
      </c>
      <c r="F4909" s="125">
        <f t="shared" si="153"/>
        <v>0</v>
      </c>
      <c r="G4909" s="123"/>
    </row>
    <row r="4910" spans="2:7" x14ac:dyDescent="0.2">
      <c r="B4910" s="124"/>
      <c r="C4910" s="126"/>
      <c r="D4910" s="124"/>
      <c r="E4910" s="121">
        <f t="shared" si="152"/>
        <v>0</v>
      </c>
      <c r="F4910" s="125">
        <f t="shared" si="153"/>
        <v>0</v>
      </c>
      <c r="G4910" s="123"/>
    </row>
    <row r="4911" spans="2:7" x14ac:dyDescent="0.2">
      <c r="B4911" s="124"/>
      <c r="C4911" s="126"/>
      <c r="D4911" s="124"/>
      <c r="E4911" s="121">
        <f t="shared" si="152"/>
        <v>0</v>
      </c>
      <c r="F4911" s="125">
        <f t="shared" si="153"/>
        <v>0</v>
      </c>
      <c r="G4911" s="123"/>
    </row>
    <row r="4912" spans="2:7" x14ac:dyDescent="0.2">
      <c r="B4912" s="124"/>
      <c r="C4912" s="126"/>
      <c r="D4912" s="124"/>
      <c r="E4912" s="121">
        <f t="shared" si="152"/>
        <v>0</v>
      </c>
      <c r="F4912" s="125">
        <f t="shared" si="153"/>
        <v>0</v>
      </c>
      <c r="G4912" s="123"/>
    </row>
    <row r="4913" spans="2:7" x14ac:dyDescent="0.2">
      <c r="B4913" s="124"/>
      <c r="C4913" s="126"/>
      <c r="D4913" s="124"/>
      <c r="E4913" s="121">
        <f t="shared" si="152"/>
        <v>0</v>
      </c>
      <c r="F4913" s="125">
        <f t="shared" si="153"/>
        <v>0</v>
      </c>
      <c r="G4913" s="123"/>
    </row>
    <row r="4914" spans="2:7" x14ac:dyDescent="0.2">
      <c r="B4914" s="124"/>
      <c r="C4914" s="126"/>
      <c r="D4914" s="124"/>
      <c r="E4914" s="121">
        <f t="shared" si="152"/>
        <v>0</v>
      </c>
      <c r="F4914" s="125">
        <f t="shared" si="153"/>
        <v>0</v>
      </c>
      <c r="G4914" s="123"/>
    </row>
    <row r="4915" spans="2:7" x14ac:dyDescent="0.2">
      <c r="B4915" s="124"/>
      <c r="C4915" s="126"/>
      <c r="D4915" s="124"/>
      <c r="E4915" s="121">
        <f t="shared" si="152"/>
        <v>0</v>
      </c>
      <c r="F4915" s="125">
        <f t="shared" si="153"/>
        <v>0</v>
      </c>
      <c r="G4915" s="123"/>
    </row>
    <row r="4916" spans="2:7" x14ac:dyDescent="0.2">
      <c r="B4916" s="124"/>
      <c r="C4916" s="126"/>
      <c r="D4916" s="124"/>
      <c r="E4916" s="121">
        <f t="shared" si="152"/>
        <v>0</v>
      </c>
      <c r="F4916" s="125">
        <f t="shared" si="153"/>
        <v>0</v>
      </c>
      <c r="G4916" s="123"/>
    </row>
    <row r="4917" spans="2:7" x14ac:dyDescent="0.2">
      <c r="B4917" s="124"/>
      <c r="C4917" s="126"/>
      <c r="D4917" s="124"/>
      <c r="E4917" s="121">
        <f t="shared" ref="E4917:E4980" si="154">IFERROR(VLOOKUP(C4917,GILookup,2,FALSE),0)</f>
        <v>0</v>
      </c>
      <c r="F4917" s="125">
        <f t="shared" ref="F4917:F4980" si="155">SUM(E4917*D4917)</f>
        <v>0</v>
      </c>
      <c r="G4917" s="123"/>
    </row>
    <row r="4918" spans="2:7" x14ac:dyDescent="0.2">
      <c r="B4918" s="124"/>
      <c r="C4918" s="126"/>
      <c r="D4918" s="124"/>
      <c r="E4918" s="121">
        <f t="shared" si="154"/>
        <v>0</v>
      </c>
      <c r="F4918" s="125">
        <f t="shared" si="155"/>
        <v>0</v>
      </c>
      <c r="G4918" s="123"/>
    </row>
    <row r="4919" spans="2:7" x14ac:dyDescent="0.2">
      <c r="B4919" s="124"/>
      <c r="C4919" s="126"/>
      <c r="D4919" s="124"/>
      <c r="E4919" s="121">
        <f t="shared" si="154"/>
        <v>0</v>
      </c>
      <c r="F4919" s="125">
        <f t="shared" si="155"/>
        <v>0</v>
      </c>
      <c r="G4919" s="123"/>
    </row>
    <row r="4920" spans="2:7" x14ac:dyDescent="0.2">
      <c r="B4920" s="124"/>
      <c r="C4920" s="126"/>
      <c r="D4920" s="124"/>
      <c r="E4920" s="121">
        <f t="shared" si="154"/>
        <v>0</v>
      </c>
      <c r="F4920" s="125">
        <f t="shared" si="155"/>
        <v>0</v>
      </c>
      <c r="G4920" s="123"/>
    </row>
    <row r="4921" spans="2:7" x14ac:dyDescent="0.2">
      <c r="B4921" s="124"/>
      <c r="C4921" s="126"/>
      <c r="D4921" s="124"/>
      <c r="E4921" s="121">
        <f t="shared" si="154"/>
        <v>0</v>
      </c>
      <c r="F4921" s="125">
        <f t="shared" si="155"/>
        <v>0</v>
      </c>
      <c r="G4921" s="123"/>
    </row>
    <row r="4922" spans="2:7" x14ac:dyDescent="0.2">
      <c r="B4922" s="124"/>
      <c r="C4922" s="126"/>
      <c r="D4922" s="124"/>
      <c r="E4922" s="121">
        <f t="shared" si="154"/>
        <v>0</v>
      </c>
      <c r="F4922" s="125">
        <f t="shared" si="155"/>
        <v>0</v>
      </c>
      <c r="G4922" s="123"/>
    </row>
    <row r="4923" spans="2:7" x14ac:dyDescent="0.2">
      <c r="B4923" s="124"/>
      <c r="C4923" s="126"/>
      <c r="D4923" s="124"/>
      <c r="E4923" s="121">
        <f t="shared" si="154"/>
        <v>0</v>
      </c>
      <c r="F4923" s="125">
        <f t="shared" si="155"/>
        <v>0</v>
      </c>
      <c r="G4923" s="123"/>
    </row>
    <row r="4924" spans="2:7" x14ac:dyDescent="0.2">
      <c r="B4924" s="124"/>
      <c r="C4924" s="126"/>
      <c r="D4924" s="124"/>
      <c r="E4924" s="121">
        <f t="shared" si="154"/>
        <v>0</v>
      </c>
      <c r="F4924" s="125">
        <f t="shared" si="155"/>
        <v>0</v>
      </c>
      <c r="G4924" s="123"/>
    </row>
    <row r="4925" spans="2:7" x14ac:dyDescent="0.2">
      <c r="B4925" s="124"/>
      <c r="C4925" s="126"/>
      <c r="D4925" s="124"/>
      <c r="E4925" s="121">
        <f t="shared" si="154"/>
        <v>0</v>
      </c>
      <c r="F4925" s="125">
        <f t="shared" si="155"/>
        <v>0</v>
      </c>
      <c r="G4925" s="123"/>
    </row>
    <row r="4926" spans="2:7" x14ac:dyDescent="0.2">
      <c r="B4926" s="124"/>
      <c r="C4926" s="126"/>
      <c r="D4926" s="124"/>
      <c r="E4926" s="121">
        <f t="shared" si="154"/>
        <v>0</v>
      </c>
      <c r="F4926" s="125">
        <f t="shared" si="155"/>
        <v>0</v>
      </c>
      <c r="G4926" s="123"/>
    </row>
    <row r="4927" spans="2:7" x14ac:dyDescent="0.2">
      <c r="B4927" s="124"/>
      <c r="C4927" s="126"/>
      <c r="D4927" s="124"/>
      <c r="E4927" s="121">
        <f t="shared" si="154"/>
        <v>0</v>
      </c>
      <c r="F4927" s="125">
        <f t="shared" si="155"/>
        <v>0</v>
      </c>
      <c r="G4927" s="123"/>
    </row>
    <row r="4928" spans="2:7" x14ac:dyDescent="0.2">
      <c r="B4928" s="124"/>
      <c r="C4928" s="126"/>
      <c r="D4928" s="124"/>
      <c r="E4928" s="121">
        <f t="shared" si="154"/>
        <v>0</v>
      </c>
      <c r="F4928" s="125">
        <f t="shared" si="155"/>
        <v>0</v>
      </c>
      <c r="G4928" s="123"/>
    </row>
    <row r="4929" spans="2:7" x14ac:dyDescent="0.2">
      <c r="B4929" s="124"/>
      <c r="C4929" s="126"/>
      <c r="D4929" s="124"/>
      <c r="E4929" s="121">
        <f t="shared" si="154"/>
        <v>0</v>
      </c>
      <c r="F4929" s="125">
        <f t="shared" si="155"/>
        <v>0</v>
      </c>
      <c r="G4929" s="123"/>
    </row>
    <row r="4930" spans="2:7" x14ac:dyDescent="0.2">
      <c r="B4930" s="124"/>
      <c r="C4930" s="126"/>
      <c r="D4930" s="124"/>
      <c r="E4930" s="121">
        <f t="shared" si="154"/>
        <v>0</v>
      </c>
      <c r="F4930" s="125">
        <f t="shared" si="155"/>
        <v>0</v>
      </c>
      <c r="G4930" s="123"/>
    </row>
    <row r="4931" spans="2:7" x14ac:dyDescent="0.2">
      <c r="B4931" s="124"/>
      <c r="C4931" s="126"/>
      <c r="D4931" s="124"/>
      <c r="E4931" s="121">
        <f t="shared" si="154"/>
        <v>0</v>
      </c>
      <c r="F4931" s="125">
        <f t="shared" si="155"/>
        <v>0</v>
      </c>
      <c r="G4931" s="123"/>
    </row>
    <row r="4932" spans="2:7" x14ac:dyDescent="0.2">
      <c r="B4932" s="124"/>
      <c r="C4932" s="126"/>
      <c r="D4932" s="124"/>
      <c r="E4932" s="121">
        <f t="shared" si="154"/>
        <v>0</v>
      </c>
      <c r="F4932" s="125">
        <f t="shared" si="155"/>
        <v>0</v>
      </c>
      <c r="G4932" s="123"/>
    </row>
    <row r="4933" spans="2:7" x14ac:dyDescent="0.2">
      <c r="B4933" s="124"/>
      <c r="C4933" s="126"/>
      <c r="D4933" s="124"/>
      <c r="E4933" s="121">
        <f t="shared" si="154"/>
        <v>0</v>
      </c>
      <c r="F4933" s="125">
        <f t="shared" si="155"/>
        <v>0</v>
      </c>
      <c r="G4933" s="123"/>
    </row>
    <row r="4934" spans="2:7" x14ac:dyDescent="0.2">
      <c r="B4934" s="124"/>
      <c r="C4934" s="126"/>
      <c r="D4934" s="124"/>
      <c r="E4934" s="121">
        <f t="shared" si="154"/>
        <v>0</v>
      </c>
      <c r="F4934" s="125">
        <f t="shared" si="155"/>
        <v>0</v>
      </c>
      <c r="G4934" s="123"/>
    </row>
    <row r="4935" spans="2:7" x14ac:dyDescent="0.2">
      <c r="B4935" s="124"/>
      <c r="C4935" s="126"/>
      <c r="D4935" s="124"/>
      <c r="E4935" s="121">
        <f t="shared" si="154"/>
        <v>0</v>
      </c>
      <c r="F4935" s="125">
        <f t="shared" si="155"/>
        <v>0</v>
      </c>
      <c r="G4935" s="123"/>
    </row>
    <row r="4936" spans="2:7" x14ac:dyDescent="0.2">
      <c r="B4936" s="124"/>
      <c r="C4936" s="126"/>
      <c r="D4936" s="124"/>
      <c r="E4936" s="121">
        <f t="shared" si="154"/>
        <v>0</v>
      </c>
      <c r="F4936" s="125">
        <f t="shared" si="155"/>
        <v>0</v>
      </c>
      <c r="G4936" s="123"/>
    </row>
    <row r="4937" spans="2:7" x14ac:dyDescent="0.2">
      <c r="B4937" s="124"/>
      <c r="C4937" s="126"/>
      <c r="D4937" s="124"/>
      <c r="E4937" s="121">
        <f t="shared" si="154"/>
        <v>0</v>
      </c>
      <c r="F4937" s="125">
        <f t="shared" si="155"/>
        <v>0</v>
      </c>
      <c r="G4937" s="123"/>
    </row>
    <row r="4938" spans="2:7" x14ac:dyDescent="0.2">
      <c r="B4938" s="124"/>
      <c r="C4938" s="126"/>
      <c r="D4938" s="124"/>
      <c r="E4938" s="121">
        <f t="shared" si="154"/>
        <v>0</v>
      </c>
      <c r="F4938" s="125">
        <f t="shared" si="155"/>
        <v>0</v>
      </c>
      <c r="G4938" s="123"/>
    </row>
    <row r="4939" spans="2:7" x14ac:dyDescent="0.2">
      <c r="B4939" s="124"/>
      <c r="C4939" s="126"/>
      <c r="D4939" s="124"/>
      <c r="E4939" s="121">
        <f t="shared" si="154"/>
        <v>0</v>
      </c>
      <c r="F4939" s="125">
        <f t="shared" si="155"/>
        <v>0</v>
      </c>
      <c r="G4939" s="123"/>
    </row>
    <row r="4940" spans="2:7" x14ac:dyDescent="0.2">
      <c r="B4940" s="124"/>
      <c r="C4940" s="126"/>
      <c r="D4940" s="124"/>
      <c r="E4940" s="121">
        <f t="shared" si="154"/>
        <v>0</v>
      </c>
      <c r="F4940" s="125">
        <f t="shared" si="155"/>
        <v>0</v>
      </c>
      <c r="G4940" s="123"/>
    </row>
    <row r="4941" spans="2:7" x14ac:dyDescent="0.2">
      <c r="B4941" s="124"/>
      <c r="C4941" s="126"/>
      <c r="D4941" s="124"/>
      <c r="E4941" s="121">
        <f t="shared" si="154"/>
        <v>0</v>
      </c>
      <c r="F4941" s="125">
        <f t="shared" si="155"/>
        <v>0</v>
      </c>
      <c r="G4941" s="123"/>
    </row>
    <row r="4942" spans="2:7" x14ac:dyDescent="0.2">
      <c r="B4942" s="124"/>
      <c r="C4942" s="126"/>
      <c r="D4942" s="124"/>
      <c r="E4942" s="121">
        <f t="shared" si="154"/>
        <v>0</v>
      </c>
      <c r="F4942" s="125">
        <f t="shared" si="155"/>
        <v>0</v>
      </c>
      <c r="G4942" s="123"/>
    </row>
    <row r="4943" spans="2:7" x14ac:dyDescent="0.2">
      <c r="B4943" s="124"/>
      <c r="C4943" s="126"/>
      <c r="D4943" s="124"/>
      <c r="E4943" s="121">
        <f t="shared" si="154"/>
        <v>0</v>
      </c>
      <c r="F4943" s="125">
        <f t="shared" si="155"/>
        <v>0</v>
      </c>
      <c r="G4943" s="123"/>
    </row>
    <row r="4944" spans="2:7" x14ac:dyDescent="0.2">
      <c r="B4944" s="124"/>
      <c r="C4944" s="126"/>
      <c r="D4944" s="124"/>
      <c r="E4944" s="121">
        <f t="shared" si="154"/>
        <v>0</v>
      </c>
      <c r="F4944" s="125">
        <f t="shared" si="155"/>
        <v>0</v>
      </c>
      <c r="G4944" s="123"/>
    </row>
    <row r="4945" spans="2:7" x14ac:dyDescent="0.2">
      <c r="B4945" s="124"/>
      <c r="C4945" s="126"/>
      <c r="D4945" s="124"/>
      <c r="E4945" s="121">
        <f t="shared" si="154"/>
        <v>0</v>
      </c>
      <c r="F4945" s="125">
        <f t="shared" si="155"/>
        <v>0</v>
      </c>
      <c r="G4945" s="123"/>
    </row>
    <row r="4946" spans="2:7" x14ac:dyDescent="0.2">
      <c r="B4946" s="124"/>
      <c r="C4946" s="126"/>
      <c r="D4946" s="124"/>
      <c r="E4946" s="121">
        <f t="shared" si="154"/>
        <v>0</v>
      </c>
      <c r="F4946" s="125">
        <f t="shared" si="155"/>
        <v>0</v>
      </c>
      <c r="G4946" s="123"/>
    </row>
    <row r="4947" spans="2:7" x14ac:dyDescent="0.2">
      <c r="B4947" s="124"/>
      <c r="C4947" s="126"/>
      <c r="D4947" s="124"/>
      <c r="E4947" s="121">
        <f t="shared" si="154"/>
        <v>0</v>
      </c>
      <c r="F4947" s="125">
        <f t="shared" si="155"/>
        <v>0</v>
      </c>
      <c r="G4947" s="123"/>
    </row>
    <row r="4948" spans="2:7" x14ac:dyDescent="0.2">
      <c r="B4948" s="124"/>
      <c r="C4948" s="126"/>
      <c r="D4948" s="124"/>
      <c r="E4948" s="121">
        <f t="shared" si="154"/>
        <v>0</v>
      </c>
      <c r="F4948" s="125">
        <f t="shared" si="155"/>
        <v>0</v>
      </c>
      <c r="G4948" s="123"/>
    </row>
    <row r="4949" spans="2:7" x14ac:dyDescent="0.2">
      <c r="B4949" s="124"/>
      <c r="C4949" s="126"/>
      <c r="D4949" s="124"/>
      <c r="E4949" s="121">
        <f t="shared" si="154"/>
        <v>0</v>
      </c>
      <c r="F4949" s="125">
        <f t="shared" si="155"/>
        <v>0</v>
      </c>
      <c r="G4949" s="123"/>
    </row>
    <row r="4950" spans="2:7" x14ac:dyDescent="0.2">
      <c r="B4950" s="124"/>
      <c r="C4950" s="126"/>
      <c r="D4950" s="124"/>
      <c r="E4950" s="121">
        <f t="shared" si="154"/>
        <v>0</v>
      </c>
      <c r="F4950" s="125">
        <f t="shared" si="155"/>
        <v>0</v>
      </c>
      <c r="G4950" s="123"/>
    </row>
    <row r="4951" spans="2:7" x14ac:dyDescent="0.2">
      <c r="B4951" s="124"/>
      <c r="C4951" s="126"/>
      <c r="D4951" s="124"/>
      <c r="E4951" s="121">
        <f t="shared" si="154"/>
        <v>0</v>
      </c>
      <c r="F4951" s="125">
        <f t="shared" si="155"/>
        <v>0</v>
      </c>
      <c r="G4951" s="123"/>
    </row>
    <row r="4952" spans="2:7" x14ac:dyDescent="0.2">
      <c r="B4952" s="124"/>
      <c r="C4952" s="126"/>
      <c r="D4952" s="124"/>
      <c r="E4952" s="121">
        <f t="shared" si="154"/>
        <v>0</v>
      </c>
      <c r="F4952" s="125">
        <f t="shared" si="155"/>
        <v>0</v>
      </c>
      <c r="G4952" s="123"/>
    </row>
    <row r="4953" spans="2:7" x14ac:dyDescent="0.2">
      <c r="B4953" s="124"/>
      <c r="C4953" s="126"/>
      <c r="D4953" s="124"/>
      <c r="E4953" s="121">
        <f t="shared" si="154"/>
        <v>0</v>
      </c>
      <c r="F4953" s="125">
        <f t="shared" si="155"/>
        <v>0</v>
      </c>
      <c r="G4953" s="123"/>
    </row>
    <row r="4954" spans="2:7" x14ac:dyDescent="0.2">
      <c r="B4954" s="124"/>
      <c r="C4954" s="126"/>
      <c r="D4954" s="124"/>
      <c r="E4954" s="121">
        <f t="shared" si="154"/>
        <v>0</v>
      </c>
      <c r="F4954" s="125">
        <f t="shared" si="155"/>
        <v>0</v>
      </c>
      <c r="G4954" s="123"/>
    </row>
    <row r="4955" spans="2:7" x14ac:dyDescent="0.2">
      <c r="B4955" s="124"/>
      <c r="C4955" s="126"/>
      <c r="D4955" s="124"/>
      <c r="E4955" s="121">
        <f t="shared" si="154"/>
        <v>0</v>
      </c>
      <c r="F4955" s="125">
        <f t="shared" si="155"/>
        <v>0</v>
      </c>
      <c r="G4955" s="123"/>
    </row>
    <row r="4956" spans="2:7" x14ac:dyDescent="0.2">
      <c r="B4956" s="124"/>
      <c r="C4956" s="126"/>
      <c r="D4956" s="124"/>
      <c r="E4956" s="121">
        <f t="shared" si="154"/>
        <v>0</v>
      </c>
      <c r="F4956" s="125">
        <f t="shared" si="155"/>
        <v>0</v>
      </c>
      <c r="G4956" s="123"/>
    </row>
    <row r="4957" spans="2:7" x14ac:dyDescent="0.2">
      <c r="B4957" s="124"/>
      <c r="C4957" s="126"/>
      <c r="D4957" s="124"/>
      <c r="E4957" s="121">
        <f t="shared" si="154"/>
        <v>0</v>
      </c>
      <c r="F4957" s="125">
        <f t="shared" si="155"/>
        <v>0</v>
      </c>
      <c r="G4957" s="123"/>
    </row>
    <row r="4958" spans="2:7" x14ac:dyDescent="0.2">
      <c r="B4958" s="124"/>
      <c r="C4958" s="126"/>
      <c r="D4958" s="124"/>
      <c r="E4958" s="121">
        <f t="shared" si="154"/>
        <v>0</v>
      </c>
      <c r="F4958" s="125">
        <f t="shared" si="155"/>
        <v>0</v>
      </c>
      <c r="G4958" s="123"/>
    </row>
    <row r="4959" spans="2:7" x14ac:dyDescent="0.2">
      <c r="B4959" s="124"/>
      <c r="C4959" s="126"/>
      <c r="D4959" s="124"/>
      <c r="E4959" s="121">
        <f t="shared" si="154"/>
        <v>0</v>
      </c>
      <c r="F4959" s="125">
        <f t="shared" si="155"/>
        <v>0</v>
      </c>
      <c r="G4959" s="123"/>
    </row>
    <row r="4960" spans="2:7" x14ac:dyDescent="0.2">
      <c r="B4960" s="124"/>
      <c r="C4960" s="126"/>
      <c r="D4960" s="124"/>
      <c r="E4960" s="121">
        <f t="shared" si="154"/>
        <v>0</v>
      </c>
      <c r="F4960" s="125">
        <f t="shared" si="155"/>
        <v>0</v>
      </c>
      <c r="G4960" s="123"/>
    </row>
    <row r="4961" spans="2:7" x14ac:dyDescent="0.2">
      <c r="B4961" s="124"/>
      <c r="C4961" s="126"/>
      <c r="D4961" s="124"/>
      <c r="E4961" s="121">
        <f t="shared" si="154"/>
        <v>0</v>
      </c>
      <c r="F4961" s="125">
        <f t="shared" si="155"/>
        <v>0</v>
      </c>
      <c r="G4961" s="123"/>
    </row>
    <row r="4962" spans="2:7" x14ac:dyDescent="0.2">
      <c r="B4962" s="124"/>
      <c r="C4962" s="126"/>
      <c r="D4962" s="124"/>
      <c r="E4962" s="121">
        <f t="shared" si="154"/>
        <v>0</v>
      </c>
      <c r="F4962" s="125">
        <f t="shared" si="155"/>
        <v>0</v>
      </c>
      <c r="G4962" s="123"/>
    </row>
    <row r="4963" spans="2:7" x14ac:dyDescent="0.2">
      <c r="B4963" s="124"/>
      <c r="C4963" s="126"/>
      <c r="D4963" s="124"/>
      <c r="E4963" s="121">
        <f t="shared" si="154"/>
        <v>0</v>
      </c>
      <c r="F4963" s="125">
        <f t="shared" si="155"/>
        <v>0</v>
      </c>
      <c r="G4963" s="123"/>
    </row>
    <row r="4964" spans="2:7" x14ac:dyDescent="0.2">
      <c r="B4964" s="124"/>
      <c r="C4964" s="126"/>
      <c r="D4964" s="124"/>
      <c r="E4964" s="121">
        <f t="shared" si="154"/>
        <v>0</v>
      </c>
      <c r="F4964" s="125">
        <f t="shared" si="155"/>
        <v>0</v>
      </c>
      <c r="G4964" s="123"/>
    </row>
    <row r="4965" spans="2:7" x14ac:dyDescent="0.2">
      <c r="B4965" s="124"/>
      <c r="C4965" s="126"/>
      <c r="D4965" s="124"/>
      <c r="E4965" s="121">
        <f t="shared" si="154"/>
        <v>0</v>
      </c>
      <c r="F4965" s="125">
        <f t="shared" si="155"/>
        <v>0</v>
      </c>
      <c r="G4965" s="123"/>
    </row>
    <row r="4966" spans="2:7" x14ac:dyDescent="0.2">
      <c r="B4966" s="124"/>
      <c r="C4966" s="126"/>
      <c r="D4966" s="124"/>
      <c r="E4966" s="121">
        <f t="shared" si="154"/>
        <v>0</v>
      </c>
      <c r="F4966" s="125">
        <f t="shared" si="155"/>
        <v>0</v>
      </c>
      <c r="G4966" s="123"/>
    </row>
    <row r="4967" spans="2:7" x14ac:dyDescent="0.2">
      <c r="B4967" s="124"/>
      <c r="C4967" s="126"/>
      <c r="D4967" s="124"/>
      <c r="E4967" s="121">
        <f t="shared" si="154"/>
        <v>0</v>
      </c>
      <c r="F4967" s="125">
        <f t="shared" si="155"/>
        <v>0</v>
      </c>
      <c r="G4967" s="123"/>
    </row>
    <row r="4968" spans="2:7" x14ac:dyDescent="0.2">
      <c r="B4968" s="124"/>
      <c r="C4968" s="126"/>
      <c r="D4968" s="124"/>
      <c r="E4968" s="121">
        <f t="shared" si="154"/>
        <v>0</v>
      </c>
      <c r="F4968" s="125">
        <f t="shared" si="155"/>
        <v>0</v>
      </c>
      <c r="G4968" s="123"/>
    </row>
    <row r="4969" spans="2:7" x14ac:dyDescent="0.2">
      <c r="B4969" s="124"/>
      <c r="C4969" s="126"/>
      <c r="D4969" s="124"/>
      <c r="E4969" s="121">
        <f t="shared" si="154"/>
        <v>0</v>
      </c>
      <c r="F4969" s="125">
        <f t="shared" si="155"/>
        <v>0</v>
      </c>
      <c r="G4969" s="123"/>
    </row>
    <row r="4970" spans="2:7" x14ac:dyDescent="0.2">
      <c r="B4970" s="124"/>
      <c r="C4970" s="126"/>
      <c r="D4970" s="124"/>
      <c r="E4970" s="121">
        <f t="shared" si="154"/>
        <v>0</v>
      </c>
      <c r="F4970" s="125">
        <f t="shared" si="155"/>
        <v>0</v>
      </c>
      <c r="G4970" s="123"/>
    </row>
    <row r="4971" spans="2:7" x14ac:dyDescent="0.2">
      <c r="B4971" s="124"/>
      <c r="C4971" s="126"/>
      <c r="D4971" s="124"/>
      <c r="E4971" s="121">
        <f t="shared" si="154"/>
        <v>0</v>
      </c>
      <c r="F4971" s="125">
        <f t="shared" si="155"/>
        <v>0</v>
      </c>
      <c r="G4971" s="123"/>
    </row>
    <row r="4972" spans="2:7" x14ac:dyDescent="0.2">
      <c r="B4972" s="124"/>
      <c r="C4972" s="126"/>
      <c r="D4972" s="124"/>
      <c r="E4972" s="121">
        <f t="shared" si="154"/>
        <v>0</v>
      </c>
      <c r="F4972" s="125">
        <f t="shared" si="155"/>
        <v>0</v>
      </c>
      <c r="G4972" s="123"/>
    </row>
    <row r="4973" spans="2:7" x14ac:dyDescent="0.2">
      <c r="B4973" s="124"/>
      <c r="C4973" s="126"/>
      <c r="D4973" s="124"/>
      <c r="E4973" s="121">
        <f t="shared" si="154"/>
        <v>0</v>
      </c>
      <c r="F4973" s="125">
        <f t="shared" si="155"/>
        <v>0</v>
      </c>
      <c r="G4973" s="123"/>
    </row>
    <row r="4974" spans="2:7" x14ac:dyDescent="0.2">
      <c r="B4974" s="124"/>
      <c r="C4974" s="126"/>
      <c r="D4974" s="124"/>
      <c r="E4974" s="121">
        <f t="shared" si="154"/>
        <v>0</v>
      </c>
      <c r="F4974" s="125">
        <f t="shared" si="155"/>
        <v>0</v>
      </c>
      <c r="G4974" s="123"/>
    </row>
    <row r="4975" spans="2:7" x14ac:dyDescent="0.2">
      <c r="B4975" s="124"/>
      <c r="C4975" s="126"/>
      <c r="D4975" s="124"/>
      <c r="E4975" s="121">
        <f t="shared" si="154"/>
        <v>0</v>
      </c>
      <c r="F4975" s="125">
        <f t="shared" si="155"/>
        <v>0</v>
      </c>
      <c r="G4975" s="123"/>
    </row>
    <row r="4976" spans="2:7" x14ac:dyDescent="0.2">
      <c r="B4976" s="124"/>
      <c r="C4976" s="126"/>
      <c r="D4976" s="124"/>
      <c r="E4976" s="121">
        <f t="shared" si="154"/>
        <v>0</v>
      </c>
      <c r="F4976" s="125">
        <f t="shared" si="155"/>
        <v>0</v>
      </c>
      <c r="G4976" s="123"/>
    </row>
    <row r="4977" spans="2:7" x14ac:dyDescent="0.2">
      <c r="B4977" s="124"/>
      <c r="C4977" s="126"/>
      <c r="D4977" s="124"/>
      <c r="E4977" s="121">
        <f t="shared" si="154"/>
        <v>0</v>
      </c>
      <c r="F4977" s="125">
        <f t="shared" si="155"/>
        <v>0</v>
      </c>
      <c r="G4977" s="123"/>
    </row>
    <row r="4978" spans="2:7" x14ac:dyDescent="0.2">
      <c r="B4978" s="124"/>
      <c r="C4978" s="126"/>
      <c r="D4978" s="124"/>
      <c r="E4978" s="121">
        <f t="shared" si="154"/>
        <v>0</v>
      </c>
      <c r="F4978" s="125">
        <f t="shared" si="155"/>
        <v>0</v>
      </c>
      <c r="G4978" s="123"/>
    </row>
    <row r="4979" spans="2:7" x14ac:dyDescent="0.2">
      <c r="B4979" s="124"/>
      <c r="C4979" s="126"/>
      <c r="D4979" s="124"/>
      <c r="E4979" s="121">
        <f t="shared" si="154"/>
        <v>0</v>
      </c>
      <c r="F4979" s="125">
        <f t="shared" si="155"/>
        <v>0</v>
      </c>
      <c r="G4979" s="123"/>
    </row>
    <row r="4980" spans="2:7" x14ac:dyDescent="0.2">
      <c r="B4980" s="124"/>
      <c r="C4980" s="126"/>
      <c r="D4980" s="124"/>
      <c r="E4980" s="121">
        <f t="shared" si="154"/>
        <v>0</v>
      </c>
      <c r="F4980" s="125">
        <f t="shared" si="155"/>
        <v>0</v>
      </c>
      <c r="G4980" s="123"/>
    </row>
    <row r="4981" spans="2:7" x14ac:dyDescent="0.2">
      <c r="B4981" s="124"/>
      <c r="C4981" s="126"/>
      <c r="D4981" s="124"/>
      <c r="E4981" s="121">
        <f t="shared" ref="E4981:E5000" si="156">IFERROR(VLOOKUP(C4981,GILookup,2,FALSE),0)</f>
        <v>0</v>
      </c>
      <c r="F4981" s="125">
        <f t="shared" ref="F4981:F5000" si="157">SUM(E4981*D4981)</f>
        <v>0</v>
      </c>
      <c r="G4981" s="123"/>
    </row>
    <row r="4982" spans="2:7" x14ac:dyDescent="0.2">
      <c r="B4982" s="124"/>
      <c r="C4982" s="126"/>
      <c r="D4982" s="124"/>
      <c r="E4982" s="121">
        <f t="shared" si="156"/>
        <v>0</v>
      </c>
      <c r="F4982" s="125">
        <f t="shared" si="157"/>
        <v>0</v>
      </c>
      <c r="G4982" s="123"/>
    </row>
    <row r="4983" spans="2:7" x14ac:dyDescent="0.2">
      <c r="B4983" s="124"/>
      <c r="C4983" s="126"/>
      <c r="D4983" s="124"/>
      <c r="E4983" s="121">
        <f t="shared" si="156"/>
        <v>0</v>
      </c>
      <c r="F4983" s="125">
        <f t="shared" si="157"/>
        <v>0</v>
      </c>
      <c r="G4983" s="123"/>
    </row>
    <row r="4984" spans="2:7" x14ac:dyDescent="0.2">
      <c r="B4984" s="124"/>
      <c r="C4984" s="126"/>
      <c r="D4984" s="124"/>
      <c r="E4984" s="121">
        <f t="shared" si="156"/>
        <v>0</v>
      </c>
      <c r="F4984" s="125">
        <f t="shared" si="157"/>
        <v>0</v>
      </c>
      <c r="G4984" s="123"/>
    </row>
    <row r="4985" spans="2:7" x14ac:dyDescent="0.2">
      <c r="B4985" s="124"/>
      <c r="C4985" s="126"/>
      <c r="D4985" s="124"/>
      <c r="E4985" s="121">
        <f t="shared" si="156"/>
        <v>0</v>
      </c>
      <c r="F4985" s="125">
        <f t="shared" si="157"/>
        <v>0</v>
      </c>
      <c r="G4985" s="123"/>
    </row>
    <row r="4986" spans="2:7" x14ac:dyDescent="0.2">
      <c r="B4986" s="124"/>
      <c r="C4986" s="126"/>
      <c r="D4986" s="124"/>
      <c r="E4986" s="121">
        <f t="shared" si="156"/>
        <v>0</v>
      </c>
      <c r="F4986" s="125">
        <f t="shared" si="157"/>
        <v>0</v>
      </c>
      <c r="G4986" s="123"/>
    </row>
    <row r="4987" spans="2:7" x14ac:dyDescent="0.2">
      <c r="B4987" s="124"/>
      <c r="C4987" s="126"/>
      <c r="D4987" s="124"/>
      <c r="E4987" s="121">
        <f t="shared" si="156"/>
        <v>0</v>
      </c>
      <c r="F4987" s="125">
        <f t="shared" si="157"/>
        <v>0</v>
      </c>
      <c r="G4987" s="123"/>
    </row>
    <row r="4988" spans="2:7" x14ac:dyDescent="0.2">
      <c r="B4988" s="124"/>
      <c r="C4988" s="126"/>
      <c r="D4988" s="124"/>
      <c r="E4988" s="121">
        <f t="shared" si="156"/>
        <v>0</v>
      </c>
      <c r="F4988" s="125">
        <f t="shared" si="157"/>
        <v>0</v>
      </c>
      <c r="G4988" s="123"/>
    </row>
    <row r="4989" spans="2:7" x14ac:dyDescent="0.2">
      <c r="B4989" s="124"/>
      <c r="C4989" s="126"/>
      <c r="D4989" s="124"/>
      <c r="E4989" s="121">
        <f t="shared" si="156"/>
        <v>0</v>
      </c>
      <c r="F4989" s="125">
        <f t="shared" si="157"/>
        <v>0</v>
      </c>
      <c r="G4989" s="123"/>
    </row>
    <row r="4990" spans="2:7" x14ac:dyDescent="0.2">
      <c r="B4990" s="124"/>
      <c r="C4990" s="126"/>
      <c r="D4990" s="124"/>
      <c r="E4990" s="121">
        <f t="shared" si="156"/>
        <v>0</v>
      </c>
      <c r="F4990" s="125">
        <f t="shared" si="157"/>
        <v>0</v>
      </c>
      <c r="G4990" s="123"/>
    </row>
    <row r="4991" spans="2:7" x14ac:dyDescent="0.2">
      <c r="B4991" s="124"/>
      <c r="C4991" s="126"/>
      <c r="D4991" s="124"/>
      <c r="E4991" s="121">
        <f t="shared" si="156"/>
        <v>0</v>
      </c>
      <c r="F4991" s="125">
        <f t="shared" si="157"/>
        <v>0</v>
      </c>
      <c r="G4991" s="123"/>
    </row>
    <row r="4992" spans="2:7" x14ac:dyDescent="0.2">
      <c r="B4992" s="124"/>
      <c r="C4992" s="126"/>
      <c r="D4992" s="124"/>
      <c r="E4992" s="121">
        <f t="shared" si="156"/>
        <v>0</v>
      </c>
      <c r="F4992" s="125">
        <f t="shared" si="157"/>
        <v>0</v>
      </c>
      <c r="G4992" s="123"/>
    </row>
    <row r="4993" spans="2:7" x14ac:dyDescent="0.2">
      <c r="B4993" s="124"/>
      <c r="C4993" s="126"/>
      <c r="D4993" s="124"/>
      <c r="E4993" s="121">
        <f t="shared" si="156"/>
        <v>0</v>
      </c>
      <c r="F4993" s="125">
        <f t="shared" si="157"/>
        <v>0</v>
      </c>
      <c r="G4993" s="123"/>
    </row>
    <row r="4994" spans="2:7" x14ac:dyDescent="0.2">
      <c r="B4994" s="124"/>
      <c r="C4994" s="126"/>
      <c r="D4994" s="124"/>
      <c r="E4994" s="121">
        <f t="shared" si="156"/>
        <v>0</v>
      </c>
      <c r="F4994" s="125">
        <f t="shared" si="157"/>
        <v>0</v>
      </c>
      <c r="G4994" s="123"/>
    </row>
    <row r="4995" spans="2:7" x14ac:dyDescent="0.2">
      <c r="B4995" s="124"/>
      <c r="C4995" s="126"/>
      <c r="D4995" s="124"/>
      <c r="E4995" s="121">
        <f t="shared" si="156"/>
        <v>0</v>
      </c>
      <c r="F4995" s="125">
        <f t="shared" si="157"/>
        <v>0</v>
      </c>
      <c r="G4995" s="123"/>
    </row>
    <row r="4996" spans="2:7" x14ac:dyDescent="0.2">
      <c r="B4996" s="124"/>
      <c r="C4996" s="126"/>
      <c r="D4996" s="124"/>
      <c r="E4996" s="121">
        <f t="shared" si="156"/>
        <v>0</v>
      </c>
      <c r="F4996" s="125">
        <f t="shared" si="157"/>
        <v>0</v>
      </c>
      <c r="G4996" s="123"/>
    </row>
    <row r="4997" spans="2:7" x14ac:dyDescent="0.2">
      <c r="B4997" s="124"/>
      <c r="C4997" s="126"/>
      <c r="D4997" s="124"/>
      <c r="E4997" s="121">
        <f t="shared" si="156"/>
        <v>0</v>
      </c>
      <c r="F4997" s="125">
        <f t="shared" si="157"/>
        <v>0</v>
      </c>
      <c r="G4997" s="123"/>
    </row>
    <row r="4998" spans="2:7" x14ac:dyDescent="0.2">
      <c r="B4998" s="124"/>
      <c r="C4998" s="126"/>
      <c r="D4998" s="124"/>
      <c r="E4998" s="121">
        <f t="shared" si="156"/>
        <v>0</v>
      </c>
      <c r="F4998" s="125">
        <f t="shared" si="157"/>
        <v>0</v>
      </c>
      <c r="G4998" s="123"/>
    </row>
    <row r="4999" spans="2:7" x14ac:dyDescent="0.2">
      <c r="B4999" s="124"/>
      <c r="C4999" s="126"/>
      <c r="D4999" s="124"/>
      <c r="E4999" s="121">
        <f t="shared" si="156"/>
        <v>0</v>
      </c>
      <c r="F4999" s="125">
        <f t="shared" si="157"/>
        <v>0</v>
      </c>
      <c r="G4999" s="123"/>
    </row>
    <row r="5000" spans="2:7" x14ac:dyDescent="0.2">
      <c r="B5000" s="124"/>
      <c r="C5000" s="126"/>
      <c r="D5000" s="124"/>
      <c r="E5000" s="121">
        <f t="shared" si="156"/>
        <v>0</v>
      </c>
      <c r="F5000" s="125">
        <f t="shared" si="157"/>
        <v>0</v>
      </c>
      <c r="G5000" s="123"/>
    </row>
  </sheetData>
  <sheetProtection algorithmName="SHA-512" hashValue="UGThmNAL16+n2LIM9ref+/4jt0IyEr2mlDwlg1Nqr7g31jlb5eBK4sjuXh7aRjE2TMXWKLV+xXVQ9lBya+u4nw==" saltValue="nExaY5rJ3uUbz0B8XAH0gw==" spinCount="100000" sheet="1" objects="1" scenarios="1" selectLockedCells="1"/>
  <mergeCells count="3">
    <mergeCell ref="G8:H11"/>
    <mergeCell ref="G5:G7"/>
    <mergeCell ref="D1:E1"/>
  </mergeCells>
  <conditionalFormatting sqref="F1">
    <cfRule type="cellIs" dxfId="39" priority="1" operator="lessThan">
      <formula>0.25</formula>
    </cfRule>
    <cfRule type="cellIs" dxfId="38" priority="2" operator="greaterThanOrEqual">
      <formula>0.02</formula>
    </cfRule>
  </conditionalFormatting>
  <pageMargins left="0.25" right="0.25" top="0.75" bottom="0.75" header="0.3" footer="0.3"/>
  <pageSetup paperSize="9"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Only items on the list are allowed" prompt="Select the type of Green Infrastructure feature">
          <x14:formula1>
            <xm:f>'6. Look Up Tables'!$T$7:$T$19</xm:f>
          </x14:formula1>
          <xm:sqref>C13</xm:sqref>
        </x14:dataValidation>
        <x14:dataValidation type="list" allowBlank="1" showInputMessage="1" showErrorMessage="1" prompt="Select the type of Green Infrastructure feature">
          <x14:formula1>
            <xm:f>'6. Look Up Tables'!$T$7:$T$19</xm:f>
          </x14:formula1>
          <xm:sqref>C14:C5000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O414"/>
  <sheetViews>
    <sheetView zoomScale="85" zoomScaleNormal="85" workbookViewId="0">
      <pane xSplit="5" ySplit="6" topLeftCell="O7" activePane="bottomRight" state="frozen"/>
      <selection pane="topRight"/>
      <selection pane="bottomLeft"/>
      <selection pane="bottomRight" activeCell="AE3" sqref="AE3"/>
    </sheetView>
  </sheetViews>
  <sheetFormatPr defaultColWidth="8.88671875" defaultRowHeight="15.75" x14ac:dyDescent="0.25"/>
  <cols>
    <col min="1" max="1" width="1.21875" style="4" customWidth="1"/>
    <col min="2" max="2" width="10" style="4" customWidth="1"/>
    <col min="3" max="3" width="1" style="4" customWidth="1"/>
    <col min="4" max="4" width="38.21875" style="4" bestFit="1" customWidth="1"/>
    <col min="5" max="5" width="1" style="4" customWidth="1"/>
    <col min="6" max="11" width="11.5546875" style="4" customWidth="1"/>
    <col min="12" max="12" width="1" style="4" customWidth="1"/>
    <col min="13" max="13" width="16.77734375" style="4" customWidth="1"/>
    <col min="14" max="14" width="19.109375" style="4" customWidth="1"/>
    <col min="15" max="15" width="16.77734375" style="4" customWidth="1"/>
    <col min="16" max="16" width="1" style="4" customWidth="1"/>
    <col min="17" max="17" width="16.21875" style="4" customWidth="1"/>
    <col min="18" max="18" width="14.44140625" style="4" customWidth="1"/>
    <col min="19" max="19" width="21.5546875" style="4" customWidth="1"/>
    <col min="20" max="20" width="1" style="4" customWidth="1"/>
    <col min="21" max="21" width="15.44140625" style="4" customWidth="1"/>
    <col min="22" max="22" width="13.44140625" style="4" customWidth="1"/>
    <col min="23" max="23" width="15.88671875" style="4" customWidth="1"/>
    <col min="24" max="24" width="1.109375" style="4" customWidth="1"/>
    <col min="25" max="25" width="19.88671875" style="4" customWidth="1"/>
    <col min="26" max="26" width="10.77734375" style="4" customWidth="1"/>
    <col min="27" max="27" width="1" style="4" customWidth="1"/>
    <col min="28" max="28" width="12.109375" style="4" customWidth="1"/>
    <col min="29" max="29" width="14" style="4" customWidth="1"/>
    <col min="30" max="30" width="1" style="4" customWidth="1"/>
    <col min="31" max="31" width="16.44140625" style="4" customWidth="1"/>
    <col min="32" max="32" width="1" style="4" customWidth="1"/>
    <col min="33" max="33" width="9.77734375" style="4" customWidth="1"/>
    <col min="34" max="34" width="10.88671875" style="4" customWidth="1"/>
    <col min="35" max="35" width="13.5546875" style="4" customWidth="1"/>
    <col min="36" max="36" width="8.33203125" style="4" customWidth="1"/>
    <col min="37" max="37" width="11.21875" style="4" customWidth="1"/>
    <col min="38" max="38" width="6.33203125" style="4" customWidth="1"/>
    <col min="39" max="39" width="10" style="4" customWidth="1"/>
    <col min="40" max="40" width="12.109375" style="4" customWidth="1"/>
    <col min="41" max="41" width="1" style="4" customWidth="1" collapsed="1"/>
    <col min="42" max="16384" width="8.88671875" style="4"/>
  </cols>
  <sheetData>
    <row r="1" spans="1:41" ht="49.5" customHeight="1" x14ac:dyDescent="0.3">
      <c r="B1" s="60" t="s">
        <v>0</v>
      </c>
      <c r="F1" s="298" t="s">
        <v>190</v>
      </c>
      <c r="G1" s="299"/>
      <c r="H1" s="299"/>
      <c r="I1" s="299"/>
      <c r="J1" s="299"/>
      <c r="K1" s="299"/>
      <c r="L1" s="299"/>
      <c r="M1" s="299"/>
      <c r="N1" s="299"/>
      <c r="AB1" s="5"/>
      <c r="AC1" s="5"/>
      <c r="AD1" s="6"/>
      <c r="AE1" s="296" t="s">
        <v>191</v>
      </c>
      <c r="AM1" s="6"/>
      <c r="AN1" s="6"/>
      <c r="AO1" s="6"/>
    </row>
    <row r="2" spans="1:41" ht="21.95" customHeight="1" thickBot="1" x14ac:dyDescent="0.35">
      <c r="B2" s="202" t="s">
        <v>192</v>
      </c>
      <c r="F2" s="299"/>
      <c r="G2" s="299"/>
      <c r="H2" s="299"/>
      <c r="I2" s="299"/>
      <c r="J2" s="299"/>
      <c r="K2" s="299"/>
      <c r="L2" s="299"/>
      <c r="M2" s="299"/>
      <c r="N2" s="299"/>
      <c r="U2" s="7"/>
      <c r="V2" s="7"/>
      <c r="W2" s="7"/>
      <c r="X2" s="7"/>
      <c r="AB2" s="5"/>
      <c r="AC2" s="5"/>
      <c r="AD2" s="6"/>
      <c r="AE2" s="297"/>
      <c r="AM2" s="6"/>
      <c r="AN2" s="6"/>
      <c r="AO2" s="6"/>
    </row>
    <row r="3" spans="1:41" ht="19.5" thickBot="1" x14ac:dyDescent="0.35">
      <c r="B3" s="9" t="s">
        <v>193</v>
      </c>
      <c r="C3" s="8"/>
      <c r="E3" s="8"/>
      <c r="F3" s="300" t="s">
        <v>194</v>
      </c>
      <c r="G3" s="300"/>
      <c r="H3" s="300"/>
      <c r="I3" s="300"/>
      <c r="J3" s="300"/>
      <c r="K3" s="300"/>
      <c r="L3" s="300"/>
      <c r="M3" s="300"/>
      <c r="N3" s="300"/>
      <c r="T3" s="8"/>
      <c r="U3" s="7"/>
      <c r="V3" s="7"/>
      <c r="W3" s="7"/>
      <c r="X3" s="7"/>
      <c r="Y3" s="8"/>
      <c r="Z3" s="8"/>
      <c r="AA3" s="8"/>
      <c r="AB3" s="5"/>
      <c r="AC3" s="5"/>
      <c r="AD3" s="10"/>
      <c r="AE3" s="11" t="s">
        <v>674</v>
      </c>
      <c r="AF3" s="8"/>
      <c r="AH3" s="8"/>
      <c r="AI3" s="8"/>
      <c r="AJ3" s="8"/>
      <c r="AK3" s="8"/>
      <c r="AL3" s="8"/>
      <c r="AM3" s="12"/>
      <c r="AN3" s="13"/>
      <c r="AO3" s="10"/>
    </row>
    <row r="4" spans="1:41" ht="5.25" customHeight="1" x14ac:dyDescent="0.25">
      <c r="A4" s="14"/>
      <c r="B4" s="14"/>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row>
    <row r="5" spans="1:41" ht="27" customHeight="1" x14ac:dyDescent="0.4">
      <c r="A5" s="14"/>
      <c r="B5" s="16" t="s">
        <v>196</v>
      </c>
      <c r="C5" s="17"/>
      <c r="D5" s="18" t="s">
        <v>197</v>
      </c>
      <c r="E5" s="19"/>
      <c r="F5" s="20" t="s">
        <v>198</v>
      </c>
      <c r="G5" s="20"/>
      <c r="H5" s="20"/>
      <c r="I5" s="20"/>
      <c r="J5" s="20"/>
      <c r="K5" s="20"/>
      <c r="L5" s="19"/>
      <c r="M5" s="21" t="s">
        <v>199</v>
      </c>
      <c r="N5" s="21"/>
      <c r="O5" s="21"/>
      <c r="P5" s="19"/>
      <c r="Q5" s="22" t="s">
        <v>200</v>
      </c>
      <c r="R5" s="22"/>
      <c r="S5" s="22"/>
      <c r="T5" s="17"/>
      <c r="U5" s="23" t="s">
        <v>201</v>
      </c>
      <c r="V5" s="23"/>
      <c r="W5" s="23"/>
      <c r="X5" s="19"/>
      <c r="Y5" s="24" t="s">
        <v>202</v>
      </c>
      <c r="Z5" s="24"/>
      <c r="AA5" s="17"/>
      <c r="AB5" s="25" t="s">
        <v>203</v>
      </c>
      <c r="AC5" s="25"/>
      <c r="AD5" s="17"/>
      <c r="AE5" s="26" t="s">
        <v>204</v>
      </c>
      <c r="AF5" s="17"/>
      <c r="AG5" s="27" t="s">
        <v>205</v>
      </c>
      <c r="AH5" s="27"/>
      <c r="AI5" s="27"/>
      <c r="AJ5" s="27"/>
      <c r="AK5" s="27"/>
      <c r="AL5" s="27"/>
      <c r="AM5" s="27"/>
      <c r="AN5" s="27"/>
      <c r="AO5" s="17"/>
    </row>
    <row r="6" spans="1:41" ht="83.25" customHeight="1" x14ac:dyDescent="0.35">
      <c r="A6" s="14"/>
      <c r="B6" s="28" t="s">
        <v>206</v>
      </c>
      <c r="C6" s="29"/>
      <c r="D6" s="30" t="s">
        <v>207</v>
      </c>
      <c r="E6" s="31"/>
      <c r="F6" s="32" t="s">
        <v>208</v>
      </c>
      <c r="G6" s="32" t="s">
        <v>209</v>
      </c>
      <c r="H6" s="32" t="s">
        <v>210</v>
      </c>
      <c r="I6" s="32" t="s">
        <v>211</v>
      </c>
      <c r="J6" s="32" t="s">
        <v>212</v>
      </c>
      <c r="K6" s="32" t="s">
        <v>213</v>
      </c>
      <c r="L6" s="31"/>
      <c r="M6" s="33" t="s">
        <v>214</v>
      </c>
      <c r="N6" s="33" t="s">
        <v>215</v>
      </c>
      <c r="O6" s="33" t="s">
        <v>216</v>
      </c>
      <c r="P6" s="34"/>
      <c r="Q6" s="35" t="s">
        <v>217</v>
      </c>
      <c r="R6" s="35" t="s">
        <v>218</v>
      </c>
      <c r="S6" s="35" t="s">
        <v>219</v>
      </c>
      <c r="T6" s="29"/>
      <c r="U6" s="36" t="s">
        <v>220</v>
      </c>
      <c r="V6" s="36" t="s">
        <v>221</v>
      </c>
      <c r="W6" s="37" t="s">
        <v>222</v>
      </c>
      <c r="X6" s="34"/>
      <c r="Y6" s="38" t="s">
        <v>223</v>
      </c>
      <c r="Z6" s="38" t="s">
        <v>224</v>
      </c>
      <c r="AA6" s="29"/>
      <c r="AB6" s="39" t="s">
        <v>225</v>
      </c>
      <c r="AC6" s="39" t="s">
        <v>226</v>
      </c>
      <c r="AD6" s="40"/>
      <c r="AE6" s="41" t="s">
        <v>227</v>
      </c>
      <c r="AF6" s="40"/>
      <c r="AG6" s="42" t="s">
        <v>228</v>
      </c>
      <c r="AH6" s="42" t="s">
        <v>229</v>
      </c>
      <c r="AI6" s="42" t="s">
        <v>230</v>
      </c>
      <c r="AJ6" s="42" t="s">
        <v>231</v>
      </c>
      <c r="AK6" s="42" t="s">
        <v>232</v>
      </c>
      <c r="AL6" s="42" t="s">
        <v>233</v>
      </c>
      <c r="AM6" s="42" t="s">
        <v>234</v>
      </c>
      <c r="AN6" s="42" t="s">
        <v>235</v>
      </c>
      <c r="AO6" s="29"/>
    </row>
    <row r="7" spans="1:41" x14ac:dyDescent="0.25">
      <c r="A7" s="14"/>
      <c r="B7" s="4" t="s">
        <v>236</v>
      </c>
      <c r="C7" s="15"/>
      <c r="D7" s="43" t="s">
        <v>237</v>
      </c>
      <c r="E7" s="44"/>
      <c r="F7" s="43" t="s">
        <v>122</v>
      </c>
      <c r="G7" s="43" t="s">
        <v>114</v>
      </c>
      <c r="H7" s="43" t="s">
        <v>114</v>
      </c>
      <c r="I7" s="43" t="s">
        <v>114</v>
      </c>
      <c r="J7" s="43" t="s">
        <v>114</v>
      </c>
      <c r="K7" s="43" t="s">
        <v>114</v>
      </c>
      <c r="L7" s="44"/>
      <c r="M7" s="43" t="s">
        <v>238</v>
      </c>
      <c r="N7" s="43" t="s">
        <v>239</v>
      </c>
      <c r="O7" s="43" t="s">
        <v>240</v>
      </c>
      <c r="P7" s="44"/>
      <c r="Q7" s="43" t="s">
        <v>241</v>
      </c>
      <c r="R7" s="43" t="s">
        <v>242</v>
      </c>
      <c r="S7" s="43" t="s">
        <v>243</v>
      </c>
      <c r="T7" s="15"/>
      <c r="U7" s="43" t="s">
        <v>244</v>
      </c>
      <c r="V7" s="43" t="s">
        <v>245</v>
      </c>
      <c r="W7" s="43" t="s">
        <v>246</v>
      </c>
      <c r="X7" s="44"/>
      <c r="Y7" s="45">
        <v>1</v>
      </c>
      <c r="Z7" s="45">
        <v>2</v>
      </c>
      <c r="AA7" s="46"/>
      <c r="AB7" s="47">
        <f>SUM(AH7/2)</f>
        <v>2</v>
      </c>
      <c r="AC7" s="47">
        <f>AI7*(AM7*'6. Look Up Tables'!$M$10)</f>
        <v>13.332632995910672</v>
      </c>
      <c r="AD7" s="48"/>
      <c r="AE7" s="47">
        <f>SUM(AN7/VLOOKUP($AE$3,AWHC,2,FALSE)*'6. Look Up Tables'!$M$9*0.001)</f>
        <v>6.1173257275354853</v>
      </c>
      <c r="AF7" s="48"/>
      <c r="AG7" s="47">
        <v>9</v>
      </c>
      <c r="AH7" s="47">
        <v>4</v>
      </c>
      <c r="AI7" s="47">
        <f>SUM((PI()*(AH7/2)^2))</f>
        <v>12.566370614359172</v>
      </c>
      <c r="AJ7" s="47">
        <f>IF(OR(V7="Ovoid",V7="Obovoid",V7="Irregular"),(SUM(PI()*(AH7/2)*(SQRT((AG7-(AH7/2))^2+(AH7/2)^2)))-(PI()*(AH7/4)*(SQRT(((AG7-(AH7/2))/2)^2+(AH7/4)^2)))+((PI()*(AH7/2)^2*4)/2)+((PI()*(AH7/4)^2*4)/2)),IF(OR(V7="Vase",V7="Conical"),(PI()*(AH7/2)*(AH7/2+SQRT(AG7^2+(AH7/2)^2))),IF(OR(V7="Weeping",V7="Columnar"),((PI()*(AH7/2)^2*4)+(PI()*AH7*(AG7-AH7))),(SUM(4*PI()*(((AH7/2*AH7/2)^1.6+(AH7/2*AG7/2)^1.6+(AH7/2*AG7/2)^1.6)/3)^(1/1.6))))))</f>
        <v>70.494476887310839</v>
      </c>
      <c r="AK7" s="47">
        <f>AJ7/AI7</f>
        <v>5.6097722286464444</v>
      </c>
      <c r="AL7" s="47">
        <f t="shared" ref="AL7:AL70" si="0">IFERROR(VLOOKUP(W7,LAILookup,2,FALSE),0)</f>
        <v>5</v>
      </c>
      <c r="AM7" s="47">
        <f>SUM(AK7+AL7)/2</f>
        <v>5.3048861143232227</v>
      </c>
      <c r="AN7" s="47">
        <f>SUM(AI7*'6. Look Up Tables'!$M$7*'6. Look Up Tables'!$M$8*AM7)</f>
        <v>51.997268684051626</v>
      </c>
      <c r="AO7" s="46"/>
    </row>
    <row r="8" spans="1:41" x14ac:dyDescent="0.25">
      <c r="A8" s="14"/>
      <c r="B8" s="4" t="s">
        <v>236</v>
      </c>
      <c r="C8" s="15"/>
      <c r="D8" s="43" t="s">
        <v>247</v>
      </c>
      <c r="E8" s="44"/>
      <c r="F8" s="43" t="s">
        <v>122</v>
      </c>
      <c r="G8" s="43" t="s">
        <v>114</v>
      </c>
      <c r="H8" s="43" t="s">
        <v>114</v>
      </c>
      <c r="I8" s="43" t="s">
        <v>114</v>
      </c>
      <c r="J8" s="43" t="s">
        <v>114</v>
      </c>
      <c r="K8" s="43" t="s">
        <v>114</v>
      </c>
      <c r="L8" s="44"/>
      <c r="M8" s="43" t="s">
        <v>238</v>
      </c>
      <c r="N8" s="43" t="s">
        <v>248</v>
      </c>
      <c r="O8" s="43" t="s">
        <v>248</v>
      </c>
      <c r="P8" s="44"/>
      <c r="Q8" s="43" t="s">
        <v>241</v>
      </c>
      <c r="R8" s="43" t="s">
        <v>249</v>
      </c>
      <c r="S8" s="43" t="s">
        <v>243</v>
      </c>
      <c r="T8" s="15"/>
      <c r="U8" s="43" t="s">
        <v>250</v>
      </c>
      <c r="V8" s="43" t="s">
        <v>245</v>
      </c>
      <c r="W8" s="43" t="s">
        <v>246</v>
      </c>
      <c r="X8" s="44"/>
      <c r="Y8" s="45">
        <v>1</v>
      </c>
      <c r="Z8" s="45">
        <v>2</v>
      </c>
      <c r="AA8" s="46"/>
      <c r="AB8" s="47">
        <f t="shared" ref="AB8:AB70" si="1">SUM(AH8/2)</f>
        <v>2</v>
      </c>
      <c r="AC8" s="47">
        <f>AI8*(AM8*'6. Look Up Tables'!$M$10)</f>
        <v>12.11405031771352</v>
      </c>
      <c r="AD8" s="48"/>
      <c r="AE8" s="47">
        <f>SUM(AN8/VLOOKUP($AE$3,AWHC,2,FALSE)*'6. Look Up Tables'!$M$9*0.001)</f>
        <v>5.5582113222450262</v>
      </c>
      <c r="AF8" s="48"/>
      <c r="AG8" s="47">
        <v>7</v>
      </c>
      <c r="AH8" s="47">
        <v>4</v>
      </c>
      <c r="AI8" s="47">
        <f t="shared" ref="AI8:AI71" si="2">SUM((PI()*(AH8/2)^2))</f>
        <v>12.566370614359172</v>
      </c>
      <c r="AJ8" s="47">
        <f t="shared" ref="AJ8:AJ70" si="3">IF(OR(V8="Ovoid",V8="Obovoid",V8="Irregular"),(SUM(PI()*(AH8/2)*(SQRT((AG8-(AH8/2))^2+(AH8/2)^2)))-(PI()*(AH8/4)*(SQRT(((AG8-(AH8/2))/2)^2+(AH8/4)^2)))+((PI()*(AH8/2)^2*4)/2)+((PI()*(AH8/4)^2*4)/2)),IF(OR(V8="Vase",V8="Conical"),(PI()*(AH8/2)*(AH8/2+SQRT(AG8^2+(AH8/2)^2))),IF(OR(V8="Weeping",V8="Columnar"),((PI()*(AH8/2)^2*4)+(PI()*AH8*(AG8-AH8))),(SUM(4*PI()*(((AH8/2*AH8/2)^1.6+(AH8/2*AG8/2)^1.6+(AH8/2*AG8/2)^1.6)/3)^(1/1.6))))))</f>
        <v>58.308650105339325</v>
      </c>
      <c r="AK8" s="47">
        <f t="shared" ref="AK8:AK71" si="4">AJ8/AI8</f>
        <v>4.6400549446402586</v>
      </c>
      <c r="AL8" s="47">
        <f t="shared" si="0"/>
        <v>5</v>
      </c>
      <c r="AM8" s="47">
        <f t="shared" ref="AM8:AM71" si="5">SUM(AK8+AL8)/2</f>
        <v>4.8200274723201293</v>
      </c>
      <c r="AN8" s="47">
        <f>SUM(AI8*'6. Look Up Tables'!$M$7*'6. Look Up Tables'!$M$8*AM8)</f>
        <v>47.244796239082731</v>
      </c>
      <c r="AO8" s="46"/>
    </row>
    <row r="9" spans="1:41" x14ac:dyDescent="0.25">
      <c r="A9" s="14"/>
      <c r="B9" s="4" t="s">
        <v>236</v>
      </c>
      <c r="C9" s="15"/>
      <c r="D9" s="43" t="s">
        <v>251</v>
      </c>
      <c r="E9" s="44"/>
      <c r="F9" s="43" t="s">
        <v>122</v>
      </c>
      <c r="G9" s="43" t="s">
        <v>114</v>
      </c>
      <c r="H9" s="43" t="s">
        <v>114</v>
      </c>
      <c r="I9" s="43" t="s">
        <v>114</v>
      </c>
      <c r="J9" s="43" t="s">
        <v>114</v>
      </c>
      <c r="K9" s="43" t="s">
        <v>114</v>
      </c>
      <c r="L9" s="44"/>
      <c r="M9" s="43" t="s">
        <v>238</v>
      </c>
      <c r="N9" s="43" t="s">
        <v>248</v>
      </c>
      <c r="O9" s="43" t="s">
        <v>248</v>
      </c>
      <c r="P9" s="44"/>
      <c r="Q9" s="43" t="s">
        <v>241</v>
      </c>
      <c r="R9" s="43" t="s">
        <v>249</v>
      </c>
      <c r="S9" s="43" t="s">
        <v>243</v>
      </c>
      <c r="T9" s="15"/>
      <c r="U9" s="43" t="s">
        <v>244</v>
      </c>
      <c r="V9" s="43" t="s">
        <v>245</v>
      </c>
      <c r="W9" s="43" t="s">
        <v>246</v>
      </c>
      <c r="X9" s="44"/>
      <c r="Y9" s="49">
        <v>1</v>
      </c>
      <c r="Z9" s="49">
        <v>2</v>
      </c>
      <c r="AA9" s="46"/>
      <c r="AB9" s="47">
        <f t="shared" si="1"/>
        <v>3</v>
      </c>
      <c r="AC9" s="47">
        <f>AI9*(AM9*'6. Look Up Tables'!$M$10)</f>
        <v>37.891003443067248</v>
      </c>
      <c r="AD9" s="48"/>
      <c r="AE9" s="47">
        <f>SUM(AN9/VLOOKUP($AE$3,AWHC,2,FALSE)*'6. Look Up Tables'!$M$9*0.001)</f>
        <v>17.385283932701437</v>
      </c>
      <c r="AF9" s="48"/>
      <c r="AG9" s="50">
        <v>22</v>
      </c>
      <c r="AH9" s="50">
        <v>6</v>
      </c>
      <c r="AI9" s="47">
        <f t="shared" si="2"/>
        <v>28.274333882308138</v>
      </c>
      <c r="AJ9" s="47">
        <f t="shared" si="3"/>
        <v>237.53836501913176</v>
      </c>
      <c r="AK9" s="47">
        <f t="shared" si="4"/>
        <v>8.4012011037248389</v>
      </c>
      <c r="AL9" s="47">
        <f t="shared" si="0"/>
        <v>5</v>
      </c>
      <c r="AM9" s="47">
        <f t="shared" si="5"/>
        <v>6.7006005518624194</v>
      </c>
      <c r="AN9" s="47">
        <f>SUM(AI9*'6. Look Up Tables'!$M$7*'6. Look Up Tables'!$M$8*AM9)</f>
        <v>147.77491342796225</v>
      </c>
      <c r="AO9" s="46"/>
    </row>
    <row r="10" spans="1:41" x14ac:dyDescent="0.25">
      <c r="A10" s="14"/>
      <c r="B10" s="4" t="s">
        <v>236</v>
      </c>
      <c r="C10" s="15"/>
      <c r="D10" s="43" t="s">
        <v>252</v>
      </c>
      <c r="E10" s="44"/>
      <c r="F10" s="43" t="s">
        <v>122</v>
      </c>
      <c r="G10" s="43" t="s">
        <v>114</v>
      </c>
      <c r="H10" s="43" t="s">
        <v>114</v>
      </c>
      <c r="I10" s="43" t="s">
        <v>122</v>
      </c>
      <c r="J10" s="43" t="s">
        <v>114</v>
      </c>
      <c r="K10" s="43" t="s">
        <v>114</v>
      </c>
      <c r="L10" s="44"/>
      <c r="M10" s="43" t="s">
        <v>238</v>
      </c>
      <c r="N10" s="43" t="s">
        <v>248</v>
      </c>
      <c r="O10" s="43" t="s">
        <v>248</v>
      </c>
      <c r="P10" s="44"/>
      <c r="Q10" s="43" t="s">
        <v>241</v>
      </c>
      <c r="R10" s="43" t="s">
        <v>242</v>
      </c>
      <c r="S10" s="43" t="s">
        <v>243</v>
      </c>
      <c r="T10" s="15"/>
      <c r="U10" s="43" t="s">
        <v>253</v>
      </c>
      <c r="V10" s="43" t="s">
        <v>245</v>
      </c>
      <c r="W10" s="43" t="s">
        <v>246</v>
      </c>
      <c r="X10" s="44"/>
      <c r="Y10" s="49">
        <v>1</v>
      </c>
      <c r="Z10" s="49">
        <v>2</v>
      </c>
      <c r="AA10" s="46"/>
      <c r="AB10" s="47">
        <f t="shared" si="1"/>
        <v>1.5</v>
      </c>
      <c r="AC10" s="47">
        <f>AI10*(AM10*'6. Look Up Tables'!$M$10)</f>
        <v>7.1556017096146389</v>
      </c>
      <c r="AD10" s="48"/>
      <c r="AE10" s="47">
        <f>SUM(AN10/VLOOKUP($AE$3,AWHC,2,FALSE)*'6. Look Up Tables'!$M$9*0.001)</f>
        <v>3.283158431470246</v>
      </c>
      <c r="AF10" s="48"/>
      <c r="AG10" s="50">
        <v>6</v>
      </c>
      <c r="AH10" s="50">
        <v>3</v>
      </c>
      <c r="AI10" s="47">
        <f t="shared" si="2"/>
        <v>7.0685834705770345</v>
      </c>
      <c r="AJ10" s="47">
        <f t="shared" si="3"/>
        <v>36.213099743261211</v>
      </c>
      <c r="AK10" s="47">
        <f t="shared" si="4"/>
        <v>5.1231056256176606</v>
      </c>
      <c r="AL10" s="47">
        <f t="shared" si="0"/>
        <v>5</v>
      </c>
      <c r="AM10" s="47">
        <f t="shared" si="5"/>
        <v>5.0615528128088307</v>
      </c>
      <c r="AN10" s="47">
        <f>SUM(AI10*'6. Look Up Tables'!$M$7*'6. Look Up Tables'!$M$8*AM10)</f>
        <v>27.906846667497092</v>
      </c>
      <c r="AO10" s="46"/>
    </row>
    <row r="11" spans="1:41" x14ac:dyDescent="0.25">
      <c r="A11" s="14"/>
      <c r="B11" s="4" t="s">
        <v>236</v>
      </c>
      <c r="C11" s="15"/>
      <c r="D11" s="43" t="s">
        <v>254</v>
      </c>
      <c r="E11" s="44"/>
      <c r="F11" s="43" t="s">
        <v>122</v>
      </c>
      <c r="G11" s="51" t="s">
        <v>114</v>
      </c>
      <c r="H11" s="51" t="s">
        <v>114</v>
      </c>
      <c r="I11" s="51" t="s">
        <v>114</v>
      </c>
      <c r="J11" s="51" t="s">
        <v>114</v>
      </c>
      <c r="K11" s="51" t="s">
        <v>114</v>
      </c>
      <c r="L11" s="44"/>
      <c r="M11" s="43" t="s">
        <v>238</v>
      </c>
      <c r="N11" s="43" t="s">
        <v>248</v>
      </c>
      <c r="O11" s="43" t="s">
        <v>248</v>
      </c>
      <c r="P11" s="44"/>
      <c r="Q11" s="43" t="s">
        <v>241</v>
      </c>
      <c r="R11" s="43" t="s">
        <v>249</v>
      </c>
      <c r="S11" s="43" t="s">
        <v>243</v>
      </c>
      <c r="T11" s="15"/>
      <c r="U11" s="43" t="s">
        <v>244</v>
      </c>
      <c r="V11" s="43" t="s">
        <v>245</v>
      </c>
      <c r="W11" s="43" t="s">
        <v>246</v>
      </c>
      <c r="X11" s="44"/>
      <c r="Y11" s="49">
        <v>1</v>
      </c>
      <c r="Z11" s="49">
        <v>2</v>
      </c>
      <c r="AA11" s="46"/>
      <c r="AB11" s="47">
        <f t="shared" si="1"/>
        <v>2.5</v>
      </c>
      <c r="AC11" s="47">
        <f>AI11*(AM11*'6. Look Up Tables'!$M$10)</f>
        <v>27.611178521838045</v>
      </c>
      <c r="AD11" s="48"/>
      <c r="AE11" s="47">
        <f>SUM(AN11/VLOOKUP($AE$3,AWHC,2,FALSE)*'6. Look Up Tables'!$M$9*0.001)</f>
        <v>12.668658380608042</v>
      </c>
      <c r="AF11" s="48"/>
      <c r="AG11" s="50">
        <v>20</v>
      </c>
      <c r="AH11" s="50">
        <v>5</v>
      </c>
      <c r="AI11" s="47">
        <f t="shared" si="2"/>
        <v>19.634954084936208</v>
      </c>
      <c r="AJ11" s="47">
        <f t="shared" si="3"/>
        <v>177.9370147936994</v>
      </c>
      <c r="AK11" s="47">
        <f t="shared" si="4"/>
        <v>9.0622577482985491</v>
      </c>
      <c r="AL11" s="47">
        <f t="shared" si="0"/>
        <v>5</v>
      </c>
      <c r="AM11" s="47">
        <f t="shared" si="5"/>
        <v>7.0311288741492746</v>
      </c>
      <c r="AN11" s="47">
        <f>SUM(AI11*'6. Look Up Tables'!$M$7*'6. Look Up Tables'!$M$8*AM11)</f>
        <v>107.68359623516837</v>
      </c>
      <c r="AO11" s="46"/>
    </row>
    <row r="12" spans="1:41" x14ac:dyDescent="0.25">
      <c r="A12" s="14"/>
      <c r="B12" s="4" t="s">
        <v>236</v>
      </c>
      <c r="C12" s="15"/>
      <c r="D12" s="43" t="s">
        <v>255</v>
      </c>
      <c r="E12" s="44"/>
      <c r="F12" s="43" t="s">
        <v>122</v>
      </c>
      <c r="G12" s="51" t="s">
        <v>114</v>
      </c>
      <c r="H12" s="51" t="s">
        <v>114</v>
      </c>
      <c r="I12" s="51" t="s">
        <v>114</v>
      </c>
      <c r="J12" s="51" t="s">
        <v>114</v>
      </c>
      <c r="K12" s="51" t="s">
        <v>114</v>
      </c>
      <c r="L12" s="44"/>
      <c r="M12" s="43" t="s">
        <v>256</v>
      </c>
      <c r="N12" s="43" t="s">
        <v>248</v>
      </c>
      <c r="O12" s="43" t="s">
        <v>240</v>
      </c>
      <c r="P12" s="44"/>
      <c r="Q12" s="43" t="s">
        <v>241</v>
      </c>
      <c r="R12" s="43" t="s">
        <v>242</v>
      </c>
      <c r="S12" s="43" t="s">
        <v>243</v>
      </c>
      <c r="T12" s="15"/>
      <c r="U12" s="51" t="s">
        <v>244</v>
      </c>
      <c r="V12" s="43" t="s">
        <v>245</v>
      </c>
      <c r="W12" s="43" t="s">
        <v>246</v>
      </c>
      <c r="X12" s="44"/>
      <c r="Y12" s="49">
        <v>1</v>
      </c>
      <c r="Z12" s="49">
        <v>2</v>
      </c>
      <c r="AA12" s="46"/>
      <c r="AB12" s="47">
        <f t="shared" si="1"/>
        <v>2.5</v>
      </c>
      <c r="AC12" s="47">
        <f>AI12*(AM12*'6. Look Up Tables'!$M$10)</f>
        <v>26.053841936150572</v>
      </c>
      <c r="AD12" s="48"/>
      <c r="AE12" s="47">
        <f>SUM(AN12/VLOOKUP($AE$3,AWHC,2,FALSE)*'6. Look Up Tables'!$M$9*0.001)</f>
        <v>11.954115711880849</v>
      </c>
      <c r="AF12" s="48"/>
      <c r="AG12" s="50">
        <v>18</v>
      </c>
      <c r="AH12" s="50">
        <v>5</v>
      </c>
      <c r="AI12" s="47">
        <f t="shared" si="2"/>
        <v>19.634954084936208</v>
      </c>
      <c r="AJ12" s="47">
        <f t="shared" si="3"/>
        <v>162.36364893682469</v>
      </c>
      <c r="AK12" s="47">
        <f t="shared" si="4"/>
        <v>8.2691127381544973</v>
      </c>
      <c r="AL12" s="47">
        <f t="shared" si="0"/>
        <v>5</v>
      </c>
      <c r="AM12" s="47">
        <f t="shared" si="5"/>
        <v>6.6345563690772487</v>
      </c>
      <c r="AN12" s="47">
        <f>SUM(AI12*'6. Look Up Tables'!$M$7*'6. Look Up Tables'!$M$8*AM12)</f>
        <v>101.60998355098722</v>
      </c>
      <c r="AO12" s="46"/>
    </row>
    <row r="13" spans="1:41" x14ac:dyDescent="0.25">
      <c r="A13" s="14"/>
      <c r="B13" s="4" t="s">
        <v>236</v>
      </c>
      <c r="C13" s="15"/>
      <c r="D13" s="43" t="s">
        <v>257</v>
      </c>
      <c r="E13" s="44"/>
      <c r="F13" s="43" t="s">
        <v>122</v>
      </c>
      <c r="G13" s="51" t="s">
        <v>114</v>
      </c>
      <c r="H13" s="51" t="s">
        <v>122</v>
      </c>
      <c r="I13" s="51" t="s">
        <v>114</v>
      </c>
      <c r="J13" s="51" t="s">
        <v>114</v>
      </c>
      <c r="K13" s="51" t="s">
        <v>114</v>
      </c>
      <c r="L13" s="44"/>
      <c r="M13" s="43" t="s">
        <v>239</v>
      </c>
      <c r="N13" s="43" t="s">
        <v>239</v>
      </c>
      <c r="O13" s="43" t="s">
        <v>239</v>
      </c>
      <c r="P13" s="44"/>
      <c r="Q13" s="43" t="s">
        <v>258</v>
      </c>
      <c r="R13" s="43" t="s">
        <v>242</v>
      </c>
      <c r="S13" s="43" t="s">
        <v>259</v>
      </c>
      <c r="T13" s="15"/>
      <c r="U13" s="43" t="s">
        <v>260</v>
      </c>
      <c r="V13" s="43" t="s">
        <v>261</v>
      </c>
      <c r="W13" s="43" t="s">
        <v>262</v>
      </c>
      <c r="X13" s="44"/>
      <c r="Y13" s="49">
        <v>1</v>
      </c>
      <c r="Z13" s="49">
        <v>3</v>
      </c>
      <c r="AA13" s="46"/>
      <c r="AB13" s="47">
        <f t="shared" si="1"/>
        <v>2</v>
      </c>
      <c r="AC13" s="47">
        <f>AI13*(AM13*'6. Look Up Tables'!$M$10)</f>
        <v>10.681415022205298</v>
      </c>
      <c r="AD13" s="48"/>
      <c r="AE13" s="47">
        <f>SUM(AN13/VLOOKUP($AE$3,AWHC,2,FALSE)*'6. Look Up Tables'!$M$9*0.001)</f>
        <v>4.9008845396000771</v>
      </c>
      <c r="AF13" s="48"/>
      <c r="AG13" s="50">
        <v>4</v>
      </c>
      <c r="AH13" s="50">
        <v>4</v>
      </c>
      <c r="AI13" s="47">
        <f t="shared" si="2"/>
        <v>12.566370614359172</v>
      </c>
      <c r="AJ13" s="47">
        <f t="shared" si="3"/>
        <v>50.26548245743669</v>
      </c>
      <c r="AK13" s="47">
        <f t="shared" si="4"/>
        <v>4</v>
      </c>
      <c r="AL13" s="47">
        <f t="shared" si="0"/>
        <v>4.5</v>
      </c>
      <c r="AM13" s="47">
        <f t="shared" si="5"/>
        <v>4.25</v>
      </c>
      <c r="AN13" s="47">
        <f>SUM(AI13*'6. Look Up Tables'!$M$7*'6. Look Up Tables'!$M$8*AM13)</f>
        <v>41.657518586600659</v>
      </c>
      <c r="AO13" s="46"/>
    </row>
    <row r="14" spans="1:41" x14ac:dyDescent="0.25">
      <c r="A14" s="14"/>
      <c r="B14" s="4" t="s">
        <v>236</v>
      </c>
      <c r="C14" s="15"/>
      <c r="D14" s="43" t="s">
        <v>263</v>
      </c>
      <c r="E14" s="44"/>
      <c r="F14" s="43" t="s">
        <v>122</v>
      </c>
      <c r="G14" s="51" t="s">
        <v>122</v>
      </c>
      <c r="H14" s="51" t="s">
        <v>114</v>
      </c>
      <c r="I14" s="51" t="s">
        <v>114</v>
      </c>
      <c r="J14" s="51" t="s">
        <v>114</v>
      </c>
      <c r="K14" s="51" t="s">
        <v>122</v>
      </c>
      <c r="L14" s="44"/>
      <c r="M14" s="43" t="s">
        <v>239</v>
      </c>
      <c r="N14" s="43" t="s">
        <v>239</v>
      </c>
      <c r="O14" s="43" t="s">
        <v>248</v>
      </c>
      <c r="P14" s="44"/>
      <c r="Q14" s="43" t="s">
        <v>264</v>
      </c>
      <c r="R14" s="43" t="s">
        <v>242</v>
      </c>
      <c r="S14" s="43" t="s">
        <v>265</v>
      </c>
      <c r="T14" s="15"/>
      <c r="U14" s="43" t="s">
        <v>250</v>
      </c>
      <c r="V14" s="43" t="s">
        <v>266</v>
      </c>
      <c r="W14" s="43" t="s">
        <v>246</v>
      </c>
      <c r="X14" s="44"/>
      <c r="Y14" s="49">
        <v>1</v>
      </c>
      <c r="Z14" s="49">
        <v>3</v>
      </c>
      <c r="AA14" s="46"/>
      <c r="AB14" s="47">
        <f t="shared" si="1"/>
        <v>2</v>
      </c>
      <c r="AC14" s="47">
        <f>AI14*(AM14*'6. Look Up Tables'!$M$10)</f>
        <v>11.532222380081599</v>
      </c>
      <c r="AD14" s="48"/>
      <c r="AE14" s="47">
        <f>SUM(AN14/VLOOKUP($AE$3,AWHC,2,FALSE)*'6. Look Up Tables'!$M$9*0.001)</f>
        <v>5.2912549743903812</v>
      </c>
      <c r="AF14" s="48"/>
      <c r="AG14" s="50">
        <v>6</v>
      </c>
      <c r="AH14" s="50">
        <v>4</v>
      </c>
      <c r="AI14" s="47">
        <f t="shared" si="2"/>
        <v>12.566370614359172</v>
      </c>
      <c r="AJ14" s="47">
        <f t="shared" si="3"/>
        <v>52.490370729020107</v>
      </c>
      <c r="AK14" s="47">
        <f t="shared" si="4"/>
        <v>4.1770509831248424</v>
      </c>
      <c r="AL14" s="47">
        <f t="shared" si="0"/>
        <v>5</v>
      </c>
      <c r="AM14" s="47">
        <f t="shared" si="5"/>
        <v>4.5885254915624216</v>
      </c>
      <c r="AN14" s="47">
        <f>SUM(AI14*'6. Look Up Tables'!$M$7*'6. Look Up Tables'!$M$8*AM14)</f>
        <v>44.975667282318241</v>
      </c>
      <c r="AO14" s="46"/>
    </row>
    <row r="15" spans="1:41" x14ac:dyDescent="0.25">
      <c r="A15" s="14"/>
      <c r="B15" s="4" t="s">
        <v>236</v>
      </c>
      <c r="C15" s="15"/>
      <c r="D15" s="43" t="s">
        <v>267</v>
      </c>
      <c r="E15" s="44"/>
      <c r="F15" s="43" t="s">
        <v>122</v>
      </c>
      <c r="G15" s="51" t="s">
        <v>122</v>
      </c>
      <c r="H15" s="51" t="s">
        <v>114</v>
      </c>
      <c r="I15" s="51" t="s">
        <v>114</v>
      </c>
      <c r="J15" s="51" t="s">
        <v>114</v>
      </c>
      <c r="K15" s="51" t="s">
        <v>122</v>
      </c>
      <c r="L15" s="44"/>
      <c r="M15" s="43" t="s">
        <v>239</v>
      </c>
      <c r="N15" s="43" t="s">
        <v>239</v>
      </c>
      <c r="O15" s="43" t="s">
        <v>239</v>
      </c>
      <c r="P15" s="44"/>
      <c r="Q15" s="43" t="s">
        <v>264</v>
      </c>
      <c r="R15" s="43" t="s">
        <v>242</v>
      </c>
      <c r="S15" s="43" t="s">
        <v>265</v>
      </c>
      <c r="T15" s="15"/>
      <c r="U15" s="43" t="s">
        <v>260</v>
      </c>
      <c r="V15" s="43" t="s">
        <v>261</v>
      </c>
      <c r="W15" s="43" t="s">
        <v>246</v>
      </c>
      <c r="X15" s="44"/>
      <c r="Y15" s="49">
        <v>4</v>
      </c>
      <c r="Z15" s="49">
        <v>4</v>
      </c>
      <c r="AA15" s="46"/>
      <c r="AB15" s="47">
        <f t="shared" si="1"/>
        <v>3.5</v>
      </c>
      <c r="AC15" s="47">
        <f>AI15*(AM15*'6. Look Up Tables'!$M$10)</f>
        <v>39.183012940591986</v>
      </c>
      <c r="AD15" s="48"/>
      <c r="AE15" s="47">
        <f>SUM(AN15/VLOOKUP($AE$3,AWHC,2,FALSE)*'6. Look Up Tables'!$M$9*0.001)</f>
        <v>17.978088290389266</v>
      </c>
      <c r="AF15" s="48"/>
      <c r="AG15" s="50">
        <v>10</v>
      </c>
      <c r="AH15" s="50">
        <v>7</v>
      </c>
      <c r="AI15" s="47">
        <f t="shared" si="2"/>
        <v>38.484510006474963</v>
      </c>
      <c r="AJ15" s="47">
        <f t="shared" si="3"/>
        <v>199.40757937354508</v>
      </c>
      <c r="AK15" s="47">
        <f t="shared" si="4"/>
        <v>5.1815023587410893</v>
      </c>
      <c r="AL15" s="47">
        <f t="shared" si="0"/>
        <v>5</v>
      </c>
      <c r="AM15" s="47">
        <f t="shared" si="5"/>
        <v>5.0907511793705442</v>
      </c>
      <c r="AN15" s="47">
        <f>SUM(AI15*'6. Look Up Tables'!$M$7*'6. Look Up Tables'!$M$8*AM15)</f>
        <v>152.81375046830877</v>
      </c>
      <c r="AO15" s="46"/>
    </row>
    <row r="16" spans="1:41" x14ac:dyDescent="0.25">
      <c r="A16" s="14"/>
      <c r="B16" s="4" t="s">
        <v>268</v>
      </c>
      <c r="C16" s="15"/>
      <c r="D16" s="43" t="s">
        <v>269</v>
      </c>
      <c r="E16" s="44"/>
      <c r="F16" s="43" t="s">
        <v>122</v>
      </c>
      <c r="G16" s="51" t="s">
        <v>122</v>
      </c>
      <c r="H16" s="51" t="s">
        <v>114</v>
      </c>
      <c r="I16" s="51" t="s">
        <v>114</v>
      </c>
      <c r="J16" s="51" t="s">
        <v>114</v>
      </c>
      <c r="K16" s="51" t="s">
        <v>122</v>
      </c>
      <c r="L16" s="44"/>
      <c r="M16" s="43" t="s">
        <v>239</v>
      </c>
      <c r="N16" s="43" t="s">
        <v>239</v>
      </c>
      <c r="O16" s="43" t="s">
        <v>239</v>
      </c>
      <c r="P16" s="44"/>
      <c r="Q16" s="43" t="s">
        <v>264</v>
      </c>
      <c r="R16" s="43" t="s">
        <v>242</v>
      </c>
      <c r="S16" s="43" t="s">
        <v>265</v>
      </c>
      <c r="T16" s="15"/>
      <c r="U16" s="43" t="s">
        <v>260</v>
      </c>
      <c r="V16" s="43" t="s">
        <v>266</v>
      </c>
      <c r="W16" s="43" t="s">
        <v>246</v>
      </c>
      <c r="X16" s="44"/>
      <c r="Y16" s="49">
        <v>3</v>
      </c>
      <c r="Z16" s="49">
        <v>3</v>
      </c>
      <c r="AA16" s="46"/>
      <c r="AB16" s="47">
        <f t="shared" si="1"/>
        <v>3</v>
      </c>
      <c r="AC16" s="47">
        <f>AI16*(AM16*'6. Look Up Tables'!$M$10)</f>
        <v>26.589023200908581</v>
      </c>
      <c r="AD16" s="48"/>
      <c r="AE16" s="47">
        <f>SUM(AN16/VLOOKUP($AE$3,AWHC,2,FALSE)*'6. Look Up Tables'!$M$9*0.001)</f>
        <v>12.199669468652171</v>
      </c>
      <c r="AF16" s="48"/>
      <c r="AG16" s="50">
        <v>10</v>
      </c>
      <c r="AH16" s="50">
        <v>6</v>
      </c>
      <c r="AI16" s="47">
        <f t="shared" si="2"/>
        <v>28.274333882308138</v>
      </c>
      <c r="AJ16" s="47">
        <f t="shared" si="3"/>
        <v>124.51856259754508</v>
      </c>
      <c r="AK16" s="47">
        <f t="shared" si="4"/>
        <v>4.4039432764659772</v>
      </c>
      <c r="AL16" s="47">
        <f t="shared" si="0"/>
        <v>5</v>
      </c>
      <c r="AM16" s="47">
        <f t="shared" si="5"/>
        <v>4.7019716382329886</v>
      </c>
      <c r="AN16" s="47">
        <f>SUM(AI16*'6. Look Up Tables'!$M$7*'6. Look Up Tables'!$M$8*AM16)</f>
        <v>103.69719048354345</v>
      </c>
      <c r="AO16" s="46"/>
    </row>
    <row r="17" spans="1:41" x14ac:dyDescent="0.25">
      <c r="A17" s="14"/>
      <c r="B17" s="4" t="s">
        <v>270</v>
      </c>
      <c r="C17" s="15"/>
      <c r="D17" s="43" t="s">
        <v>271</v>
      </c>
      <c r="E17" s="44"/>
      <c r="F17" s="43" t="s">
        <v>122</v>
      </c>
      <c r="G17" s="51" t="s">
        <v>122</v>
      </c>
      <c r="H17" s="51" t="s">
        <v>114</v>
      </c>
      <c r="I17" s="51" t="s">
        <v>114</v>
      </c>
      <c r="J17" s="51" t="s">
        <v>114</v>
      </c>
      <c r="K17" s="51" t="s">
        <v>122</v>
      </c>
      <c r="L17" s="44"/>
      <c r="M17" s="43" t="s">
        <v>239</v>
      </c>
      <c r="N17" s="43" t="s">
        <v>238</v>
      </c>
      <c r="O17" s="43" t="s">
        <v>239</v>
      </c>
      <c r="P17" s="44"/>
      <c r="Q17" s="43" t="s">
        <v>264</v>
      </c>
      <c r="R17" s="43" t="s">
        <v>242</v>
      </c>
      <c r="S17" s="43" t="s">
        <v>265</v>
      </c>
      <c r="T17" s="15"/>
      <c r="U17" s="43" t="s">
        <v>260</v>
      </c>
      <c r="V17" s="43" t="s">
        <v>266</v>
      </c>
      <c r="W17" s="43" t="s">
        <v>246</v>
      </c>
      <c r="X17" s="44"/>
      <c r="Y17" s="49">
        <v>3</v>
      </c>
      <c r="Z17" s="49">
        <v>3</v>
      </c>
      <c r="AA17" s="46"/>
      <c r="AB17" s="47">
        <f t="shared" si="1"/>
        <v>1.5</v>
      </c>
      <c r="AC17" s="47">
        <f>AI17*(AM17*'6. Look Up Tables'!$M$10)</f>
        <v>7.3162938937862538</v>
      </c>
      <c r="AD17" s="48"/>
      <c r="AE17" s="47">
        <f>SUM(AN17/VLOOKUP($AE$3,AWHC,2,FALSE)*'6. Look Up Tables'!$M$9*0.001)</f>
        <v>3.3568877865607516</v>
      </c>
      <c r="AF17" s="48"/>
      <c r="AG17" s="50">
        <v>7</v>
      </c>
      <c r="AH17" s="50">
        <v>3</v>
      </c>
      <c r="AI17" s="47">
        <f t="shared" si="2"/>
        <v>7.0685834705770345</v>
      </c>
      <c r="AJ17" s="47">
        <f t="shared" si="3"/>
        <v>37.820021584977361</v>
      </c>
      <c r="AK17" s="47">
        <f t="shared" si="4"/>
        <v>5.3504385627478452</v>
      </c>
      <c r="AL17" s="47">
        <f t="shared" si="0"/>
        <v>5</v>
      </c>
      <c r="AM17" s="47">
        <f t="shared" si="5"/>
        <v>5.1752192813739226</v>
      </c>
      <c r="AN17" s="47">
        <f>SUM(AI17*'6. Look Up Tables'!$M$7*'6. Look Up Tables'!$M$8*AM17)</f>
        <v>28.53354618576639</v>
      </c>
      <c r="AO17" s="46"/>
    </row>
    <row r="18" spans="1:41" x14ac:dyDescent="0.25">
      <c r="A18" s="14"/>
      <c r="B18" s="4" t="s">
        <v>270</v>
      </c>
      <c r="C18" s="15"/>
      <c r="D18" s="43" t="s">
        <v>272</v>
      </c>
      <c r="E18" s="44"/>
      <c r="F18" s="43" t="s">
        <v>122</v>
      </c>
      <c r="G18" s="51" t="s">
        <v>122</v>
      </c>
      <c r="H18" s="51" t="s">
        <v>114</v>
      </c>
      <c r="I18" s="51" t="s">
        <v>122</v>
      </c>
      <c r="J18" s="51" t="s">
        <v>114</v>
      </c>
      <c r="K18" s="51" t="s">
        <v>122</v>
      </c>
      <c r="L18" s="44"/>
      <c r="M18" s="43" t="s">
        <v>239</v>
      </c>
      <c r="N18" s="43" t="s">
        <v>239</v>
      </c>
      <c r="O18" s="43" t="s">
        <v>239</v>
      </c>
      <c r="P18" s="44"/>
      <c r="Q18" s="43" t="s">
        <v>264</v>
      </c>
      <c r="R18" s="43" t="s">
        <v>242</v>
      </c>
      <c r="S18" s="43" t="s">
        <v>265</v>
      </c>
      <c r="T18" s="15"/>
      <c r="U18" s="43" t="s">
        <v>253</v>
      </c>
      <c r="V18" s="43" t="s">
        <v>273</v>
      </c>
      <c r="W18" s="43" t="s">
        <v>246</v>
      </c>
      <c r="X18" s="44"/>
      <c r="Y18" s="49">
        <v>3</v>
      </c>
      <c r="Z18" s="49">
        <v>3</v>
      </c>
      <c r="AA18" s="46"/>
      <c r="AB18" s="47">
        <f t="shared" si="1"/>
        <v>1</v>
      </c>
      <c r="AC18" s="47">
        <f>AI18*(AM18*'6. Look Up Tables'!$M$10)</f>
        <v>5.9690260418206069</v>
      </c>
      <c r="AD18" s="48"/>
      <c r="AE18" s="47">
        <f>SUM(AN18/VLOOKUP($AE$3,AWHC,2,FALSE)*'6. Look Up Tables'!$M$9*0.001)</f>
        <v>2.7387295956588673</v>
      </c>
      <c r="AF18" s="48"/>
      <c r="AG18" s="50">
        <v>7</v>
      </c>
      <c r="AH18" s="50">
        <v>2</v>
      </c>
      <c r="AI18" s="47">
        <f t="shared" si="2"/>
        <v>3.1415926535897931</v>
      </c>
      <c r="AJ18" s="47">
        <f t="shared" si="3"/>
        <v>43.982297150257104</v>
      </c>
      <c r="AK18" s="47">
        <f t="shared" si="4"/>
        <v>14</v>
      </c>
      <c r="AL18" s="47">
        <f t="shared" si="0"/>
        <v>5</v>
      </c>
      <c r="AM18" s="47">
        <f t="shared" si="5"/>
        <v>9.5</v>
      </c>
      <c r="AN18" s="47">
        <f>SUM(AI18*'6. Look Up Tables'!$M$7*'6. Look Up Tables'!$M$8*AM18)</f>
        <v>23.279201563100372</v>
      </c>
      <c r="AO18" s="46"/>
    </row>
    <row r="19" spans="1:41" x14ac:dyDescent="0.25">
      <c r="A19" s="14"/>
      <c r="B19" s="4" t="s">
        <v>236</v>
      </c>
      <c r="C19" s="15"/>
      <c r="D19" s="43" t="s">
        <v>274</v>
      </c>
      <c r="E19" s="44"/>
      <c r="F19" s="43" t="s">
        <v>122</v>
      </c>
      <c r="G19" s="51" t="s">
        <v>114</v>
      </c>
      <c r="H19" s="51" t="s">
        <v>114</v>
      </c>
      <c r="I19" s="51" t="s">
        <v>122</v>
      </c>
      <c r="J19" s="51" t="s">
        <v>114</v>
      </c>
      <c r="K19" s="51" t="s">
        <v>114</v>
      </c>
      <c r="L19" s="44"/>
      <c r="M19" s="43" t="s">
        <v>256</v>
      </c>
      <c r="N19" s="43" t="s">
        <v>248</v>
      </c>
      <c r="O19" s="43" t="s">
        <v>248</v>
      </c>
      <c r="P19" s="44"/>
      <c r="Q19" s="43" t="s">
        <v>264</v>
      </c>
      <c r="R19" s="43" t="s">
        <v>249</v>
      </c>
      <c r="S19" s="43" t="s">
        <v>265</v>
      </c>
      <c r="T19" s="15"/>
      <c r="U19" s="43" t="s">
        <v>260</v>
      </c>
      <c r="V19" s="43" t="s">
        <v>275</v>
      </c>
      <c r="W19" s="43" t="s">
        <v>246</v>
      </c>
      <c r="X19" s="44"/>
      <c r="Y19" s="49">
        <v>1</v>
      </c>
      <c r="Z19" s="49">
        <v>2</v>
      </c>
      <c r="AA19" s="46"/>
      <c r="AB19" s="47">
        <f t="shared" si="1"/>
        <v>2.5</v>
      </c>
      <c r="AC19" s="47">
        <f>AI19*(AM19*'6. Look Up Tables'!$M$10)</f>
        <v>18.284966357167701</v>
      </c>
      <c r="AD19" s="48"/>
      <c r="AE19" s="47">
        <f>SUM(AN19/VLOOKUP($AE$3,AWHC,2,FALSE)*'6. Look Up Tables'!$M$9*0.001)</f>
        <v>8.3895727991710611</v>
      </c>
      <c r="AF19" s="48"/>
      <c r="AG19" s="50">
        <v>8</v>
      </c>
      <c r="AH19" s="50">
        <v>5</v>
      </c>
      <c r="AI19" s="47">
        <f t="shared" si="2"/>
        <v>19.634954084936208</v>
      </c>
      <c r="AJ19" s="47">
        <f t="shared" si="3"/>
        <v>84.674893146995927</v>
      </c>
      <c r="AK19" s="47">
        <f t="shared" si="4"/>
        <v>4.312456896039186</v>
      </c>
      <c r="AL19" s="47">
        <f t="shared" si="0"/>
        <v>5</v>
      </c>
      <c r="AM19" s="47">
        <f t="shared" si="5"/>
        <v>4.6562284480195935</v>
      </c>
      <c r="AN19" s="47">
        <f>SUM(AI19*'6. Look Up Tables'!$M$7*'6. Look Up Tables'!$M$8*AM19)</f>
        <v>71.311368792954028</v>
      </c>
      <c r="AO19" s="46"/>
    </row>
    <row r="20" spans="1:41" x14ac:dyDescent="0.25">
      <c r="A20" s="14"/>
      <c r="B20" s="4" t="s">
        <v>236</v>
      </c>
      <c r="C20" s="15"/>
      <c r="D20" s="43" t="s">
        <v>276</v>
      </c>
      <c r="E20" s="44"/>
      <c r="F20" s="43" t="s">
        <v>122</v>
      </c>
      <c r="G20" s="51" t="s">
        <v>122</v>
      </c>
      <c r="H20" s="51" t="s">
        <v>114</v>
      </c>
      <c r="I20" s="51" t="s">
        <v>114</v>
      </c>
      <c r="J20" s="51" t="s">
        <v>114</v>
      </c>
      <c r="K20" s="51" t="s">
        <v>114</v>
      </c>
      <c r="L20" s="44"/>
      <c r="M20" s="43" t="s">
        <v>256</v>
      </c>
      <c r="N20" s="43" t="s">
        <v>239</v>
      </c>
      <c r="O20" s="43" t="s">
        <v>239</v>
      </c>
      <c r="P20" s="44"/>
      <c r="Q20" s="43" t="s">
        <v>264</v>
      </c>
      <c r="R20" s="43" t="s">
        <v>249</v>
      </c>
      <c r="S20" s="43" t="s">
        <v>265</v>
      </c>
      <c r="T20" s="15"/>
      <c r="U20" s="43" t="s">
        <v>250</v>
      </c>
      <c r="V20" s="43" t="s">
        <v>266</v>
      </c>
      <c r="W20" s="43" t="s">
        <v>262</v>
      </c>
      <c r="X20" s="44"/>
      <c r="Y20" s="49">
        <v>1</v>
      </c>
      <c r="Z20" s="49">
        <v>2</v>
      </c>
      <c r="AA20" s="46"/>
      <c r="AB20" s="47">
        <f t="shared" si="1"/>
        <v>5</v>
      </c>
      <c r="AC20" s="47">
        <f>AI20*(AM20*'6. Look Up Tables'!$M$10)</f>
        <v>68.149399058522746</v>
      </c>
      <c r="AD20" s="48"/>
      <c r="AE20" s="47">
        <f>SUM(AN20/VLOOKUP($AE$3,AWHC,2,FALSE)*'6. Look Up Tables'!$M$9*0.001)</f>
        <v>31.2685478033222</v>
      </c>
      <c r="AF20" s="48"/>
      <c r="AG20" s="50">
        <v>15</v>
      </c>
      <c r="AH20" s="50">
        <v>10</v>
      </c>
      <c r="AI20" s="47">
        <f t="shared" si="2"/>
        <v>78.539816339744831</v>
      </c>
      <c r="AJ20" s="47">
        <f t="shared" si="3"/>
        <v>328.06481705637572</v>
      </c>
      <c r="AK20" s="47">
        <f t="shared" si="4"/>
        <v>4.1770509831248424</v>
      </c>
      <c r="AL20" s="47">
        <f t="shared" si="0"/>
        <v>4.5</v>
      </c>
      <c r="AM20" s="47">
        <f t="shared" si="5"/>
        <v>4.3385254915624216</v>
      </c>
      <c r="AN20" s="47">
        <f>SUM(AI20*'6. Look Up Tables'!$M$7*'6. Look Up Tables'!$M$8*AM20)</f>
        <v>265.78265632823872</v>
      </c>
      <c r="AO20" s="46"/>
    </row>
    <row r="21" spans="1:41" x14ac:dyDescent="0.25">
      <c r="A21" s="14"/>
      <c r="B21" s="4" t="s">
        <v>270</v>
      </c>
      <c r="C21" s="15"/>
      <c r="D21" s="43" t="s">
        <v>277</v>
      </c>
      <c r="E21" s="44"/>
      <c r="F21" s="43" t="s">
        <v>122</v>
      </c>
      <c r="G21" s="51" t="s">
        <v>122</v>
      </c>
      <c r="H21" s="51" t="s">
        <v>114</v>
      </c>
      <c r="I21" s="51" t="s">
        <v>122</v>
      </c>
      <c r="J21" s="51" t="s">
        <v>114</v>
      </c>
      <c r="K21" s="51" t="s">
        <v>114</v>
      </c>
      <c r="L21" s="44"/>
      <c r="M21" s="43" t="s">
        <v>256</v>
      </c>
      <c r="N21" s="43" t="s">
        <v>239</v>
      </c>
      <c r="O21" s="43" t="s">
        <v>239</v>
      </c>
      <c r="P21" s="44"/>
      <c r="Q21" s="43" t="s">
        <v>264</v>
      </c>
      <c r="R21" s="43" t="s">
        <v>249</v>
      </c>
      <c r="S21" s="43" t="s">
        <v>265</v>
      </c>
      <c r="T21" s="15"/>
      <c r="U21" s="43" t="s">
        <v>260</v>
      </c>
      <c r="V21" s="43" t="s">
        <v>273</v>
      </c>
      <c r="W21" s="43" t="s">
        <v>262</v>
      </c>
      <c r="X21" s="44"/>
      <c r="Y21" s="49">
        <v>1</v>
      </c>
      <c r="Z21" s="49">
        <v>2</v>
      </c>
      <c r="AA21" s="46"/>
      <c r="AB21" s="47">
        <f t="shared" si="1"/>
        <v>2</v>
      </c>
      <c r="AC21" s="47">
        <f>AI21*(AM21*'6. Look Up Tables'!$M$10)</f>
        <v>18.221237390820804</v>
      </c>
      <c r="AD21" s="48"/>
      <c r="AE21" s="47">
        <f>SUM(AN21/VLOOKUP($AE$3,AWHC,2,FALSE)*'6. Look Up Tables'!$M$9*0.001)</f>
        <v>8.3603324499060143</v>
      </c>
      <c r="AF21" s="48"/>
      <c r="AG21" s="50">
        <v>10</v>
      </c>
      <c r="AH21" s="50">
        <v>4</v>
      </c>
      <c r="AI21" s="47">
        <f t="shared" si="2"/>
        <v>12.566370614359172</v>
      </c>
      <c r="AJ21" s="47">
        <f t="shared" si="3"/>
        <v>125.66370614359172</v>
      </c>
      <c r="AK21" s="47">
        <f t="shared" si="4"/>
        <v>10</v>
      </c>
      <c r="AL21" s="47">
        <f t="shared" si="0"/>
        <v>4.5</v>
      </c>
      <c r="AM21" s="47">
        <f t="shared" si="5"/>
        <v>7.25</v>
      </c>
      <c r="AN21" s="47">
        <f>SUM(AI21*'6. Look Up Tables'!$M$7*'6. Look Up Tables'!$M$8*AM21)</f>
        <v>71.062825824201127</v>
      </c>
      <c r="AO21" s="46"/>
    </row>
    <row r="22" spans="1:41" x14ac:dyDescent="0.25">
      <c r="A22" s="14"/>
      <c r="B22" s="4" t="s">
        <v>236</v>
      </c>
      <c r="C22" s="15"/>
      <c r="D22" s="43" t="s">
        <v>278</v>
      </c>
      <c r="E22" s="44"/>
      <c r="F22" s="43" t="s">
        <v>122</v>
      </c>
      <c r="G22" s="51" t="s">
        <v>114</v>
      </c>
      <c r="H22" s="51" t="s">
        <v>114</v>
      </c>
      <c r="I22" s="51" t="s">
        <v>122</v>
      </c>
      <c r="J22" s="51" t="s">
        <v>114</v>
      </c>
      <c r="K22" s="51" t="s">
        <v>114</v>
      </c>
      <c r="L22" s="44"/>
      <c r="M22" s="43" t="s">
        <v>239</v>
      </c>
      <c r="N22" s="43" t="s">
        <v>248</v>
      </c>
      <c r="O22" s="43" t="s">
        <v>248</v>
      </c>
      <c r="P22" s="44"/>
      <c r="Q22" s="43" t="s">
        <v>264</v>
      </c>
      <c r="R22" s="43" t="s">
        <v>249</v>
      </c>
      <c r="S22" s="43" t="s">
        <v>265</v>
      </c>
      <c r="T22" s="15"/>
      <c r="U22" s="43" t="s">
        <v>260</v>
      </c>
      <c r="V22" s="43" t="s">
        <v>275</v>
      </c>
      <c r="W22" s="43" t="s">
        <v>262</v>
      </c>
      <c r="X22" s="44"/>
      <c r="Y22" s="49">
        <v>1</v>
      </c>
      <c r="Z22" s="49">
        <v>2</v>
      </c>
      <c r="AA22" s="46"/>
      <c r="AB22" s="47">
        <f t="shared" si="1"/>
        <v>3</v>
      </c>
      <c r="AC22" s="47">
        <f>AI22*(AM22*'6. Look Up Tables'!$M$10)</f>
        <v>23.326325452904214</v>
      </c>
      <c r="AD22" s="48"/>
      <c r="AE22" s="47">
        <f>SUM(AN22/VLOOKUP($AE$3,AWHC,2,FALSE)*'6. Look Up Tables'!$M$9*0.001)</f>
        <v>10.702666972508993</v>
      </c>
      <c r="AF22" s="48"/>
      <c r="AG22" s="50">
        <v>7</v>
      </c>
      <c r="AH22" s="50">
        <v>6</v>
      </c>
      <c r="AI22" s="47">
        <f t="shared" si="2"/>
        <v>28.274333882308138</v>
      </c>
      <c r="AJ22" s="47">
        <f t="shared" si="3"/>
        <v>106.02875205865551</v>
      </c>
      <c r="AK22" s="47">
        <f t="shared" si="4"/>
        <v>3.75</v>
      </c>
      <c r="AL22" s="47">
        <f t="shared" si="0"/>
        <v>4.5</v>
      </c>
      <c r="AM22" s="47">
        <f t="shared" si="5"/>
        <v>4.125</v>
      </c>
      <c r="AN22" s="47">
        <f>SUM(AI22*'6. Look Up Tables'!$M$7*'6. Look Up Tables'!$M$8*AM22)</f>
        <v>90.972669266326434</v>
      </c>
      <c r="AO22" s="46"/>
    </row>
    <row r="23" spans="1:41" x14ac:dyDescent="0.25">
      <c r="A23" s="14"/>
      <c r="B23" s="4" t="s">
        <v>236</v>
      </c>
      <c r="C23" s="15"/>
      <c r="D23" s="43" t="s">
        <v>279</v>
      </c>
      <c r="E23" s="44"/>
      <c r="F23" s="43" t="s">
        <v>122</v>
      </c>
      <c r="G23" s="51" t="s">
        <v>114</v>
      </c>
      <c r="H23" s="51" t="s">
        <v>114</v>
      </c>
      <c r="I23" s="51" t="s">
        <v>122</v>
      </c>
      <c r="J23" s="51" t="s">
        <v>114</v>
      </c>
      <c r="K23" s="51" t="s">
        <v>114</v>
      </c>
      <c r="L23" s="44"/>
      <c r="M23" s="43" t="s">
        <v>239</v>
      </c>
      <c r="N23" s="43" t="s">
        <v>248</v>
      </c>
      <c r="O23" s="43" t="s">
        <v>248</v>
      </c>
      <c r="P23" s="44"/>
      <c r="Q23" s="43" t="s">
        <v>264</v>
      </c>
      <c r="R23" s="43" t="s">
        <v>249</v>
      </c>
      <c r="S23" s="43" t="s">
        <v>265</v>
      </c>
      <c r="T23" s="15"/>
      <c r="U23" s="43" t="s">
        <v>260</v>
      </c>
      <c r="V23" s="43" t="s">
        <v>261</v>
      </c>
      <c r="W23" s="43" t="s">
        <v>262</v>
      </c>
      <c r="X23" s="44"/>
      <c r="Y23" s="49">
        <v>1</v>
      </c>
      <c r="Z23" s="49">
        <v>2</v>
      </c>
      <c r="AA23" s="46"/>
      <c r="AB23" s="47">
        <f t="shared" si="1"/>
        <v>1.5</v>
      </c>
      <c r="AC23" s="47">
        <f>AI23*(AM23*'6. Look Up Tables'!$M$10)</f>
        <v>7.3240862642397673</v>
      </c>
      <c r="AD23" s="48"/>
      <c r="AE23" s="47">
        <f>SUM(AN23/VLOOKUP($AE$3,AWHC,2,FALSE)*'6. Look Up Tables'!$M$9*0.001)</f>
        <v>3.360463109474717</v>
      </c>
      <c r="AF23" s="48"/>
      <c r="AG23" s="50">
        <v>5</v>
      </c>
      <c r="AH23" s="50">
        <v>3</v>
      </c>
      <c r="AI23" s="47">
        <f t="shared" si="2"/>
        <v>7.0685834705770345</v>
      </c>
      <c r="AJ23" s="47">
        <f t="shared" si="3"/>
        <v>41.432237024801026</v>
      </c>
      <c r="AK23" s="47">
        <f t="shared" si="4"/>
        <v>5.8614625118685568</v>
      </c>
      <c r="AL23" s="47">
        <f t="shared" si="0"/>
        <v>4.5</v>
      </c>
      <c r="AM23" s="47">
        <f t="shared" si="5"/>
        <v>5.180731255934278</v>
      </c>
      <c r="AN23" s="47">
        <f>SUM(AI23*'6. Look Up Tables'!$M$7*'6. Look Up Tables'!$M$8*AM23)</f>
        <v>28.563936430535094</v>
      </c>
      <c r="AO23" s="46"/>
    </row>
    <row r="24" spans="1:41" x14ac:dyDescent="0.25">
      <c r="A24" s="14"/>
      <c r="B24" s="4" t="s">
        <v>236</v>
      </c>
      <c r="C24" s="15"/>
      <c r="D24" s="43" t="s">
        <v>280</v>
      </c>
      <c r="E24" s="44"/>
      <c r="F24" s="43" t="s">
        <v>122</v>
      </c>
      <c r="G24" s="51" t="s">
        <v>114</v>
      </c>
      <c r="H24" s="51" t="s">
        <v>114</v>
      </c>
      <c r="I24" s="51" t="s">
        <v>122</v>
      </c>
      <c r="J24" s="51" t="s">
        <v>114</v>
      </c>
      <c r="K24" s="51" t="s">
        <v>114</v>
      </c>
      <c r="L24" s="44"/>
      <c r="M24" s="43" t="s">
        <v>239</v>
      </c>
      <c r="N24" s="43" t="s">
        <v>248</v>
      </c>
      <c r="O24" s="43" t="s">
        <v>248</v>
      </c>
      <c r="P24" s="44"/>
      <c r="Q24" s="43" t="s">
        <v>258</v>
      </c>
      <c r="R24" s="43" t="s">
        <v>242</v>
      </c>
      <c r="S24" s="43" t="s">
        <v>265</v>
      </c>
      <c r="T24" s="15"/>
      <c r="U24" s="43" t="s">
        <v>260</v>
      </c>
      <c r="V24" s="43" t="s">
        <v>261</v>
      </c>
      <c r="W24" s="43" t="s">
        <v>246</v>
      </c>
      <c r="X24" s="44"/>
      <c r="Y24" s="49">
        <v>1</v>
      </c>
      <c r="Z24" s="49">
        <v>2</v>
      </c>
      <c r="AA24" s="46"/>
      <c r="AB24" s="47">
        <f t="shared" si="1"/>
        <v>2.5</v>
      </c>
      <c r="AC24" s="47">
        <f>AI24*(AM24*'6. Look Up Tables'!$M$10)</f>
        <v>19.832897948314354</v>
      </c>
      <c r="AD24" s="48"/>
      <c r="AE24" s="47">
        <f>SUM(AN24/VLOOKUP($AE$3,AWHC,2,FALSE)*'6. Look Up Tables'!$M$9*0.001)</f>
        <v>9.0998002351089387</v>
      </c>
      <c r="AF24" s="48"/>
      <c r="AG24" s="50">
        <v>7</v>
      </c>
      <c r="AH24" s="50">
        <v>5</v>
      </c>
      <c r="AI24" s="47">
        <f t="shared" si="2"/>
        <v>19.634954084936208</v>
      </c>
      <c r="AJ24" s="47">
        <f t="shared" si="3"/>
        <v>100.15420905846247</v>
      </c>
      <c r="AK24" s="47">
        <f t="shared" si="4"/>
        <v>5.1008119817962827</v>
      </c>
      <c r="AL24" s="47">
        <f t="shared" si="0"/>
        <v>5</v>
      </c>
      <c r="AM24" s="47">
        <f t="shared" si="5"/>
        <v>5.0504059908981418</v>
      </c>
      <c r="AN24" s="47">
        <f>SUM(AI24*'6. Look Up Tables'!$M$7*'6. Look Up Tables'!$M$8*AM24)</f>
        <v>77.348301998425967</v>
      </c>
      <c r="AO24" s="46"/>
    </row>
    <row r="25" spans="1:41" x14ac:dyDescent="0.25">
      <c r="A25" s="14"/>
      <c r="B25" s="4" t="s">
        <v>236</v>
      </c>
      <c r="C25" s="15"/>
      <c r="D25" s="43" t="s">
        <v>281</v>
      </c>
      <c r="E25" s="44"/>
      <c r="F25" s="43" t="s">
        <v>122</v>
      </c>
      <c r="G25" s="51" t="s">
        <v>122</v>
      </c>
      <c r="H25" s="51" t="s">
        <v>114</v>
      </c>
      <c r="I25" s="51" t="s">
        <v>114</v>
      </c>
      <c r="J25" s="51" t="s">
        <v>122</v>
      </c>
      <c r="K25" s="51" t="s">
        <v>114</v>
      </c>
      <c r="L25" s="44"/>
      <c r="M25" s="43" t="s">
        <v>256</v>
      </c>
      <c r="N25" s="43" t="s">
        <v>238</v>
      </c>
      <c r="O25" s="43" t="s">
        <v>240</v>
      </c>
      <c r="P25" s="44"/>
      <c r="Q25" s="43" t="s">
        <v>264</v>
      </c>
      <c r="R25" s="43" t="s">
        <v>242</v>
      </c>
      <c r="S25" s="43" t="s">
        <v>265</v>
      </c>
      <c r="T25" s="15"/>
      <c r="U25" s="43" t="s">
        <v>260</v>
      </c>
      <c r="V25" s="43" t="s">
        <v>261</v>
      </c>
      <c r="W25" s="43" t="s">
        <v>246</v>
      </c>
      <c r="X25" s="44"/>
      <c r="Y25" s="49">
        <v>1</v>
      </c>
      <c r="Z25" s="49">
        <v>2</v>
      </c>
      <c r="AA25" s="46"/>
      <c r="AB25" s="47">
        <f t="shared" si="1"/>
        <v>2.5</v>
      </c>
      <c r="AC25" s="47">
        <f>AI25*(AM25*'6. Look Up Tables'!$M$10)</f>
        <v>19.832897948314354</v>
      </c>
      <c r="AD25" s="48"/>
      <c r="AE25" s="47">
        <f>SUM(AN25/VLOOKUP($AE$3,AWHC,2,FALSE)*'6. Look Up Tables'!$M$9*0.001)</f>
        <v>9.0998002351089387</v>
      </c>
      <c r="AF25" s="48"/>
      <c r="AG25" s="50">
        <v>7</v>
      </c>
      <c r="AH25" s="50">
        <v>5</v>
      </c>
      <c r="AI25" s="47">
        <f t="shared" si="2"/>
        <v>19.634954084936208</v>
      </c>
      <c r="AJ25" s="47">
        <f t="shared" si="3"/>
        <v>100.15420905846247</v>
      </c>
      <c r="AK25" s="47">
        <f t="shared" si="4"/>
        <v>5.1008119817962827</v>
      </c>
      <c r="AL25" s="47">
        <f t="shared" si="0"/>
        <v>5</v>
      </c>
      <c r="AM25" s="47">
        <f t="shared" si="5"/>
        <v>5.0504059908981418</v>
      </c>
      <c r="AN25" s="47">
        <f>SUM(AI25*'6. Look Up Tables'!$M$7*'6. Look Up Tables'!$M$8*AM25)</f>
        <v>77.348301998425967</v>
      </c>
      <c r="AO25" s="46"/>
    </row>
    <row r="26" spans="1:41" x14ac:dyDescent="0.25">
      <c r="A26" s="14"/>
      <c r="B26" s="4" t="s">
        <v>236</v>
      </c>
      <c r="C26" s="15"/>
      <c r="D26" s="43" t="s">
        <v>282</v>
      </c>
      <c r="E26" s="44"/>
      <c r="F26" s="43" t="s">
        <v>122</v>
      </c>
      <c r="G26" s="51" t="s">
        <v>114</v>
      </c>
      <c r="H26" s="51" t="s">
        <v>122</v>
      </c>
      <c r="I26" s="51" t="s">
        <v>114</v>
      </c>
      <c r="J26" s="51" t="s">
        <v>114</v>
      </c>
      <c r="K26" s="51" t="s">
        <v>114</v>
      </c>
      <c r="L26" s="44"/>
      <c r="M26" s="43" t="s">
        <v>256</v>
      </c>
      <c r="N26" s="43" t="s">
        <v>239</v>
      </c>
      <c r="O26" s="43" t="s">
        <v>239</v>
      </c>
      <c r="P26" s="44"/>
      <c r="Q26" s="43" t="s">
        <v>258</v>
      </c>
      <c r="R26" s="43" t="s">
        <v>242</v>
      </c>
      <c r="S26" s="43" t="s">
        <v>265</v>
      </c>
      <c r="T26" s="15"/>
      <c r="U26" s="43" t="s">
        <v>250</v>
      </c>
      <c r="V26" s="43" t="s">
        <v>261</v>
      </c>
      <c r="W26" s="43" t="s">
        <v>262</v>
      </c>
      <c r="X26" s="44"/>
      <c r="Y26" s="49">
        <v>1</v>
      </c>
      <c r="Z26" s="49">
        <v>2</v>
      </c>
      <c r="AA26" s="46"/>
      <c r="AB26" s="47">
        <f t="shared" si="1"/>
        <v>4</v>
      </c>
      <c r="AC26" s="47">
        <f>AI26*(AM26*'6. Look Up Tables'!$M$10)</f>
        <v>46.14917131994526</v>
      </c>
      <c r="AD26" s="48"/>
      <c r="AE26" s="47">
        <f>SUM(AN26/VLOOKUP($AE$3,AWHC,2,FALSE)*'6. Look Up Tables'!$M$9*0.001)</f>
        <v>21.174325664445476</v>
      </c>
      <c r="AF26" s="48"/>
      <c r="AG26" s="50">
        <v>10</v>
      </c>
      <c r="AH26" s="50">
        <v>8</v>
      </c>
      <c r="AI26" s="47">
        <f t="shared" si="2"/>
        <v>50.26548245743669</v>
      </c>
      <c r="AJ26" s="47">
        <f t="shared" si="3"/>
        <v>235.29704214098743</v>
      </c>
      <c r="AK26" s="47">
        <f t="shared" si="4"/>
        <v>4.6810859189550191</v>
      </c>
      <c r="AL26" s="47">
        <f t="shared" si="0"/>
        <v>4.5</v>
      </c>
      <c r="AM26" s="47">
        <f t="shared" si="5"/>
        <v>4.59054295947751</v>
      </c>
      <c r="AN26" s="47">
        <f>SUM(AI26*'6. Look Up Tables'!$M$7*'6. Look Up Tables'!$M$8*AM26)</f>
        <v>179.98176814778654</v>
      </c>
      <c r="AO26" s="46"/>
    </row>
    <row r="27" spans="1:41" x14ac:dyDescent="0.25">
      <c r="A27" s="14"/>
      <c r="B27" s="4" t="s">
        <v>236</v>
      </c>
      <c r="C27" s="15"/>
      <c r="D27" s="43" t="s">
        <v>283</v>
      </c>
      <c r="E27" s="44"/>
      <c r="F27" s="43" t="s">
        <v>122</v>
      </c>
      <c r="G27" s="51" t="s">
        <v>114</v>
      </c>
      <c r="H27" s="51" t="s">
        <v>114</v>
      </c>
      <c r="I27" s="51" t="s">
        <v>122</v>
      </c>
      <c r="J27" s="51" t="s">
        <v>114</v>
      </c>
      <c r="K27" s="51" t="s">
        <v>114</v>
      </c>
      <c r="L27" s="44"/>
      <c r="M27" s="43" t="s">
        <v>238</v>
      </c>
      <c r="N27" s="43" t="s">
        <v>248</v>
      </c>
      <c r="O27" s="43" t="s">
        <v>248</v>
      </c>
      <c r="P27" s="44"/>
      <c r="Q27" s="43" t="s">
        <v>264</v>
      </c>
      <c r="R27" s="43" t="s">
        <v>249</v>
      </c>
      <c r="S27" s="43" t="s">
        <v>265</v>
      </c>
      <c r="T27" s="15"/>
      <c r="U27" s="43" t="s">
        <v>260</v>
      </c>
      <c r="V27" s="43" t="s">
        <v>261</v>
      </c>
      <c r="W27" s="43" t="s">
        <v>262</v>
      </c>
      <c r="X27" s="44"/>
      <c r="Y27" s="49">
        <v>1</v>
      </c>
      <c r="Z27" s="49">
        <v>2</v>
      </c>
      <c r="AA27" s="46"/>
      <c r="AB27" s="47">
        <f t="shared" si="1"/>
        <v>1.5</v>
      </c>
      <c r="AC27" s="47">
        <f>AI27*(AM27*'6. Look Up Tables'!$M$10)</f>
        <v>6.0082959499904796</v>
      </c>
      <c r="AD27" s="48"/>
      <c r="AE27" s="47">
        <f>SUM(AN27/VLOOKUP($AE$3,AWHC,2,FALSE)*'6. Look Up Tables'!$M$9*0.001)</f>
        <v>2.7567475535250434</v>
      </c>
      <c r="AF27" s="48"/>
      <c r="AG27" s="50">
        <v>3</v>
      </c>
      <c r="AH27" s="50">
        <v>3</v>
      </c>
      <c r="AI27" s="47">
        <f t="shared" si="2"/>
        <v>7.0685834705770345</v>
      </c>
      <c r="AJ27" s="47">
        <f t="shared" si="3"/>
        <v>28.274333882308145</v>
      </c>
      <c r="AK27" s="47">
        <f t="shared" si="4"/>
        <v>4.0000000000000009</v>
      </c>
      <c r="AL27" s="47">
        <f t="shared" si="0"/>
        <v>4.5</v>
      </c>
      <c r="AM27" s="47">
        <f t="shared" si="5"/>
        <v>4.25</v>
      </c>
      <c r="AN27" s="47">
        <f>SUM(AI27*'6. Look Up Tables'!$M$7*'6. Look Up Tables'!$M$8*AM27)</f>
        <v>23.43235420496287</v>
      </c>
      <c r="AO27" s="46"/>
    </row>
    <row r="28" spans="1:41" x14ac:dyDescent="0.25">
      <c r="A28" s="14"/>
      <c r="B28" s="4" t="s">
        <v>236</v>
      </c>
      <c r="C28" s="15"/>
      <c r="D28" s="43" t="s">
        <v>79</v>
      </c>
      <c r="E28" s="44"/>
      <c r="F28" s="43" t="s">
        <v>122</v>
      </c>
      <c r="G28" s="51" t="s">
        <v>122</v>
      </c>
      <c r="H28" s="51" t="s">
        <v>114</v>
      </c>
      <c r="I28" s="51" t="s">
        <v>114</v>
      </c>
      <c r="J28" s="51" t="s">
        <v>114</v>
      </c>
      <c r="K28" s="51" t="s">
        <v>114</v>
      </c>
      <c r="L28" s="44"/>
      <c r="M28" s="43" t="s">
        <v>238</v>
      </c>
      <c r="N28" s="43" t="s">
        <v>239</v>
      </c>
      <c r="O28" s="43" t="s">
        <v>248</v>
      </c>
      <c r="P28" s="44"/>
      <c r="Q28" s="43" t="s">
        <v>258</v>
      </c>
      <c r="R28" s="43" t="s">
        <v>242</v>
      </c>
      <c r="S28" s="43" t="s">
        <v>265</v>
      </c>
      <c r="T28" s="15"/>
      <c r="U28" s="43" t="s">
        <v>250</v>
      </c>
      <c r="V28" s="43" t="s">
        <v>266</v>
      </c>
      <c r="W28" s="43" t="s">
        <v>246</v>
      </c>
      <c r="X28" s="44"/>
      <c r="Y28" s="49">
        <v>1</v>
      </c>
      <c r="Z28" s="49">
        <v>3</v>
      </c>
      <c r="AA28" s="46"/>
      <c r="AB28" s="47">
        <f t="shared" si="1"/>
        <v>3</v>
      </c>
      <c r="AC28" s="47">
        <f>AI28*(AM28*'6. Look Up Tables'!$M$10)</f>
        <v>29.949105293536359</v>
      </c>
      <c r="AD28" s="48"/>
      <c r="AE28" s="47">
        <f>SUM(AN28/VLOOKUP($AE$3,AWHC,2,FALSE)*'6. Look Up Tables'!$M$9*0.001)</f>
        <v>13.741354193504915</v>
      </c>
      <c r="AF28" s="48"/>
      <c r="AG28" s="50">
        <v>15</v>
      </c>
      <c r="AH28" s="50">
        <v>6</v>
      </c>
      <c r="AI28" s="47">
        <f t="shared" si="2"/>
        <v>28.274333882308138</v>
      </c>
      <c r="AJ28" s="47">
        <f t="shared" si="3"/>
        <v>158.11938352382288</v>
      </c>
      <c r="AK28" s="47">
        <f t="shared" si="4"/>
        <v>5.5923292192132452</v>
      </c>
      <c r="AL28" s="47">
        <f t="shared" si="0"/>
        <v>5</v>
      </c>
      <c r="AM28" s="47">
        <f t="shared" si="5"/>
        <v>5.2961646096066222</v>
      </c>
      <c r="AN28" s="47">
        <f>SUM(AI28*'6. Look Up Tables'!$M$7*'6. Look Up Tables'!$M$8*AM28)</f>
        <v>116.80151064479178</v>
      </c>
      <c r="AO28" s="46"/>
    </row>
    <row r="29" spans="1:41" x14ac:dyDescent="0.25">
      <c r="A29" s="14"/>
      <c r="B29" s="4" t="s">
        <v>268</v>
      </c>
      <c r="C29" s="15"/>
      <c r="D29" s="43" t="s">
        <v>284</v>
      </c>
      <c r="E29" s="44"/>
      <c r="F29" s="43" t="s">
        <v>122</v>
      </c>
      <c r="G29" s="51" t="s">
        <v>122</v>
      </c>
      <c r="H29" s="51" t="s">
        <v>114</v>
      </c>
      <c r="I29" s="51" t="s">
        <v>122</v>
      </c>
      <c r="J29" s="51" t="s">
        <v>114</v>
      </c>
      <c r="K29" s="51" t="s">
        <v>114</v>
      </c>
      <c r="L29" s="44"/>
      <c r="M29" s="43" t="s">
        <v>238</v>
      </c>
      <c r="N29" s="43" t="s">
        <v>239</v>
      </c>
      <c r="O29" s="43" t="s">
        <v>248</v>
      </c>
      <c r="P29" s="44"/>
      <c r="Q29" s="43" t="s">
        <v>258</v>
      </c>
      <c r="R29" s="43" t="s">
        <v>242</v>
      </c>
      <c r="S29" s="43" t="s">
        <v>265</v>
      </c>
      <c r="T29" s="15"/>
      <c r="U29" s="43" t="s">
        <v>260</v>
      </c>
      <c r="V29" s="43" t="s">
        <v>273</v>
      </c>
      <c r="W29" s="43" t="s">
        <v>246</v>
      </c>
      <c r="X29" s="44"/>
      <c r="Y29" s="49">
        <v>1</v>
      </c>
      <c r="Z29" s="49">
        <v>3</v>
      </c>
      <c r="AA29" s="46"/>
      <c r="AB29" s="47">
        <f t="shared" si="1"/>
        <v>1.25</v>
      </c>
      <c r="AC29" s="47">
        <f>AI29*(AM29*'6. Look Up Tables'!$M$10)</f>
        <v>7.9521564043991644</v>
      </c>
      <c r="AD29" s="48"/>
      <c r="AE29" s="47">
        <f>SUM(AN29/VLOOKUP($AE$3,AWHC,2,FALSE)*'6. Look Up Tables'!$M$9*0.001)</f>
        <v>3.6486364679007925</v>
      </c>
      <c r="AF29" s="48"/>
      <c r="AG29" s="50">
        <v>7</v>
      </c>
      <c r="AH29" s="50">
        <v>2.5</v>
      </c>
      <c r="AI29" s="47">
        <f t="shared" si="2"/>
        <v>4.908738521234052</v>
      </c>
      <c r="AJ29" s="47">
        <f t="shared" si="3"/>
        <v>54.977871437821378</v>
      </c>
      <c r="AK29" s="47">
        <f t="shared" si="4"/>
        <v>11.2</v>
      </c>
      <c r="AL29" s="47">
        <f t="shared" si="0"/>
        <v>5</v>
      </c>
      <c r="AM29" s="47">
        <f t="shared" si="5"/>
        <v>8.1</v>
      </c>
      <c r="AN29" s="47">
        <f>SUM(AI29*'6. Look Up Tables'!$M$7*'6. Look Up Tables'!$M$8*AM29)</f>
        <v>31.013409977156737</v>
      </c>
      <c r="AO29" s="46"/>
    </row>
    <row r="30" spans="1:41" x14ac:dyDescent="0.25">
      <c r="A30" s="14"/>
      <c r="B30" s="4" t="s">
        <v>268</v>
      </c>
      <c r="C30" s="15"/>
      <c r="D30" s="43" t="s">
        <v>285</v>
      </c>
      <c r="E30" s="44"/>
      <c r="F30" s="43" t="s">
        <v>122</v>
      </c>
      <c r="G30" s="51" t="s">
        <v>122</v>
      </c>
      <c r="H30" s="51" t="s">
        <v>114</v>
      </c>
      <c r="I30" s="51" t="s">
        <v>114</v>
      </c>
      <c r="J30" s="51" t="s">
        <v>114</v>
      </c>
      <c r="K30" s="51" t="s">
        <v>114</v>
      </c>
      <c r="L30" s="44"/>
      <c r="M30" s="43" t="s">
        <v>238</v>
      </c>
      <c r="N30" s="43" t="s">
        <v>239</v>
      </c>
      <c r="O30" s="43" t="s">
        <v>248</v>
      </c>
      <c r="P30" s="44"/>
      <c r="Q30" s="43" t="s">
        <v>258</v>
      </c>
      <c r="R30" s="43" t="s">
        <v>242</v>
      </c>
      <c r="S30" s="43" t="s">
        <v>265</v>
      </c>
      <c r="T30" s="15"/>
      <c r="U30" s="43" t="s">
        <v>250</v>
      </c>
      <c r="V30" s="43" t="s">
        <v>266</v>
      </c>
      <c r="W30" s="43" t="s">
        <v>246</v>
      </c>
      <c r="X30" s="44"/>
      <c r="Y30" s="49">
        <v>1</v>
      </c>
      <c r="Z30" s="49">
        <v>3</v>
      </c>
      <c r="AA30" s="46"/>
      <c r="AB30" s="47">
        <f t="shared" si="1"/>
        <v>3</v>
      </c>
      <c r="AC30" s="47">
        <f>AI30*(AM30*'6. Look Up Tables'!$M$10)</f>
        <v>29.949105293536359</v>
      </c>
      <c r="AD30" s="48"/>
      <c r="AE30" s="47">
        <f>SUM(AN30/VLOOKUP($AE$3,AWHC,2,FALSE)*'6. Look Up Tables'!$M$9*0.001)</f>
        <v>13.741354193504915</v>
      </c>
      <c r="AF30" s="48"/>
      <c r="AG30" s="50">
        <v>15</v>
      </c>
      <c r="AH30" s="50">
        <v>6</v>
      </c>
      <c r="AI30" s="47">
        <f t="shared" si="2"/>
        <v>28.274333882308138</v>
      </c>
      <c r="AJ30" s="47">
        <f t="shared" si="3"/>
        <v>158.11938352382288</v>
      </c>
      <c r="AK30" s="47">
        <f t="shared" si="4"/>
        <v>5.5923292192132452</v>
      </c>
      <c r="AL30" s="47">
        <f t="shared" si="0"/>
        <v>5</v>
      </c>
      <c r="AM30" s="47">
        <f t="shared" si="5"/>
        <v>5.2961646096066222</v>
      </c>
      <c r="AN30" s="47">
        <f>SUM(AI30*'6. Look Up Tables'!$M$7*'6. Look Up Tables'!$M$8*AM30)</f>
        <v>116.80151064479178</v>
      </c>
      <c r="AO30" s="46"/>
    </row>
    <row r="31" spans="1:41" x14ac:dyDescent="0.25">
      <c r="A31" s="14"/>
      <c r="B31" s="4" t="s">
        <v>268</v>
      </c>
      <c r="C31" s="15"/>
      <c r="D31" s="43" t="s">
        <v>286</v>
      </c>
      <c r="E31" s="44"/>
      <c r="F31" s="43" t="s">
        <v>122</v>
      </c>
      <c r="G31" s="51" t="s">
        <v>122</v>
      </c>
      <c r="H31" s="51" t="s">
        <v>114</v>
      </c>
      <c r="I31" s="51" t="s">
        <v>114</v>
      </c>
      <c r="J31" s="51" t="s">
        <v>114</v>
      </c>
      <c r="K31" s="51" t="s">
        <v>114</v>
      </c>
      <c r="L31" s="44"/>
      <c r="M31" s="43" t="s">
        <v>238</v>
      </c>
      <c r="N31" s="43" t="s">
        <v>239</v>
      </c>
      <c r="O31" s="43" t="s">
        <v>248</v>
      </c>
      <c r="P31" s="44"/>
      <c r="Q31" s="43" t="s">
        <v>258</v>
      </c>
      <c r="R31" s="43" t="s">
        <v>242</v>
      </c>
      <c r="S31" s="43" t="s">
        <v>265</v>
      </c>
      <c r="T31" s="15"/>
      <c r="U31" s="43" t="s">
        <v>260</v>
      </c>
      <c r="V31" s="43" t="s">
        <v>273</v>
      </c>
      <c r="W31" s="43" t="s">
        <v>246</v>
      </c>
      <c r="X31" s="44"/>
      <c r="Y31" s="49">
        <v>1</v>
      </c>
      <c r="Z31" s="49">
        <v>3</v>
      </c>
      <c r="AA31" s="46"/>
      <c r="AB31" s="47">
        <f t="shared" si="1"/>
        <v>1.5</v>
      </c>
      <c r="AC31" s="47">
        <f>AI31*(AM31*'6. Look Up Tables'!$M$10)</f>
        <v>11.074114103904021</v>
      </c>
      <c r="AD31" s="48"/>
      <c r="AE31" s="47">
        <f>SUM(AN31/VLOOKUP($AE$3,AWHC,2,FALSE)*'6. Look Up Tables'!$M$9*0.001)</f>
        <v>5.0810641182618443</v>
      </c>
      <c r="AF31" s="48"/>
      <c r="AG31" s="50">
        <v>8</v>
      </c>
      <c r="AH31" s="50">
        <v>3</v>
      </c>
      <c r="AI31" s="47">
        <f t="shared" si="2"/>
        <v>7.0685834705770345</v>
      </c>
      <c r="AJ31" s="47">
        <f t="shared" si="3"/>
        <v>75.398223686155035</v>
      </c>
      <c r="AK31" s="47">
        <f t="shared" si="4"/>
        <v>10.666666666666666</v>
      </c>
      <c r="AL31" s="47">
        <f t="shared" si="0"/>
        <v>5</v>
      </c>
      <c r="AM31" s="47">
        <f t="shared" si="5"/>
        <v>7.833333333333333</v>
      </c>
      <c r="AN31" s="47">
        <f>SUM(AI31*'6. Look Up Tables'!$M$7*'6. Look Up Tables'!$M$8*AM31)</f>
        <v>43.18904500522568</v>
      </c>
      <c r="AO31" s="46"/>
    </row>
    <row r="32" spans="1:41" x14ac:dyDescent="0.25">
      <c r="A32" s="14"/>
      <c r="B32" s="4" t="s">
        <v>268</v>
      </c>
      <c r="C32" s="15"/>
      <c r="D32" s="43" t="s">
        <v>287</v>
      </c>
      <c r="E32" s="44"/>
      <c r="F32" s="43" t="s">
        <v>122</v>
      </c>
      <c r="G32" s="51" t="s">
        <v>122</v>
      </c>
      <c r="H32" s="51" t="s">
        <v>114</v>
      </c>
      <c r="I32" s="51" t="s">
        <v>114</v>
      </c>
      <c r="J32" s="51" t="s">
        <v>114</v>
      </c>
      <c r="K32" s="51" t="s">
        <v>114</v>
      </c>
      <c r="L32" s="44"/>
      <c r="M32" s="43" t="s">
        <v>238</v>
      </c>
      <c r="N32" s="43" t="s">
        <v>238</v>
      </c>
      <c r="O32" s="43" t="s">
        <v>248</v>
      </c>
      <c r="P32" s="44"/>
      <c r="Q32" s="43" t="s">
        <v>258</v>
      </c>
      <c r="R32" s="43" t="s">
        <v>242</v>
      </c>
      <c r="S32" s="43" t="s">
        <v>265</v>
      </c>
      <c r="T32" s="15"/>
      <c r="U32" s="43" t="s">
        <v>260</v>
      </c>
      <c r="V32" s="43" t="s">
        <v>266</v>
      </c>
      <c r="W32" s="43" t="s">
        <v>246</v>
      </c>
      <c r="X32" s="44"/>
      <c r="Y32" s="49">
        <v>1</v>
      </c>
      <c r="Z32" s="49">
        <v>3</v>
      </c>
      <c r="AA32" s="46"/>
      <c r="AB32" s="47">
        <f t="shared" si="1"/>
        <v>3.5</v>
      </c>
      <c r="AC32" s="47">
        <f>AI32*(AM32*'6. Look Up Tables'!$M$10)</f>
        <v>38.776565060622083</v>
      </c>
      <c r="AD32" s="48"/>
      <c r="AE32" s="47">
        <f>SUM(AN32/VLOOKUP($AE$3,AWHC,2,FALSE)*'6. Look Up Tables'!$M$9*0.001)</f>
        <v>17.791600439579543</v>
      </c>
      <c r="AF32" s="48"/>
      <c r="AG32" s="50">
        <v>15</v>
      </c>
      <c r="AH32" s="50">
        <v>7</v>
      </c>
      <c r="AI32" s="47">
        <f t="shared" si="2"/>
        <v>38.484510006474963</v>
      </c>
      <c r="AJ32" s="47">
        <f t="shared" si="3"/>
        <v>195.34310057384596</v>
      </c>
      <c r="AK32" s="47">
        <f t="shared" si="4"/>
        <v>5.0758889886081375</v>
      </c>
      <c r="AL32" s="47">
        <f t="shared" si="0"/>
        <v>5</v>
      </c>
      <c r="AM32" s="47">
        <f t="shared" si="5"/>
        <v>5.0379444943040692</v>
      </c>
      <c r="AN32" s="47">
        <f>SUM(AI32*'6. Look Up Tables'!$M$7*'6. Look Up Tables'!$M$8*AM32)</f>
        <v>151.22860373642612</v>
      </c>
      <c r="AO32" s="46"/>
    </row>
    <row r="33" spans="1:41" x14ac:dyDescent="0.25">
      <c r="A33" s="14"/>
      <c r="B33" s="4" t="s">
        <v>268</v>
      </c>
      <c r="C33" s="15"/>
      <c r="D33" s="43" t="s">
        <v>288</v>
      </c>
      <c r="E33" s="44"/>
      <c r="F33" s="43" t="s">
        <v>122</v>
      </c>
      <c r="G33" s="51" t="s">
        <v>122</v>
      </c>
      <c r="H33" s="51" t="s">
        <v>114</v>
      </c>
      <c r="I33" s="51" t="s">
        <v>114</v>
      </c>
      <c r="J33" s="51" t="s">
        <v>114</v>
      </c>
      <c r="K33" s="51" t="s">
        <v>114</v>
      </c>
      <c r="L33" s="44"/>
      <c r="M33" s="43" t="s">
        <v>256</v>
      </c>
      <c r="N33" s="43" t="s">
        <v>239</v>
      </c>
      <c r="O33" s="43" t="s">
        <v>248</v>
      </c>
      <c r="P33" s="44"/>
      <c r="Q33" s="43" t="s">
        <v>258</v>
      </c>
      <c r="R33" s="43" t="s">
        <v>242</v>
      </c>
      <c r="S33" s="43" t="s">
        <v>265</v>
      </c>
      <c r="T33" s="15"/>
      <c r="U33" s="43" t="s">
        <v>260</v>
      </c>
      <c r="V33" s="43" t="s">
        <v>261</v>
      </c>
      <c r="W33" s="43" t="s">
        <v>246</v>
      </c>
      <c r="X33" s="44"/>
      <c r="Y33" s="49">
        <v>1</v>
      </c>
      <c r="Z33" s="49">
        <v>3</v>
      </c>
      <c r="AA33" s="46"/>
      <c r="AB33" s="47">
        <f t="shared" si="1"/>
        <v>2.5</v>
      </c>
      <c r="AC33" s="47">
        <f>AI33*(AM33*'6. Look Up Tables'!$M$10)</f>
        <v>20.950181522027151</v>
      </c>
      <c r="AD33" s="48"/>
      <c r="AE33" s="47">
        <f>SUM(AN33/VLOOKUP($AE$3,AWHC,2,FALSE)*'6. Look Up Tables'!$M$9*0.001)</f>
        <v>9.6124362277536317</v>
      </c>
      <c r="AF33" s="48"/>
      <c r="AG33" s="50">
        <v>8</v>
      </c>
      <c r="AH33" s="50">
        <v>5</v>
      </c>
      <c r="AI33" s="47">
        <f t="shared" si="2"/>
        <v>19.634954084936208</v>
      </c>
      <c r="AJ33" s="47">
        <f t="shared" si="3"/>
        <v>111.32704479559047</v>
      </c>
      <c r="AK33" s="47">
        <f t="shared" si="4"/>
        <v>5.6698398332899469</v>
      </c>
      <c r="AL33" s="47">
        <f t="shared" si="0"/>
        <v>5</v>
      </c>
      <c r="AM33" s="47">
        <f t="shared" si="5"/>
        <v>5.3349199166449734</v>
      </c>
      <c r="AN33" s="47">
        <f>SUM(AI33*'6. Look Up Tables'!$M$7*'6. Look Up Tables'!$M$8*AM33)</f>
        <v>81.705707935905878</v>
      </c>
      <c r="AO33" s="46"/>
    </row>
    <row r="34" spans="1:41" x14ac:dyDescent="0.25">
      <c r="A34" s="14"/>
      <c r="B34" s="4" t="s">
        <v>268</v>
      </c>
      <c r="C34" s="15"/>
      <c r="D34" s="43" t="s">
        <v>289</v>
      </c>
      <c r="E34" s="44"/>
      <c r="F34" s="43" t="s">
        <v>122</v>
      </c>
      <c r="G34" s="51" t="s">
        <v>122</v>
      </c>
      <c r="H34" s="51" t="s">
        <v>114</v>
      </c>
      <c r="I34" s="51" t="s">
        <v>114</v>
      </c>
      <c r="J34" s="51" t="s">
        <v>114</v>
      </c>
      <c r="K34" s="51" t="s">
        <v>114</v>
      </c>
      <c r="L34" s="44"/>
      <c r="M34" s="43" t="s">
        <v>238</v>
      </c>
      <c r="N34" s="43" t="s">
        <v>239</v>
      </c>
      <c r="O34" s="43" t="s">
        <v>248</v>
      </c>
      <c r="P34" s="44"/>
      <c r="Q34" s="43" t="s">
        <v>258</v>
      </c>
      <c r="R34" s="43" t="s">
        <v>242</v>
      </c>
      <c r="S34" s="43" t="s">
        <v>265</v>
      </c>
      <c r="T34" s="15"/>
      <c r="U34" s="43" t="s">
        <v>250</v>
      </c>
      <c r="V34" s="43" t="s">
        <v>266</v>
      </c>
      <c r="W34" s="43" t="s">
        <v>246</v>
      </c>
      <c r="X34" s="44"/>
      <c r="Y34" s="49">
        <v>1</v>
      </c>
      <c r="Z34" s="49">
        <v>3</v>
      </c>
      <c r="AA34" s="46"/>
      <c r="AB34" s="47">
        <f t="shared" si="1"/>
        <v>3.5</v>
      </c>
      <c r="AC34" s="47">
        <f>AI34*(AM34*'6. Look Up Tables'!$M$10)</f>
        <v>38.776565060622083</v>
      </c>
      <c r="AD34" s="48"/>
      <c r="AE34" s="47">
        <f>SUM(AN34/VLOOKUP($AE$3,AWHC,2,FALSE)*'6. Look Up Tables'!$M$9*0.001)</f>
        <v>17.791600439579543</v>
      </c>
      <c r="AF34" s="48"/>
      <c r="AG34" s="50">
        <v>15</v>
      </c>
      <c r="AH34" s="50">
        <v>7</v>
      </c>
      <c r="AI34" s="47">
        <f t="shared" si="2"/>
        <v>38.484510006474963</v>
      </c>
      <c r="AJ34" s="47">
        <f t="shared" si="3"/>
        <v>195.34310057384596</v>
      </c>
      <c r="AK34" s="47">
        <f t="shared" si="4"/>
        <v>5.0758889886081375</v>
      </c>
      <c r="AL34" s="47">
        <f t="shared" si="0"/>
        <v>5</v>
      </c>
      <c r="AM34" s="47">
        <f t="shared" si="5"/>
        <v>5.0379444943040692</v>
      </c>
      <c r="AN34" s="47">
        <f>SUM(AI34*'6. Look Up Tables'!$M$7*'6. Look Up Tables'!$M$8*AM34)</f>
        <v>151.22860373642612</v>
      </c>
      <c r="AO34" s="46"/>
    </row>
    <row r="35" spans="1:41" x14ac:dyDescent="0.25">
      <c r="A35" s="14"/>
      <c r="B35" s="4" t="s">
        <v>268</v>
      </c>
      <c r="C35" s="15"/>
      <c r="D35" s="43" t="s">
        <v>112</v>
      </c>
      <c r="E35" s="44"/>
      <c r="F35" s="43" t="s">
        <v>122</v>
      </c>
      <c r="G35" s="51" t="s">
        <v>122</v>
      </c>
      <c r="H35" s="51" t="s">
        <v>114</v>
      </c>
      <c r="I35" s="51" t="s">
        <v>122</v>
      </c>
      <c r="J35" s="51" t="s">
        <v>114</v>
      </c>
      <c r="K35" s="51" t="s">
        <v>114</v>
      </c>
      <c r="L35" s="44"/>
      <c r="M35" s="43" t="s">
        <v>238</v>
      </c>
      <c r="N35" s="43" t="s">
        <v>239</v>
      </c>
      <c r="O35" s="43" t="s">
        <v>248</v>
      </c>
      <c r="P35" s="44"/>
      <c r="Q35" s="43" t="s">
        <v>258</v>
      </c>
      <c r="R35" s="43" t="s">
        <v>242</v>
      </c>
      <c r="S35" s="43" t="s">
        <v>265</v>
      </c>
      <c r="T35" s="15"/>
      <c r="U35" s="43" t="s">
        <v>253</v>
      </c>
      <c r="V35" s="43" t="s">
        <v>261</v>
      </c>
      <c r="W35" s="43" t="s">
        <v>246</v>
      </c>
      <c r="X35" s="44"/>
      <c r="Y35" s="49">
        <v>1</v>
      </c>
      <c r="Z35" s="49">
        <v>3</v>
      </c>
      <c r="AA35" s="46"/>
      <c r="AB35" s="47">
        <f t="shared" si="1"/>
        <v>1.5</v>
      </c>
      <c r="AC35" s="47">
        <f>AI35*(AM35*'6. Look Up Tables'!$M$10)</f>
        <v>7.0073826934010741</v>
      </c>
      <c r="AD35" s="48"/>
      <c r="AE35" s="47">
        <f>SUM(AN35/VLOOKUP($AE$3,AWHC,2,FALSE)*'6. Look Up Tables'!$M$9*0.001)</f>
        <v>3.2151520593251979</v>
      </c>
      <c r="AF35" s="48"/>
      <c r="AG35" s="50">
        <v>4</v>
      </c>
      <c r="AH35" s="50">
        <v>3</v>
      </c>
      <c r="AI35" s="47">
        <f t="shared" si="2"/>
        <v>7.0685834705770345</v>
      </c>
      <c r="AJ35" s="47">
        <f t="shared" si="3"/>
        <v>34.730909581125559</v>
      </c>
      <c r="AK35" s="47">
        <f t="shared" si="4"/>
        <v>4.9134186114789342</v>
      </c>
      <c r="AL35" s="47">
        <f t="shared" si="0"/>
        <v>5</v>
      </c>
      <c r="AM35" s="47">
        <f t="shared" si="5"/>
        <v>4.9567093057394676</v>
      </c>
      <c r="AN35" s="47">
        <f>SUM(AI35*'6. Look Up Tables'!$M$7*'6. Look Up Tables'!$M$8*AM35)</f>
        <v>27.328792504264186</v>
      </c>
      <c r="AO35" s="46"/>
    </row>
    <row r="36" spans="1:41" x14ac:dyDescent="0.25">
      <c r="A36" s="14"/>
      <c r="B36" s="4" t="s">
        <v>270</v>
      </c>
      <c r="C36" s="15"/>
      <c r="D36" s="43" t="s">
        <v>290</v>
      </c>
      <c r="E36" s="44"/>
      <c r="F36" s="43" t="s">
        <v>122</v>
      </c>
      <c r="G36" s="51" t="s">
        <v>122</v>
      </c>
      <c r="H36" s="51" t="s">
        <v>114</v>
      </c>
      <c r="I36" s="51" t="s">
        <v>122</v>
      </c>
      <c r="J36" s="51" t="s">
        <v>114</v>
      </c>
      <c r="K36" s="51" t="s">
        <v>114</v>
      </c>
      <c r="L36" s="44"/>
      <c r="M36" s="43" t="s">
        <v>238</v>
      </c>
      <c r="N36" s="43" t="s">
        <v>239</v>
      </c>
      <c r="O36" s="43" t="s">
        <v>248</v>
      </c>
      <c r="P36" s="44"/>
      <c r="Q36" s="43" t="s">
        <v>258</v>
      </c>
      <c r="R36" s="43" t="s">
        <v>242</v>
      </c>
      <c r="S36" s="43" t="s">
        <v>265</v>
      </c>
      <c r="T36" s="15"/>
      <c r="U36" s="43" t="s">
        <v>260</v>
      </c>
      <c r="V36" s="43" t="s">
        <v>273</v>
      </c>
      <c r="W36" s="43" t="s">
        <v>246</v>
      </c>
      <c r="X36" s="44"/>
      <c r="Y36" s="49">
        <v>1</v>
      </c>
      <c r="Z36" s="49">
        <v>3</v>
      </c>
      <c r="AA36" s="46"/>
      <c r="AB36" s="47">
        <f t="shared" si="1"/>
        <v>1</v>
      </c>
      <c r="AC36" s="47">
        <f>AI36*(AM36*'6. Look Up Tables'!$M$10)</f>
        <v>7.8539816339744828</v>
      </c>
      <c r="AD36" s="48"/>
      <c r="AE36" s="47">
        <f>SUM(AN36/VLOOKUP($AE$3,AWHC,2,FALSE)*'6. Look Up Tables'!$M$9*0.001)</f>
        <v>3.603591573235351</v>
      </c>
      <c r="AF36" s="48"/>
      <c r="AG36" s="50">
        <v>10</v>
      </c>
      <c r="AH36" s="50">
        <v>2</v>
      </c>
      <c r="AI36" s="47">
        <f t="shared" si="2"/>
        <v>3.1415926535897931</v>
      </c>
      <c r="AJ36" s="47">
        <f t="shared" si="3"/>
        <v>62.831853071795862</v>
      </c>
      <c r="AK36" s="47">
        <f t="shared" si="4"/>
        <v>20</v>
      </c>
      <c r="AL36" s="47">
        <f t="shared" si="0"/>
        <v>5</v>
      </c>
      <c r="AM36" s="47">
        <f t="shared" si="5"/>
        <v>12.5</v>
      </c>
      <c r="AN36" s="47">
        <f>SUM(AI36*'6. Look Up Tables'!$M$7*'6. Look Up Tables'!$M$8*AM36)</f>
        <v>30.630528372500486</v>
      </c>
      <c r="AO36" s="46"/>
    </row>
    <row r="37" spans="1:41" x14ac:dyDescent="0.25">
      <c r="A37" s="14"/>
      <c r="B37" s="4" t="s">
        <v>268</v>
      </c>
      <c r="C37" s="15"/>
      <c r="D37" s="43" t="s">
        <v>291</v>
      </c>
      <c r="E37" s="44"/>
      <c r="F37" s="43" t="s">
        <v>122</v>
      </c>
      <c r="G37" s="51" t="s">
        <v>122</v>
      </c>
      <c r="H37" s="51" t="s">
        <v>114</v>
      </c>
      <c r="I37" s="51" t="s">
        <v>114</v>
      </c>
      <c r="J37" s="51" t="s">
        <v>114</v>
      </c>
      <c r="K37" s="51" t="s">
        <v>114</v>
      </c>
      <c r="L37" s="44"/>
      <c r="M37" s="43" t="s">
        <v>239</v>
      </c>
      <c r="N37" s="43" t="s">
        <v>239</v>
      </c>
      <c r="O37" s="43" t="s">
        <v>248</v>
      </c>
      <c r="P37" s="44"/>
      <c r="Q37" s="43" t="s">
        <v>258</v>
      </c>
      <c r="R37" s="43" t="s">
        <v>242</v>
      </c>
      <c r="S37" s="43" t="s">
        <v>265</v>
      </c>
      <c r="T37" s="15"/>
      <c r="U37" s="43" t="s">
        <v>260</v>
      </c>
      <c r="V37" s="43" t="s">
        <v>266</v>
      </c>
      <c r="W37" s="43" t="s">
        <v>246</v>
      </c>
      <c r="X37" s="44"/>
      <c r="Y37" s="49">
        <v>1</v>
      </c>
      <c r="Z37" s="49">
        <v>3</v>
      </c>
      <c r="AA37" s="46"/>
      <c r="AB37" s="47">
        <f t="shared" si="1"/>
        <v>1.5</v>
      </c>
      <c r="AC37" s="47">
        <f>AI37*(AM37*'6. Look Up Tables'!$M$10)</f>
        <v>7.3162938937862538</v>
      </c>
      <c r="AD37" s="48"/>
      <c r="AE37" s="47">
        <f>SUM(AN37/VLOOKUP($AE$3,AWHC,2,FALSE)*'6. Look Up Tables'!$M$9*0.001)</f>
        <v>3.3568877865607516</v>
      </c>
      <c r="AF37" s="48"/>
      <c r="AG37" s="50">
        <v>7</v>
      </c>
      <c r="AH37" s="50">
        <v>3</v>
      </c>
      <c r="AI37" s="47">
        <f t="shared" si="2"/>
        <v>7.0685834705770345</v>
      </c>
      <c r="AJ37" s="47">
        <f t="shared" si="3"/>
        <v>37.820021584977361</v>
      </c>
      <c r="AK37" s="47">
        <f t="shared" si="4"/>
        <v>5.3504385627478452</v>
      </c>
      <c r="AL37" s="47">
        <f t="shared" si="0"/>
        <v>5</v>
      </c>
      <c r="AM37" s="47">
        <f t="shared" si="5"/>
        <v>5.1752192813739226</v>
      </c>
      <c r="AN37" s="47">
        <f>SUM(AI37*'6. Look Up Tables'!$M$7*'6. Look Up Tables'!$M$8*AM37)</f>
        <v>28.53354618576639</v>
      </c>
      <c r="AO37" s="46"/>
    </row>
    <row r="38" spans="1:41" x14ac:dyDescent="0.25">
      <c r="A38" s="14"/>
      <c r="B38" s="4" t="s">
        <v>236</v>
      </c>
      <c r="C38" s="15"/>
      <c r="D38" s="43" t="s">
        <v>90</v>
      </c>
      <c r="E38" s="44"/>
      <c r="F38" s="43" t="s">
        <v>122</v>
      </c>
      <c r="G38" s="51" t="s">
        <v>114</v>
      </c>
      <c r="H38" s="51" t="s">
        <v>114</v>
      </c>
      <c r="I38" s="51" t="s">
        <v>114</v>
      </c>
      <c r="J38" s="51" t="s">
        <v>122</v>
      </c>
      <c r="K38" s="51" t="s">
        <v>114</v>
      </c>
      <c r="L38" s="44"/>
      <c r="M38" s="43" t="s">
        <v>238</v>
      </c>
      <c r="N38" s="43" t="s">
        <v>248</v>
      </c>
      <c r="O38" s="43" t="s">
        <v>239</v>
      </c>
      <c r="P38" s="44"/>
      <c r="Q38" s="43" t="s">
        <v>264</v>
      </c>
      <c r="R38" s="43" t="s">
        <v>242</v>
      </c>
      <c r="S38" s="43" t="s">
        <v>265</v>
      </c>
      <c r="T38" s="15"/>
      <c r="U38" s="43" t="s">
        <v>244</v>
      </c>
      <c r="V38" s="43" t="s">
        <v>266</v>
      </c>
      <c r="W38" s="43" t="s">
        <v>246</v>
      </c>
      <c r="X38" s="44"/>
      <c r="Y38" s="49">
        <v>2</v>
      </c>
      <c r="Z38" s="49">
        <v>5</v>
      </c>
      <c r="AA38" s="46"/>
      <c r="AB38" s="47">
        <f t="shared" si="1"/>
        <v>3.5</v>
      </c>
      <c r="AC38" s="47">
        <f>AI38*(AM38*'6. Look Up Tables'!$M$10)</f>
        <v>38.776565060622083</v>
      </c>
      <c r="AD38" s="48"/>
      <c r="AE38" s="47">
        <f>SUM(AN38/VLOOKUP($AE$3,AWHC,2,FALSE)*'6. Look Up Tables'!$M$9*0.001)</f>
        <v>17.791600439579543</v>
      </c>
      <c r="AF38" s="48"/>
      <c r="AG38" s="50">
        <v>15</v>
      </c>
      <c r="AH38" s="50">
        <v>7</v>
      </c>
      <c r="AI38" s="47">
        <f t="shared" si="2"/>
        <v>38.484510006474963</v>
      </c>
      <c r="AJ38" s="47">
        <f t="shared" si="3"/>
        <v>195.34310057384596</v>
      </c>
      <c r="AK38" s="47">
        <f t="shared" si="4"/>
        <v>5.0758889886081375</v>
      </c>
      <c r="AL38" s="47">
        <f t="shared" si="0"/>
        <v>5</v>
      </c>
      <c r="AM38" s="47">
        <f t="shared" si="5"/>
        <v>5.0379444943040692</v>
      </c>
      <c r="AN38" s="47">
        <f>SUM(AI38*'6. Look Up Tables'!$M$7*'6. Look Up Tables'!$M$8*AM38)</f>
        <v>151.22860373642612</v>
      </c>
      <c r="AO38" s="46"/>
    </row>
    <row r="39" spans="1:41" x14ac:dyDescent="0.25">
      <c r="A39" s="14"/>
      <c r="B39" s="4" t="s">
        <v>268</v>
      </c>
      <c r="C39" s="15"/>
      <c r="D39" s="43" t="s">
        <v>292</v>
      </c>
      <c r="E39" s="44"/>
      <c r="F39" s="43" t="s">
        <v>122</v>
      </c>
      <c r="G39" s="51" t="s">
        <v>114</v>
      </c>
      <c r="H39" s="51" t="s">
        <v>114</v>
      </c>
      <c r="I39" s="51" t="s">
        <v>114</v>
      </c>
      <c r="J39" s="51" t="s">
        <v>122</v>
      </c>
      <c r="K39" s="51" t="s">
        <v>114</v>
      </c>
      <c r="L39" s="44"/>
      <c r="M39" s="43" t="s">
        <v>238</v>
      </c>
      <c r="N39" s="43" t="s">
        <v>248</v>
      </c>
      <c r="O39" s="43" t="s">
        <v>239</v>
      </c>
      <c r="P39" s="44"/>
      <c r="Q39" s="43" t="s">
        <v>264</v>
      </c>
      <c r="R39" s="43" t="s">
        <v>242</v>
      </c>
      <c r="S39" s="43" t="s">
        <v>265</v>
      </c>
      <c r="T39" s="15"/>
      <c r="U39" s="43" t="s">
        <v>244</v>
      </c>
      <c r="V39" s="43" t="s">
        <v>266</v>
      </c>
      <c r="W39" s="43" t="s">
        <v>246</v>
      </c>
      <c r="X39" s="44"/>
      <c r="Y39" s="49">
        <v>1</v>
      </c>
      <c r="Z39" s="49">
        <v>4</v>
      </c>
      <c r="AA39" s="46"/>
      <c r="AB39" s="47">
        <f t="shared" si="1"/>
        <v>3.5</v>
      </c>
      <c r="AC39" s="47">
        <f>AI39*(AM39*'6. Look Up Tables'!$M$10)</f>
        <v>36.444051518088941</v>
      </c>
      <c r="AD39" s="48"/>
      <c r="AE39" s="47">
        <f>SUM(AN39/VLOOKUP($AE$3,AWHC,2,FALSE)*'6. Look Up Tables'!$M$9*0.001)</f>
        <v>16.721388343593748</v>
      </c>
      <c r="AF39" s="48"/>
      <c r="AG39" s="50">
        <v>12</v>
      </c>
      <c r="AH39" s="50">
        <v>7</v>
      </c>
      <c r="AI39" s="47">
        <f t="shared" si="2"/>
        <v>38.484510006474963</v>
      </c>
      <c r="AJ39" s="47">
        <f t="shared" si="3"/>
        <v>172.01796514851455</v>
      </c>
      <c r="AK39" s="47">
        <f t="shared" si="4"/>
        <v>4.4697974618768113</v>
      </c>
      <c r="AL39" s="47">
        <f t="shared" si="0"/>
        <v>5</v>
      </c>
      <c r="AM39" s="47">
        <f t="shared" si="5"/>
        <v>4.7348987309384061</v>
      </c>
      <c r="AN39" s="47">
        <f>SUM(AI39*'6. Look Up Tables'!$M$7*'6. Look Up Tables'!$M$8*AM39)</f>
        <v>142.13180092054688</v>
      </c>
      <c r="AO39" s="46"/>
    </row>
    <row r="40" spans="1:41" x14ac:dyDescent="0.25">
      <c r="A40" s="14"/>
      <c r="B40" s="4" t="s">
        <v>268</v>
      </c>
      <c r="C40" s="15"/>
      <c r="D40" s="43" t="s">
        <v>293</v>
      </c>
      <c r="E40" s="44"/>
      <c r="F40" s="43" t="s">
        <v>122</v>
      </c>
      <c r="G40" s="51" t="s">
        <v>114</v>
      </c>
      <c r="H40" s="51" t="s">
        <v>114</v>
      </c>
      <c r="I40" s="51" t="s">
        <v>122</v>
      </c>
      <c r="J40" s="51" t="s">
        <v>122</v>
      </c>
      <c r="K40" s="51" t="s">
        <v>114</v>
      </c>
      <c r="L40" s="44"/>
      <c r="M40" s="43" t="s">
        <v>238</v>
      </c>
      <c r="N40" s="43" t="s">
        <v>248</v>
      </c>
      <c r="O40" s="43" t="s">
        <v>239</v>
      </c>
      <c r="P40" s="44"/>
      <c r="Q40" s="43" t="s">
        <v>264</v>
      </c>
      <c r="R40" s="43" t="s">
        <v>242</v>
      </c>
      <c r="S40" s="43" t="s">
        <v>265</v>
      </c>
      <c r="T40" s="15"/>
      <c r="U40" s="43" t="s">
        <v>253</v>
      </c>
      <c r="V40" s="43" t="s">
        <v>266</v>
      </c>
      <c r="W40" s="43" t="s">
        <v>246</v>
      </c>
      <c r="X40" s="44"/>
      <c r="Y40" s="49">
        <v>1</v>
      </c>
      <c r="Z40" s="49">
        <v>4</v>
      </c>
      <c r="AA40" s="46"/>
      <c r="AB40" s="47">
        <f t="shared" si="1"/>
        <v>2</v>
      </c>
      <c r="AC40" s="47">
        <f>AI40*(AM40*'6. Look Up Tables'!$M$10)</f>
        <v>11.123853970640228</v>
      </c>
      <c r="AD40" s="48"/>
      <c r="AE40" s="47">
        <f>SUM(AN40/VLOOKUP($AE$3,AWHC,2,FALSE)*'6. Look Up Tables'!$M$9*0.001)</f>
        <v>5.1038859394702216</v>
      </c>
      <c r="AF40" s="48"/>
      <c r="AG40" s="50">
        <v>5</v>
      </c>
      <c r="AH40" s="50">
        <v>4</v>
      </c>
      <c r="AI40" s="47">
        <f t="shared" si="2"/>
        <v>12.566370614359172</v>
      </c>
      <c r="AJ40" s="47">
        <f t="shared" si="3"/>
        <v>48.406686634606395</v>
      </c>
      <c r="AK40" s="47">
        <f t="shared" si="4"/>
        <v>3.8520817282989959</v>
      </c>
      <c r="AL40" s="47">
        <f t="shared" si="0"/>
        <v>5</v>
      </c>
      <c r="AM40" s="47">
        <f t="shared" si="5"/>
        <v>4.4260408641494982</v>
      </c>
      <c r="AN40" s="47">
        <f>SUM(AI40*'6. Look Up Tables'!$M$7*'6. Look Up Tables'!$M$8*AM40)</f>
        <v>43.383030485496889</v>
      </c>
      <c r="AO40" s="46"/>
    </row>
    <row r="41" spans="1:41" x14ac:dyDescent="0.25">
      <c r="A41" s="14"/>
      <c r="B41" s="4" t="s">
        <v>268</v>
      </c>
      <c r="C41" s="15"/>
      <c r="D41" s="43" t="s">
        <v>294</v>
      </c>
      <c r="E41" s="44"/>
      <c r="F41" s="43" t="s">
        <v>122</v>
      </c>
      <c r="G41" s="51" t="s">
        <v>114</v>
      </c>
      <c r="H41" s="51" t="s">
        <v>114</v>
      </c>
      <c r="I41" s="51" t="s">
        <v>114</v>
      </c>
      <c r="J41" s="51" t="s">
        <v>122</v>
      </c>
      <c r="K41" s="51" t="s">
        <v>114</v>
      </c>
      <c r="L41" s="44"/>
      <c r="M41" s="43" t="s">
        <v>238</v>
      </c>
      <c r="N41" s="43" t="s">
        <v>248</v>
      </c>
      <c r="O41" s="43" t="s">
        <v>239</v>
      </c>
      <c r="P41" s="44"/>
      <c r="Q41" s="43" t="s">
        <v>264</v>
      </c>
      <c r="R41" s="43" t="s">
        <v>242</v>
      </c>
      <c r="S41" s="43" t="s">
        <v>265</v>
      </c>
      <c r="T41" s="15"/>
      <c r="U41" s="43" t="s">
        <v>250</v>
      </c>
      <c r="V41" s="43" t="s">
        <v>273</v>
      </c>
      <c r="W41" s="43" t="s">
        <v>246</v>
      </c>
      <c r="X41" s="44"/>
      <c r="Y41" s="49">
        <v>1</v>
      </c>
      <c r="Z41" s="49">
        <v>4</v>
      </c>
      <c r="AA41" s="46"/>
      <c r="AB41" s="47">
        <f t="shared" si="1"/>
        <v>2.5</v>
      </c>
      <c r="AC41" s="47">
        <f>AI41*(AM41*'6. Look Up Tables'!$M$10)</f>
        <v>28.667032964006864</v>
      </c>
      <c r="AD41" s="48"/>
      <c r="AE41" s="47">
        <f>SUM(AN41/VLOOKUP($AE$3,AWHC,2,FALSE)*'6. Look Up Tables'!$M$9*0.001)</f>
        <v>13.153109242309029</v>
      </c>
      <c r="AF41" s="48"/>
      <c r="AG41" s="50">
        <v>12</v>
      </c>
      <c r="AH41" s="50">
        <v>5</v>
      </c>
      <c r="AI41" s="47">
        <f t="shared" si="2"/>
        <v>19.634954084936208</v>
      </c>
      <c r="AJ41" s="47">
        <f t="shared" si="3"/>
        <v>188.49555921538757</v>
      </c>
      <c r="AK41" s="47">
        <f t="shared" si="4"/>
        <v>9.6</v>
      </c>
      <c r="AL41" s="47">
        <f t="shared" si="0"/>
        <v>5</v>
      </c>
      <c r="AM41" s="47">
        <f t="shared" si="5"/>
        <v>7.3</v>
      </c>
      <c r="AN41" s="47">
        <f>SUM(AI41*'6. Look Up Tables'!$M$7*'6. Look Up Tables'!$M$8*AM41)</f>
        <v>111.80142855962676</v>
      </c>
      <c r="AO41" s="46"/>
    </row>
    <row r="42" spans="1:41" x14ac:dyDescent="0.25">
      <c r="A42" s="14"/>
      <c r="B42" s="4" t="s">
        <v>268</v>
      </c>
      <c r="C42" s="15"/>
      <c r="D42" s="43" t="s">
        <v>295</v>
      </c>
      <c r="E42" s="44"/>
      <c r="F42" s="43" t="s">
        <v>122</v>
      </c>
      <c r="G42" s="51" t="s">
        <v>114</v>
      </c>
      <c r="H42" s="51" t="s">
        <v>114</v>
      </c>
      <c r="I42" s="51" t="s">
        <v>114</v>
      </c>
      <c r="J42" s="51" t="s">
        <v>122</v>
      </c>
      <c r="K42" s="51" t="s">
        <v>114</v>
      </c>
      <c r="L42" s="44"/>
      <c r="M42" s="43" t="s">
        <v>238</v>
      </c>
      <c r="N42" s="43" t="s">
        <v>248</v>
      </c>
      <c r="O42" s="43" t="s">
        <v>239</v>
      </c>
      <c r="P42" s="44"/>
      <c r="Q42" s="43" t="s">
        <v>264</v>
      </c>
      <c r="R42" s="43" t="s">
        <v>242</v>
      </c>
      <c r="S42" s="43" t="s">
        <v>265</v>
      </c>
      <c r="T42" s="15"/>
      <c r="U42" s="43" t="s">
        <v>250</v>
      </c>
      <c r="V42" s="43" t="s">
        <v>266</v>
      </c>
      <c r="W42" s="43" t="s">
        <v>246</v>
      </c>
      <c r="X42" s="44"/>
      <c r="Y42" s="49">
        <v>1</v>
      </c>
      <c r="Z42" s="49">
        <v>4</v>
      </c>
      <c r="AA42" s="46"/>
      <c r="AB42" s="47">
        <f t="shared" si="1"/>
        <v>3.5</v>
      </c>
      <c r="AC42" s="47">
        <f>AI42*(AM42*'6. Look Up Tables'!$M$10)</f>
        <v>36.444051518088941</v>
      </c>
      <c r="AD42" s="48"/>
      <c r="AE42" s="47">
        <f>SUM(AN42/VLOOKUP($AE$3,AWHC,2,FALSE)*'6. Look Up Tables'!$M$9*0.001)</f>
        <v>16.721388343593748</v>
      </c>
      <c r="AF42" s="48"/>
      <c r="AG42" s="50">
        <v>12</v>
      </c>
      <c r="AH42" s="50">
        <v>7</v>
      </c>
      <c r="AI42" s="47">
        <f t="shared" si="2"/>
        <v>38.484510006474963</v>
      </c>
      <c r="AJ42" s="47">
        <f t="shared" si="3"/>
        <v>172.01796514851455</v>
      </c>
      <c r="AK42" s="47">
        <f t="shared" si="4"/>
        <v>4.4697974618768113</v>
      </c>
      <c r="AL42" s="47">
        <f t="shared" si="0"/>
        <v>5</v>
      </c>
      <c r="AM42" s="47">
        <f t="shared" si="5"/>
        <v>4.7348987309384061</v>
      </c>
      <c r="AN42" s="47">
        <f>SUM(AI42*'6. Look Up Tables'!$M$7*'6. Look Up Tables'!$M$8*AM42)</f>
        <v>142.13180092054688</v>
      </c>
      <c r="AO42" s="46"/>
    </row>
    <row r="43" spans="1:41" x14ac:dyDescent="0.25">
      <c r="A43" s="14"/>
      <c r="B43" s="4" t="s">
        <v>268</v>
      </c>
      <c r="C43" s="15"/>
      <c r="D43" s="43" t="s">
        <v>296</v>
      </c>
      <c r="E43" s="44"/>
      <c r="F43" s="43" t="s">
        <v>122</v>
      </c>
      <c r="G43" s="51" t="s">
        <v>114</v>
      </c>
      <c r="H43" s="51" t="s">
        <v>114</v>
      </c>
      <c r="I43" s="51" t="s">
        <v>114</v>
      </c>
      <c r="J43" s="51" t="s">
        <v>122</v>
      </c>
      <c r="K43" s="51" t="s">
        <v>114</v>
      </c>
      <c r="L43" s="44"/>
      <c r="M43" s="43" t="s">
        <v>238</v>
      </c>
      <c r="N43" s="43" t="s">
        <v>248</v>
      </c>
      <c r="O43" s="43" t="s">
        <v>239</v>
      </c>
      <c r="P43" s="44"/>
      <c r="Q43" s="43" t="s">
        <v>264</v>
      </c>
      <c r="R43" s="43" t="s">
        <v>242</v>
      </c>
      <c r="S43" s="43" t="s">
        <v>265</v>
      </c>
      <c r="T43" s="15"/>
      <c r="U43" s="43" t="s">
        <v>260</v>
      </c>
      <c r="V43" s="43" t="s">
        <v>297</v>
      </c>
      <c r="W43" s="43" t="s">
        <v>246</v>
      </c>
      <c r="X43" s="44"/>
      <c r="Y43" s="49">
        <v>1</v>
      </c>
      <c r="Z43" s="49">
        <v>4</v>
      </c>
      <c r="AA43" s="46"/>
      <c r="AB43" s="47">
        <f t="shared" si="1"/>
        <v>2.5</v>
      </c>
      <c r="AC43" s="47">
        <f>AI43*(AM43*'6. Look Up Tables'!$M$10)</f>
        <v>18.284966357167701</v>
      </c>
      <c r="AD43" s="48"/>
      <c r="AE43" s="47">
        <f>SUM(AN43/VLOOKUP($AE$3,AWHC,2,FALSE)*'6. Look Up Tables'!$M$9*0.001)</f>
        <v>8.3895727991710611</v>
      </c>
      <c r="AF43" s="48"/>
      <c r="AG43" s="50">
        <v>8</v>
      </c>
      <c r="AH43" s="50">
        <v>5</v>
      </c>
      <c r="AI43" s="47">
        <f t="shared" si="2"/>
        <v>19.634954084936208</v>
      </c>
      <c r="AJ43" s="47">
        <f t="shared" si="3"/>
        <v>84.674893146995927</v>
      </c>
      <c r="AK43" s="47">
        <f t="shared" si="4"/>
        <v>4.312456896039186</v>
      </c>
      <c r="AL43" s="47">
        <f t="shared" si="0"/>
        <v>5</v>
      </c>
      <c r="AM43" s="47">
        <f t="shared" si="5"/>
        <v>4.6562284480195935</v>
      </c>
      <c r="AN43" s="47">
        <f>SUM(AI43*'6. Look Up Tables'!$M$7*'6. Look Up Tables'!$M$8*AM43)</f>
        <v>71.311368792954028</v>
      </c>
      <c r="AO43" s="46"/>
    </row>
    <row r="44" spans="1:41" x14ac:dyDescent="0.25">
      <c r="A44" s="14"/>
      <c r="B44" s="4" t="s">
        <v>236</v>
      </c>
      <c r="C44" s="15"/>
      <c r="D44" s="43" t="s">
        <v>298</v>
      </c>
      <c r="E44" s="44"/>
      <c r="F44" s="43" t="s">
        <v>122</v>
      </c>
      <c r="G44" s="51" t="s">
        <v>122</v>
      </c>
      <c r="H44" s="51" t="s">
        <v>122</v>
      </c>
      <c r="I44" s="51" t="s">
        <v>114</v>
      </c>
      <c r="J44" s="51" t="s">
        <v>114</v>
      </c>
      <c r="K44" s="51" t="s">
        <v>122</v>
      </c>
      <c r="L44" s="44"/>
      <c r="M44" s="43" t="s">
        <v>239</v>
      </c>
      <c r="N44" s="43" t="s">
        <v>239</v>
      </c>
      <c r="O44" s="43" t="s">
        <v>239</v>
      </c>
      <c r="P44" s="44"/>
      <c r="Q44" s="43" t="s">
        <v>258</v>
      </c>
      <c r="R44" s="43" t="s">
        <v>241</v>
      </c>
      <c r="S44" s="43" t="s">
        <v>265</v>
      </c>
      <c r="T44" s="15"/>
      <c r="U44" s="43" t="s">
        <v>250</v>
      </c>
      <c r="V44" s="43" t="s">
        <v>266</v>
      </c>
      <c r="W44" s="43" t="s">
        <v>299</v>
      </c>
      <c r="X44" s="44"/>
      <c r="Y44" s="49">
        <v>1</v>
      </c>
      <c r="Z44" s="49">
        <v>2</v>
      </c>
      <c r="AA44" s="46"/>
      <c r="AB44" s="47">
        <f t="shared" si="1"/>
        <v>3</v>
      </c>
      <c r="AC44" s="47">
        <f>AI44*(AM44*'6. Look Up Tables'!$M$10)</f>
        <v>23.120066966952784</v>
      </c>
      <c r="AD44" s="48"/>
      <c r="AE44" s="47">
        <f>SUM(AN44/VLOOKUP($AE$3,AWHC,2,FALSE)*'6. Look Up Tables'!$M$9*0.001)</f>
        <v>10.608030726013629</v>
      </c>
      <c r="AF44" s="48"/>
      <c r="AG44" s="50">
        <v>9</v>
      </c>
      <c r="AH44" s="50">
        <v>6</v>
      </c>
      <c r="AI44" s="47">
        <f t="shared" si="2"/>
        <v>28.274333882308138</v>
      </c>
      <c r="AJ44" s="47">
        <f t="shared" si="3"/>
        <v>118.10333414029525</v>
      </c>
      <c r="AK44" s="47">
        <f t="shared" si="4"/>
        <v>4.1770509831248424</v>
      </c>
      <c r="AL44" s="47">
        <f t="shared" si="0"/>
        <v>4</v>
      </c>
      <c r="AM44" s="47">
        <f t="shared" si="5"/>
        <v>4.0885254915624216</v>
      </c>
      <c r="AN44" s="47">
        <f>SUM(AI44*'6. Look Up Tables'!$M$7*'6. Look Up Tables'!$M$8*AM44)</f>
        <v>90.168261171115844</v>
      </c>
      <c r="AO44" s="46"/>
    </row>
    <row r="45" spans="1:41" x14ac:dyDescent="0.25">
      <c r="A45" s="14"/>
      <c r="B45" s="4" t="s">
        <v>270</v>
      </c>
      <c r="C45" s="15"/>
      <c r="D45" s="43" t="s">
        <v>300</v>
      </c>
      <c r="E45" s="44"/>
      <c r="F45" s="43" t="s">
        <v>122</v>
      </c>
      <c r="G45" s="51" t="s">
        <v>122</v>
      </c>
      <c r="H45" s="51" t="s">
        <v>122</v>
      </c>
      <c r="I45" s="51" t="s">
        <v>114</v>
      </c>
      <c r="J45" s="51" t="s">
        <v>114</v>
      </c>
      <c r="K45" s="51" t="s">
        <v>122</v>
      </c>
      <c r="L45" s="44"/>
      <c r="M45" s="43" t="s">
        <v>239</v>
      </c>
      <c r="N45" s="43" t="s">
        <v>239</v>
      </c>
      <c r="O45" s="43" t="s">
        <v>239</v>
      </c>
      <c r="P45" s="44"/>
      <c r="Q45" s="43" t="s">
        <v>258</v>
      </c>
      <c r="R45" s="43" t="s">
        <v>241</v>
      </c>
      <c r="S45" s="43" t="s">
        <v>265</v>
      </c>
      <c r="T45" s="15"/>
      <c r="U45" s="43" t="s">
        <v>250</v>
      </c>
      <c r="V45" s="43" t="s">
        <v>273</v>
      </c>
      <c r="W45" s="43" t="s">
        <v>246</v>
      </c>
      <c r="X45" s="44"/>
      <c r="Y45" s="49">
        <v>1</v>
      </c>
      <c r="Z45" s="49">
        <v>2</v>
      </c>
      <c r="AA45" s="46"/>
      <c r="AB45" s="47">
        <f t="shared" si="1"/>
        <v>2</v>
      </c>
      <c r="AC45" s="47">
        <f>AI45*(AM45*'6. Look Up Tables'!$M$10)</f>
        <v>18.849555921538759</v>
      </c>
      <c r="AD45" s="48"/>
      <c r="AE45" s="47">
        <f>SUM(AN45/VLOOKUP($AE$3,AWHC,2,FALSE)*'6. Look Up Tables'!$M$9*0.001)</f>
        <v>8.6486197757648444</v>
      </c>
      <c r="AF45" s="48"/>
      <c r="AG45" s="50">
        <v>10</v>
      </c>
      <c r="AH45" s="50">
        <v>4</v>
      </c>
      <c r="AI45" s="47">
        <f t="shared" si="2"/>
        <v>12.566370614359172</v>
      </c>
      <c r="AJ45" s="47">
        <f t="shared" si="3"/>
        <v>125.66370614359172</v>
      </c>
      <c r="AK45" s="47">
        <f t="shared" si="4"/>
        <v>10</v>
      </c>
      <c r="AL45" s="47">
        <f t="shared" si="0"/>
        <v>5</v>
      </c>
      <c r="AM45" s="47">
        <f t="shared" si="5"/>
        <v>7.5</v>
      </c>
      <c r="AN45" s="47">
        <f>SUM(AI45*'6. Look Up Tables'!$M$7*'6. Look Up Tables'!$M$8*AM45)</f>
        <v>73.513268094001177</v>
      </c>
      <c r="AO45" s="46"/>
    </row>
    <row r="46" spans="1:41" x14ac:dyDescent="0.25">
      <c r="A46" s="14"/>
      <c r="B46" s="4" t="s">
        <v>236</v>
      </c>
      <c r="C46" s="15"/>
      <c r="D46" s="43" t="s">
        <v>301</v>
      </c>
      <c r="E46" s="44"/>
      <c r="F46" s="43" t="s">
        <v>122</v>
      </c>
      <c r="G46" s="51" t="s">
        <v>114</v>
      </c>
      <c r="H46" s="51" t="s">
        <v>114</v>
      </c>
      <c r="I46" s="51" t="s">
        <v>122</v>
      </c>
      <c r="J46" s="51" t="s">
        <v>114</v>
      </c>
      <c r="K46" s="51" t="s">
        <v>114</v>
      </c>
      <c r="L46" s="44"/>
      <c r="M46" s="43" t="s">
        <v>238</v>
      </c>
      <c r="N46" s="43" t="s">
        <v>248</v>
      </c>
      <c r="O46" s="43" t="s">
        <v>248</v>
      </c>
      <c r="P46" s="44"/>
      <c r="Q46" s="43" t="s">
        <v>258</v>
      </c>
      <c r="R46" s="43" t="s">
        <v>249</v>
      </c>
      <c r="S46" s="43" t="s">
        <v>265</v>
      </c>
      <c r="T46" s="15"/>
      <c r="U46" s="43" t="s">
        <v>260</v>
      </c>
      <c r="V46" s="43" t="s">
        <v>275</v>
      </c>
      <c r="W46" s="43" t="s">
        <v>262</v>
      </c>
      <c r="X46" s="44"/>
      <c r="Y46" s="49">
        <v>1</v>
      </c>
      <c r="Z46" s="49">
        <v>2</v>
      </c>
      <c r="AA46" s="46"/>
      <c r="AB46" s="47">
        <f t="shared" si="1"/>
        <v>2</v>
      </c>
      <c r="AC46" s="47">
        <f>AI46*(AM46*'6. Look Up Tables'!$M$10)</f>
        <v>10.495535439922268</v>
      </c>
      <c r="AD46" s="48"/>
      <c r="AE46" s="47">
        <f>SUM(AN46/VLOOKUP($AE$3,AWHC,2,FALSE)*'6. Look Up Tables'!$M$9*0.001)</f>
        <v>4.8155986136113942</v>
      </c>
      <c r="AF46" s="48"/>
      <c r="AG46" s="50">
        <v>5</v>
      </c>
      <c r="AH46" s="50">
        <v>4</v>
      </c>
      <c r="AI46" s="47">
        <f t="shared" si="2"/>
        <v>12.566370614359172</v>
      </c>
      <c r="AJ46" s="47">
        <f t="shared" si="3"/>
        <v>48.406686634606395</v>
      </c>
      <c r="AK46" s="47">
        <f t="shared" si="4"/>
        <v>3.8520817282989959</v>
      </c>
      <c r="AL46" s="47">
        <f t="shared" si="0"/>
        <v>4.5</v>
      </c>
      <c r="AM46" s="47">
        <f t="shared" si="5"/>
        <v>4.1760408641494982</v>
      </c>
      <c r="AN46" s="47">
        <f>SUM(AI46*'6. Look Up Tables'!$M$7*'6. Look Up Tables'!$M$8*AM46)</f>
        <v>40.932588215696853</v>
      </c>
      <c r="AO46" s="46"/>
    </row>
    <row r="47" spans="1:41" x14ac:dyDescent="0.25">
      <c r="A47" s="14"/>
      <c r="B47" s="4" t="s">
        <v>236</v>
      </c>
      <c r="C47" s="15"/>
      <c r="D47" s="43" t="s">
        <v>302</v>
      </c>
      <c r="E47" s="44"/>
      <c r="F47" s="43" t="s">
        <v>122</v>
      </c>
      <c r="G47" s="51" t="s">
        <v>114</v>
      </c>
      <c r="H47" s="51" t="s">
        <v>122</v>
      </c>
      <c r="I47" s="51" t="s">
        <v>114</v>
      </c>
      <c r="J47" s="51" t="s">
        <v>114</v>
      </c>
      <c r="K47" s="51" t="s">
        <v>114</v>
      </c>
      <c r="L47" s="44"/>
      <c r="M47" s="43" t="s">
        <v>239</v>
      </c>
      <c r="N47" s="43" t="s">
        <v>239</v>
      </c>
      <c r="O47" s="43" t="s">
        <v>239</v>
      </c>
      <c r="P47" s="44"/>
      <c r="Q47" s="43" t="s">
        <v>258</v>
      </c>
      <c r="R47" s="43" t="s">
        <v>241</v>
      </c>
      <c r="S47" s="43" t="s">
        <v>265</v>
      </c>
      <c r="T47" s="15"/>
      <c r="U47" s="43" t="s">
        <v>250</v>
      </c>
      <c r="V47" s="43" t="s">
        <v>261</v>
      </c>
      <c r="W47" s="43" t="s">
        <v>299</v>
      </c>
      <c r="X47" s="44"/>
      <c r="Y47" s="49">
        <v>1</v>
      </c>
      <c r="Z47" s="49">
        <v>2</v>
      </c>
      <c r="AA47" s="46"/>
      <c r="AB47" s="47">
        <f t="shared" si="1"/>
        <v>4</v>
      </c>
      <c r="AC47" s="47">
        <f>AI47*(AM47*'6. Look Up Tables'!$M$10)</f>
        <v>52.604608116859545</v>
      </c>
      <c r="AD47" s="48"/>
      <c r="AE47" s="47">
        <f>SUM(AN47/VLOOKUP($AE$3,AWHC,2,FALSE)*'6. Look Up Tables'!$M$9*0.001)</f>
        <v>24.136231959500265</v>
      </c>
      <c r="AF47" s="48"/>
      <c r="AG47" s="50">
        <v>15</v>
      </c>
      <c r="AH47" s="50">
        <v>8</v>
      </c>
      <c r="AI47" s="47">
        <f t="shared" si="2"/>
        <v>50.26548245743669</v>
      </c>
      <c r="AJ47" s="47">
        <f t="shared" si="3"/>
        <v>324.98415133884868</v>
      </c>
      <c r="AK47" s="47">
        <f t="shared" si="4"/>
        <v>6.4653542640127952</v>
      </c>
      <c r="AL47" s="47">
        <f t="shared" si="0"/>
        <v>4</v>
      </c>
      <c r="AM47" s="47">
        <f t="shared" si="5"/>
        <v>5.2326771320063976</v>
      </c>
      <c r="AN47" s="47">
        <f>SUM(AI47*'6. Look Up Tables'!$M$7*'6. Look Up Tables'!$M$8*AM47)</f>
        <v>205.15797165575225</v>
      </c>
      <c r="AO47" s="46"/>
    </row>
    <row r="48" spans="1:41" x14ac:dyDescent="0.25">
      <c r="A48" s="14"/>
      <c r="B48" s="4" t="s">
        <v>268</v>
      </c>
      <c r="C48" s="15"/>
      <c r="D48" s="43" t="s">
        <v>303</v>
      </c>
      <c r="E48" s="44"/>
      <c r="F48" s="43" t="s">
        <v>122</v>
      </c>
      <c r="G48" s="51" t="s">
        <v>114</v>
      </c>
      <c r="H48" s="51" t="s">
        <v>122</v>
      </c>
      <c r="I48" s="51" t="s">
        <v>114</v>
      </c>
      <c r="J48" s="51" t="s">
        <v>114</v>
      </c>
      <c r="K48" s="51" t="s">
        <v>114</v>
      </c>
      <c r="L48" s="44"/>
      <c r="M48" s="43" t="s">
        <v>239</v>
      </c>
      <c r="N48" s="43" t="s">
        <v>239</v>
      </c>
      <c r="O48" s="43" t="s">
        <v>239</v>
      </c>
      <c r="P48" s="44"/>
      <c r="Q48" s="43" t="s">
        <v>258</v>
      </c>
      <c r="R48" s="43" t="s">
        <v>241</v>
      </c>
      <c r="S48" s="43" t="s">
        <v>265</v>
      </c>
      <c r="T48" s="15"/>
      <c r="U48" s="43" t="s">
        <v>250</v>
      </c>
      <c r="V48" s="43" t="s">
        <v>304</v>
      </c>
      <c r="W48" s="43" t="s">
        <v>299</v>
      </c>
      <c r="X48" s="44"/>
      <c r="Y48" s="49">
        <v>1</v>
      </c>
      <c r="Z48" s="49">
        <v>2</v>
      </c>
      <c r="AA48" s="46"/>
      <c r="AB48" s="47">
        <f t="shared" si="1"/>
        <v>4</v>
      </c>
      <c r="AC48" s="47">
        <f>AI48*(AM48*'6. Look Up Tables'!$M$10)</f>
        <v>57.8053048260522</v>
      </c>
      <c r="AD48" s="48"/>
      <c r="AE48" s="47">
        <f>SUM(AN48/VLOOKUP($AE$3,AWHC,2,FALSE)*'6. Look Up Tables'!$M$9*0.001)</f>
        <v>26.522433979012185</v>
      </c>
      <c r="AF48" s="48"/>
      <c r="AG48" s="50">
        <v>15</v>
      </c>
      <c r="AH48" s="50">
        <v>8</v>
      </c>
      <c r="AI48" s="47">
        <f t="shared" si="2"/>
        <v>50.26548245743669</v>
      </c>
      <c r="AJ48" s="47">
        <f t="shared" si="3"/>
        <v>376.99111843077515</v>
      </c>
      <c r="AK48" s="47">
        <f t="shared" si="4"/>
        <v>7.4999999999999991</v>
      </c>
      <c r="AL48" s="47">
        <f t="shared" si="0"/>
        <v>4</v>
      </c>
      <c r="AM48" s="47">
        <f t="shared" si="5"/>
        <v>5.75</v>
      </c>
      <c r="AN48" s="47">
        <f>SUM(AI48*'6. Look Up Tables'!$M$7*'6. Look Up Tables'!$M$8*AM48)</f>
        <v>225.4406888216036</v>
      </c>
      <c r="AO48" s="46"/>
    </row>
    <row r="49" spans="1:41" x14ac:dyDescent="0.25">
      <c r="A49" s="14"/>
      <c r="B49" s="4" t="s">
        <v>268</v>
      </c>
      <c r="C49" s="15"/>
      <c r="D49" s="43" t="s">
        <v>305</v>
      </c>
      <c r="E49" s="44"/>
      <c r="F49" s="43" t="s">
        <v>122</v>
      </c>
      <c r="G49" s="51" t="s">
        <v>114</v>
      </c>
      <c r="H49" s="51" t="s">
        <v>122</v>
      </c>
      <c r="I49" s="51" t="s">
        <v>114</v>
      </c>
      <c r="J49" s="51" t="s">
        <v>114</v>
      </c>
      <c r="K49" s="51" t="s">
        <v>114</v>
      </c>
      <c r="L49" s="44"/>
      <c r="M49" s="43" t="s">
        <v>239</v>
      </c>
      <c r="N49" s="43" t="s">
        <v>239</v>
      </c>
      <c r="O49" s="43" t="s">
        <v>239</v>
      </c>
      <c r="P49" s="44"/>
      <c r="Q49" s="43" t="s">
        <v>258</v>
      </c>
      <c r="R49" s="43" t="s">
        <v>241</v>
      </c>
      <c r="S49" s="43" t="s">
        <v>265</v>
      </c>
      <c r="T49" s="15"/>
      <c r="U49" s="43" t="s">
        <v>250</v>
      </c>
      <c r="V49" s="43" t="s">
        <v>245</v>
      </c>
      <c r="W49" s="43" t="s">
        <v>262</v>
      </c>
      <c r="X49" s="44"/>
      <c r="Y49" s="49">
        <v>1</v>
      </c>
      <c r="Z49" s="49">
        <v>2</v>
      </c>
      <c r="AA49" s="46"/>
      <c r="AB49" s="47">
        <f t="shared" si="1"/>
        <v>2.5</v>
      </c>
      <c r="AC49" s="47">
        <f>AI49*(AM49*'6. Look Up Tables'!$M$10)</f>
        <v>22.742701045912504</v>
      </c>
      <c r="AD49" s="48"/>
      <c r="AE49" s="47">
        <f>SUM(AN49/VLOOKUP($AE$3,AWHC,2,FALSE)*'6. Look Up Tables'!$M$9*0.001)</f>
        <v>10.434886362242207</v>
      </c>
      <c r="AF49" s="48"/>
      <c r="AG49" s="50">
        <v>15</v>
      </c>
      <c r="AH49" s="50">
        <v>5</v>
      </c>
      <c r="AI49" s="47">
        <f t="shared" si="2"/>
        <v>19.634954084936208</v>
      </c>
      <c r="AJ49" s="47">
        <f t="shared" si="3"/>
        <v>139.06971707691213</v>
      </c>
      <c r="AK49" s="47">
        <f t="shared" si="4"/>
        <v>7.0827625302982193</v>
      </c>
      <c r="AL49" s="47">
        <f t="shared" si="0"/>
        <v>4.5</v>
      </c>
      <c r="AM49" s="47">
        <f t="shared" si="5"/>
        <v>5.7913812651491092</v>
      </c>
      <c r="AN49" s="47">
        <f>SUM(AI49*'6. Look Up Tables'!$M$7*'6. Look Up Tables'!$M$8*AM49)</f>
        <v>88.696534079058765</v>
      </c>
      <c r="AO49" s="46"/>
    </row>
    <row r="50" spans="1:41" x14ac:dyDescent="0.25">
      <c r="A50" s="14"/>
      <c r="B50" s="4" t="s">
        <v>236</v>
      </c>
      <c r="C50" s="15"/>
      <c r="D50" s="43" t="s">
        <v>306</v>
      </c>
      <c r="E50" s="44"/>
      <c r="F50" s="43" t="s">
        <v>122</v>
      </c>
      <c r="G50" s="51" t="s">
        <v>114</v>
      </c>
      <c r="H50" s="51" t="s">
        <v>114</v>
      </c>
      <c r="I50" s="51" t="s">
        <v>114</v>
      </c>
      <c r="J50" s="51" t="s">
        <v>114</v>
      </c>
      <c r="K50" s="51" t="s">
        <v>114</v>
      </c>
      <c r="L50" s="44"/>
      <c r="M50" s="43" t="s">
        <v>238</v>
      </c>
      <c r="N50" s="43" t="s">
        <v>239</v>
      </c>
      <c r="O50" s="43" t="s">
        <v>240</v>
      </c>
      <c r="P50" s="44"/>
      <c r="Q50" s="43" t="s">
        <v>264</v>
      </c>
      <c r="R50" s="43" t="s">
        <v>249</v>
      </c>
      <c r="S50" s="43" t="s">
        <v>265</v>
      </c>
      <c r="T50" s="15"/>
      <c r="U50" s="43" t="s">
        <v>250</v>
      </c>
      <c r="V50" s="43" t="s">
        <v>261</v>
      </c>
      <c r="W50" s="43" t="s">
        <v>246</v>
      </c>
      <c r="X50" s="44"/>
      <c r="Y50" s="49">
        <v>1</v>
      </c>
      <c r="Z50" s="49">
        <v>2</v>
      </c>
      <c r="AA50" s="46"/>
      <c r="AB50" s="47">
        <f t="shared" si="1"/>
        <v>4.5</v>
      </c>
      <c r="AC50" s="47">
        <f>AI50*(AM50*'6. Look Up Tables'!$M$10)</f>
        <v>69.097638939917601</v>
      </c>
      <c r="AD50" s="48"/>
      <c r="AE50" s="47">
        <f>SUM(AN50/VLOOKUP($AE$3,AWHC,2,FALSE)*'6. Look Up Tables'!$M$9*0.001)</f>
        <v>31.703622572432774</v>
      </c>
      <c r="AF50" s="48"/>
      <c r="AG50" s="50">
        <v>15</v>
      </c>
      <c r="AH50" s="50">
        <v>9</v>
      </c>
      <c r="AI50" s="47">
        <f t="shared" si="2"/>
        <v>63.617251235193308</v>
      </c>
      <c r="AJ50" s="47">
        <f t="shared" si="3"/>
        <v>372.89013322320938</v>
      </c>
      <c r="AK50" s="47">
        <f t="shared" si="4"/>
        <v>5.8614625118685595</v>
      </c>
      <c r="AL50" s="47">
        <f t="shared" si="0"/>
        <v>5</v>
      </c>
      <c r="AM50" s="47">
        <f t="shared" si="5"/>
        <v>5.4307312559342797</v>
      </c>
      <c r="AN50" s="47">
        <f>SUM(AI50*'6. Look Up Tables'!$M$7*'6. Look Up Tables'!$M$8*AM50)</f>
        <v>269.48079186567861</v>
      </c>
      <c r="AO50" s="46"/>
    </row>
    <row r="51" spans="1:41" x14ac:dyDescent="0.25">
      <c r="A51" s="14"/>
      <c r="B51" s="4" t="s">
        <v>236</v>
      </c>
      <c r="C51" s="15"/>
      <c r="D51" s="43" t="s">
        <v>307</v>
      </c>
      <c r="E51" s="44"/>
      <c r="F51" s="43" t="s">
        <v>122</v>
      </c>
      <c r="G51" s="51" t="s">
        <v>114</v>
      </c>
      <c r="H51" s="51" t="s">
        <v>114</v>
      </c>
      <c r="I51" s="51" t="s">
        <v>122</v>
      </c>
      <c r="J51" s="51" t="s">
        <v>114</v>
      </c>
      <c r="K51" s="51" t="s">
        <v>114</v>
      </c>
      <c r="L51" s="44"/>
      <c r="M51" s="43" t="s">
        <v>239</v>
      </c>
      <c r="N51" s="43" t="s">
        <v>248</v>
      </c>
      <c r="O51" s="43" t="s">
        <v>248</v>
      </c>
      <c r="P51" s="44"/>
      <c r="Q51" s="43" t="s">
        <v>264</v>
      </c>
      <c r="R51" s="43" t="s">
        <v>249</v>
      </c>
      <c r="S51" s="43" t="s">
        <v>265</v>
      </c>
      <c r="T51" s="15"/>
      <c r="U51" s="43" t="s">
        <v>253</v>
      </c>
      <c r="V51" s="43" t="s">
        <v>261</v>
      </c>
      <c r="W51" s="43" t="s">
        <v>246</v>
      </c>
      <c r="X51" s="44"/>
      <c r="Y51" s="49">
        <v>1</v>
      </c>
      <c r="Z51" s="49">
        <v>2</v>
      </c>
      <c r="AA51" s="46"/>
      <c r="AB51" s="47">
        <f t="shared" si="1"/>
        <v>1.5</v>
      </c>
      <c r="AC51" s="47">
        <f>AI51*(AM51*'6. Look Up Tables'!$M$10)</f>
        <v>6.3617251235193315</v>
      </c>
      <c r="AD51" s="48"/>
      <c r="AE51" s="47">
        <f>SUM(AN51/VLOOKUP($AE$3,AWHC,2,FALSE)*'6. Look Up Tables'!$M$9*0.001)</f>
        <v>2.9189091743206341</v>
      </c>
      <c r="AF51" s="48"/>
      <c r="AG51" s="50">
        <v>3</v>
      </c>
      <c r="AH51" s="50">
        <v>3</v>
      </c>
      <c r="AI51" s="47">
        <f t="shared" si="2"/>
        <v>7.0685834705770345</v>
      </c>
      <c r="AJ51" s="47">
        <f t="shared" si="3"/>
        <v>28.274333882308145</v>
      </c>
      <c r="AK51" s="47">
        <f t="shared" si="4"/>
        <v>4.0000000000000009</v>
      </c>
      <c r="AL51" s="47">
        <f t="shared" si="0"/>
        <v>5</v>
      </c>
      <c r="AM51" s="47">
        <f t="shared" si="5"/>
        <v>4.5</v>
      </c>
      <c r="AN51" s="47">
        <f>SUM(AI51*'6. Look Up Tables'!$M$7*'6. Look Up Tables'!$M$8*AM51)</f>
        <v>24.810727981725393</v>
      </c>
      <c r="AO51" s="46"/>
    </row>
    <row r="52" spans="1:41" x14ac:dyDescent="0.25">
      <c r="A52" s="14"/>
      <c r="B52" s="4" t="s">
        <v>236</v>
      </c>
      <c r="C52" s="15"/>
      <c r="D52" s="43" t="s">
        <v>308</v>
      </c>
      <c r="E52" s="44"/>
      <c r="F52" s="43" t="s">
        <v>122</v>
      </c>
      <c r="G52" s="51" t="s">
        <v>122</v>
      </c>
      <c r="H52" s="51" t="s">
        <v>114</v>
      </c>
      <c r="I52" s="51" t="s">
        <v>122</v>
      </c>
      <c r="J52" s="51" t="s">
        <v>122</v>
      </c>
      <c r="K52" s="51" t="s">
        <v>122</v>
      </c>
      <c r="L52" s="44"/>
      <c r="M52" s="43" t="s">
        <v>239</v>
      </c>
      <c r="N52" s="43" t="s">
        <v>238</v>
      </c>
      <c r="O52" s="43" t="s">
        <v>248</v>
      </c>
      <c r="P52" s="44"/>
      <c r="Q52" s="43" t="s">
        <v>264</v>
      </c>
      <c r="R52" s="43" t="s">
        <v>249</v>
      </c>
      <c r="S52" s="43" t="s">
        <v>265</v>
      </c>
      <c r="T52" s="15"/>
      <c r="U52" s="43" t="s">
        <v>260</v>
      </c>
      <c r="V52" s="43" t="s">
        <v>275</v>
      </c>
      <c r="W52" s="43" t="s">
        <v>262</v>
      </c>
      <c r="X52" s="44"/>
      <c r="Y52" s="49">
        <v>1</v>
      </c>
      <c r="Z52" s="49">
        <v>2</v>
      </c>
      <c r="AA52" s="46"/>
      <c r="AB52" s="47">
        <f t="shared" si="1"/>
        <v>2</v>
      </c>
      <c r="AC52" s="47">
        <f>AI52*(AM52*'6. Look Up Tables'!$M$10)</f>
        <v>10.495535439922268</v>
      </c>
      <c r="AD52" s="48"/>
      <c r="AE52" s="47">
        <f>SUM(AN52/VLOOKUP($AE$3,AWHC,2,FALSE)*'6. Look Up Tables'!$M$9*0.001)</f>
        <v>4.8155986136113942</v>
      </c>
      <c r="AF52" s="48"/>
      <c r="AG52" s="50">
        <v>5</v>
      </c>
      <c r="AH52" s="50">
        <v>4</v>
      </c>
      <c r="AI52" s="47">
        <f t="shared" si="2"/>
        <v>12.566370614359172</v>
      </c>
      <c r="AJ52" s="47">
        <f t="shared" si="3"/>
        <v>48.406686634606395</v>
      </c>
      <c r="AK52" s="47">
        <f t="shared" si="4"/>
        <v>3.8520817282989959</v>
      </c>
      <c r="AL52" s="47">
        <f t="shared" si="0"/>
        <v>4.5</v>
      </c>
      <c r="AM52" s="47">
        <f t="shared" si="5"/>
        <v>4.1760408641494982</v>
      </c>
      <c r="AN52" s="47">
        <f>SUM(AI52*'6. Look Up Tables'!$M$7*'6. Look Up Tables'!$M$8*AM52)</f>
        <v>40.932588215696853</v>
      </c>
      <c r="AO52" s="46"/>
    </row>
    <row r="53" spans="1:41" x14ac:dyDescent="0.25">
      <c r="A53" s="14"/>
      <c r="B53" s="4" t="s">
        <v>236</v>
      </c>
      <c r="C53" s="15"/>
      <c r="D53" s="43" t="s">
        <v>309</v>
      </c>
      <c r="E53" s="44"/>
      <c r="F53" s="43" t="s">
        <v>122</v>
      </c>
      <c r="G53" s="51" t="s">
        <v>114</v>
      </c>
      <c r="H53" s="51" t="s">
        <v>114</v>
      </c>
      <c r="I53" s="51" t="s">
        <v>122</v>
      </c>
      <c r="J53" s="51" t="s">
        <v>122</v>
      </c>
      <c r="K53" s="51" t="s">
        <v>122</v>
      </c>
      <c r="L53" s="44"/>
      <c r="M53" s="43" t="s">
        <v>256</v>
      </c>
      <c r="N53" s="43" t="s">
        <v>239</v>
      </c>
      <c r="O53" s="43" t="s">
        <v>248</v>
      </c>
      <c r="P53" s="44"/>
      <c r="Q53" s="43" t="s">
        <v>264</v>
      </c>
      <c r="R53" s="43" t="s">
        <v>249</v>
      </c>
      <c r="S53" s="43" t="s">
        <v>265</v>
      </c>
      <c r="T53" s="15"/>
      <c r="U53" s="43" t="s">
        <v>253</v>
      </c>
      <c r="V53" s="43" t="s">
        <v>275</v>
      </c>
      <c r="W53" s="43" t="s">
        <v>246</v>
      </c>
      <c r="X53" s="44"/>
      <c r="Y53" s="49">
        <v>1</v>
      </c>
      <c r="Z53" s="49">
        <v>2</v>
      </c>
      <c r="AA53" s="46"/>
      <c r="AB53" s="47">
        <f t="shared" si="1"/>
        <v>2</v>
      </c>
      <c r="AC53" s="47">
        <f>AI53*(AM53*'6. Look Up Tables'!$M$10)</f>
        <v>11.123853970640228</v>
      </c>
      <c r="AD53" s="48"/>
      <c r="AE53" s="47">
        <f>SUM(AN53/VLOOKUP($AE$3,AWHC,2,FALSE)*'6. Look Up Tables'!$M$9*0.001)</f>
        <v>5.1038859394702216</v>
      </c>
      <c r="AF53" s="48"/>
      <c r="AG53" s="50">
        <v>5</v>
      </c>
      <c r="AH53" s="50">
        <v>4</v>
      </c>
      <c r="AI53" s="47">
        <f t="shared" si="2"/>
        <v>12.566370614359172</v>
      </c>
      <c r="AJ53" s="47">
        <f t="shared" si="3"/>
        <v>48.406686634606395</v>
      </c>
      <c r="AK53" s="47">
        <f t="shared" si="4"/>
        <v>3.8520817282989959</v>
      </c>
      <c r="AL53" s="47">
        <f t="shared" si="0"/>
        <v>5</v>
      </c>
      <c r="AM53" s="47">
        <f t="shared" si="5"/>
        <v>4.4260408641494982</v>
      </c>
      <c r="AN53" s="47">
        <f>SUM(AI53*'6. Look Up Tables'!$M$7*'6. Look Up Tables'!$M$8*AM53)</f>
        <v>43.383030485496889</v>
      </c>
      <c r="AO53" s="46"/>
    </row>
    <row r="54" spans="1:41" x14ac:dyDescent="0.25">
      <c r="A54" s="14"/>
      <c r="B54" s="4" t="s">
        <v>236</v>
      </c>
      <c r="C54" s="15"/>
      <c r="D54" s="43" t="s">
        <v>310</v>
      </c>
      <c r="E54" s="44"/>
      <c r="F54" s="43" t="s">
        <v>122</v>
      </c>
      <c r="G54" s="51" t="s">
        <v>114</v>
      </c>
      <c r="H54" s="51" t="s">
        <v>114</v>
      </c>
      <c r="I54" s="51" t="s">
        <v>122</v>
      </c>
      <c r="J54" s="51" t="s">
        <v>114</v>
      </c>
      <c r="K54" s="51" t="s">
        <v>114</v>
      </c>
      <c r="L54" s="44"/>
      <c r="M54" s="43" t="s">
        <v>239</v>
      </c>
      <c r="N54" s="43" t="s">
        <v>239</v>
      </c>
      <c r="O54" s="43" t="s">
        <v>248</v>
      </c>
      <c r="P54" s="44"/>
      <c r="Q54" s="43" t="s">
        <v>264</v>
      </c>
      <c r="R54" s="43" t="s">
        <v>249</v>
      </c>
      <c r="S54" s="43" t="s">
        <v>265</v>
      </c>
      <c r="T54" s="15"/>
      <c r="U54" s="43" t="s">
        <v>253</v>
      </c>
      <c r="V54" s="43" t="s">
        <v>261</v>
      </c>
      <c r="W54" s="43" t="s">
        <v>262</v>
      </c>
      <c r="X54" s="44"/>
      <c r="Y54" s="49">
        <v>1</v>
      </c>
      <c r="Z54" s="49">
        <v>2</v>
      </c>
      <c r="AA54" s="46"/>
      <c r="AB54" s="47">
        <f t="shared" si="1"/>
        <v>3</v>
      </c>
      <c r="AC54" s="47">
        <f>AI54*(AM54*'6. Look Up Tables'!$M$10)</f>
        <v>25.308794367280928</v>
      </c>
      <c r="AD54" s="48"/>
      <c r="AE54" s="47">
        <f>SUM(AN54/VLOOKUP($AE$3,AWHC,2,FALSE)*'6. Look Up Tables'!$M$9*0.001)</f>
        <v>11.612270356752424</v>
      </c>
      <c r="AF54" s="48"/>
      <c r="AG54" s="50">
        <v>7</v>
      </c>
      <c r="AH54" s="50">
        <v>6</v>
      </c>
      <c r="AI54" s="47">
        <f t="shared" si="2"/>
        <v>28.274333882308138</v>
      </c>
      <c r="AJ54" s="47">
        <f t="shared" si="3"/>
        <v>125.85344120242263</v>
      </c>
      <c r="AK54" s="47">
        <f t="shared" si="4"/>
        <v>4.451154949442393</v>
      </c>
      <c r="AL54" s="47">
        <f t="shared" si="0"/>
        <v>4.5</v>
      </c>
      <c r="AM54" s="47">
        <f t="shared" si="5"/>
        <v>4.4755774747211969</v>
      </c>
      <c r="AN54" s="47">
        <f>SUM(AI54*'6. Look Up Tables'!$M$7*'6. Look Up Tables'!$M$8*AM54)</f>
        <v>98.704298032395613</v>
      </c>
      <c r="AO54" s="46"/>
    </row>
    <row r="55" spans="1:41" x14ac:dyDescent="0.25">
      <c r="A55" s="14"/>
      <c r="B55" s="4" t="s">
        <v>236</v>
      </c>
      <c r="C55" s="15"/>
      <c r="D55" s="51" t="s">
        <v>311</v>
      </c>
      <c r="E55" s="52"/>
      <c r="F55" s="51" t="s">
        <v>122</v>
      </c>
      <c r="G55" s="51" t="s">
        <v>122</v>
      </c>
      <c r="H55" s="51" t="s">
        <v>122</v>
      </c>
      <c r="I55" s="51" t="s">
        <v>114</v>
      </c>
      <c r="J55" s="51" t="s">
        <v>114</v>
      </c>
      <c r="K55" s="51" t="s">
        <v>114</v>
      </c>
      <c r="L55" s="52"/>
      <c r="M55" s="51" t="s">
        <v>239</v>
      </c>
      <c r="N55" s="51" t="s">
        <v>239</v>
      </c>
      <c r="O55" s="51" t="s">
        <v>239</v>
      </c>
      <c r="P55" s="52"/>
      <c r="Q55" s="51" t="s">
        <v>258</v>
      </c>
      <c r="R55" s="51" t="s">
        <v>241</v>
      </c>
      <c r="S55" s="51" t="s">
        <v>265</v>
      </c>
      <c r="T55" s="53"/>
      <c r="U55" s="51" t="s">
        <v>250</v>
      </c>
      <c r="V55" s="51" t="s">
        <v>266</v>
      </c>
      <c r="W55" s="43" t="s">
        <v>262</v>
      </c>
      <c r="X55" s="52"/>
      <c r="Y55" s="49">
        <v>1</v>
      </c>
      <c r="Z55" s="49">
        <v>2</v>
      </c>
      <c r="AA55" s="46"/>
      <c r="AB55" s="47">
        <f t="shared" si="1"/>
        <v>3</v>
      </c>
      <c r="AC55" s="47">
        <f>AI55*(AM55*'6. Look Up Tables'!$M$10)</f>
        <v>25.175306506793174</v>
      </c>
      <c r="AD55" s="48"/>
      <c r="AE55" s="47">
        <f>SUM(AN55/VLOOKUP($AE$3,AWHC,2,FALSE)*'6. Look Up Tables'!$M$9*0.001)</f>
        <v>11.551022985469807</v>
      </c>
      <c r="AF55" s="48"/>
      <c r="AG55" s="50">
        <v>10</v>
      </c>
      <c r="AH55" s="50">
        <v>6</v>
      </c>
      <c r="AI55" s="47">
        <f t="shared" si="2"/>
        <v>28.274333882308138</v>
      </c>
      <c r="AJ55" s="47">
        <f t="shared" si="3"/>
        <v>124.51856259754508</v>
      </c>
      <c r="AK55" s="47">
        <f t="shared" si="4"/>
        <v>4.4039432764659772</v>
      </c>
      <c r="AL55" s="47">
        <f t="shared" si="0"/>
        <v>4.5</v>
      </c>
      <c r="AM55" s="47">
        <f t="shared" si="5"/>
        <v>4.4519716382329886</v>
      </c>
      <c r="AN55" s="47">
        <f>SUM(AI55*'6. Look Up Tables'!$M$7*'6. Look Up Tables'!$M$8*AM55)</f>
        <v>98.183695376493361</v>
      </c>
      <c r="AO55" s="46"/>
    </row>
    <row r="56" spans="1:41" x14ac:dyDescent="0.25">
      <c r="A56" s="14"/>
      <c r="B56" s="4" t="s">
        <v>236</v>
      </c>
      <c r="C56" s="15"/>
      <c r="D56" s="43" t="s">
        <v>312</v>
      </c>
      <c r="E56" s="44"/>
      <c r="F56" s="43" t="s">
        <v>122</v>
      </c>
      <c r="G56" s="51" t="s">
        <v>122</v>
      </c>
      <c r="H56" s="51" t="s">
        <v>122</v>
      </c>
      <c r="I56" s="51" t="s">
        <v>114</v>
      </c>
      <c r="J56" s="51" t="s">
        <v>114</v>
      </c>
      <c r="K56" s="51" t="s">
        <v>114</v>
      </c>
      <c r="L56" s="44"/>
      <c r="M56" s="43" t="s">
        <v>239</v>
      </c>
      <c r="N56" s="43" t="s">
        <v>239</v>
      </c>
      <c r="O56" s="43" t="s">
        <v>248</v>
      </c>
      <c r="P56" s="44"/>
      <c r="Q56" s="43" t="s">
        <v>241</v>
      </c>
      <c r="R56" s="43" t="s">
        <v>249</v>
      </c>
      <c r="S56" s="43" t="s">
        <v>265</v>
      </c>
      <c r="T56" s="15"/>
      <c r="U56" s="43" t="s">
        <v>250</v>
      </c>
      <c r="V56" s="43" t="s">
        <v>266</v>
      </c>
      <c r="W56" s="43" t="s">
        <v>262</v>
      </c>
      <c r="X56" s="44"/>
      <c r="Y56" s="49">
        <v>1</v>
      </c>
      <c r="Z56" s="49">
        <v>2</v>
      </c>
      <c r="AA56" s="46"/>
      <c r="AB56" s="47">
        <f t="shared" si="1"/>
        <v>3</v>
      </c>
      <c r="AC56" s="47">
        <f>AI56*(AM56*'6. Look Up Tables'!$M$10)</f>
        <v>23.913690735779031</v>
      </c>
      <c r="AD56" s="48"/>
      <c r="AE56" s="47">
        <f>SUM(AN56/VLOOKUP($AE$3,AWHC,2,FALSE)*'6. Look Up Tables'!$M$9*0.001)</f>
        <v>10.972163984651552</v>
      </c>
      <c r="AF56" s="48"/>
      <c r="AG56" s="50">
        <v>8</v>
      </c>
      <c r="AH56" s="50">
        <v>6</v>
      </c>
      <c r="AI56" s="47">
        <f t="shared" si="2"/>
        <v>28.274333882308138</v>
      </c>
      <c r="AJ56" s="47">
        <f t="shared" si="3"/>
        <v>111.90240488740368</v>
      </c>
      <c r="AK56" s="47">
        <f t="shared" si="4"/>
        <v>3.9577379737113252</v>
      </c>
      <c r="AL56" s="47">
        <f t="shared" si="0"/>
        <v>4.5</v>
      </c>
      <c r="AM56" s="47">
        <f t="shared" si="5"/>
        <v>4.2288689868556624</v>
      </c>
      <c r="AN56" s="47">
        <f>SUM(AI56*'6. Look Up Tables'!$M$7*'6. Look Up Tables'!$M$8*AM56)</f>
        <v>93.263393869538206</v>
      </c>
      <c r="AO56" s="46"/>
    </row>
    <row r="57" spans="1:41" x14ac:dyDescent="0.25">
      <c r="A57" s="14"/>
      <c r="B57" s="4" t="s">
        <v>236</v>
      </c>
      <c r="C57" s="15"/>
      <c r="D57" s="43" t="s">
        <v>313</v>
      </c>
      <c r="E57" s="44"/>
      <c r="F57" s="43" t="s">
        <v>122</v>
      </c>
      <c r="G57" s="51" t="s">
        <v>114</v>
      </c>
      <c r="H57" s="51" t="s">
        <v>114</v>
      </c>
      <c r="I57" s="51" t="s">
        <v>114</v>
      </c>
      <c r="J57" s="51" t="s">
        <v>114</v>
      </c>
      <c r="K57" s="51" t="s">
        <v>114</v>
      </c>
      <c r="L57" s="44"/>
      <c r="M57" s="43" t="s">
        <v>238</v>
      </c>
      <c r="N57" s="43" t="s">
        <v>248</v>
      </c>
      <c r="O57" s="43" t="s">
        <v>248</v>
      </c>
      <c r="P57" s="44"/>
      <c r="Q57" s="43" t="s">
        <v>264</v>
      </c>
      <c r="R57" s="43" t="s">
        <v>249</v>
      </c>
      <c r="S57" s="43" t="s">
        <v>265</v>
      </c>
      <c r="T57" s="15"/>
      <c r="U57" s="43" t="s">
        <v>250</v>
      </c>
      <c r="V57" s="43" t="s">
        <v>266</v>
      </c>
      <c r="W57" s="43" t="s">
        <v>246</v>
      </c>
      <c r="X57" s="44"/>
      <c r="Y57" s="49">
        <v>1</v>
      </c>
      <c r="Z57" s="49">
        <v>2</v>
      </c>
      <c r="AA57" s="46"/>
      <c r="AB57" s="47">
        <f t="shared" si="1"/>
        <v>2</v>
      </c>
      <c r="AC57" s="47">
        <f>AI57*(AM57*'6. Look Up Tables'!$M$10)</f>
        <v>11.962477090238989</v>
      </c>
      <c r="AD57" s="48"/>
      <c r="AE57" s="47">
        <f>SUM(AN57/VLOOKUP($AE$3,AWHC,2,FALSE)*'6. Look Up Tables'!$M$9*0.001)</f>
        <v>5.48866595905083</v>
      </c>
      <c r="AF57" s="48"/>
      <c r="AG57" s="50">
        <v>7</v>
      </c>
      <c r="AH57" s="50">
        <v>4</v>
      </c>
      <c r="AI57" s="47">
        <f t="shared" si="2"/>
        <v>12.566370614359172</v>
      </c>
      <c r="AJ57" s="47">
        <f t="shared" si="3"/>
        <v>56.792917830594007</v>
      </c>
      <c r="AK57" s="47">
        <f t="shared" si="4"/>
        <v>4.5194368026754388</v>
      </c>
      <c r="AL57" s="47">
        <f t="shared" si="0"/>
        <v>5</v>
      </c>
      <c r="AM57" s="47">
        <f t="shared" si="5"/>
        <v>4.7597184013377198</v>
      </c>
      <c r="AN57" s="47">
        <f>SUM(AI57*'6. Look Up Tables'!$M$7*'6. Look Up Tables'!$M$8*AM57)</f>
        <v>46.653660651932057</v>
      </c>
      <c r="AO57" s="46"/>
    </row>
    <row r="58" spans="1:41" x14ac:dyDescent="0.25">
      <c r="A58" s="14"/>
      <c r="B58" s="4" t="s">
        <v>236</v>
      </c>
      <c r="C58" s="15"/>
      <c r="D58" s="43" t="s">
        <v>314</v>
      </c>
      <c r="E58" s="44"/>
      <c r="F58" s="43" t="s">
        <v>122</v>
      </c>
      <c r="G58" s="51" t="s">
        <v>114</v>
      </c>
      <c r="H58" s="51" t="s">
        <v>114</v>
      </c>
      <c r="I58" s="51" t="s">
        <v>114</v>
      </c>
      <c r="J58" s="51" t="s">
        <v>114</v>
      </c>
      <c r="K58" s="51" t="s">
        <v>114</v>
      </c>
      <c r="L58" s="44"/>
      <c r="M58" s="43" t="s">
        <v>239</v>
      </c>
      <c r="N58" s="43" t="s">
        <v>248</v>
      </c>
      <c r="O58" s="43" t="s">
        <v>248</v>
      </c>
      <c r="P58" s="44"/>
      <c r="Q58" s="43" t="s">
        <v>264</v>
      </c>
      <c r="R58" s="43" t="s">
        <v>249</v>
      </c>
      <c r="S58" s="43" t="s">
        <v>265</v>
      </c>
      <c r="T58" s="15"/>
      <c r="U58" s="43" t="s">
        <v>244</v>
      </c>
      <c r="V58" s="43" t="s">
        <v>261</v>
      </c>
      <c r="W58" s="43" t="s">
        <v>246</v>
      </c>
      <c r="X58" s="44"/>
      <c r="Y58" s="49">
        <v>2</v>
      </c>
      <c r="Z58" s="49">
        <v>3</v>
      </c>
      <c r="AA58" s="46"/>
      <c r="AB58" s="47">
        <f t="shared" si="1"/>
        <v>3</v>
      </c>
      <c r="AC58" s="47">
        <f>AI58*(AM58*'6. Look Up Tables'!$M$10)</f>
        <v>30.710061751074491</v>
      </c>
      <c r="AD58" s="48"/>
      <c r="AE58" s="47">
        <f>SUM(AN58/VLOOKUP($AE$3,AWHC,2,FALSE)*'6. Look Up Tables'!$M$9*0.001)</f>
        <v>14.090498921081235</v>
      </c>
      <c r="AF58" s="48"/>
      <c r="AG58" s="50">
        <v>10</v>
      </c>
      <c r="AH58" s="50">
        <v>6</v>
      </c>
      <c r="AI58" s="47">
        <f t="shared" si="2"/>
        <v>28.274333882308138</v>
      </c>
      <c r="AJ58" s="47">
        <f t="shared" si="3"/>
        <v>165.72894809920419</v>
      </c>
      <c r="AK58" s="47">
        <f t="shared" si="4"/>
        <v>5.8614625118685595</v>
      </c>
      <c r="AL58" s="47">
        <f t="shared" si="0"/>
        <v>5</v>
      </c>
      <c r="AM58" s="47">
        <f t="shared" si="5"/>
        <v>5.4307312559342797</v>
      </c>
      <c r="AN58" s="47">
        <f>SUM(AI58*'6. Look Up Tables'!$M$7*'6. Look Up Tables'!$M$8*AM58)</f>
        <v>119.76924082919049</v>
      </c>
      <c r="AO58" s="46"/>
    </row>
    <row r="59" spans="1:41" x14ac:dyDescent="0.25">
      <c r="A59" s="14"/>
      <c r="B59" s="4" t="s">
        <v>268</v>
      </c>
      <c r="C59" s="15"/>
      <c r="D59" s="43" t="s">
        <v>315</v>
      </c>
      <c r="E59" s="44"/>
      <c r="F59" s="43" t="s">
        <v>122</v>
      </c>
      <c r="G59" s="51" t="s">
        <v>114</v>
      </c>
      <c r="H59" s="51" t="s">
        <v>114</v>
      </c>
      <c r="I59" s="51" t="s">
        <v>114</v>
      </c>
      <c r="J59" s="51" t="s">
        <v>114</v>
      </c>
      <c r="K59" s="51" t="s">
        <v>114</v>
      </c>
      <c r="L59" s="44"/>
      <c r="M59" s="43" t="s">
        <v>239</v>
      </c>
      <c r="N59" s="43" t="s">
        <v>248</v>
      </c>
      <c r="O59" s="43" t="s">
        <v>248</v>
      </c>
      <c r="P59" s="44"/>
      <c r="Q59" s="43" t="s">
        <v>264</v>
      </c>
      <c r="R59" s="43" t="s">
        <v>249</v>
      </c>
      <c r="S59" s="43" t="s">
        <v>265</v>
      </c>
      <c r="T59" s="15"/>
      <c r="U59" s="43" t="s">
        <v>244</v>
      </c>
      <c r="V59" s="43" t="s">
        <v>261</v>
      </c>
      <c r="W59" s="43" t="s">
        <v>246</v>
      </c>
      <c r="X59" s="44"/>
      <c r="Y59" s="49">
        <v>1</v>
      </c>
      <c r="Z59" s="49">
        <v>3</v>
      </c>
      <c r="AA59" s="46"/>
      <c r="AB59" s="47">
        <f t="shared" si="1"/>
        <v>3</v>
      </c>
      <c r="AC59" s="47">
        <f>AI59*(AM59*'6. Look Up Tables'!$M$10)</f>
        <v>30.710061751074491</v>
      </c>
      <c r="AD59" s="48"/>
      <c r="AE59" s="47">
        <f>SUM(AN59/VLOOKUP($AE$3,AWHC,2,FALSE)*'6. Look Up Tables'!$M$9*0.001)</f>
        <v>14.090498921081235</v>
      </c>
      <c r="AF59" s="48"/>
      <c r="AG59" s="50">
        <v>10</v>
      </c>
      <c r="AH59" s="50">
        <v>6</v>
      </c>
      <c r="AI59" s="47">
        <f t="shared" si="2"/>
        <v>28.274333882308138</v>
      </c>
      <c r="AJ59" s="47">
        <f t="shared" si="3"/>
        <v>165.72894809920419</v>
      </c>
      <c r="AK59" s="47">
        <f t="shared" si="4"/>
        <v>5.8614625118685595</v>
      </c>
      <c r="AL59" s="47">
        <f t="shared" si="0"/>
        <v>5</v>
      </c>
      <c r="AM59" s="47">
        <f t="shared" si="5"/>
        <v>5.4307312559342797</v>
      </c>
      <c r="AN59" s="47">
        <f>SUM(AI59*'6. Look Up Tables'!$M$7*'6. Look Up Tables'!$M$8*AM59)</f>
        <v>119.76924082919049</v>
      </c>
      <c r="AO59" s="46"/>
    </row>
    <row r="60" spans="1:41" x14ac:dyDescent="0.25">
      <c r="A60" s="14"/>
      <c r="B60" s="4" t="s">
        <v>236</v>
      </c>
      <c r="C60" s="15"/>
      <c r="D60" s="43" t="s">
        <v>141</v>
      </c>
      <c r="E60" s="44"/>
      <c r="F60" s="43" t="s">
        <v>122</v>
      </c>
      <c r="G60" s="51" t="s">
        <v>114</v>
      </c>
      <c r="H60" s="51" t="s">
        <v>114</v>
      </c>
      <c r="I60" s="51" t="s">
        <v>114</v>
      </c>
      <c r="J60" s="51" t="s">
        <v>114</v>
      </c>
      <c r="K60" s="51" t="s">
        <v>114</v>
      </c>
      <c r="L60" s="44"/>
      <c r="M60" s="43" t="s">
        <v>239</v>
      </c>
      <c r="N60" s="43" t="s">
        <v>248</v>
      </c>
      <c r="O60" s="43" t="s">
        <v>248</v>
      </c>
      <c r="P60" s="44"/>
      <c r="Q60" s="43" t="s">
        <v>241</v>
      </c>
      <c r="R60" s="43" t="s">
        <v>249</v>
      </c>
      <c r="S60" s="43" t="s">
        <v>265</v>
      </c>
      <c r="T60" s="15"/>
      <c r="U60" s="43" t="s">
        <v>250</v>
      </c>
      <c r="V60" s="43" t="s">
        <v>261</v>
      </c>
      <c r="W60" s="43" t="s">
        <v>246</v>
      </c>
      <c r="X60" s="44"/>
      <c r="Y60" s="49">
        <v>1</v>
      </c>
      <c r="Z60" s="49">
        <v>3</v>
      </c>
      <c r="AA60" s="46"/>
      <c r="AB60" s="47">
        <f t="shared" si="1"/>
        <v>2</v>
      </c>
      <c r="AC60" s="47">
        <f>AI60*(AM60*'6. Look Up Tables'!$M$10)</f>
        <v>15.792564548651322</v>
      </c>
      <c r="AD60" s="48"/>
      <c r="AE60" s="47">
        <f>SUM(AN60/VLOOKUP($AE$3,AWHC,2,FALSE)*'6. Look Up Tables'!$M$9*0.001)</f>
        <v>7.2460002046753127</v>
      </c>
      <c r="AF60" s="48"/>
      <c r="AG60" s="50">
        <v>9</v>
      </c>
      <c r="AH60" s="50">
        <v>4</v>
      </c>
      <c r="AI60" s="47">
        <f t="shared" si="2"/>
        <v>12.566370614359172</v>
      </c>
      <c r="AJ60" s="47">
        <f t="shared" si="3"/>
        <v>95.093792414717356</v>
      </c>
      <c r="AK60" s="47">
        <f t="shared" si="4"/>
        <v>7.5673235600784245</v>
      </c>
      <c r="AL60" s="47">
        <f t="shared" si="0"/>
        <v>5</v>
      </c>
      <c r="AM60" s="47">
        <f t="shared" si="5"/>
        <v>6.2836617800392123</v>
      </c>
      <c r="AN60" s="47">
        <f>SUM(AI60*'6. Look Up Tables'!$M$7*'6. Look Up Tables'!$M$8*AM60)</f>
        <v>61.591001739740165</v>
      </c>
      <c r="AO60" s="46"/>
    </row>
    <row r="61" spans="1:41" x14ac:dyDescent="0.25">
      <c r="A61" s="14"/>
      <c r="B61" s="4" t="s">
        <v>236</v>
      </c>
      <c r="C61" s="15"/>
      <c r="D61" s="43" t="s">
        <v>316</v>
      </c>
      <c r="E61" s="44"/>
      <c r="F61" s="43" t="s">
        <v>122</v>
      </c>
      <c r="G61" s="51" t="s">
        <v>114</v>
      </c>
      <c r="H61" s="51" t="s">
        <v>114</v>
      </c>
      <c r="I61" s="51" t="s">
        <v>122</v>
      </c>
      <c r="J61" s="51" t="s">
        <v>114</v>
      </c>
      <c r="K61" s="51" t="s">
        <v>114</v>
      </c>
      <c r="L61" s="44"/>
      <c r="M61" s="43" t="s">
        <v>239</v>
      </c>
      <c r="N61" s="43" t="s">
        <v>240</v>
      </c>
      <c r="O61" s="43" t="s">
        <v>240</v>
      </c>
      <c r="P61" s="44"/>
      <c r="Q61" s="43" t="s">
        <v>242</v>
      </c>
      <c r="R61" s="43" t="s">
        <v>249</v>
      </c>
      <c r="S61" s="43" t="s">
        <v>265</v>
      </c>
      <c r="T61" s="15"/>
      <c r="U61" s="43" t="s">
        <v>253</v>
      </c>
      <c r="V61" s="43" t="s">
        <v>261</v>
      </c>
      <c r="W61" s="43" t="s">
        <v>246</v>
      </c>
      <c r="X61" s="44"/>
      <c r="Y61" s="49">
        <v>1</v>
      </c>
      <c r="Z61" s="49">
        <v>2</v>
      </c>
      <c r="AA61" s="46"/>
      <c r="AB61" s="47">
        <f t="shared" si="1"/>
        <v>1</v>
      </c>
      <c r="AC61" s="47">
        <f>AI61*(AM61*'6. Look Up Tables'!$M$10)</f>
        <v>3.7167591513754106</v>
      </c>
      <c r="AD61" s="48"/>
      <c r="AE61" s="47">
        <f>SUM(AN61/VLOOKUP($AE$3,AWHC,2,FALSE)*'6. Look Up Tables'!$M$9*0.001)</f>
        <v>1.7053365518075418</v>
      </c>
      <c r="AF61" s="48"/>
      <c r="AG61" s="50">
        <v>4</v>
      </c>
      <c r="AH61" s="50">
        <v>2</v>
      </c>
      <c r="AI61" s="47">
        <f t="shared" si="2"/>
        <v>3.1415926535897931</v>
      </c>
      <c r="AJ61" s="47">
        <f t="shared" si="3"/>
        <v>21.459628245805142</v>
      </c>
      <c r="AK61" s="47">
        <f t="shared" si="4"/>
        <v>6.8308118244686948</v>
      </c>
      <c r="AL61" s="47">
        <f t="shared" si="0"/>
        <v>5</v>
      </c>
      <c r="AM61" s="47">
        <f t="shared" si="5"/>
        <v>5.9154059122343474</v>
      </c>
      <c r="AN61" s="47">
        <f>SUM(AI61*'6. Look Up Tables'!$M$7*'6. Look Up Tables'!$M$8*AM61)</f>
        <v>14.495360690364105</v>
      </c>
      <c r="AO61" s="46"/>
    </row>
    <row r="62" spans="1:41" x14ac:dyDescent="0.25">
      <c r="A62" s="14"/>
      <c r="B62" s="4" t="s">
        <v>236</v>
      </c>
      <c r="C62" s="15"/>
      <c r="D62" s="43" t="s">
        <v>317</v>
      </c>
      <c r="E62" s="44"/>
      <c r="F62" s="43" t="s">
        <v>122</v>
      </c>
      <c r="G62" s="51" t="s">
        <v>114</v>
      </c>
      <c r="H62" s="51" t="s">
        <v>114</v>
      </c>
      <c r="I62" s="51" t="s">
        <v>122</v>
      </c>
      <c r="J62" s="51" t="s">
        <v>114</v>
      </c>
      <c r="K62" s="51" t="s">
        <v>114</v>
      </c>
      <c r="L62" s="44"/>
      <c r="M62" s="43" t="s">
        <v>238</v>
      </c>
      <c r="N62" s="43" t="s">
        <v>240</v>
      </c>
      <c r="O62" s="43" t="s">
        <v>240</v>
      </c>
      <c r="P62" s="44"/>
      <c r="Q62" s="43" t="s">
        <v>241</v>
      </c>
      <c r="R62" s="43" t="s">
        <v>318</v>
      </c>
      <c r="S62" s="43" t="s">
        <v>265</v>
      </c>
      <c r="T62" s="15"/>
      <c r="U62" s="43" t="s">
        <v>260</v>
      </c>
      <c r="V62" s="43" t="s">
        <v>261</v>
      </c>
      <c r="W62" s="43" t="s">
        <v>246</v>
      </c>
      <c r="X62" s="44"/>
      <c r="Y62" s="49">
        <v>1</v>
      </c>
      <c r="Z62" s="49">
        <v>2</v>
      </c>
      <c r="AA62" s="46"/>
      <c r="AB62" s="47">
        <f t="shared" si="1"/>
        <v>1.5</v>
      </c>
      <c r="AC62" s="47">
        <f>AI62*(AM62*'6. Look Up Tables'!$M$10)</f>
        <v>8.3627080905946762</v>
      </c>
      <c r="AD62" s="48"/>
      <c r="AE62" s="47">
        <f>SUM(AN62/VLOOKUP($AE$3,AWHC,2,FALSE)*'6. Look Up Tables'!$M$9*0.001)</f>
        <v>3.8370072415669685</v>
      </c>
      <c r="AF62" s="48"/>
      <c r="AG62" s="50">
        <v>6</v>
      </c>
      <c r="AH62" s="50">
        <v>3</v>
      </c>
      <c r="AI62" s="47">
        <f t="shared" si="2"/>
        <v>7.0685834705770345</v>
      </c>
      <c r="AJ62" s="47">
        <f t="shared" si="3"/>
        <v>48.284163553061589</v>
      </c>
      <c r="AK62" s="47">
        <f t="shared" si="4"/>
        <v>6.8308118244686975</v>
      </c>
      <c r="AL62" s="47">
        <f t="shared" si="0"/>
        <v>5</v>
      </c>
      <c r="AM62" s="47">
        <f t="shared" si="5"/>
        <v>5.9154059122343483</v>
      </c>
      <c r="AN62" s="47">
        <f>SUM(AI62*'6. Look Up Tables'!$M$7*'6. Look Up Tables'!$M$8*AM62)</f>
        <v>32.614561553319234</v>
      </c>
      <c r="AO62" s="46"/>
    </row>
    <row r="63" spans="1:41" x14ac:dyDescent="0.25">
      <c r="A63" s="14"/>
      <c r="B63" s="4" t="s">
        <v>236</v>
      </c>
      <c r="C63" s="15"/>
      <c r="D63" s="43" t="s">
        <v>319</v>
      </c>
      <c r="E63" s="44"/>
      <c r="F63" s="43" t="s">
        <v>122</v>
      </c>
      <c r="G63" s="51" t="s">
        <v>114</v>
      </c>
      <c r="H63" s="51" t="s">
        <v>114</v>
      </c>
      <c r="I63" s="51" t="s">
        <v>114</v>
      </c>
      <c r="J63" s="51" t="s">
        <v>114</v>
      </c>
      <c r="K63" s="51" t="s">
        <v>114</v>
      </c>
      <c r="L63" s="44"/>
      <c r="M63" s="43" t="s">
        <v>239</v>
      </c>
      <c r="N63" s="43" t="s">
        <v>248</v>
      </c>
      <c r="O63" s="43" t="s">
        <v>248</v>
      </c>
      <c r="P63" s="44"/>
      <c r="Q63" s="43" t="s">
        <v>264</v>
      </c>
      <c r="R63" s="43" t="s">
        <v>249</v>
      </c>
      <c r="S63" s="43" t="s">
        <v>265</v>
      </c>
      <c r="T63" s="15"/>
      <c r="U63" s="43" t="s">
        <v>250</v>
      </c>
      <c r="V63" s="43" t="s">
        <v>261</v>
      </c>
      <c r="W63" s="43" t="s">
        <v>246</v>
      </c>
      <c r="X63" s="44"/>
      <c r="Y63" s="49">
        <v>1</v>
      </c>
      <c r="Z63" s="49">
        <v>2</v>
      </c>
      <c r="AA63" s="46"/>
      <c r="AB63" s="47">
        <f t="shared" si="1"/>
        <v>3.5</v>
      </c>
      <c r="AC63" s="47">
        <f>AI63*(AM63*'6. Look Up Tables'!$M$10)</f>
        <v>37.639319261448165</v>
      </c>
      <c r="AD63" s="48"/>
      <c r="AE63" s="47">
        <f>SUM(AN63/VLOOKUP($AE$3,AWHC,2,FALSE)*'6. Look Up Tables'!$M$9*0.001)</f>
        <v>17.269805308193863</v>
      </c>
      <c r="AF63" s="48"/>
      <c r="AG63" s="50">
        <v>9</v>
      </c>
      <c r="AH63" s="50">
        <v>7</v>
      </c>
      <c r="AI63" s="47">
        <f t="shared" si="2"/>
        <v>38.484510006474963</v>
      </c>
      <c r="AJ63" s="47">
        <f t="shared" si="3"/>
        <v>183.97064258210688</v>
      </c>
      <c r="AK63" s="47">
        <f t="shared" si="4"/>
        <v>4.7803815756301455</v>
      </c>
      <c r="AL63" s="47">
        <f t="shared" si="0"/>
        <v>5</v>
      </c>
      <c r="AM63" s="47">
        <f t="shared" si="5"/>
        <v>4.8901907878150723</v>
      </c>
      <c r="AN63" s="47">
        <f>SUM(AI63*'6. Look Up Tables'!$M$7*'6. Look Up Tables'!$M$8*AM63)</f>
        <v>146.79334511964785</v>
      </c>
      <c r="AO63" s="46"/>
    </row>
    <row r="64" spans="1:41" x14ac:dyDescent="0.25">
      <c r="A64" s="14"/>
      <c r="B64" s="4" t="s">
        <v>236</v>
      </c>
      <c r="C64" s="15"/>
      <c r="D64" s="43" t="s">
        <v>320</v>
      </c>
      <c r="E64" s="44"/>
      <c r="F64" s="43" t="s">
        <v>122</v>
      </c>
      <c r="G64" s="51" t="s">
        <v>122</v>
      </c>
      <c r="H64" s="51" t="s">
        <v>114</v>
      </c>
      <c r="I64" s="51" t="s">
        <v>114</v>
      </c>
      <c r="J64" s="51" t="s">
        <v>122</v>
      </c>
      <c r="K64" s="51" t="s">
        <v>122</v>
      </c>
      <c r="L64" s="44"/>
      <c r="M64" s="43" t="s">
        <v>256</v>
      </c>
      <c r="N64" s="43" t="s">
        <v>238</v>
      </c>
      <c r="O64" s="43" t="s">
        <v>248</v>
      </c>
      <c r="P64" s="44"/>
      <c r="Q64" s="43" t="s">
        <v>241</v>
      </c>
      <c r="R64" s="43" t="s">
        <v>249</v>
      </c>
      <c r="S64" s="43" t="s">
        <v>265</v>
      </c>
      <c r="T64" s="15"/>
      <c r="U64" s="43" t="s">
        <v>244</v>
      </c>
      <c r="V64" s="43" t="s">
        <v>261</v>
      </c>
      <c r="W64" s="43" t="s">
        <v>299</v>
      </c>
      <c r="X64" s="44"/>
      <c r="Y64" s="49">
        <v>1</v>
      </c>
      <c r="Z64" s="49">
        <v>1</v>
      </c>
      <c r="AA64" s="46"/>
      <c r="AB64" s="47">
        <f t="shared" si="1"/>
        <v>6</v>
      </c>
      <c r="AC64" s="47">
        <f>AI64*(AM64*'6. Look Up Tables'!$M$10)</f>
        <v>111.53051345137466</v>
      </c>
      <c r="AD64" s="48"/>
      <c r="AE64" s="47">
        <f>SUM(AN64/VLOOKUP($AE$3,AWHC,2,FALSE)*'6. Look Up Tables'!$M$9*0.001)</f>
        <v>51.172823818866014</v>
      </c>
      <c r="AF64" s="48"/>
      <c r="AG64" s="50">
        <v>20</v>
      </c>
      <c r="AH64" s="50">
        <v>12</v>
      </c>
      <c r="AI64" s="47">
        <f t="shared" si="2"/>
        <v>113.09733552923255</v>
      </c>
      <c r="AJ64" s="47">
        <f t="shared" si="3"/>
        <v>662.91579239681619</v>
      </c>
      <c r="AK64" s="47">
        <f t="shared" si="4"/>
        <v>5.861462511868555</v>
      </c>
      <c r="AL64" s="47">
        <f t="shared" si="0"/>
        <v>4</v>
      </c>
      <c r="AM64" s="47">
        <f t="shared" si="5"/>
        <v>4.930731255934278</v>
      </c>
      <c r="AN64" s="47">
        <f>SUM(AI64*'6. Look Up Tables'!$M$7*'6. Look Up Tables'!$M$8*AM64)</f>
        <v>434.96900246036114</v>
      </c>
      <c r="AO64" s="46"/>
    </row>
    <row r="65" spans="1:41" x14ac:dyDescent="0.25">
      <c r="A65" s="14"/>
      <c r="B65" s="4" t="s">
        <v>236</v>
      </c>
      <c r="C65" s="15"/>
      <c r="D65" s="43" t="s">
        <v>151</v>
      </c>
      <c r="E65" s="44"/>
      <c r="F65" s="43" t="s">
        <v>122</v>
      </c>
      <c r="G65" s="51" t="s">
        <v>122</v>
      </c>
      <c r="H65" s="51" t="s">
        <v>122</v>
      </c>
      <c r="I65" s="51" t="s">
        <v>114</v>
      </c>
      <c r="J65" s="51" t="s">
        <v>122</v>
      </c>
      <c r="K65" s="51" t="s">
        <v>114</v>
      </c>
      <c r="L65" s="44"/>
      <c r="M65" s="43" t="s">
        <v>256</v>
      </c>
      <c r="N65" s="43" t="s">
        <v>238</v>
      </c>
      <c r="O65" s="43" t="s">
        <v>239</v>
      </c>
      <c r="P65" s="44"/>
      <c r="Q65" s="43" t="s">
        <v>258</v>
      </c>
      <c r="R65" s="43" t="s">
        <v>249</v>
      </c>
      <c r="S65" s="43" t="s">
        <v>265</v>
      </c>
      <c r="T65" s="15"/>
      <c r="U65" s="43" t="s">
        <v>250</v>
      </c>
      <c r="V65" s="43" t="s">
        <v>245</v>
      </c>
      <c r="W65" s="43" t="s">
        <v>262</v>
      </c>
      <c r="X65" s="44"/>
      <c r="Y65" s="49">
        <v>1</v>
      </c>
      <c r="Z65" s="49">
        <v>3</v>
      </c>
      <c r="AA65" s="46"/>
      <c r="AB65" s="47">
        <f t="shared" si="1"/>
        <v>1.5</v>
      </c>
      <c r="AC65" s="47">
        <f>AI65*(AM65*'6. Look Up Tables'!$M$10)</f>
        <v>9.5865950943328446</v>
      </c>
      <c r="AD65" s="48"/>
      <c r="AE65" s="47">
        <f>SUM(AN65/VLOOKUP($AE$3,AWHC,2,FALSE)*'6. Look Up Tables'!$M$9*0.001)</f>
        <v>4.3985553962233048</v>
      </c>
      <c r="AF65" s="48"/>
      <c r="AG65" s="50">
        <v>12</v>
      </c>
      <c r="AH65" s="50">
        <v>3</v>
      </c>
      <c r="AI65" s="47">
        <f t="shared" si="2"/>
        <v>7.0685834705770345</v>
      </c>
      <c r="AJ65" s="47">
        <f t="shared" si="3"/>
        <v>64.057325325731782</v>
      </c>
      <c r="AK65" s="47">
        <f t="shared" si="4"/>
        <v>9.0622577482985491</v>
      </c>
      <c r="AL65" s="47">
        <f t="shared" si="0"/>
        <v>4.5</v>
      </c>
      <c r="AM65" s="47">
        <f t="shared" si="5"/>
        <v>6.7811288741492746</v>
      </c>
      <c r="AN65" s="47">
        <f>SUM(AI65*'6. Look Up Tables'!$M$7*'6. Look Up Tables'!$M$8*AM65)</f>
        <v>37.387720867898089</v>
      </c>
      <c r="AO65" s="46"/>
    </row>
    <row r="66" spans="1:41" x14ac:dyDescent="0.25">
      <c r="A66" s="14"/>
      <c r="B66" s="4" t="s">
        <v>236</v>
      </c>
      <c r="C66" s="15"/>
      <c r="D66" s="43" t="s">
        <v>321</v>
      </c>
      <c r="E66" s="44"/>
      <c r="F66" s="43" t="s">
        <v>122</v>
      </c>
      <c r="G66" s="51" t="s">
        <v>114</v>
      </c>
      <c r="H66" s="51" t="s">
        <v>114</v>
      </c>
      <c r="I66" s="51" t="s">
        <v>114</v>
      </c>
      <c r="J66" s="51" t="s">
        <v>114</v>
      </c>
      <c r="K66" s="51" t="s">
        <v>122</v>
      </c>
      <c r="L66" s="44"/>
      <c r="M66" s="43" t="s">
        <v>256</v>
      </c>
      <c r="N66" s="43" t="s">
        <v>248</v>
      </c>
      <c r="O66" s="43" t="s">
        <v>238</v>
      </c>
      <c r="P66" s="44"/>
      <c r="Q66" s="43" t="s">
        <v>258</v>
      </c>
      <c r="R66" s="43" t="s">
        <v>242</v>
      </c>
      <c r="S66" s="43" t="s">
        <v>265</v>
      </c>
      <c r="T66" s="15"/>
      <c r="U66" s="43" t="s">
        <v>250</v>
      </c>
      <c r="V66" s="43" t="s">
        <v>245</v>
      </c>
      <c r="W66" s="43" t="s">
        <v>299</v>
      </c>
      <c r="X66" s="44"/>
      <c r="Y66" s="49">
        <v>4</v>
      </c>
      <c r="Z66" s="49">
        <v>4</v>
      </c>
      <c r="AA66" s="46"/>
      <c r="AB66" s="47">
        <f t="shared" si="1"/>
        <v>3</v>
      </c>
      <c r="AC66" s="47">
        <f>AI66*(AM66*'6. Look Up Tables'!$M$10)</f>
        <v>23.976924010039799</v>
      </c>
      <c r="AD66" s="48"/>
      <c r="AE66" s="47">
        <f>SUM(AN66/VLOOKUP($AE$3,AWHC,2,FALSE)*'6. Look Up Tables'!$M$9*0.001)</f>
        <v>11.001176898724141</v>
      </c>
      <c r="AF66" s="48"/>
      <c r="AG66" s="50">
        <v>10</v>
      </c>
      <c r="AH66" s="50">
        <v>6</v>
      </c>
      <c r="AI66" s="47">
        <f t="shared" si="2"/>
        <v>28.274333882308138</v>
      </c>
      <c r="AJ66" s="47">
        <f t="shared" si="3"/>
        <v>126.6719045711654</v>
      </c>
      <c r="AK66" s="47">
        <f t="shared" si="4"/>
        <v>4.4801021696368499</v>
      </c>
      <c r="AL66" s="47">
        <f t="shared" si="0"/>
        <v>4</v>
      </c>
      <c r="AM66" s="47">
        <f t="shared" si="5"/>
        <v>4.2400510848184254</v>
      </c>
      <c r="AN66" s="47">
        <f>SUM(AI66*'6. Look Up Tables'!$M$7*'6. Look Up Tables'!$M$8*AM66)</f>
        <v>93.510003639155201</v>
      </c>
      <c r="AO66" s="46"/>
    </row>
    <row r="67" spans="1:41" x14ac:dyDescent="0.25">
      <c r="A67" s="14"/>
      <c r="B67" s="4" t="s">
        <v>268</v>
      </c>
      <c r="C67" s="15"/>
      <c r="D67" s="43" t="s">
        <v>322</v>
      </c>
      <c r="E67" s="44"/>
      <c r="F67" s="43" t="s">
        <v>122</v>
      </c>
      <c r="G67" s="51" t="s">
        <v>114</v>
      </c>
      <c r="H67" s="51" t="s">
        <v>114</v>
      </c>
      <c r="I67" s="51" t="s">
        <v>114</v>
      </c>
      <c r="J67" s="51" t="s">
        <v>114</v>
      </c>
      <c r="K67" s="51" t="s">
        <v>122</v>
      </c>
      <c r="L67" s="44"/>
      <c r="M67" s="43" t="s">
        <v>256</v>
      </c>
      <c r="N67" s="43" t="s">
        <v>248</v>
      </c>
      <c r="O67" s="43" t="s">
        <v>238</v>
      </c>
      <c r="P67" s="44"/>
      <c r="Q67" s="43" t="s">
        <v>258</v>
      </c>
      <c r="R67" s="43" t="s">
        <v>242</v>
      </c>
      <c r="S67" s="43" t="s">
        <v>265</v>
      </c>
      <c r="T67" s="15"/>
      <c r="U67" s="43" t="s">
        <v>250</v>
      </c>
      <c r="V67" s="43" t="s">
        <v>245</v>
      </c>
      <c r="W67" s="43" t="s">
        <v>299</v>
      </c>
      <c r="X67" s="44"/>
      <c r="Y67" s="49">
        <v>3</v>
      </c>
      <c r="Z67" s="49">
        <v>3</v>
      </c>
      <c r="AA67" s="46"/>
      <c r="AB67" s="47">
        <f t="shared" si="1"/>
        <v>2</v>
      </c>
      <c r="AC67" s="47">
        <f>AI67*(AM67*'6. Look Up Tables'!$M$10)</f>
        <v>11.464432644545665</v>
      </c>
      <c r="AD67" s="48"/>
      <c r="AE67" s="47">
        <f>SUM(AN67/VLOOKUP($AE$3,AWHC,2,FALSE)*'6. Look Up Tables'!$M$9*0.001)</f>
        <v>5.2601514486738923</v>
      </c>
      <c r="AF67" s="48"/>
      <c r="AG67" s="50">
        <v>8</v>
      </c>
      <c r="AH67" s="50">
        <v>4</v>
      </c>
      <c r="AI67" s="47">
        <f t="shared" si="2"/>
        <v>12.566370614359172</v>
      </c>
      <c r="AJ67" s="47">
        <f t="shared" si="3"/>
        <v>64.378843988019938</v>
      </c>
      <c r="AK67" s="47">
        <f t="shared" si="4"/>
        <v>5.1231056256176606</v>
      </c>
      <c r="AL67" s="47">
        <f t="shared" si="0"/>
        <v>4</v>
      </c>
      <c r="AM67" s="47">
        <f t="shared" si="5"/>
        <v>4.5615528128088307</v>
      </c>
      <c r="AN67" s="47">
        <f>SUM(AI67*'6. Look Up Tables'!$M$7*'6. Look Up Tables'!$M$8*AM67)</f>
        <v>44.711287313728093</v>
      </c>
      <c r="AO67" s="46"/>
    </row>
    <row r="68" spans="1:41" x14ac:dyDescent="0.25">
      <c r="A68" s="14"/>
      <c r="B68" s="4" t="s">
        <v>268</v>
      </c>
      <c r="C68" s="15"/>
      <c r="D68" s="43" t="s">
        <v>323</v>
      </c>
      <c r="E68" s="44"/>
      <c r="F68" s="43" t="s">
        <v>122</v>
      </c>
      <c r="G68" s="51" t="s">
        <v>114</v>
      </c>
      <c r="H68" s="51" t="s">
        <v>114</v>
      </c>
      <c r="I68" s="51" t="s">
        <v>114</v>
      </c>
      <c r="J68" s="51" t="s">
        <v>114</v>
      </c>
      <c r="K68" s="51" t="s">
        <v>122</v>
      </c>
      <c r="L68" s="44"/>
      <c r="M68" s="43" t="s">
        <v>256</v>
      </c>
      <c r="N68" s="43" t="s">
        <v>248</v>
      </c>
      <c r="O68" s="43" t="s">
        <v>238</v>
      </c>
      <c r="P68" s="44"/>
      <c r="Q68" s="43" t="s">
        <v>258</v>
      </c>
      <c r="R68" s="43" t="s">
        <v>242</v>
      </c>
      <c r="S68" s="43" t="s">
        <v>265</v>
      </c>
      <c r="T68" s="15"/>
      <c r="U68" s="43" t="s">
        <v>250</v>
      </c>
      <c r="V68" s="43" t="s">
        <v>245</v>
      </c>
      <c r="W68" s="43" t="s">
        <v>299</v>
      </c>
      <c r="X68" s="44"/>
      <c r="Y68" s="49">
        <v>3</v>
      </c>
      <c r="Z68" s="49">
        <v>3</v>
      </c>
      <c r="AA68" s="46"/>
      <c r="AB68" s="47">
        <f t="shared" si="1"/>
        <v>2</v>
      </c>
      <c r="AC68" s="47">
        <f>AI68*(AM68*'6. Look Up Tables'!$M$10)</f>
        <v>11.464432644545665</v>
      </c>
      <c r="AD68" s="48"/>
      <c r="AE68" s="47">
        <f>SUM(AN68/VLOOKUP($AE$3,AWHC,2,FALSE)*'6. Look Up Tables'!$M$9*0.001)</f>
        <v>5.2601514486738923</v>
      </c>
      <c r="AF68" s="48"/>
      <c r="AG68" s="50">
        <v>8</v>
      </c>
      <c r="AH68" s="50">
        <v>4</v>
      </c>
      <c r="AI68" s="47">
        <f t="shared" si="2"/>
        <v>12.566370614359172</v>
      </c>
      <c r="AJ68" s="47">
        <f t="shared" si="3"/>
        <v>64.378843988019938</v>
      </c>
      <c r="AK68" s="47">
        <f t="shared" si="4"/>
        <v>5.1231056256176606</v>
      </c>
      <c r="AL68" s="47">
        <f t="shared" si="0"/>
        <v>4</v>
      </c>
      <c r="AM68" s="47">
        <f t="shared" si="5"/>
        <v>4.5615528128088307</v>
      </c>
      <c r="AN68" s="47">
        <f>SUM(AI68*'6. Look Up Tables'!$M$7*'6. Look Up Tables'!$M$8*AM68)</f>
        <v>44.711287313728093</v>
      </c>
      <c r="AO68" s="46"/>
    </row>
    <row r="69" spans="1:41" x14ac:dyDescent="0.25">
      <c r="A69" s="14"/>
      <c r="B69" s="4" t="s">
        <v>236</v>
      </c>
      <c r="C69" s="15"/>
      <c r="D69" s="43" t="s">
        <v>324</v>
      </c>
      <c r="E69" s="44"/>
      <c r="F69" s="43" t="s">
        <v>122</v>
      </c>
      <c r="G69" s="51" t="s">
        <v>114</v>
      </c>
      <c r="H69" s="51" t="s">
        <v>122</v>
      </c>
      <c r="I69" s="51" t="s">
        <v>114</v>
      </c>
      <c r="J69" s="51" t="s">
        <v>122</v>
      </c>
      <c r="K69" s="51" t="s">
        <v>122</v>
      </c>
      <c r="L69" s="44"/>
      <c r="M69" s="43" t="s">
        <v>256</v>
      </c>
      <c r="N69" s="43" t="s">
        <v>248</v>
      </c>
      <c r="O69" s="43" t="s">
        <v>239</v>
      </c>
      <c r="P69" s="44"/>
      <c r="Q69" s="43" t="s">
        <v>258</v>
      </c>
      <c r="R69" s="43" t="s">
        <v>242</v>
      </c>
      <c r="S69" s="43" t="s">
        <v>265</v>
      </c>
      <c r="T69" s="15"/>
      <c r="U69" s="43" t="s">
        <v>250</v>
      </c>
      <c r="V69" s="43" t="s">
        <v>266</v>
      </c>
      <c r="W69" s="43" t="s">
        <v>299</v>
      </c>
      <c r="X69" s="44"/>
      <c r="Y69" s="49">
        <v>1</v>
      </c>
      <c r="Z69" s="49">
        <v>3</v>
      </c>
      <c r="AA69" s="46"/>
      <c r="AB69" s="47">
        <f t="shared" si="1"/>
        <v>2</v>
      </c>
      <c r="AC69" s="47">
        <f>AI69*(AM69*'6. Look Up Tables'!$M$10)</f>
        <v>12.97385357265769</v>
      </c>
      <c r="AD69" s="48"/>
      <c r="AE69" s="47">
        <f>SUM(AN69/VLOOKUP($AE$3,AWHC,2,FALSE)*'6. Look Up Tables'!$M$9*0.001)</f>
        <v>5.9527092862782336</v>
      </c>
      <c r="AF69" s="48"/>
      <c r="AG69" s="50">
        <v>12</v>
      </c>
      <c r="AH69" s="50">
        <v>4</v>
      </c>
      <c r="AI69" s="47">
        <f t="shared" si="2"/>
        <v>12.566370614359172</v>
      </c>
      <c r="AJ69" s="47">
        <f t="shared" si="3"/>
        <v>79.473053269140195</v>
      </c>
      <c r="AK69" s="47">
        <f t="shared" si="4"/>
        <v>6.324264635194587</v>
      </c>
      <c r="AL69" s="47">
        <f t="shared" si="0"/>
        <v>4</v>
      </c>
      <c r="AM69" s="47">
        <f t="shared" si="5"/>
        <v>5.162132317597294</v>
      </c>
      <c r="AN69" s="47">
        <f>SUM(AI69*'6. Look Up Tables'!$M$7*'6. Look Up Tables'!$M$8*AM69)</f>
        <v>50.598028933364994</v>
      </c>
      <c r="AO69" s="46"/>
    </row>
    <row r="70" spans="1:41" x14ac:dyDescent="0.25">
      <c r="A70" s="14"/>
      <c r="B70" s="4" t="s">
        <v>268</v>
      </c>
      <c r="C70" s="15"/>
      <c r="D70" s="43" t="s">
        <v>325</v>
      </c>
      <c r="E70" s="44"/>
      <c r="F70" s="43" t="s">
        <v>122</v>
      </c>
      <c r="G70" s="51" t="s">
        <v>114</v>
      </c>
      <c r="H70" s="51" t="s">
        <v>122</v>
      </c>
      <c r="I70" s="51" t="s">
        <v>114</v>
      </c>
      <c r="J70" s="51" t="s">
        <v>122</v>
      </c>
      <c r="K70" s="51" t="s">
        <v>122</v>
      </c>
      <c r="L70" s="44"/>
      <c r="M70" s="43" t="s">
        <v>256</v>
      </c>
      <c r="N70" s="43" t="s">
        <v>248</v>
      </c>
      <c r="O70" s="43" t="s">
        <v>239</v>
      </c>
      <c r="P70" s="44"/>
      <c r="Q70" s="43" t="s">
        <v>258</v>
      </c>
      <c r="R70" s="43" t="s">
        <v>242</v>
      </c>
      <c r="S70" s="43" t="s">
        <v>265</v>
      </c>
      <c r="T70" s="15"/>
      <c r="U70" s="43" t="s">
        <v>260</v>
      </c>
      <c r="V70" s="43" t="s">
        <v>266</v>
      </c>
      <c r="W70" s="43" t="s">
        <v>299</v>
      </c>
      <c r="X70" s="44"/>
      <c r="Y70" s="49">
        <v>1</v>
      </c>
      <c r="Z70" s="49">
        <v>3</v>
      </c>
      <c r="AA70" s="46"/>
      <c r="AB70" s="47">
        <f t="shared" si="1"/>
        <v>2</v>
      </c>
      <c r="AC70" s="47">
        <f>AI70*(AM70*'6. Look Up Tables'!$M$10)</f>
        <v>11.148517379072295</v>
      </c>
      <c r="AD70" s="48"/>
      <c r="AE70" s="47">
        <f>SUM(AN70/VLOOKUP($AE$3,AWHC,2,FALSE)*'6. Look Up Tables'!$M$9*0.001)</f>
        <v>5.1152020915743472</v>
      </c>
      <c r="AF70" s="48"/>
      <c r="AG70" s="50">
        <v>8</v>
      </c>
      <c r="AH70" s="50">
        <v>4</v>
      </c>
      <c r="AI70" s="47">
        <f t="shared" si="2"/>
        <v>12.566370614359172</v>
      </c>
      <c r="AJ70" s="47">
        <f t="shared" si="3"/>
        <v>61.219691333286235</v>
      </c>
      <c r="AK70" s="47">
        <f t="shared" si="4"/>
        <v>4.8717082451262845</v>
      </c>
      <c r="AL70" s="47">
        <f t="shared" si="0"/>
        <v>4</v>
      </c>
      <c r="AM70" s="47">
        <f t="shared" si="5"/>
        <v>4.4358541225631427</v>
      </c>
      <c r="AN70" s="47">
        <f>SUM(AI70*'6. Look Up Tables'!$M$7*'6. Look Up Tables'!$M$8*AM70)</f>
        <v>43.479217778381951</v>
      </c>
      <c r="AO70" s="46"/>
    </row>
    <row r="71" spans="1:41" x14ac:dyDescent="0.25">
      <c r="A71" s="14"/>
      <c r="B71" s="4" t="s">
        <v>270</v>
      </c>
      <c r="C71" s="15"/>
      <c r="D71" s="43" t="s">
        <v>326</v>
      </c>
      <c r="E71" s="44"/>
      <c r="F71" s="43" t="s">
        <v>122</v>
      </c>
      <c r="G71" s="51" t="s">
        <v>114</v>
      </c>
      <c r="H71" s="51" t="s">
        <v>122</v>
      </c>
      <c r="I71" s="51" t="s">
        <v>114</v>
      </c>
      <c r="J71" s="51" t="s">
        <v>122</v>
      </c>
      <c r="K71" s="51" t="s">
        <v>122</v>
      </c>
      <c r="L71" s="44"/>
      <c r="M71" s="43" t="s">
        <v>256</v>
      </c>
      <c r="N71" s="43" t="s">
        <v>248</v>
      </c>
      <c r="O71" s="43" t="s">
        <v>239</v>
      </c>
      <c r="P71" s="44"/>
      <c r="Q71" s="43" t="s">
        <v>258</v>
      </c>
      <c r="R71" s="43" t="s">
        <v>242</v>
      </c>
      <c r="S71" s="43" t="s">
        <v>265</v>
      </c>
      <c r="T71" s="15"/>
      <c r="U71" s="43" t="s">
        <v>250</v>
      </c>
      <c r="V71" s="43" t="s">
        <v>266</v>
      </c>
      <c r="W71" s="43" t="s">
        <v>299</v>
      </c>
      <c r="X71" s="44"/>
      <c r="Y71" s="49">
        <v>1</v>
      </c>
      <c r="Z71" s="49">
        <v>3</v>
      </c>
      <c r="AA71" s="46"/>
      <c r="AB71" s="47">
        <f t="shared" ref="AB71:AB134" si="6">SUM(AH71/2)</f>
        <v>2.5</v>
      </c>
      <c r="AC71" s="47">
        <f>AI71*(AM71*'6. Look Up Tables'!$M$10)</f>
        <v>17.419558404800462</v>
      </c>
      <c r="AD71" s="48"/>
      <c r="AE71" s="47">
        <f>SUM(AN71/VLOOKUP($AE$3,AWHC,2,FALSE)*'6. Look Up Tables'!$M$9*0.001)</f>
        <v>7.9925032680849153</v>
      </c>
      <c r="AF71" s="48"/>
      <c r="AG71" s="50">
        <v>10</v>
      </c>
      <c r="AH71" s="50">
        <v>5</v>
      </c>
      <c r="AI71" s="47">
        <f t="shared" si="2"/>
        <v>19.634954084936208</v>
      </c>
      <c r="AJ71" s="47">
        <f t="shared" ref="AJ71:AJ134" si="7">IF(OR(V71="Ovoid",V71="Obovoid",V71="Irregular"),(SUM(PI()*(AH71/2)*(SQRT((AG71-(AH71/2))^2+(AH71/2)^2)))-(PI()*(AH71/4)*(SQRT(((AG71-(AH71/2))/2)^2+(AH71/4)^2)))+((PI()*(AH71/2)^2*4)/2)+((PI()*(AH71/4)^2*4)/2)),IF(OR(V71="Vase",V71="Conical"),(PI()*(AH71/2)*(AH71/2+SQRT(AG71^2+(AH71/2)^2))),IF(OR(V71="Weeping",V71="Columnar"),((PI()*(AH71/2)^2*4)+(PI()*AH71*(AG71-AH71))),(SUM(4*PI()*(((AH71/2*AH71/2)^1.6+(AH71/2*AG71/2)^1.6+(AH71/2*AG71/2)^1.6)/3)^(1/1.6))))))</f>
        <v>95.655767708259745</v>
      </c>
      <c r="AK71" s="47">
        <f t="shared" si="4"/>
        <v>4.8717082451262845</v>
      </c>
      <c r="AL71" s="47">
        <f t="shared" ref="AL71:AL134" si="8">IFERROR(VLOOKUP(W71,LAILookup,2,FALSE),0)</f>
        <v>4</v>
      </c>
      <c r="AM71" s="47">
        <f t="shared" si="5"/>
        <v>4.4358541225631427</v>
      </c>
      <c r="AN71" s="47">
        <f>SUM(AI71*'6. Look Up Tables'!$M$7*'6. Look Up Tables'!$M$8*AM71)</f>
        <v>67.936277778721788</v>
      </c>
      <c r="AO71" s="46"/>
    </row>
    <row r="72" spans="1:41" x14ac:dyDescent="0.25">
      <c r="A72" s="14"/>
      <c r="B72" s="4" t="s">
        <v>236</v>
      </c>
      <c r="C72" s="15"/>
      <c r="D72" s="43" t="s">
        <v>327</v>
      </c>
      <c r="E72" s="44"/>
      <c r="F72" s="43" t="s">
        <v>122</v>
      </c>
      <c r="G72" s="51" t="s">
        <v>122</v>
      </c>
      <c r="H72" s="51" t="s">
        <v>122</v>
      </c>
      <c r="I72" s="51" t="s">
        <v>114</v>
      </c>
      <c r="J72" s="51" t="s">
        <v>122</v>
      </c>
      <c r="K72" s="51" t="s">
        <v>122</v>
      </c>
      <c r="L72" s="44"/>
      <c r="M72" s="43" t="s">
        <v>328</v>
      </c>
      <c r="N72" s="43" t="s">
        <v>239</v>
      </c>
      <c r="O72" s="43" t="s">
        <v>239</v>
      </c>
      <c r="P72" s="44"/>
      <c r="Q72" s="43" t="s">
        <v>329</v>
      </c>
      <c r="R72" s="43" t="s">
        <v>249</v>
      </c>
      <c r="S72" s="43" t="s">
        <v>265</v>
      </c>
      <c r="T72" s="15"/>
      <c r="U72" s="43" t="s">
        <v>250</v>
      </c>
      <c r="V72" s="43" t="s">
        <v>266</v>
      </c>
      <c r="W72" s="43" t="s">
        <v>299</v>
      </c>
      <c r="X72" s="44"/>
      <c r="Y72" s="49">
        <v>1</v>
      </c>
      <c r="Z72" s="49">
        <v>3</v>
      </c>
      <c r="AA72" s="46"/>
      <c r="AB72" s="47">
        <f t="shared" si="6"/>
        <v>3</v>
      </c>
      <c r="AC72" s="47">
        <f>AI72*(AM72*'6. Look Up Tables'!$M$10)</f>
        <v>25.084164102912663</v>
      </c>
      <c r="AD72" s="48"/>
      <c r="AE72" s="47">
        <f>SUM(AN72/VLOOKUP($AE$3,AWHC,2,FALSE)*'6. Look Up Tables'!$M$9*0.001)</f>
        <v>11.509204706042278</v>
      </c>
      <c r="AF72" s="48"/>
      <c r="AG72" s="50">
        <v>12</v>
      </c>
      <c r="AH72" s="50">
        <v>6</v>
      </c>
      <c r="AI72" s="47">
        <f t="shared" ref="AI72:AI135" si="9">SUM((PI()*(AH72/2)^2))</f>
        <v>28.274333882308138</v>
      </c>
      <c r="AJ72" s="47">
        <f t="shared" si="7"/>
        <v>137.74430549989404</v>
      </c>
      <c r="AK72" s="47">
        <f t="shared" ref="AK72:AK135" si="10">AJ72/AI72</f>
        <v>4.8717082451262854</v>
      </c>
      <c r="AL72" s="47">
        <f t="shared" si="8"/>
        <v>4</v>
      </c>
      <c r="AM72" s="47">
        <f t="shared" ref="AM72:AM135" si="11">SUM(AK72+AL72)/2</f>
        <v>4.4358541225631427</v>
      </c>
      <c r="AN72" s="47">
        <f>SUM(AI72*'6. Look Up Tables'!$M$7*'6. Look Up Tables'!$M$8*AM72)</f>
        <v>97.828240001359376</v>
      </c>
      <c r="AO72" s="46"/>
    </row>
    <row r="73" spans="1:41" x14ac:dyDescent="0.25">
      <c r="A73" s="14"/>
      <c r="B73" s="4" t="s">
        <v>236</v>
      </c>
      <c r="C73" s="15"/>
      <c r="D73" s="43" t="s">
        <v>330</v>
      </c>
      <c r="E73" s="44"/>
      <c r="F73" s="43" t="s">
        <v>122</v>
      </c>
      <c r="G73" s="51" t="s">
        <v>114</v>
      </c>
      <c r="H73" s="51" t="s">
        <v>114</v>
      </c>
      <c r="I73" s="51" t="s">
        <v>122</v>
      </c>
      <c r="J73" s="51" t="s">
        <v>114</v>
      </c>
      <c r="K73" s="51" t="s">
        <v>114</v>
      </c>
      <c r="L73" s="44"/>
      <c r="M73" s="43" t="s">
        <v>239</v>
      </c>
      <c r="N73" s="43" t="s">
        <v>248</v>
      </c>
      <c r="O73" s="43" t="s">
        <v>240</v>
      </c>
      <c r="P73" s="44"/>
      <c r="Q73" s="43" t="s">
        <v>264</v>
      </c>
      <c r="R73" s="43" t="s">
        <v>242</v>
      </c>
      <c r="S73" s="43" t="s">
        <v>265</v>
      </c>
      <c r="T73" s="15"/>
      <c r="U73" s="43" t="s">
        <v>253</v>
      </c>
      <c r="V73" s="43" t="s">
        <v>261</v>
      </c>
      <c r="W73" s="43" t="s">
        <v>262</v>
      </c>
      <c r="X73" s="44"/>
      <c r="Y73" s="49">
        <v>1</v>
      </c>
      <c r="Z73" s="49">
        <v>3</v>
      </c>
      <c r="AA73" s="46"/>
      <c r="AB73" s="47">
        <f t="shared" si="6"/>
        <v>1.25</v>
      </c>
      <c r="AC73" s="47">
        <f>AI73*(AM73*'6. Look Up Tables'!$M$10)</f>
        <v>6.7283322954218248</v>
      </c>
      <c r="AD73" s="48"/>
      <c r="AE73" s="47">
        <f>SUM(AN73/VLOOKUP($AE$3,AWHC,2,FALSE)*'6. Look Up Tables'!$M$9*0.001)</f>
        <v>3.0871171708406013</v>
      </c>
      <c r="AF73" s="48"/>
      <c r="AG73" s="50">
        <v>7</v>
      </c>
      <c r="AH73" s="50">
        <v>2.5</v>
      </c>
      <c r="AI73" s="47">
        <f t="shared" si="9"/>
        <v>4.908738521234052</v>
      </c>
      <c r="AJ73" s="47">
        <f t="shared" si="7"/>
        <v>45.19399960866501</v>
      </c>
      <c r="AK73" s="47">
        <f t="shared" si="10"/>
        <v>9.2068459978396415</v>
      </c>
      <c r="AL73" s="47">
        <f t="shared" si="8"/>
        <v>4.5</v>
      </c>
      <c r="AM73" s="47">
        <f t="shared" si="11"/>
        <v>6.8534229989198208</v>
      </c>
      <c r="AN73" s="47">
        <f>SUM(AI73*'6. Look Up Tables'!$M$7*'6. Look Up Tables'!$M$8*AM73)</f>
        <v>26.240495952145114</v>
      </c>
      <c r="AO73" s="46"/>
    </row>
    <row r="74" spans="1:41" x14ac:dyDescent="0.25">
      <c r="A74" s="14"/>
      <c r="B74" s="4" t="s">
        <v>236</v>
      </c>
      <c r="C74" s="15"/>
      <c r="D74" s="43" t="s">
        <v>331</v>
      </c>
      <c r="E74" s="44"/>
      <c r="F74" s="43" t="s">
        <v>122</v>
      </c>
      <c r="G74" s="51" t="s">
        <v>114</v>
      </c>
      <c r="H74" s="51" t="s">
        <v>114</v>
      </c>
      <c r="I74" s="51" t="s">
        <v>122</v>
      </c>
      <c r="J74" s="51" t="s">
        <v>114</v>
      </c>
      <c r="K74" s="51" t="s">
        <v>122</v>
      </c>
      <c r="L74" s="44"/>
      <c r="M74" s="43" t="s">
        <v>238</v>
      </c>
      <c r="N74" s="43" t="s">
        <v>248</v>
      </c>
      <c r="O74" s="43" t="s">
        <v>239</v>
      </c>
      <c r="P74" s="44"/>
      <c r="Q74" s="43" t="s">
        <v>258</v>
      </c>
      <c r="R74" s="43" t="s">
        <v>241</v>
      </c>
      <c r="S74" s="43" t="s">
        <v>265</v>
      </c>
      <c r="T74" s="15"/>
      <c r="U74" s="43" t="s">
        <v>260</v>
      </c>
      <c r="V74" s="43" t="s">
        <v>266</v>
      </c>
      <c r="W74" s="43" t="s">
        <v>262</v>
      </c>
      <c r="X74" s="44"/>
      <c r="Y74" s="49">
        <v>1</v>
      </c>
      <c r="Z74" s="49">
        <v>3</v>
      </c>
      <c r="AA74" s="46"/>
      <c r="AB74" s="47">
        <f t="shared" si="6"/>
        <v>1.25</v>
      </c>
      <c r="AC74" s="47">
        <f>AI74*(AM74*'6. Look Up Tables'!$M$10)</f>
        <v>5.169186707798735</v>
      </c>
      <c r="AD74" s="48"/>
      <c r="AE74" s="47">
        <f>SUM(AN74/VLOOKUP($AE$3,AWHC,2,FALSE)*'6. Look Up Tables'!$M$9*0.001)</f>
        <v>2.3717444894605961</v>
      </c>
      <c r="AF74" s="48"/>
      <c r="AG74" s="50">
        <v>7</v>
      </c>
      <c r="AH74" s="50">
        <v>2.5</v>
      </c>
      <c r="AI74" s="47">
        <f t="shared" si="9"/>
        <v>4.908738521234052</v>
      </c>
      <c r="AJ74" s="47">
        <f t="shared" si="7"/>
        <v>29.602543732434118</v>
      </c>
      <c r="AK74" s="47">
        <f t="shared" si="10"/>
        <v>6.0305806887819458</v>
      </c>
      <c r="AL74" s="47">
        <f t="shared" si="8"/>
        <v>4.5</v>
      </c>
      <c r="AM74" s="47">
        <f t="shared" si="11"/>
        <v>5.2652903443909729</v>
      </c>
      <c r="AN74" s="47">
        <f>SUM(AI74*'6. Look Up Tables'!$M$7*'6. Look Up Tables'!$M$8*AM74)</f>
        <v>20.159828160415067</v>
      </c>
      <c r="AO74" s="46"/>
    </row>
    <row r="75" spans="1:41" x14ac:dyDescent="0.25">
      <c r="A75" s="14"/>
      <c r="B75" s="4" t="s">
        <v>236</v>
      </c>
      <c r="C75" s="15"/>
      <c r="D75" s="43" t="s">
        <v>332</v>
      </c>
      <c r="E75" s="44"/>
      <c r="F75" s="43" t="s">
        <v>122</v>
      </c>
      <c r="G75" s="51" t="s">
        <v>114</v>
      </c>
      <c r="H75" s="51" t="s">
        <v>114</v>
      </c>
      <c r="I75" s="51" t="s">
        <v>122</v>
      </c>
      <c r="J75" s="51" t="s">
        <v>122</v>
      </c>
      <c r="K75" s="51" t="s">
        <v>114</v>
      </c>
      <c r="L75" s="44"/>
      <c r="M75" s="43" t="s">
        <v>256</v>
      </c>
      <c r="N75" s="43" t="s">
        <v>248</v>
      </c>
      <c r="O75" s="43" t="s">
        <v>248</v>
      </c>
      <c r="P75" s="44"/>
      <c r="Q75" s="43" t="s">
        <v>264</v>
      </c>
      <c r="R75" s="43" t="s">
        <v>242</v>
      </c>
      <c r="S75" s="43" t="s">
        <v>265</v>
      </c>
      <c r="T75" s="15"/>
      <c r="U75" s="43" t="s">
        <v>253</v>
      </c>
      <c r="V75" s="51" t="s">
        <v>333</v>
      </c>
      <c r="W75" s="43" t="s">
        <v>262</v>
      </c>
      <c r="X75" s="44"/>
      <c r="Y75" s="49">
        <v>1</v>
      </c>
      <c r="Z75" s="49">
        <v>3</v>
      </c>
      <c r="AA75" s="46"/>
      <c r="AB75" s="47">
        <f t="shared" si="6"/>
        <v>1.25</v>
      </c>
      <c r="AC75" s="47">
        <f>AI75*(AM75*'6. Look Up Tables'!$M$10)</f>
        <v>5.4921838488660111</v>
      </c>
      <c r="AD75" s="48"/>
      <c r="AE75" s="47">
        <f>SUM(AN75/VLOOKUP($AE$3,AWHC,2,FALSE)*'6. Look Up Tables'!$M$9*0.001)</f>
        <v>2.519943177714993</v>
      </c>
      <c r="AF75" s="48"/>
      <c r="AG75" s="50">
        <v>7</v>
      </c>
      <c r="AH75" s="50">
        <v>2.5</v>
      </c>
      <c r="AI75" s="47">
        <f t="shared" si="9"/>
        <v>4.908738521234052</v>
      </c>
      <c r="AJ75" s="47">
        <f t="shared" si="7"/>
        <v>32.832515143106868</v>
      </c>
      <c r="AK75" s="47">
        <f t="shared" si="10"/>
        <v>6.6885850613311559</v>
      </c>
      <c r="AL75" s="47">
        <f t="shared" si="8"/>
        <v>4.5</v>
      </c>
      <c r="AM75" s="47">
        <f t="shared" si="11"/>
        <v>5.5942925306655784</v>
      </c>
      <c r="AN75" s="47">
        <f>SUM(AI75*'6. Look Up Tables'!$M$7*'6. Look Up Tables'!$M$8*AM75)</f>
        <v>21.41951701057744</v>
      </c>
      <c r="AO75" s="46"/>
    </row>
    <row r="76" spans="1:41" x14ac:dyDescent="0.25">
      <c r="A76" s="14"/>
      <c r="B76" s="4" t="s">
        <v>236</v>
      </c>
      <c r="C76" s="15"/>
      <c r="D76" s="43" t="s">
        <v>334</v>
      </c>
      <c r="E76" s="44"/>
      <c r="F76" s="43" t="s">
        <v>122</v>
      </c>
      <c r="G76" s="51" t="s">
        <v>114</v>
      </c>
      <c r="H76" s="51" t="s">
        <v>114</v>
      </c>
      <c r="I76" s="51" t="s">
        <v>122</v>
      </c>
      <c r="J76" s="51" t="s">
        <v>114</v>
      </c>
      <c r="K76" s="51" t="s">
        <v>114</v>
      </c>
      <c r="L76" s="44"/>
      <c r="M76" s="43" t="s">
        <v>256</v>
      </c>
      <c r="N76" s="43" t="s">
        <v>248</v>
      </c>
      <c r="O76" s="43" t="s">
        <v>248</v>
      </c>
      <c r="P76" s="44"/>
      <c r="Q76" s="43" t="s">
        <v>264</v>
      </c>
      <c r="R76" s="43" t="s">
        <v>241</v>
      </c>
      <c r="S76" s="43" t="s">
        <v>265</v>
      </c>
      <c r="T76" s="15"/>
      <c r="U76" s="43" t="s">
        <v>253</v>
      </c>
      <c r="V76" s="43" t="s">
        <v>261</v>
      </c>
      <c r="W76" s="43" t="s">
        <v>262</v>
      </c>
      <c r="X76" s="44"/>
      <c r="Y76" s="49">
        <v>1</v>
      </c>
      <c r="Z76" s="49">
        <v>3</v>
      </c>
      <c r="AA76" s="46"/>
      <c r="AB76" s="47">
        <f t="shared" si="6"/>
        <v>1.25</v>
      </c>
      <c r="AC76" s="47">
        <f>AI76*(AM76*'6. Look Up Tables'!$M$10)</f>
        <v>6.7283322954218248</v>
      </c>
      <c r="AD76" s="48"/>
      <c r="AE76" s="47">
        <f>SUM(AN76/VLOOKUP($AE$3,AWHC,2,FALSE)*'6. Look Up Tables'!$M$9*0.001)</f>
        <v>3.0871171708406013</v>
      </c>
      <c r="AF76" s="48"/>
      <c r="AG76" s="50">
        <v>7</v>
      </c>
      <c r="AH76" s="50">
        <v>2.5</v>
      </c>
      <c r="AI76" s="47">
        <f t="shared" si="9"/>
        <v>4.908738521234052</v>
      </c>
      <c r="AJ76" s="47">
        <f t="shared" si="7"/>
        <v>45.19399960866501</v>
      </c>
      <c r="AK76" s="47">
        <f t="shared" si="10"/>
        <v>9.2068459978396415</v>
      </c>
      <c r="AL76" s="47">
        <f t="shared" si="8"/>
        <v>4.5</v>
      </c>
      <c r="AM76" s="47">
        <f t="shared" si="11"/>
        <v>6.8534229989198208</v>
      </c>
      <c r="AN76" s="47">
        <f>SUM(AI76*'6. Look Up Tables'!$M$7*'6. Look Up Tables'!$M$8*AM76)</f>
        <v>26.240495952145114</v>
      </c>
      <c r="AO76" s="46"/>
    </row>
    <row r="77" spans="1:41" x14ac:dyDescent="0.25">
      <c r="A77" s="14"/>
      <c r="B77" s="4" t="s">
        <v>236</v>
      </c>
      <c r="C77" s="15"/>
      <c r="D77" s="43" t="s">
        <v>335</v>
      </c>
      <c r="E77" s="44"/>
      <c r="F77" s="43" t="s">
        <v>122</v>
      </c>
      <c r="G77" s="51" t="s">
        <v>114</v>
      </c>
      <c r="H77" s="51" t="s">
        <v>114</v>
      </c>
      <c r="I77" s="51" t="s">
        <v>122</v>
      </c>
      <c r="J77" s="51" t="s">
        <v>114</v>
      </c>
      <c r="K77" s="51" t="s">
        <v>114</v>
      </c>
      <c r="L77" s="44"/>
      <c r="M77" s="43" t="s">
        <v>256</v>
      </c>
      <c r="N77" s="43" t="s">
        <v>248</v>
      </c>
      <c r="O77" s="43" t="s">
        <v>240</v>
      </c>
      <c r="P77" s="44"/>
      <c r="Q77" s="43" t="s">
        <v>249</v>
      </c>
      <c r="R77" s="43" t="s">
        <v>318</v>
      </c>
      <c r="S77" s="43" t="s">
        <v>265</v>
      </c>
      <c r="T77" s="15"/>
      <c r="U77" s="43" t="s">
        <v>260</v>
      </c>
      <c r="V77" s="43" t="s">
        <v>333</v>
      </c>
      <c r="W77" s="43" t="s">
        <v>262</v>
      </c>
      <c r="X77" s="44"/>
      <c r="Y77" s="49">
        <v>1</v>
      </c>
      <c r="Z77" s="49">
        <v>2</v>
      </c>
      <c r="AA77" s="46"/>
      <c r="AB77" s="47">
        <f t="shared" si="6"/>
        <v>1.5</v>
      </c>
      <c r="AC77" s="47">
        <f>AI77*(AM77*'6. Look Up Tables'!$M$10)</f>
        <v>6.8021725360857879</v>
      </c>
      <c r="AD77" s="48"/>
      <c r="AE77" s="47">
        <f>SUM(AN77/VLOOKUP($AE$3,AWHC,2,FALSE)*'6. Look Up Tables'!$M$9*0.001)</f>
        <v>3.1209968106746553</v>
      </c>
      <c r="AF77" s="48"/>
      <c r="AG77" s="50">
        <v>6</v>
      </c>
      <c r="AH77" s="50">
        <v>3</v>
      </c>
      <c r="AI77" s="47">
        <f t="shared" si="9"/>
        <v>7.0685834705770345</v>
      </c>
      <c r="AJ77" s="47">
        <f t="shared" si="7"/>
        <v>36.213099743261211</v>
      </c>
      <c r="AK77" s="47">
        <f t="shared" si="10"/>
        <v>5.1231056256176606</v>
      </c>
      <c r="AL77" s="47">
        <f t="shared" si="8"/>
        <v>4.5</v>
      </c>
      <c r="AM77" s="47">
        <f t="shared" si="11"/>
        <v>4.8115528128088307</v>
      </c>
      <c r="AN77" s="47">
        <f>SUM(AI77*'6. Look Up Tables'!$M$7*'6. Look Up Tables'!$M$8*AM77)</f>
        <v>26.528472890734569</v>
      </c>
      <c r="AO77" s="46"/>
    </row>
    <row r="78" spans="1:41" x14ac:dyDescent="0.25">
      <c r="A78" s="14"/>
      <c r="B78" s="4" t="s">
        <v>236</v>
      </c>
      <c r="C78" s="15"/>
      <c r="D78" s="43" t="s">
        <v>336</v>
      </c>
      <c r="E78" s="44"/>
      <c r="F78" s="43" t="s">
        <v>122</v>
      </c>
      <c r="G78" s="51" t="s">
        <v>114</v>
      </c>
      <c r="H78" s="51" t="s">
        <v>114</v>
      </c>
      <c r="I78" s="51" t="s">
        <v>114</v>
      </c>
      <c r="J78" s="51" t="s">
        <v>122</v>
      </c>
      <c r="K78" s="51" t="s">
        <v>114</v>
      </c>
      <c r="L78" s="44"/>
      <c r="M78" s="43" t="s">
        <v>256</v>
      </c>
      <c r="N78" s="43" t="s">
        <v>239</v>
      </c>
      <c r="O78" s="43" t="s">
        <v>248</v>
      </c>
      <c r="P78" s="44"/>
      <c r="Q78" s="43" t="s">
        <v>241</v>
      </c>
      <c r="R78" s="43" t="s">
        <v>249</v>
      </c>
      <c r="S78" s="43" t="s">
        <v>243</v>
      </c>
      <c r="T78" s="15"/>
      <c r="U78" s="43" t="s">
        <v>244</v>
      </c>
      <c r="V78" s="43" t="s">
        <v>245</v>
      </c>
      <c r="W78" s="43" t="s">
        <v>246</v>
      </c>
      <c r="X78" s="44"/>
      <c r="Y78" s="49">
        <v>1</v>
      </c>
      <c r="Z78" s="49">
        <v>2</v>
      </c>
      <c r="AA78" s="46"/>
      <c r="AB78" s="47">
        <f t="shared" si="6"/>
        <v>2.5</v>
      </c>
      <c r="AC78" s="47">
        <f>AI78*(AM78*'6. Look Up Tables'!$M$10)</f>
        <v>19.876671415596221</v>
      </c>
      <c r="AD78" s="48"/>
      <c r="AE78" s="47">
        <f>SUM(AN78/VLOOKUP($AE$3,AWHC,2,FALSE)*'6. Look Up Tables'!$M$9*0.001)</f>
        <v>9.1198845318617927</v>
      </c>
      <c r="AF78" s="48"/>
      <c r="AG78" s="50">
        <v>10</v>
      </c>
      <c r="AH78" s="50">
        <v>5</v>
      </c>
      <c r="AI78" s="47">
        <f t="shared" si="9"/>
        <v>19.634954084936208</v>
      </c>
      <c r="AJ78" s="47">
        <f t="shared" si="7"/>
        <v>100.59194373128115</v>
      </c>
      <c r="AK78" s="47">
        <f t="shared" si="10"/>
        <v>5.1231056256176606</v>
      </c>
      <c r="AL78" s="47">
        <f t="shared" si="8"/>
        <v>5</v>
      </c>
      <c r="AM78" s="47">
        <f t="shared" si="11"/>
        <v>5.0615528128088307</v>
      </c>
      <c r="AN78" s="47">
        <f>SUM(AI78*'6. Look Up Tables'!$M$7*'6. Look Up Tables'!$M$8*AM78)</f>
        <v>77.519018520825256</v>
      </c>
      <c r="AO78" s="46"/>
    </row>
    <row r="79" spans="1:41" x14ac:dyDescent="0.25">
      <c r="A79" s="14"/>
      <c r="B79" s="4" t="s">
        <v>236</v>
      </c>
      <c r="C79" s="15"/>
      <c r="D79" s="43" t="s">
        <v>337</v>
      </c>
      <c r="E79" s="44"/>
      <c r="F79" s="43" t="s">
        <v>122</v>
      </c>
      <c r="G79" s="51" t="s">
        <v>122</v>
      </c>
      <c r="H79" s="51" t="s">
        <v>114</v>
      </c>
      <c r="I79" s="51" t="s">
        <v>122</v>
      </c>
      <c r="J79" s="51" t="s">
        <v>114</v>
      </c>
      <c r="K79" s="51" t="s">
        <v>114</v>
      </c>
      <c r="L79" s="44"/>
      <c r="M79" s="43" t="s">
        <v>239</v>
      </c>
      <c r="N79" s="43" t="s">
        <v>238</v>
      </c>
      <c r="O79" s="43" t="s">
        <v>240</v>
      </c>
      <c r="P79" s="44"/>
      <c r="Q79" s="43" t="s">
        <v>318</v>
      </c>
      <c r="R79" s="43" t="s">
        <v>318</v>
      </c>
      <c r="S79" s="43" t="s">
        <v>259</v>
      </c>
      <c r="T79" s="15"/>
      <c r="U79" s="43" t="s">
        <v>253</v>
      </c>
      <c r="V79" s="43" t="s">
        <v>261</v>
      </c>
      <c r="W79" s="43" t="s">
        <v>246</v>
      </c>
      <c r="X79" s="44"/>
      <c r="Y79" s="49">
        <v>1</v>
      </c>
      <c r="Z79" s="49">
        <v>3</v>
      </c>
      <c r="AA79" s="46"/>
      <c r="AB79" s="47">
        <f t="shared" si="6"/>
        <v>1.5</v>
      </c>
      <c r="AC79" s="47">
        <f>AI79*(AM79*'6. Look Up Tables'!$M$10)</f>
        <v>9.0578448561250493</v>
      </c>
      <c r="AD79" s="48"/>
      <c r="AE79" s="47">
        <f>SUM(AN79/VLOOKUP($AE$3,AWHC,2,FALSE)*'6. Look Up Tables'!$M$9*0.001)</f>
        <v>4.1559523457514924</v>
      </c>
      <c r="AF79" s="48"/>
      <c r="AG79" s="50">
        <v>7</v>
      </c>
      <c r="AH79" s="50">
        <v>3</v>
      </c>
      <c r="AI79" s="47">
        <f t="shared" si="9"/>
        <v>7.0685834705770345</v>
      </c>
      <c r="AJ79" s="47">
        <f t="shared" si="7"/>
        <v>55.235531208365316</v>
      </c>
      <c r="AK79" s="47">
        <f t="shared" si="10"/>
        <v>7.8142291787715479</v>
      </c>
      <c r="AL79" s="47">
        <f t="shared" si="8"/>
        <v>5</v>
      </c>
      <c r="AM79" s="47">
        <f t="shared" si="11"/>
        <v>6.4071145893857739</v>
      </c>
      <c r="AN79" s="47">
        <f>SUM(AI79*'6. Look Up Tables'!$M$7*'6. Look Up Tables'!$M$8*AM79)</f>
        <v>35.32559493888769</v>
      </c>
      <c r="AO79" s="46"/>
    </row>
    <row r="80" spans="1:41" x14ac:dyDescent="0.25">
      <c r="A80" s="14"/>
      <c r="B80" s="4" t="s">
        <v>270</v>
      </c>
      <c r="C80" s="15"/>
      <c r="D80" s="43" t="s">
        <v>338</v>
      </c>
      <c r="E80" s="44"/>
      <c r="F80" s="43" t="s">
        <v>122</v>
      </c>
      <c r="G80" s="51" t="s">
        <v>114</v>
      </c>
      <c r="H80" s="51" t="s">
        <v>114</v>
      </c>
      <c r="I80" s="51" t="s">
        <v>114</v>
      </c>
      <c r="J80" s="51" t="s">
        <v>114</v>
      </c>
      <c r="K80" s="51" t="s">
        <v>114</v>
      </c>
      <c r="L80" s="44"/>
      <c r="M80" s="43" t="s">
        <v>239</v>
      </c>
      <c r="N80" s="43" t="s">
        <v>238</v>
      </c>
      <c r="O80" s="43" t="s">
        <v>240</v>
      </c>
      <c r="P80" s="44"/>
      <c r="Q80" s="43" t="s">
        <v>318</v>
      </c>
      <c r="R80" s="43" t="s">
        <v>318</v>
      </c>
      <c r="S80" s="43" t="s">
        <v>259</v>
      </c>
      <c r="T80" s="15"/>
      <c r="U80" s="43" t="s">
        <v>250</v>
      </c>
      <c r="V80" s="43" t="s">
        <v>261</v>
      </c>
      <c r="W80" s="43" t="s">
        <v>299</v>
      </c>
      <c r="X80" s="44"/>
      <c r="Y80" s="49">
        <v>1</v>
      </c>
      <c r="Z80" s="49">
        <v>4</v>
      </c>
      <c r="AA80" s="46"/>
      <c r="AB80" s="47">
        <f t="shared" si="6"/>
        <v>2</v>
      </c>
      <c r="AC80" s="47">
        <f>AI80*(AM80*'6. Look Up Tables'!$M$10)</f>
        <v>13.610399544065727</v>
      </c>
      <c r="AD80" s="48"/>
      <c r="AE80" s="47">
        <f>SUM(AN80/VLOOKUP($AE$3,AWHC,2,FALSE)*'6. Look Up Tables'!$M$9*0.001)</f>
        <v>6.2447715555125107</v>
      </c>
      <c r="AF80" s="48"/>
      <c r="AG80" s="50">
        <v>8</v>
      </c>
      <c r="AH80" s="50">
        <v>4</v>
      </c>
      <c r="AI80" s="47">
        <f t="shared" si="9"/>
        <v>12.566370614359172</v>
      </c>
      <c r="AJ80" s="47">
        <f t="shared" si="7"/>
        <v>85.838512983220568</v>
      </c>
      <c r="AK80" s="47">
        <f t="shared" si="10"/>
        <v>6.8308118244686948</v>
      </c>
      <c r="AL80" s="47">
        <f t="shared" si="8"/>
        <v>4</v>
      </c>
      <c r="AM80" s="47">
        <f t="shared" si="11"/>
        <v>5.4154059122343474</v>
      </c>
      <c r="AN80" s="47">
        <f>SUM(AI80*'6. Look Up Tables'!$M$7*'6. Look Up Tables'!$M$8*AM80)</f>
        <v>53.080558221856343</v>
      </c>
      <c r="AO80" s="46"/>
    </row>
    <row r="81" spans="1:41" x14ac:dyDescent="0.25">
      <c r="A81" s="14"/>
      <c r="B81" s="4" t="s">
        <v>270</v>
      </c>
      <c r="C81" s="15"/>
      <c r="D81" s="43" t="s">
        <v>339</v>
      </c>
      <c r="E81" s="44"/>
      <c r="F81" s="43" t="s">
        <v>122</v>
      </c>
      <c r="G81" s="51" t="s">
        <v>114</v>
      </c>
      <c r="H81" s="51" t="s">
        <v>114</v>
      </c>
      <c r="I81" s="51" t="s">
        <v>114</v>
      </c>
      <c r="J81" s="51" t="s">
        <v>114</v>
      </c>
      <c r="K81" s="51" t="s">
        <v>114</v>
      </c>
      <c r="L81" s="44"/>
      <c r="M81" s="43" t="s">
        <v>239</v>
      </c>
      <c r="N81" s="43" t="s">
        <v>238</v>
      </c>
      <c r="O81" s="43" t="s">
        <v>240</v>
      </c>
      <c r="P81" s="44"/>
      <c r="Q81" s="43" t="s">
        <v>318</v>
      </c>
      <c r="R81" s="43" t="s">
        <v>318</v>
      </c>
      <c r="S81" s="43" t="s">
        <v>259</v>
      </c>
      <c r="T81" s="15"/>
      <c r="U81" s="43" t="s">
        <v>250</v>
      </c>
      <c r="V81" s="43" t="s">
        <v>261</v>
      </c>
      <c r="W81" s="43" t="s">
        <v>299</v>
      </c>
      <c r="X81" s="44"/>
      <c r="Y81" s="49">
        <v>1</v>
      </c>
      <c r="Z81" s="49">
        <v>4</v>
      </c>
      <c r="AA81" s="46"/>
      <c r="AB81" s="47">
        <f t="shared" si="6"/>
        <v>2</v>
      </c>
      <c r="AC81" s="47">
        <f>AI81*(AM81*'6. Look Up Tables'!$M$10)</f>
        <v>13.610399544065727</v>
      </c>
      <c r="AD81" s="48"/>
      <c r="AE81" s="47">
        <f>SUM(AN81/VLOOKUP($AE$3,AWHC,2,FALSE)*'6. Look Up Tables'!$M$9*0.001)</f>
        <v>6.2447715555125107</v>
      </c>
      <c r="AF81" s="48"/>
      <c r="AG81" s="50">
        <v>8</v>
      </c>
      <c r="AH81" s="50">
        <v>4</v>
      </c>
      <c r="AI81" s="47">
        <f t="shared" si="9"/>
        <v>12.566370614359172</v>
      </c>
      <c r="AJ81" s="47">
        <f t="shared" si="7"/>
        <v>85.838512983220568</v>
      </c>
      <c r="AK81" s="47">
        <f t="shared" si="10"/>
        <v>6.8308118244686948</v>
      </c>
      <c r="AL81" s="47">
        <f t="shared" si="8"/>
        <v>4</v>
      </c>
      <c r="AM81" s="47">
        <f t="shared" si="11"/>
        <v>5.4154059122343474</v>
      </c>
      <c r="AN81" s="47">
        <f>SUM(AI81*'6. Look Up Tables'!$M$7*'6. Look Up Tables'!$M$8*AM81)</f>
        <v>53.080558221856343</v>
      </c>
      <c r="AO81" s="46"/>
    </row>
    <row r="82" spans="1:41" x14ac:dyDescent="0.25">
      <c r="A82" s="14"/>
      <c r="B82" s="4" t="s">
        <v>270</v>
      </c>
      <c r="C82" s="15"/>
      <c r="D82" s="43" t="s">
        <v>340</v>
      </c>
      <c r="E82" s="44"/>
      <c r="F82" s="43" t="s">
        <v>122</v>
      </c>
      <c r="G82" s="51" t="s">
        <v>114</v>
      </c>
      <c r="H82" s="51" t="s">
        <v>114</v>
      </c>
      <c r="I82" s="51" t="s">
        <v>122</v>
      </c>
      <c r="J82" s="51" t="s">
        <v>114</v>
      </c>
      <c r="K82" s="51" t="s">
        <v>114</v>
      </c>
      <c r="L82" s="44"/>
      <c r="M82" s="43" t="s">
        <v>239</v>
      </c>
      <c r="N82" s="43" t="s">
        <v>238</v>
      </c>
      <c r="O82" s="43" t="s">
        <v>240</v>
      </c>
      <c r="P82" s="44"/>
      <c r="Q82" s="43" t="s">
        <v>318</v>
      </c>
      <c r="R82" s="43" t="s">
        <v>318</v>
      </c>
      <c r="S82" s="43" t="s">
        <v>259</v>
      </c>
      <c r="T82" s="15"/>
      <c r="U82" s="43" t="s">
        <v>260</v>
      </c>
      <c r="V82" s="43" t="s">
        <v>266</v>
      </c>
      <c r="W82" s="43" t="s">
        <v>299</v>
      </c>
      <c r="X82" s="44"/>
      <c r="Y82" s="49">
        <v>1</v>
      </c>
      <c r="Z82" s="49">
        <v>4</v>
      </c>
      <c r="AA82" s="46"/>
      <c r="AB82" s="47">
        <f t="shared" si="6"/>
        <v>2</v>
      </c>
      <c r="AC82" s="47">
        <f>AI82*(AM82*'6. Look Up Tables'!$M$10)</f>
        <v>12.054076402358019</v>
      </c>
      <c r="AD82" s="48"/>
      <c r="AE82" s="47">
        <f>SUM(AN82/VLOOKUP($AE$3,AWHC,2,FALSE)*'6. Look Up Tables'!$M$9*0.001)</f>
        <v>5.5306938787289726</v>
      </c>
      <c r="AF82" s="48"/>
      <c r="AG82" s="50">
        <v>10</v>
      </c>
      <c r="AH82" s="50">
        <v>4</v>
      </c>
      <c r="AI82" s="47">
        <f t="shared" si="9"/>
        <v>12.566370614359172</v>
      </c>
      <c r="AJ82" s="47">
        <f t="shared" si="7"/>
        <v>70.275281566143491</v>
      </c>
      <c r="AK82" s="47">
        <f t="shared" si="10"/>
        <v>5.5923292192132443</v>
      </c>
      <c r="AL82" s="47">
        <f t="shared" si="8"/>
        <v>4</v>
      </c>
      <c r="AM82" s="47">
        <f t="shared" si="11"/>
        <v>4.7961646096066222</v>
      </c>
      <c r="AN82" s="47">
        <f>SUM(AI82*'6. Look Up Tables'!$M$7*'6. Look Up Tables'!$M$8*AM82)</f>
        <v>47.010897969196279</v>
      </c>
      <c r="AO82" s="46"/>
    </row>
    <row r="83" spans="1:41" x14ac:dyDescent="0.25">
      <c r="A83" s="14"/>
      <c r="B83" s="4" t="s">
        <v>270</v>
      </c>
      <c r="C83" s="15"/>
      <c r="D83" s="43" t="s">
        <v>341</v>
      </c>
      <c r="E83" s="44"/>
      <c r="F83" s="43" t="s">
        <v>122</v>
      </c>
      <c r="G83" s="51" t="s">
        <v>114</v>
      </c>
      <c r="H83" s="51" t="s">
        <v>114</v>
      </c>
      <c r="I83" s="51" t="s">
        <v>114</v>
      </c>
      <c r="J83" s="51" t="s">
        <v>114</v>
      </c>
      <c r="K83" s="51" t="s">
        <v>114</v>
      </c>
      <c r="L83" s="44"/>
      <c r="M83" s="43" t="s">
        <v>239</v>
      </c>
      <c r="N83" s="43" t="s">
        <v>238</v>
      </c>
      <c r="O83" s="43" t="s">
        <v>240</v>
      </c>
      <c r="P83" s="44"/>
      <c r="Q83" s="43" t="s">
        <v>318</v>
      </c>
      <c r="R83" s="43" t="s">
        <v>318</v>
      </c>
      <c r="S83" s="43" t="s">
        <v>259</v>
      </c>
      <c r="T83" s="15"/>
      <c r="U83" s="43" t="s">
        <v>260</v>
      </c>
      <c r="V83" s="43" t="s">
        <v>273</v>
      </c>
      <c r="W83" s="43" t="s">
        <v>262</v>
      </c>
      <c r="X83" s="44"/>
      <c r="Y83" s="49">
        <v>1</v>
      </c>
      <c r="Z83" s="49">
        <v>4</v>
      </c>
      <c r="AA83" s="46"/>
      <c r="AB83" s="47">
        <f t="shared" si="6"/>
        <v>2.5</v>
      </c>
      <c r="AC83" s="47">
        <f>AI83*(AM83*'6. Look Up Tables'!$M$10)</f>
        <v>29.256081586554949</v>
      </c>
      <c r="AD83" s="48"/>
      <c r="AE83" s="47">
        <f>SUM(AN83/VLOOKUP($AE$3,AWHC,2,FALSE)*'6. Look Up Tables'!$M$9*0.001)</f>
        <v>13.423378610301679</v>
      </c>
      <c r="AF83" s="48"/>
      <c r="AG83" s="50">
        <v>13</v>
      </c>
      <c r="AH83" s="50">
        <v>5</v>
      </c>
      <c r="AI83" s="47">
        <f t="shared" si="9"/>
        <v>19.634954084936208</v>
      </c>
      <c r="AJ83" s="47">
        <f t="shared" si="7"/>
        <v>204.20352248333654</v>
      </c>
      <c r="AK83" s="47">
        <f t="shared" si="10"/>
        <v>10.399999999999999</v>
      </c>
      <c r="AL83" s="47">
        <f t="shared" si="8"/>
        <v>4.5</v>
      </c>
      <c r="AM83" s="47">
        <f t="shared" si="11"/>
        <v>7.4499999999999993</v>
      </c>
      <c r="AN83" s="47">
        <f>SUM(AI83*'6. Look Up Tables'!$M$7*'6. Look Up Tables'!$M$8*AM83)</f>
        <v>114.09871818756429</v>
      </c>
      <c r="AO83" s="46"/>
    </row>
    <row r="84" spans="1:41" x14ac:dyDescent="0.25">
      <c r="A84" s="14"/>
      <c r="B84" s="4" t="s">
        <v>236</v>
      </c>
      <c r="C84" s="15"/>
      <c r="D84" s="43" t="s">
        <v>342</v>
      </c>
      <c r="E84" s="44"/>
      <c r="F84" s="43" t="s">
        <v>122</v>
      </c>
      <c r="G84" s="51" t="s">
        <v>114</v>
      </c>
      <c r="H84" s="51" t="s">
        <v>114</v>
      </c>
      <c r="I84" s="51" t="s">
        <v>114</v>
      </c>
      <c r="J84" s="51" t="s">
        <v>114</v>
      </c>
      <c r="K84" s="51" t="s">
        <v>114</v>
      </c>
      <c r="L84" s="44"/>
      <c r="M84" s="43" t="s">
        <v>328</v>
      </c>
      <c r="N84" s="43" t="s">
        <v>240</v>
      </c>
      <c r="O84" s="43" t="s">
        <v>240</v>
      </c>
      <c r="P84" s="44"/>
      <c r="Q84" s="43" t="s">
        <v>264</v>
      </c>
      <c r="R84" s="43" t="s">
        <v>249</v>
      </c>
      <c r="S84" s="43" t="s">
        <v>265</v>
      </c>
      <c r="T84" s="15"/>
      <c r="U84" s="43" t="s">
        <v>250</v>
      </c>
      <c r="V84" s="43" t="s">
        <v>261</v>
      </c>
      <c r="W84" s="43" t="s">
        <v>299</v>
      </c>
      <c r="X84" s="44"/>
      <c r="Y84" s="49">
        <v>1</v>
      </c>
      <c r="Z84" s="49">
        <v>4</v>
      </c>
      <c r="AA84" s="46"/>
      <c r="AB84" s="47">
        <f t="shared" si="6"/>
        <v>3</v>
      </c>
      <c r="AC84" s="47">
        <f>AI84*(AM84*'6. Look Up Tables'!$M$10)</f>
        <v>32.009591386090335</v>
      </c>
      <c r="AD84" s="48"/>
      <c r="AE84" s="47">
        <f>SUM(AN84/VLOOKUP($AE$3,AWHC,2,FALSE)*'6. Look Up Tables'!$M$9*0.001)</f>
        <v>14.686753694794389</v>
      </c>
      <c r="AF84" s="48"/>
      <c r="AG84" s="50">
        <v>13</v>
      </c>
      <c r="AH84" s="50">
        <v>6</v>
      </c>
      <c r="AI84" s="47">
        <f t="shared" si="9"/>
        <v>28.274333882308138</v>
      </c>
      <c r="AJ84" s="47">
        <f t="shared" si="7"/>
        <v>206.99857833167076</v>
      </c>
      <c r="AK84" s="47">
        <f t="shared" si="10"/>
        <v>7.3210771009956224</v>
      </c>
      <c r="AL84" s="47">
        <f t="shared" si="8"/>
        <v>4</v>
      </c>
      <c r="AM84" s="47">
        <f t="shared" si="11"/>
        <v>5.6605385504978116</v>
      </c>
      <c r="AN84" s="47">
        <f>SUM(AI84*'6. Look Up Tables'!$M$7*'6. Look Up Tables'!$M$8*AM84)</f>
        <v>124.8374064057523</v>
      </c>
      <c r="AO84" s="46"/>
    </row>
    <row r="85" spans="1:41" x14ac:dyDescent="0.25">
      <c r="A85" s="14"/>
      <c r="B85" s="4" t="s">
        <v>236</v>
      </c>
      <c r="C85" s="15"/>
      <c r="D85" s="43" t="s">
        <v>343</v>
      </c>
      <c r="E85" s="44"/>
      <c r="F85" s="43" t="s">
        <v>122</v>
      </c>
      <c r="G85" s="51" t="s">
        <v>114</v>
      </c>
      <c r="H85" s="51" t="s">
        <v>114</v>
      </c>
      <c r="I85" s="51" t="s">
        <v>114</v>
      </c>
      <c r="J85" s="51" t="s">
        <v>114</v>
      </c>
      <c r="K85" s="51" t="s">
        <v>114</v>
      </c>
      <c r="L85" s="44"/>
      <c r="M85" s="43" t="s">
        <v>256</v>
      </c>
      <c r="N85" s="43" t="s">
        <v>248</v>
      </c>
      <c r="O85" s="43" t="s">
        <v>240</v>
      </c>
      <c r="P85" s="44"/>
      <c r="Q85" s="43" t="s">
        <v>264</v>
      </c>
      <c r="R85" s="43" t="s">
        <v>249</v>
      </c>
      <c r="S85" s="43" t="s">
        <v>265</v>
      </c>
      <c r="T85" s="15"/>
      <c r="U85" s="43" t="s">
        <v>250</v>
      </c>
      <c r="V85" s="43" t="s">
        <v>261</v>
      </c>
      <c r="W85" s="43" t="s">
        <v>299</v>
      </c>
      <c r="X85" s="44"/>
      <c r="Y85" s="49">
        <v>1</v>
      </c>
      <c r="Z85" s="49">
        <v>4</v>
      </c>
      <c r="AA85" s="46"/>
      <c r="AB85" s="47">
        <f t="shared" si="6"/>
        <v>2</v>
      </c>
      <c r="AC85" s="47">
        <f>AI85*(AM85*'6. Look Up Tables'!$M$10)</f>
        <v>15.468961325160826</v>
      </c>
      <c r="AD85" s="48"/>
      <c r="AE85" s="47">
        <f>SUM(AN85/VLOOKUP($AE$3,AWHC,2,FALSE)*'6. Look Up Tables'!$M$9*0.001)</f>
        <v>7.0975234315443796</v>
      </c>
      <c r="AF85" s="48"/>
      <c r="AG85" s="50">
        <v>10</v>
      </c>
      <c r="AH85" s="50">
        <v>4</v>
      </c>
      <c r="AI85" s="47">
        <f t="shared" si="9"/>
        <v>12.566370614359172</v>
      </c>
      <c r="AJ85" s="47">
        <f t="shared" si="7"/>
        <v>104.42413079417157</v>
      </c>
      <c r="AK85" s="47">
        <f t="shared" si="10"/>
        <v>8.3098082969835065</v>
      </c>
      <c r="AL85" s="47">
        <f t="shared" si="8"/>
        <v>4</v>
      </c>
      <c r="AM85" s="47">
        <f t="shared" si="11"/>
        <v>6.1549041484917533</v>
      </c>
      <c r="AN85" s="47">
        <f>SUM(AI85*'6. Look Up Tables'!$M$7*'6. Look Up Tables'!$M$8*AM85)</f>
        <v>60.328949168127231</v>
      </c>
      <c r="AO85" s="46"/>
    </row>
    <row r="86" spans="1:41" x14ac:dyDescent="0.25">
      <c r="A86" s="14"/>
      <c r="B86" s="4" t="s">
        <v>236</v>
      </c>
      <c r="C86" s="15"/>
      <c r="D86" s="43" t="s">
        <v>344</v>
      </c>
      <c r="E86" s="44"/>
      <c r="F86" s="43" t="s">
        <v>122</v>
      </c>
      <c r="G86" s="51" t="s">
        <v>114</v>
      </c>
      <c r="H86" s="51" t="s">
        <v>114</v>
      </c>
      <c r="I86" s="51" t="s">
        <v>114</v>
      </c>
      <c r="J86" s="51" t="s">
        <v>114</v>
      </c>
      <c r="K86" s="51" t="s">
        <v>114</v>
      </c>
      <c r="L86" s="44"/>
      <c r="M86" s="43" t="s">
        <v>328</v>
      </c>
      <c r="N86" s="43" t="s">
        <v>240</v>
      </c>
      <c r="O86" s="43" t="s">
        <v>240</v>
      </c>
      <c r="P86" s="44"/>
      <c r="Q86" s="43" t="s">
        <v>264</v>
      </c>
      <c r="R86" s="43" t="s">
        <v>249</v>
      </c>
      <c r="S86" s="43" t="s">
        <v>265</v>
      </c>
      <c r="T86" s="15"/>
      <c r="U86" s="43" t="s">
        <v>250</v>
      </c>
      <c r="V86" s="43" t="s">
        <v>266</v>
      </c>
      <c r="W86" s="43" t="s">
        <v>299</v>
      </c>
      <c r="X86" s="44"/>
      <c r="Y86" s="49">
        <v>1</v>
      </c>
      <c r="Z86" s="49">
        <v>4</v>
      </c>
      <c r="AA86" s="46"/>
      <c r="AB86" s="47">
        <f t="shared" si="6"/>
        <v>3</v>
      </c>
      <c r="AC86" s="47">
        <f>AI86*(AM86*'6. Look Up Tables'!$M$10)</f>
        <v>26.437742186914203</v>
      </c>
      <c r="AD86" s="48"/>
      <c r="AE86" s="47">
        <f>SUM(AN86/VLOOKUP($AE$3,AWHC,2,FALSE)*'6. Look Up Tables'!$M$9*0.001)</f>
        <v>12.130258179878277</v>
      </c>
      <c r="AF86" s="48"/>
      <c r="AG86" s="50">
        <v>14</v>
      </c>
      <c r="AH86" s="50">
        <v>6</v>
      </c>
      <c r="AI86" s="47">
        <f t="shared" si="9"/>
        <v>28.274333882308138</v>
      </c>
      <c r="AJ86" s="47">
        <f t="shared" si="7"/>
        <v>151.28008633990945</v>
      </c>
      <c r="AK86" s="47">
        <f t="shared" si="10"/>
        <v>5.3504385627478452</v>
      </c>
      <c r="AL86" s="47">
        <f t="shared" si="8"/>
        <v>4</v>
      </c>
      <c r="AM86" s="47">
        <f t="shared" si="11"/>
        <v>4.6752192813739226</v>
      </c>
      <c r="AN86" s="47">
        <f>SUM(AI86*'6. Look Up Tables'!$M$7*'6. Look Up Tables'!$M$8*AM86)</f>
        <v>103.10719452896538</v>
      </c>
      <c r="AO86" s="46"/>
    </row>
    <row r="87" spans="1:41" x14ac:dyDescent="0.25">
      <c r="A87" s="14"/>
      <c r="B87" s="4" t="s">
        <v>236</v>
      </c>
      <c r="C87" s="15"/>
      <c r="D87" s="43" t="s">
        <v>345</v>
      </c>
      <c r="E87" s="44"/>
      <c r="F87" s="43" t="s">
        <v>122</v>
      </c>
      <c r="G87" s="51" t="s">
        <v>114</v>
      </c>
      <c r="H87" s="51" t="s">
        <v>114</v>
      </c>
      <c r="I87" s="51" t="s">
        <v>122</v>
      </c>
      <c r="J87" s="51" t="s">
        <v>114</v>
      </c>
      <c r="K87" s="51" t="s">
        <v>122</v>
      </c>
      <c r="L87" s="44"/>
      <c r="M87" s="43" t="s">
        <v>328</v>
      </c>
      <c r="N87" s="43" t="s">
        <v>248</v>
      </c>
      <c r="O87" s="43" t="s">
        <v>239</v>
      </c>
      <c r="P87" s="44"/>
      <c r="Q87" s="43" t="s">
        <v>264</v>
      </c>
      <c r="R87" s="43" t="s">
        <v>241</v>
      </c>
      <c r="S87" s="43" t="s">
        <v>265</v>
      </c>
      <c r="T87" s="15"/>
      <c r="U87" s="43" t="s">
        <v>260</v>
      </c>
      <c r="V87" s="43" t="s">
        <v>266</v>
      </c>
      <c r="W87" s="43" t="s">
        <v>299</v>
      </c>
      <c r="X87" s="44"/>
      <c r="Y87" s="49">
        <v>1</v>
      </c>
      <c r="Z87" s="49">
        <v>4</v>
      </c>
      <c r="AA87" s="46"/>
      <c r="AB87" s="47">
        <f t="shared" si="6"/>
        <v>2.5</v>
      </c>
      <c r="AC87" s="47">
        <f>AI87*(AM87*'6. Look Up Tables'!$M$10)</f>
        <v>17.419558404800462</v>
      </c>
      <c r="AD87" s="48"/>
      <c r="AE87" s="47">
        <f>SUM(AN87/VLOOKUP($AE$3,AWHC,2,FALSE)*'6. Look Up Tables'!$M$9*0.001)</f>
        <v>7.9925032680849153</v>
      </c>
      <c r="AF87" s="48"/>
      <c r="AG87" s="50">
        <v>10</v>
      </c>
      <c r="AH87" s="50">
        <v>5</v>
      </c>
      <c r="AI87" s="47">
        <f t="shared" si="9"/>
        <v>19.634954084936208</v>
      </c>
      <c r="AJ87" s="47">
        <f t="shared" si="7"/>
        <v>95.655767708259745</v>
      </c>
      <c r="AK87" s="47">
        <f t="shared" si="10"/>
        <v>4.8717082451262845</v>
      </c>
      <c r="AL87" s="47">
        <f t="shared" si="8"/>
        <v>4</v>
      </c>
      <c r="AM87" s="47">
        <f t="shared" si="11"/>
        <v>4.4358541225631427</v>
      </c>
      <c r="AN87" s="47">
        <f>SUM(AI87*'6. Look Up Tables'!$M$7*'6. Look Up Tables'!$M$8*AM87)</f>
        <v>67.936277778721788</v>
      </c>
      <c r="AO87" s="46"/>
    </row>
    <row r="88" spans="1:41" x14ac:dyDescent="0.25">
      <c r="A88" s="14"/>
      <c r="B88" s="4" t="s">
        <v>236</v>
      </c>
      <c r="C88" s="15"/>
      <c r="D88" s="43" t="s">
        <v>346</v>
      </c>
      <c r="E88" s="44"/>
      <c r="F88" s="43" t="s">
        <v>122</v>
      </c>
      <c r="G88" s="51" t="s">
        <v>114</v>
      </c>
      <c r="H88" s="51" t="s">
        <v>114</v>
      </c>
      <c r="I88" s="51" t="s">
        <v>114</v>
      </c>
      <c r="J88" s="51" t="s">
        <v>114</v>
      </c>
      <c r="K88" s="51" t="s">
        <v>114</v>
      </c>
      <c r="L88" s="44"/>
      <c r="M88" s="43" t="s">
        <v>328</v>
      </c>
      <c r="N88" s="43" t="s">
        <v>240</v>
      </c>
      <c r="O88" s="43" t="s">
        <v>240</v>
      </c>
      <c r="P88" s="44"/>
      <c r="Q88" s="43" t="s">
        <v>264</v>
      </c>
      <c r="R88" s="43" t="s">
        <v>249</v>
      </c>
      <c r="S88" s="43" t="s">
        <v>265</v>
      </c>
      <c r="T88" s="15"/>
      <c r="U88" s="43" t="s">
        <v>250</v>
      </c>
      <c r="V88" s="43" t="s">
        <v>266</v>
      </c>
      <c r="W88" s="43" t="s">
        <v>299</v>
      </c>
      <c r="X88" s="44"/>
      <c r="Y88" s="49">
        <v>1</v>
      </c>
      <c r="Z88" s="49">
        <v>4</v>
      </c>
      <c r="AA88" s="46"/>
      <c r="AB88" s="47">
        <f t="shared" si="6"/>
        <v>3</v>
      </c>
      <c r="AC88" s="47">
        <f>AI88*(AM88*'6. Look Up Tables'!$M$10)</f>
        <v>25.084164102912663</v>
      </c>
      <c r="AD88" s="48"/>
      <c r="AE88" s="47">
        <f>SUM(AN88/VLOOKUP($AE$3,AWHC,2,FALSE)*'6. Look Up Tables'!$M$9*0.001)</f>
        <v>11.509204706042278</v>
      </c>
      <c r="AF88" s="48"/>
      <c r="AG88" s="50">
        <v>12</v>
      </c>
      <c r="AH88" s="50">
        <v>6</v>
      </c>
      <c r="AI88" s="47">
        <f t="shared" si="9"/>
        <v>28.274333882308138</v>
      </c>
      <c r="AJ88" s="47">
        <f t="shared" si="7"/>
        <v>137.74430549989404</v>
      </c>
      <c r="AK88" s="47">
        <f t="shared" si="10"/>
        <v>4.8717082451262854</v>
      </c>
      <c r="AL88" s="47">
        <f t="shared" si="8"/>
        <v>4</v>
      </c>
      <c r="AM88" s="47">
        <f t="shared" si="11"/>
        <v>4.4358541225631427</v>
      </c>
      <c r="AN88" s="47">
        <f>SUM(AI88*'6. Look Up Tables'!$M$7*'6. Look Up Tables'!$M$8*AM88)</f>
        <v>97.828240001359376</v>
      </c>
      <c r="AO88" s="46"/>
    </row>
    <row r="89" spans="1:41" x14ac:dyDescent="0.25">
      <c r="A89" s="14"/>
      <c r="B89" s="4" t="s">
        <v>270</v>
      </c>
      <c r="C89" s="15"/>
      <c r="D89" s="43" t="s">
        <v>347</v>
      </c>
      <c r="E89" s="44"/>
      <c r="F89" s="43" t="s">
        <v>122</v>
      </c>
      <c r="G89" s="51" t="s">
        <v>114</v>
      </c>
      <c r="H89" s="51" t="s">
        <v>114</v>
      </c>
      <c r="I89" s="51" t="s">
        <v>114</v>
      </c>
      <c r="J89" s="51" t="s">
        <v>114</v>
      </c>
      <c r="K89" s="51" t="s">
        <v>114</v>
      </c>
      <c r="L89" s="44"/>
      <c r="M89" s="43" t="s">
        <v>328</v>
      </c>
      <c r="N89" s="43" t="s">
        <v>240</v>
      </c>
      <c r="O89" s="43" t="s">
        <v>240</v>
      </c>
      <c r="P89" s="44"/>
      <c r="Q89" s="43" t="s">
        <v>264</v>
      </c>
      <c r="R89" s="43" t="s">
        <v>249</v>
      </c>
      <c r="S89" s="43" t="s">
        <v>265</v>
      </c>
      <c r="T89" s="15"/>
      <c r="U89" s="43" t="s">
        <v>250</v>
      </c>
      <c r="V89" s="43" t="s">
        <v>266</v>
      </c>
      <c r="W89" s="43" t="s">
        <v>299</v>
      </c>
      <c r="X89" s="44"/>
      <c r="Y89" s="49">
        <v>1</v>
      </c>
      <c r="Z89" s="49">
        <v>4</v>
      </c>
      <c r="AA89" s="46"/>
      <c r="AB89" s="47">
        <f t="shared" si="6"/>
        <v>3</v>
      </c>
      <c r="AC89" s="47">
        <f>AI89*(AM89*'6. Look Up Tables'!$M$10)</f>
        <v>25.084164102912663</v>
      </c>
      <c r="AD89" s="48"/>
      <c r="AE89" s="47">
        <f>SUM(AN89/VLOOKUP($AE$3,AWHC,2,FALSE)*'6. Look Up Tables'!$M$9*0.001)</f>
        <v>11.509204706042278</v>
      </c>
      <c r="AF89" s="48"/>
      <c r="AG89" s="50">
        <v>12</v>
      </c>
      <c r="AH89" s="50">
        <v>6</v>
      </c>
      <c r="AI89" s="47">
        <f t="shared" si="9"/>
        <v>28.274333882308138</v>
      </c>
      <c r="AJ89" s="47">
        <f t="shared" si="7"/>
        <v>137.74430549989404</v>
      </c>
      <c r="AK89" s="47">
        <f t="shared" si="10"/>
        <v>4.8717082451262854</v>
      </c>
      <c r="AL89" s="47">
        <f t="shared" si="8"/>
        <v>4</v>
      </c>
      <c r="AM89" s="47">
        <f t="shared" si="11"/>
        <v>4.4358541225631427</v>
      </c>
      <c r="AN89" s="47">
        <f>SUM(AI89*'6. Look Up Tables'!$M$7*'6. Look Up Tables'!$M$8*AM89)</f>
        <v>97.828240001359376</v>
      </c>
      <c r="AO89" s="46"/>
    </row>
    <row r="90" spans="1:41" x14ac:dyDescent="0.25">
      <c r="A90" s="14"/>
      <c r="B90" s="4" t="s">
        <v>268</v>
      </c>
      <c r="C90" s="15"/>
      <c r="D90" s="43" t="s">
        <v>348</v>
      </c>
      <c r="E90" s="44"/>
      <c r="F90" s="43" t="s">
        <v>122</v>
      </c>
      <c r="G90" s="51" t="s">
        <v>114</v>
      </c>
      <c r="H90" s="51" t="s">
        <v>114</v>
      </c>
      <c r="I90" s="51" t="s">
        <v>114</v>
      </c>
      <c r="J90" s="51" t="s">
        <v>114</v>
      </c>
      <c r="K90" s="51" t="s">
        <v>122</v>
      </c>
      <c r="L90" s="44"/>
      <c r="M90" s="43" t="s">
        <v>328</v>
      </c>
      <c r="N90" s="43" t="s">
        <v>240</v>
      </c>
      <c r="O90" s="43" t="s">
        <v>240</v>
      </c>
      <c r="P90" s="44"/>
      <c r="Q90" s="43" t="s">
        <v>264</v>
      </c>
      <c r="R90" s="43" t="s">
        <v>249</v>
      </c>
      <c r="S90" s="43" t="s">
        <v>265</v>
      </c>
      <c r="T90" s="15"/>
      <c r="U90" s="43" t="s">
        <v>260</v>
      </c>
      <c r="V90" s="43" t="s">
        <v>273</v>
      </c>
      <c r="W90" s="43" t="s">
        <v>246</v>
      </c>
      <c r="X90" s="44"/>
      <c r="Y90" s="49">
        <v>3</v>
      </c>
      <c r="Z90" s="49">
        <v>4</v>
      </c>
      <c r="AA90" s="46"/>
      <c r="AB90" s="47">
        <f t="shared" si="6"/>
        <v>1.5</v>
      </c>
      <c r="AC90" s="47">
        <f>AI90*(AM90*'6. Look Up Tables'!$M$10)</f>
        <v>12.016591899980959</v>
      </c>
      <c r="AD90" s="48"/>
      <c r="AE90" s="47">
        <f>SUM(AN90/VLOOKUP($AE$3,AWHC,2,FALSE)*'6. Look Up Tables'!$M$9*0.001)</f>
        <v>5.5134951070500868</v>
      </c>
      <c r="AF90" s="48"/>
      <c r="AG90" s="50">
        <v>9</v>
      </c>
      <c r="AH90" s="50">
        <v>3</v>
      </c>
      <c r="AI90" s="47">
        <f t="shared" si="9"/>
        <v>7.0685834705770345</v>
      </c>
      <c r="AJ90" s="47">
        <f t="shared" si="7"/>
        <v>84.823001646924411</v>
      </c>
      <c r="AK90" s="47">
        <f t="shared" si="10"/>
        <v>12</v>
      </c>
      <c r="AL90" s="47">
        <f t="shared" si="8"/>
        <v>5</v>
      </c>
      <c r="AM90" s="47">
        <f t="shared" si="11"/>
        <v>8.5</v>
      </c>
      <c r="AN90" s="47">
        <f>SUM(AI90*'6. Look Up Tables'!$M$7*'6. Look Up Tables'!$M$8*AM90)</f>
        <v>46.86470840992574</v>
      </c>
      <c r="AO90" s="46"/>
    </row>
    <row r="91" spans="1:41" x14ac:dyDescent="0.25">
      <c r="A91" s="14"/>
      <c r="B91" s="4" t="s">
        <v>268</v>
      </c>
      <c r="C91" s="15"/>
      <c r="D91" s="43" t="s">
        <v>349</v>
      </c>
      <c r="E91" s="44"/>
      <c r="F91" s="43" t="s">
        <v>122</v>
      </c>
      <c r="G91" s="51" t="s">
        <v>114</v>
      </c>
      <c r="H91" s="51" t="s">
        <v>114</v>
      </c>
      <c r="I91" s="51" t="s">
        <v>114</v>
      </c>
      <c r="J91" s="51" t="s">
        <v>114</v>
      </c>
      <c r="K91" s="51" t="s">
        <v>122</v>
      </c>
      <c r="L91" s="44"/>
      <c r="M91" s="43" t="s">
        <v>328</v>
      </c>
      <c r="N91" s="43" t="s">
        <v>240</v>
      </c>
      <c r="O91" s="43" t="s">
        <v>240</v>
      </c>
      <c r="P91" s="44"/>
      <c r="Q91" s="43" t="s">
        <v>264</v>
      </c>
      <c r="R91" s="43" t="s">
        <v>249</v>
      </c>
      <c r="S91" s="43" t="s">
        <v>265</v>
      </c>
      <c r="T91" s="15"/>
      <c r="U91" s="43" t="s">
        <v>260</v>
      </c>
      <c r="V91" s="43" t="s">
        <v>273</v>
      </c>
      <c r="W91" s="43" t="s">
        <v>246</v>
      </c>
      <c r="X91" s="44"/>
      <c r="Y91" s="49">
        <v>3</v>
      </c>
      <c r="Z91" s="49">
        <v>4</v>
      </c>
      <c r="AA91" s="46"/>
      <c r="AB91" s="47">
        <f t="shared" si="6"/>
        <v>1.5</v>
      </c>
      <c r="AC91" s="47">
        <f>AI91*(AM91*'6. Look Up Tables'!$M$10)</f>
        <v>12.016591899980959</v>
      </c>
      <c r="AD91" s="48"/>
      <c r="AE91" s="47">
        <f>SUM(AN91/VLOOKUP($AE$3,AWHC,2,FALSE)*'6. Look Up Tables'!$M$9*0.001)</f>
        <v>5.5134951070500868</v>
      </c>
      <c r="AF91" s="48"/>
      <c r="AG91" s="50">
        <v>9</v>
      </c>
      <c r="AH91" s="50">
        <v>3</v>
      </c>
      <c r="AI91" s="47">
        <f t="shared" si="9"/>
        <v>7.0685834705770345</v>
      </c>
      <c r="AJ91" s="47">
        <f t="shared" si="7"/>
        <v>84.823001646924411</v>
      </c>
      <c r="AK91" s="47">
        <f t="shared" si="10"/>
        <v>12</v>
      </c>
      <c r="AL91" s="47">
        <f t="shared" si="8"/>
        <v>5</v>
      </c>
      <c r="AM91" s="47">
        <f t="shared" si="11"/>
        <v>8.5</v>
      </c>
      <c r="AN91" s="47">
        <f>SUM(AI91*'6. Look Up Tables'!$M$7*'6. Look Up Tables'!$M$8*AM91)</f>
        <v>46.86470840992574</v>
      </c>
      <c r="AO91" s="46"/>
    </row>
    <row r="92" spans="1:41" x14ac:dyDescent="0.25">
      <c r="A92" s="14"/>
      <c r="B92" s="4" t="s">
        <v>268</v>
      </c>
      <c r="C92" s="15"/>
      <c r="D92" s="43" t="s">
        <v>350</v>
      </c>
      <c r="E92" s="44"/>
      <c r="F92" s="43" t="s">
        <v>122</v>
      </c>
      <c r="G92" s="51" t="s">
        <v>114</v>
      </c>
      <c r="H92" s="51" t="s">
        <v>114</v>
      </c>
      <c r="I92" s="51" t="s">
        <v>114</v>
      </c>
      <c r="J92" s="51" t="s">
        <v>114</v>
      </c>
      <c r="K92" s="51" t="s">
        <v>122</v>
      </c>
      <c r="L92" s="44"/>
      <c r="M92" s="43" t="s">
        <v>328</v>
      </c>
      <c r="N92" s="43" t="s">
        <v>240</v>
      </c>
      <c r="O92" s="43" t="s">
        <v>240</v>
      </c>
      <c r="P92" s="44"/>
      <c r="Q92" s="43" t="s">
        <v>264</v>
      </c>
      <c r="R92" s="43" t="s">
        <v>249</v>
      </c>
      <c r="S92" s="43" t="s">
        <v>265</v>
      </c>
      <c r="T92" s="15"/>
      <c r="U92" s="43" t="s">
        <v>260</v>
      </c>
      <c r="V92" s="43" t="s">
        <v>273</v>
      </c>
      <c r="W92" s="43" t="s">
        <v>246</v>
      </c>
      <c r="X92" s="44"/>
      <c r="Y92" s="49">
        <v>3</v>
      </c>
      <c r="Z92" s="49">
        <v>4</v>
      </c>
      <c r="AA92" s="46"/>
      <c r="AB92" s="47">
        <f t="shared" si="6"/>
        <v>1.5</v>
      </c>
      <c r="AC92" s="47">
        <f>AI92*(AM92*'6. Look Up Tables'!$M$10)</f>
        <v>12.959069696057899</v>
      </c>
      <c r="AD92" s="48"/>
      <c r="AE92" s="47">
        <f>SUM(AN92/VLOOKUP($AE$3,AWHC,2,FALSE)*'6. Look Up Tables'!$M$9*0.001)</f>
        <v>5.9459260958383293</v>
      </c>
      <c r="AF92" s="48"/>
      <c r="AG92" s="50">
        <v>10</v>
      </c>
      <c r="AH92" s="50">
        <v>3</v>
      </c>
      <c r="AI92" s="47">
        <f t="shared" si="9"/>
        <v>7.0685834705770345</v>
      </c>
      <c r="AJ92" s="47">
        <f t="shared" si="7"/>
        <v>94.247779607693801</v>
      </c>
      <c r="AK92" s="47">
        <f t="shared" si="10"/>
        <v>13.333333333333334</v>
      </c>
      <c r="AL92" s="47">
        <f t="shared" si="8"/>
        <v>5</v>
      </c>
      <c r="AM92" s="47">
        <f t="shared" si="11"/>
        <v>9.1666666666666679</v>
      </c>
      <c r="AN92" s="47">
        <f>SUM(AI92*'6. Look Up Tables'!$M$7*'6. Look Up Tables'!$M$8*AM92)</f>
        <v>50.5403718146258</v>
      </c>
      <c r="AO92" s="46"/>
    </row>
    <row r="93" spans="1:41" x14ac:dyDescent="0.25">
      <c r="A93" s="14"/>
      <c r="B93" s="4" t="s">
        <v>236</v>
      </c>
      <c r="C93" s="15"/>
      <c r="D93" s="43" t="s">
        <v>351</v>
      </c>
      <c r="E93" s="44"/>
      <c r="F93" s="43" t="s">
        <v>122</v>
      </c>
      <c r="G93" s="51" t="s">
        <v>114</v>
      </c>
      <c r="H93" s="51" t="s">
        <v>114</v>
      </c>
      <c r="I93" s="51" t="s">
        <v>114</v>
      </c>
      <c r="J93" s="51" t="s">
        <v>114</v>
      </c>
      <c r="K93" s="51" t="s">
        <v>122</v>
      </c>
      <c r="L93" s="44"/>
      <c r="M93" s="43" t="s">
        <v>328</v>
      </c>
      <c r="N93" s="43" t="s">
        <v>240</v>
      </c>
      <c r="O93" s="43" t="s">
        <v>240</v>
      </c>
      <c r="P93" s="44"/>
      <c r="Q93" s="43" t="s">
        <v>264</v>
      </c>
      <c r="R93" s="43" t="s">
        <v>249</v>
      </c>
      <c r="S93" s="43" t="s">
        <v>265</v>
      </c>
      <c r="T93" s="15"/>
      <c r="U93" s="43" t="s">
        <v>250</v>
      </c>
      <c r="V93" s="54" t="s">
        <v>273</v>
      </c>
      <c r="W93" s="43" t="s">
        <v>299</v>
      </c>
      <c r="X93" s="44"/>
      <c r="Y93" s="49">
        <v>4</v>
      </c>
      <c r="Z93" s="49">
        <v>5</v>
      </c>
      <c r="AA93" s="46"/>
      <c r="AB93" s="47">
        <f t="shared" si="6"/>
        <v>2.5</v>
      </c>
      <c r="AC93" s="47">
        <f>AI93*(AM93*'6. Look Up Tables'!$M$10)</f>
        <v>23.561944901923454</v>
      </c>
      <c r="AD93" s="48"/>
      <c r="AE93" s="47">
        <f>SUM(AN93/VLOOKUP($AE$3,AWHC,2,FALSE)*'6. Look Up Tables'!$M$9*0.001)</f>
        <v>10.810774719706053</v>
      </c>
      <c r="AF93" s="48"/>
      <c r="AG93" s="50">
        <v>10</v>
      </c>
      <c r="AH93" s="50">
        <v>5</v>
      </c>
      <c r="AI93" s="47">
        <f t="shared" si="9"/>
        <v>19.634954084936208</v>
      </c>
      <c r="AJ93" s="47">
        <f t="shared" si="7"/>
        <v>157.07963267948966</v>
      </c>
      <c r="AK93" s="47">
        <f t="shared" si="10"/>
        <v>8</v>
      </c>
      <c r="AL93" s="47">
        <f t="shared" si="8"/>
        <v>4</v>
      </c>
      <c r="AM93" s="47">
        <f t="shared" si="11"/>
        <v>6</v>
      </c>
      <c r="AN93" s="47">
        <f>SUM(AI93*'6. Look Up Tables'!$M$7*'6. Look Up Tables'!$M$8*AM93)</f>
        <v>91.89158511750145</v>
      </c>
      <c r="AO93" s="46"/>
    </row>
    <row r="94" spans="1:41" x14ac:dyDescent="0.25">
      <c r="A94" s="14"/>
      <c r="B94" s="4" t="s">
        <v>236</v>
      </c>
      <c r="C94" s="15"/>
      <c r="D94" s="43" t="s">
        <v>352</v>
      </c>
      <c r="E94" s="44"/>
      <c r="F94" s="43" t="s">
        <v>122</v>
      </c>
      <c r="G94" s="51" t="s">
        <v>114</v>
      </c>
      <c r="H94" s="51" t="s">
        <v>114</v>
      </c>
      <c r="I94" s="51" t="s">
        <v>114</v>
      </c>
      <c r="J94" s="51" t="s">
        <v>114</v>
      </c>
      <c r="K94" s="51" t="s">
        <v>114</v>
      </c>
      <c r="L94" s="44"/>
      <c r="M94" s="43" t="s">
        <v>328</v>
      </c>
      <c r="N94" s="43" t="s">
        <v>240</v>
      </c>
      <c r="O94" s="43" t="s">
        <v>240</v>
      </c>
      <c r="P94" s="44"/>
      <c r="Q94" s="43" t="s">
        <v>264</v>
      </c>
      <c r="R94" s="43" t="s">
        <v>249</v>
      </c>
      <c r="S94" s="43" t="s">
        <v>265</v>
      </c>
      <c r="T94" s="15"/>
      <c r="U94" s="43" t="s">
        <v>250</v>
      </c>
      <c r="V94" s="43" t="s">
        <v>297</v>
      </c>
      <c r="W94" s="43" t="s">
        <v>299</v>
      </c>
      <c r="X94" s="44"/>
      <c r="Y94" s="49">
        <v>3</v>
      </c>
      <c r="Z94" s="49">
        <v>4</v>
      </c>
      <c r="AA94" s="46"/>
      <c r="AB94" s="47">
        <f t="shared" si="6"/>
        <v>3</v>
      </c>
      <c r="AC94" s="47">
        <f>AI94*(AM94*'6. Look Up Tables'!$M$10)</f>
        <v>23.761589812677766</v>
      </c>
      <c r="AD94" s="48"/>
      <c r="AE94" s="47">
        <f>SUM(AN94/VLOOKUP($AE$3,AWHC,2,FALSE)*'6. Look Up Tables'!$M$9*0.001)</f>
        <v>10.902376502287446</v>
      </c>
      <c r="AF94" s="48"/>
      <c r="AG94" s="50">
        <v>10</v>
      </c>
      <c r="AH94" s="50">
        <v>6</v>
      </c>
      <c r="AI94" s="47">
        <f t="shared" si="9"/>
        <v>28.274333882308138</v>
      </c>
      <c r="AJ94" s="47">
        <f t="shared" si="7"/>
        <v>124.51856259754508</v>
      </c>
      <c r="AK94" s="47">
        <f t="shared" si="10"/>
        <v>4.4039432764659772</v>
      </c>
      <c r="AL94" s="47">
        <f t="shared" si="8"/>
        <v>4</v>
      </c>
      <c r="AM94" s="47">
        <f t="shared" si="11"/>
        <v>4.2019716382329886</v>
      </c>
      <c r="AN94" s="47">
        <f>SUM(AI94*'6. Look Up Tables'!$M$7*'6. Look Up Tables'!$M$8*AM94)</f>
        <v>92.670200269443285</v>
      </c>
      <c r="AO94" s="46"/>
    </row>
    <row r="95" spans="1:41" x14ac:dyDescent="0.25">
      <c r="A95" s="14"/>
      <c r="B95" s="4" t="s">
        <v>268</v>
      </c>
      <c r="C95" s="15"/>
      <c r="D95" s="43" t="s">
        <v>353</v>
      </c>
      <c r="E95" s="44"/>
      <c r="F95" s="43" t="s">
        <v>122</v>
      </c>
      <c r="G95" s="51" t="s">
        <v>114</v>
      </c>
      <c r="H95" s="51" t="s">
        <v>114</v>
      </c>
      <c r="I95" s="51" t="s">
        <v>114</v>
      </c>
      <c r="J95" s="51" t="s">
        <v>114</v>
      </c>
      <c r="K95" s="51" t="s">
        <v>122</v>
      </c>
      <c r="L95" s="44"/>
      <c r="M95" s="43" t="s">
        <v>328</v>
      </c>
      <c r="N95" s="43" t="s">
        <v>240</v>
      </c>
      <c r="O95" s="43" t="s">
        <v>240</v>
      </c>
      <c r="P95" s="44"/>
      <c r="Q95" s="43" t="s">
        <v>264</v>
      </c>
      <c r="R95" s="43" t="s">
        <v>249</v>
      </c>
      <c r="S95" s="43" t="s">
        <v>265</v>
      </c>
      <c r="T95" s="15"/>
      <c r="U95" s="43" t="s">
        <v>260</v>
      </c>
      <c r="V95" s="43" t="s">
        <v>273</v>
      </c>
      <c r="W95" s="43" t="s">
        <v>246</v>
      </c>
      <c r="X95" s="44"/>
      <c r="Y95" s="49">
        <v>3</v>
      </c>
      <c r="Z95" s="49">
        <v>4</v>
      </c>
      <c r="AA95" s="46"/>
      <c r="AB95" s="47">
        <f t="shared" si="6"/>
        <v>1.5</v>
      </c>
      <c r="AC95" s="47">
        <f>AI95*(AM95*'6. Look Up Tables'!$M$10)</f>
        <v>12.959069696057899</v>
      </c>
      <c r="AD95" s="48"/>
      <c r="AE95" s="47">
        <f>SUM(AN95/VLOOKUP($AE$3,AWHC,2,FALSE)*'6. Look Up Tables'!$M$9*0.001)</f>
        <v>5.9459260958383293</v>
      </c>
      <c r="AF95" s="48"/>
      <c r="AG95" s="50">
        <v>10</v>
      </c>
      <c r="AH95" s="50">
        <v>3</v>
      </c>
      <c r="AI95" s="47">
        <f t="shared" si="9"/>
        <v>7.0685834705770345</v>
      </c>
      <c r="AJ95" s="47">
        <f t="shared" si="7"/>
        <v>94.247779607693801</v>
      </c>
      <c r="AK95" s="47">
        <f t="shared" si="10"/>
        <v>13.333333333333334</v>
      </c>
      <c r="AL95" s="47">
        <f t="shared" si="8"/>
        <v>5</v>
      </c>
      <c r="AM95" s="47">
        <f t="shared" si="11"/>
        <v>9.1666666666666679</v>
      </c>
      <c r="AN95" s="47">
        <f>SUM(AI95*'6. Look Up Tables'!$M$7*'6. Look Up Tables'!$M$8*AM95)</f>
        <v>50.5403718146258</v>
      </c>
      <c r="AO95" s="46"/>
    </row>
    <row r="96" spans="1:41" x14ac:dyDescent="0.25">
      <c r="A96" s="14"/>
      <c r="B96" s="4" t="s">
        <v>268</v>
      </c>
      <c r="C96" s="15"/>
      <c r="D96" s="43" t="s">
        <v>354</v>
      </c>
      <c r="E96" s="44"/>
      <c r="F96" s="43" t="s">
        <v>122</v>
      </c>
      <c r="G96" s="51" t="s">
        <v>114</v>
      </c>
      <c r="H96" s="51" t="s">
        <v>114</v>
      </c>
      <c r="I96" s="51" t="s">
        <v>122</v>
      </c>
      <c r="J96" s="51" t="s">
        <v>114</v>
      </c>
      <c r="K96" s="51" t="s">
        <v>122</v>
      </c>
      <c r="L96" s="44"/>
      <c r="M96" s="43" t="s">
        <v>328</v>
      </c>
      <c r="N96" s="43" t="s">
        <v>240</v>
      </c>
      <c r="O96" s="43" t="s">
        <v>240</v>
      </c>
      <c r="P96" s="44"/>
      <c r="Q96" s="43" t="s">
        <v>264</v>
      </c>
      <c r="R96" s="43" t="s">
        <v>249</v>
      </c>
      <c r="S96" s="43" t="s">
        <v>265</v>
      </c>
      <c r="T96" s="15"/>
      <c r="U96" s="43" t="s">
        <v>253</v>
      </c>
      <c r="V96" s="43" t="s">
        <v>304</v>
      </c>
      <c r="W96" s="43" t="s">
        <v>299</v>
      </c>
      <c r="X96" s="44"/>
      <c r="Y96" s="49">
        <v>3</v>
      </c>
      <c r="Z96" s="49">
        <v>4</v>
      </c>
      <c r="AA96" s="46"/>
      <c r="AB96" s="47">
        <f t="shared" si="6"/>
        <v>2</v>
      </c>
      <c r="AC96" s="47">
        <f>AI96*(AM96*'6. Look Up Tables'!$M$10)</f>
        <v>10.053096491487338</v>
      </c>
      <c r="AD96" s="48"/>
      <c r="AE96" s="47">
        <f>SUM(AN96/VLOOKUP($AE$3,AWHC,2,FALSE)*'6. Look Up Tables'!$M$9*0.001)</f>
        <v>4.6125972137412505</v>
      </c>
      <c r="AF96" s="48"/>
      <c r="AG96" s="50">
        <v>4</v>
      </c>
      <c r="AH96" s="50">
        <v>4</v>
      </c>
      <c r="AI96" s="47">
        <f t="shared" si="9"/>
        <v>12.566370614359172</v>
      </c>
      <c r="AJ96" s="47">
        <f t="shared" si="7"/>
        <v>50.26548245743669</v>
      </c>
      <c r="AK96" s="47">
        <f t="shared" si="10"/>
        <v>4</v>
      </c>
      <c r="AL96" s="47">
        <f t="shared" si="8"/>
        <v>4</v>
      </c>
      <c r="AM96" s="47">
        <f t="shared" si="11"/>
        <v>4</v>
      </c>
      <c r="AN96" s="47">
        <f>SUM(AI96*'6. Look Up Tables'!$M$7*'6. Look Up Tables'!$M$8*AM96)</f>
        <v>39.207076316800624</v>
      </c>
      <c r="AO96" s="46"/>
    </row>
    <row r="97" spans="1:41" x14ac:dyDescent="0.25">
      <c r="A97" s="14"/>
      <c r="B97" s="4" t="s">
        <v>236</v>
      </c>
      <c r="C97" s="15"/>
      <c r="D97" s="43" t="s">
        <v>126</v>
      </c>
      <c r="E97" s="44"/>
      <c r="F97" s="43" t="s">
        <v>122</v>
      </c>
      <c r="G97" s="51" t="s">
        <v>114</v>
      </c>
      <c r="H97" s="51" t="s">
        <v>114</v>
      </c>
      <c r="I97" s="51" t="s">
        <v>114</v>
      </c>
      <c r="J97" s="51" t="s">
        <v>114</v>
      </c>
      <c r="K97" s="51" t="s">
        <v>114</v>
      </c>
      <c r="L97" s="44"/>
      <c r="M97" s="43" t="s">
        <v>328</v>
      </c>
      <c r="N97" s="43" t="s">
        <v>240</v>
      </c>
      <c r="O97" s="43" t="s">
        <v>239</v>
      </c>
      <c r="P97" s="44"/>
      <c r="Q97" s="43" t="s">
        <v>264</v>
      </c>
      <c r="R97" s="43" t="s">
        <v>249</v>
      </c>
      <c r="S97" s="43" t="s">
        <v>265</v>
      </c>
      <c r="T97" s="15"/>
      <c r="U97" s="43" t="s">
        <v>250</v>
      </c>
      <c r="V97" s="43" t="s">
        <v>297</v>
      </c>
      <c r="W97" s="43" t="s">
        <v>299</v>
      </c>
      <c r="X97" s="44"/>
      <c r="Y97" s="49">
        <v>4</v>
      </c>
      <c r="Z97" s="49">
        <v>5</v>
      </c>
      <c r="AA97" s="46"/>
      <c r="AB97" s="47">
        <f t="shared" si="6"/>
        <v>3</v>
      </c>
      <c r="AC97" s="47">
        <f>AI97*(AM97*'6. Look Up Tables'!$M$10)</f>
        <v>23.761589812677766</v>
      </c>
      <c r="AD97" s="48"/>
      <c r="AE97" s="47">
        <f>SUM(AN97/VLOOKUP($AE$3,AWHC,2,FALSE)*'6. Look Up Tables'!$M$9*0.001)</f>
        <v>10.902376502287446</v>
      </c>
      <c r="AF97" s="48"/>
      <c r="AG97" s="50">
        <v>10</v>
      </c>
      <c r="AH97" s="50">
        <v>6</v>
      </c>
      <c r="AI97" s="47">
        <f t="shared" si="9"/>
        <v>28.274333882308138</v>
      </c>
      <c r="AJ97" s="47">
        <f t="shared" si="7"/>
        <v>124.51856259754508</v>
      </c>
      <c r="AK97" s="47">
        <f t="shared" si="10"/>
        <v>4.4039432764659772</v>
      </c>
      <c r="AL97" s="47">
        <f t="shared" si="8"/>
        <v>4</v>
      </c>
      <c r="AM97" s="47">
        <f t="shared" si="11"/>
        <v>4.2019716382329886</v>
      </c>
      <c r="AN97" s="47">
        <f>SUM(AI97*'6. Look Up Tables'!$M$7*'6. Look Up Tables'!$M$8*AM97)</f>
        <v>92.670200269443285</v>
      </c>
      <c r="AO97" s="46"/>
    </row>
    <row r="98" spans="1:41" x14ac:dyDescent="0.25">
      <c r="A98" s="14"/>
      <c r="B98" s="4" t="s">
        <v>236</v>
      </c>
      <c r="C98" s="15"/>
      <c r="D98" s="43" t="s">
        <v>355</v>
      </c>
      <c r="E98" s="44"/>
      <c r="F98" s="43" t="s">
        <v>122</v>
      </c>
      <c r="G98" s="51" t="s">
        <v>114</v>
      </c>
      <c r="H98" s="51" t="s">
        <v>114</v>
      </c>
      <c r="I98" s="51" t="s">
        <v>122</v>
      </c>
      <c r="J98" s="51" t="s">
        <v>114</v>
      </c>
      <c r="K98" s="51" t="s">
        <v>114</v>
      </c>
      <c r="L98" s="44"/>
      <c r="M98" s="43" t="s">
        <v>256</v>
      </c>
      <c r="N98" s="43" t="s">
        <v>248</v>
      </c>
      <c r="O98" s="43" t="s">
        <v>248</v>
      </c>
      <c r="P98" s="44"/>
      <c r="Q98" s="43" t="s">
        <v>264</v>
      </c>
      <c r="R98" s="43" t="s">
        <v>249</v>
      </c>
      <c r="S98" s="43" t="s">
        <v>265</v>
      </c>
      <c r="T98" s="15"/>
      <c r="U98" s="43" t="s">
        <v>260</v>
      </c>
      <c r="V98" s="43" t="s">
        <v>266</v>
      </c>
      <c r="W98" s="43" t="s">
        <v>299</v>
      </c>
      <c r="X98" s="44"/>
      <c r="Y98" s="49">
        <v>1</v>
      </c>
      <c r="Z98" s="49">
        <v>4</v>
      </c>
      <c r="AA98" s="46"/>
      <c r="AB98" s="47">
        <f t="shared" si="6"/>
        <v>2</v>
      </c>
      <c r="AC98" s="47">
        <f>AI98*(AM98*'6. Look Up Tables'!$M$10)</f>
        <v>12.054076402358019</v>
      </c>
      <c r="AD98" s="48"/>
      <c r="AE98" s="47">
        <f>SUM(AN98/VLOOKUP($AE$3,AWHC,2,FALSE)*'6. Look Up Tables'!$M$9*0.001)</f>
        <v>5.5306938787289726</v>
      </c>
      <c r="AF98" s="48"/>
      <c r="AG98" s="50">
        <v>10</v>
      </c>
      <c r="AH98" s="50">
        <v>4</v>
      </c>
      <c r="AI98" s="47">
        <f t="shared" si="9"/>
        <v>12.566370614359172</v>
      </c>
      <c r="AJ98" s="47">
        <f t="shared" si="7"/>
        <v>70.275281566143491</v>
      </c>
      <c r="AK98" s="47">
        <f t="shared" si="10"/>
        <v>5.5923292192132443</v>
      </c>
      <c r="AL98" s="47">
        <f t="shared" si="8"/>
        <v>4</v>
      </c>
      <c r="AM98" s="47">
        <f t="shared" si="11"/>
        <v>4.7961646096066222</v>
      </c>
      <c r="AN98" s="47">
        <f>SUM(AI98*'6. Look Up Tables'!$M$7*'6. Look Up Tables'!$M$8*AM98)</f>
        <v>47.010897969196279</v>
      </c>
      <c r="AO98" s="46"/>
    </row>
    <row r="99" spans="1:41" x14ac:dyDescent="0.25">
      <c r="A99" s="14"/>
      <c r="B99" s="4" t="s">
        <v>236</v>
      </c>
      <c r="C99" s="15"/>
      <c r="D99" s="43" t="s">
        <v>356</v>
      </c>
      <c r="E99" s="44"/>
      <c r="F99" s="43" t="s">
        <v>122</v>
      </c>
      <c r="G99" s="51" t="s">
        <v>114</v>
      </c>
      <c r="H99" s="51" t="s">
        <v>114</v>
      </c>
      <c r="I99" s="51" t="s">
        <v>122</v>
      </c>
      <c r="J99" s="51" t="s">
        <v>114</v>
      </c>
      <c r="K99" s="51" t="s">
        <v>114</v>
      </c>
      <c r="L99" s="44"/>
      <c r="M99" s="43" t="s">
        <v>256</v>
      </c>
      <c r="N99" s="43" t="s">
        <v>248</v>
      </c>
      <c r="O99" s="43" t="s">
        <v>248</v>
      </c>
      <c r="P99" s="44"/>
      <c r="Q99" s="43" t="s">
        <v>264</v>
      </c>
      <c r="R99" s="43" t="s">
        <v>249</v>
      </c>
      <c r="S99" s="43" t="s">
        <v>265</v>
      </c>
      <c r="T99" s="15"/>
      <c r="U99" s="43" t="s">
        <v>250</v>
      </c>
      <c r="V99" s="43" t="s">
        <v>266</v>
      </c>
      <c r="W99" s="43" t="s">
        <v>299</v>
      </c>
      <c r="X99" s="44"/>
      <c r="Y99" s="49">
        <v>1</v>
      </c>
      <c r="Z99" s="49">
        <v>4</v>
      </c>
      <c r="AA99" s="46"/>
      <c r="AB99" s="47">
        <f t="shared" si="6"/>
        <v>2</v>
      </c>
      <c r="AC99" s="47">
        <f>AI99*(AM99*'6. Look Up Tables'!$M$10)</f>
        <v>12.054076402358019</v>
      </c>
      <c r="AD99" s="48"/>
      <c r="AE99" s="47">
        <f>SUM(AN99/VLOOKUP($AE$3,AWHC,2,FALSE)*'6. Look Up Tables'!$M$9*0.001)</f>
        <v>5.5306938787289726</v>
      </c>
      <c r="AF99" s="48"/>
      <c r="AG99" s="50">
        <v>10</v>
      </c>
      <c r="AH99" s="50">
        <v>4</v>
      </c>
      <c r="AI99" s="47">
        <f t="shared" si="9"/>
        <v>12.566370614359172</v>
      </c>
      <c r="AJ99" s="47">
        <f t="shared" si="7"/>
        <v>70.275281566143491</v>
      </c>
      <c r="AK99" s="47">
        <f t="shared" si="10"/>
        <v>5.5923292192132443</v>
      </c>
      <c r="AL99" s="47">
        <f t="shared" si="8"/>
        <v>4</v>
      </c>
      <c r="AM99" s="47">
        <f t="shared" si="11"/>
        <v>4.7961646096066222</v>
      </c>
      <c r="AN99" s="47">
        <f>SUM(AI99*'6. Look Up Tables'!$M$7*'6. Look Up Tables'!$M$8*AM99)</f>
        <v>47.010897969196279</v>
      </c>
      <c r="AO99" s="46"/>
    </row>
    <row r="100" spans="1:41" x14ac:dyDescent="0.25">
      <c r="A100" s="14"/>
      <c r="B100" s="4" t="s">
        <v>268</v>
      </c>
      <c r="C100" s="15"/>
      <c r="D100" s="43" t="s">
        <v>357</v>
      </c>
      <c r="E100" s="44"/>
      <c r="F100" s="43" t="s">
        <v>122</v>
      </c>
      <c r="G100" s="51" t="s">
        <v>114</v>
      </c>
      <c r="H100" s="51" t="s">
        <v>114</v>
      </c>
      <c r="I100" s="51" t="s">
        <v>122</v>
      </c>
      <c r="J100" s="51" t="s">
        <v>114</v>
      </c>
      <c r="K100" s="51" t="s">
        <v>114</v>
      </c>
      <c r="L100" s="44"/>
      <c r="M100" s="43" t="s">
        <v>256</v>
      </c>
      <c r="N100" s="43" t="s">
        <v>248</v>
      </c>
      <c r="O100" s="43" t="s">
        <v>248</v>
      </c>
      <c r="P100" s="44"/>
      <c r="Q100" s="43" t="s">
        <v>264</v>
      </c>
      <c r="R100" s="43" t="s">
        <v>249</v>
      </c>
      <c r="S100" s="43" t="s">
        <v>265</v>
      </c>
      <c r="T100" s="15"/>
      <c r="U100" s="43" t="s">
        <v>250</v>
      </c>
      <c r="V100" s="43" t="s">
        <v>266</v>
      </c>
      <c r="W100" s="43" t="s">
        <v>299</v>
      </c>
      <c r="X100" s="44"/>
      <c r="Y100" s="49">
        <v>1</v>
      </c>
      <c r="Z100" s="49">
        <v>4</v>
      </c>
      <c r="AA100" s="46"/>
      <c r="AB100" s="47">
        <f t="shared" si="6"/>
        <v>2</v>
      </c>
      <c r="AC100" s="47">
        <f>AI100*(AM100*'6. Look Up Tables'!$M$10)</f>
        <v>11.598811861156975</v>
      </c>
      <c r="AD100" s="48"/>
      <c r="AE100" s="47">
        <f>SUM(AN100/VLOOKUP($AE$3,AWHC,2,FALSE)*'6. Look Up Tables'!$M$9*0.001)</f>
        <v>5.3218077951190832</v>
      </c>
      <c r="AF100" s="48"/>
      <c r="AG100" s="50">
        <v>9</v>
      </c>
      <c r="AH100" s="50">
        <v>4</v>
      </c>
      <c r="AI100" s="47">
        <f t="shared" si="9"/>
        <v>12.566370614359172</v>
      </c>
      <c r="AJ100" s="47">
        <f t="shared" si="7"/>
        <v>65.722636154133056</v>
      </c>
      <c r="AK100" s="47">
        <f t="shared" si="10"/>
        <v>5.2300412084801948</v>
      </c>
      <c r="AL100" s="47">
        <f t="shared" si="8"/>
        <v>4</v>
      </c>
      <c r="AM100" s="47">
        <f t="shared" si="11"/>
        <v>4.6150206042400974</v>
      </c>
      <c r="AN100" s="47">
        <f>SUM(AI100*'6. Look Up Tables'!$M$7*'6. Look Up Tables'!$M$8*AM100)</f>
        <v>45.235366258512208</v>
      </c>
      <c r="AO100" s="46"/>
    </row>
    <row r="101" spans="1:41" x14ac:dyDescent="0.25">
      <c r="A101" s="14"/>
      <c r="B101" s="4" t="s">
        <v>268</v>
      </c>
      <c r="C101" s="15"/>
      <c r="D101" s="43" t="s">
        <v>358</v>
      </c>
      <c r="E101" s="44"/>
      <c r="F101" s="43" t="s">
        <v>122</v>
      </c>
      <c r="G101" s="51" t="s">
        <v>114</v>
      </c>
      <c r="H101" s="51" t="s">
        <v>114</v>
      </c>
      <c r="I101" s="51" t="s">
        <v>122</v>
      </c>
      <c r="J101" s="51" t="s">
        <v>114</v>
      </c>
      <c r="K101" s="51" t="s">
        <v>114</v>
      </c>
      <c r="L101" s="44"/>
      <c r="M101" s="43" t="s">
        <v>256</v>
      </c>
      <c r="N101" s="43" t="s">
        <v>248</v>
      </c>
      <c r="O101" s="43" t="s">
        <v>248</v>
      </c>
      <c r="P101" s="44"/>
      <c r="Q101" s="43" t="s">
        <v>264</v>
      </c>
      <c r="R101" s="43" t="s">
        <v>249</v>
      </c>
      <c r="S101" s="43" t="s">
        <v>265</v>
      </c>
      <c r="T101" s="15"/>
      <c r="U101" s="43" t="s">
        <v>250</v>
      </c>
      <c r="V101" s="43" t="s">
        <v>266</v>
      </c>
      <c r="W101" s="43" t="s">
        <v>299</v>
      </c>
      <c r="X101" s="44"/>
      <c r="Y101" s="49">
        <v>1</v>
      </c>
      <c r="Z101" s="49">
        <v>4</v>
      </c>
      <c r="AA101" s="46"/>
      <c r="AB101" s="47">
        <f t="shared" si="6"/>
        <v>2.5</v>
      </c>
      <c r="AC101" s="47">
        <f>AI101*(AM101*'6. Look Up Tables'!$M$10)</f>
        <v>17.419558404800462</v>
      </c>
      <c r="AD101" s="48"/>
      <c r="AE101" s="47">
        <f>SUM(AN101/VLOOKUP($AE$3,AWHC,2,FALSE)*'6. Look Up Tables'!$M$9*0.001)</f>
        <v>7.9925032680849153</v>
      </c>
      <c r="AF101" s="48"/>
      <c r="AG101" s="50">
        <v>10</v>
      </c>
      <c r="AH101" s="50">
        <v>5</v>
      </c>
      <c r="AI101" s="47">
        <f t="shared" si="9"/>
        <v>19.634954084936208</v>
      </c>
      <c r="AJ101" s="47">
        <f t="shared" si="7"/>
        <v>95.655767708259745</v>
      </c>
      <c r="AK101" s="47">
        <f t="shared" si="10"/>
        <v>4.8717082451262845</v>
      </c>
      <c r="AL101" s="47">
        <f t="shared" si="8"/>
        <v>4</v>
      </c>
      <c r="AM101" s="47">
        <f t="shared" si="11"/>
        <v>4.4358541225631427</v>
      </c>
      <c r="AN101" s="47">
        <f>SUM(AI101*'6. Look Up Tables'!$M$7*'6. Look Up Tables'!$M$8*AM101)</f>
        <v>67.936277778721788</v>
      </c>
      <c r="AO101" s="46"/>
    </row>
    <row r="102" spans="1:41" x14ac:dyDescent="0.25">
      <c r="A102" s="14"/>
      <c r="B102" s="4" t="s">
        <v>268</v>
      </c>
      <c r="C102" s="15"/>
      <c r="D102" s="43" t="s">
        <v>359</v>
      </c>
      <c r="E102" s="44"/>
      <c r="F102" s="43" t="s">
        <v>122</v>
      </c>
      <c r="G102" s="51" t="s">
        <v>114</v>
      </c>
      <c r="H102" s="51" t="s">
        <v>114</v>
      </c>
      <c r="I102" s="51" t="s">
        <v>122</v>
      </c>
      <c r="J102" s="51" t="s">
        <v>114</v>
      </c>
      <c r="K102" s="51" t="s">
        <v>114</v>
      </c>
      <c r="L102" s="44"/>
      <c r="M102" s="43" t="s">
        <v>256</v>
      </c>
      <c r="N102" s="43" t="s">
        <v>248</v>
      </c>
      <c r="O102" s="43" t="s">
        <v>248</v>
      </c>
      <c r="P102" s="44"/>
      <c r="Q102" s="43" t="s">
        <v>264</v>
      </c>
      <c r="R102" s="43" t="s">
        <v>249</v>
      </c>
      <c r="S102" s="43" t="s">
        <v>265</v>
      </c>
      <c r="T102" s="15"/>
      <c r="U102" s="43" t="s">
        <v>250</v>
      </c>
      <c r="V102" s="43" t="s">
        <v>266</v>
      </c>
      <c r="W102" s="43" t="s">
        <v>299</v>
      </c>
      <c r="X102" s="44"/>
      <c r="Y102" s="49">
        <v>1</v>
      </c>
      <c r="Z102" s="49">
        <v>4</v>
      </c>
      <c r="AA102" s="46"/>
      <c r="AB102" s="47">
        <f t="shared" si="6"/>
        <v>2.5</v>
      </c>
      <c r="AC102" s="47">
        <f>AI102*(AM102*'6. Look Up Tables'!$M$10)</f>
        <v>16.864969119703645</v>
      </c>
      <c r="AD102" s="48"/>
      <c r="AE102" s="47">
        <f>SUM(AN102/VLOOKUP($AE$3,AWHC,2,FALSE)*'6. Look Up Tables'!$M$9*0.001)</f>
        <v>7.7380446549228461</v>
      </c>
      <c r="AF102" s="48"/>
      <c r="AG102" s="50">
        <v>9</v>
      </c>
      <c r="AH102" s="50">
        <v>5</v>
      </c>
      <c r="AI102" s="47">
        <f t="shared" si="9"/>
        <v>19.634954084936208</v>
      </c>
      <c r="AJ102" s="47">
        <f t="shared" si="7"/>
        <v>90.109874857291601</v>
      </c>
      <c r="AK102" s="47">
        <f t="shared" si="10"/>
        <v>4.5892582415776175</v>
      </c>
      <c r="AL102" s="47">
        <f t="shared" si="8"/>
        <v>4</v>
      </c>
      <c r="AM102" s="47">
        <f t="shared" si="11"/>
        <v>4.2946291207888088</v>
      </c>
      <c r="AN102" s="47">
        <f>SUM(AI102*'6. Look Up Tables'!$M$7*'6. Look Up Tables'!$M$8*AM102)</f>
        <v>65.773379566844199</v>
      </c>
      <c r="AO102" s="46"/>
    </row>
    <row r="103" spans="1:41" x14ac:dyDescent="0.25">
      <c r="A103" s="14"/>
      <c r="B103" s="4" t="s">
        <v>236</v>
      </c>
      <c r="C103" s="15"/>
      <c r="D103" s="43" t="s">
        <v>360</v>
      </c>
      <c r="E103" s="44"/>
      <c r="F103" s="43" t="s">
        <v>122</v>
      </c>
      <c r="G103" s="51" t="s">
        <v>114</v>
      </c>
      <c r="H103" s="51" t="s">
        <v>114</v>
      </c>
      <c r="I103" s="51" t="s">
        <v>122</v>
      </c>
      <c r="J103" s="51" t="s">
        <v>114</v>
      </c>
      <c r="K103" s="51" t="s">
        <v>114</v>
      </c>
      <c r="L103" s="44"/>
      <c r="M103" s="43" t="s">
        <v>256</v>
      </c>
      <c r="N103" s="43" t="s">
        <v>248</v>
      </c>
      <c r="O103" s="43" t="s">
        <v>248</v>
      </c>
      <c r="P103" s="44"/>
      <c r="Q103" s="43" t="s">
        <v>264</v>
      </c>
      <c r="R103" s="43" t="s">
        <v>249</v>
      </c>
      <c r="S103" s="43" t="s">
        <v>265</v>
      </c>
      <c r="T103" s="15"/>
      <c r="U103" s="43" t="s">
        <v>250</v>
      </c>
      <c r="V103" s="43" t="s">
        <v>266</v>
      </c>
      <c r="W103" s="43" t="s">
        <v>299</v>
      </c>
      <c r="X103" s="44"/>
      <c r="Y103" s="49">
        <v>1</v>
      </c>
      <c r="Z103" s="49">
        <v>4</v>
      </c>
      <c r="AA103" s="46"/>
      <c r="AB103" s="47">
        <f t="shared" si="6"/>
        <v>2</v>
      </c>
      <c r="AC103" s="47">
        <f>AI103*(AM103*'6. Look Up Tables'!$M$10)</f>
        <v>12.054076402358019</v>
      </c>
      <c r="AD103" s="48"/>
      <c r="AE103" s="47">
        <f>SUM(AN103/VLOOKUP($AE$3,AWHC,2,FALSE)*'6. Look Up Tables'!$M$9*0.001)</f>
        <v>5.5306938787289726</v>
      </c>
      <c r="AF103" s="48"/>
      <c r="AG103" s="50">
        <v>10</v>
      </c>
      <c r="AH103" s="50">
        <v>4</v>
      </c>
      <c r="AI103" s="47">
        <f t="shared" si="9"/>
        <v>12.566370614359172</v>
      </c>
      <c r="AJ103" s="47">
        <f t="shared" si="7"/>
        <v>70.275281566143491</v>
      </c>
      <c r="AK103" s="47">
        <f t="shared" si="10"/>
        <v>5.5923292192132443</v>
      </c>
      <c r="AL103" s="47">
        <f t="shared" si="8"/>
        <v>4</v>
      </c>
      <c r="AM103" s="47">
        <f t="shared" si="11"/>
        <v>4.7961646096066222</v>
      </c>
      <c r="AN103" s="47">
        <f>SUM(AI103*'6. Look Up Tables'!$M$7*'6. Look Up Tables'!$M$8*AM103)</f>
        <v>47.010897969196279</v>
      </c>
      <c r="AO103" s="46"/>
    </row>
    <row r="104" spans="1:41" x14ac:dyDescent="0.25">
      <c r="A104" s="14"/>
      <c r="B104" s="4" t="s">
        <v>236</v>
      </c>
      <c r="C104" s="15"/>
      <c r="D104" s="43" t="s">
        <v>361</v>
      </c>
      <c r="E104" s="44"/>
      <c r="F104" s="43" t="s">
        <v>122</v>
      </c>
      <c r="G104" s="51" t="s">
        <v>114</v>
      </c>
      <c r="H104" s="51" t="s">
        <v>114</v>
      </c>
      <c r="I104" s="51" t="s">
        <v>122</v>
      </c>
      <c r="J104" s="51" t="s">
        <v>114</v>
      </c>
      <c r="K104" s="51" t="s">
        <v>114</v>
      </c>
      <c r="L104" s="44"/>
      <c r="M104" s="43" t="s">
        <v>238</v>
      </c>
      <c r="N104" s="43" t="s">
        <v>238</v>
      </c>
      <c r="O104" s="43" t="s">
        <v>240</v>
      </c>
      <c r="P104" s="44"/>
      <c r="Q104" s="43" t="s">
        <v>264</v>
      </c>
      <c r="R104" s="43" t="s">
        <v>242</v>
      </c>
      <c r="S104" s="43" t="s">
        <v>265</v>
      </c>
      <c r="T104" s="15"/>
      <c r="U104" s="43" t="s">
        <v>260</v>
      </c>
      <c r="V104" s="43" t="s">
        <v>261</v>
      </c>
      <c r="W104" s="43" t="s">
        <v>246</v>
      </c>
      <c r="X104" s="44"/>
      <c r="Y104" s="49">
        <v>4</v>
      </c>
      <c r="Z104" s="49">
        <v>3</v>
      </c>
      <c r="AA104" s="46"/>
      <c r="AB104" s="47">
        <f t="shared" si="6"/>
        <v>1.5</v>
      </c>
      <c r="AC104" s="47">
        <f>AI104*(AM104*'6. Look Up Tables'!$M$10)</f>
        <v>8.3627080905946762</v>
      </c>
      <c r="AD104" s="48"/>
      <c r="AE104" s="47">
        <f>SUM(AN104/VLOOKUP($AE$3,AWHC,2,FALSE)*'6. Look Up Tables'!$M$9*0.001)</f>
        <v>3.8370072415669685</v>
      </c>
      <c r="AF104" s="48"/>
      <c r="AG104" s="50">
        <v>6</v>
      </c>
      <c r="AH104" s="50">
        <v>3</v>
      </c>
      <c r="AI104" s="47">
        <f t="shared" si="9"/>
        <v>7.0685834705770345</v>
      </c>
      <c r="AJ104" s="47">
        <f t="shared" si="7"/>
        <v>48.284163553061589</v>
      </c>
      <c r="AK104" s="47">
        <f t="shared" si="10"/>
        <v>6.8308118244686975</v>
      </c>
      <c r="AL104" s="47">
        <f t="shared" si="8"/>
        <v>5</v>
      </c>
      <c r="AM104" s="47">
        <f t="shared" si="11"/>
        <v>5.9154059122343483</v>
      </c>
      <c r="AN104" s="47">
        <f>SUM(AI104*'6. Look Up Tables'!$M$7*'6. Look Up Tables'!$M$8*AM104)</f>
        <v>32.614561553319234</v>
      </c>
      <c r="AO104" s="46"/>
    </row>
    <row r="105" spans="1:41" x14ac:dyDescent="0.25">
      <c r="A105" s="14"/>
      <c r="B105" s="4" t="s">
        <v>236</v>
      </c>
      <c r="C105" s="15"/>
      <c r="D105" s="43" t="s">
        <v>362</v>
      </c>
      <c r="E105" s="44"/>
      <c r="F105" s="43" t="s">
        <v>122</v>
      </c>
      <c r="G105" s="51" t="s">
        <v>122</v>
      </c>
      <c r="H105" s="51" t="s">
        <v>114</v>
      </c>
      <c r="I105" s="51" t="s">
        <v>114</v>
      </c>
      <c r="J105" s="51" t="s">
        <v>114</v>
      </c>
      <c r="K105" s="51" t="s">
        <v>114</v>
      </c>
      <c r="L105" s="44"/>
      <c r="M105" s="43" t="s">
        <v>239</v>
      </c>
      <c r="N105" s="43" t="s">
        <v>239</v>
      </c>
      <c r="O105" s="43" t="s">
        <v>240</v>
      </c>
      <c r="P105" s="44"/>
      <c r="Q105" s="43" t="s">
        <v>264</v>
      </c>
      <c r="R105" s="43" t="s">
        <v>249</v>
      </c>
      <c r="S105" s="43" t="s">
        <v>265</v>
      </c>
      <c r="T105" s="15"/>
      <c r="U105" s="43" t="s">
        <v>250</v>
      </c>
      <c r="V105" s="43" t="s">
        <v>266</v>
      </c>
      <c r="W105" s="43" t="s">
        <v>246</v>
      </c>
      <c r="X105" s="44"/>
      <c r="Y105" s="49">
        <v>4</v>
      </c>
      <c r="Z105" s="49">
        <v>4</v>
      </c>
      <c r="AA105" s="46"/>
      <c r="AB105" s="47">
        <f t="shared" si="6"/>
        <v>2</v>
      </c>
      <c r="AC105" s="47">
        <f>AI105*(AM105*'6. Look Up Tables'!$M$10)</f>
        <v>13.310713463793936</v>
      </c>
      <c r="AD105" s="48"/>
      <c r="AE105" s="47">
        <f>SUM(AN105/VLOOKUP($AE$3,AWHC,2,FALSE)*'6. Look Up Tables'!$M$9*0.001)</f>
        <v>6.1072685304466301</v>
      </c>
      <c r="AF105" s="48"/>
      <c r="AG105" s="50">
        <v>10</v>
      </c>
      <c r="AH105" s="50">
        <v>4</v>
      </c>
      <c r="AI105" s="47">
        <f t="shared" si="9"/>
        <v>12.566370614359172</v>
      </c>
      <c r="AJ105" s="47">
        <f t="shared" si="7"/>
        <v>70.275281566143491</v>
      </c>
      <c r="AK105" s="47">
        <f t="shared" si="10"/>
        <v>5.5923292192132443</v>
      </c>
      <c r="AL105" s="47">
        <f t="shared" si="8"/>
        <v>5</v>
      </c>
      <c r="AM105" s="47">
        <f t="shared" si="11"/>
        <v>5.2961646096066222</v>
      </c>
      <c r="AN105" s="47">
        <f>SUM(AI105*'6. Look Up Tables'!$M$7*'6. Look Up Tables'!$M$8*AM105)</f>
        <v>51.911782508796357</v>
      </c>
      <c r="AO105" s="46"/>
    </row>
    <row r="106" spans="1:41" x14ac:dyDescent="0.25">
      <c r="A106" s="14"/>
      <c r="B106" s="4" t="s">
        <v>268</v>
      </c>
      <c r="C106" s="15"/>
      <c r="D106" s="43" t="s">
        <v>363</v>
      </c>
      <c r="E106" s="44"/>
      <c r="F106" s="43" t="s">
        <v>122</v>
      </c>
      <c r="G106" s="51" t="s">
        <v>122</v>
      </c>
      <c r="H106" s="51" t="s">
        <v>114</v>
      </c>
      <c r="I106" s="51" t="s">
        <v>114</v>
      </c>
      <c r="J106" s="51" t="s">
        <v>114</v>
      </c>
      <c r="K106" s="51" t="s">
        <v>114</v>
      </c>
      <c r="L106" s="44"/>
      <c r="M106" s="43" t="s">
        <v>239</v>
      </c>
      <c r="N106" s="43" t="s">
        <v>239</v>
      </c>
      <c r="O106" s="43" t="s">
        <v>240</v>
      </c>
      <c r="P106" s="44"/>
      <c r="Q106" s="43" t="s">
        <v>264</v>
      </c>
      <c r="R106" s="43" t="s">
        <v>249</v>
      </c>
      <c r="S106" s="43" t="s">
        <v>265</v>
      </c>
      <c r="T106" s="15"/>
      <c r="U106" s="43" t="s">
        <v>250</v>
      </c>
      <c r="V106" s="43" t="s">
        <v>266</v>
      </c>
      <c r="W106" s="43" t="s">
        <v>246</v>
      </c>
      <c r="X106" s="44"/>
      <c r="Y106" s="49">
        <v>3</v>
      </c>
      <c r="Z106" s="49">
        <v>3</v>
      </c>
      <c r="AA106" s="46"/>
      <c r="AB106" s="47">
        <f t="shared" si="6"/>
        <v>2</v>
      </c>
      <c r="AC106" s="47">
        <f>AI106*(AM106*'6. Look Up Tables'!$M$10)</f>
        <v>12.405154440508211</v>
      </c>
      <c r="AD106" s="48"/>
      <c r="AE106" s="47">
        <f>SUM(AN106/VLOOKUP($AE$3,AWHC,2,FALSE)*'6. Look Up Tables'!$M$9*0.001)</f>
        <v>5.691776743292003</v>
      </c>
      <c r="AF106" s="48"/>
      <c r="AG106" s="50">
        <v>8</v>
      </c>
      <c r="AH106" s="50">
        <v>4</v>
      </c>
      <c r="AI106" s="47">
        <f t="shared" si="9"/>
        <v>12.566370614359172</v>
      </c>
      <c r="AJ106" s="47">
        <f t="shared" si="7"/>
        <v>61.219691333286235</v>
      </c>
      <c r="AK106" s="47">
        <f t="shared" si="10"/>
        <v>4.8717082451262845</v>
      </c>
      <c r="AL106" s="47">
        <f t="shared" si="8"/>
        <v>5</v>
      </c>
      <c r="AM106" s="47">
        <f t="shared" si="11"/>
        <v>4.9358541225631427</v>
      </c>
      <c r="AN106" s="47">
        <f>SUM(AI106*'6. Look Up Tables'!$M$7*'6. Look Up Tables'!$M$8*AM106)</f>
        <v>48.380102317982029</v>
      </c>
      <c r="AO106" s="46"/>
    </row>
    <row r="107" spans="1:41" x14ac:dyDescent="0.25">
      <c r="A107" s="14"/>
      <c r="B107" s="4" t="s">
        <v>268</v>
      </c>
      <c r="C107" s="15"/>
      <c r="D107" s="43" t="s">
        <v>364</v>
      </c>
      <c r="E107" s="44"/>
      <c r="F107" s="43" t="s">
        <v>122</v>
      </c>
      <c r="G107" s="51" t="s">
        <v>122</v>
      </c>
      <c r="H107" s="51" t="s">
        <v>114</v>
      </c>
      <c r="I107" s="51" t="s">
        <v>114</v>
      </c>
      <c r="J107" s="51" t="s">
        <v>114</v>
      </c>
      <c r="K107" s="51" t="s">
        <v>114</v>
      </c>
      <c r="L107" s="44"/>
      <c r="M107" s="43" t="s">
        <v>239</v>
      </c>
      <c r="N107" s="43" t="s">
        <v>239</v>
      </c>
      <c r="O107" s="43" t="s">
        <v>240</v>
      </c>
      <c r="P107" s="44"/>
      <c r="Q107" s="43" t="s">
        <v>264</v>
      </c>
      <c r="R107" s="43" t="s">
        <v>249</v>
      </c>
      <c r="S107" s="43" t="s">
        <v>265</v>
      </c>
      <c r="T107" s="15"/>
      <c r="U107" s="43" t="s">
        <v>250</v>
      </c>
      <c r="V107" s="43" t="s">
        <v>273</v>
      </c>
      <c r="W107" s="43" t="s">
        <v>246</v>
      </c>
      <c r="X107" s="44"/>
      <c r="Y107" s="49">
        <v>3</v>
      </c>
      <c r="Z107" s="49">
        <v>3</v>
      </c>
      <c r="AA107" s="46"/>
      <c r="AB107" s="47">
        <f t="shared" si="6"/>
        <v>1.5</v>
      </c>
      <c r="AC107" s="47">
        <f>AI107*(AM107*'6. Look Up Tables'!$M$10)</f>
        <v>12.016591899980959</v>
      </c>
      <c r="AD107" s="48"/>
      <c r="AE107" s="47">
        <f>SUM(AN107/VLOOKUP($AE$3,AWHC,2,FALSE)*'6. Look Up Tables'!$M$9*0.001)</f>
        <v>5.5134951070500868</v>
      </c>
      <c r="AF107" s="48"/>
      <c r="AG107" s="50">
        <v>9</v>
      </c>
      <c r="AH107" s="50">
        <v>3</v>
      </c>
      <c r="AI107" s="47">
        <f t="shared" si="9"/>
        <v>7.0685834705770345</v>
      </c>
      <c r="AJ107" s="47">
        <f t="shared" si="7"/>
        <v>84.823001646924411</v>
      </c>
      <c r="AK107" s="47">
        <f t="shared" si="10"/>
        <v>12</v>
      </c>
      <c r="AL107" s="47">
        <f t="shared" si="8"/>
        <v>5</v>
      </c>
      <c r="AM107" s="47">
        <f t="shared" si="11"/>
        <v>8.5</v>
      </c>
      <c r="AN107" s="47">
        <f>SUM(AI107*'6. Look Up Tables'!$M$7*'6. Look Up Tables'!$M$8*AM107)</f>
        <v>46.86470840992574</v>
      </c>
      <c r="AO107" s="46"/>
    </row>
    <row r="108" spans="1:41" x14ac:dyDescent="0.25">
      <c r="A108" s="14"/>
      <c r="B108" s="4" t="s">
        <v>270</v>
      </c>
      <c r="C108" s="15"/>
      <c r="D108" s="43" t="s">
        <v>365</v>
      </c>
      <c r="E108" s="44"/>
      <c r="F108" s="43" t="s">
        <v>122</v>
      </c>
      <c r="G108" s="51" t="s">
        <v>122</v>
      </c>
      <c r="H108" s="51" t="s">
        <v>114</v>
      </c>
      <c r="I108" s="51" t="s">
        <v>114</v>
      </c>
      <c r="J108" s="51" t="s">
        <v>114</v>
      </c>
      <c r="K108" s="51" t="s">
        <v>114</v>
      </c>
      <c r="L108" s="44"/>
      <c r="M108" s="43" t="s">
        <v>239</v>
      </c>
      <c r="N108" s="43" t="s">
        <v>239</v>
      </c>
      <c r="O108" s="43" t="s">
        <v>240</v>
      </c>
      <c r="P108" s="44"/>
      <c r="Q108" s="43" t="s">
        <v>264</v>
      </c>
      <c r="R108" s="43" t="s">
        <v>249</v>
      </c>
      <c r="S108" s="43" t="s">
        <v>265</v>
      </c>
      <c r="T108" s="15"/>
      <c r="U108" s="43" t="s">
        <v>250</v>
      </c>
      <c r="V108" s="43" t="s">
        <v>266</v>
      </c>
      <c r="W108" s="43" t="s">
        <v>246</v>
      </c>
      <c r="X108" s="44"/>
      <c r="Y108" s="49">
        <v>3</v>
      </c>
      <c r="Z108" s="49">
        <v>3</v>
      </c>
      <c r="AA108" s="46"/>
      <c r="AB108" s="47">
        <f t="shared" si="6"/>
        <v>1.5</v>
      </c>
      <c r="AC108" s="47">
        <f>AI108*(AM108*'6. Look Up Tables'!$M$10)</f>
        <v>8.0046509816776545</v>
      </c>
      <c r="AD108" s="48"/>
      <c r="AE108" s="47">
        <f>SUM(AN108/VLOOKUP($AE$3,AWHC,2,FALSE)*'6. Look Up Tables'!$M$9*0.001)</f>
        <v>3.6727222151226879</v>
      </c>
      <c r="AF108" s="48"/>
      <c r="AG108" s="50">
        <v>9</v>
      </c>
      <c r="AH108" s="50">
        <v>3</v>
      </c>
      <c r="AI108" s="47">
        <f t="shared" si="9"/>
        <v>7.0685834705770345</v>
      </c>
      <c r="AJ108" s="47">
        <f t="shared" si="7"/>
        <v>44.703592463891376</v>
      </c>
      <c r="AK108" s="47">
        <f t="shared" si="10"/>
        <v>6.3242646351945897</v>
      </c>
      <c r="AL108" s="47">
        <f t="shared" si="8"/>
        <v>5</v>
      </c>
      <c r="AM108" s="47">
        <f t="shared" si="11"/>
        <v>5.6621323175972949</v>
      </c>
      <c r="AN108" s="47">
        <f>SUM(AI108*'6. Look Up Tables'!$M$7*'6. Look Up Tables'!$M$8*AM108)</f>
        <v>31.218138828542852</v>
      </c>
      <c r="AO108" s="46"/>
    </row>
    <row r="109" spans="1:41" x14ac:dyDescent="0.25">
      <c r="A109" s="14"/>
      <c r="B109" s="4" t="s">
        <v>236</v>
      </c>
      <c r="C109" s="15"/>
      <c r="D109" s="43" t="s">
        <v>366</v>
      </c>
      <c r="E109" s="44"/>
      <c r="F109" s="43" t="s">
        <v>122</v>
      </c>
      <c r="G109" s="51" t="s">
        <v>122</v>
      </c>
      <c r="H109" s="51" t="s">
        <v>114</v>
      </c>
      <c r="I109" s="51" t="s">
        <v>114</v>
      </c>
      <c r="J109" s="51" t="s">
        <v>114</v>
      </c>
      <c r="K109" s="51" t="s">
        <v>114</v>
      </c>
      <c r="L109" s="44"/>
      <c r="M109" s="43" t="s">
        <v>256</v>
      </c>
      <c r="N109" s="43" t="s">
        <v>239</v>
      </c>
      <c r="O109" s="43" t="s">
        <v>240</v>
      </c>
      <c r="P109" s="44"/>
      <c r="Q109" s="43" t="s">
        <v>264</v>
      </c>
      <c r="R109" s="43" t="s">
        <v>249</v>
      </c>
      <c r="S109" s="43" t="s">
        <v>265</v>
      </c>
      <c r="T109" s="15"/>
      <c r="U109" s="43" t="s">
        <v>260</v>
      </c>
      <c r="V109" s="43" t="s">
        <v>333</v>
      </c>
      <c r="W109" s="43" t="s">
        <v>262</v>
      </c>
      <c r="X109" s="44"/>
      <c r="Y109" s="49">
        <v>1</v>
      </c>
      <c r="Z109" s="49">
        <v>2</v>
      </c>
      <c r="AA109" s="46"/>
      <c r="AB109" s="47">
        <f t="shared" si="6"/>
        <v>3</v>
      </c>
      <c r="AC109" s="47">
        <f>AI109*(AM109*'6. Look Up Tables'!$M$10)</f>
        <v>27.208690144343151</v>
      </c>
      <c r="AD109" s="48"/>
      <c r="AE109" s="47">
        <f>SUM(AN109/VLOOKUP($AE$3,AWHC,2,FALSE)*'6. Look Up Tables'!$M$9*0.001)</f>
        <v>12.483987242698621</v>
      </c>
      <c r="AF109" s="48"/>
      <c r="AG109" s="50">
        <v>12</v>
      </c>
      <c r="AH109" s="50">
        <v>6</v>
      </c>
      <c r="AI109" s="47">
        <f t="shared" si="9"/>
        <v>28.274333882308138</v>
      </c>
      <c r="AJ109" s="47">
        <f t="shared" si="7"/>
        <v>144.85239897304484</v>
      </c>
      <c r="AK109" s="47">
        <f t="shared" si="10"/>
        <v>5.1231056256176606</v>
      </c>
      <c r="AL109" s="47">
        <f t="shared" si="8"/>
        <v>4.5</v>
      </c>
      <c r="AM109" s="47">
        <f t="shared" si="11"/>
        <v>4.8115528128088307</v>
      </c>
      <c r="AN109" s="47">
        <f>SUM(AI109*'6. Look Up Tables'!$M$7*'6. Look Up Tables'!$M$8*AM109)</f>
        <v>106.11389156293828</v>
      </c>
      <c r="AO109" s="46"/>
    </row>
    <row r="110" spans="1:41" x14ac:dyDescent="0.25">
      <c r="A110" s="14"/>
      <c r="B110" s="4" t="s">
        <v>236</v>
      </c>
      <c r="C110" s="15"/>
      <c r="D110" s="43" t="s">
        <v>367</v>
      </c>
      <c r="E110" s="44"/>
      <c r="F110" s="43" t="s">
        <v>122</v>
      </c>
      <c r="G110" s="51" t="s">
        <v>114</v>
      </c>
      <c r="H110" s="51" t="s">
        <v>114</v>
      </c>
      <c r="I110" s="51" t="s">
        <v>114</v>
      </c>
      <c r="J110" s="51" t="s">
        <v>114</v>
      </c>
      <c r="K110" s="51" t="s">
        <v>114</v>
      </c>
      <c r="L110" s="44"/>
      <c r="M110" s="43" t="s">
        <v>328</v>
      </c>
      <c r="N110" s="43" t="s">
        <v>248</v>
      </c>
      <c r="O110" s="43" t="s">
        <v>239</v>
      </c>
      <c r="P110" s="44"/>
      <c r="Q110" s="43" t="s">
        <v>264</v>
      </c>
      <c r="R110" s="43" t="s">
        <v>318</v>
      </c>
      <c r="S110" s="43" t="s">
        <v>265</v>
      </c>
      <c r="T110" s="15"/>
      <c r="U110" s="43" t="s">
        <v>250</v>
      </c>
      <c r="V110" s="43" t="s">
        <v>266</v>
      </c>
      <c r="W110" s="43" t="s">
        <v>262</v>
      </c>
      <c r="X110" s="44"/>
      <c r="Y110" s="49">
        <v>1</v>
      </c>
      <c r="Z110" s="49">
        <v>2</v>
      </c>
      <c r="AA110" s="46"/>
      <c r="AB110" s="47">
        <f t="shared" si="6"/>
        <v>4</v>
      </c>
      <c r="AC110" s="47">
        <f>AI110*(AM110*'6. Look Up Tables'!$M$10)</f>
        <v>48.90852156749974</v>
      </c>
      <c r="AD110" s="48"/>
      <c r="AE110" s="47">
        <f>SUM(AN110/VLOOKUP($AE$3,AWHC,2,FALSE)*'6. Look Up Tables'!$M$9*0.001)</f>
        <v>22.440380483911643</v>
      </c>
      <c r="AF110" s="48"/>
      <c r="AG110" s="50">
        <v>18</v>
      </c>
      <c r="AH110" s="50">
        <v>8</v>
      </c>
      <c r="AI110" s="47">
        <f t="shared" si="9"/>
        <v>50.26548245743669</v>
      </c>
      <c r="AJ110" s="47">
        <f t="shared" si="7"/>
        <v>262.89054461653222</v>
      </c>
      <c r="AK110" s="47">
        <f t="shared" si="10"/>
        <v>5.2300412084801948</v>
      </c>
      <c r="AL110" s="47">
        <f t="shared" si="8"/>
        <v>4.5</v>
      </c>
      <c r="AM110" s="47">
        <f t="shared" si="11"/>
        <v>4.8650206042400974</v>
      </c>
      <c r="AN110" s="47">
        <f>SUM(AI110*'6. Look Up Tables'!$M$7*'6. Look Up Tables'!$M$8*AM110)</f>
        <v>190.74323411324897</v>
      </c>
      <c r="AO110" s="46"/>
    </row>
    <row r="111" spans="1:41" x14ac:dyDescent="0.25">
      <c r="A111" s="14"/>
      <c r="B111" s="4" t="s">
        <v>236</v>
      </c>
      <c r="C111" s="15"/>
      <c r="D111" s="43" t="s">
        <v>368</v>
      </c>
      <c r="E111" s="44"/>
      <c r="F111" s="43" t="s">
        <v>122</v>
      </c>
      <c r="G111" s="51" t="s">
        <v>114</v>
      </c>
      <c r="H111" s="51" t="s">
        <v>114</v>
      </c>
      <c r="I111" s="51" t="s">
        <v>114</v>
      </c>
      <c r="J111" s="51" t="s">
        <v>114</v>
      </c>
      <c r="K111" s="51" t="s">
        <v>114</v>
      </c>
      <c r="L111" s="44"/>
      <c r="M111" s="43" t="s">
        <v>239</v>
      </c>
      <c r="N111" s="43" t="s">
        <v>239</v>
      </c>
      <c r="O111" s="43" t="s">
        <v>240</v>
      </c>
      <c r="P111" s="44"/>
      <c r="Q111" s="43" t="s">
        <v>264</v>
      </c>
      <c r="R111" s="43" t="s">
        <v>318</v>
      </c>
      <c r="S111" s="43" t="s">
        <v>265</v>
      </c>
      <c r="T111" s="15"/>
      <c r="U111" s="43" t="s">
        <v>250</v>
      </c>
      <c r="V111" s="43" t="s">
        <v>266</v>
      </c>
      <c r="W111" s="43" t="s">
        <v>262</v>
      </c>
      <c r="X111" s="44"/>
      <c r="Y111" s="49">
        <v>1</v>
      </c>
      <c r="Z111" s="49">
        <v>2</v>
      </c>
      <c r="AA111" s="46"/>
      <c r="AB111" s="47">
        <f t="shared" si="6"/>
        <v>3</v>
      </c>
      <c r="AC111" s="47">
        <f>AI111*(AM111*'6. Look Up Tables'!$M$10)</f>
        <v>27.851458881029608</v>
      </c>
      <c r="AD111" s="48"/>
      <c r="AE111" s="47">
        <f>SUM(AN111/VLOOKUP($AE$3,AWHC,2,FALSE)*'6. Look Up Tables'!$M$9*0.001)</f>
        <v>12.778904663060644</v>
      </c>
      <c r="AF111" s="48"/>
      <c r="AG111" s="50">
        <v>14</v>
      </c>
      <c r="AH111" s="50">
        <v>6</v>
      </c>
      <c r="AI111" s="47">
        <f t="shared" si="9"/>
        <v>28.274333882308138</v>
      </c>
      <c r="AJ111" s="47">
        <f t="shared" si="7"/>
        <v>151.28008633990945</v>
      </c>
      <c r="AK111" s="47">
        <f t="shared" si="10"/>
        <v>5.3504385627478452</v>
      </c>
      <c r="AL111" s="47">
        <f t="shared" si="8"/>
        <v>4.5</v>
      </c>
      <c r="AM111" s="47">
        <f t="shared" si="11"/>
        <v>4.9252192813739226</v>
      </c>
      <c r="AN111" s="47">
        <f>SUM(AI111*'6. Look Up Tables'!$M$7*'6. Look Up Tables'!$M$8*AM111)</f>
        <v>108.62068963601547</v>
      </c>
      <c r="AO111" s="46"/>
    </row>
    <row r="112" spans="1:41" x14ac:dyDescent="0.25">
      <c r="A112" s="14"/>
      <c r="B112" s="4" t="s">
        <v>236</v>
      </c>
      <c r="C112" s="15"/>
      <c r="D112" s="43" t="s">
        <v>369</v>
      </c>
      <c r="E112" s="44"/>
      <c r="F112" s="43" t="s">
        <v>122</v>
      </c>
      <c r="G112" s="51" t="s">
        <v>114</v>
      </c>
      <c r="H112" s="51" t="s">
        <v>114</v>
      </c>
      <c r="I112" s="51" t="s">
        <v>114</v>
      </c>
      <c r="J112" s="51" t="s">
        <v>114</v>
      </c>
      <c r="K112" s="51" t="s">
        <v>114</v>
      </c>
      <c r="L112" s="44"/>
      <c r="M112" s="43" t="s">
        <v>239</v>
      </c>
      <c r="N112" s="43" t="s">
        <v>239</v>
      </c>
      <c r="O112" s="43" t="s">
        <v>240</v>
      </c>
      <c r="P112" s="44"/>
      <c r="Q112" s="43" t="s">
        <v>242</v>
      </c>
      <c r="R112" s="43" t="s">
        <v>318</v>
      </c>
      <c r="S112" s="43" t="s">
        <v>265</v>
      </c>
      <c r="T112" s="15"/>
      <c r="U112" s="43" t="s">
        <v>244</v>
      </c>
      <c r="V112" s="43" t="s">
        <v>266</v>
      </c>
      <c r="W112" s="43" t="s">
        <v>246</v>
      </c>
      <c r="X112" s="44"/>
      <c r="Y112" s="49">
        <v>1</v>
      </c>
      <c r="Z112" s="49">
        <v>3</v>
      </c>
      <c r="AA112" s="46"/>
      <c r="AB112" s="47">
        <f t="shared" si="6"/>
        <v>3</v>
      </c>
      <c r="AC112" s="47">
        <f>AI112*(AM112*'6. Look Up Tables'!$M$10)</f>
        <v>27.911597491143475</v>
      </c>
      <c r="AD112" s="48"/>
      <c r="AE112" s="47">
        <f>SUM(AN112/VLOOKUP($AE$3,AWHC,2,FALSE)*'6. Look Up Tables'!$M$9*0.001)</f>
        <v>12.806497672407005</v>
      </c>
      <c r="AF112" s="48"/>
      <c r="AG112" s="50">
        <v>12</v>
      </c>
      <c r="AH112" s="50">
        <v>6</v>
      </c>
      <c r="AI112" s="47">
        <f t="shared" si="9"/>
        <v>28.274333882308138</v>
      </c>
      <c r="AJ112" s="47">
        <f t="shared" si="7"/>
        <v>137.74430549989404</v>
      </c>
      <c r="AK112" s="47">
        <f t="shared" si="10"/>
        <v>4.8717082451262854</v>
      </c>
      <c r="AL112" s="47">
        <f t="shared" si="8"/>
        <v>5</v>
      </c>
      <c r="AM112" s="47">
        <f t="shared" si="11"/>
        <v>4.9358541225631427</v>
      </c>
      <c r="AN112" s="47">
        <f>SUM(AI112*'6. Look Up Tables'!$M$7*'6. Look Up Tables'!$M$8*AM112)</f>
        <v>108.85523021545954</v>
      </c>
      <c r="AO112" s="46"/>
    </row>
    <row r="113" spans="1:41" x14ac:dyDescent="0.25">
      <c r="A113" s="14"/>
      <c r="B113" s="4" t="s">
        <v>268</v>
      </c>
      <c r="C113" s="15"/>
      <c r="D113" s="43" t="s">
        <v>370</v>
      </c>
      <c r="E113" s="44"/>
      <c r="F113" s="43" t="s">
        <v>122</v>
      </c>
      <c r="G113" s="51" t="s">
        <v>114</v>
      </c>
      <c r="H113" s="51" t="s">
        <v>114</v>
      </c>
      <c r="I113" s="51" t="s">
        <v>114</v>
      </c>
      <c r="J113" s="51" t="s">
        <v>114</v>
      </c>
      <c r="K113" s="51" t="s">
        <v>114</v>
      </c>
      <c r="L113" s="44"/>
      <c r="M113" s="43" t="s">
        <v>239</v>
      </c>
      <c r="N113" s="43" t="s">
        <v>239</v>
      </c>
      <c r="O113" s="43" t="s">
        <v>240</v>
      </c>
      <c r="P113" s="44"/>
      <c r="Q113" s="43" t="s">
        <v>242</v>
      </c>
      <c r="R113" s="43" t="s">
        <v>318</v>
      </c>
      <c r="S113" s="43" t="s">
        <v>265</v>
      </c>
      <c r="T113" s="15"/>
      <c r="U113" s="43" t="s">
        <v>244</v>
      </c>
      <c r="V113" s="43" t="s">
        <v>266</v>
      </c>
      <c r="W113" s="43" t="s">
        <v>246</v>
      </c>
      <c r="X113" s="44"/>
      <c r="Y113" s="49">
        <v>1</v>
      </c>
      <c r="Z113" s="49">
        <v>3</v>
      </c>
      <c r="AA113" s="46"/>
      <c r="AB113" s="47">
        <f t="shared" si="6"/>
        <v>3</v>
      </c>
      <c r="AC113" s="47">
        <f>AI113*(AM113*'6. Look Up Tables'!$M$10)</f>
        <v>27.911597491143475</v>
      </c>
      <c r="AD113" s="48"/>
      <c r="AE113" s="47">
        <f>SUM(AN113/VLOOKUP($AE$3,AWHC,2,FALSE)*'6. Look Up Tables'!$M$9*0.001)</f>
        <v>12.806497672407005</v>
      </c>
      <c r="AF113" s="48"/>
      <c r="AG113" s="50">
        <v>12</v>
      </c>
      <c r="AH113" s="50">
        <v>6</v>
      </c>
      <c r="AI113" s="47">
        <f t="shared" si="9"/>
        <v>28.274333882308138</v>
      </c>
      <c r="AJ113" s="47">
        <f t="shared" si="7"/>
        <v>137.74430549989404</v>
      </c>
      <c r="AK113" s="47">
        <f t="shared" si="10"/>
        <v>4.8717082451262854</v>
      </c>
      <c r="AL113" s="47">
        <f t="shared" si="8"/>
        <v>5</v>
      </c>
      <c r="AM113" s="47">
        <f t="shared" si="11"/>
        <v>4.9358541225631427</v>
      </c>
      <c r="AN113" s="47">
        <f>SUM(AI113*'6. Look Up Tables'!$M$7*'6. Look Up Tables'!$M$8*AM113)</f>
        <v>108.85523021545954</v>
      </c>
      <c r="AO113" s="46"/>
    </row>
    <row r="114" spans="1:41" x14ac:dyDescent="0.25">
      <c r="A114" s="14"/>
      <c r="B114" s="4" t="s">
        <v>236</v>
      </c>
      <c r="C114" s="15"/>
      <c r="D114" s="43" t="s">
        <v>371</v>
      </c>
      <c r="E114" s="44"/>
      <c r="F114" s="43" t="s">
        <v>122</v>
      </c>
      <c r="G114" s="51" t="s">
        <v>114</v>
      </c>
      <c r="H114" s="51" t="s">
        <v>114</v>
      </c>
      <c r="I114" s="51" t="s">
        <v>114</v>
      </c>
      <c r="J114" s="51" t="s">
        <v>114</v>
      </c>
      <c r="K114" s="51" t="s">
        <v>114</v>
      </c>
      <c r="L114" s="44"/>
      <c r="M114" s="43" t="s">
        <v>256</v>
      </c>
      <c r="N114" s="43" t="s">
        <v>248</v>
      </c>
      <c r="O114" s="43" t="s">
        <v>240</v>
      </c>
      <c r="P114" s="44"/>
      <c r="Q114" s="43" t="s">
        <v>241</v>
      </c>
      <c r="R114" s="43" t="s">
        <v>249</v>
      </c>
      <c r="S114" s="43" t="s">
        <v>265</v>
      </c>
      <c r="T114" s="15"/>
      <c r="U114" s="43" t="s">
        <v>260</v>
      </c>
      <c r="V114" s="43" t="s">
        <v>297</v>
      </c>
      <c r="W114" s="43" t="s">
        <v>262</v>
      </c>
      <c r="X114" s="44"/>
      <c r="Y114" s="49">
        <v>1</v>
      </c>
      <c r="Z114" s="49">
        <v>2</v>
      </c>
      <c r="AA114" s="46"/>
      <c r="AB114" s="47">
        <f t="shared" si="6"/>
        <v>2.5</v>
      </c>
      <c r="AC114" s="47">
        <f>AI114*(AM114*'6. Look Up Tables'!$M$10)</f>
        <v>18.401306109047269</v>
      </c>
      <c r="AD114" s="48"/>
      <c r="AE114" s="47">
        <f>SUM(AN114/VLOOKUP($AE$3,AWHC,2,FALSE)*'6. Look Up Tables'!$M$9*0.001)</f>
        <v>8.4429522147393339</v>
      </c>
      <c r="AF114" s="48"/>
      <c r="AG114" s="50">
        <v>10</v>
      </c>
      <c r="AH114" s="50">
        <v>5</v>
      </c>
      <c r="AI114" s="47">
        <f t="shared" si="9"/>
        <v>19.634954084936208</v>
      </c>
      <c r="AJ114" s="47">
        <f t="shared" si="7"/>
        <v>95.655767708259745</v>
      </c>
      <c r="AK114" s="47">
        <f t="shared" si="10"/>
        <v>4.8717082451262845</v>
      </c>
      <c r="AL114" s="47">
        <f t="shared" si="8"/>
        <v>4.5</v>
      </c>
      <c r="AM114" s="47">
        <f t="shared" si="11"/>
        <v>4.6858541225631427</v>
      </c>
      <c r="AN114" s="47">
        <f>SUM(AI114*'6. Look Up Tables'!$M$7*'6. Look Up Tables'!$M$8*AM114)</f>
        <v>71.765093825284353</v>
      </c>
      <c r="AO114" s="46"/>
    </row>
    <row r="115" spans="1:41" x14ac:dyDescent="0.25">
      <c r="A115" s="14"/>
      <c r="B115" s="4" t="s">
        <v>268</v>
      </c>
      <c r="C115" s="15"/>
      <c r="D115" s="43" t="s">
        <v>372</v>
      </c>
      <c r="E115" s="44"/>
      <c r="F115" s="43" t="s">
        <v>122</v>
      </c>
      <c r="G115" s="51" t="s">
        <v>114</v>
      </c>
      <c r="H115" s="51" t="s">
        <v>114</v>
      </c>
      <c r="I115" s="51" t="s">
        <v>114</v>
      </c>
      <c r="J115" s="51" t="s">
        <v>114</v>
      </c>
      <c r="K115" s="51" t="s">
        <v>114</v>
      </c>
      <c r="L115" s="44"/>
      <c r="M115" s="43" t="s">
        <v>256</v>
      </c>
      <c r="N115" s="43" t="s">
        <v>248</v>
      </c>
      <c r="O115" s="43" t="s">
        <v>240</v>
      </c>
      <c r="P115" s="44"/>
      <c r="Q115" s="43" t="s">
        <v>241</v>
      </c>
      <c r="R115" s="43" t="s">
        <v>249</v>
      </c>
      <c r="S115" s="43" t="s">
        <v>265</v>
      </c>
      <c r="T115" s="15"/>
      <c r="U115" s="43" t="s">
        <v>260</v>
      </c>
      <c r="V115" s="43" t="s">
        <v>297</v>
      </c>
      <c r="W115" s="43" t="s">
        <v>262</v>
      </c>
      <c r="X115" s="44"/>
      <c r="Y115" s="49">
        <v>1</v>
      </c>
      <c r="Z115" s="49">
        <v>2</v>
      </c>
      <c r="AA115" s="46"/>
      <c r="AB115" s="47">
        <f t="shared" si="6"/>
        <v>2.5</v>
      </c>
      <c r="AC115" s="47">
        <f>AI115*(AM115*'6. Look Up Tables'!$M$10)</f>
        <v>17.30321865292089</v>
      </c>
      <c r="AD115" s="48"/>
      <c r="AE115" s="47">
        <f>SUM(AN115/VLOOKUP($AE$3,AWHC,2,FALSE)*'6. Look Up Tables'!$M$9*0.001)</f>
        <v>7.9391238525166417</v>
      </c>
      <c r="AF115" s="48"/>
      <c r="AG115" s="50">
        <v>8</v>
      </c>
      <c r="AH115" s="50">
        <v>5</v>
      </c>
      <c r="AI115" s="47">
        <f t="shared" si="9"/>
        <v>19.634954084936208</v>
      </c>
      <c r="AJ115" s="47">
        <f t="shared" si="7"/>
        <v>84.674893146995927</v>
      </c>
      <c r="AK115" s="47">
        <f t="shared" si="10"/>
        <v>4.312456896039186</v>
      </c>
      <c r="AL115" s="47">
        <f t="shared" si="8"/>
        <v>4.5</v>
      </c>
      <c r="AM115" s="47">
        <f t="shared" si="11"/>
        <v>4.4062284480195935</v>
      </c>
      <c r="AN115" s="47">
        <f>SUM(AI115*'6. Look Up Tables'!$M$7*'6. Look Up Tables'!$M$8*AM115)</f>
        <v>67.482552746391463</v>
      </c>
      <c r="AO115" s="46"/>
    </row>
    <row r="116" spans="1:41" x14ac:dyDescent="0.25">
      <c r="A116" s="14"/>
      <c r="B116" s="4" t="s">
        <v>268</v>
      </c>
      <c r="C116" s="15"/>
      <c r="D116" s="43" t="s">
        <v>373</v>
      </c>
      <c r="E116" s="44"/>
      <c r="F116" s="43" t="s">
        <v>122</v>
      </c>
      <c r="G116" s="51" t="s">
        <v>114</v>
      </c>
      <c r="H116" s="51" t="s">
        <v>114</v>
      </c>
      <c r="I116" s="51" t="s">
        <v>114</v>
      </c>
      <c r="J116" s="51" t="s">
        <v>114</v>
      </c>
      <c r="K116" s="51" t="s">
        <v>114</v>
      </c>
      <c r="L116" s="44"/>
      <c r="M116" s="43" t="s">
        <v>256</v>
      </c>
      <c r="N116" s="43" t="s">
        <v>248</v>
      </c>
      <c r="O116" s="43" t="s">
        <v>240</v>
      </c>
      <c r="P116" s="44"/>
      <c r="Q116" s="43" t="s">
        <v>241</v>
      </c>
      <c r="R116" s="43" t="s">
        <v>249</v>
      </c>
      <c r="S116" s="43" t="s">
        <v>265</v>
      </c>
      <c r="T116" s="15"/>
      <c r="U116" s="43" t="s">
        <v>253</v>
      </c>
      <c r="V116" s="43" t="s">
        <v>261</v>
      </c>
      <c r="W116" s="43" t="s">
        <v>246</v>
      </c>
      <c r="X116" s="44"/>
      <c r="Y116" s="49">
        <v>1</v>
      </c>
      <c r="Z116" s="49">
        <v>2</v>
      </c>
      <c r="AA116" s="46"/>
      <c r="AB116" s="47">
        <f t="shared" si="6"/>
        <v>1.5</v>
      </c>
      <c r="AC116" s="47">
        <f>AI116*(AM116*'6. Look Up Tables'!$M$10)</f>
        <v>7.0073826934010741</v>
      </c>
      <c r="AD116" s="48"/>
      <c r="AE116" s="47">
        <f>SUM(AN116/VLOOKUP($AE$3,AWHC,2,FALSE)*'6. Look Up Tables'!$M$9*0.001)</f>
        <v>3.2151520593251979</v>
      </c>
      <c r="AF116" s="48"/>
      <c r="AG116" s="50">
        <v>4</v>
      </c>
      <c r="AH116" s="50">
        <v>3</v>
      </c>
      <c r="AI116" s="47">
        <f t="shared" si="9"/>
        <v>7.0685834705770345</v>
      </c>
      <c r="AJ116" s="47">
        <f t="shared" si="7"/>
        <v>34.730909581125559</v>
      </c>
      <c r="AK116" s="47">
        <f t="shared" si="10"/>
        <v>4.9134186114789342</v>
      </c>
      <c r="AL116" s="47">
        <f t="shared" si="8"/>
        <v>5</v>
      </c>
      <c r="AM116" s="47">
        <f t="shared" si="11"/>
        <v>4.9567093057394676</v>
      </c>
      <c r="AN116" s="47">
        <f>SUM(AI116*'6. Look Up Tables'!$M$7*'6. Look Up Tables'!$M$8*AM116)</f>
        <v>27.328792504264186</v>
      </c>
      <c r="AO116" s="46"/>
    </row>
    <row r="117" spans="1:41" x14ac:dyDescent="0.25">
      <c r="A117" s="14"/>
      <c r="B117" s="4" t="s">
        <v>236</v>
      </c>
      <c r="C117" s="15"/>
      <c r="D117" s="43" t="s">
        <v>374</v>
      </c>
      <c r="E117" s="44"/>
      <c r="F117" s="43" t="s">
        <v>122</v>
      </c>
      <c r="G117" s="51" t="s">
        <v>114</v>
      </c>
      <c r="H117" s="51" t="s">
        <v>114</v>
      </c>
      <c r="I117" s="51" t="s">
        <v>114</v>
      </c>
      <c r="J117" s="51" t="s">
        <v>114</v>
      </c>
      <c r="K117" s="51" t="s">
        <v>114</v>
      </c>
      <c r="L117" s="44"/>
      <c r="M117" s="51" t="s">
        <v>256</v>
      </c>
      <c r="N117" s="51" t="s">
        <v>248</v>
      </c>
      <c r="O117" s="51" t="s">
        <v>240</v>
      </c>
      <c r="P117" s="44"/>
      <c r="Q117" s="51" t="s">
        <v>241</v>
      </c>
      <c r="R117" s="51" t="s">
        <v>249</v>
      </c>
      <c r="S117" s="51" t="s">
        <v>265</v>
      </c>
      <c r="T117" s="15"/>
      <c r="U117" s="51" t="s">
        <v>250</v>
      </c>
      <c r="V117" s="51" t="s">
        <v>266</v>
      </c>
      <c r="W117" s="43" t="s">
        <v>262</v>
      </c>
      <c r="X117" s="44"/>
      <c r="Y117" s="49">
        <v>1</v>
      </c>
      <c r="Z117" s="49">
        <v>2</v>
      </c>
      <c r="AA117" s="46"/>
      <c r="AB117" s="47">
        <f t="shared" si="6"/>
        <v>2.5</v>
      </c>
      <c r="AC117" s="47">
        <f>AI117*(AM117*'6. Look Up Tables'!$M$10)</f>
        <v>20.67674683119494</v>
      </c>
      <c r="AD117" s="48"/>
      <c r="AE117" s="47">
        <f>SUM(AN117/VLOOKUP($AE$3,AWHC,2,FALSE)*'6. Look Up Tables'!$M$9*0.001)</f>
        <v>9.4869779578423845</v>
      </c>
      <c r="AF117" s="48"/>
      <c r="AG117" s="50">
        <v>14</v>
      </c>
      <c r="AH117" s="50">
        <v>5</v>
      </c>
      <c r="AI117" s="47">
        <f t="shared" si="9"/>
        <v>19.634954084936208</v>
      </c>
      <c r="AJ117" s="47">
        <f t="shared" si="7"/>
        <v>118.41017492973647</v>
      </c>
      <c r="AK117" s="47">
        <f t="shared" si="10"/>
        <v>6.0305806887819458</v>
      </c>
      <c r="AL117" s="47">
        <f t="shared" si="8"/>
        <v>4.5</v>
      </c>
      <c r="AM117" s="47">
        <f t="shared" si="11"/>
        <v>5.2652903443909729</v>
      </c>
      <c r="AN117" s="47">
        <f>SUM(AI117*'6. Look Up Tables'!$M$7*'6. Look Up Tables'!$M$8*AM117)</f>
        <v>80.639312641660268</v>
      </c>
      <c r="AO117" s="46"/>
    </row>
    <row r="118" spans="1:41" x14ac:dyDescent="0.25">
      <c r="A118" s="14"/>
      <c r="B118" s="4" t="s">
        <v>236</v>
      </c>
      <c r="C118" s="15"/>
      <c r="D118" s="43" t="s">
        <v>375</v>
      </c>
      <c r="E118" s="44"/>
      <c r="F118" s="43" t="s">
        <v>122</v>
      </c>
      <c r="G118" s="51" t="s">
        <v>114</v>
      </c>
      <c r="H118" s="51" t="s">
        <v>114</v>
      </c>
      <c r="I118" s="51" t="s">
        <v>114</v>
      </c>
      <c r="J118" s="51" t="s">
        <v>114</v>
      </c>
      <c r="K118" s="51" t="s">
        <v>114</v>
      </c>
      <c r="L118" s="44"/>
      <c r="M118" s="43" t="s">
        <v>256</v>
      </c>
      <c r="N118" s="43" t="s">
        <v>248</v>
      </c>
      <c r="O118" s="43" t="s">
        <v>240</v>
      </c>
      <c r="P118" s="44"/>
      <c r="Q118" s="43" t="s">
        <v>242</v>
      </c>
      <c r="R118" s="43" t="s">
        <v>318</v>
      </c>
      <c r="S118" s="43" t="s">
        <v>265</v>
      </c>
      <c r="T118" s="15"/>
      <c r="U118" s="43" t="s">
        <v>260</v>
      </c>
      <c r="V118" s="43" t="s">
        <v>266</v>
      </c>
      <c r="W118" s="43" t="s">
        <v>262</v>
      </c>
      <c r="X118" s="44"/>
      <c r="Y118" s="49">
        <v>1</v>
      </c>
      <c r="Z118" s="49">
        <v>2</v>
      </c>
      <c r="AA118" s="46"/>
      <c r="AB118" s="47">
        <f t="shared" si="6"/>
        <v>4</v>
      </c>
      <c r="AC118" s="47">
        <f>AI118*(AM118*'6. Look Up Tables'!$M$10)</f>
        <v>40.517297245995721</v>
      </c>
      <c r="AD118" s="48"/>
      <c r="AE118" s="47">
        <f>SUM(AN118/VLOOKUP($AE$3,AWHC,2,FALSE)*'6. Look Up Tables'!$M$9*0.001)</f>
        <v>18.590289324633332</v>
      </c>
      <c r="AF118" s="48"/>
      <c r="AG118" s="50">
        <v>8</v>
      </c>
      <c r="AH118" s="50">
        <v>8</v>
      </c>
      <c r="AI118" s="47">
        <f t="shared" si="9"/>
        <v>50.26548245743669</v>
      </c>
      <c r="AJ118" s="47">
        <f t="shared" si="7"/>
        <v>178.97830140149213</v>
      </c>
      <c r="AK118" s="47">
        <f t="shared" si="10"/>
        <v>3.5606601717798214</v>
      </c>
      <c r="AL118" s="47">
        <f t="shared" si="8"/>
        <v>4.5</v>
      </c>
      <c r="AM118" s="47">
        <f t="shared" si="11"/>
        <v>4.0303300858899105</v>
      </c>
      <c r="AN118" s="47">
        <f>SUM(AI118*'6. Look Up Tables'!$M$7*'6. Look Up Tables'!$M$8*AM118)</f>
        <v>158.01745925938334</v>
      </c>
      <c r="AO118" s="46"/>
    </row>
    <row r="119" spans="1:41" x14ac:dyDescent="0.25">
      <c r="A119" s="14"/>
      <c r="B119" s="4" t="s">
        <v>236</v>
      </c>
      <c r="C119" s="15"/>
      <c r="D119" s="43" t="s">
        <v>376</v>
      </c>
      <c r="E119" s="44"/>
      <c r="F119" s="43" t="s">
        <v>122</v>
      </c>
      <c r="G119" s="51" t="s">
        <v>122</v>
      </c>
      <c r="H119" s="51" t="s">
        <v>114</v>
      </c>
      <c r="I119" s="51" t="s">
        <v>114</v>
      </c>
      <c r="J119" s="51" t="s">
        <v>114</v>
      </c>
      <c r="K119" s="51" t="s">
        <v>114</v>
      </c>
      <c r="L119" s="44"/>
      <c r="M119" s="43" t="s">
        <v>256</v>
      </c>
      <c r="N119" s="43" t="s">
        <v>238</v>
      </c>
      <c r="O119" s="43" t="s">
        <v>240</v>
      </c>
      <c r="P119" s="44"/>
      <c r="Q119" s="43" t="s">
        <v>242</v>
      </c>
      <c r="R119" s="43" t="s">
        <v>249</v>
      </c>
      <c r="S119" s="43" t="s">
        <v>243</v>
      </c>
      <c r="T119" s="15"/>
      <c r="U119" s="43" t="s">
        <v>244</v>
      </c>
      <c r="V119" s="43" t="s">
        <v>245</v>
      </c>
      <c r="W119" s="43" t="s">
        <v>246</v>
      </c>
      <c r="X119" s="44"/>
      <c r="Y119" s="49">
        <v>1</v>
      </c>
      <c r="Z119" s="49">
        <v>2</v>
      </c>
      <c r="AA119" s="46"/>
      <c r="AB119" s="47">
        <f t="shared" si="6"/>
        <v>2.5</v>
      </c>
      <c r="AC119" s="47">
        <f>AI119*(AM119*'6. Look Up Tables'!$M$10)</f>
        <v>19.876671415596221</v>
      </c>
      <c r="AD119" s="48"/>
      <c r="AE119" s="47">
        <f>SUM(AN119/VLOOKUP($AE$3,AWHC,2,FALSE)*'6. Look Up Tables'!$M$9*0.001)</f>
        <v>9.1198845318617927</v>
      </c>
      <c r="AF119" s="48"/>
      <c r="AG119" s="50">
        <v>10</v>
      </c>
      <c r="AH119" s="50">
        <v>5</v>
      </c>
      <c r="AI119" s="47">
        <f t="shared" si="9"/>
        <v>19.634954084936208</v>
      </c>
      <c r="AJ119" s="47">
        <f t="shared" si="7"/>
        <v>100.59194373128115</v>
      </c>
      <c r="AK119" s="47">
        <f t="shared" si="10"/>
        <v>5.1231056256176606</v>
      </c>
      <c r="AL119" s="47">
        <f t="shared" si="8"/>
        <v>5</v>
      </c>
      <c r="AM119" s="47">
        <f t="shared" si="11"/>
        <v>5.0615528128088307</v>
      </c>
      <c r="AN119" s="47">
        <f>SUM(AI119*'6. Look Up Tables'!$M$7*'6. Look Up Tables'!$M$8*AM119)</f>
        <v>77.519018520825256</v>
      </c>
      <c r="AO119" s="46"/>
    </row>
    <row r="120" spans="1:41" x14ac:dyDescent="0.25">
      <c r="A120" s="14"/>
      <c r="B120" s="4" t="s">
        <v>236</v>
      </c>
      <c r="C120" s="15"/>
      <c r="D120" s="43" t="s">
        <v>377</v>
      </c>
      <c r="E120" s="44"/>
      <c r="F120" s="43" t="s">
        <v>122</v>
      </c>
      <c r="G120" s="51" t="s">
        <v>122</v>
      </c>
      <c r="H120" s="51" t="s">
        <v>114</v>
      </c>
      <c r="I120" s="51" t="s">
        <v>114</v>
      </c>
      <c r="J120" s="51" t="s">
        <v>114</v>
      </c>
      <c r="K120" s="51" t="s">
        <v>114</v>
      </c>
      <c r="L120" s="44"/>
      <c r="M120" s="43" t="s">
        <v>256</v>
      </c>
      <c r="N120" s="43" t="s">
        <v>238</v>
      </c>
      <c r="O120" s="43" t="s">
        <v>240</v>
      </c>
      <c r="P120" s="44"/>
      <c r="Q120" s="43" t="s">
        <v>241</v>
      </c>
      <c r="R120" s="43" t="s">
        <v>249</v>
      </c>
      <c r="S120" s="43" t="s">
        <v>243</v>
      </c>
      <c r="T120" s="15"/>
      <c r="U120" s="43" t="s">
        <v>244</v>
      </c>
      <c r="V120" s="43" t="s">
        <v>245</v>
      </c>
      <c r="W120" s="43" t="s">
        <v>246</v>
      </c>
      <c r="X120" s="44"/>
      <c r="Y120" s="49">
        <v>1</v>
      </c>
      <c r="Z120" s="49">
        <v>2</v>
      </c>
      <c r="AA120" s="46"/>
      <c r="AB120" s="47">
        <f t="shared" si="6"/>
        <v>2</v>
      </c>
      <c r="AC120" s="47">
        <f>AI120*(AM120*'6. Look Up Tables'!$M$10)</f>
        <v>13.94743926638114</v>
      </c>
      <c r="AD120" s="48"/>
      <c r="AE120" s="47">
        <f>SUM(AN120/VLOOKUP($AE$3,AWHC,2,FALSE)*'6. Look Up Tables'!$M$9*0.001)</f>
        <v>6.3994133104572297</v>
      </c>
      <c r="AF120" s="48"/>
      <c r="AG120" s="50">
        <v>10</v>
      </c>
      <c r="AH120" s="50">
        <v>4</v>
      </c>
      <c r="AI120" s="47">
        <f t="shared" si="9"/>
        <v>12.566370614359172</v>
      </c>
      <c r="AJ120" s="47">
        <f t="shared" si="7"/>
        <v>76.642539592015538</v>
      </c>
      <c r="AK120" s="47">
        <f t="shared" si="10"/>
        <v>6.0990195135927845</v>
      </c>
      <c r="AL120" s="47">
        <f t="shared" si="8"/>
        <v>5</v>
      </c>
      <c r="AM120" s="47">
        <f t="shared" si="11"/>
        <v>5.5495097567963922</v>
      </c>
      <c r="AN120" s="47">
        <f>SUM(AI120*'6. Look Up Tables'!$M$7*'6. Look Up Tables'!$M$8*AM120)</f>
        <v>54.395013138886455</v>
      </c>
      <c r="AO120" s="46"/>
    </row>
    <row r="121" spans="1:41" x14ac:dyDescent="0.25">
      <c r="A121" s="14"/>
      <c r="B121" s="4" t="s">
        <v>236</v>
      </c>
      <c r="C121" s="15"/>
      <c r="D121" s="43" t="s">
        <v>378</v>
      </c>
      <c r="E121" s="44"/>
      <c r="F121" s="43" t="s">
        <v>122</v>
      </c>
      <c r="G121" s="51" t="s">
        <v>122</v>
      </c>
      <c r="H121" s="51" t="s">
        <v>114</v>
      </c>
      <c r="I121" s="51" t="s">
        <v>114</v>
      </c>
      <c r="J121" s="51" t="s">
        <v>114</v>
      </c>
      <c r="K121" s="51" t="s">
        <v>114</v>
      </c>
      <c r="L121" s="44"/>
      <c r="M121" s="43" t="s">
        <v>256</v>
      </c>
      <c r="N121" s="43" t="s">
        <v>238</v>
      </c>
      <c r="O121" s="43" t="s">
        <v>240</v>
      </c>
      <c r="P121" s="44"/>
      <c r="Q121" s="43" t="s">
        <v>249</v>
      </c>
      <c r="R121" s="43" t="s">
        <v>249</v>
      </c>
      <c r="S121" s="43" t="s">
        <v>243</v>
      </c>
      <c r="T121" s="15"/>
      <c r="U121" s="43" t="s">
        <v>244</v>
      </c>
      <c r="V121" s="43" t="s">
        <v>245</v>
      </c>
      <c r="W121" s="43" t="s">
        <v>246</v>
      </c>
      <c r="X121" s="44"/>
      <c r="Y121" s="49">
        <v>1</v>
      </c>
      <c r="Z121" s="49">
        <v>2</v>
      </c>
      <c r="AA121" s="46"/>
      <c r="AB121" s="47">
        <f t="shared" si="6"/>
        <v>2</v>
      </c>
      <c r="AC121" s="47">
        <f>AI121*(AM121*'6. Look Up Tables'!$M$10)</f>
        <v>13.94743926638114</v>
      </c>
      <c r="AD121" s="48"/>
      <c r="AE121" s="47">
        <f>SUM(AN121/VLOOKUP($AE$3,AWHC,2,FALSE)*'6. Look Up Tables'!$M$9*0.001)</f>
        <v>6.3994133104572297</v>
      </c>
      <c r="AF121" s="48"/>
      <c r="AG121" s="50">
        <v>10</v>
      </c>
      <c r="AH121" s="50">
        <v>4</v>
      </c>
      <c r="AI121" s="47">
        <f t="shared" si="9"/>
        <v>12.566370614359172</v>
      </c>
      <c r="AJ121" s="47">
        <f t="shared" si="7"/>
        <v>76.642539592015538</v>
      </c>
      <c r="AK121" s="47">
        <f t="shared" si="10"/>
        <v>6.0990195135927845</v>
      </c>
      <c r="AL121" s="47">
        <f t="shared" si="8"/>
        <v>5</v>
      </c>
      <c r="AM121" s="47">
        <f t="shared" si="11"/>
        <v>5.5495097567963922</v>
      </c>
      <c r="AN121" s="47">
        <f>SUM(AI121*'6. Look Up Tables'!$M$7*'6. Look Up Tables'!$M$8*AM121)</f>
        <v>54.395013138886455</v>
      </c>
      <c r="AO121" s="46"/>
    </row>
    <row r="122" spans="1:41" x14ac:dyDescent="0.25">
      <c r="A122" s="14"/>
      <c r="B122" s="4" t="s">
        <v>236</v>
      </c>
      <c r="C122" s="15"/>
      <c r="D122" s="43" t="s">
        <v>379</v>
      </c>
      <c r="E122" s="44"/>
      <c r="F122" s="43" t="s">
        <v>122</v>
      </c>
      <c r="G122" s="51" t="s">
        <v>122</v>
      </c>
      <c r="H122" s="51" t="s">
        <v>114</v>
      </c>
      <c r="I122" s="51" t="s">
        <v>114</v>
      </c>
      <c r="J122" s="51" t="s">
        <v>114</v>
      </c>
      <c r="K122" s="51" t="s">
        <v>122</v>
      </c>
      <c r="L122" s="44"/>
      <c r="M122" s="43" t="s">
        <v>239</v>
      </c>
      <c r="N122" s="43" t="s">
        <v>238</v>
      </c>
      <c r="O122" s="43" t="s">
        <v>248</v>
      </c>
      <c r="P122" s="44"/>
      <c r="Q122" s="43" t="s">
        <v>264</v>
      </c>
      <c r="R122" s="43" t="s">
        <v>249</v>
      </c>
      <c r="S122" s="43" t="s">
        <v>265</v>
      </c>
      <c r="T122" s="15"/>
      <c r="U122" s="43" t="s">
        <v>260</v>
      </c>
      <c r="V122" s="43" t="s">
        <v>261</v>
      </c>
      <c r="W122" s="43" t="s">
        <v>262</v>
      </c>
      <c r="X122" s="44"/>
      <c r="Y122" s="49">
        <v>1</v>
      </c>
      <c r="Z122" s="49">
        <v>2</v>
      </c>
      <c r="AA122" s="46"/>
      <c r="AB122" s="47">
        <f t="shared" si="6"/>
        <v>1.5</v>
      </c>
      <c r="AC122" s="47">
        <f>AI122*(AM122*'6. Look Up Tables'!$M$10)</f>
        <v>8.0092789170658243</v>
      </c>
      <c r="AD122" s="48"/>
      <c r="AE122" s="47">
        <f>SUM(AN122/VLOOKUP($AE$3,AWHC,2,FALSE)*'6. Look Up Tables'!$M$9*0.001)</f>
        <v>3.6748456207713778</v>
      </c>
      <c r="AF122" s="48"/>
      <c r="AG122" s="50">
        <v>6</v>
      </c>
      <c r="AH122" s="50">
        <v>3</v>
      </c>
      <c r="AI122" s="47">
        <f t="shared" si="9"/>
        <v>7.0685834705770345</v>
      </c>
      <c r="AJ122" s="47">
        <f t="shared" si="7"/>
        <v>48.284163553061589</v>
      </c>
      <c r="AK122" s="47">
        <f t="shared" si="10"/>
        <v>6.8308118244686975</v>
      </c>
      <c r="AL122" s="47">
        <f t="shared" si="8"/>
        <v>4.5</v>
      </c>
      <c r="AM122" s="47">
        <f t="shared" si="11"/>
        <v>5.6654059122343483</v>
      </c>
      <c r="AN122" s="47">
        <f>SUM(AI122*'6. Look Up Tables'!$M$7*'6. Look Up Tables'!$M$8*AM122)</f>
        <v>31.236187776556712</v>
      </c>
      <c r="AO122" s="46"/>
    </row>
    <row r="123" spans="1:41" x14ac:dyDescent="0.25">
      <c r="A123" s="14"/>
      <c r="B123" s="4" t="s">
        <v>236</v>
      </c>
      <c r="C123" s="15"/>
      <c r="D123" s="43" t="s">
        <v>380</v>
      </c>
      <c r="E123" s="44"/>
      <c r="F123" s="43" t="s">
        <v>122</v>
      </c>
      <c r="G123" s="51" t="s">
        <v>122</v>
      </c>
      <c r="H123" s="51" t="s">
        <v>114</v>
      </c>
      <c r="I123" s="51" t="s">
        <v>114</v>
      </c>
      <c r="J123" s="51" t="s">
        <v>114</v>
      </c>
      <c r="K123" s="51" t="s">
        <v>114</v>
      </c>
      <c r="L123" s="44"/>
      <c r="M123" s="43" t="s">
        <v>239</v>
      </c>
      <c r="N123" s="43" t="s">
        <v>239</v>
      </c>
      <c r="O123" s="43" t="s">
        <v>248</v>
      </c>
      <c r="P123" s="44"/>
      <c r="Q123" s="43" t="s">
        <v>264</v>
      </c>
      <c r="R123" s="43" t="s">
        <v>249</v>
      </c>
      <c r="S123" s="43" t="s">
        <v>265</v>
      </c>
      <c r="T123" s="15"/>
      <c r="U123" s="43" t="s">
        <v>250</v>
      </c>
      <c r="V123" s="43" t="s">
        <v>261</v>
      </c>
      <c r="W123" s="43" t="s">
        <v>262</v>
      </c>
      <c r="X123" s="44"/>
      <c r="Y123" s="49">
        <v>1</v>
      </c>
      <c r="Z123" s="49">
        <v>2</v>
      </c>
      <c r="AA123" s="46"/>
      <c r="AB123" s="47">
        <f t="shared" si="6"/>
        <v>2.5</v>
      </c>
      <c r="AC123" s="47">
        <f>AI123*(AM123*'6. Look Up Tables'!$M$10)</f>
        <v>22.247996991849512</v>
      </c>
      <c r="AD123" s="48"/>
      <c r="AE123" s="47">
        <f>SUM(AN123/VLOOKUP($AE$3,AWHC,2,FALSE)*'6. Look Up Tables'!$M$9*0.001)</f>
        <v>10.207904502142716</v>
      </c>
      <c r="AF123" s="48"/>
      <c r="AG123" s="50">
        <v>10</v>
      </c>
      <c r="AH123" s="50">
        <v>5</v>
      </c>
      <c r="AI123" s="47">
        <f t="shared" si="9"/>
        <v>19.634954084936208</v>
      </c>
      <c r="AJ123" s="47">
        <f t="shared" si="7"/>
        <v>134.12267653628214</v>
      </c>
      <c r="AK123" s="47">
        <f t="shared" si="10"/>
        <v>6.8308118244686948</v>
      </c>
      <c r="AL123" s="47">
        <f t="shared" si="8"/>
        <v>4.5</v>
      </c>
      <c r="AM123" s="47">
        <f t="shared" si="11"/>
        <v>5.6654059122343474</v>
      </c>
      <c r="AN123" s="47">
        <f>SUM(AI123*'6. Look Up Tables'!$M$7*'6. Look Up Tables'!$M$8*AM123)</f>
        <v>86.767188268213076</v>
      </c>
      <c r="AO123" s="46"/>
    </row>
    <row r="124" spans="1:41" x14ac:dyDescent="0.25">
      <c r="A124" s="14"/>
      <c r="B124" s="4" t="s">
        <v>236</v>
      </c>
      <c r="C124" s="15"/>
      <c r="D124" s="43" t="s">
        <v>381</v>
      </c>
      <c r="E124" s="44"/>
      <c r="F124" s="43" t="s">
        <v>122</v>
      </c>
      <c r="G124" s="51" t="s">
        <v>114</v>
      </c>
      <c r="H124" s="51" t="s">
        <v>114</v>
      </c>
      <c r="I124" s="51" t="s">
        <v>114</v>
      </c>
      <c r="J124" s="51" t="s">
        <v>114</v>
      </c>
      <c r="K124" s="51" t="s">
        <v>114</v>
      </c>
      <c r="L124" s="44"/>
      <c r="M124" s="43" t="s">
        <v>256</v>
      </c>
      <c r="N124" s="43" t="s">
        <v>240</v>
      </c>
      <c r="O124" s="43" t="s">
        <v>248</v>
      </c>
      <c r="P124" s="44"/>
      <c r="Q124" s="43" t="s">
        <v>264</v>
      </c>
      <c r="R124" s="43" t="s">
        <v>242</v>
      </c>
      <c r="S124" s="43" t="s">
        <v>265</v>
      </c>
      <c r="T124" s="15"/>
      <c r="U124" s="43" t="s">
        <v>250</v>
      </c>
      <c r="V124" s="43" t="s">
        <v>266</v>
      </c>
      <c r="W124" s="43" t="s">
        <v>262</v>
      </c>
      <c r="X124" s="44"/>
      <c r="Y124" s="49">
        <v>1</v>
      </c>
      <c r="Z124" s="49">
        <v>2</v>
      </c>
      <c r="AA124" s="46"/>
      <c r="AB124" s="47">
        <f t="shared" si="6"/>
        <v>2</v>
      </c>
      <c r="AC124" s="47">
        <f>AI124*(AM124*'6. Look Up Tables'!$M$10)</f>
        <v>10.495535439922268</v>
      </c>
      <c r="AD124" s="48"/>
      <c r="AE124" s="47">
        <f>SUM(AN124/VLOOKUP($AE$3,AWHC,2,FALSE)*'6. Look Up Tables'!$M$9*0.001)</f>
        <v>4.8155986136113942</v>
      </c>
      <c r="AF124" s="48"/>
      <c r="AG124" s="50">
        <v>5</v>
      </c>
      <c r="AH124" s="50">
        <v>4</v>
      </c>
      <c r="AI124" s="47">
        <f t="shared" si="9"/>
        <v>12.566370614359172</v>
      </c>
      <c r="AJ124" s="47">
        <f t="shared" si="7"/>
        <v>48.406686634606395</v>
      </c>
      <c r="AK124" s="47">
        <f t="shared" si="10"/>
        <v>3.8520817282989959</v>
      </c>
      <c r="AL124" s="47">
        <f t="shared" si="8"/>
        <v>4.5</v>
      </c>
      <c r="AM124" s="47">
        <f t="shared" si="11"/>
        <v>4.1760408641494982</v>
      </c>
      <c r="AN124" s="47">
        <f>SUM(AI124*'6. Look Up Tables'!$M$7*'6. Look Up Tables'!$M$8*AM124)</f>
        <v>40.932588215696853</v>
      </c>
      <c r="AO124" s="46"/>
    </row>
    <row r="125" spans="1:41" x14ac:dyDescent="0.25">
      <c r="A125" s="14"/>
      <c r="B125" s="4" t="s">
        <v>236</v>
      </c>
      <c r="C125" s="15"/>
      <c r="D125" s="43" t="s">
        <v>382</v>
      </c>
      <c r="E125" s="44"/>
      <c r="F125" s="43" t="s">
        <v>122</v>
      </c>
      <c r="G125" s="51" t="s">
        <v>114</v>
      </c>
      <c r="H125" s="51" t="s">
        <v>114</v>
      </c>
      <c r="I125" s="51" t="s">
        <v>122</v>
      </c>
      <c r="J125" s="51" t="s">
        <v>114</v>
      </c>
      <c r="K125" s="51" t="s">
        <v>114</v>
      </c>
      <c r="L125" s="44"/>
      <c r="M125" s="43" t="s">
        <v>239</v>
      </c>
      <c r="N125" s="43" t="s">
        <v>239</v>
      </c>
      <c r="O125" s="43" t="s">
        <v>240</v>
      </c>
      <c r="P125" s="44"/>
      <c r="Q125" s="43" t="s">
        <v>264</v>
      </c>
      <c r="R125" s="43" t="s">
        <v>249</v>
      </c>
      <c r="S125" s="43" t="s">
        <v>265</v>
      </c>
      <c r="T125" s="15"/>
      <c r="U125" s="43" t="s">
        <v>253</v>
      </c>
      <c r="V125" s="43" t="s">
        <v>261</v>
      </c>
      <c r="W125" s="43" t="s">
        <v>262</v>
      </c>
      <c r="X125" s="44"/>
      <c r="Y125" s="49">
        <v>1</v>
      </c>
      <c r="Z125" s="49">
        <v>2</v>
      </c>
      <c r="AA125" s="46"/>
      <c r="AB125" s="47">
        <f t="shared" si="6"/>
        <v>3</v>
      </c>
      <c r="AC125" s="47">
        <f>AI125*(AM125*'6. Look Up Tables'!$M$10)</f>
        <v>24.033183799961929</v>
      </c>
      <c r="AD125" s="48"/>
      <c r="AE125" s="47">
        <f>SUM(AN125/VLOOKUP($AE$3,AWHC,2,FALSE)*'6. Look Up Tables'!$M$9*0.001)</f>
        <v>11.026990214100179</v>
      </c>
      <c r="AF125" s="48"/>
      <c r="AG125" s="50">
        <v>6</v>
      </c>
      <c r="AH125" s="50">
        <v>6</v>
      </c>
      <c r="AI125" s="47">
        <f t="shared" si="9"/>
        <v>28.274333882308138</v>
      </c>
      <c r="AJ125" s="47">
        <f t="shared" si="7"/>
        <v>113.09733552923262</v>
      </c>
      <c r="AK125" s="47">
        <f t="shared" si="10"/>
        <v>4.0000000000000027</v>
      </c>
      <c r="AL125" s="47">
        <f t="shared" si="8"/>
        <v>4.5</v>
      </c>
      <c r="AM125" s="47">
        <f t="shared" si="11"/>
        <v>4.2500000000000018</v>
      </c>
      <c r="AN125" s="47">
        <f>SUM(AI125*'6. Look Up Tables'!$M$7*'6. Look Up Tables'!$M$8*AM125)</f>
        <v>93.729416819851522</v>
      </c>
      <c r="AO125" s="46"/>
    </row>
    <row r="126" spans="1:41" x14ac:dyDescent="0.25">
      <c r="A126" s="14"/>
      <c r="B126" s="4" t="s">
        <v>236</v>
      </c>
      <c r="C126" s="15"/>
      <c r="D126" s="43" t="s">
        <v>383</v>
      </c>
      <c r="E126" s="44"/>
      <c r="F126" s="43" t="s">
        <v>122</v>
      </c>
      <c r="G126" s="51" t="s">
        <v>122</v>
      </c>
      <c r="H126" s="51" t="s">
        <v>114</v>
      </c>
      <c r="I126" s="51" t="s">
        <v>122</v>
      </c>
      <c r="J126" s="51" t="s">
        <v>122</v>
      </c>
      <c r="K126" s="51" t="s">
        <v>114</v>
      </c>
      <c r="L126" s="44"/>
      <c r="M126" s="43" t="s">
        <v>239</v>
      </c>
      <c r="N126" s="43" t="s">
        <v>238</v>
      </c>
      <c r="O126" s="43" t="s">
        <v>240</v>
      </c>
      <c r="P126" s="44"/>
      <c r="Q126" s="43" t="s">
        <v>264</v>
      </c>
      <c r="R126" s="43" t="s">
        <v>249</v>
      </c>
      <c r="S126" s="43" t="s">
        <v>265</v>
      </c>
      <c r="T126" s="15"/>
      <c r="U126" s="43" t="s">
        <v>253</v>
      </c>
      <c r="V126" s="43" t="s">
        <v>261</v>
      </c>
      <c r="W126" s="43" t="s">
        <v>262</v>
      </c>
      <c r="X126" s="44"/>
      <c r="Y126" s="49">
        <v>1</v>
      </c>
      <c r="Z126" s="49">
        <v>2</v>
      </c>
      <c r="AA126" s="46"/>
      <c r="AB126" s="47">
        <f t="shared" si="6"/>
        <v>2</v>
      </c>
      <c r="AC126" s="47">
        <f>AI126*(AM126*'6. Look Up Tables'!$M$10)</f>
        <v>12.420781614576827</v>
      </c>
      <c r="AD126" s="48"/>
      <c r="AE126" s="47">
        <f>SUM(AN126/VLOOKUP($AE$3,AWHC,2,FALSE)*'6. Look Up Tables'!$M$9*0.001)</f>
        <v>5.6989468584528966</v>
      </c>
      <c r="AF126" s="48"/>
      <c r="AG126" s="50">
        <v>6</v>
      </c>
      <c r="AH126" s="50">
        <v>4</v>
      </c>
      <c r="AI126" s="47">
        <f t="shared" si="9"/>
        <v>12.566370614359172</v>
      </c>
      <c r="AJ126" s="47">
        <f t="shared" si="7"/>
        <v>67.659148381151994</v>
      </c>
      <c r="AK126" s="47">
        <f t="shared" si="10"/>
        <v>5.3841439551241743</v>
      </c>
      <c r="AL126" s="47">
        <f t="shared" si="8"/>
        <v>4.5</v>
      </c>
      <c r="AM126" s="47">
        <f t="shared" si="11"/>
        <v>4.9420719775620867</v>
      </c>
      <c r="AN126" s="47">
        <f>SUM(AI126*'6. Look Up Tables'!$M$7*'6. Look Up Tables'!$M$8*AM126)</f>
        <v>48.44104829684963</v>
      </c>
      <c r="AO126" s="46"/>
    </row>
    <row r="127" spans="1:41" x14ac:dyDescent="0.25">
      <c r="A127" s="14"/>
      <c r="B127" s="4" t="s">
        <v>236</v>
      </c>
      <c r="C127" s="15"/>
      <c r="D127" s="43" t="s">
        <v>384</v>
      </c>
      <c r="E127" s="44"/>
      <c r="F127" s="43" t="s">
        <v>122</v>
      </c>
      <c r="G127" s="51" t="s">
        <v>114</v>
      </c>
      <c r="H127" s="51" t="s">
        <v>114</v>
      </c>
      <c r="I127" s="51" t="s">
        <v>114</v>
      </c>
      <c r="J127" s="51" t="s">
        <v>114</v>
      </c>
      <c r="K127" s="51" t="s">
        <v>114</v>
      </c>
      <c r="L127" s="44"/>
      <c r="M127" s="43" t="s">
        <v>239</v>
      </c>
      <c r="N127" s="43" t="s">
        <v>239</v>
      </c>
      <c r="O127" s="43" t="s">
        <v>240</v>
      </c>
      <c r="P127" s="44"/>
      <c r="Q127" s="43" t="s">
        <v>264</v>
      </c>
      <c r="R127" s="43" t="s">
        <v>318</v>
      </c>
      <c r="S127" s="43" t="s">
        <v>243</v>
      </c>
      <c r="T127" s="15"/>
      <c r="U127" s="43" t="s">
        <v>244</v>
      </c>
      <c r="V127" s="43" t="s">
        <v>245</v>
      </c>
      <c r="W127" s="43" t="s">
        <v>246</v>
      </c>
      <c r="X127" s="44"/>
      <c r="Y127" s="49">
        <v>1</v>
      </c>
      <c r="Z127" s="49">
        <v>1</v>
      </c>
      <c r="AA127" s="46"/>
      <c r="AB127" s="47">
        <f t="shared" si="6"/>
        <v>1.5</v>
      </c>
      <c r="AC127" s="47">
        <f>AI127*(AM127*'6. Look Up Tables'!$M$10)</f>
        <v>8.5408015500573526</v>
      </c>
      <c r="AD127" s="48"/>
      <c r="AE127" s="47">
        <f>SUM(AN127/VLOOKUP($AE$3,AWHC,2,FALSE)*'6. Look Up Tables'!$M$9*0.001)</f>
        <v>3.9187207112027855</v>
      </c>
      <c r="AF127" s="48"/>
      <c r="AG127" s="50">
        <v>9</v>
      </c>
      <c r="AH127" s="50">
        <v>3</v>
      </c>
      <c r="AI127" s="47">
        <f t="shared" si="9"/>
        <v>7.0685834705770345</v>
      </c>
      <c r="AJ127" s="47">
        <f t="shared" si="7"/>
        <v>50.065098147688367</v>
      </c>
      <c r="AK127" s="47">
        <f t="shared" si="10"/>
        <v>7.0827625302982193</v>
      </c>
      <c r="AL127" s="47">
        <f t="shared" si="8"/>
        <v>5</v>
      </c>
      <c r="AM127" s="47">
        <f t="shared" si="11"/>
        <v>6.0413812651491092</v>
      </c>
      <c r="AN127" s="47">
        <f>SUM(AI127*'6. Look Up Tables'!$M$7*'6. Look Up Tables'!$M$8*AM127)</f>
        <v>33.309126045223678</v>
      </c>
      <c r="AO127" s="46"/>
    </row>
    <row r="128" spans="1:41" x14ac:dyDescent="0.25">
      <c r="A128" s="14"/>
      <c r="B128" s="4" t="s">
        <v>236</v>
      </c>
      <c r="C128" s="15"/>
      <c r="D128" s="43" t="s">
        <v>385</v>
      </c>
      <c r="E128" s="44"/>
      <c r="F128" s="43" t="s">
        <v>122</v>
      </c>
      <c r="G128" s="51" t="s">
        <v>114</v>
      </c>
      <c r="H128" s="51" t="s">
        <v>114</v>
      </c>
      <c r="I128" s="51" t="s">
        <v>122</v>
      </c>
      <c r="J128" s="51" t="s">
        <v>114</v>
      </c>
      <c r="K128" s="51" t="s">
        <v>114</v>
      </c>
      <c r="L128" s="44"/>
      <c r="M128" s="43" t="s">
        <v>256</v>
      </c>
      <c r="N128" s="43" t="s">
        <v>239</v>
      </c>
      <c r="O128" s="43" t="s">
        <v>240</v>
      </c>
      <c r="P128" s="44"/>
      <c r="Q128" s="43" t="s">
        <v>241</v>
      </c>
      <c r="R128" s="43" t="s">
        <v>386</v>
      </c>
      <c r="S128" s="43" t="s">
        <v>265</v>
      </c>
      <c r="T128" s="15"/>
      <c r="U128" s="43" t="s">
        <v>253</v>
      </c>
      <c r="V128" s="43" t="s">
        <v>261</v>
      </c>
      <c r="W128" s="43" t="s">
        <v>246</v>
      </c>
      <c r="X128" s="44"/>
      <c r="Y128" s="49">
        <v>1</v>
      </c>
      <c r="Z128" s="49">
        <v>2</v>
      </c>
      <c r="AA128" s="46"/>
      <c r="AB128" s="47">
        <f t="shared" si="6"/>
        <v>1.5</v>
      </c>
      <c r="AC128" s="47">
        <f>AI128*(AM128*'6. Look Up Tables'!$M$10)</f>
        <v>7.6775154377686192</v>
      </c>
      <c r="AD128" s="48"/>
      <c r="AE128" s="47">
        <f>SUM(AN128/VLOOKUP($AE$3,AWHC,2,FALSE)*'6. Look Up Tables'!$M$9*0.001)</f>
        <v>3.5226247302703069</v>
      </c>
      <c r="AF128" s="48"/>
      <c r="AG128" s="50">
        <v>5</v>
      </c>
      <c r="AH128" s="50">
        <v>3</v>
      </c>
      <c r="AI128" s="47">
        <f t="shared" si="9"/>
        <v>7.0685834705770345</v>
      </c>
      <c r="AJ128" s="47">
        <f t="shared" si="7"/>
        <v>41.432237024801026</v>
      </c>
      <c r="AK128" s="47">
        <f t="shared" si="10"/>
        <v>5.8614625118685568</v>
      </c>
      <c r="AL128" s="47">
        <f t="shared" si="8"/>
        <v>5</v>
      </c>
      <c r="AM128" s="47">
        <f t="shared" si="11"/>
        <v>5.430731255934278</v>
      </c>
      <c r="AN128" s="47">
        <f>SUM(AI128*'6. Look Up Tables'!$M$7*'6. Look Up Tables'!$M$8*AM128)</f>
        <v>29.942310207297613</v>
      </c>
      <c r="AO128" s="46"/>
    </row>
    <row r="129" spans="1:41" x14ac:dyDescent="0.25">
      <c r="A129" s="14"/>
      <c r="B129" s="4" t="s">
        <v>236</v>
      </c>
      <c r="C129" s="15"/>
      <c r="D129" s="43" t="s">
        <v>387</v>
      </c>
      <c r="E129" s="44"/>
      <c r="F129" s="43" t="s">
        <v>122</v>
      </c>
      <c r="G129" s="51" t="s">
        <v>114</v>
      </c>
      <c r="H129" s="51" t="s">
        <v>114</v>
      </c>
      <c r="I129" s="51" t="s">
        <v>114</v>
      </c>
      <c r="J129" s="51" t="s">
        <v>114</v>
      </c>
      <c r="K129" s="51" t="s">
        <v>114</v>
      </c>
      <c r="L129" s="44"/>
      <c r="M129" s="43" t="s">
        <v>239</v>
      </c>
      <c r="N129" s="43" t="s">
        <v>248</v>
      </c>
      <c r="O129" s="43" t="s">
        <v>240</v>
      </c>
      <c r="P129" s="44"/>
      <c r="Q129" s="43" t="s">
        <v>241</v>
      </c>
      <c r="R129" s="43" t="s">
        <v>249</v>
      </c>
      <c r="S129" s="43" t="s">
        <v>265</v>
      </c>
      <c r="T129" s="15"/>
      <c r="U129" s="43" t="s">
        <v>260</v>
      </c>
      <c r="V129" s="43" t="s">
        <v>261</v>
      </c>
      <c r="W129" s="43" t="s">
        <v>246</v>
      </c>
      <c r="X129" s="44"/>
      <c r="Y129" s="49">
        <v>1</v>
      </c>
      <c r="Z129" s="49">
        <v>2</v>
      </c>
      <c r="AA129" s="46"/>
      <c r="AB129" s="47">
        <f t="shared" si="6"/>
        <v>2.5</v>
      </c>
      <c r="AC129" s="47">
        <f>AI129*(AM129*'6. Look Up Tables'!$M$10)</f>
        <v>19.832897948314354</v>
      </c>
      <c r="AD129" s="48"/>
      <c r="AE129" s="47">
        <f>SUM(AN129/VLOOKUP($AE$3,AWHC,2,FALSE)*'6. Look Up Tables'!$M$9*0.001)</f>
        <v>9.0998002351089387</v>
      </c>
      <c r="AF129" s="48"/>
      <c r="AG129" s="50">
        <v>7</v>
      </c>
      <c r="AH129" s="50">
        <v>5</v>
      </c>
      <c r="AI129" s="47">
        <f t="shared" si="9"/>
        <v>19.634954084936208</v>
      </c>
      <c r="AJ129" s="47">
        <f t="shared" si="7"/>
        <v>100.15420905846247</v>
      </c>
      <c r="AK129" s="47">
        <f t="shared" si="10"/>
        <v>5.1008119817962827</v>
      </c>
      <c r="AL129" s="47">
        <f t="shared" si="8"/>
        <v>5</v>
      </c>
      <c r="AM129" s="47">
        <f t="shared" si="11"/>
        <v>5.0504059908981418</v>
      </c>
      <c r="AN129" s="47">
        <f>SUM(AI129*'6. Look Up Tables'!$M$7*'6. Look Up Tables'!$M$8*AM129)</f>
        <v>77.348301998425967</v>
      </c>
      <c r="AO129" s="46"/>
    </row>
    <row r="130" spans="1:41" x14ac:dyDescent="0.25">
      <c r="A130" s="14"/>
      <c r="B130" s="4" t="s">
        <v>236</v>
      </c>
      <c r="C130" s="15"/>
      <c r="D130" s="43" t="s">
        <v>388</v>
      </c>
      <c r="E130" s="44"/>
      <c r="F130" s="43" t="s">
        <v>122</v>
      </c>
      <c r="G130" s="51" t="s">
        <v>114</v>
      </c>
      <c r="H130" s="51" t="s">
        <v>114</v>
      </c>
      <c r="I130" s="51" t="s">
        <v>122</v>
      </c>
      <c r="J130" s="51" t="s">
        <v>114</v>
      </c>
      <c r="K130" s="51" t="s">
        <v>114</v>
      </c>
      <c r="L130" s="44"/>
      <c r="M130" s="43" t="s">
        <v>328</v>
      </c>
      <c r="N130" s="43" t="s">
        <v>239</v>
      </c>
      <c r="O130" s="43" t="s">
        <v>248</v>
      </c>
      <c r="P130" s="44"/>
      <c r="Q130" s="43" t="s">
        <v>242</v>
      </c>
      <c r="R130" s="43" t="s">
        <v>318</v>
      </c>
      <c r="S130" s="43" t="s">
        <v>265</v>
      </c>
      <c r="T130" s="15"/>
      <c r="U130" s="43" t="s">
        <v>253</v>
      </c>
      <c r="V130" s="43" t="s">
        <v>261</v>
      </c>
      <c r="W130" s="43" t="s">
        <v>262</v>
      </c>
      <c r="X130" s="44"/>
      <c r="Y130" s="49">
        <v>1</v>
      </c>
      <c r="Z130" s="49">
        <v>2</v>
      </c>
      <c r="AA130" s="46"/>
      <c r="AB130" s="47">
        <f t="shared" si="6"/>
        <v>3</v>
      </c>
      <c r="AC130" s="47">
        <f>AI130*(AM130*'6. Look Up Tables'!$M$10)</f>
        <v>25.308794367280928</v>
      </c>
      <c r="AD130" s="48"/>
      <c r="AE130" s="47">
        <f>SUM(AN130/VLOOKUP($AE$3,AWHC,2,FALSE)*'6. Look Up Tables'!$M$9*0.001)</f>
        <v>11.612270356752424</v>
      </c>
      <c r="AF130" s="48"/>
      <c r="AG130" s="50">
        <v>7</v>
      </c>
      <c r="AH130" s="50">
        <v>6</v>
      </c>
      <c r="AI130" s="47">
        <f t="shared" si="9"/>
        <v>28.274333882308138</v>
      </c>
      <c r="AJ130" s="47">
        <f t="shared" si="7"/>
        <v>125.85344120242263</v>
      </c>
      <c r="AK130" s="47">
        <f t="shared" si="10"/>
        <v>4.451154949442393</v>
      </c>
      <c r="AL130" s="47">
        <f t="shared" si="8"/>
        <v>4.5</v>
      </c>
      <c r="AM130" s="47">
        <f t="shared" si="11"/>
        <v>4.4755774747211969</v>
      </c>
      <c r="AN130" s="47">
        <f>SUM(AI130*'6. Look Up Tables'!$M$7*'6. Look Up Tables'!$M$8*AM130)</f>
        <v>98.704298032395613</v>
      </c>
      <c r="AO130" s="46"/>
    </row>
    <row r="131" spans="1:41" x14ac:dyDescent="0.25">
      <c r="A131" s="14"/>
      <c r="B131" s="4" t="s">
        <v>236</v>
      </c>
      <c r="C131" s="15"/>
      <c r="D131" s="43" t="s">
        <v>389</v>
      </c>
      <c r="E131" s="44"/>
      <c r="F131" s="43" t="s">
        <v>122</v>
      </c>
      <c r="G131" s="51" t="s">
        <v>114</v>
      </c>
      <c r="H131" s="51" t="s">
        <v>114</v>
      </c>
      <c r="I131" s="51" t="s">
        <v>122</v>
      </c>
      <c r="J131" s="51" t="s">
        <v>114</v>
      </c>
      <c r="K131" s="51" t="s">
        <v>114</v>
      </c>
      <c r="L131" s="44"/>
      <c r="M131" s="43" t="s">
        <v>238</v>
      </c>
      <c r="N131" s="43" t="s">
        <v>240</v>
      </c>
      <c r="O131" s="43" t="s">
        <v>240</v>
      </c>
      <c r="P131" s="44"/>
      <c r="Q131" s="43" t="s">
        <v>241</v>
      </c>
      <c r="R131" s="43" t="s">
        <v>249</v>
      </c>
      <c r="S131" s="43" t="s">
        <v>265</v>
      </c>
      <c r="T131" s="15"/>
      <c r="U131" s="43" t="s">
        <v>253</v>
      </c>
      <c r="V131" s="43" t="s">
        <v>297</v>
      </c>
      <c r="W131" s="43" t="s">
        <v>262</v>
      </c>
      <c r="X131" s="44"/>
      <c r="Y131" s="49">
        <v>1</v>
      </c>
      <c r="Z131" s="49">
        <v>2</v>
      </c>
      <c r="AA131" s="46"/>
      <c r="AB131" s="47">
        <f t="shared" si="6"/>
        <v>1.5</v>
      </c>
      <c r="AC131" s="47">
        <f>AI131*(AM131*'6. Look Up Tables'!$M$10)</f>
        <v>6.2938266266982934</v>
      </c>
      <c r="AD131" s="48"/>
      <c r="AE131" s="47">
        <f>SUM(AN131/VLOOKUP($AE$3,AWHC,2,FALSE)*'6. Look Up Tables'!$M$9*0.001)</f>
        <v>2.8877557463674517</v>
      </c>
      <c r="AF131" s="48"/>
      <c r="AG131" s="50">
        <v>5</v>
      </c>
      <c r="AH131" s="50">
        <v>3</v>
      </c>
      <c r="AI131" s="47">
        <f t="shared" si="9"/>
        <v>7.0685834705770345</v>
      </c>
      <c r="AJ131" s="47">
        <f t="shared" si="7"/>
        <v>31.129640649386271</v>
      </c>
      <c r="AK131" s="47">
        <f t="shared" si="10"/>
        <v>4.4039432764659772</v>
      </c>
      <c r="AL131" s="47">
        <f t="shared" si="8"/>
        <v>4.5</v>
      </c>
      <c r="AM131" s="47">
        <f t="shared" si="11"/>
        <v>4.4519716382329886</v>
      </c>
      <c r="AN131" s="47">
        <f>SUM(AI131*'6. Look Up Tables'!$M$7*'6. Look Up Tables'!$M$8*AM131)</f>
        <v>24.54592384412334</v>
      </c>
      <c r="AO131" s="46"/>
    </row>
    <row r="132" spans="1:41" x14ac:dyDescent="0.25">
      <c r="A132" s="14"/>
      <c r="B132" s="4" t="s">
        <v>236</v>
      </c>
      <c r="C132" s="15"/>
      <c r="D132" s="43" t="s">
        <v>390</v>
      </c>
      <c r="E132" s="44"/>
      <c r="F132" s="43" t="s">
        <v>122</v>
      </c>
      <c r="G132" s="51" t="s">
        <v>114</v>
      </c>
      <c r="H132" s="51" t="s">
        <v>114</v>
      </c>
      <c r="I132" s="51" t="s">
        <v>114</v>
      </c>
      <c r="J132" s="51" t="s">
        <v>114</v>
      </c>
      <c r="K132" s="51" t="s">
        <v>114</v>
      </c>
      <c r="L132" s="44"/>
      <c r="M132" s="43" t="s">
        <v>239</v>
      </c>
      <c r="N132" s="43" t="s">
        <v>248</v>
      </c>
      <c r="O132" s="43" t="s">
        <v>248</v>
      </c>
      <c r="P132" s="44"/>
      <c r="Q132" s="43" t="s">
        <v>241</v>
      </c>
      <c r="R132" s="43" t="s">
        <v>249</v>
      </c>
      <c r="S132" s="43" t="s">
        <v>265</v>
      </c>
      <c r="T132" s="15"/>
      <c r="U132" s="43" t="s">
        <v>260</v>
      </c>
      <c r="V132" s="43" t="s">
        <v>297</v>
      </c>
      <c r="W132" s="43" t="s">
        <v>299</v>
      </c>
      <c r="X132" s="44"/>
      <c r="Y132" s="49">
        <v>1</v>
      </c>
      <c r="Z132" s="49">
        <v>2</v>
      </c>
      <c r="AA132" s="46"/>
      <c r="AB132" s="47">
        <f t="shared" si="6"/>
        <v>2.5</v>
      </c>
      <c r="AC132" s="47">
        <f>AI132*(AM132*'6. Look Up Tables'!$M$10)</f>
        <v>16.321470948674079</v>
      </c>
      <c r="AD132" s="48"/>
      <c r="AE132" s="47">
        <f>SUM(AN132/VLOOKUP($AE$3,AWHC,2,FALSE)*'6. Look Up Tables'!$M$9*0.001)</f>
        <v>7.4886749058622248</v>
      </c>
      <c r="AF132" s="48"/>
      <c r="AG132" s="50">
        <v>8</v>
      </c>
      <c r="AH132" s="50">
        <v>5</v>
      </c>
      <c r="AI132" s="47">
        <f t="shared" si="9"/>
        <v>19.634954084936208</v>
      </c>
      <c r="AJ132" s="47">
        <f t="shared" si="7"/>
        <v>84.674893146995927</v>
      </c>
      <c r="AK132" s="47">
        <f t="shared" si="10"/>
        <v>4.312456896039186</v>
      </c>
      <c r="AL132" s="47">
        <f t="shared" si="8"/>
        <v>4</v>
      </c>
      <c r="AM132" s="47">
        <f t="shared" si="11"/>
        <v>4.1562284480195935</v>
      </c>
      <c r="AN132" s="47">
        <f>SUM(AI132*'6. Look Up Tables'!$M$7*'6. Look Up Tables'!$M$8*AM132)</f>
        <v>63.653736699828904</v>
      </c>
      <c r="AO132" s="46"/>
    </row>
    <row r="133" spans="1:41" x14ac:dyDescent="0.25">
      <c r="A133" s="14"/>
      <c r="B133" s="4" t="s">
        <v>236</v>
      </c>
      <c r="C133" s="15"/>
      <c r="D133" s="43" t="s">
        <v>391</v>
      </c>
      <c r="E133" s="44"/>
      <c r="F133" s="43" t="s">
        <v>122</v>
      </c>
      <c r="G133" s="51" t="s">
        <v>114</v>
      </c>
      <c r="H133" s="51" t="s">
        <v>114</v>
      </c>
      <c r="I133" s="51" t="s">
        <v>122</v>
      </c>
      <c r="J133" s="51" t="s">
        <v>114</v>
      </c>
      <c r="K133" s="51" t="s">
        <v>114</v>
      </c>
      <c r="L133" s="44"/>
      <c r="M133" s="43" t="s">
        <v>238</v>
      </c>
      <c r="N133" s="43" t="s">
        <v>248</v>
      </c>
      <c r="O133" s="43" t="s">
        <v>240</v>
      </c>
      <c r="P133" s="44"/>
      <c r="Q133" s="43" t="s">
        <v>264</v>
      </c>
      <c r="R133" s="43" t="s">
        <v>386</v>
      </c>
      <c r="S133" s="43" t="s">
        <v>265</v>
      </c>
      <c r="T133" s="15"/>
      <c r="U133" s="43" t="s">
        <v>253</v>
      </c>
      <c r="V133" s="43" t="s">
        <v>266</v>
      </c>
      <c r="W133" s="43" t="s">
        <v>262</v>
      </c>
      <c r="X133" s="44"/>
      <c r="Y133" s="49">
        <v>1</v>
      </c>
      <c r="Z133" s="49">
        <v>2</v>
      </c>
      <c r="AA133" s="46"/>
      <c r="AB133" s="47">
        <f t="shared" si="6"/>
        <v>1.5</v>
      </c>
      <c r="AC133" s="47">
        <f>AI133*(AM133*'6. Look Up Tables'!$M$10)</f>
        <v>6.6244701992570167</v>
      </c>
      <c r="AD133" s="48"/>
      <c r="AE133" s="47">
        <f>SUM(AN133/VLOOKUP($AE$3,AWHC,2,FALSE)*'6. Look Up Tables'!$M$9*0.001)</f>
        <v>3.0394627973061601</v>
      </c>
      <c r="AF133" s="48"/>
      <c r="AG133" s="50">
        <v>6</v>
      </c>
      <c r="AH133" s="50">
        <v>3</v>
      </c>
      <c r="AI133" s="47">
        <f t="shared" si="9"/>
        <v>7.0685834705770345</v>
      </c>
      <c r="AJ133" s="47">
        <f t="shared" si="7"/>
        <v>34.43607637497351</v>
      </c>
      <c r="AK133" s="47">
        <f t="shared" si="10"/>
        <v>4.8717082451262854</v>
      </c>
      <c r="AL133" s="47">
        <f t="shared" si="8"/>
        <v>4.5</v>
      </c>
      <c r="AM133" s="47">
        <f t="shared" si="11"/>
        <v>4.6858541225631427</v>
      </c>
      <c r="AN133" s="47">
        <f>SUM(AI133*'6. Look Up Tables'!$M$7*'6. Look Up Tables'!$M$8*AM133)</f>
        <v>25.835433777102367</v>
      </c>
      <c r="AO133" s="46"/>
    </row>
    <row r="134" spans="1:41" x14ac:dyDescent="0.25">
      <c r="A134" s="14"/>
      <c r="B134" s="4" t="s">
        <v>236</v>
      </c>
      <c r="C134" s="15"/>
      <c r="D134" s="43" t="s">
        <v>392</v>
      </c>
      <c r="E134" s="44"/>
      <c r="F134" s="43" t="s">
        <v>122</v>
      </c>
      <c r="G134" s="51" t="s">
        <v>114</v>
      </c>
      <c r="H134" s="51" t="s">
        <v>114</v>
      </c>
      <c r="I134" s="51" t="s">
        <v>122</v>
      </c>
      <c r="J134" s="51" t="s">
        <v>114</v>
      </c>
      <c r="K134" s="51" t="s">
        <v>114</v>
      </c>
      <c r="L134" s="44"/>
      <c r="M134" s="43" t="s">
        <v>238</v>
      </c>
      <c r="N134" s="43" t="s">
        <v>239</v>
      </c>
      <c r="O134" s="43" t="s">
        <v>240</v>
      </c>
      <c r="P134" s="44"/>
      <c r="Q134" s="43" t="s">
        <v>264</v>
      </c>
      <c r="R134" s="43" t="s">
        <v>249</v>
      </c>
      <c r="S134" s="43" t="s">
        <v>265</v>
      </c>
      <c r="T134" s="15"/>
      <c r="U134" s="43" t="s">
        <v>253</v>
      </c>
      <c r="V134" s="43" t="s">
        <v>261</v>
      </c>
      <c r="W134" s="43" t="s">
        <v>262</v>
      </c>
      <c r="X134" s="44"/>
      <c r="Y134" s="49">
        <v>1</v>
      </c>
      <c r="Z134" s="49">
        <v>2</v>
      </c>
      <c r="AA134" s="46"/>
      <c r="AB134" s="47">
        <f t="shared" si="6"/>
        <v>1.5</v>
      </c>
      <c r="AC134" s="47">
        <f>AI134*(AM134*'6. Look Up Tables'!$M$10)</f>
        <v>7.3240862642397673</v>
      </c>
      <c r="AD134" s="48"/>
      <c r="AE134" s="47">
        <f>SUM(AN134/VLOOKUP($AE$3,AWHC,2,FALSE)*'6. Look Up Tables'!$M$9*0.001)</f>
        <v>3.360463109474717</v>
      </c>
      <c r="AF134" s="48"/>
      <c r="AG134" s="50">
        <v>5</v>
      </c>
      <c r="AH134" s="50">
        <v>3</v>
      </c>
      <c r="AI134" s="47">
        <f t="shared" si="9"/>
        <v>7.0685834705770345</v>
      </c>
      <c r="AJ134" s="47">
        <f t="shared" si="7"/>
        <v>41.432237024801026</v>
      </c>
      <c r="AK134" s="47">
        <f t="shared" si="10"/>
        <v>5.8614625118685568</v>
      </c>
      <c r="AL134" s="47">
        <f t="shared" si="8"/>
        <v>4.5</v>
      </c>
      <c r="AM134" s="47">
        <f t="shared" si="11"/>
        <v>5.180731255934278</v>
      </c>
      <c r="AN134" s="47">
        <f>SUM(AI134*'6. Look Up Tables'!$M$7*'6. Look Up Tables'!$M$8*AM134)</f>
        <v>28.563936430535094</v>
      </c>
      <c r="AO134" s="46"/>
    </row>
    <row r="135" spans="1:41" x14ac:dyDescent="0.25">
      <c r="A135" s="14"/>
      <c r="B135" s="4" t="s">
        <v>236</v>
      </c>
      <c r="C135" s="15"/>
      <c r="D135" s="43" t="s">
        <v>393</v>
      </c>
      <c r="E135" s="44"/>
      <c r="F135" s="43" t="s">
        <v>122</v>
      </c>
      <c r="G135" s="51" t="s">
        <v>114</v>
      </c>
      <c r="H135" s="51" t="s">
        <v>114</v>
      </c>
      <c r="I135" s="51" t="s">
        <v>122</v>
      </c>
      <c r="J135" s="51" t="s">
        <v>114</v>
      </c>
      <c r="K135" s="51" t="s">
        <v>114</v>
      </c>
      <c r="L135" s="44"/>
      <c r="M135" s="43" t="s">
        <v>239</v>
      </c>
      <c r="N135" s="43" t="s">
        <v>240</v>
      </c>
      <c r="O135" s="43" t="s">
        <v>240</v>
      </c>
      <c r="P135" s="44"/>
      <c r="Q135" s="43" t="s">
        <v>241</v>
      </c>
      <c r="R135" s="43" t="s">
        <v>249</v>
      </c>
      <c r="S135" s="43" t="s">
        <v>265</v>
      </c>
      <c r="T135" s="15"/>
      <c r="U135" s="43" t="s">
        <v>253</v>
      </c>
      <c r="V135" s="43" t="s">
        <v>261</v>
      </c>
      <c r="W135" s="43" t="s">
        <v>262</v>
      </c>
      <c r="X135" s="44"/>
      <c r="Y135" s="49">
        <v>1</v>
      </c>
      <c r="Z135" s="49">
        <v>2</v>
      </c>
      <c r="AA135" s="46"/>
      <c r="AB135" s="47">
        <f t="shared" ref="AB135:AB198" si="12">SUM(AH135/2)</f>
        <v>2.5</v>
      </c>
      <c r="AC135" s="47">
        <f>AI135*(AM135*'6. Look Up Tables'!$M$10)</f>
        <v>15.666425367796615</v>
      </c>
      <c r="AD135" s="48"/>
      <c r="AE135" s="47">
        <f>SUM(AN135/VLOOKUP($AE$3,AWHC,2,FALSE)*'6. Look Up Tables'!$M$9*0.001)</f>
        <v>7.1881245805184468</v>
      </c>
      <c r="AF135" s="48"/>
      <c r="AG135" s="50">
        <v>4</v>
      </c>
      <c r="AH135" s="50">
        <v>5</v>
      </c>
      <c r="AI135" s="47">
        <f t="shared" si="9"/>
        <v>19.634954084936208</v>
      </c>
      <c r="AJ135" s="47">
        <f t="shared" ref="AJ135:AJ198" si="13">IF(OR(V135="Ovoid",V135="Obovoid",V135="Irregular"),(SUM(PI()*(AH135/2)*(SQRT((AG135-(AH135/2))^2+(AH135/2)^2)))-(PI()*(AH135/4)*(SQRT(((AG135-(AH135/2))/2)^2+(AH135/4)^2)))+((PI()*(AH135/2)^2*4)/2)+((PI()*(AH135/4)^2*4)/2)),IF(OR(V135="Vase",V135="Conical"),(PI()*(AH135/2)*(AH135/2+SQRT(AG135^2+(AH135/2)^2))),IF(OR(V135="Weeping",V135="Columnar"),((PI()*(AH135/2)^2*4)+(PI()*AH135*(AG135-AH135))),(SUM(4*PI()*(((AH135/2*AH135/2)^1.6+(AH135/2*AG135/2)^1.6+(AH135/2*AG135/2)^1.6)/3)^(1/1.6))))))</f>
        <v>68.3069602957532</v>
      </c>
      <c r="AK135" s="47">
        <f t="shared" si="10"/>
        <v>3.4788449211683057</v>
      </c>
      <c r="AL135" s="47">
        <f t="shared" ref="AL135:AL198" si="14">IFERROR(VLOOKUP(W135,LAILookup,2,FALSE),0)</f>
        <v>4.5</v>
      </c>
      <c r="AM135" s="47">
        <f t="shared" si="11"/>
        <v>3.9894224605841528</v>
      </c>
      <c r="AN135" s="47">
        <f>SUM(AI135*'6. Look Up Tables'!$M$7*'6. Look Up Tables'!$M$8*AM135)</f>
        <v>61.099058934406791</v>
      </c>
      <c r="AO135" s="46"/>
    </row>
    <row r="136" spans="1:41" x14ac:dyDescent="0.25">
      <c r="A136" s="14"/>
      <c r="B136" s="4" t="s">
        <v>236</v>
      </c>
      <c r="C136" s="15"/>
      <c r="D136" s="43" t="s">
        <v>394</v>
      </c>
      <c r="E136" s="44"/>
      <c r="F136" s="43" t="s">
        <v>122</v>
      </c>
      <c r="G136" s="51" t="s">
        <v>122</v>
      </c>
      <c r="H136" s="51" t="s">
        <v>114</v>
      </c>
      <c r="I136" s="51" t="s">
        <v>122</v>
      </c>
      <c r="J136" s="51" t="s">
        <v>114</v>
      </c>
      <c r="K136" s="51" t="s">
        <v>114</v>
      </c>
      <c r="L136" s="44"/>
      <c r="M136" s="43" t="s">
        <v>239</v>
      </c>
      <c r="N136" s="43" t="s">
        <v>239</v>
      </c>
      <c r="O136" s="43" t="s">
        <v>240</v>
      </c>
      <c r="P136" s="44"/>
      <c r="Q136" s="43" t="s">
        <v>329</v>
      </c>
      <c r="R136" s="43" t="s">
        <v>249</v>
      </c>
      <c r="S136" s="43" t="s">
        <v>265</v>
      </c>
      <c r="T136" s="15"/>
      <c r="U136" s="43" t="s">
        <v>253</v>
      </c>
      <c r="V136" s="43" t="s">
        <v>261</v>
      </c>
      <c r="W136" s="43" t="s">
        <v>262</v>
      </c>
      <c r="X136" s="44"/>
      <c r="Y136" s="49">
        <v>1</v>
      </c>
      <c r="Z136" s="49">
        <v>2</v>
      </c>
      <c r="AA136" s="46"/>
      <c r="AB136" s="47">
        <f t="shared" si="12"/>
        <v>2</v>
      </c>
      <c r="AC136" s="47">
        <f>AI136*(AM136*'6. Look Up Tables'!$M$10)</f>
        <v>10.681415022205298</v>
      </c>
      <c r="AD136" s="48"/>
      <c r="AE136" s="47">
        <f>SUM(AN136/VLOOKUP($AE$3,AWHC,2,FALSE)*'6. Look Up Tables'!$M$9*0.001)</f>
        <v>4.9008845396000771</v>
      </c>
      <c r="AF136" s="48"/>
      <c r="AG136" s="50">
        <v>4</v>
      </c>
      <c r="AH136" s="50">
        <v>4</v>
      </c>
      <c r="AI136" s="47">
        <f t="shared" ref="AI136:AI199" si="15">SUM((PI()*(AH136/2)^2))</f>
        <v>12.566370614359172</v>
      </c>
      <c r="AJ136" s="47">
        <f t="shared" si="13"/>
        <v>50.26548245743669</v>
      </c>
      <c r="AK136" s="47">
        <f t="shared" ref="AK136:AK199" si="16">AJ136/AI136</f>
        <v>4</v>
      </c>
      <c r="AL136" s="47">
        <f t="shared" si="14"/>
        <v>4.5</v>
      </c>
      <c r="AM136" s="47">
        <f t="shared" ref="AM136:AM199" si="17">SUM(AK136+AL136)/2</f>
        <v>4.25</v>
      </c>
      <c r="AN136" s="47">
        <f>SUM(AI136*'6. Look Up Tables'!$M$7*'6. Look Up Tables'!$M$8*AM136)</f>
        <v>41.657518586600659</v>
      </c>
      <c r="AO136" s="46"/>
    </row>
    <row r="137" spans="1:41" x14ac:dyDescent="0.25">
      <c r="A137" s="14"/>
      <c r="B137" s="4" t="s">
        <v>270</v>
      </c>
      <c r="C137" s="15"/>
      <c r="D137" s="43" t="s">
        <v>395</v>
      </c>
      <c r="E137" s="44"/>
      <c r="F137" s="43" t="s">
        <v>122</v>
      </c>
      <c r="G137" s="51" t="s">
        <v>114</v>
      </c>
      <c r="H137" s="51" t="s">
        <v>114</v>
      </c>
      <c r="I137" s="51" t="s">
        <v>122</v>
      </c>
      <c r="J137" s="51" t="s">
        <v>114</v>
      </c>
      <c r="K137" s="51" t="s">
        <v>114</v>
      </c>
      <c r="L137" s="44"/>
      <c r="M137" s="43" t="s">
        <v>238</v>
      </c>
      <c r="N137" s="43" t="s">
        <v>239</v>
      </c>
      <c r="O137" s="43" t="s">
        <v>248</v>
      </c>
      <c r="P137" s="44"/>
      <c r="Q137" s="43" t="s">
        <v>241</v>
      </c>
      <c r="R137" s="43" t="s">
        <v>249</v>
      </c>
      <c r="S137" s="43" t="s">
        <v>265</v>
      </c>
      <c r="T137" s="15"/>
      <c r="U137" s="43" t="s">
        <v>253</v>
      </c>
      <c r="V137" s="43" t="s">
        <v>261</v>
      </c>
      <c r="W137" s="43" t="s">
        <v>262</v>
      </c>
      <c r="X137" s="44"/>
      <c r="Y137" s="49">
        <v>4</v>
      </c>
      <c r="Z137" s="49">
        <v>3</v>
      </c>
      <c r="AA137" s="46"/>
      <c r="AB137" s="47">
        <f t="shared" si="12"/>
        <v>1.5</v>
      </c>
      <c r="AC137" s="47">
        <f>AI137*(AM137*'6. Look Up Tables'!$M$10)</f>
        <v>6.6539535198722222</v>
      </c>
      <c r="AD137" s="48"/>
      <c r="AE137" s="47">
        <f>SUM(AN137/VLOOKUP($AE$3,AWHC,2,FALSE)*'6. Look Up Tables'!$M$9*0.001)</f>
        <v>3.0529904385296076</v>
      </c>
      <c r="AF137" s="48"/>
      <c r="AG137" s="50">
        <v>4</v>
      </c>
      <c r="AH137" s="50">
        <v>3</v>
      </c>
      <c r="AI137" s="47">
        <f t="shared" si="15"/>
        <v>7.0685834705770345</v>
      </c>
      <c r="AJ137" s="47">
        <f t="shared" si="13"/>
        <v>34.730909581125559</v>
      </c>
      <c r="AK137" s="47">
        <f t="shared" si="16"/>
        <v>4.9134186114789342</v>
      </c>
      <c r="AL137" s="47">
        <f t="shared" si="14"/>
        <v>4.5</v>
      </c>
      <c r="AM137" s="47">
        <f t="shared" si="17"/>
        <v>4.7067093057394676</v>
      </c>
      <c r="AN137" s="47">
        <f>SUM(AI137*'6. Look Up Tables'!$M$7*'6. Look Up Tables'!$M$8*AM137)</f>
        <v>25.950418727501667</v>
      </c>
      <c r="AO137" s="46"/>
    </row>
    <row r="138" spans="1:41" x14ac:dyDescent="0.25">
      <c r="A138" s="14"/>
      <c r="B138" s="4" t="s">
        <v>236</v>
      </c>
      <c r="C138" s="15"/>
      <c r="D138" s="43" t="s">
        <v>396</v>
      </c>
      <c r="E138" s="44"/>
      <c r="F138" s="43" t="s">
        <v>122</v>
      </c>
      <c r="G138" s="51" t="s">
        <v>114</v>
      </c>
      <c r="H138" s="51" t="s">
        <v>114</v>
      </c>
      <c r="I138" s="51" t="s">
        <v>122</v>
      </c>
      <c r="J138" s="51" t="s">
        <v>114</v>
      </c>
      <c r="K138" s="51" t="s">
        <v>114</v>
      </c>
      <c r="L138" s="44"/>
      <c r="M138" s="43" t="s">
        <v>239</v>
      </c>
      <c r="N138" s="43" t="s">
        <v>248</v>
      </c>
      <c r="O138" s="43" t="s">
        <v>240</v>
      </c>
      <c r="P138" s="44"/>
      <c r="Q138" s="43" t="s">
        <v>329</v>
      </c>
      <c r="R138" s="43" t="s">
        <v>249</v>
      </c>
      <c r="S138" s="43" t="s">
        <v>265</v>
      </c>
      <c r="T138" s="15"/>
      <c r="U138" s="43" t="s">
        <v>253</v>
      </c>
      <c r="V138" s="43" t="s">
        <v>261</v>
      </c>
      <c r="W138" s="43" t="s">
        <v>262</v>
      </c>
      <c r="X138" s="44"/>
      <c r="Y138" s="49">
        <v>4</v>
      </c>
      <c r="Z138" s="49">
        <v>4</v>
      </c>
      <c r="AA138" s="46"/>
      <c r="AB138" s="47">
        <f t="shared" si="12"/>
        <v>3</v>
      </c>
      <c r="AC138" s="47">
        <f>AI138*(AM138*'6. Look Up Tables'!$M$10)</f>
        <v>26.615814079488889</v>
      </c>
      <c r="AD138" s="48"/>
      <c r="AE138" s="47">
        <f>SUM(AN138/VLOOKUP($AE$3,AWHC,2,FALSE)*'6. Look Up Tables'!$M$9*0.001)</f>
        <v>12.21196175411843</v>
      </c>
      <c r="AF138" s="48"/>
      <c r="AG138" s="50">
        <v>8</v>
      </c>
      <c r="AH138" s="50">
        <v>6</v>
      </c>
      <c r="AI138" s="47">
        <f t="shared" si="15"/>
        <v>28.274333882308138</v>
      </c>
      <c r="AJ138" s="47">
        <f t="shared" si="13"/>
        <v>138.92363832450226</v>
      </c>
      <c r="AK138" s="47">
        <f t="shared" si="16"/>
        <v>4.9134186114789351</v>
      </c>
      <c r="AL138" s="47">
        <f t="shared" si="14"/>
        <v>4.5</v>
      </c>
      <c r="AM138" s="47">
        <f t="shared" si="17"/>
        <v>4.7067093057394676</v>
      </c>
      <c r="AN138" s="47">
        <f>SUM(AI138*'6. Look Up Tables'!$M$7*'6. Look Up Tables'!$M$8*AM138)</f>
        <v>103.80167491000667</v>
      </c>
      <c r="AO138" s="46"/>
    </row>
    <row r="139" spans="1:41" x14ac:dyDescent="0.25">
      <c r="A139" s="14"/>
      <c r="B139" s="4" t="s">
        <v>236</v>
      </c>
      <c r="C139" s="15"/>
      <c r="D139" s="43" t="s">
        <v>397</v>
      </c>
      <c r="E139" s="44"/>
      <c r="F139" s="43" t="s">
        <v>122</v>
      </c>
      <c r="G139" s="51" t="s">
        <v>122</v>
      </c>
      <c r="H139" s="51" t="s">
        <v>114</v>
      </c>
      <c r="I139" s="51" t="s">
        <v>122</v>
      </c>
      <c r="J139" s="51" t="s">
        <v>114</v>
      </c>
      <c r="K139" s="51" t="s">
        <v>114</v>
      </c>
      <c r="L139" s="44"/>
      <c r="M139" s="43" t="s">
        <v>328</v>
      </c>
      <c r="N139" s="43" t="s">
        <v>239</v>
      </c>
      <c r="O139" s="43" t="s">
        <v>240</v>
      </c>
      <c r="P139" s="44"/>
      <c r="Q139" s="43" t="s">
        <v>329</v>
      </c>
      <c r="R139" s="43" t="s">
        <v>249</v>
      </c>
      <c r="S139" s="43" t="s">
        <v>265</v>
      </c>
      <c r="T139" s="15"/>
      <c r="U139" s="43" t="s">
        <v>250</v>
      </c>
      <c r="V139" s="43" t="s">
        <v>245</v>
      </c>
      <c r="W139" s="43" t="s">
        <v>262</v>
      </c>
      <c r="X139" s="44"/>
      <c r="Y139" s="49">
        <v>1</v>
      </c>
      <c r="Z139" s="49">
        <v>2</v>
      </c>
      <c r="AA139" s="46"/>
      <c r="AB139" s="47">
        <f t="shared" si="12"/>
        <v>2.5</v>
      </c>
      <c r="AC139" s="47">
        <f>AI139*(AM139*'6. Look Up Tables'!$M$10)</f>
        <v>20.426361072174306</v>
      </c>
      <c r="AD139" s="48"/>
      <c r="AE139" s="47">
        <f>SUM(AN139/VLOOKUP($AE$3,AWHC,2,FALSE)*'6. Look Up Tables'!$M$9*0.001)</f>
        <v>9.372095080174093</v>
      </c>
      <c r="AF139" s="48"/>
      <c r="AG139" s="50">
        <v>12</v>
      </c>
      <c r="AH139" s="50">
        <v>5</v>
      </c>
      <c r="AI139" s="47">
        <f t="shared" si="15"/>
        <v>19.634954084936208</v>
      </c>
      <c r="AJ139" s="47">
        <f t="shared" si="13"/>
        <v>115.90631733953012</v>
      </c>
      <c r="AK139" s="47">
        <f t="shared" si="16"/>
        <v>5.9030602688525047</v>
      </c>
      <c r="AL139" s="47">
        <f t="shared" si="14"/>
        <v>4.5</v>
      </c>
      <c r="AM139" s="47">
        <f t="shared" si="17"/>
        <v>5.2015301344262523</v>
      </c>
      <c r="AN139" s="47">
        <f>SUM(AI139*'6. Look Up Tables'!$M$7*'6. Look Up Tables'!$M$8*AM139)</f>
        <v>79.662808181479789</v>
      </c>
      <c r="AO139" s="46"/>
    </row>
    <row r="140" spans="1:41" x14ac:dyDescent="0.25">
      <c r="A140" s="14"/>
      <c r="B140" s="4" t="s">
        <v>236</v>
      </c>
      <c r="C140" s="15"/>
      <c r="D140" s="43" t="s">
        <v>398</v>
      </c>
      <c r="E140" s="44"/>
      <c r="F140" s="43" t="s">
        <v>122</v>
      </c>
      <c r="G140" s="51" t="s">
        <v>114</v>
      </c>
      <c r="H140" s="51" t="s">
        <v>114</v>
      </c>
      <c r="I140" s="51" t="s">
        <v>122</v>
      </c>
      <c r="J140" s="51" t="s">
        <v>114</v>
      </c>
      <c r="K140" s="51" t="s">
        <v>114</v>
      </c>
      <c r="L140" s="44"/>
      <c r="M140" s="43" t="s">
        <v>239</v>
      </c>
      <c r="N140" s="43" t="s">
        <v>248</v>
      </c>
      <c r="O140" s="43" t="s">
        <v>240</v>
      </c>
      <c r="P140" s="44"/>
      <c r="Q140" s="43" t="s">
        <v>329</v>
      </c>
      <c r="R140" s="43" t="s">
        <v>249</v>
      </c>
      <c r="S140" s="43" t="s">
        <v>265</v>
      </c>
      <c r="T140" s="15"/>
      <c r="U140" s="43" t="s">
        <v>250</v>
      </c>
      <c r="V140" s="43" t="s">
        <v>261</v>
      </c>
      <c r="W140" s="43" t="s">
        <v>262</v>
      </c>
      <c r="X140" s="44"/>
      <c r="Y140" s="49">
        <v>1</v>
      </c>
      <c r="Z140" s="49">
        <v>3</v>
      </c>
      <c r="AA140" s="46"/>
      <c r="AB140" s="47">
        <f t="shared" si="12"/>
        <v>2.5</v>
      </c>
      <c r="AC140" s="47">
        <f>AI140*(AM140*'6. Look Up Tables'!$M$10)</f>
        <v>19.96843381778034</v>
      </c>
      <c r="AD140" s="48"/>
      <c r="AE140" s="47">
        <f>SUM(AN140/VLOOKUP($AE$3,AWHC,2,FALSE)*'6. Look Up Tables'!$M$9*0.001)</f>
        <v>9.1619872810992131</v>
      </c>
      <c r="AF140" s="48"/>
      <c r="AG140" s="50">
        <v>8</v>
      </c>
      <c r="AH140" s="50">
        <v>5</v>
      </c>
      <c r="AI140" s="47">
        <f t="shared" si="15"/>
        <v>19.634954084936208</v>
      </c>
      <c r="AJ140" s="47">
        <f t="shared" si="13"/>
        <v>111.32704479559047</v>
      </c>
      <c r="AK140" s="47">
        <f t="shared" si="16"/>
        <v>5.6698398332899469</v>
      </c>
      <c r="AL140" s="47">
        <f t="shared" si="14"/>
        <v>4.5</v>
      </c>
      <c r="AM140" s="47">
        <f t="shared" si="17"/>
        <v>5.0849199166449734</v>
      </c>
      <c r="AN140" s="47">
        <f>SUM(AI140*'6. Look Up Tables'!$M$7*'6. Look Up Tables'!$M$8*AM140)</f>
        <v>77.876891889343327</v>
      </c>
      <c r="AO140" s="46"/>
    </row>
    <row r="141" spans="1:41" x14ac:dyDescent="0.25">
      <c r="A141" s="14"/>
      <c r="B141" s="4" t="s">
        <v>236</v>
      </c>
      <c r="C141" s="15"/>
      <c r="D141" s="43" t="s">
        <v>399</v>
      </c>
      <c r="E141" s="44"/>
      <c r="F141" s="43" t="s">
        <v>122</v>
      </c>
      <c r="G141" s="51" t="s">
        <v>114</v>
      </c>
      <c r="H141" s="51" t="s">
        <v>114</v>
      </c>
      <c r="I141" s="51" t="s">
        <v>122</v>
      </c>
      <c r="J141" s="51" t="s">
        <v>114</v>
      </c>
      <c r="K141" s="51" t="s">
        <v>114</v>
      </c>
      <c r="L141" s="44"/>
      <c r="M141" s="43" t="s">
        <v>256</v>
      </c>
      <c r="N141" s="43" t="s">
        <v>248</v>
      </c>
      <c r="O141" s="43" t="s">
        <v>240</v>
      </c>
      <c r="P141" s="44"/>
      <c r="Q141" s="43" t="s">
        <v>241</v>
      </c>
      <c r="R141" s="43" t="s">
        <v>249</v>
      </c>
      <c r="S141" s="43" t="s">
        <v>265</v>
      </c>
      <c r="T141" s="15"/>
      <c r="U141" s="43" t="s">
        <v>253</v>
      </c>
      <c r="V141" s="43" t="s">
        <v>261</v>
      </c>
      <c r="W141" s="43" t="s">
        <v>246</v>
      </c>
      <c r="X141" s="44"/>
      <c r="Y141" s="49">
        <v>1</v>
      </c>
      <c r="Z141" s="49">
        <v>2</v>
      </c>
      <c r="AA141" s="46"/>
      <c r="AB141" s="47">
        <f t="shared" si="12"/>
        <v>1.5</v>
      </c>
      <c r="AC141" s="47">
        <f>AI141*(AM141*'6. Look Up Tables'!$M$10)</f>
        <v>7.6775154377686192</v>
      </c>
      <c r="AD141" s="48"/>
      <c r="AE141" s="47">
        <f>SUM(AN141/VLOOKUP($AE$3,AWHC,2,FALSE)*'6. Look Up Tables'!$M$9*0.001)</f>
        <v>3.5226247302703069</v>
      </c>
      <c r="AF141" s="48"/>
      <c r="AG141" s="50">
        <v>5</v>
      </c>
      <c r="AH141" s="50">
        <v>3</v>
      </c>
      <c r="AI141" s="47">
        <f t="shared" si="15"/>
        <v>7.0685834705770345</v>
      </c>
      <c r="AJ141" s="47">
        <f t="shared" si="13"/>
        <v>41.432237024801026</v>
      </c>
      <c r="AK141" s="47">
        <f t="shared" si="16"/>
        <v>5.8614625118685568</v>
      </c>
      <c r="AL141" s="47">
        <f t="shared" si="14"/>
        <v>5</v>
      </c>
      <c r="AM141" s="47">
        <f t="shared" si="17"/>
        <v>5.430731255934278</v>
      </c>
      <c r="AN141" s="47">
        <f>SUM(AI141*'6. Look Up Tables'!$M$7*'6. Look Up Tables'!$M$8*AM141)</f>
        <v>29.942310207297613</v>
      </c>
      <c r="AO141" s="46"/>
    </row>
    <row r="142" spans="1:41" x14ac:dyDescent="0.25">
      <c r="A142" s="14"/>
      <c r="B142" s="4" t="s">
        <v>236</v>
      </c>
      <c r="C142" s="15"/>
      <c r="D142" s="43" t="s">
        <v>400</v>
      </c>
      <c r="E142" s="44"/>
      <c r="F142" s="43" t="s">
        <v>122</v>
      </c>
      <c r="G142" s="51" t="s">
        <v>114</v>
      </c>
      <c r="H142" s="51" t="s">
        <v>114</v>
      </c>
      <c r="I142" s="51" t="s">
        <v>122</v>
      </c>
      <c r="J142" s="51" t="s">
        <v>122</v>
      </c>
      <c r="K142" s="51" t="s">
        <v>122</v>
      </c>
      <c r="L142" s="44"/>
      <c r="M142" s="43" t="s">
        <v>256</v>
      </c>
      <c r="N142" s="43" t="s">
        <v>238</v>
      </c>
      <c r="O142" s="43" t="s">
        <v>240</v>
      </c>
      <c r="P142" s="44"/>
      <c r="Q142" s="43" t="s">
        <v>264</v>
      </c>
      <c r="R142" s="43" t="s">
        <v>249</v>
      </c>
      <c r="S142" s="43" t="s">
        <v>265</v>
      </c>
      <c r="T142" s="15"/>
      <c r="U142" s="43" t="s">
        <v>253</v>
      </c>
      <c r="V142" s="43" t="s">
        <v>261</v>
      </c>
      <c r="W142" s="43" t="s">
        <v>246</v>
      </c>
      <c r="X142" s="44"/>
      <c r="Y142" s="49">
        <v>4</v>
      </c>
      <c r="Z142" s="49">
        <v>5</v>
      </c>
      <c r="AA142" s="46"/>
      <c r="AB142" s="47">
        <f t="shared" si="12"/>
        <v>2</v>
      </c>
      <c r="AC142" s="47">
        <f>AI142*(AM142*'6. Look Up Tables'!$M$10)</f>
        <v>13.049100145294785</v>
      </c>
      <c r="AD142" s="48"/>
      <c r="AE142" s="47">
        <f>SUM(AN142/VLOOKUP($AE$3,AWHC,2,FALSE)*'6. Look Up Tables'!$M$9*0.001)</f>
        <v>5.9872341843117249</v>
      </c>
      <c r="AF142" s="48"/>
      <c r="AG142" s="50">
        <v>6</v>
      </c>
      <c r="AH142" s="50">
        <v>4</v>
      </c>
      <c r="AI142" s="47">
        <f t="shared" si="15"/>
        <v>12.566370614359172</v>
      </c>
      <c r="AJ142" s="47">
        <f t="shared" si="13"/>
        <v>67.659148381151994</v>
      </c>
      <c r="AK142" s="47">
        <f t="shared" si="16"/>
        <v>5.3841439551241743</v>
      </c>
      <c r="AL142" s="47">
        <f t="shared" si="14"/>
        <v>5</v>
      </c>
      <c r="AM142" s="47">
        <f t="shared" si="17"/>
        <v>5.1920719775620867</v>
      </c>
      <c r="AN142" s="47">
        <f>SUM(AI142*'6. Look Up Tables'!$M$7*'6. Look Up Tables'!$M$8*AM142)</f>
        <v>50.891490566649665</v>
      </c>
      <c r="AO142" s="46"/>
    </row>
    <row r="143" spans="1:41" x14ac:dyDescent="0.25">
      <c r="A143" s="14"/>
      <c r="B143" s="4" t="s">
        <v>236</v>
      </c>
      <c r="C143" s="15"/>
      <c r="D143" s="43" t="s">
        <v>134</v>
      </c>
      <c r="E143" s="44"/>
      <c r="F143" s="43" t="s">
        <v>122</v>
      </c>
      <c r="G143" s="51" t="s">
        <v>114</v>
      </c>
      <c r="H143" s="51" t="s">
        <v>114</v>
      </c>
      <c r="I143" s="51" t="s">
        <v>122</v>
      </c>
      <c r="J143" s="51" t="s">
        <v>122</v>
      </c>
      <c r="K143" s="51" t="s">
        <v>122</v>
      </c>
      <c r="L143" s="44"/>
      <c r="M143" s="43" t="s">
        <v>328</v>
      </c>
      <c r="N143" s="43" t="s">
        <v>238</v>
      </c>
      <c r="O143" s="43" t="s">
        <v>240</v>
      </c>
      <c r="P143" s="44"/>
      <c r="Q143" s="43" t="s">
        <v>264</v>
      </c>
      <c r="R143" s="43" t="s">
        <v>249</v>
      </c>
      <c r="S143" s="43" t="s">
        <v>265</v>
      </c>
      <c r="T143" s="15"/>
      <c r="U143" s="43" t="s">
        <v>253</v>
      </c>
      <c r="V143" s="43" t="s">
        <v>261</v>
      </c>
      <c r="W143" s="43" t="s">
        <v>246</v>
      </c>
      <c r="X143" s="44"/>
      <c r="Y143" s="49">
        <v>4</v>
      </c>
      <c r="Z143" s="49">
        <v>5</v>
      </c>
      <c r="AA143" s="46"/>
      <c r="AB143" s="47">
        <f t="shared" si="12"/>
        <v>2</v>
      </c>
      <c r="AC143" s="47">
        <f>AI143*(AM143*'6. Look Up Tables'!$M$10)</f>
        <v>13.049100145294785</v>
      </c>
      <c r="AD143" s="48"/>
      <c r="AE143" s="47">
        <f>SUM(AN143/VLOOKUP($AE$3,AWHC,2,FALSE)*'6. Look Up Tables'!$M$9*0.001)</f>
        <v>5.9872341843117249</v>
      </c>
      <c r="AF143" s="48"/>
      <c r="AG143" s="50">
        <v>6</v>
      </c>
      <c r="AH143" s="50">
        <v>4</v>
      </c>
      <c r="AI143" s="47">
        <f t="shared" si="15"/>
        <v>12.566370614359172</v>
      </c>
      <c r="AJ143" s="47">
        <f t="shared" si="13"/>
        <v>67.659148381151994</v>
      </c>
      <c r="AK143" s="47">
        <f t="shared" si="16"/>
        <v>5.3841439551241743</v>
      </c>
      <c r="AL143" s="47">
        <f t="shared" si="14"/>
        <v>5</v>
      </c>
      <c r="AM143" s="47">
        <f t="shared" si="17"/>
        <v>5.1920719775620867</v>
      </c>
      <c r="AN143" s="47">
        <f>SUM(AI143*'6. Look Up Tables'!$M$7*'6. Look Up Tables'!$M$8*AM143)</f>
        <v>50.891490566649665</v>
      </c>
      <c r="AO143" s="46"/>
    </row>
    <row r="144" spans="1:41" x14ac:dyDescent="0.25">
      <c r="A144" s="14"/>
      <c r="B144" s="4" t="s">
        <v>268</v>
      </c>
      <c r="C144" s="15"/>
      <c r="D144" s="43" t="s">
        <v>401</v>
      </c>
      <c r="E144" s="44"/>
      <c r="F144" s="43" t="s">
        <v>122</v>
      </c>
      <c r="G144" s="51" t="s">
        <v>114</v>
      </c>
      <c r="H144" s="51" t="s">
        <v>114</v>
      </c>
      <c r="I144" s="51" t="s">
        <v>122</v>
      </c>
      <c r="J144" s="51" t="s">
        <v>122</v>
      </c>
      <c r="K144" s="51" t="s">
        <v>122</v>
      </c>
      <c r="L144" s="44"/>
      <c r="M144" s="43" t="s">
        <v>328</v>
      </c>
      <c r="N144" s="43" t="s">
        <v>238</v>
      </c>
      <c r="O144" s="43" t="s">
        <v>240</v>
      </c>
      <c r="P144" s="44"/>
      <c r="Q144" s="43" t="s">
        <v>264</v>
      </c>
      <c r="R144" s="43" t="s">
        <v>249</v>
      </c>
      <c r="S144" s="43" t="s">
        <v>265</v>
      </c>
      <c r="T144" s="15"/>
      <c r="U144" s="43" t="s">
        <v>253</v>
      </c>
      <c r="V144" s="43" t="s">
        <v>273</v>
      </c>
      <c r="W144" s="43" t="s">
        <v>246</v>
      </c>
      <c r="X144" s="44"/>
      <c r="Y144" s="49">
        <v>3</v>
      </c>
      <c r="Z144" s="49">
        <v>4</v>
      </c>
      <c r="AA144" s="46"/>
      <c r="AB144" s="47">
        <f t="shared" si="12"/>
        <v>0.75</v>
      </c>
      <c r="AC144" s="47">
        <f>AI144*(AM144*'6. Look Up Tables'!$M$10)</f>
        <v>3.7110063220529432</v>
      </c>
      <c r="AD144" s="48"/>
      <c r="AE144" s="47">
        <f>SUM(AN144/VLOOKUP($AE$3,AWHC,2,FALSE)*'6. Look Up Tables'!$M$9*0.001)</f>
        <v>1.7026970183537034</v>
      </c>
      <c r="AF144" s="48"/>
      <c r="AG144" s="50">
        <v>6</v>
      </c>
      <c r="AH144" s="50">
        <v>1.5</v>
      </c>
      <c r="AI144" s="47">
        <f t="shared" si="15"/>
        <v>1.7671458676442586</v>
      </c>
      <c r="AJ144" s="47">
        <f t="shared" si="13"/>
        <v>28.274333882308138</v>
      </c>
      <c r="AK144" s="47">
        <f t="shared" si="16"/>
        <v>16</v>
      </c>
      <c r="AL144" s="47">
        <f t="shared" si="14"/>
        <v>5</v>
      </c>
      <c r="AM144" s="47">
        <f t="shared" si="17"/>
        <v>10.5</v>
      </c>
      <c r="AN144" s="47">
        <f>SUM(AI144*'6. Look Up Tables'!$M$7*'6. Look Up Tables'!$M$8*AM144)</f>
        <v>14.472924656006478</v>
      </c>
      <c r="AO144" s="46"/>
    </row>
    <row r="145" spans="1:41" x14ac:dyDescent="0.25">
      <c r="A145" s="14"/>
      <c r="B145" s="4" t="s">
        <v>236</v>
      </c>
      <c r="C145" s="15"/>
      <c r="D145" s="43" t="s">
        <v>402</v>
      </c>
      <c r="E145" s="44"/>
      <c r="F145" s="43" t="s">
        <v>122</v>
      </c>
      <c r="G145" s="51" t="s">
        <v>114</v>
      </c>
      <c r="H145" s="51" t="s">
        <v>114</v>
      </c>
      <c r="I145" s="51" t="s">
        <v>122</v>
      </c>
      <c r="J145" s="51" t="s">
        <v>122</v>
      </c>
      <c r="K145" s="51" t="s">
        <v>122</v>
      </c>
      <c r="L145" s="44"/>
      <c r="M145" s="43" t="s">
        <v>256</v>
      </c>
      <c r="N145" s="43" t="s">
        <v>239</v>
      </c>
      <c r="O145" s="43" t="s">
        <v>240</v>
      </c>
      <c r="P145" s="44"/>
      <c r="Q145" s="43" t="s">
        <v>264</v>
      </c>
      <c r="R145" s="43" t="s">
        <v>249</v>
      </c>
      <c r="S145" s="43" t="s">
        <v>265</v>
      </c>
      <c r="T145" s="15"/>
      <c r="U145" s="43" t="s">
        <v>253</v>
      </c>
      <c r="V145" s="43" t="s">
        <v>261</v>
      </c>
      <c r="W145" s="43" t="s">
        <v>246</v>
      </c>
      <c r="X145" s="44"/>
      <c r="Y145" s="49">
        <v>1</v>
      </c>
      <c r="Z145" s="49">
        <v>3</v>
      </c>
      <c r="AA145" s="46"/>
      <c r="AB145" s="47">
        <f t="shared" si="12"/>
        <v>1.5</v>
      </c>
      <c r="AC145" s="47">
        <f>AI145*(AM145*'6. Look Up Tables'!$M$10)</f>
        <v>7.6775154377686192</v>
      </c>
      <c r="AD145" s="48"/>
      <c r="AE145" s="47">
        <f>SUM(AN145/VLOOKUP($AE$3,AWHC,2,FALSE)*'6. Look Up Tables'!$M$9*0.001)</f>
        <v>3.5226247302703069</v>
      </c>
      <c r="AF145" s="48"/>
      <c r="AG145" s="50">
        <v>5</v>
      </c>
      <c r="AH145" s="50">
        <v>3</v>
      </c>
      <c r="AI145" s="47">
        <f t="shared" si="15"/>
        <v>7.0685834705770345</v>
      </c>
      <c r="AJ145" s="47">
        <f t="shared" si="13"/>
        <v>41.432237024801026</v>
      </c>
      <c r="AK145" s="47">
        <f t="shared" si="16"/>
        <v>5.8614625118685568</v>
      </c>
      <c r="AL145" s="47">
        <f t="shared" si="14"/>
        <v>5</v>
      </c>
      <c r="AM145" s="47">
        <f t="shared" si="17"/>
        <v>5.430731255934278</v>
      </c>
      <c r="AN145" s="47">
        <f>SUM(AI145*'6. Look Up Tables'!$M$7*'6. Look Up Tables'!$M$8*AM145)</f>
        <v>29.942310207297613</v>
      </c>
      <c r="AO145" s="46"/>
    </row>
    <row r="146" spans="1:41" x14ac:dyDescent="0.25">
      <c r="A146" s="14"/>
      <c r="B146" s="4" t="s">
        <v>236</v>
      </c>
      <c r="C146" s="15"/>
      <c r="D146" s="43" t="s">
        <v>403</v>
      </c>
      <c r="E146" s="44"/>
      <c r="F146" s="43" t="s">
        <v>122</v>
      </c>
      <c r="G146" s="51" t="s">
        <v>114</v>
      </c>
      <c r="H146" s="51" t="s">
        <v>114</v>
      </c>
      <c r="I146" s="51" t="s">
        <v>122</v>
      </c>
      <c r="J146" s="51" t="s">
        <v>122</v>
      </c>
      <c r="K146" s="51" t="s">
        <v>122</v>
      </c>
      <c r="L146" s="44"/>
      <c r="M146" s="43" t="s">
        <v>239</v>
      </c>
      <c r="N146" s="43" t="s">
        <v>239</v>
      </c>
      <c r="O146" s="43" t="s">
        <v>240</v>
      </c>
      <c r="P146" s="44"/>
      <c r="Q146" s="43" t="s">
        <v>264</v>
      </c>
      <c r="R146" s="43" t="s">
        <v>249</v>
      </c>
      <c r="S146" s="43" t="s">
        <v>265</v>
      </c>
      <c r="T146" s="15"/>
      <c r="U146" s="43" t="s">
        <v>253</v>
      </c>
      <c r="V146" s="43" t="s">
        <v>261</v>
      </c>
      <c r="W146" s="43" t="s">
        <v>246</v>
      </c>
      <c r="X146" s="44"/>
      <c r="Y146" s="49">
        <v>1</v>
      </c>
      <c r="Z146" s="49">
        <v>3</v>
      </c>
      <c r="AA146" s="46"/>
      <c r="AB146" s="47">
        <f t="shared" si="12"/>
        <v>2</v>
      </c>
      <c r="AC146" s="47">
        <f>AI146*(AM146*'6. Look Up Tables'!$M$10)</f>
        <v>13.049100145294785</v>
      </c>
      <c r="AD146" s="48"/>
      <c r="AE146" s="47">
        <f>SUM(AN146/VLOOKUP($AE$3,AWHC,2,FALSE)*'6. Look Up Tables'!$M$9*0.001)</f>
        <v>5.9872341843117249</v>
      </c>
      <c r="AF146" s="48"/>
      <c r="AG146" s="50">
        <v>6</v>
      </c>
      <c r="AH146" s="50">
        <v>4</v>
      </c>
      <c r="AI146" s="47">
        <f t="shared" si="15"/>
        <v>12.566370614359172</v>
      </c>
      <c r="AJ146" s="47">
        <f t="shared" si="13"/>
        <v>67.659148381151994</v>
      </c>
      <c r="AK146" s="47">
        <f t="shared" si="16"/>
        <v>5.3841439551241743</v>
      </c>
      <c r="AL146" s="47">
        <f t="shared" si="14"/>
        <v>5</v>
      </c>
      <c r="AM146" s="47">
        <f t="shared" si="17"/>
        <v>5.1920719775620867</v>
      </c>
      <c r="AN146" s="47">
        <f>SUM(AI146*'6. Look Up Tables'!$M$7*'6. Look Up Tables'!$M$8*AM146)</f>
        <v>50.891490566649665</v>
      </c>
      <c r="AO146" s="46"/>
    </row>
    <row r="147" spans="1:41" x14ac:dyDescent="0.25">
      <c r="A147" s="14"/>
      <c r="B147" s="4" t="s">
        <v>236</v>
      </c>
      <c r="C147" s="15"/>
      <c r="D147" s="43" t="s">
        <v>404</v>
      </c>
      <c r="E147" s="44"/>
      <c r="F147" s="43" t="s">
        <v>122</v>
      </c>
      <c r="G147" s="51" t="s">
        <v>114</v>
      </c>
      <c r="H147" s="51" t="s">
        <v>114</v>
      </c>
      <c r="I147" s="51" t="s">
        <v>122</v>
      </c>
      <c r="J147" s="51" t="s">
        <v>122</v>
      </c>
      <c r="K147" s="51" t="s">
        <v>122</v>
      </c>
      <c r="L147" s="44"/>
      <c r="M147" s="43" t="s">
        <v>256</v>
      </c>
      <c r="N147" s="43" t="s">
        <v>238</v>
      </c>
      <c r="O147" s="43" t="s">
        <v>240</v>
      </c>
      <c r="P147" s="44"/>
      <c r="Q147" s="43" t="s">
        <v>264</v>
      </c>
      <c r="R147" s="43" t="s">
        <v>386</v>
      </c>
      <c r="S147" s="43" t="s">
        <v>265</v>
      </c>
      <c r="T147" s="15"/>
      <c r="U147" s="43" t="s">
        <v>253</v>
      </c>
      <c r="V147" s="43" t="s">
        <v>261</v>
      </c>
      <c r="W147" s="43" t="s">
        <v>246</v>
      </c>
      <c r="X147" s="44"/>
      <c r="Y147" s="49">
        <v>1</v>
      </c>
      <c r="Z147" s="49">
        <v>3</v>
      </c>
      <c r="AA147" s="46"/>
      <c r="AB147" s="47">
        <f t="shared" si="12"/>
        <v>2</v>
      </c>
      <c r="AC147" s="47">
        <f>AI147*(AM147*'6. Look Up Tables'!$M$10)</f>
        <v>13.049100145294785</v>
      </c>
      <c r="AD147" s="48"/>
      <c r="AE147" s="47">
        <f>SUM(AN147/VLOOKUP($AE$3,AWHC,2,FALSE)*'6. Look Up Tables'!$M$9*0.001)</f>
        <v>5.9872341843117249</v>
      </c>
      <c r="AF147" s="48"/>
      <c r="AG147" s="50">
        <v>6</v>
      </c>
      <c r="AH147" s="50">
        <v>4</v>
      </c>
      <c r="AI147" s="47">
        <f t="shared" si="15"/>
        <v>12.566370614359172</v>
      </c>
      <c r="AJ147" s="47">
        <f t="shared" si="13"/>
        <v>67.659148381151994</v>
      </c>
      <c r="AK147" s="47">
        <f t="shared" si="16"/>
        <v>5.3841439551241743</v>
      </c>
      <c r="AL147" s="47">
        <f t="shared" si="14"/>
        <v>5</v>
      </c>
      <c r="AM147" s="47">
        <f t="shared" si="17"/>
        <v>5.1920719775620867</v>
      </c>
      <c r="AN147" s="47">
        <f>SUM(AI147*'6. Look Up Tables'!$M$7*'6. Look Up Tables'!$M$8*AM147)</f>
        <v>50.891490566649665</v>
      </c>
      <c r="AO147" s="46"/>
    </row>
    <row r="148" spans="1:41" x14ac:dyDescent="0.25">
      <c r="A148" s="14"/>
      <c r="B148" s="4" t="s">
        <v>236</v>
      </c>
      <c r="C148" s="15"/>
      <c r="D148" s="43" t="s">
        <v>405</v>
      </c>
      <c r="E148" s="44"/>
      <c r="F148" s="43" t="s">
        <v>122</v>
      </c>
      <c r="G148" s="51" t="s">
        <v>114</v>
      </c>
      <c r="H148" s="51" t="s">
        <v>114</v>
      </c>
      <c r="I148" s="51" t="s">
        <v>122</v>
      </c>
      <c r="J148" s="51" t="s">
        <v>122</v>
      </c>
      <c r="K148" s="51" t="s">
        <v>122</v>
      </c>
      <c r="L148" s="44"/>
      <c r="M148" s="43" t="s">
        <v>256</v>
      </c>
      <c r="N148" s="43" t="s">
        <v>238</v>
      </c>
      <c r="O148" s="43" t="s">
        <v>240</v>
      </c>
      <c r="P148" s="44"/>
      <c r="Q148" s="43" t="s">
        <v>264</v>
      </c>
      <c r="R148" s="43" t="s">
        <v>249</v>
      </c>
      <c r="S148" s="43" t="s">
        <v>265</v>
      </c>
      <c r="T148" s="15"/>
      <c r="U148" s="43" t="s">
        <v>253</v>
      </c>
      <c r="V148" s="43" t="s">
        <v>261</v>
      </c>
      <c r="W148" s="43" t="s">
        <v>246</v>
      </c>
      <c r="X148" s="44"/>
      <c r="Y148" s="49">
        <v>1</v>
      </c>
      <c r="Z148" s="49">
        <v>3</v>
      </c>
      <c r="AA148" s="46"/>
      <c r="AB148" s="47">
        <f t="shared" si="12"/>
        <v>3</v>
      </c>
      <c r="AC148" s="47">
        <f>AI148*(AM148*'6. Look Up Tables'!$M$10)</f>
        <v>25.446900494077333</v>
      </c>
      <c r="AD148" s="48"/>
      <c r="AE148" s="47">
        <f>SUM(AN148/VLOOKUP($AE$3,AWHC,2,FALSE)*'6. Look Up Tables'!$M$9*0.001)</f>
        <v>11.675636697282542</v>
      </c>
      <c r="AF148" s="48"/>
      <c r="AG148" s="50">
        <v>6</v>
      </c>
      <c r="AH148" s="50">
        <v>6</v>
      </c>
      <c r="AI148" s="47">
        <f t="shared" si="15"/>
        <v>28.274333882308138</v>
      </c>
      <c r="AJ148" s="47">
        <f t="shared" si="13"/>
        <v>113.09733552923262</v>
      </c>
      <c r="AK148" s="47">
        <f t="shared" si="16"/>
        <v>4.0000000000000027</v>
      </c>
      <c r="AL148" s="47">
        <f t="shared" si="14"/>
        <v>5</v>
      </c>
      <c r="AM148" s="47">
        <f t="shared" si="17"/>
        <v>4.5000000000000018</v>
      </c>
      <c r="AN148" s="47">
        <f>SUM(AI148*'6. Look Up Tables'!$M$7*'6. Look Up Tables'!$M$8*AM148)</f>
        <v>99.242911926901598</v>
      </c>
      <c r="AO148" s="46"/>
    </row>
    <row r="149" spans="1:41" x14ac:dyDescent="0.25">
      <c r="A149" s="14"/>
      <c r="B149" s="4" t="s">
        <v>270</v>
      </c>
      <c r="C149" s="15"/>
      <c r="D149" s="43" t="s">
        <v>406</v>
      </c>
      <c r="E149" s="44"/>
      <c r="F149" s="43" t="s">
        <v>122</v>
      </c>
      <c r="G149" s="51" t="s">
        <v>114</v>
      </c>
      <c r="H149" s="51" t="s">
        <v>114</v>
      </c>
      <c r="I149" s="51" t="s">
        <v>122</v>
      </c>
      <c r="J149" s="51" t="s">
        <v>122</v>
      </c>
      <c r="K149" s="51" t="s">
        <v>122</v>
      </c>
      <c r="L149" s="44"/>
      <c r="M149" s="43" t="s">
        <v>256</v>
      </c>
      <c r="N149" s="43" t="s">
        <v>238</v>
      </c>
      <c r="O149" s="43" t="s">
        <v>248</v>
      </c>
      <c r="P149" s="44"/>
      <c r="Q149" s="43" t="s">
        <v>264</v>
      </c>
      <c r="R149" s="43" t="s">
        <v>249</v>
      </c>
      <c r="S149" s="43" t="s">
        <v>265</v>
      </c>
      <c r="T149" s="15"/>
      <c r="U149" s="43" t="s">
        <v>253</v>
      </c>
      <c r="V149" s="43" t="s">
        <v>261</v>
      </c>
      <c r="W149" s="43" t="s">
        <v>246</v>
      </c>
      <c r="X149" s="44"/>
      <c r="Y149" s="49">
        <v>1</v>
      </c>
      <c r="Z149" s="49">
        <v>3</v>
      </c>
      <c r="AA149" s="46"/>
      <c r="AB149" s="47">
        <f t="shared" si="12"/>
        <v>1.5</v>
      </c>
      <c r="AC149" s="47">
        <f>AI149*(AM149*'6. Look Up Tables'!$M$10)</f>
        <v>7.6775154377686192</v>
      </c>
      <c r="AD149" s="48"/>
      <c r="AE149" s="47">
        <f>SUM(AN149/VLOOKUP($AE$3,AWHC,2,FALSE)*'6. Look Up Tables'!$M$9*0.001)</f>
        <v>3.5226247302703069</v>
      </c>
      <c r="AF149" s="48"/>
      <c r="AG149" s="50">
        <v>5</v>
      </c>
      <c r="AH149" s="50">
        <v>3</v>
      </c>
      <c r="AI149" s="47">
        <f t="shared" si="15"/>
        <v>7.0685834705770345</v>
      </c>
      <c r="AJ149" s="47">
        <f t="shared" si="13"/>
        <v>41.432237024801026</v>
      </c>
      <c r="AK149" s="47">
        <f t="shared" si="16"/>
        <v>5.8614625118685568</v>
      </c>
      <c r="AL149" s="47">
        <f t="shared" si="14"/>
        <v>5</v>
      </c>
      <c r="AM149" s="47">
        <f t="shared" si="17"/>
        <v>5.430731255934278</v>
      </c>
      <c r="AN149" s="47">
        <f>SUM(AI149*'6. Look Up Tables'!$M$7*'6. Look Up Tables'!$M$8*AM149)</f>
        <v>29.942310207297613</v>
      </c>
      <c r="AO149" s="46"/>
    </row>
    <row r="150" spans="1:41" x14ac:dyDescent="0.25">
      <c r="A150" s="14"/>
      <c r="B150" s="4" t="s">
        <v>236</v>
      </c>
      <c r="C150" s="15"/>
      <c r="D150" s="43" t="s">
        <v>407</v>
      </c>
      <c r="E150" s="44"/>
      <c r="F150" s="43" t="s">
        <v>122</v>
      </c>
      <c r="G150" s="51" t="s">
        <v>114</v>
      </c>
      <c r="H150" s="51" t="s">
        <v>114</v>
      </c>
      <c r="I150" s="51" t="s">
        <v>114</v>
      </c>
      <c r="J150" s="51" t="s">
        <v>114</v>
      </c>
      <c r="K150" s="51" t="s">
        <v>114</v>
      </c>
      <c r="L150" s="44"/>
      <c r="M150" s="43" t="s">
        <v>239</v>
      </c>
      <c r="N150" s="43" t="s">
        <v>239</v>
      </c>
      <c r="O150" s="43" t="s">
        <v>248</v>
      </c>
      <c r="P150" s="44"/>
      <c r="Q150" s="43"/>
      <c r="R150" s="43"/>
      <c r="S150" s="43" t="s">
        <v>243</v>
      </c>
      <c r="T150" s="15"/>
      <c r="U150" s="43" t="s">
        <v>244</v>
      </c>
      <c r="V150" s="43" t="s">
        <v>245</v>
      </c>
      <c r="W150" s="43" t="s">
        <v>246</v>
      </c>
      <c r="X150" s="44"/>
      <c r="Y150" s="49">
        <v>1</v>
      </c>
      <c r="Z150" s="49">
        <v>2</v>
      </c>
      <c r="AA150" s="46"/>
      <c r="AB150" s="47">
        <f t="shared" si="12"/>
        <v>1.5</v>
      </c>
      <c r="AC150" s="47">
        <f>AI150*(AM150*'6. Look Up Tables'!$M$10)</f>
        <v>8.0767568218821992</v>
      </c>
      <c r="AD150" s="48"/>
      <c r="AE150" s="47">
        <f>SUM(AN150/VLOOKUP($AE$3,AWHC,2,FALSE)*'6. Look Up Tables'!$M$9*0.001)</f>
        <v>3.7058060712165384</v>
      </c>
      <c r="AF150" s="48"/>
      <c r="AG150" s="50">
        <v>8</v>
      </c>
      <c r="AH150" s="50">
        <v>3</v>
      </c>
      <c r="AI150" s="47">
        <f t="shared" si="15"/>
        <v>7.0685834705770345</v>
      </c>
      <c r="AJ150" s="47">
        <f t="shared" si="13"/>
        <v>45.424650865936826</v>
      </c>
      <c r="AK150" s="47">
        <f t="shared" si="16"/>
        <v>6.4262735320332354</v>
      </c>
      <c r="AL150" s="47">
        <f t="shared" si="14"/>
        <v>5</v>
      </c>
      <c r="AM150" s="47">
        <f t="shared" si="17"/>
        <v>5.7131367660166177</v>
      </c>
      <c r="AN150" s="47">
        <f>SUM(AI150*'6. Look Up Tables'!$M$7*'6. Look Up Tables'!$M$8*AM150)</f>
        <v>31.499351605340578</v>
      </c>
      <c r="AO150" s="46"/>
    </row>
    <row r="151" spans="1:41" x14ac:dyDescent="0.25">
      <c r="A151" s="14"/>
      <c r="B151" s="4" t="s">
        <v>236</v>
      </c>
      <c r="C151" s="15"/>
      <c r="D151" s="43" t="s">
        <v>408</v>
      </c>
      <c r="E151" s="44"/>
      <c r="F151" s="43" t="s">
        <v>122</v>
      </c>
      <c r="G151" s="51" t="s">
        <v>122</v>
      </c>
      <c r="H151" s="51" t="s">
        <v>114</v>
      </c>
      <c r="I151" s="51" t="s">
        <v>114</v>
      </c>
      <c r="J151" s="51" t="s">
        <v>114</v>
      </c>
      <c r="K151" s="51" t="s">
        <v>122</v>
      </c>
      <c r="L151" s="44"/>
      <c r="M151" s="43" t="s">
        <v>328</v>
      </c>
      <c r="N151" s="43" t="s">
        <v>238</v>
      </c>
      <c r="O151" s="43" t="s">
        <v>240</v>
      </c>
      <c r="P151" s="44"/>
      <c r="Q151" s="43"/>
      <c r="R151" s="43"/>
      <c r="S151" s="43" t="s">
        <v>243</v>
      </c>
      <c r="T151" s="15"/>
      <c r="U151" s="43" t="s">
        <v>250</v>
      </c>
      <c r="V151" s="43" t="s">
        <v>245</v>
      </c>
      <c r="W151" s="43" t="s">
        <v>246</v>
      </c>
      <c r="X151" s="44"/>
      <c r="Y151" s="49">
        <v>1</v>
      </c>
      <c r="Z151" s="49">
        <v>2</v>
      </c>
      <c r="AA151" s="46"/>
      <c r="AB151" s="47">
        <f t="shared" si="12"/>
        <v>1</v>
      </c>
      <c r="AC151" s="47">
        <f>AI151*(AM151*'6. Look Up Tables'!$M$10)</f>
        <v>3.795911800025491</v>
      </c>
      <c r="AD151" s="48"/>
      <c r="AE151" s="47">
        <f>SUM(AN151/VLOOKUP($AE$3,AWHC,2,FALSE)*'6. Look Up Tables'!$M$9*0.001)</f>
        <v>1.7416536494234607</v>
      </c>
      <c r="AF151" s="48"/>
      <c r="AG151" s="50">
        <v>6</v>
      </c>
      <c r="AH151" s="50">
        <v>2</v>
      </c>
      <c r="AI151" s="47">
        <f t="shared" si="15"/>
        <v>3.1415926535897931</v>
      </c>
      <c r="AJ151" s="47">
        <f t="shared" si="13"/>
        <v>22.251154732305942</v>
      </c>
      <c r="AK151" s="47">
        <f t="shared" si="16"/>
        <v>7.0827625302982202</v>
      </c>
      <c r="AL151" s="47">
        <f t="shared" si="14"/>
        <v>5</v>
      </c>
      <c r="AM151" s="47">
        <f t="shared" si="17"/>
        <v>6.0413812651491101</v>
      </c>
      <c r="AN151" s="47">
        <f>SUM(AI151*'6. Look Up Tables'!$M$7*'6. Look Up Tables'!$M$8*AM151)</f>
        <v>14.804056020099416</v>
      </c>
      <c r="AO151" s="46"/>
    </row>
    <row r="152" spans="1:41" x14ac:dyDescent="0.25">
      <c r="A152" s="14"/>
      <c r="B152" s="4" t="s">
        <v>236</v>
      </c>
      <c r="C152" s="15"/>
      <c r="D152" s="43" t="s">
        <v>409</v>
      </c>
      <c r="E152" s="44"/>
      <c r="F152" s="43" t="s">
        <v>122</v>
      </c>
      <c r="G152" s="51" t="s">
        <v>122</v>
      </c>
      <c r="H152" s="51" t="s">
        <v>114</v>
      </c>
      <c r="I152" s="51" t="s">
        <v>114</v>
      </c>
      <c r="J152" s="51" t="s">
        <v>122</v>
      </c>
      <c r="K152" s="51" t="s">
        <v>114</v>
      </c>
      <c r="L152" s="44"/>
      <c r="M152" s="43" t="s">
        <v>328</v>
      </c>
      <c r="N152" s="43" t="s">
        <v>238</v>
      </c>
      <c r="O152" s="43" t="s">
        <v>240</v>
      </c>
      <c r="P152" s="44"/>
      <c r="Q152" s="43"/>
      <c r="R152" s="43"/>
      <c r="S152" s="43" t="s">
        <v>243</v>
      </c>
      <c r="T152" s="15"/>
      <c r="U152" s="43" t="s">
        <v>250</v>
      </c>
      <c r="V152" s="43" t="s">
        <v>261</v>
      </c>
      <c r="W152" s="43" t="s">
        <v>246</v>
      </c>
      <c r="X152" s="44"/>
      <c r="Y152" s="49">
        <v>1</v>
      </c>
      <c r="Z152" s="49">
        <v>2</v>
      </c>
      <c r="AA152" s="46"/>
      <c r="AB152" s="47">
        <f t="shared" si="12"/>
        <v>3.5</v>
      </c>
      <c r="AC152" s="47">
        <f>AI152*(AM152*'6. Look Up Tables'!$M$10)</f>
        <v>34.63605900582747</v>
      </c>
      <c r="AD152" s="48"/>
      <c r="AE152" s="47">
        <f>SUM(AN152/VLOOKUP($AE$3,AWHC,2,FALSE)*'6. Look Up Tables'!$M$9*0.001)</f>
        <v>15.891838837967898</v>
      </c>
      <c r="AF152" s="48"/>
      <c r="AG152" s="50">
        <v>7</v>
      </c>
      <c r="AH152" s="50">
        <v>7</v>
      </c>
      <c r="AI152" s="47">
        <f t="shared" si="15"/>
        <v>38.484510006474963</v>
      </c>
      <c r="AJ152" s="47">
        <f t="shared" si="13"/>
        <v>153.93804002589988</v>
      </c>
      <c r="AK152" s="47">
        <f t="shared" si="16"/>
        <v>4.0000000000000009</v>
      </c>
      <c r="AL152" s="47">
        <f t="shared" si="14"/>
        <v>5</v>
      </c>
      <c r="AM152" s="47">
        <f t="shared" si="17"/>
        <v>4.5</v>
      </c>
      <c r="AN152" s="47">
        <f>SUM(AI152*'6. Look Up Tables'!$M$7*'6. Look Up Tables'!$M$8*AM152)</f>
        <v>135.08063012272714</v>
      </c>
      <c r="AO152" s="46"/>
    </row>
    <row r="153" spans="1:41" x14ac:dyDescent="0.25">
      <c r="A153" s="14"/>
      <c r="B153" s="4" t="s">
        <v>236</v>
      </c>
      <c r="C153" s="15"/>
      <c r="D153" s="43" t="s">
        <v>410</v>
      </c>
      <c r="E153" s="44"/>
      <c r="F153" s="43" t="s">
        <v>122</v>
      </c>
      <c r="G153" s="51" t="s">
        <v>122</v>
      </c>
      <c r="H153" s="51" t="s">
        <v>114</v>
      </c>
      <c r="I153" s="51" t="s">
        <v>114</v>
      </c>
      <c r="J153" s="51" t="s">
        <v>114</v>
      </c>
      <c r="K153" s="51" t="s">
        <v>114</v>
      </c>
      <c r="L153" s="44"/>
      <c r="M153" s="43" t="s">
        <v>328</v>
      </c>
      <c r="N153" s="43" t="s">
        <v>238</v>
      </c>
      <c r="O153" s="43" t="s">
        <v>240</v>
      </c>
      <c r="P153" s="44"/>
      <c r="Q153" s="43"/>
      <c r="R153" s="43"/>
      <c r="S153" s="43" t="s">
        <v>243</v>
      </c>
      <c r="T153" s="15"/>
      <c r="U153" s="43" t="s">
        <v>250</v>
      </c>
      <c r="V153" s="43" t="s">
        <v>273</v>
      </c>
      <c r="W153" s="43" t="s">
        <v>246</v>
      </c>
      <c r="X153" s="44"/>
      <c r="Y153" s="49">
        <v>1</v>
      </c>
      <c r="Z153" s="49">
        <v>2</v>
      </c>
      <c r="AA153" s="46"/>
      <c r="AB153" s="47">
        <f t="shared" si="12"/>
        <v>1.25</v>
      </c>
      <c r="AC153" s="47">
        <f>AI153*(AM153*'6. Look Up Tables'!$M$10)</f>
        <v>8.7375545677966109</v>
      </c>
      <c r="AD153" s="48"/>
      <c r="AE153" s="47">
        <f>SUM(AN153/VLOOKUP($AE$3,AWHC,2,FALSE)*'6. Look Up Tables'!$M$9*0.001)</f>
        <v>4.0089956252243271</v>
      </c>
      <c r="AF153" s="48"/>
      <c r="AG153" s="50">
        <v>8</v>
      </c>
      <c r="AH153" s="50">
        <v>2.5</v>
      </c>
      <c r="AI153" s="47">
        <f t="shared" si="15"/>
        <v>4.908738521234052</v>
      </c>
      <c r="AJ153" s="47">
        <f t="shared" si="13"/>
        <v>62.831853071795862</v>
      </c>
      <c r="AK153" s="47">
        <f t="shared" si="16"/>
        <v>12.799999999999999</v>
      </c>
      <c r="AL153" s="47">
        <f t="shared" si="14"/>
        <v>5</v>
      </c>
      <c r="AM153" s="47">
        <f t="shared" si="17"/>
        <v>8.8999999999999986</v>
      </c>
      <c r="AN153" s="47">
        <f>SUM(AI153*'6. Look Up Tables'!$M$7*'6. Look Up Tables'!$M$8*AM153)</f>
        <v>34.076462814406781</v>
      </c>
      <c r="AO153" s="46"/>
    </row>
    <row r="154" spans="1:41" x14ac:dyDescent="0.25">
      <c r="A154" s="14"/>
      <c r="B154" s="4" t="s">
        <v>236</v>
      </c>
      <c r="C154" s="15"/>
      <c r="D154" s="43" t="s">
        <v>411</v>
      </c>
      <c r="E154" s="44"/>
      <c r="F154" s="43" t="s">
        <v>122</v>
      </c>
      <c r="G154" s="51" t="s">
        <v>114</v>
      </c>
      <c r="H154" s="51" t="s">
        <v>114</v>
      </c>
      <c r="I154" s="51" t="s">
        <v>114</v>
      </c>
      <c r="J154" s="51" t="s">
        <v>122</v>
      </c>
      <c r="K154" s="51" t="s">
        <v>122</v>
      </c>
      <c r="L154" s="44"/>
      <c r="M154" s="43" t="s">
        <v>328</v>
      </c>
      <c r="N154" s="43" t="s">
        <v>238</v>
      </c>
      <c r="O154" s="43" t="s">
        <v>240</v>
      </c>
      <c r="P154" s="44"/>
      <c r="Q154" s="43"/>
      <c r="R154" s="43"/>
      <c r="S154" s="43" t="s">
        <v>243</v>
      </c>
      <c r="T154" s="15"/>
      <c r="U154" s="43" t="s">
        <v>250</v>
      </c>
      <c r="V154" s="43" t="s">
        <v>273</v>
      </c>
      <c r="W154" s="43" t="s">
        <v>246</v>
      </c>
      <c r="X154" s="44"/>
      <c r="Y154" s="49">
        <v>1</v>
      </c>
      <c r="Z154" s="49">
        <v>1</v>
      </c>
      <c r="AA154" s="46"/>
      <c r="AB154" s="47">
        <f t="shared" si="12"/>
        <v>2</v>
      </c>
      <c r="AC154" s="47">
        <f>AI154*(AM154*'6. Look Up Tables'!$M$10)</f>
        <v>31.415926535897931</v>
      </c>
      <c r="AD154" s="48"/>
      <c r="AE154" s="47">
        <f>SUM(AN154/VLOOKUP($AE$3,AWHC,2,FALSE)*'6. Look Up Tables'!$M$9*0.001)</f>
        <v>14.414366292941404</v>
      </c>
      <c r="AF154" s="48"/>
      <c r="AG154" s="50">
        <v>20</v>
      </c>
      <c r="AH154" s="50">
        <v>4</v>
      </c>
      <c r="AI154" s="47">
        <f t="shared" si="15"/>
        <v>12.566370614359172</v>
      </c>
      <c r="AJ154" s="47">
        <f t="shared" si="13"/>
        <v>251.32741228718345</v>
      </c>
      <c r="AK154" s="47">
        <f t="shared" si="16"/>
        <v>20</v>
      </c>
      <c r="AL154" s="47">
        <f t="shared" si="14"/>
        <v>5</v>
      </c>
      <c r="AM154" s="47">
        <f t="shared" si="17"/>
        <v>12.5</v>
      </c>
      <c r="AN154" s="47">
        <f>SUM(AI154*'6. Look Up Tables'!$M$7*'6. Look Up Tables'!$M$8*AM154)</f>
        <v>122.52211349000194</v>
      </c>
      <c r="AO154" s="46"/>
    </row>
    <row r="155" spans="1:41" x14ac:dyDescent="0.25">
      <c r="A155" s="14"/>
      <c r="B155" s="4" t="s">
        <v>236</v>
      </c>
      <c r="C155" s="15"/>
      <c r="D155" s="43" t="s">
        <v>412</v>
      </c>
      <c r="E155" s="44"/>
      <c r="F155" s="43" t="s">
        <v>122</v>
      </c>
      <c r="G155" s="51" t="s">
        <v>114</v>
      </c>
      <c r="H155" s="51" t="s">
        <v>114</v>
      </c>
      <c r="I155" s="51" t="s">
        <v>122</v>
      </c>
      <c r="J155" s="51" t="s">
        <v>114</v>
      </c>
      <c r="K155" s="51" t="s">
        <v>114</v>
      </c>
      <c r="L155" s="44"/>
      <c r="M155" s="43" t="s">
        <v>328</v>
      </c>
      <c r="N155" s="43" t="s">
        <v>239</v>
      </c>
      <c r="O155" s="43" t="s">
        <v>240</v>
      </c>
      <c r="P155" s="44"/>
      <c r="Q155" s="43" t="s">
        <v>264</v>
      </c>
      <c r="R155" s="43" t="s">
        <v>318</v>
      </c>
      <c r="S155" s="43" t="s">
        <v>265</v>
      </c>
      <c r="T155" s="15"/>
      <c r="U155" s="43" t="s">
        <v>253</v>
      </c>
      <c r="V155" s="43" t="s">
        <v>261</v>
      </c>
      <c r="W155" s="43" t="s">
        <v>246</v>
      </c>
      <c r="X155" s="44"/>
      <c r="Y155" s="49">
        <v>1</v>
      </c>
      <c r="Z155" s="49">
        <v>2</v>
      </c>
      <c r="AA155" s="46"/>
      <c r="AB155" s="47">
        <f t="shared" si="12"/>
        <v>3</v>
      </c>
      <c r="AC155" s="47">
        <f>AI155*(AM155*'6. Look Up Tables'!$M$10)</f>
        <v>25.446900494077333</v>
      </c>
      <c r="AD155" s="48"/>
      <c r="AE155" s="47">
        <f>SUM(AN155/VLOOKUP($AE$3,AWHC,2,FALSE)*'6. Look Up Tables'!$M$9*0.001)</f>
        <v>11.675636697282542</v>
      </c>
      <c r="AF155" s="48"/>
      <c r="AG155" s="50">
        <v>6</v>
      </c>
      <c r="AH155" s="50">
        <v>6</v>
      </c>
      <c r="AI155" s="47">
        <f t="shared" si="15"/>
        <v>28.274333882308138</v>
      </c>
      <c r="AJ155" s="47">
        <f t="shared" si="13"/>
        <v>113.09733552923262</v>
      </c>
      <c r="AK155" s="47">
        <f t="shared" si="16"/>
        <v>4.0000000000000027</v>
      </c>
      <c r="AL155" s="47">
        <f t="shared" si="14"/>
        <v>5</v>
      </c>
      <c r="AM155" s="47">
        <f t="shared" si="17"/>
        <v>4.5000000000000018</v>
      </c>
      <c r="AN155" s="47">
        <f>SUM(AI155*'6. Look Up Tables'!$M$7*'6. Look Up Tables'!$M$8*AM155)</f>
        <v>99.242911926901598</v>
      </c>
      <c r="AO155" s="46"/>
    </row>
    <row r="156" spans="1:41" x14ac:dyDescent="0.25">
      <c r="A156" s="14"/>
      <c r="B156" s="4" t="s">
        <v>236</v>
      </c>
      <c r="C156" s="15"/>
      <c r="D156" s="43" t="s">
        <v>413</v>
      </c>
      <c r="E156" s="44"/>
      <c r="F156" s="43" t="s">
        <v>122</v>
      </c>
      <c r="G156" s="51" t="s">
        <v>114</v>
      </c>
      <c r="H156" s="51" t="s">
        <v>114</v>
      </c>
      <c r="I156" s="51" t="s">
        <v>114</v>
      </c>
      <c r="J156" s="51" t="s">
        <v>114</v>
      </c>
      <c r="K156" s="51" t="s">
        <v>114</v>
      </c>
      <c r="L156" s="44"/>
      <c r="M156" s="43" t="s">
        <v>239</v>
      </c>
      <c r="N156" s="43" t="s">
        <v>248</v>
      </c>
      <c r="O156" s="43" t="s">
        <v>248</v>
      </c>
      <c r="P156" s="44"/>
      <c r="Q156" s="43" t="s">
        <v>264</v>
      </c>
      <c r="R156" s="43" t="s">
        <v>318</v>
      </c>
      <c r="S156" s="43" t="s">
        <v>265</v>
      </c>
      <c r="T156" s="15"/>
      <c r="U156" s="43" t="s">
        <v>250</v>
      </c>
      <c r="V156" s="43" t="s">
        <v>261</v>
      </c>
      <c r="W156" s="43" t="s">
        <v>262</v>
      </c>
      <c r="X156" s="44"/>
      <c r="Y156" s="49">
        <v>1</v>
      </c>
      <c r="Z156" s="49">
        <v>2</v>
      </c>
      <c r="AA156" s="46"/>
      <c r="AB156" s="47">
        <f t="shared" si="12"/>
        <v>3</v>
      </c>
      <c r="AC156" s="47">
        <f>AI156*(AM156*'6. Look Up Tables'!$M$10)</f>
        <v>29.29634505695908</v>
      </c>
      <c r="AD156" s="48"/>
      <c r="AE156" s="47">
        <f>SUM(AN156/VLOOKUP($AE$3,AWHC,2,FALSE)*'6. Look Up Tables'!$M$9*0.001)</f>
        <v>13.44185243789887</v>
      </c>
      <c r="AF156" s="48"/>
      <c r="AG156" s="50">
        <v>10</v>
      </c>
      <c r="AH156" s="50">
        <v>6</v>
      </c>
      <c r="AI156" s="47">
        <f t="shared" si="15"/>
        <v>28.274333882308138</v>
      </c>
      <c r="AJ156" s="47">
        <f t="shared" si="13"/>
        <v>165.72894809920419</v>
      </c>
      <c r="AK156" s="47">
        <f t="shared" si="16"/>
        <v>5.8614625118685595</v>
      </c>
      <c r="AL156" s="47">
        <f t="shared" si="14"/>
        <v>4.5</v>
      </c>
      <c r="AM156" s="47">
        <f t="shared" si="17"/>
        <v>5.1807312559342797</v>
      </c>
      <c r="AN156" s="47">
        <f>SUM(AI156*'6. Look Up Tables'!$M$7*'6. Look Up Tables'!$M$8*AM156)</f>
        <v>114.2557457221404</v>
      </c>
      <c r="AO156" s="46"/>
    </row>
    <row r="157" spans="1:41" x14ac:dyDescent="0.25">
      <c r="A157" s="14"/>
      <c r="B157" s="4" t="s">
        <v>236</v>
      </c>
      <c r="C157" s="15"/>
      <c r="D157" s="43" t="s">
        <v>414</v>
      </c>
      <c r="E157" s="44"/>
      <c r="F157" s="43" t="s">
        <v>122</v>
      </c>
      <c r="G157" s="51" t="s">
        <v>114</v>
      </c>
      <c r="H157" s="51" t="s">
        <v>114</v>
      </c>
      <c r="I157" s="51" t="s">
        <v>114</v>
      </c>
      <c r="J157" s="51" t="s">
        <v>114</v>
      </c>
      <c r="K157" s="51" t="s">
        <v>114</v>
      </c>
      <c r="L157" s="44"/>
      <c r="M157" s="43" t="s">
        <v>256</v>
      </c>
      <c r="N157" s="43" t="s">
        <v>248</v>
      </c>
      <c r="O157" s="43" t="s">
        <v>248</v>
      </c>
      <c r="P157" s="44"/>
      <c r="Q157" s="43" t="s">
        <v>241</v>
      </c>
      <c r="R157" s="43" t="s">
        <v>318</v>
      </c>
      <c r="S157" s="43" t="s">
        <v>265</v>
      </c>
      <c r="T157" s="15"/>
      <c r="U157" s="43" t="s">
        <v>253</v>
      </c>
      <c r="V157" s="43" t="s">
        <v>261</v>
      </c>
      <c r="W157" s="43" t="s">
        <v>262</v>
      </c>
      <c r="X157" s="44"/>
      <c r="Y157" s="49">
        <v>1</v>
      </c>
      <c r="Z157" s="49">
        <v>2</v>
      </c>
      <c r="AA157" s="46"/>
      <c r="AB157" s="47">
        <f t="shared" si="12"/>
        <v>2.5</v>
      </c>
      <c r="AC157" s="47">
        <f>AI157*(AM157*'6. Look Up Tables'!$M$10)</f>
        <v>18.851150244067544</v>
      </c>
      <c r="AD157" s="48"/>
      <c r="AE157" s="47">
        <f>SUM(AN157/VLOOKUP($AE$3,AWHC,2,FALSE)*'6. Look Up Tables'!$M$9*0.001)</f>
        <v>8.6493512884545201</v>
      </c>
      <c r="AF157" s="48"/>
      <c r="AG157" s="50">
        <v>7</v>
      </c>
      <c r="AH157" s="50">
        <v>5</v>
      </c>
      <c r="AI157" s="47">
        <f t="shared" si="15"/>
        <v>19.634954084936208</v>
      </c>
      <c r="AJ157" s="47">
        <f t="shared" si="13"/>
        <v>100.15420905846247</v>
      </c>
      <c r="AK157" s="47">
        <f t="shared" si="16"/>
        <v>5.1008119817962827</v>
      </c>
      <c r="AL157" s="47">
        <f t="shared" si="14"/>
        <v>4.5</v>
      </c>
      <c r="AM157" s="47">
        <f t="shared" si="17"/>
        <v>4.8004059908981418</v>
      </c>
      <c r="AN157" s="47">
        <f>SUM(AI157*'6. Look Up Tables'!$M$7*'6. Look Up Tables'!$M$8*AM157)</f>
        <v>73.519485951863416</v>
      </c>
      <c r="AO157" s="46"/>
    </row>
    <row r="158" spans="1:41" x14ac:dyDescent="0.25">
      <c r="A158" s="14"/>
      <c r="B158" s="4" t="s">
        <v>236</v>
      </c>
      <c r="C158" s="15"/>
      <c r="D158" s="43" t="s">
        <v>415</v>
      </c>
      <c r="E158" s="44"/>
      <c r="F158" s="43" t="s">
        <v>122</v>
      </c>
      <c r="G158" s="51" t="s">
        <v>122</v>
      </c>
      <c r="H158" s="51" t="s">
        <v>114</v>
      </c>
      <c r="I158" s="51" t="s">
        <v>122</v>
      </c>
      <c r="J158" s="51" t="s">
        <v>122</v>
      </c>
      <c r="K158" s="51" t="s">
        <v>122</v>
      </c>
      <c r="L158" s="44"/>
      <c r="M158" s="43" t="s">
        <v>328</v>
      </c>
      <c r="N158" s="43" t="s">
        <v>238</v>
      </c>
      <c r="O158" s="43" t="s">
        <v>240</v>
      </c>
      <c r="P158" s="44"/>
      <c r="Q158" s="43" t="s">
        <v>241</v>
      </c>
      <c r="R158" s="43" t="s">
        <v>249</v>
      </c>
      <c r="S158" s="43" t="s">
        <v>265</v>
      </c>
      <c r="T158" s="15"/>
      <c r="U158" s="43" t="s">
        <v>260</v>
      </c>
      <c r="V158" s="43" t="s">
        <v>261</v>
      </c>
      <c r="W158" s="43" t="s">
        <v>262</v>
      </c>
      <c r="X158" s="44"/>
      <c r="Y158" s="49">
        <v>1</v>
      </c>
      <c r="Z158" s="49">
        <v>2</v>
      </c>
      <c r="AA158" s="46"/>
      <c r="AB158" s="47">
        <f t="shared" si="12"/>
        <v>1.25</v>
      </c>
      <c r="AC158" s="47">
        <f>AI158*(AM158*'6. Look Up Tables'!$M$10)</f>
        <v>4.9921084544450851</v>
      </c>
      <c r="AD158" s="48"/>
      <c r="AE158" s="47">
        <f>SUM(AN158/VLOOKUP($AE$3,AWHC,2,FALSE)*'6. Look Up Tables'!$M$9*0.001)</f>
        <v>2.2904968202748033</v>
      </c>
      <c r="AF158" s="48"/>
      <c r="AG158" s="50">
        <v>4</v>
      </c>
      <c r="AH158" s="50">
        <v>2.5</v>
      </c>
      <c r="AI158" s="47">
        <f t="shared" si="15"/>
        <v>4.908738521234052</v>
      </c>
      <c r="AJ158" s="47">
        <f t="shared" si="13"/>
        <v>27.83176119889761</v>
      </c>
      <c r="AK158" s="47">
        <f t="shared" si="16"/>
        <v>5.6698398332899451</v>
      </c>
      <c r="AL158" s="47">
        <f t="shared" si="14"/>
        <v>4.5</v>
      </c>
      <c r="AM158" s="47">
        <f t="shared" si="17"/>
        <v>5.0849199166449726</v>
      </c>
      <c r="AN158" s="47">
        <f>SUM(AI158*'6. Look Up Tables'!$M$7*'6. Look Up Tables'!$M$8*AM158)</f>
        <v>19.469222972335828</v>
      </c>
      <c r="AO158" s="46"/>
    </row>
    <row r="159" spans="1:41" x14ac:dyDescent="0.25">
      <c r="A159" s="14"/>
      <c r="B159" s="4" t="s">
        <v>236</v>
      </c>
      <c r="C159" s="15"/>
      <c r="D159" s="43" t="s">
        <v>416</v>
      </c>
      <c r="E159" s="44"/>
      <c r="F159" s="43" t="s">
        <v>122</v>
      </c>
      <c r="G159" s="51" t="s">
        <v>114</v>
      </c>
      <c r="H159" s="51" t="s">
        <v>114</v>
      </c>
      <c r="I159" s="51" t="s">
        <v>114</v>
      </c>
      <c r="J159" s="51" t="s">
        <v>114</v>
      </c>
      <c r="K159" s="51" t="s">
        <v>122</v>
      </c>
      <c r="L159" s="44"/>
      <c r="M159" s="43" t="s">
        <v>328</v>
      </c>
      <c r="N159" s="43" t="s">
        <v>248</v>
      </c>
      <c r="O159" s="43" t="s">
        <v>239</v>
      </c>
      <c r="P159" s="44"/>
      <c r="Q159" s="43" t="s">
        <v>318</v>
      </c>
      <c r="R159" s="43"/>
      <c r="S159" s="43" t="s">
        <v>259</v>
      </c>
      <c r="T159" s="15"/>
      <c r="U159" s="43" t="s">
        <v>244</v>
      </c>
      <c r="V159" s="43" t="s">
        <v>266</v>
      </c>
      <c r="W159" s="43" t="s">
        <v>299</v>
      </c>
      <c r="X159" s="44"/>
      <c r="Y159" s="49">
        <v>1</v>
      </c>
      <c r="Z159" s="49">
        <v>1</v>
      </c>
      <c r="AA159" s="46"/>
      <c r="AB159" s="47">
        <f t="shared" si="12"/>
        <v>6</v>
      </c>
      <c r="AC159" s="47">
        <f>AI159*(AM159*'6. Look Up Tables'!$M$10)</f>
        <v>95.046359250711063</v>
      </c>
      <c r="AD159" s="48"/>
      <c r="AE159" s="47">
        <f>SUM(AN159/VLOOKUP($AE$3,AWHC,2,FALSE)*'6. Look Up Tables'!$M$9*0.001)</f>
        <v>43.609506009149783</v>
      </c>
      <c r="AF159" s="48"/>
      <c r="AG159" s="50">
        <v>20</v>
      </c>
      <c r="AH159" s="50">
        <v>12</v>
      </c>
      <c r="AI159" s="47">
        <f t="shared" si="15"/>
        <v>113.09733552923255</v>
      </c>
      <c r="AJ159" s="47">
        <f t="shared" si="13"/>
        <v>498.07425039018034</v>
      </c>
      <c r="AK159" s="47">
        <f t="shared" si="16"/>
        <v>4.4039432764659772</v>
      </c>
      <c r="AL159" s="47">
        <f t="shared" si="14"/>
        <v>4</v>
      </c>
      <c r="AM159" s="47">
        <f t="shared" si="17"/>
        <v>4.2019716382329886</v>
      </c>
      <c r="AN159" s="47">
        <f>SUM(AI159*'6. Look Up Tables'!$M$7*'6. Look Up Tables'!$M$8*AM159)</f>
        <v>370.68080107777314</v>
      </c>
      <c r="AO159" s="46"/>
    </row>
    <row r="160" spans="1:41" x14ac:dyDescent="0.25">
      <c r="A160" s="14"/>
      <c r="B160" s="4" t="s">
        <v>236</v>
      </c>
      <c r="C160" s="15"/>
      <c r="D160" s="43" t="s">
        <v>417</v>
      </c>
      <c r="E160" s="44"/>
      <c r="F160" s="43" t="s">
        <v>122</v>
      </c>
      <c r="G160" s="51" t="s">
        <v>114</v>
      </c>
      <c r="H160" s="51" t="s">
        <v>114</v>
      </c>
      <c r="I160" s="51" t="s">
        <v>114</v>
      </c>
      <c r="J160" s="51" t="s">
        <v>114</v>
      </c>
      <c r="K160" s="51" t="s">
        <v>114</v>
      </c>
      <c r="L160" s="44"/>
      <c r="M160" s="43" t="s">
        <v>328</v>
      </c>
      <c r="N160" s="43" t="s">
        <v>248</v>
      </c>
      <c r="O160" s="43" t="s">
        <v>248</v>
      </c>
      <c r="P160" s="44"/>
      <c r="Q160" s="43" t="s">
        <v>264</v>
      </c>
      <c r="R160" s="43"/>
      <c r="S160" s="43" t="s">
        <v>259</v>
      </c>
      <c r="T160" s="15"/>
      <c r="U160" s="43" t="s">
        <v>260</v>
      </c>
      <c r="V160" s="51" t="s">
        <v>333</v>
      </c>
      <c r="W160" s="43" t="s">
        <v>299</v>
      </c>
      <c r="X160" s="44"/>
      <c r="Y160" s="49">
        <v>1</v>
      </c>
      <c r="Z160" s="49">
        <v>1</v>
      </c>
      <c r="AA160" s="46"/>
      <c r="AB160" s="47">
        <f t="shared" si="12"/>
        <v>3.5</v>
      </c>
      <c r="AC160" s="47">
        <f>AI160*(AM160*'6. Look Up Tables'!$M$10)</f>
        <v>28.843727474110128</v>
      </c>
      <c r="AD160" s="48"/>
      <c r="AE160" s="47">
        <f>SUM(AN160/VLOOKUP($AE$3,AWHC,2,FALSE)*'6. Look Up Tables'!$M$9*0.001)</f>
        <v>13.234180841062294</v>
      </c>
      <c r="AF160" s="48"/>
      <c r="AG160" s="50">
        <v>8</v>
      </c>
      <c r="AH160" s="50">
        <v>7</v>
      </c>
      <c r="AI160" s="47">
        <f t="shared" si="15"/>
        <v>38.484510006474963</v>
      </c>
      <c r="AJ160" s="47">
        <f t="shared" si="13"/>
        <v>134.49923471520142</v>
      </c>
      <c r="AK160" s="47">
        <f t="shared" si="16"/>
        <v>3.4948927423675689</v>
      </c>
      <c r="AL160" s="47">
        <f t="shared" si="14"/>
        <v>4</v>
      </c>
      <c r="AM160" s="47">
        <f t="shared" si="17"/>
        <v>3.7474463711837842</v>
      </c>
      <c r="AN160" s="47">
        <f>SUM(AI160*'6. Look Up Tables'!$M$7*'6. Look Up Tables'!$M$8*AM160)</f>
        <v>112.49053714902951</v>
      </c>
      <c r="AO160" s="46"/>
    </row>
    <row r="161" spans="1:41" x14ac:dyDescent="0.25">
      <c r="A161" s="14"/>
      <c r="B161" s="4" t="s">
        <v>236</v>
      </c>
      <c r="C161" s="15"/>
      <c r="D161" s="43" t="s">
        <v>418</v>
      </c>
      <c r="E161" s="44"/>
      <c r="F161" s="43" t="s">
        <v>122</v>
      </c>
      <c r="G161" s="51" t="s">
        <v>122</v>
      </c>
      <c r="H161" s="51" t="s">
        <v>114</v>
      </c>
      <c r="I161" s="51" t="s">
        <v>114</v>
      </c>
      <c r="J161" s="51" t="s">
        <v>114</v>
      </c>
      <c r="K161" s="51" t="s">
        <v>122</v>
      </c>
      <c r="L161" s="44"/>
      <c r="M161" s="43" t="s">
        <v>256</v>
      </c>
      <c r="N161" s="43" t="s">
        <v>238</v>
      </c>
      <c r="O161" s="43" t="s">
        <v>248</v>
      </c>
      <c r="P161" s="44"/>
      <c r="Q161" s="43" t="s">
        <v>264</v>
      </c>
      <c r="R161" s="43" t="s">
        <v>249</v>
      </c>
      <c r="S161" s="43" t="s">
        <v>265</v>
      </c>
      <c r="T161" s="15"/>
      <c r="U161" s="43" t="s">
        <v>250</v>
      </c>
      <c r="V161" s="43" t="s">
        <v>266</v>
      </c>
      <c r="W161" s="43" t="s">
        <v>262</v>
      </c>
      <c r="X161" s="44"/>
      <c r="Y161" s="49">
        <v>1</v>
      </c>
      <c r="Z161" s="49">
        <v>2</v>
      </c>
      <c r="AA161" s="46"/>
      <c r="AB161" s="47">
        <f t="shared" si="12"/>
        <v>4</v>
      </c>
      <c r="AC161" s="47">
        <f>AI161*(AM161*'6. Look Up Tables'!$M$10)</f>
        <v>40.517297245995721</v>
      </c>
      <c r="AD161" s="48"/>
      <c r="AE161" s="47">
        <f>SUM(AN161/VLOOKUP($AE$3,AWHC,2,FALSE)*'6. Look Up Tables'!$M$9*0.001)</f>
        <v>18.590289324633332</v>
      </c>
      <c r="AF161" s="48"/>
      <c r="AG161" s="50">
        <v>8</v>
      </c>
      <c r="AH161" s="50">
        <v>8</v>
      </c>
      <c r="AI161" s="47">
        <f t="shared" si="15"/>
        <v>50.26548245743669</v>
      </c>
      <c r="AJ161" s="47">
        <f t="shared" si="13"/>
        <v>178.97830140149213</v>
      </c>
      <c r="AK161" s="47">
        <f t="shared" si="16"/>
        <v>3.5606601717798214</v>
      </c>
      <c r="AL161" s="47">
        <f t="shared" si="14"/>
        <v>4.5</v>
      </c>
      <c r="AM161" s="47">
        <f t="shared" si="17"/>
        <v>4.0303300858899105</v>
      </c>
      <c r="AN161" s="47">
        <f>SUM(AI161*'6. Look Up Tables'!$M$7*'6. Look Up Tables'!$M$8*AM161)</f>
        <v>158.01745925938334</v>
      </c>
      <c r="AO161" s="46"/>
    </row>
    <row r="162" spans="1:41" x14ac:dyDescent="0.25">
      <c r="A162" s="14"/>
      <c r="B162" s="4" t="s">
        <v>236</v>
      </c>
      <c r="C162" s="15"/>
      <c r="D162" s="43" t="s">
        <v>419</v>
      </c>
      <c r="E162" s="44"/>
      <c r="F162" s="43" t="s">
        <v>122</v>
      </c>
      <c r="G162" s="51" t="s">
        <v>114</v>
      </c>
      <c r="H162" s="51" t="s">
        <v>114</v>
      </c>
      <c r="I162" s="51" t="s">
        <v>122</v>
      </c>
      <c r="J162" s="51" t="s">
        <v>122</v>
      </c>
      <c r="K162" s="51" t="s">
        <v>122</v>
      </c>
      <c r="L162" s="44"/>
      <c r="M162" s="43" t="s">
        <v>239</v>
      </c>
      <c r="N162" s="43" t="s">
        <v>239</v>
      </c>
      <c r="O162" s="43" t="s">
        <v>248</v>
      </c>
      <c r="P162" s="44"/>
      <c r="Q162" s="43" t="s">
        <v>264</v>
      </c>
      <c r="R162" s="43" t="s">
        <v>249</v>
      </c>
      <c r="S162" s="43" t="s">
        <v>265</v>
      </c>
      <c r="T162" s="15"/>
      <c r="U162" s="43" t="s">
        <v>253</v>
      </c>
      <c r="V162" s="43" t="s">
        <v>261</v>
      </c>
      <c r="W162" s="43" t="s">
        <v>262</v>
      </c>
      <c r="X162" s="44"/>
      <c r="Y162" s="49">
        <v>4</v>
      </c>
      <c r="Z162" s="49">
        <v>3</v>
      </c>
      <c r="AA162" s="46"/>
      <c r="AB162" s="47">
        <f t="shared" si="12"/>
        <v>2</v>
      </c>
      <c r="AC162" s="47">
        <f>AI162*(AM162*'6. Look Up Tables'!$M$10)</f>
        <v>10.681415022205298</v>
      </c>
      <c r="AD162" s="48"/>
      <c r="AE162" s="47">
        <f>SUM(AN162/VLOOKUP($AE$3,AWHC,2,FALSE)*'6. Look Up Tables'!$M$9*0.001)</f>
        <v>4.9008845396000771</v>
      </c>
      <c r="AF162" s="48"/>
      <c r="AG162" s="50">
        <v>4</v>
      </c>
      <c r="AH162" s="50">
        <v>4</v>
      </c>
      <c r="AI162" s="47">
        <f t="shared" si="15"/>
        <v>12.566370614359172</v>
      </c>
      <c r="AJ162" s="47">
        <f t="shared" si="13"/>
        <v>50.26548245743669</v>
      </c>
      <c r="AK162" s="47">
        <f t="shared" si="16"/>
        <v>4</v>
      </c>
      <c r="AL162" s="47">
        <f t="shared" si="14"/>
        <v>4.5</v>
      </c>
      <c r="AM162" s="47">
        <f t="shared" si="17"/>
        <v>4.25</v>
      </c>
      <c r="AN162" s="47">
        <f>SUM(AI162*'6. Look Up Tables'!$M$7*'6. Look Up Tables'!$M$8*AM162)</f>
        <v>41.657518586600659</v>
      </c>
      <c r="AO162" s="46"/>
    </row>
    <row r="163" spans="1:41" x14ac:dyDescent="0.25">
      <c r="A163" s="14"/>
      <c r="B163" s="4" t="s">
        <v>236</v>
      </c>
      <c r="C163" s="15"/>
      <c r="D163" s="43" t="s">
        <v>420</v>
      </c>
      <c r="E163" s="44"/>
      <c r="F163" s="43" t="s">
        <v>122</v>
      </c>
      <c r="G163" s="51" t="s">
        <v>114</v>
      </c>
      <c r="H163" s="51" t="s">
        <v>114</v>
      </c>
      <c r="I163" s="51" t="s">
        <v>114</v>
      </c>
      <c r="J163" s="51" t="s">
        <v>114</v>
      </c>
      <c r="K163" s="51" t="s">
        <v>114</v>
      </c>
      <c r="L163" s="44"/>
      <c r="M163" s="43" t="s">
        <v>238</v>
      </c>
      <c r="N163" s="43" t="s">
        <v>248</v>
      </c>
      <c r="O163" s="43" t="s">
        <v>240</v>
      </c>
      <c r="P163" s="44"/>
      <c r="Q163" s="43" t="s">
        <v>264</v>
      </c>
      <c r="R163" s="43" t="s">
        <v>249</v>
      </c>
      <c r="S163" s="43" t="s">
        <v>265</v>
      </c>
      <c r="T163" s="15"/>
      <c r="U163" s="43" t="s">
        <v>244</v>
      </c>
      <c r="V163" s="43" t="s">
        <v>261</v>
      </c>
      <c r="W163" s="43" t="s">
        <v>246</v>
      </c>
      <c r="X163" s="44"/>
      <c r="Y163" s="49">
        <v>1</v>
      </c>
      <c r="Z163" s="49">
        <v>3</v>
      </c>
      <c r="AA163" s="46"/>
      <c r="AB163" s="47">
        <f t="shared" si="12"/>
        <v>5</v>
      </c>
      <c r="AC163" s="47">
        <f>AI163*(AM163*'6. Look Up Tables'!$M$10)</f>
        <v>83.80072608810859</v>
      </c>
      <c r="AD163" s="48"/>
      <c r="AE163" s="47">
        <f>SUM(AN163/VLOOKUP($AE$3,AWHC,2,FALSE)*'6. Look Up Tables'!$M$9*0.001)</f>
        <v>38.449744911014527</v>
      </c>
      <c r="AF163" s="48"/>
      <c r="AG163" s="50">
        <v>16</v>
      </c>
      <c r="AH163" s="50">
        <v>10</v>
      </c>
      <c r="AI163" s="47">
        <f t="shared" si="15"/>
        <v>78.539816339744831</v>
      </c>
      <c r="AJ163" s="47">
        <f t="shared" si="13"/>
        <v>445.30817918236176</v>
      </c>
      <c r="AK163" s="47">
        <f t="shared" si="16"/>
        <v>5.6698398332899451</v>
      </c>
      <c r="AL163" s="47">
        <f t="shared" si="14"/>
        <v>5</v>
      </c>
      <c r="AM163" s="47">
        <f t="shared" si="17"/>
        <v>5.3349199166449726</v>
      </c>
      <c r="AN163" s="47">
        <f>SUM(AI163*'6. Look Up Tables'!$M$7*'6. Look Up Tables'!$M$8*AM163)</f>
        <v>326.82283174362345</v>
      </c>
      <c r="AO163" s="46"/>
    </row>
    <row r="164" spans="1:41" x14ac:dyDescent="0.25">
      <c r="A164" s="14"/>
      <c r="B164" s="4" t="s">
        <v>236</v>
      </c>
      <c r="C164" s="15"/>
      <c r="D164" s="43" t="s">
        <v>165</v>
      </c>
      <c r="E164" s="44"/>
      <c r="F164" s="43" t="s">
        <v>122</v>
      </c>
      <c r="G164" s="51" t="s">
        <v>114</v>
      </c>
      <c r="H164" s="51" t="s">
        <v>114</v>
      </c>
      <c r="I164" s="51" t="s">
        <v>114</v>
      </c>
      <c r="J164" s="51" t="s">
        <v>114</v>
      </c>
      <c r="K164" s="51" t="s">
        <v>114</v>
      </c>
      <c r="L164" s="44"/>
      <c r="M164" s="43" t="s">
        <v>238</v>
      </c>
      <c r="N164" s="43" t="s">
        <v>248</v>
      </c>
      <c r="O164" s="43" t="s">
        <v>240</v>
      </c>
      <c r="P164" s="44"/>
      <c r="Q164" s="43" t="s">
        <v>264</v>
      </c>
      <c r="R164" s="43" t="s">
        <v>249</v>
      </c>
      <c r="S164" s="43" t="s">
        <v>265</v>
      </c>
      <c r="T164" s="15"/>
      <c r="U164" s="43" t="s">
        <v>244</v>
      </c>
      <c r="V164" s="43" t="s">
        <v>261</v>
      </c>
      <c r="W164" s="43" t="s">
        <v>246</v>
      </c>
      <c r="X164" s="44"/>
      <c r="Y164" s="49">
        <v>4</v>
      </c>
      <c r="Z164" s="49">
        <v>5</v>
      </c>
      <c r="AA164" s="46"/>
      <c r="AB164" s="47">
        <f t="shared" si="12"/>
        <v>4</v>
      </c>
      <c r="AC164" s="47">
        <f>AI164*(AM164*'6. Look Up Tables'!$M$10)</f>
        <v>48.662445442817095</v>
      </c>
      <c r="AD164" s="48"/>
      <c r="AE164" s="47">
        <f>SUM(AN164/VLOOKUP($AE$3,AWHC,2,FALSE)*'6. Look Up Tables'!$M$9*0.001)</f>
        <v>22.327474967880786</v>
      </c>
      <c r="AF164" s="48"/>
      <c r="AG164" s="50">
        <v>10</v>
      </c>
      <c r="AH164" s="50">
        <v>8</v>
      </c>
      <c r="AI164" s="47">
        <f t="shared" si="15"/>
        <v>50.26548245743669</v>
      </c>
      <c r="AJ164" s="47">
        <f t="shared" si="13"/>
        <v>235.29704214098743</v>
      </c>
      <c r="AK164" s="47">
        <f t="shared" si="16"/>
        <v>4.6810859189550191</v>
      </c>
      <c r="AL164" s="47">
        <f t="shared" si="14"/>
        <v>5</v>
      </c>
      <c r="AM164" s="47">
        <f t="shared" si="17"/>
        <v>4.84054295947751</v>
      </c>
      <c r="AN164" s="47">
        <f>SUM(AI164*'6. Look Up Tables'!$M$7*'6. Look Up Tables'!$M$8*AM164)</f>
        <v>189.78353722698668</v>
      </c>
      <c r="AO164" s="46"/>
    </row>
    <row r="165" spans="1:41" x14ac:dyDescent="0.25">
      <c r="A165" s="14"/>
      <c r="B165" s="4" t="s">
        <v>268</v>
      </c>
      <c r="C165" s="15"/>
      <c r="D165" s="43" t="s">
        <v>421</v>
      </c>
      <c r="E165" s="44"/>
      <c r="F165" s="43" t="s">
        <v>122</v>
      </c>
      <c r="G165" s="51" t="s">
        <v>114</v>
      </c>
      <c r="H165" s="51" t="s">
        <v>114</v>
      </c>
      <c r="I165" s="51" t="s">
        <v>114</v>
      </c>
      <c r="J165" s="51" t="s">
        <v>114</v>
      </c>
      <c r="K165" s="51" t="s">
        <v>122</v>
      </c>
      <c r="L165" s="44"/>
      <c r="M165" s="43" t="s">
        <v>238</v>
      </c>
      <c r="N165" s="43" t="s">
        <v>248</v>
      </c>
      <c r="O165" s="43" t="s">
        <v>240</v>
      </c>
      <c r="P165" s="44"/>
      <c r="Q165" s="43" t="s">
        <v>264</v>
      </c>
      <c r="R165" s="43" t="s">
        <v>249</v>
      </c>
      <c r="S165" s="43" t="s">
        <v>265</v>
      </c>
      <c r="T165" s="15"/>
      <c r="U165" s="43" t="s">
        <v>250</v>
      </c>
      <c r="V165" s="43" t="s">
        <v>273</v>
      </c>
      <c r="W165" s="43" t="s">
        <v>246</v>
      </c>
      <c r="X165" s="44"/>
      <c r="Y165" s="49">
        <v>3</v>
      </c>
      <c r="Z165" s="49">
        <v>4</v>
      </c>
      <c r="AA165" s="46"/>
      <c r="AB165" s="47">
        <f t="shared" si="12"/>
        <v>1.5</v>
      </c>
      <c r="AC165" s="47">
        <f>AI165*(AM165*'6. Look Up Tables'!$M$10)</f>
        <v>12.016591899980959</v>
      </c>
      <c r="AD165" s="48"/>
      <c r="AE165" s="47">
        <f>SUM(AN165/VLOOKUP($AE$3,AWHC,2,FALSE)*'6. Look Up Tables'!$M$9*0.001)</f>
        <v>5.5134951070500868</v>
      </c>
      <c r="AF165" s="48"/>
      <c r="AG165" s="50">
        <v>9</v>
      </c>
      <c r="AH165" s="50">
        <v>3</v>
      </c>
      <c r="AI165" s="47">
        <f t="shared" si="15"/>
        <v>7.0685834705770345</v>
      </c>
      <c r="AJ165" s="47">
        <f t="shared" si="13"/>
        <v>84.823001646924411</v>
      </c>
      <c r="AK165" s="47">
        <f t="shared" si="16"/>
        <v>12</v>
      </c>
      <c r="AL165" s="47">
        <f t="shared" si="14"/>
        <v>5</v>
      </c>
      <c r="AM165" s="47">
        <f t="shared" si="17"/>
        <v>8.5</v>
      </c>
      <c r="AN165" s="47">
        <f>SUM(AI165*'6. Look Up Tables'!$M$7*'6. Look Up Tables'!$M$8*AM165)</f>
        <v>46.86470840992574</v>
      </c>
      <c r="AO165" s="46"/>
    </row>
    <row r="166" spans="1:41" x14ac:dyDescent="0.25">
      <c r="A166" s="14"/>
      <c r="B166" s="4" t="s">
        <v>268</v>
      </c>
      <c r="C166" s="15"/>
      <c r="D166" s="43" t="s">
        <v>161</v>
      </c>
      <c r="E166" s="44"/>
      <c r="F166" s="43" t="s">
        <v>122</v>
      </c>
      <c r="G166" s="51" t="s">
        <v>114</v>
      </c>
      <c r="H166" s="51" t="s">
        <v>114</v>
      </c>
      <c r="I166" s="51" t="s">
        <v>114</v>
      </c>
      <c r="J166" s="51" t="s">
        <v>114</v>
      </c>
      <c r="K166" s="51" t="s">
        <v>122</v>
      </c>
      <c r="L166" s="44"/>
      <c r="M166" s="43" t="s">
        <v>238</v>
      </c>
      <c r="N166" s="43" t="s">
        <v>248</v>
      </c>
      <c r="O166" s="43" t="s">
        <v>240</v>
      </c>
      <c r="P166" s="44"/>
      <c r="Q166" s="43" t="s">
        <v>264</v>
      </c>
      <c r="R166" s="43" t="s">
        <v>249</v>
      </c>
      <c r="S166" s="43" t="s">
        <v>265</v>
      </c>
      <c r="T166" s="15"/>
      <c r="U166" s="43" t="s">
        <v>250</v>
      </c>
      <c r="V166" s="43" t="s">
        <v>273</v>
      </c>
      <c r="W166" s="43" t="s">
        <v>246</v>
      </c>
      <c r="X166" s="44"/>
      <c r="Y166" s="49">
        <v>3</v>
      </c>
      <c r="Z166" s="49">
        <v>4</v>
      </c>
      <c r="AA166" s="46"/>
      <c r="AB166" s="47">
        <f t="shared" si="12"/>
        <v>1.5</v>
      </c>
      <c r="AC166" s="47">
        <f>AI166*(AM166*'6. Look Up Tables'!$M$10)</f>
        <v>12.016591899980959</v>
      </c>
      <c r="AD166" s="48"/>
      <c r="AE166" s="47">
        <f>SUM(AN166/VLOOKUP($AE$3,AWHC,2,FALSE)*'6. Look Up Tables'!$M$9*0.001)</f>
        <v>5.5134951070500868</v>
      </c>
      <c r="AF166" s="48"/>
      <c r="AG166" s="50">
        <v>9</v>
      </c>
      <c r="AH166" s="50">
        <v>3</v>
      </c>
      <c r="AI166" s="47">
        <f t="shared" si="15"/>
        <v>7.0685834705770345</v>
      </c>
      <c r="AJ166" s="47">
        <f t="shared" si="13"/>
        <v>84.823001646924411</v>
      </c>
      <c r="AK166" s="47">
        <f t="shared" si="16"/>
        <v>12</v>
      </c>
      <c r="AL166" s="47">
        <f t="shared" si="14"/>
        <v>5</v>
      </c>
      <c r="AM166" s="47">
        <f t="shared" si="17"/>
        <v>8.5</v>
      </c>
      <c r="AN166" s="47">
        <f>SUM(AI166*'6. Look Up Tables'!$M$7*'6. Look Up Tables'!$M$8*AM166)</f>
        <v>46.86470840992574</v>
      </c>
      <c r="AO166" s="46"/>
    </row>
    <row r="167" spans="1:41" x14ac:dyDescent="0.25">
      <c r="A167" s="14"/>
      <c r="B167" s="4" t="s">
        <v>268</v>
      </c>
      <c r="C167" s="15"/>
      <c r="D167" s="43" t="s">
        <v>422</v>
      </c>
      <c r="E167" s="44"/>
      <c r="F167" s="43" t="s">
        <v>122</v>
      </c>
      <c r="G167" s="51" t="s">
        <v>114</v>
      </c>
      <c r="H167" s="51" t="s">
        <v>114</v>
      </c>
      <c r="I167" s="51" t="s">
        <v>114</v>
      </c>
      <c r="J167" s="51" t="s">
        <v>114</v>
      </c>
      <c r="K167" s="51" t="s">
        <v>122</v>
      </c>
      <c r="L167" s="44"/>
      <c r="M167" s="43" t="s">
        <v>238</v>
      </c>
      <c r="N167" s="43" t="s">
        <v>248</v>
      </c>
      <c r="O167" s="43" t="s">
        <v>240</v>
      </c>
      <c r="P167" s="44"/>
      <c r="Q167" s="43" t="s">
        <v>264</v>
      </c>
      <c r="R167" s="43" t="s">
        <v>249</v>
      </c>
      <c r="S167" s="43" t="s">
        <v>265</v>
      </c>
      <c r="T167" s="15"/>
      <c r="U167" s="43" t="s">
        <v>250</v>
      </c>
      <c r="V167" s="43" t="s">
        <v>273</v>
      </c>
      <c r="W167" s="43" t="s">
        <v>246</v>
      </c>
      <c r="X167" s="44"/>
      <c r="Y167" s="49">
        <v>3</v>
      </c>
      <c r="Z167" s="49">
        <v>4</v>
      </c>
      <c r="AA167" s="46"/>
      <c r="AB167" s="47">
        <f t="shared" si="12"/>
        <v>1.5</v>
      </c>
      <c r="AC167" s="47">
        <f>AI167*(AM167*'6. Look Up Tables'!$M$10)</f>
        <v>12.016591899980959</v>
      </c>
      <c r="AD167" s="48"/>
      <c r="AE167" s="47">
        <f>SUM(AN167/VLOOKUP($AE$3,AWHC,2,FALSE)*'6. Look Up Tables'!$M$9*0.001)</f>
        <v>5.5134951070500868</v>
      </c>
      <c r="AF167" s="48"/>
      <c r="AG167" s="50">
        <v>9</v>
      </c>
      <c r="AH167" s="50">
        <v>3</v>
      </c>
      <c r="AI167" s="47">
        <f t="shared" si="15"/>
        <v>7.0685834705770345</v>
      </c>
      <c r="AJ167" s="47">
        <f t="shared" si="13"/>
        <v>84.823001646924411</v>
      </c>
      <c r="AK167" s="47">
        <f t="shared" si="16"/>
        <v>12</v>
      </c>
      <c r="AL167" s="47">
        <f t="shared" si="14"/>
        <v>5</v>
      </c>
      <c r="AM167" s="47">
        <f t="shared" si="17"/>
        <v>8.5</v>
      </c>
      <c r="AN167" s="47">
        <f>SUM(AI167*'6. Look Up Tables'!$M$7*'6. Look Up Tables'!$M$8*AM167)</f>
        <v>46.86470840992574</v>
      </c>
      <c r="AO167" s="46"/>
    </row>
    <row r="168" spans="1:41" x14ac:dyDescent="0.25">
      <c r="A168" s="14"/>
      <c r="B168" s="4" t="s">
        <v>268</v>
      </c>
      <c r="C168" s="15"/>
      <c r="D168" s="43" t="s">
        <v>423</v>
      </c>
      <c r="E168" s="44"/>
      <c r="F168" s="43" t="s">
        <v>122</v>
      </c>
      <c r="G168" s="51" t="s">
        <v>114</v>
      </c>
      <c r="H168" s="51" t="s">
        <v>114</v>
      </c>
      <c r="I168" s="51" t="s">
        <v>114</v>
      </c>
      <c r="J168" s="51" t="s">
        <v>114</v>
      </c>
      <c r="K168" s="51" t="s">
        <v>114</v>
      </c>
      <c r="L168" s="44"/>
      <c r="M168" s="43" t="s">
        <v>238</v>
      </c>
      <c r="N168" s="43" t="s">
        <v>248</v>
      </c>
      <c r="O168" s="43" t="s">
        <v>240</v>
      </c>
      <c r="P168" s="44"/>
      <c r="Q168" s="43" t="s">
        <v>264</v>
      </c>
      <c r="R168" s="43" t="s">
        <v>249</v>
      </c>
      <c r="S168" s="43" t="s">
        <v>265</v>
      </c>
      <c r="T168" s="15"/>
      <c r="U168" s="43" t="s">
        <v>250</v>
      </c>
      <c r="V168" s="43" t="s">
        <v>304</v>
      </c>
      <c r="W168" s="43" t="s">
        <v>246</v>
      </c>
      <c r="X168" s="44"/>
      <c r="Y168" s="49">
        <v>3</v>
      </c>
      <c r="Z168" s="49">
        <v>4</v>
      </c>
      <c r="AA168" s="46"/>
      <c r="AB168" s="47">
        <f t="shared" si="12"/>
        <v>2.5</v>
      </c>
      <c r="AC168" s="47">
        <f>AI168*(AM168*'6. Look Up Tables'!$M$10)</f>
        <v>23.954643983622173</v>
      </c>
      <c r="AD168" s="48"/>
      <c r="AE168" s="47">
        <f>SUM(AN168/VLOOKUP($AE$3,AWHC,2,FALSE)*'6. Look Up Tables'!$M$9*0.001)</f>
        <v>10.990954298367818</v>
      </c>
      <c r="AF168" s="48"/>
      <c r="AG168" s="50">
        <v>9</v>
      </c>
      <c r="AH168" s="50">
        <v>5</v>
      </c>
      <c r="AI168" s="47">
        <f t="shared" si="15"/>
        <v>19.634954084936208</v>
      </c>
      <c r="AJ168" s="47">
        <f t="shared" si="13"/>
        <v>141.37166941154069</v>
      </c>
      <c r="AK168" s="47">
        <f t="shared" si="16"/>
        <v>7.2</v>
      </c>
      <c r="AL168" s="47">
        <f t="shared" si="14"/>
        <v>5</v>
      </c>
      <c r="AM168" s="47">
        <f t="shared" si="17"/>
        <v>6.1</v>
      </c>
      <c r="AN168" s="47">
        <f>SUM(AI168*'6. Look Up Tables'!$M$7*'6. Look Up Tables'!$M$8*AM168)</f>
        <v>93.42311153612647</v>
      </c>
      <c r="AO168" s="46"/>
    </row>
    <row r="169" spans="1:41" x14ac:dyDescent="0.25">
      <c r="A169" s="14"/>
      <c r="B169" s="4" t="s">
        <v>268</v>
      </c>
      <c r="C169" s="15"/>
      <c r="D169" s="43" t="s">
        <v>424</v>
      </c>
      <c r="E169" s="44"/>
      <c r="F169" s="43" t="s">
        <v>122</v>
      </c>
      <c r="G169" s="51" t="s">
        <v>114</v>
      </c>
      <c r="H169" s="51" t="s">
        <v>114</v>
      </c>
      <c r="I169" s="51" t="s">
        <v>114</v>
      </c>
      <c r="J169" s="51" t="s">
        <v>114</v>
      </c>
      <c r="K169" s="51" t="s">
        <v>114</v>
      </c>
      <c r="L169" s="44"/>
      <c r="M169" s="43" t="s">
        <v>238</v>
      </c>
      <c r="N169" s="43" t="s">
        <v>248</v>
      </c>
      <c r="O169" s="43" t="s">
        <v>240</v>
      </c>
      <c r="P169" s="44"/>
      <c r="Q169" s="43" t="s">
        <v>264</v>
      </c>
      <c r="R169" s="43" t="s">
        <v>249</v>
      </c>
      <c r="S169" s="43" t="s">
        <v>265</v>
      </c>
      <c r="T169" s="15"/>
      <c r="U169" s="43" t="s">
        <v>253</v>
      </c>
      <c r="V169" s="43" t="s">
        <v>245</v>
      </c>
      <c r="W169" s="43" t="s">
        <v>246</v>
      </c>
      <c r="X169" s="44"/>
      <c r="Y169" s="49">
        <v>3</v>
      </c>
      <c r="Z169" s="49">
        <v>4</v>
      </c>
      <c r="AA169" s="46"/>
      <c r="AB169" s="47">
        <f t="shared" si="12"/>
        <v>1</v>
      </c>
      <c r="AC169" s="47">
        <f>AI169*(AM169*'6. Look Up Tables'!$M$10)</f>
        <v>4.4177885634940868</v>
      </c>
      <c r="AD169" s="48"/>
      <c r="AE169" s="47">
        <f>SUM(AN169/VLOOKUP($AE$3,AWHC,2,FALSE)*'6. Look Up Tables'!$M$9*0.001)</f>
        <v>2.0269853408972871</v>
      </c>
      <c r="AF169" s="48"/>
      <c r="AG169" s="50">
        <v>8</v>
      </c>
      <c r="AH169" s="50">
        <v>2</v>
      </c>
      <c r="AI169" s="47">
        <f t="shared" si="15"/>
        <v>3.1415926535897931</v>
      </c>
      <c r="AJ169" s="47">
        <f t="shared" si="13"/>
        <v>28.469922366991902</v>
      </c>
      <c r="AK169" s="47">
        <f t="shared" si="16"/>
        <v>9.0622577482985491</v>
      </c>
      <c r="AL169" s="47">
        <f t="shared" si="14"/>
        <v>5</v>
      </c>
      <c r="AM169" s="47">
        <f t="shared" si="17"/>
        <v>7.0311288741492746</v>
      </c>
      <c r="AN169" s="47">
        <f>SUM(AI169*'6. Look Up Tables'!$M$7*'6. Look Up Tables'!$M$8*AM169)</f>
        <v>17.229375397626942</v>
      </c>
      <c r="AO169" s="46"/>
    </row>
    <row r="170" spans="1:41" x14ac:dyDescent="0.25">
      <c r="A170" s="14"/>
      <c r="B170" s="4" t="s">
        <v>268</v>
      </c>
      <c r="C170" s="15"/>
      <c r="D170" s="43" t="s">
        <v>425</v>
      </c>
      <c r="E170" s="44"/>
      <c r="F170" s="43" t="s">
        <v>122</v>
      </c>
      <c r="G170" s="51" t="s">
        <v>114</v>
      </c>
      <c r="H170" s="51" t="s">
        <v>114</v>
      </c>
      <c r="I170" s="51" t="s">
        <v>114</v>
      </c>
      <c r="J170" s="51" t="s">
        <v>114</v>
      </c>
      <c r="K170" s="51" t="s">
        <v>114</v>
      </c>
      <c r="L170" s="44"/>
      <c r="M170" s="43" t="s">
        <v>238</v>
      </c>
      <c r="N170" s="43" t="s">
        <v>248</v>
      </c>
      <c r="O170" s="43" t="s">
        <v>240</v>
      </c>
      <c r="P170" s="44"/>
      <c r="Q170" s="43" t="s">
        <v>264</v>
      </c>
      <c r="R170" s="43" t="s">
        <v>249</v>
      </c>
      <c r="S170" s="43" t="s">
        <v>265</v>
      </c>
      <c r="T170" s="15"/>
      <c r="U170" s="43" t="s">
        <v>244</v>
      </c>
      <c r="V170" s="43" t="s">
        <v>261</v>
      </c>
      <c r="W170" s="43" t="s">
        <v>246</v>
      </c>
      <c r="X170" s="44"/>
      <c r="Y170" s="49">
        <v>3</v>
      </c>
      <c r="Z170" s="49">
        <v>4</v>
      </c>
      <c r="AA170" s="46"/>
      <c r="AB170" s="47">
        <f t="shared" si="12"/>
        <v>2</v>
      </c>
      <c r="AC170" s="47">
        <f>AI170*(AM170*'6. Look Up Tables'!$M$10)</f>
        <v>14.867036605501642</v>
      </c>
      <c r="AD170" s="48"/>
      <c r="AE170" s="47">
        <f>SUM(AN170/VLOOKUP($AE$3,AWHC,2,FALSE)*'6. Look Up Tables'!$M$9*0.001)</f>
        <v>6.8213462072301674</v>
      </c>
      <c r="AF170" s="48"/>
      <c r="AG170" s="50">
        <v>8</v>
      </c>
      <c r="AH170" s="50">
        <v>4</v>
      </c>
      <c r="AI170" s="47">
        <f t="shared" si="15"/>
        <v>12.566370614359172</v>
      </c>
      <c r="AJ170" s="47">
        <f t="shared" si="13"/>
        <v>85.838512983220568</v>
      </c>
      <c r="AK170" s="47">
        <f t="shared" si="16"/>
        <v>6.8308118244686948</v>
      </c>
      <c r="AL170" s="47">
        <f t="shared" si="14"/>
        <v>5</v>
      </c>
      <c r="AM170" s="47">
        <f t="shared" si="17"/>
        <v>5.9154059122343474</v>
      </c>
      <c r="AN170" s="47">
        <f>SUM(AI170*'6. Look Up Tables'!$M$7*'6. Look Up Tables'!$M$8*AM170)</f>
        <v>57.981442761456421</v>
      </c>
      <c r="AO170" s="46"/>
    </row>
    <row r="171" spans="1:41" x14ac:dyDescent="0.25">
      <c r="A171" s="14"/>
      <c r="B171" s="4" t="s">
        <v>268</v>
      </c>
      <c r="C171" s="15"/>
      <c r="D171" s="43" t="s">
        <v>426</v>
      </c>
      <c r="E171" s="44"/>
      <c r="F171" s="43" t="s">
        <v>122</v>
      </c>
      <c r="G171" s="51" t="s">
        <v>114</v>
      </c>
      <c r="H171" s="51" t="s">
        <v>114</v>
      </c>
      <c r="I171" s="51" t="s">
        <v>114</v>
      </c>
      <c r="J171" s="51" t="s">
        <v>114</v>
      </c>
      <c r="K171" s="51" t="s">
        <v>114</v>
      </c>
      <c r="L171" s="44"/>
      <c r="M171" s="43" t="s">
        <v>238</v>
      </c>
      <c r="N171" s="43" t="s">
        <v>248</v>
      </c>
      <c r="O171" s="43" t="s">
        <v>240</v>
      </c>
      <c r="P171" s="44"/>
      <c r="Q171" s="43" t="s">
        <v>264</v>
      </c>
      <c r="R171" s="43" t="s">
        <v>249</v>
      </c>
      <c r="S171" s="43" t="s">
        <v>265</v>
      </c>
      <c r="T171" s="15"/>
      <c r="U171" s="43" t="s">
        <v>250</v>
      </c>
      <c r="V171" s="43" t="s">
        <v>261</v>
      </c>
      <c r="W171" s="43" t="s">
        <v>246</v>
      </c>
      <c r="X171" s="44"/>
      <c r="Y171" s="49">
        <v>3</v>
      </c>
      <c r="Z171" s="49">
        <v>4</v>
      </c>
      <c r="AA171" s="46"/>
      <c r="AB171" s="47">
        <f t="shared" si="12"/>
        <v>2</v>
      </c>
      <c r="AC171" s="47">
        <f>AI171*(AM171*'6. Look Up Tables'!$M$10)</f>
        <v>14.867036605501642</v>
      </c>
      <c r="AD171" s="48"/>
      <c r="AE171" s="47">
        <f>SUM(AN171/VLOOKUP($AE$3,AWHC,2,FALSE)*'6. Look Up Tables'!$M$9*0.001)</f>
        <v>6.8213462072301674</v>
      </c>
      <c r="AF171" s="48"/>
      <c r="AG171" s="50">
        <v>8</v>
      </c>
      <c r="AH171" s="50">
        <v>4</v>
      </c>
      <c r="AI171" s="47">
        <f t="shared" si="15"/>
        <v>12.566370614359172</v>
      </c>
      <c r="AJ171" s="47">
        <f t="shared" si="13"/>
        <v>85.838512983220568</v>
      </c>
      <c r="AK171" s="47">
        <f t="shared" si="16"/>
        <v>6.8308118244686948</v>
      </c>
      <c r="AL171" s="47">
        <f t="shared" si="14"/>
        <v>5</v>
      </c>
      <c r="AM171" s="47">
        <f t="shared" si="17"/>
        <v>5.9154059122343474</v>
      </c>
      <c r="AN171" s="47">
        <f>SUM(AI171*'6. Look Up Tables'!$M$7*'6. Look Up Tables'!$M$8*AM171)</f>
        <v>57.981442761456421</v>
      </c>
      <c r="AO171" s="46"/>
    </row>
    <row r="172" spans="1:41" x14ac:dyDescent="0.25">
      <c r="A172" s="14"/>
      <c r="B172" s="4" t="s">
        <v>236</v>
      </c>
      <c r="C172" s="15"/>
      <c r="D172" s="43" t="s">
        <v>427</v>
      </c>
      <c r="E172" s="44"/>
      <c r="F172" s="43" t="s">
        <v>122</v>
      </c>
      <c r="G172" s="51" t="s">
        <v>114</v>
      </c>
      <c r="H172" s="51" t="s">
        <v>114</v>
      </c>
      <c r="I172" s="51" t="s">
        <v>122</v>
      </c>
      <c r="J172" s="51" t="s">
        <v>114</v>
      </c>
      <c r="K172" s="51" t="s">
        <v>114</v>
      </c>
      <c r="L172" s="44"/>
      <c r="M172" s="43" t="s">
        <v>256</v>
      </c>
      <c r="N172" s="43" t="s">
        <v>239</v>
      </c>
      <c r="O172" s="43" t="s">
        <v>240</v>
      </c>
      <c r="P172" s="44"/>
      <c r="Q172" s="43"/>
      <c r="R172" s="43" t="s">
        <v>242</v>
      </c>
      <c r="S172" s="43" t="s">
        <v>265</v>
      </c>
      <c r="T172" s="15"/>
      <c r="U172" s="43" t="s">
        <v>253</v>
      </c>
      <c r="V172" s="43" t="s">
        <v>261</v>
      </c>
      <c r="W172" s="43" t="s">
        <v>246</v>
      </c>
      <c r="X172" s="44"/>
      <c r="Y172" s="49">
        <v>1</v>
      </c>
      <c r="Z172" s="49">
        <v>2</v>
      </c>
      <c r="AA172" s="46"/>
      <c r="AB172" s="47">
        <f t="shared" si="12"/>
        <v>2.5</v>
      </c>
      <c r="AC172" s="47">
        <f>AI172*(AM172*'6. Look Up Tables'!$M$10)</f>
        <v>17.671458676442587</v>
      </c>
      <c r="AD172" s="48"/>
      <c r="AE172" s="47">
        <f>SUM(AN172/VLOOKUP($AE$3,AWHC,2,FALSE)*'6. Look Up Tables'!$M$9*0.001)</f>
        <v>8.10808103977954</v>
      </c>
      <c r="AF172" s="48"/>
      <c r="AG172" s="50">
        <v>5</v>
      </c>
      <c r="AH172" s="50">
        <v>5</v>
      </c>
      <c r="AI172" s="47">
        <f t="shared" si="15"/>
        <v>19.634954084936208</v>
      </c>
      <c r="AJ172" s="47">
        <f t="shared" si="13"/>
        <v>78.539816339744846</v>
      </c>
      <c r="AK172" s="47">
        <f t="shared" si="16"/>
        <v>4.0000000000000009</v>
      </c>
      <c r="AL172" s="47">
        <f t="shared" si="14"/>
        <v>5</v>
      </c>
      <c r="AM172" s="47">
        <f t="shared" si="17"/>
        <v>4.5</v>
      </c>
      <c r="AN172" s="47">
        <f>SUM(AI172*'6. Look Up Tables'!$M$7*'6. Look Up Tables'!$M$8*AM172)</f>
        <v>68.918688838126087</v>
      </c>
      <c r="AO172" s="46"/>
    </row>
    <row r="173" spans="1:41" x14ac:dyDescent="0.25">
      <c r="A173" s="14"/>
      <c r="B173" s="4" t="s">
        <v>270</v>
      </c>
      <c r="C173" s="15"/>
      <c r="D173" s="43" t="s">
        <v>428</v>
      </c>
      <c r="E173" s="44"/>
      <c r="F173" s="43" t="s">
        <v>122</v>
      </c>
      <c r="G173" s="51" t="s">
        <v>114</v>
      </c>
      <c r="H173" s="51" t="s">
        <v>114</v>
      </c>
      <c r="I173" s="51" t="s">
        <v>122</v>
      </c>
      <c r="J173" s="51" t="s">
        <v>114</v>
      </c>
      <c r="K173" s="51" t="s">
        <v>114</v>
      </c>
      <c r="L173" s="44"/>
      <c r="M173" s="43" t="s">
        <v>256</v>
      </c>
      <c r="N173" s="43" t="s">
        <v>239</v>
      </c>
      <c r="O173" s="43" t="s">
        <v>248</v>
      </c>
      <c r="P173" s="44"/>
      <c r="Q173" s="43" t="s">
        <v>241</v>
      </c>
      <c r="R173" s="43" t="s">
        <v>242</v>
      </c>
      <c r="S173" s="43" t="s">
        <v>265</v>
      </c>
      <c r="T173" s="15"/>
      <c r="U173" s="43" t="s">
        <v>253</v>
      </c>
      <c r="V173" s="43" t="s">
        <v>261</v>
      </c>
      <c r="W173" s="43" t="s">
        <v>262</v>
      </c>
      <c r="X173" s="44"/>
      <c r="Y173" s="49">
        <v>4</v>
      </c>
      <c r="Z173" s="49">
        <v>3</v>
      </c>
      <c r="AA173" s="46"/>
      <c r="AB173" s="47">
        <f t="shared" si="12"/>
        <v>1.5</v>
      </c>
      <c r="AC173" s="47">
        <f>AI173*(AM173*'6. Look Up Tables'!$M$10)</f>
        <v>6.6539535198722222</v>
      </c>
      <c r="AD173" s="48"/>
      <c r="AE173" s="47">
        <f>SUM(AN173/VLOOKUP($AE$3,AWHC,2,FALSE)*'6. Look Up Tables'!$M$9*0.001)</f>
        <v>3.0529904385296076</v>
      </c>
      <c r="AF173" s="48"/>
      <c r="AG173" s="50">
        <v>4</v>
      </c>
      <c r="AH173" s="50">
        <v>3</v>
      </c>
      <c r="AI173" s="47">
        <f t="shared" si="15"/>
        <v>7.0685834705770345</v>
      </c>
      <c r="AJ173" s="47">
        <f t="shared" si="13"/>
        <v>34.730909581125559</v>
      </c>
      <c r="AK173" s="47">
        <f t="shared" si="16"/>
        <v>4.9134186114789342</v>
      </c>
      <c r="AL173" s="47">
        <f t="shared" si="14"/>
        <v>4.5</v>
      </c>
      <c r="AM173" s="47">
        <f t="shared" si="17"/>
        <v>4.7067093057394676</v>
      </c>
      <c r="AN173" s="47">
        <f>SUM(AI173*'6. Look Up Tables'!$M$7*'6. Look Up Tables'!$M$8*AM173)</f>
        <v>25.950418727501667</v>
      </c>
      <c r="AO173" s="46"/>
    </row>
    <row r="174" spans="1:41" x14ac:dyDescent="0.25">
      <c r="A174" s="14"/>
      <c r="B174" s="4" t="s">
        <v>270</v>
      </c>
      <c r="C174" s="15"/>
      <c r="D174" s="43" t="s">
        <v>429</v>
      </c>
      <c r="E174" s="44"/>
      <c r="F174" s="43" t="s">
        <v>122</v>
      </c>
      <c r="G174" s="51" t="s">
        <v>114</v>
      </c>
      <c r="H174" s="51" t="s">
        <v>114</v>
      </c>
      <c r="I174" s="51" t="s">
        <v>114</v>
      </c>
      <c r="J174" s="51" t="s">
        <v>114</v>
      </c>
      <c r="K174" s="51" t="s">
        <v>114</v>
      </c>
      <c r="L174" s="44"/>
      <c r="M174" s="43" t="s">
        <v>256</v>
      </c>
      <c r="N174" s="43" t="s">
        <v>239</v>
      </c>
      <c r="O174" s="43" t="s">
        <v>248</v>
      </c>
      <c r="P174" s="44"/>
      <c r="Q174" s="43" t="s">
        <v>264</v>
      </c>
      <c r="R174" s="43" t="s">
        <v>242</v>
      </c>
      <c r="S174" s="43" t="s">
        <v>265</v>
      </c>
      <c r="T174" s="15"/>
      <c r="U174" s="43" t="s">
        <v>260</v>
      </c>
      <c r="V174" s="43" t="s">
        <v>266</v>
      </c>
      <c r="W174" s="43" t="s">
        <v>299</v>
      </c>
      <c r="X174" s="44"/>
      <c r="Y174" s="49">
        <v>1</v>
      </c>
      <c r="Z174" s="49">
        <v>2</v>
      </c>
      <c r="AA174" s="46"/>
      <c r="AB174" s="47">
        <f t="shared" si="12"/>
        <v>2.5</v>
      </c>
      <c r="AC174" s="47">
        <f>AI174*(AM174*'6. Look Up Tables'!$M$10)</f>
        <v>16.321470948674079</v>
      </c>
      <c r="AD174" s="48"/>
      <c r="AE174" s="47">
        <f>SUM(AN174/VLOOKUP($AE$3,AWHC,2,FALSE)*'6. Look Up Tables'!$M$9*0.001)</f>
        <v>7.4886749058622248</v>
      </c>
      <c r="AF174" s="48"/>
      <c r="AG174" s="50">
        <v>8</v>
      </c>
      <c r="AH174" s="50">
        <v>5</v>
      </c>
      <c r="AI174" s="47">
        <f t="shared" si="15"/>
        <v>19.634954084936208</v>
      </c>
      <c r="AJ174" s="47">
        <f t="shared" si="13"/>
        <v>84.674893146995927</v>
      </c>
      <c r="AK174" s="47">
        <f t="shared" si="16"/>
        <v>4.312456896039186</v>
      </c>
      <c r="AL174" s="47">
        <f t="shared" si="14"/>
        <v>4</v>
      </c>
      <c r="AM174" s="47">
        <f t="shared" si="17"/>
        <v>4.1562284480195935</v>
      </c>
      <c r="AN174" s="47">
        <f>SUM(AI174*'6. Look Up Tables'!$M$7*'6. Look Up Tables'!$M$8*AM174)</f>
        <v>63.653736699828904</v>
      </c>
      <c r="AO174" s="46"/>
    </row>
    <row r="175" spans="1:41" x14ac:dyDescent="0.25">
      <c r="A175" s="14"/>
      <c r="B175" s="4" t="s">
        <v>270</v>
      </c>
      <c r="C175" s="15"/>
      <c r="D175" s="43" t="s">
        <v>430</v>
      </c>
      <c r="E175" s="44"/>
      <c r="F175" s="43" t="s">
        <v>122</v>
      </c>
      <c r="G175" s="51" t="s">
        <v>114</v>
      </c>
      <c r="H175" s="51" t="s">
        <v>114</v>
      </c>
      <c r="I175" s="51" t="s">
        <v>114</v>
      </c>
      <c r="J175" s="51" t="s">
        <v>114</v>
      </c>
      <c r="K175" s="51" t="s">
        <v>114</v>
      </c>
      <c r="L175" s="44"/>
      <c r="M175" s="43" t="s">
        <v>256</v>
      </c>
      <c r="N175" s="43" t="s">
        <v>239</v>
      </c>
      <c r="O175" s="43" t="s">
        <v>248</v>
      </c>
      <c r="P175" s="44"/>
      <c r="Q175" s="43" t="s">
        <v>264</v>
      </c>
      <c r="R175" s="43" t="s">
        <v>242</v>
      </c>
      <c r="S175" s="43" t="s">
        <v>265</v>
      </c>
      <c r="T175" s="15"/>
      <c r="U175" s="43" t="s">
        <v>244</v>
      </c>
      <c r="V175" s="43" t="s">
        <v>266</v>
      </c>
      <c r="W175" s="43" t="s">
        <v>299</v>
      </c>
      <c r="X175" s="44"/>
      <c r="Y175" s="49">
        <v>4</v>
      </c>
      <c r="Z175" s="49">
        <v>4</v>
      </c>
      <c r="AA175" s="46"/>
      <c r="AB175" s="47">
        <f t="shared" si="12"/>
        <v>3</v>
      </c>
      <c r="AC175" s="47">
        <f>AI175*(AM175*'6. Look Up Tables'!$M$10)</f>
        <v>25.084164102912663</v>
      </c>
      <c r="AD175" s="48"/>
      <c r="AE175" s="47">
        <f>SUM(AN175/VLOOKUP($AE$3,AWHC,2,FALSE)*'6. Look Up Tables'!$M$9*0.001)</f>
        <v>11.509204706042278</v>
      </c>
      <c r="AF175" s="48"/>
      <c r="AG175" s="50">
        <v>12</v>
      </c>
      <c r="AH175" s="50">
        <v>6</v>
      </c>
      <c r="AI175" s="47">
        <f t="shared" si="15"/>
        <v>28.274333882308138</v>
      </c>
      <c r="AJ175" s="47">
        <f t="shared" si="13"/>
        <v>137.74430549989404</v>
      </c>
      <c r="AK175" s="47">
        <f t="shared" si="16"/>
        <v>4.8717082451262854</v>
      </c>
      <c r="AL175" s="47">
        <f t="shared" si="14"/>
        <v>4</v>
      </c>
      <c r="AM175" s="47">
        <f t="shared" si="17"/>
        <v>4.4358541225631427</v>
      </c>
      <c r="AN175" s="47">
        <f>SUM(AI175*'6. Look Up Tables'!$M$7*'6. Look Up Tables'!$M$8*AM175)</f>
        <v>97.828240001359376</v>
      </c>
      <c r="AO175" s="46"/>
    </row>
    <row r="176" spans="1:41" x14ac:dyDescent="0.25">
      <c r="A176" s="14"/>
      <c r="B176" s="4" t="s">
        <v>270</v>
      </c>
      <c r="C176" s="15"/>
      <c r="D176" s="43" t="s">
        <v>431</v>
      </c>
      <c r="E176" s="44"/>
      <c r="F176" s="43" t="s">
        <v>122</v>
      </c>
      <c r="G176" s="51" t="s">
        <v>114</v>
      </c>
      <c r="H176" s="51" t="s">
        <v>114</v>
      </c>
      <c r="I176" s="51" t="s">
        <v>114</v>
      </c>
      <c r="J176" s="51" t="s">
        <v>114</v>
      </c>
      <c r="K176" s="51" t="s">
        <v>114</v>
      </c>
      <c r="L176" s="44"/>
      <c r="M176" s="43" t="s">
        <v>256</v>
      </c>
      <c r="N176" s="43" t="s">
        <v>239</v>
      </c>
      <c r="O176" s="43" t="s">
        <v>248</v>
      </c>
      <c r="P176" s="44"/>
      <c r="Q176" s="43" t="s">
        <v>264</v>
      </c>
      <c r="R176" s="43" t="s">
        <v>242</v>
      </c>
      <c r="S176" s="43" t="s">
        <v>265</v>
      </c>
      <c r="T176" s="15"/>
      <c r="U176" s="43" t="s">
        <v>250</v>
      </c>
      <c r="V176" s="43" t="s">
        <v>266</v>
      </c>
      <c r="W176" s="43" t="s">
        <v>299</v>
      </c>
      <c r="X176" s="44"/>
      <c r="Y176" s="49">
        <v>3</v>
      </c>
      <c r="Z176" s="49">
        <v>3</v>
      </c>
      <c r="AA176" s="46"/>
      <c r="AB176" s="47">
        <f t="shared" si="12"/>
        <v>2.5</v>
      </c>
      <c r="AC176" s="47">
        <f>AI176*(AM176*'6. Look Up Tables'!$M$10)</f>
        <v>17.419558404800462</v>
      </c>
      <c r="AD176" s="48"/>
      <c r="AE176" s="47">
        <f>SUM(AN176/VLOOKUP($AE$3,AWHC,2,FALSE)*'6. Look Up Tables'!$M$9*0.001)</f>
        <v>7.9925032680849153</v>
      </c>
      <c r="AF176" s="48"/>
      <c r="AG176" s="50">
        <v>10</v>
      </c>
      <c r="AH176" s="50">
        <v>5</v>
      </c>
      <c r="AI176" s="47">
        <f t="shared" si="15"/>
        <v>19.634954084936208</v>
      </c>
      <c r="AJ176" s="47">
        <f t="shared" si="13"/>
        <v>95.655767708259745</v>
      </c>
      <c r="AK176" s="47">
        <f t="shared" si="16"/>
        <v>4.8717082451262845</v>
      </c>
      <c r="AL176" s="47">
        <f t="shared" si="14"/>
        <v>4</v>
      </c>
      <c r="AM176" s="47">
        <f t="shared" si="17"/>
        <v>4.4358541225631427</v>
      </c>
      <c r="AN176" s="47">
        <f>SUM(AI176*'6. Look Up Tables'!$M$7*'6. Look Up Tables'!$M$8*AM176)</f>
        <v>67.936277778721788</v>
      </c>
      <c r="AO176" s="46"/>
    </row>
    <row r="177" spans="1:41" x14ac:dyDescent="0.25">
      <c r="A177" s="14"/>
      <c r="B177" s="4" t="s">
        <v>270</v>
      </c>
      <c r="C177" s="15"/>
      <c r="D177" s="43" t="s">
        <v>432</v>
      </c>
      <c r="E177" s="44"/>
      <c r="F177" s="43" t="s">
        <v>122</v>
      </c>
      <c r="G177" s="51" t="s">
        <v>114</v>
      </c>
      <c r="H177" s="51" t="s">
        <v>114</v>
      </c>
      <c r="I177" s="51" t="s">
        <v>114</v>
      </c>
      <c r="J177" s="51" t="s">
        <v>114</v>
      </c>
      <c r="K177" s="51" t="s">
        <v>114</v>
      </c>
      <c r="L177" s="44"/>
      <c r="M177" s="43" t="s">
        <v>256</v>
      </c>
      <c r="N177" s="43" t="s">
        <v>239</v>
      </c>
      <c r="O177" s="43" t="s">
        <v>248</v>
      </c>
      <c r="P177" s="44"/>
      <c r="Q177" s="43" t="s">
        <v>264</v>
      </c>
      <c r="R177" s="43" t="s">
        <v>242</v>
      </c>
      <c r="S177" s="43" t="s">
        <v>265</v>
      </c>
      <c r="T177" s="15"/>
      <c r="U177" s="43" t="s">
        <v>244</v>
      </c>
      <c r="V177" s="43" t="s">
        <v>266</v>
      </c>
      <c r="W177" s="43" t="s">
        <v>299</v>
      </c>
      <c r="X177" s="44"/>
      <c r="Y177" s="49">
        <v>3</v>
      </c>
      <c r="Z177" s="49">
        <v>3</v>
      </c>
      <c r="AA177" s="46"/>
      <c r="AB177" s="47">
        <f t="shared" si="12"/>
        <v>2.5</v>
      </c>
      <c r="AC177" s="47">
        <f>AI177*(AM177*'6. Look Up Tables'!$M$10)</f>
        <v>17.419558404800462</v>
      </c>
      <c r="AD177" s="48"/>
      <c r="AE177" s="47">
        <f>SUM(AN177/VLOOKUP($AE$3,AWHC,2,FALSE)*'6. Look Up Tables'!$M$9*0.001)</f>
        <v>7.9925032680849153</v>
      </c>
      <c r="AF177" s="48"/>
      <c r="AG177" s="50">
        <v>10</v>
      </c>
      <c r="AH177" s="50">
        <v>5</v>
      </c>
      <c r="AI177" s="47">
        <f t="shared" si="15"/>
        <v>19.634954084936208</v>
      </c>
      <c r="AJ177" s="47">
        <f t="shared" si="13"/>
        <v>95.655767708259745</v>
      </c>
      <c r="AK177" s="47">
        <f t="shared" si="16"/>
        <v>4.8717082451262845</v>
      </c>
      <c r="AL177" s="47">
        <f t="shared" si="14"/>
        <v>4</v>
      </c>
      <c r="AM177" s="47">
        <f t="shared" si="17"/>
        <v>4.4358541225631427</v>
      </c>
      <c r="AN177" s="47">
        <f>SUM(AI177*'6. Look Up Tables'!$M$7*'6. Look Up Tables'!$M$8*AM177)</f>
        <v>67.936277778721788</v>
      </c>
      <c r="AO177" s="46"/>
    </row>
    <row r="178" spans="1:41" x14ac:dyDescent="0.25">
      <c r="A178" s="14"/>
      <c r="B178" s="4" t="s">
        <v>270</v>
      </c>
      <c r="C178" s="15"/>
      <c r="D178" s="43" t="s">
        <v>433</v>
      </c>
      <c r="E178" s="44"/>
      <c r="F178" s="43" t="s">
        <v>122</v>
      </c>
      <c r="G178" s="51" t="s">
        <v>114</v>
      </c>
      <c r="H178" s="51" t="s">
        <v>114</v>
      </c>
      <c r="I178" s="51" t="s">
        <v>114</v>
      </c>
      <c r="J178" s="51" t="s">
        <v>114</v>
      </c>
      <c r="K178" s="51" t="s">
        <v>114</v>
      </c>
      <c r="L178" s="44"/>
      <c r="M178" s="43" t="s">
        <v>256</v>
      </c>
      <c r="N178" s="43" t="s">
        <v>239</v>
      </c>
      <c r="O178" s="43" t="s">
        <v>248</v>
      </c>
      <c r="P178" s="44"/>
      <c r="Q178" s="43" t="s">
        <v>264</v>
      </c>
      <c r="R178" s="43" t="s">
        <v>242</v>
      </c>
      <c r="S178" s="43" t="s">
        <v>265</v>
      </c>
      <c r="T178" s="15"/>
      <c r="U178" s="43" t="s">
        <v>244</v>
      </c>
      <c r="V178" s="43" t="s">
        <v>266</v>
      </c>
      <c r="W178" s="43" t="s">
        <v>299</v>
      </c>
      <c r="X178" s="44"/>
      <c r="Y178" s="49">
        <v>3</v>
      </c>
      <c r="Z178" s="49">
        <v>3</v>
      </c>
      <c r="AA178" s="46"/>
      <c r="AB178" s="47">
        <f t="shared" si="12"/>
        <v>2.5</v>
      </c>
      <c r="AC178" s="47">
        <f>AI178*(AM178*'6. Look Up Tables'!$M$10)</f>
        <v>16.321470948674079</v>
      </c>
      <c r="AD178" s="48"/>
      <c r="AE178" s="47">
        <f>SUM(AN178/VLOOKUP($AE$3,AWHC,2,FALSE)*'6. Look Up Tables'!$M$9*0.001)</f>
        <v>7.4886749058622248</v>
      </c>
      <c r="AF178" s="48"/>
      <c r="AG178" s="50">
        <v>8</v>
      </c>
      <c r="AH178" s="50">
        <v>5</v>
      </c>
      <c r="AI178" s="47">
        <f t="shared" si="15"/>
        <v>19.634954084936208</v>
      </c>
      <c r="AJ178" s="47">
        <f t="shared" si="13"/>
        <v>84.674893146995927</v>
      </c>
      <c r="AK178" s="47">
        <f t="shared" si="16"/>
        <v>4.312456896039186</v>
      </c>
      <c r="AL178" s="47">
        <f t="shared" si="14"/>
        <v>4</v>
      </c>
      <c r="AM178" s="47">
        <f t="shared" si="17"/>
        <v>4.1562284480195935</v>
      </c>
      <c r="AN178" s="47">
        <f>SUM(AI178*'6. Look Up Tables'!$M$7*'6. Look Up Tables'!$M$8*AM178)</f>
        <v>63.653736699828904</v>
      </c>
      <c r="AO178" s="46"/>
    </row>
    <row r="179" spans="1:41" x14ac:dyDescent="0.25">
      <c r="A179" s="14"/>
      <c r="B179" s="4" t="s">
        <v>270</v>
      </c>
      <c r="C179" s="15"/>
      <c r="D179" s="43" t="s">
        <v>434</v>
      </c>
      <c r="E179" s="44"/>
      <c r="F179" s="43" t="s">
        <v>122</v>
      </c>
      <c r="G179" s="51" t="s">
        <v>114</v>
      </c>
      <c r="H179" s="51" t="s">
        <v>114</v>
      </c>
      <c r="I179" s="51" t="s">
        <v>114</v>
      </c>
      <c r="J179" s="51" t="s">
        <v>114</v>
      </c>
      <c r="K179" s="51" t="s">
        <v>114</v>
      </c>
      <c r="L179" s="44"/>
      <c r="M179" s="43" t="s">
        <v>256</v>
      </c>
      <c r="N179" s="43" t="s">
        <v>239</v>
      </c>
      <c r="O179" s="43" t="s">
        <v>248</v>
      </c>
      <c r="P179" s="44"/>
      <c r="Q179" s="43" t="s">
        <v>264</v>
      </c>
      <c r="R179" s="43" t="s">
        <v>242</v>
      </c>
      <c r="S179" s="43" t="s">
        <v>265</v>
      </c>
      <c r="T179" s="15"/>
      <c r="U179" s="43" t="s">
        <v>260</v>
      </c>
      <c r="V179" s="43" t="s">
        <v>266</v>
      </c>
      <c r="W179" s="43" t="s">
        <v>299</v>
      </c>
      <c r="X179" s="44"/>
      <c r="Y179" s="49">
        <v>1</v>
      </c>
      <c r="Z179" s="49">
        <v>2</v>
      </c>
      <c r="AA179" s="46"/>
      <c r="AB179" s="47">
        <f t="shared" si="12"/>
        <v>2</v>
      </c>
      <c r="AC179" s="47">
        <f>AI179*(AM179*'6. Look Up Tables'!$M$10)</f>
        <v>11.148517379072295</v>
      </c>
      <c r="AD179" s="48"/>
      <c r="AE179" s="47">
        <f>SUM(AN179/VLOOKUP($AE$3,AWHC,2,FALSE)*'6. Look Up Tables'!$M$9*0.001)</f>
        <v>5.1152020915743472</v>
      </c>
      <c r="AF179" s="48"/>
      <c r="AG179" s="50">
        <v>8</v>
      </c>
      <c r="AH179" s="50">
        <v>4</v>
      </c>
      <c r="AI179" s="47">
        <f t="shared" si="15"/>
        <v>12.566370614359172</v>
      </c>
      <c r="AJ179" s="47">
        <f t="shared" si="13"/>
        <v>61.219691333286235</v>
      </c>
      <c r="AK179" s="47">
        <f t="shared" si="16"/>
        <v>4.8717082451262845</v>
      </c>
      <c r="AL179" s="47">
        <f t="shared" si="14"/>
        <v>4</v>
      </c>
      <c r="AM179" s="47">
        <f t="shared" si="17"/>
        <v>4.4358541225631427</v>
      </c>
      <c r="AN179" s="47">
        <f>SUM(AI179*'6. Look Up Tables'!$M$7*'6. Look Up Tables'!$M$8*AM179)</f>
        <v>43.479217778381951</v>
      </c>
      <c r="AO179" s="46"/>
    </row>
    <row r="180" spans="1:41" x14ac:dyDescent="0.25">
      <c r="A180" s="14"/>
      <c r="B180" s="4" t="s">
        <v>270</v>
      </c>
      <c r="C180" s="15"/>
      <c r="D180" s="43" t="s">
        <v>435</v>
      </c>
      <c r="E180" s="44"/>
      <c r="F180" s="43" t="s">
        <v>122</v>
      </c>
      <c r="G180" s="51" t="s">
        <v>114</v>
      </c>
      <c r="H180" s="51" t="s">
        <v>114</v>
      </c>
      <c r="I180" s="51" t="s">
        <v>114</v>
      </c>
      <c r="J180" s="51" t="s">
        <v>114</v>
      </c>
      <c r="K180" s="51" t="s">
        <v>114</v>
      </c>
      <c r="L180" s="44"/>
      <c r="M180" s="43" t="s">
        <v>256</v>
      </c>
      <c r="N180" s="43" t="s">
        <v>239</v>
      </c>
      <c r="O180" s="43" t="s">
        <v>248</v>
      </c>
      <c r="P180" s="44"/>
      <c r="Q180" s="43" t="s">
        <v>264</v>
      </c>
      <c r="R180" s="43" t="s">
        <v>242</v>
      </c>
      <c r="S180" s="43" t="s">
        <v>265</v>
      </c>
      <c r="T180" s="15"/>
      <c r="U180" s="43" t="s">
        <v>260</v>
      </c>
      <c r="V180" s="43" t="s">
        <v>266</v>
      </c>
      <c r="W180" s="43" t="s">
        <v>299</v>
      </c>
      <c r="X180" s="44"/>
      <c r="Y180" s="49">
        <v>1</v>
      </c>
      <c r="Z180" s="49">
        <v>2</v>
      </c>
      <c r="AA180" s="46"/>
      <c r="AB180" s="47">
        <f t="shared" si="12"/>
        <v>2</v>
      </c>
      <c r="AC180" s="47">
        <f>AI180*(AM180*'6. Look Up Tables'!$M$10)</f>
        <v>10.70584002880307</v>
      </c>
      <c r="AD180" s="48"/>
      <c r="AE180" s="47">
        <f>SUM(AN180/VLOOKUP($AE$3,AWHC,2,FALSE)*'6. Look Up Tables'!$M$9*0.001)</f>
        <v>4.9120913073331742</v>
      </c>
      <c r="AF180" s="48"/>
      <c r="AG180" s="50">
        <v>7</v>
      </c>
      <c r="AH180" s="50">
        <v>4</v>
      </c>
      <c r="AI180" s="47">
        <f t="shared" si="15"/>
        <v>12.566370614359172</v>
      </c>
      <c r="AJ180" s="47">
        <f t="shared" si="13"/>
        <v>56.792917830594007</v>
      </c>
      <c r="AK180" s="47">
        <f t="shared" si="16"/>
        <v>4.5194368026754388</v>
      </c>
      <c r="AL180" s="47">
        <f t="shared" si="14"/>
        <v>4</v>
      </c>
      <c r="AM180" s="47">
        <f t="shared" si="17"/>
        <v>4.2597184013377198</v>
      </c>
      <c r="AN180" s="47">
        <f>SUM(AI180*'6. Look Up Tables'!$M$7*'6. Look Up Tables'!$M$8*AM180)</f>
        <v>41.752776112331979</v>
      </c>
      <c r="AO180" s="46"/>
    </row>
    <row r="181" spans="1:41" x14ac:dyDescent="0.25">
      <c r="A181" s="14"/>
      <c r="B181" s="4" t="s">
        <v>236</v>
      </c>
      <c r="C181" s="15"/>
      <c r="D181" s="43" t="s">
        <v>131</v>
      </c>
      <c r="E181" s="44"/>
      <c r="F181" s="43" t="s">
        <v>122</v>
      </c>
      <c r="G181" s="51" t="s">
        <v>122</v>
      </c>
      <c r="H181" s="51" t="s">
        <v>114</v>
      </c>
      <c r="I181" s="51" t="s">
        <v>114</v>
      </c>
      <c r="J181" s="51" t="s">
        <v>114</v>
      </c>
      <c r="K181" s="51" t="s">
        <v>122</v>
      </c>
      <c r="L181" s="44"/>
      <c r="M181" s="43" t="s">
        <v>256</v>
      </c>
      <c r="N181" s="43" t="s">
        <v>238</v>
      </c>
      <c r="O181" s="43" t="s">
        <v>240</v>
      </c>
      <c r="P181" s="44"/>
      <c r="Q181" s="43" t="s">
        <v>258</v>
      </c>
      <c r="R181" s="43" t="s">
        <v>318</v>
      </c>
      <c r="S181" s="43" t="s">
        <v>436</v>
      </c>
      <c r="T181" s="15"/>
      <c r="U181" s="43" t="s">
        <v>250</v>
      </c>
      <c r="V181" s="43" t="s">
        <v>266</v>
      </c>
      <c r="W181" s="43" t="s">
        <v>262</v>
      </c>
      <c r="X181" s="44"/>
      <c r="Y181" s="49">
        <v>1</v>
      </c>
      <c r="Z181" s="49">
        <v>2</v>
      </c>
      <c r="AA181" s="46"/>
      <c r="AB181" s="47">
        <f t="shared" si="12"/>
        <v>2.5</v>
      </c>
      <c r="AC181" s="47">
        <f>AI181*(AM181*'6. Look Up Tables'!$M$10)</f>
        <v>18.401306109047269</v>
      </c>
      <c r="AD181" s="48"/>
      <c r="AE181" s="47">
        <f>SUM(AN181/VLOOKUP($AE$3,AWHC,2,FALSE)*'6. Look Up Tables'!$M$9*0.001)</f>
        <v>8.4429522147393339</v>
      </c>
      <c r="AF181" s="48"/>
      <c r="AG181" s="50">
        <v>10</v>
      </c>
      <c r="AH181" s="50">
        <v>5</v>
      </c>
      <c r="AI181" s="47">
        <f t="shared" si="15"/>
        <v>19.634954084936208</v>
      </c>
      <c r="AJ181" s="47">
        <f t="shared" si="13"/>
        <v>95.655767708259745</v>
      </c>
      <c r="AK181" s="47">
        <f t="shared" si="16"/>
        <v>4.8717082451262845</v>
      </c>
      <c r="AL181" s="47">
        <f t="shared" si="14"/>
        <v>4.5</v>
      </c>
      <c r="AM181" s="47">
        <f t="shared" si="17"/>
        <v>4.6858541225631427</v>
      </c>
      <c r="AN181" s="47">
        <f>SUM(AI181*'6. Look Up Tables'!$M$7*'6. Look Up Tables'!$M$8*AM181)</f>
        <v>71.765093825284353</v>
      </c>
      <c r="AO181" s="46"/>
    </row>
    <row r="182" spans="1:41" x14ac:dyDescent="0.25">
      <c r="A182" s="14"/>
      <c r="B182" s="4" t="s">
        <v>236</v>
      </c>
      <c r="C182" s="15"/>
      <c r="D182" s="43" t="s">
        <v>437</v>
      </c>
      <c r="E182" s="44"/>
      <c r="F182" s="43" t="s">
        <v>122</v>
      </c>
      <c r="G182" s="51" t="s">
        <v>122</v>
      </c>
      <c r="H182" s="51" t="s">
        <v>122</v>
      </c>
      <c r="I182" s="51" t="s">
        <v>114</v>
      </c>
      <c r="J182" s="51" t="s">
        <v>122</v>
      </c>
      <c r="K182" s="51" t="s">
        <v>122</v>
      </c>
      <c r="L182" s="44"/>
      <c r="M182" s="43" t="s">
        <v>328</v>
      </c>
      <c r="N182" s="43" t="s">
        <v>238</v>
      </c>
      <c r="O182" s="43" t="s">
        <v>239</v>
      </c>
      <c r="P182" s="44"/>
      <c r="Q182" s="43" t="s">
        <v>241</v>
      </c>
      <c r="R182" s="43" t="s">
        <v>318</v>
      </c>
      <c r="S182" s="43" t="s">
        <v>265</v>
      </c>
      <c r="T182" s="15"/>
      <c r="U182" s="43" t="s">
        <v>250</v>
      </c>
      <c r="V182" s="43" t="s">
        <v>266</v>
      </c>
      <c r="W182" s="43" t="s">
        <v>299</v>
      </c>
      <c r="X182" s="44"/>
      <c r="Y182" s="49">
        <v>1</v>
      </c>
      <c r="Z182" s="49">
        <v>2</v>
      </c>
      <c r="AA182" s="46"/>
      <c r="AB182" s="47">
        <f t="shared" si="12"/>
        <v>2.5</v>
      </c>
      <c r="AC182" s="47">
        <f>AI182*(AM182*'6. Look Up Tables'!$M$10)</f>
        <v>17.419558404800462</v>
      </c>
      <c r="AD182" s="48"/>
      <c r="AE182" s="47">
        <f>SUM(AN182/VLOOKUP($AE$3,AWHC,2,FALSE)*'6. Look Up Tables'!$M$9*0.001)</f>
        <v>7.9925032680849153</v>
      </c>
      <c r="AF182" s="48"/>
      <c r="AG182" s="50">
        <v>10</v>
      </c>
      <c r="AH182" s="50">
        <v>5</v>
      </c>
      <c r="AI182" s="47">
        <f t="shared" si="15"/>
        <v>19.634954084936208</v>
      </c>
      <c r="AJ182" s="47">
        <f t="shared" si="13"/>
        <v>95.655767708259745</v>
      </c>
      <c r="AK182" s="47">
        <f t="shared" si="16"/>
        <v>4.8717082451262845</v>
      </c>
      <c r="AL182" s="47">
        <f t="shared" si="14"/>
        <v>4</v>
      </c>
      <c r="AM182" s="47">
        <f t="shared" si="17"/>
        <v>4.4358541225631427</v>
      </c>
      <c r="AN182" s="47">
        <f>SUM(AI182*'6. Look Up Tables'!$M$7*'6. Look Up Tables'!$M$8*AM182)</f>
        <v>67.936277778721788</v>
      </c>
      <c r="AO182" s="46"/>
    </row>
    <row r="183" spans="1:41" x14ac:dyDescent="0.25">
      <c r="A183" s="14"/>
      <c r="B183" s="4" t="s">
        <v>236</v>
      </c>
      <c r="C183" s="15"/>
      <c r="D183" s="43" t="s">
        <v>438</v>
      </c>
      <c r="E183" s="44"/>
      <c r="F183" s="43" t="s">
        <v>122</v>
      </c>
      <c r="G183" s="51" t="s">
        <v>114</v>
      </c>
      <c r="H183" s="51" t="s">
        <v>114</v>
      </c>
      <c r="I183" s="51" t="s">
        <v>114</v>
      </c>
      <c r="J183" s="51" t="s">
        <v>114</v>
      </c>
      <c r="K183" s="51" t="s">
        <v>122</v>
      </c>
      <c r="L183" s="44"/>
      <c r="M183" s="43" t="s">
        <v>256</v>
      </c>
      <c r="N183" s="43" t="s">
        <v>239</v>
      </c>
      <c r="O183" s="43" t="s">
        <v>248</v>
      </c>
      <c r="P183" s="44"/>
      <c r="Q183" s="43" t="s">
        <v>241</v>
      </c>
      <c r="R183" s="43" t="s">
        <v>318</v>
      </c>
      <c r="S183" s="43" t="s">
        <v>265</v>
      </c>
      <c r="T183" s="15"/>
      <c r="U183" s="43" t="s">
        <v>250</v>
      </c>
      <c r="V183" s="43" t="s">
        <v>261</v>
      </c>
      <c r="W183" s="43" t="s">
        <v>262</v>
      </c>
      <c r="X183" s="44"/>
      <c r="Y183" s="49">
        <v>1</v>
      </c>
      <c r="Z183" s="49">
        <v>2</v>
      </c>
      <c r="AA183" s="46"/>
      <c r="AB183" s="47">
        <f t="shared" si="12"/>
        <v>2.5</v>
      </c>
      <c r="AC183" s="47">
        <f>AI183*(AM183*'6. Look Up Tables'!$M$10)</f>
        <v>21.101963352131008</v>
      </c>
      <c r="AD183" s="48"/>
      <c r="AE183" s="47">
        <f>SUM(AN183/VLOOKUP($AE$3,AWHC,2,FALSE)*'6. Look Up Tables'!$M$9*0.001)</f>
        <v>9.68207730274246</v>
      </c>
      <c r="AF183" s="48"/>
      <c r="AG183" s="50">
        <v>9</v>
      </c>
      <c r="AH183" s="50">
        <v>5</v>
      </c>
      <c r="AI183" s="47">
        <f t="shared" si="15"/>
        <v>19.634954084936208</v>
      </c>
      <c r="AJ183" s="47">
        <f t="shared" si="13"/>
        <v>122.66234013909711</v>
      </c>
      <c r="AK183" s="47">
        <f t="shared" si="16"/>
        <v>6.2471416845941468</v>
      </c>
      <c r="AL183" s="47">
        <f t="shared" si="14"/>
        <v>4.5</v>
      </c>
      <c r="AM183" s="47">
        <f t="shared" si="17"/>
        <v>5.3735708422970738</v>
      </c>
      <c r="AN183" s="47">
        <f>SUM(AI183*'6. Look Up Tables'!$M$7*'6. Look Up Tables'!$M$8*AM183)</f>
        <v>82.297657073310916</v>
      </c>
      <c r="AO183" s="46"/>
    </row>
    <row r="184" spans="1:41" x14ac:dyDescent="0.25">
      <c r="A184" s="14"/>
      <c r="B184" s="4" t="s">
        <v>236</v>
      </c>
      <c r="C184" s="15"/>
      <c r="D184" s="43" t="s">
        <v>439</v>
      </c>
      <c r="E184" s="44"/>
      <c r="F184" s="43" t="s">
        <v>122</v>
      </c>
      <c r="G184" s="51" t="s">
        <v>114</v>
      </c>
      <c r="H184" s="51" t="s">
        <v>114</v>
      </c>
      <c r="I184" s="51" t="s">
        <v>114</v>
      </c>
      <c r="J184" s="51" t="s">
        <v>114</v>
      </c>
      <c r="K184" s="51" t="s">
        <v>114</v>
      </c>
      <c r="L184" s="44"/>
      <c r="M184" s="43" t="s">
        <v>239</v>
      </c>
      <c r="N184" s="43" t="s">
        <v>248</v>
      </c>
      <c r="O184" s="43" t="s">
        <v>239</v>
      </c>
      <c r="P184" s="44"/>
      <c r="Q184" s="43" t="s">
        <v>264</v>
      </c>
      <c r="R184" s="43" t="s">
        <v>249</v>
      </c>
      <c r="S184" s="43" t="s">
        <v>265</v>
      </c>
      <c r="T184" s="15"/>
      <c r="U184" s="43" t="s">
        <v>253</v>
      </c>
      <c r="V184" s="43" t="s">
        <v>297</v>
      </c>
      <c r="W184" s="43" t="s">
        <v>262</v>
      </c>
      <c r="X184" s="44"/>
      <c r="Y184" s="49">
        <v>1</v>
      </c>
      <c r="Z184" s="49">
        <v>2</v>
      </c>
      <c r="AA184" s="46"/>
      <c r="AB184" s="47">
        <f t="shared" si="12"/>
        <v>2.5</v>
      </c>
      <c r="AC184" s="47">
        <f>AI184*(AM184*'6. Look Up Tables'!$M$10)</f>
        <v>16.776781235861822</v>
      </c>
      <c r="AD184" s="48"/>
      <c r="AE184" s="47">
        <f>SUM(AN184/VLOOKUP($AE$3,AWHC,2,FALSE)*'6. Look Up Tables'!$M$9*0.001)</f>
        <v>7.6975819788071878</v>
      </c>
      <c r="AF184" s="48"/>
      <c r="AG184" s="50">
        <v>7</v>
      </c>
      <c r="AH184" s="50">
        <v>5</v>
      </c>
      <c r="AI184" s="47">
        <f t="shared" si="15"/>
        <v>19.634954084936208</v>
      </c>
      <c r="AJ184" s="47">
        <f t="shared" si="13"/>
        <v>79.410518976405271</v>
      </c>
      <c r="AK184" s="47">
        <f t="shared" si="16"/>
        <v>4.0443445211480498</v>
      </c>
      <c r="AL184" s="47">
        <f t="shared" si="14"/>
        <v>4.5</v>
      </c>
      <c r="AM184" s="47">
        <f t="shared" si="17"/>
        <v>4.2721722605740249</v>
      </c>
      <c r="AN184" s="47">
        <f>SUM(AI184*'6. Look Up Tables'!$M$7*'6. Look Up Tables'!$M$8*AM184)</f>
        <v>65.429446819861099</v>
      </c>
      <c r="AO184" s="46"/>
    </row>
    <row r="185" spans="1:41" x14ac:dyDescent="0.25">
      <c r="A185" s="14"/>
      <c r="B185" s="4" t="s">
        <v>236</v>
      </c>
      <c r="C185" s="15"/>
      <c r="D185" s="43" t="s">
        <v>440</v>
      </c>
      <c r="E185" s="44"/>
      <c r="F185" s="43" t="s">
        <v>122</v>
      </c>
      <c r="G185" s="51" t="s">
        <v>114</v>
      </c>
      <c r="H185" s="51" t="s">
        <v>114</v>
      </c>
      <c r="I185" s="51" t="s">
        <v>122</v>
      </c>
      <c r="J185" s="51" t="s">
        <v>114</v>
      </c>
      <c r="K185" s="51" t="s">
        <v>114</v>
      </c>
      <c r="L185" s="44"/>
      <c r="M185" s="43" t="s">
        <v>239</v>
      </c>
      <c r="N185" s="43" t="s">
        <v>248</v>
      </c>
      <c r="O185" s="43" t="s">
        <v>248</v>
      </c>
      <c r="P185" s="44"/>
      <c r="Q185" s="43" t="s">
        <v>329</v>
      </c>
      <c r="R185" s="43" t="s">
        <v>249</v>
      </c>
      <c r="S185" s="43" t="s">
        <v>265</v>
      </c>
      <c r="T185" s="15"/>
      <c r="U185" s="43" t="s">
        <v>253</v>
      </c>
      <c r="V185" s="51" t="s">
        <v>333</v>
      </c>
      <c r="W185" s="43" t="s">
        <v>262</v>
      </c>
      <c r="X185" s="44"/>
      <c r="Y185" s="49">
        <v>1</v>
      </c>
      <c r="Z185" s="49">
        <v>2</v>
      </c>
      <c r="AA185" s="46"/>
      <c r="AB185" s="47">
        <f t="shared" si="12"/>
        <v>2</v>
      </c>
      <c r="AC185" s="47">
        <f>AI185*(AM185*'6. Look Up Tables'!$M$10)</f>
        <v>9.7214297303138348</v>
      </c>
      <c r="AD185" s="48"/>
      <c r="AE185" s="47">
        <f>SUM(AN185/VLOOKUP($AE$3,AWHC,2,FALSE)*'6. Look Up Tables'!$M$9*0.001)</f>
        <v>4.4604206997910554</v>
      </c>
      <c r="AF185" s="48"/>
      <c r="AG185" s="50">
        <v>4</v>
      </c>
      <c r="AH185" s="50">
        <v>4</v>
      </c>
      <c r="AI185" s="47">
        <f t="shared" si="15"/>
        <v>12.566370614359172</v>
      </c>
      <c r="AJ185" s="47">
        <f t="shared" si="13"/>
        <v>40.665629538522076</v>
      </c>
      <c r="AK185" s="47">
        <f t="shared" si="16"/>
        <v>3.2360679774997898</v>
      </c>
      <c r="AL185" s="47">
        <f t="shared" si="14"/>
        <v>4.5</v>
      </c>
      <c r="AM185" s="47">
        <f t="shared" si="17"/>
        <v>3.8680339887498949</v>
      </c>
      <c r="AN185" s="47">
        <f>SUM(AI185*'6. Look Up Tables'!$M$7*'6. Look Up Tables'!$M$8*AM185)</f>
        <v>37.913575948223965</v>
      </c>
      <c r="AO185" s="46"/>
    </row>
    <row r="186" spans="1:41" x14ac:dyDescent="0.25">
      <c r="A186" s="14"/>
      <c r="B186" s="4" t="s">
        <v>236</v>
      </c>
      <c r="C186" s="15"/>
      <c r="D186" s="43" t="s">
        <v>441</v>
      </c>
      <c r="E186" s="44"/>
      <c r="F186" s="43" t="s">
        <v>122</v>
      </c>
      <c r="G186" s="51" t="s">
        <v>114</v>
      </c>
      <c r="H186" s="51" t="s">
        <v>114</v>
      </c>
      <c r="I186" s="51" t="s">
        <v>122</v>
      </c>
      <c r="J186" s="51" t="s">
        <v>114</v>
      </c>
      <c r="K186" s="51" t="s">
        <v>114</v>
      </c>
      <c r="L186" s="44"/>
      <c r="M186" s="43" t="s">
        <v>239</v>
      </c>
      <c r="N186" s="43" t="s">
        <v>239</v>
      </c>
      <c r="O186" s="43" t="s">
        <v>248</v>
      </c>
      <c r="P186" s="44"/>
      <c r="Q186" s="43" t="s">
        <v>249</v>
      </c>
      <c r="R186" s="43" t="s">
        <v>442</v>
      </c>
      <c r="S186" s="43" t="s">
        <v>265</v>
      </c>
      <c r="T186" s="15"/>
      <c r="U186" s="43" t="s">
        <v>253</v>
      </c>
      <c r="V186" s="51" t="s">
        <v>333</v>
      </c>
      <c r="W186" s="43" t="s">
        <v>262</v>
      </c>
      <c r="X186" s="44"/>
      <c r="Y186" s="49">
        <v>1</v>
      </c>
      <c r="Z186" s="49">
        <v>2</v>
      </c>
      <c r="AA186" s="46"/>
      <c r="AB186" s="47">
        <f t="shared" si="12"/>
        <v>2</v>
      </c>
      <c r="AC186" s="47">
        <f>AI186*(AM186*'6. Look Up Tables'!$M$10)</f>
        <v>12.092751175263622</v>
      </c>
      <c r="AD186" s="48"/>
      <c r="AE186" s="47">
        <f>SUM(AN186/VLOOKUP($AE$3,AWHC,2,FALSE)*'6. Look Up Tables'!$M$9*0.001)</f>
        <v>5.5484387745327224</v>
      </c>
      <c r="AF186" s="48"/>
      <c r="AG186" s="50">
        <v>8</v>
      </c>
      <c r="AH186" s="50">
        <v>4</v>
      </c>
      <c r="AI186" s="47">
        <f t="shared" si="15"/>
        <v>12.566370614359172</v>
      </c>
      <c r="AJ186" s="47">
        <f t="shared" si="13"/>
        <v>64.378843988019938</v>
      </c>
      <c r="AK186" s="47">
        <f t="shared" si="16"/>
        <v>5.1231056256176606</v>
      </c>
      <c r="AL186" s="47">
        <f t="shared" si="14"/>
        <v>4.5</v>
      </c>
      <c r="AM186" s="47">
        <f t="shared" si="17"/>
        <v>4.8115528128088307</v>
      </c>
      <c r="AN186" s="47">
        <f>SUM(AI186*'6. Look Up Tables'!$M$7*'6. Look Up Tables'!$M$8*AM186)</f>
        <v>47.161729583528135</v>
      </c>
      <c r="AO186" s="46"/>
    </row>
    <row r="187" spans="1:41" x14ac:dyDescent="0.25">
      <c r="A187" s="14"/>
      <c r="B187" s="4" t="s">
        <v>270</v>
      </c>
      <c r="C187" s="15"/>
      <c r="D187" s="43" t="s">
        <v>443</v>
      </c>
      <c r="E187" s="44"/>
      <c r="F187" s="43" t="s">
        <v>122</v>
      </c>
      <c r="G187" s="51" t="s">
        <v>122</v>
      </c>
      <c r="H187" s="51" t="s">
        <v>114</v>
      </c>
      <c r="I187" s="51" t="s">
        <v>114</v>
      </c>
      <c r="J187" s="51" t="s">
        <v>122</v>
      </c>
      <c r="K187" s="51" t="s">
        <v>122</v>
      </c>
      <c r="L187" s="44"/>
      <c r="M187" s="43" t="s">
        <v>328</v>
      </c>
      <c r="N187" s="43" t="s">
        <v>239</v>
      </c>
      <c r="O187" s="43" t="s">
        <v>248</v>
      </c>
      <c r="P187" s="44"/>
      <c r="Q187" s="43" t="s">
        <v>264</v>
      </c>
      <c r="R187" s="43" t="s">
        <v>249</v>
      </c>
      <c r="S187" s="43" t="s">
        <v>265</v>
      </c>
      <c r="T187" s="15"/>
      <c r="U187" s="43" t="s">
        <v>253</v>
      </c>
      <c r="V187" s="43" t="s">
        <v>297</v>
      </c>
      <c r="W187" s="43" t="s">
        <v>262</v>
      </c>
      <c r="X187" s="44"/>
      <c r="Y187" s="49">
        <v>4</v>
      </c>
      <c r="Z187" s="49">
        <v>4</v>
      </c>
      <c r="AA187" s="46"/>
      <c r="AB187" s="47">
        <f t="shared" si="12"/>
        <v>1.5</v>
      </c>
      <c r="AC187" s="47">
        <f>AI187*(AM187*'6. Look Up Tables'!$M$10)</f>
        <v>5.9784226839447578</v>
      </c>
      <c r="AD187" s="48"/>
      <c r="AE187" s="47">
        <f>SUM(AN187/VLOOKUP($AE$3,AWHC,2,FALSE)*'6. Look Up Tables'!$M$9*0.001)</f>
        <v>2.7430409961628879</v>
      </c>
      <c r="AF187" s="48"/>
      <c r="AG187" s="50">
        <v>4</v>
      </c>
      <c r="AH187" s="50">
        <v>3</v>
      </c>
      <c r="AI187" s="47">
        <f t="shared" si="15"/>
        <v>7.0685834705770345</v>
      </c>
      <c r="AJ187" s="47">
        <f t="shared" si="13"/>
        <v>27.975601221850919</v>
      </c>
      <c r="AK187" s="47">
        <f t="shared" si="16"/>
        <v>3.9577379737113252</v>
      </c>
      <c r="AL187" s="47">
        <f t="shared" si="14"/>
        <v>4.5</v>
      </c>
      <c r="AM187" s="47">
        <f t="shared" si="17"/>
        <v>4.2288689868556624</v>
      </c>
      <c r="AN187" s="47">
        <f>SUM(AI187*'6. Look Up Tables'!$M$7*'6. Look Up Tables'!$M$8*AM187)</f>
        <v>23.315848467384551</v>
      </c>
      <c r="AO187" s="46"/>
    </row>
    <row r="188" spans="1:41" x14ac:dyDescent="0.25">
      <c r="A188" s="14"/>
      <c r="B188" s="4" t="s">
        <v>236</v>
      </c>
      <c r="C188" s="15"/>
      <c r="D188" s="43" t="s">
        <v>444</v>
      </c>
      <c r="E188" s="44"/>
      <c r="F188" s="43" t="s">
        <v>122</v>
      </c>
      <c r="G188" s="51" t="s">
        <v>122</v>
      </c>
      <c r="H188" s="51" t="s">
        <v>114</v>
      </c>
      <c r="I188" s="51" t="s">
        <v>114</v>
      </c>
      <c r="J188" s="51" t="s">
        <v>122</v>
      </c>
      <c r="K188" s="51" t="s">
        <v>122</v>
      </c>
      <c r="L188" s="44"/>
      <c r="M188" s="43" t="s">
        <v>328</v>
      </c>
      <c r="N188" s="43" t="s">
        <v>239</v>
      </c>
      <c r="O188" s="43" t="s">
        <v>248</v>
      </c>
      <c r="P188" s="44"/>
      <c r="Q188" s="43" t="s">
        <v>264</v>
      </c>
      <c r="R188" s="43" t="s">
        <v>249</v>
      </c>
      <c r="S188" s="43" t="s">
        <v>265</v>
      </c>
      <c r="T188" s="15"/>
      <c r="U188" s="43" t="s">
        <v>253</v>
      </c>
      <c r="V188" s="43" t="s">
        <v>297</v>
      </c>
      <c r="W188" s="43" t="s">
        <v>262</v>
      </c>
      <c r="X188" s="44"/>
      <c r="Y188" s="49">
        <v>1</v>
      </c>
      <c r="Z188" s="49">
        <v>2</v>
      </c>
      <c r="AA188" s="46"/>
      <c r="AB188" s="47">
        <f t="shared" si="12"/>
        <v>1.5</v>
      </c>
      <c r="AC188" s="47">
        <f>AI188*(AM188*'6. Look Up Tables'!$M$10)</f>
        <v>7.9985751738378008</v>
      </c>
      <c r="AD188" s="48"/>
      <c r="AE188" s="47">
        <f>SUM(AN188/VLOOKUP($AE$3,AWHC,2,FALSE)*'6. Look Up Tables'!$M$9*0.001)</f>
        <v>3.6699344915255789</v>
      </c>
      <c r="AF188" s="48"/>
      <c r="AG188" s="50">
        <v>10</v>
      </c>
      <c r="AH188" s="50">
        <v>3</v>
      </c>
      <c r="AI188" s="47">
        <f t="shared" si="15"/>
        <v>7.0685834705770345</v>
      </c>
      <c r="AJ188" s="47">
        <f t="shared" si="13"/>
        <v>48.177126120781345</v>
      </c>
      <c r="AK188" s="47">
        <f t="shared" si="16"/>
        <v>6.8156691254080171</v>
      </c>
      <c r="AL188" s="47">
        <f t="shared" si="14"/>
        <v>4.5</v>
      </c>
      <c r="AM188" s="47">
        <f t="shared" si="17"/>
        <v>5.657834562704009</v>
      </c>
      <c r="AN188" s="47">
        <f>SUM(AI188*'6. Look Up Tables'!$M$7*'6. Look Up Tables'!$M$8*AM188)</f>
        <v>31.194443177967422</v>
      </c>
      <c r="AO188" s="46"/>
    </row>
    <row r="189" spans="1:41" x14ac:dyDescent="0.25">
      <c r="A189" s="14"/>
      <c r="B189" s="4" t="s">
        <v>236</v>
      </c>
      <c r="C189" s="15"/>
      <c r="D189" s="43" t="s">
        <v>116</v>
      </c>
      <c r="E189" s="44"/>
      <c r="F189" s="43" t="s">
        <v>122</v>
      </c>
      <c r="G189" s="51" t="s">
        <v>114</v>
      </c>
      <c r="H189" s="51" t="s">
        <v>114</v>
      </c>
      <c r="I189" s="51" t="s">
        <v>122</v>
      </c>
      <c r="J189" s="51" t="s">
        <v>122</v>
      </c>
      <c r="K189" s="51" t="s">
        <v>114</v>
      </c>
      <c r="L189" s="44"/>
      <c r="M189" s="43" t="s">
        <v>239</v>
      </c>
      <c r="N189" s="43" t="s">
        <v>238</v>
      </c>
      <c r="O189" s="43" t="s">
        <v>240</v>
      </c>
      <c r="P189" s="44"/>
      <c r="Q189" s="43" t="s">
        <v>264</v>
      </c>
      <c r="R189" s="43" t="s">
        <v>318</v>
      </c>
      <c r="S189" s="43" t="s">
        <v>259</v>
      </c>
      <c r="T189" s="15"/>
      <c r="U189" s="43" t="s">
        <v>250</v>
      </c>
      <c r="V189" s="43" t="s">
        <v>245</v>
      </c>
      <c r="W189" s="43" t="s">
        <v>246</v>
      </c>
      <c r="X189" s="44"/>
      <c r="Y189" s="49">
        <v>4</v>
      </c>
      <c r="Z189" s="49">
        <v>3</v>
      </c>
      <c r="AA189" s="46"/>
      <c r="AB189" s="47">
        <f t="shared" si="12"/>
        <v>2</v>
      </c>
      <c r="AC189" s="47">
        <f>AI189*(AM189*'6. Look Up Tables'!$M$10)</f>
        <v>12.721069705981581</v>
      </c>
      <c r="AD189" s="48"/>
      <c r="AE189" s="47">
        <f>SUM(AN189/VLOOKUP($AE$3,AWHC,2,FALSE)*'6. Look Up Tables'!$M$9*0.001)</f>
        <v>5.8367261003915498</v>
      </c>
      <c r="AF189" s="48"/>
      <c r="AG189" s="50">
        <v>8</v>
      </c>
      <c r="AH189" s="50">
        <v>4</v>
      </c>
      <c r="AI189" s="47">
        <f t="shared" si="15"/>
        <v>12.566370614359172</v>
      </c>
      <c r="AJ189" s="47">
        <f t="shared" si="13"/>
        <v>64.378843988019938</v>
      </c>
      <c r="AK189" s="47">
        <f t="shared" si="16"/>
        <v>5.1231056256176606</v>
      </c>
      <c r="AL189" s="47">
        <f t="shared" si="14"/>
        <v>5</v>
      </c>
      <c r="AM189" s="47">
        <f t="shared" si="17"/>
        <v>5.0615528128088307</v>
      </c>
      <c r="AN189" s="47">
        <f>SUM(AI189*'6. Look Up Tables'!$M$7*'6. Look Up Tables'!$M$8*AM189)</f>
        <v>49.612171853328171</v>
      </c>
      <c r="AO189" s="46"/>
    </row>
    <row r="190" spans="1:41" x14ac:dyDescent="0.25">
      <c r="A190" s="14"/>
      <c r="B190" s="4" t="s">
        <v>236</v>
      </c>
      <c r="C190" s="15"/>
      <c r="D190" s="43" t="s">
        <v>445</v>
      </c>
      <c r="E190" s="55"/>
      <c r="F190" s="43" t="s">
        <v>122</v>
      </c>
      <c r="G190" s="51" t="s">
        <v>114</v>
      </c>
      <c r="H190" s="51" t="s">
        <v>114</v>
      </c>
      <c r="I190" s="51" t="s">
        <v>122</v>
      </c>
      <c r="J190" s="51" t="s">
        <v>122</v>
      </c>
      <c r="K190" s="51" t="s">
        <v>114</v>
      </c>
      <c r="L190" s="55"/>
      <c r="M190" s="51" t="s">
        <v>239</v>
      </c>
      <c r="N190" s="51" t="s">
        <v>239</v>
      </c>
      <c r="O190" s="51" t="s">
        <v>240</v>
      </c>
      <c r="P190" s="55"/>
      <c r="Q190" s="51" t="s">
        <v>264</v>
      </c>
      <c r="R190" s="51" t="s">
        <v>318</v>
      </c>
      <c r="S190" s="43" t="s">
        <v>259</v>
      </c>
      <c r="T190" s="56"/>
      <c r="U190" s="51" t="s">
        <v>253</v>
      </c>
      <c r="V190" s="51" t="s">
        <v>245</v>
      </c>
      <c r="W190" s="43" t="s">
        <v>246</v>
      </c>
      <c r="X190" s="55"/>
      <c r="Y190" s="49">
        <v>1</v>
      </c>
      <c r="Z190" s="49">
        <v>2</v>
      </c>
      <c r="AA190" s="46"/>
      <c r="AB190" s="47">
        <f t="shared" si="12"/>
        <v>1.5</v>
      </c>
      <c r="AC190" s="47">
        <f>AI190*(AM190*'6. Look Up Tables'!$M$10)</f>
        <v>6.7010893495676527</v>
      </c>
      <c r="AD190" s="48"/>
      <c r="AE190" s="47">
        <f>SUM(AN190/VLOOKUP($AE$3,AWHC,2,FALSE)*'6. Look Up Tables'!$M$9*0.001)</f>
        <v>3.0746174662722168</v>
      </c>
      <c r="AF190" s="48"/>
      <c r="AG190" s="50">
        <v>5</v>
      </c>
      <c r="AH190" s="50">
        <v>3</v>
      </c>
      <c r="AI190" s="47">
        <f t="shared" si="15"/>
        <v>7.0685834705770345</v>
      </c>
      <c r="AJ190" s="47">
        <f t="shared" si="13"/>
        <v>31.66797614279135</v>
      </c>
      <c r="AK190" s="47">
        <f t="shared" si="16"/>
        <v>4.4801021696368499</v>
      </c>
      <c r="AL190" s="47">
        <f t="shared" si="14"/>
        <v>5</v>
      </c>
      <c r="AM190" s="47">
        <f t="shared" si="17"/>
        <v>4.7400510848184254</v>
      </c>
      <c r="AN190" s="47">
        <f>SUM(AI190*'6. Look Up Tables'!$M$7*'6. Look Up Tables'!$M$8*AM190)</f>
        <v>26.134248463313845</v>
      </c>
      <c r="AO190" s="46"/>
    </row>
    <row r="191" spans="1:41" x14ac:dyDescent="0.25">
      <c r="A191" s="14"/>
      <c r="B191" s="4" t="s">
        <v>236</v>
      </c>
      <c r="C191" s="15"/>
      <c r="D191" s="43" t="s">
        <v>446</v>
      </c>
      <c r="E191" s="44"/>
      <c r="F191" s="43" t="s">
        <v>122</v>
      </c>
      <c r="G191" s="51" t="s">
        <v>114</v>
      </c>
      <c r="H191" s="51" t="s">
        <v>114</v>
      </c>
      <c r="I191" s="51" t="s">
        <v>122</v>
      </c>
      <c r="J191" s="51" t="s">
        <v>122</v>
      </c>
      <c r="K191" s="51" t="s">
        <v>114</v>
      </c>
      <c r="L191" s="44"/>
      <c r="M191" s="43" t="s">
        <v>239</v>
      </c>
      <c r="N191" s="43" t="s">
        <v>239</v>
      </c>
      <c r="O191" s="43" t="s">
        <v>240</v>
      </c>
      <c r="P191" s="44"/>
      <c r="Q191" s="43" t="s">
        <v>264</v>
      </c>
      <c r="R191" s="43" t="s">
        <v>249</v>
      </c>
      <c r="S191" s="43" t="s">
        <v>259</v>
      </c>
      <c r="T191" s="15"/>
      <c r="U191" s="43" t="s">
        <v>260</v>
      </c>
      <c r="V191" s="43" t="s">
        <v>245</v>
      </c>
      <c r="W191" s="43" t="s">
        <v>246</v>
      </c>
      <c r="X191" s="44"/>
      <c r="Y191" s="49">
        <v>1</v>
      </c>
      <c r="Z191" s="49">
        <v>2</v>
      </c>
      <c r="AA191" s="46"/>
      <c r="AB191" s="47">
        <f t="shared" si="12"/>
        <v>2</v>
      </c>
      <c r="AC191" s="47">
        <f>AI191*(AM191*'6. Look Up Tables'!$M$10)</f>
        <v>12.721069705981581</v>
      </c>
      <c r="AD191" s="48"/>
      <c r="AE191" s="47">
        <f>SUM(AN191/VLOOKUP($AE$3,AWHC,2,FALSE)*'6. Look Up Tables'!$M$9*0.001)</f>
        <v>5.8367261003915498</v>
      </c>
      <c r="AF191" s="48"/>
      <c r="AG191" s="50">
        <v>8</v>
      </c>
      <c r="AH191" s="50">
        <v>4</v>
      </c>
      <c r="AI191" s="47">
        <f t="shared" si="15"/>
        <v>12.566370614359172</v>
      </c>
      <c r="AJ191" s="47">
        <f t="shared" si="13"/>
        <v>64.378843988019938</v>
      </c>
      <c r="AK191" s="47">
        <f t="shared" si="16"/>
        <v>5.1231056256176606</v>
      </c>
      <c r="AL191" s="47">
        <f t="shared" si="14"/>
        <v>5</v>
      </c>
      <c r="AM191" s="47">
        <f t="shared" si="17"/>
        <v>5.0615528128088307</v>
      </c>
      <c r="AN191" s="47">
        <f>SUM(AI191*'6. Look Up Tables'!$M$7*'6. Look Up Tables'!$M$8*AM191)</f>
        <v>49.612171853328171</v>
      </c>
      <c r="AO191" s="46"/>
    </row>
    <row r="192" spans="1:41" x14ac:dyDescent="0.25">
      <c r="A192" s="14"/>
      <c r="B192" s="4" t="s">
        <v>236</v>
      </c>
      <c r="C192" s="15"/>
      <c r="D192" s="43" t="s">
        <v>447</v>
      </c>
      <c r="E192" s="44"/>
      <c r="F192" s="43" t="s">
        <v>122</v>
      </c>
      <c r="G192" s="51" t="s">
        <v>114</v>
      </c>
      <c r="H192" s="51" t="s">
        <v>114</v>
      </c>
      <c r="I192" s="51" t="s">
        <v>122</v>
      </c>
      <c r="J192" s="51" t="s">
        <v>122</v>
      </c>
      <c r="K192" s="51" t="s">
        <v>114</v>
      </c>
      <c r="L192" s="44"/>
      <c r="M192" s="43" t="s">
        <v>239</v>
      </c>
      <c r="N192" s="43" t="s">
        <v>239</v>
      </c>
      <c r="O192" s="43" t="s">
        <v>240</v>
      </c>
      <c r="P192" s="44"/>
      <c r="Q192" s="43" t="s">
        <v>264</v>
      </c>
      <c r="R192" s="43" t="s">
        <v>318</v>
      </c>
      <c r="S192" s="43" t="s">
        <v>259</v>
      </c>
      <c r="T192" s="15"/>
      <c r="U192" s="43" t="s">
        <v>253</v>
      </c>
      <c r="V192" s="43" t="s">
        <v>245</v>
      </c>
      <c r="W192" s="43" t="s">
        <v>246</v>
      </c>
      <c r="X192" s="44"/>
      <c r="Y192" s="49">
        <v>1</v>
      </c>
      <c r="Z192" s="49">
        <v>2</v>
      </c>
      <c r="AA192" s="46"/>
      <c r="AB192" s="47">
        <f t="shared" si="12"/>
        <v>1.5</v>
      </c>
      <c r="AC192" s="47">
        <f>AI192*(AM192*'6. Look Up Tables'!$M$10)</f>
        <v>6.7010893495676527</v>
      </c>
      <c r="AD192" s="48"/>
      <c r="AE192" s="47">
        <f>SUM(AN192/VLOOKUP($AE$3,AWHC,2,FALSE)*'6. Look Up Tables'!$M$9*0.001)</f>
        <v>3.0746174662722168</v>
      </c>
      <c r="AF192" s="48"/>
      <c r="AG192" s="50">
        <v>5</v>
      </c>
      <c r="AH192" s="50">
        <v>3</v>
      </c>
      <c r="AI192" s="47">
        <f t="shared" si="15"/>
        <v>7.0685834705770345</v>
      </c>
      <c r="AJ192" s="47">
        <f t="shared" si="13"/>
        <v>31.66797614279135</v>
      </c>
      <c r="AK192" s="47">
        <f t="shared" si="16"/>
        <v>4.4801021696368499</v>
      </c>
      <c r="AL192" s="47">
        <f t="shared" si="14"/>
        <v>5</v>
      </c>
      <c r="AM192" s="47">
        <f t="shared" si="17"/>
        <v>4.7400510848184254</v>
      </c>
      <c r="AN192" s="47">
        <f>SUM(AI192*'6. Look Up Tables'!$M$7*'6. Look Up Tables'!$M$8*AM192)</f>
        <v>26.134248463313845</v>
      </c>
      <c r="AO192" s="46"/>
    </row>
    <row r="193" spans="1:41" ht="14.25" customHeight="1" x14ac:dyDescent="0.25">
      <c r="A193" s="14"/>
      <c r="B193" s="4" t="s">
        <v>236</v>
      </c>
      <c r="C193" s="15"/>
      <c r="D193" s="43" t="s">
        <v>448</v>
      </c>
      <c r="E193" s="44"/>
      <c r="F193" s="43" t="s">
        <v>122</v>
      </c>
      <c r="G193" s="51" t="s">
        <v>114</v>
      </c>
      <c r="H193" s="51" t="s">
        <v>114</v>
      </c>
      <c r="I193" s="51" t="s">
        <v>122</v>
      </c>
      <c r="J193" s="51" t="s">
        <v>122</v>
      </c>
      <c r="K193" s="51" t="s">
        <v>114</v>
      </c>
      <c r="L193" s="44"/>
      <c r="M193" s="43" t="s">
        <v>239</v>
      </c>
      <c r="N193" s="43" t="s">
        <v>239</v>
      </c>
      <c r="O193" s="43" t="s">
        <v>240</v>
      </c>
      <c r="P193" s="44"/>
      <c r="Q193" s="43" t="s">
        <v>264</v>
      </c>
      <c r="R193" s="43" t="s">
        <v>318</v>
      </c>
      <c r="S193" s="43" t="s">
        <v>259</v>
      </c>
      <c r="T193" s="15"/>
      <c r="U193" s="43" t="s">
        <v>260</v>
      </c>
      <c r="V193" s="43" t="s">
        <v>245</v>
      </c>
      <c r="W193" s="43" t="s">
        <v>246</v>
      </c>
      <c r="X193" s="44"/>
      <c r="Y193" s="49">
        <v>1</v>
      </c>
      <c r="Z193" s="49">
        <v>2</v>
      </c>
      <c r="AA193" s="46"/>
      <c r="AB193" s="47">
        <f t="shared" si="12"/>
        <v>1.5</v>
      </c>
      <c r="AC193" s="47">
        <f>AI193*(AM193*'6. Look Up Tables'!$M$10)</f>
        <v>6.7010893495676527</v>
      </c>
      <c r="AD193" s="48"/>
      <c r="AE193" s="47">
        <f>SUM(AN193/VLOOKUP($AE$3,AWHC,2,FALSE)*'6. Look Up Tables'!$M$9*0.001)</f>
        <v>3.0746174662722168</v>
      </c>
      <c r="AF193" s="48"/>
      <c r="AG193" s="50">
        <v>5</v>
      </c>
      <c r="AH193" s="50">
        <v>3</v>
      </c>
      <c r="AI193" s="47">
        <f t="shared" si="15"/>
        <v>7.0685834705770345</v>
      </c>
      <c r="AJ193" s="47">
        <f t="shared" si="13"/>
        <v>31.66797614279135</v>
      </c>
      <c r="AK193" s="47">
        <f t="shared" si="16"/>
        <v>4.4801021696368499</v>
      </c>
      <c r="AL193" s="47">
        <f t="shared" si="14"/>
        <v>5</v>
      </c>
      <c r="AM193" s="47">
        <f t="shared" si="17"/>
        <v>4.7400510848184254</v>
      </c>
      <c r="AN193" s="47">
        <f>SUM(AI193*'6. Look Up Tables'!$M$7*'6. Look Up Tables'!$M$8*AM193)</f>
        <v>26.134248463313845</v>
      </c>
      <c r="AO193" s="46"/>
    </row>
    <row r="194" spans="1:41" x14ac:dyDescent="0.25">
      <c r="A194" s="14"/>
      <c r="B194" s="4" t="s">
        <v>236</v>
      </c>
      <c r="C194" s="15"/>
      <c r="D194" s="43" t="s">
        <v>449</v>
      </c>
      <c r="E194" s="44"/>
      <c r="F194" s="43" t="s">
        <v>122</v>
      </c>
      <c r="G194" s="51" t="s">
        <v>114</v>
      </c>
      <c r="H194" s="51" t="s">
        <v>114</v>
      </c>
      <c r="I194" s="51" t="s">
        <v>114</v>
      </c>
      <c r="J194" s="51" t="s">
        <v>114</v>
      </c>
      <c r="K194" s="51" t="s">
        <v>114</v>
      </c>
      <c r="L194" s="44"/>
      <c r="M194" s="43" t="s">
        <v>328</v>
      </c>
      <c r="N194" s="43" t="s">
        <v>248</v>
      </c>
      <c r="O194" s="43" t="s">
        <v>240</v>
      </c>
      <c r="P194" s="44"/>
      <c r="Q194" s="43" t="s">
        <v>264</v>
      </c>
      <c r="R194" s="43" t="s">
        <v>249</v>
      </c>
      <c r="S194" s="43" t="s">
        <v>265</v>
      </c>
      <c r="T194" s="15"/>
      <c r="U194" s="43" t="s">
        <v>244</v>
      </c>
      <c r="V194" s="43" t="s">
        <v>261</v>
      </c>
      <c r="W194" s="43" t="s">
        <v>262</v>
      </c>
      <c r="X194" s="44"/>
      <c r="Y194" s="49">
        <v>1</v>
      </c>
      <c r="Z194" s="49">
        <v>2</v>
      </c>
      <c r="AA194" s="46"/>
      <c r="AB194" s="47">
        <f t="shared" si="12"/>
        <v>4</v>
      </c>
      <c r="AC194" s="47">
        <f>AI194*(AM194*'6. Look Up Tables'!$M$10)</f>
        <v>60.656984071733454</v>
      </c>
      <c r="AD194" s="48"/>
      <c r="AE194" s="47">
        <f>SUM(AN194/VLOOKUP($AE$3,AWHC,2,FALSE)*'6. Look Up Tables'!$M$9*0.001)</f>
        <v>27.830851515265934</v>
      </c>
      <c r="AF194" s="48"/>
      <c r="AG194" s="50">
        <v>18</v>
      </c>
      <c r="AH194" s="50">
        <v>8</v>
      </c>
      <c r="AI194" s="47">
        <f t="shared" si="15"/>
        <v>50.26548245743669</v>
      </c>
      <c r="AJ194" s="47">
        <f t="shared" si="13"/>
        <v>380.37516965886942</v>
      </c>
      <c r="AK194" s="47">
        <f t="shared" si="16"/>
        <v>7.5673235600784245</v>
      </c>
      <c r="AL194" s="47">
        <f t="shared" si="14"/>
        <v>4.5</v>
      </c>
      <c r="AM194" s="47">
        <f t="shared" si="17"/>
        <v>6.0336617800392123</v>
      </c>
      <c r="AN194" s="47">
        <f>SUM(AI194*'6. Look Up Tables'!$M$7*'6. Look Up Tables'!$M$8*AM194)</f>
        <v>236.56223787976049</v>
      </c>
      <c r="AO194" s="46"/>
    </row>
    <row r="195" spans="1:41" x14ac:dyDescent="0.25">
      <c r="A195" s="14"/>
      <c r="B195" s="4" t="s">
        <v>236</v>
      </c>
      <c r="C195" s="15"/>
      <c r="D195" s="43" t="s">
        <v>450</v>
      </c>
      <c r="E195" s="44"/>
      <c r="F195" s="43" t="s">
        <v>122</v>
      </c>
      <c r="G195" s="51" t="s">
        <v>114</v>
      </c>
      <c r="H195" s="51" t="s">
        <v>114</v>
      </c>
      <c r="I195" s="51" t="s">
        <v>114</v>
      </c>
      <c r="J195" s="51" t="s">
        <v>114</v>
      </c>
      <c r="K195" s="51" t="s">
        <v>114</v>
      </c>
      <c r="L195" s="44"/>
      <c r="M195" s="43" t="s">
        <v>256</v>
      </c>
      <c r="N195" s="43" t="s">
        <v>248</v>
      </c>
      <c r="O195" s="43" t="s">
        <v>240</v>
      </c>
      <c r="P195" s="44"/>
      <c r="Q195" s="43" t="s">
        <v>264</v>
      </c>
      <c r="R195" s="43" t="s">
        <v>249</v>
      </c>
      <c r="S195" s="43" t="s">
        <v>265</v>
      </c>
      <c r="T195" s="15"/>
      <c r="U195" s="43" t="s">
        <v>244</v>
      </c>
      <c r="V195" s="43" t="s">
        <v>261</v>
      </c>
      <c r="W195" s="43" t="s">
        <v>262</v>
      </c>
      <c r="X195" s="44"/>
      <c r="Y195" s="49">
        <v>2</v>
      </c>
      <c r="Z195" s="49">
        <v>2</v>
      </c>
      <c r="AA195" s="46"/>
      <c r="AB195" s="47">
        <f t="shared" si="12"/>
        <v>2.5</v>
      </c>
      <c r="AC195" s="47">
        <f>AI195*(AM195*'6. Look Up Tables'!$M$10)</f>
        <v>28.093283699378766</v>
      </c>
      <c r="AD195" s="48"/>
      <c r="AE195" s="47">
        <f>SUM(AN195/VLOOKUP($AE$3,AWHC,2,FALSE)*'6. Look Up Tables'!$M$9*0.001)</f>
        <v>12.889859579714962</v>
      </c>
      <c r="AF195" s="48"/>
      <c r="AG195" s="50">
        <v>15</v>
      </c>
      <c r="AH195" s="50">
        <v>5</v>
      </c>
      <c r="AI195" s="47">
        <f t="shared" si="15"/>
        <v>19.634954084936208</v>
      </c>
      <c r="AJ195" s="47">
        <f t="shared" si="13"/>
        <v>192.57554361157474</v>
      </c>
      <c r="AK195" s="47">
        <f t="shared" si="16"/>
        <v>9.8077918990051156</v>
      </c>
      <c r="AL195" s="47">
        <f t="shared" si="14"/>
        <v>4.5</v>
      </c>
      <c r="AM195" s="47">
        <f t="shared" si="17"/>
        <v>7.1538959495025578</v>
      </c>
      <c r="AN195" s="47">
        <f>SUM(AI195*'6. Look Up Tables'!$M$7*'6. Look Up Tables'!$M$8*AM195)</f>
        <v>109.56380642757719</v>
      </c>
      <c r="AO195" s="46"/>
    </row>
    <row r="196" spans="1:41" x14ac:dyDescent="0.25">
      <c r="A196" s="14"/>
      <c r="B196" s="4" t="s">
        <v>236</v>
      </c>
      <c r="C196" s="15"/>
      <c r="D196" s="43" t="s">
        <v>451</v>
      </c>
      <c r="E196" s="44"/>
      <c r="F196" s="43" t="s">
        <v>122</v>
      </c>
      <c r="G196" s="51" t="s">
        <v>122</v>
      </c>
      <c r="H196" s="51" t="s">
        <v>114</v>
      </c>
      <c r="I196" s="51" t="s">
        <v>122</v>
      </c>
      <c r="J196" s="51" t="s">
        <v>114</v>
      </c>
      <c r="K196" s="51" t="s">
        <v>114</v>
      </c>
      <c r="L196" s="44"/>
      <c r="M196" s="43" t="s">
        <v>328</v>
      </c>
      <c r="N196" s="43" t="s">
        <v>238</v>
      </c>
      <c r="O196" s="43" t="s">
        <v>248</v>
      </c>
      <c r="P196" s="44"/>
      <c r="Q196" s="43" t="s">
        <v>264</v>
      </c>
      <c r="R196" s="43" t="s">
        <v>318</v>
      </c>
      <c r="S196" s="43" t="s">
        <v>243</v>
      </c>
      <c r="T196" s="15"/>
      <c r="U196" s="43" t="s">
        <v>253</v>
      </c>
      <c r="V196" s="43" t="s">
        <v>245</v>
      </c>
      <c r="W196" s="43" t="s">
        <v>246</v>
      </c>
      <c r="X196" s="44"/>
      <c r="Y196" s="49">
        <v>4</v>
      </c>
      <c r="Z196" s="49">
        <v>4</v>
      </c>
      <c r="AA196" s="46"/>
      <c r="AB196" s="47">
        <f t="shared" si="12"/>
        <v>1</v>
      </c>
      <c r="AC196" s="47">
        <f>AI196*(AM196*'6. Look Up Tables'!$M$10)</f>
        <v>3.4868598165952851</v>
      </c>
      <c r="AD196" s="48"/>
      <c r="AE196" s="47">
        <f>SUM(AN196/VLOOKUP($AE$3,AWHC,2,FALSE)*'6. Look Up Tables'!$M$9*0.001)</f>
        <v>1.5998533276143074</v>
      </c>
      <c r="AF196" s="48"/>
      <c r="AG196" s="50">
        <v>5</v>
      </c>
      <c r="AH196" s="50">
        <v>2</v>
      </c>
      <c r="AI196" s="47">
        <f t="shared" si="15"/>
        <v>3.1415926535897931</v>
      </c>
      <c r="AJ196" s="47">
        <f t="shared" si="13"/>
        <v>19.160634898003885</v>
      </c>
      <c r="AK196" s="47">
        <f t="shared" si="16"/>
        <v>6.0990195135927845</v>
      </c>
      <c r="AL196" s="47">
        <f t="shared" si="14"/>
        <v>5</v>
      </c>
      <c r="AM196" s="47">
        <f t="shared" si="17"/>
        <v>5.5495097567963922</v>
      </c>
      <c r="AN196" s="47">
        <f>SUM(AI196*'6. Look Up Tables'!$M$7*'6. Look Up Tables'!$M$8*AM196)</f>
        <v>13.598753284721614</v>
      </c>
      <c r="AO196" s="46"/>
    </row>
    <row r="197" spans="1:41" x14ac:dyDescent="0.25">
      <c r="A197" s="14"/>
      <c r="B197" s="4" t="s">
        <v>236</v>
      </c>
      <c r="C197" s="15"/>
      <c r="D197" s="43" t="s">
        <v>452</v>
      </c>
      <c r="E197" s="44"/>
      <c r="F197" s="43" t="s">
        <v>122</v>
      </c>
      <c r="G197" s="51" t="s">
        <v>122</v>
      </c>
      <c r="H197" s="51" t="s">
        <v>114</v>
      </c>
      <c r="I197" s="51" t="s">
        <v>122</v>
      </c>
      <c r="J197" s="51" t="s">
        <v>114</v>
      </c>
      <c r="K197" s="51" t="s">
        <v>114</v>
      </c>
      <c r="L197" s="44"/>
      <c r="M197" s="43" t="s">
        <v>328</v>
      </c>
      <c r="N197" s="43" t="s">
        <v>238</v>
      </c>
      <c r="O197" s="43" t="s">
        <v>240</v>
      </c>
      <c r="P197" s="44"/>
      <c r="Q197" s="43" t="s">
        <v>264</v>
      </c>
      <c r="R197" s="43" t="s">
        <v>318</v>
      </c>
      <c r="S197" s="43" t="s">
        <v>243</v>
      </c>
      <c r="T197" s="15"/>
      <c r="U197" s="51" t="s">
        <v>253</v>
      </c>
      <c r="V197" s="51" t="s">
        <v>245</v>
      </c>
      <c r="W197" s="43" t="s">
        <v>246</v>
      </c>
      <c r="X197" s="44"/>
      <c r="Y197" s="49">
        <v>1</v>
      </c>
      <c r="Z197" s="49">
        <v>2</v>
      </c>
      <c r="AA197" s="46"/>
      <c r="AB197" s="47">
        <f t="shared" si="12"/>
        <v>1.5</v>
      </c>
      <c r="AC197" s="47">
        <f>AI197*(AM197*'6. Look Up Tables'!$M$10)</f>
        <v>11.344988552027244</v>
      </c>
      <c r="AD197" s="48"/>
      <c r="AE197" s="47">
        <f>SUM(AN197/VLOOKUP($AE$3,AWHC,2,FALSE)*'6. Look Up Tables'!$M$9*0.001)</f>
        <v>5.2053476885772056</v>
      </c>
      <c r="AF197" s="48"/>
      <c r="AG197" s="50">
        <v>15</v>
      </c>
      <c r="AH197" s="50">
        <v>3</v>
      </c>
      <c r="AI197" s="47">
        <f t="shared" si="15"/>
        <v>7.0685834705770345</v>
      </c>
      <c r="AJ197" s="47">
        <f t="shared" si="13"/>
        <v>78.106968167387265</v>
      </c>
      <c r="AK197" s="47">
        <f t="shared" si="16"/>
        <v>11.04987562112089</v>
      </c>
      <c r="AL197" s="47">
        <f t="shared" si="14"/>
        <v>5</v>
      </c>
      <c r="AM197" s="47">
        <f t="shared" si="17"/>
        <v>8.024937810560445</v>
      </c>
      <c r="AN197" s="47">
        <f>SUM(AI197*'6. Look Up Tables'!$M$7*'6. Look Up Tables'!$M$8*AM197)</f>
        <v>44.245455352906248</v>
      </c>
      <c r="AO197" s="46"/>
    </row>
    <row r="198" spans="1:41" x14ac:dyDescent="0.25">
      <c r="A198" s="14"/>
      <c r="B198" s="4" t="s">
        <v>236</v>
      </c>
      <c r="C198" s="15"/>
      <c r="D198" s="43" t="s">
        <v>453</v>
      </c>
      <c r="E198" s="44"/>
      <c r="F198" s="43" t="s">
        <v>122</v>
      </c>
      <c r="G198" s="51" t="s">
        <v>122</v>
      </c>
      <c r="H198" s="51" t="s">
        <v>114</v>
      </c>
      <c r="I198" s="51" t="s">
        <v>122</v>
      </c>
      <c r="J198" s="51" t="s">
        <v>122</v>
      </c>
      <c r="K198" s="51" t="s">
        <v>122</v>
      </c>
      <c r="L198" s="44"/>
      <c r="M198" s="43" t="s">
        <v>328</v>
      </c>
      <c r="N198" s="43" t="s">
        <v>238</v>
      </c>
      <c r="O198" s="43" t="s">
        <v>240</v>
      </c>
      <c r="P198" s="44"/>
      <c r="Q198" s="43" t="s">
        <v>264</v>
      </c>
      <c r="R198" s="43" t="s">
        <v>318</v>
      </c>
      <c r="S198" s="43" t="s">
        <v>243</v>
      </c>
      <c r="T198" s="15"/>
      <c r="U198" s="51" t="s">
        <v>250</v>
      </c>
      <c r="V198" s="51" t="s">
        <v>245</v>
      </c>
      <c r="W198" s="43" t="s">
        <v>246</v>
      </c>
      <c r="X198" s="44"/>
      <c r="Y198" s="49">
        <v>1</v>
      </c>
      <c r="Z198" s="49">
        <v>2</v>
      </c>
      <c r="AA198" s="46"/>
      <c r="AB198" s="47">
        <f t="shared" si="12"/>
        <v>1</v>
      </c>
      <c r="AC198" s="47">
        <f>AI198*(AM198*'6. Look Up Tables'!$M$10)</f>
        <v>4.4177885634940868</v>
      </c>
      <c r="AD198" s="48"/>
      <c r="AE198" s="47">
        <f>SUM(AN198/VLOOKUP($AE$3,AWHC,2,FALSE)*'6. Look Up Tables'!$M$9*0.001)</f>
        <v>2.0269853408972871</v>
      </c>
      <c r="AF198" s="48"/>
      <c r="AG198" s="50">
        <v>8</v>
      </c>
      <c r="AH198" s="50">
        <v>2</v>
      </c>
      <c r="AI198" s="47">
        <f t="shared" si="15"/>
        <v>3.1415926535897931</v>
      </c>
      <c r="AJ198" s="47">
        <f t="shared" si="13"/>
        <v>28.469922366991902</v>
      </c>
      <c r="AK198" s="47">
        <f t="shared" si="16"/>
        <v>9.0622577482985491</v>
      </c>
      <c r="AL198" s="47">
        <f t="shared" si="14"/>
        <v>5</v>
      </c>
      <c r="AM198" s="47">
        <f t="shared" si="17"/>
        <v>7.0311288741492746</v>
      </c>
      <c r="AN198" s="47">
        <f>SUM(AI198*'6. Look Up Tables'!$M$7*'6. Look Up Tables'!$M$8*AM198)</f>
        <v>17.229375397626942</v>
      </c>
      <c r="AO198" s="46"/>
    </row>
    <row r="199" spans="1:41" x14ac:dyDescent="0.25">
      <c r="A199" s="14"/>
      <c r="B199" s="4" t="s">
        <v>236</v>
      </c>
      <c r="C199" s="15"/>
      <c r="D199" s="43" t="s">
        <v>120</v>
      </c>
      <c r="E199" s="44"/>
      <c r="F199" s="43" t="s">
        <v>122</v>
      </c>
      <c r="G199" s="51" t="s">
        <v>122</v>
      </c>
      <c r="H199" s="51" t="s">
        <v>114</v>
      </c>
      <c r="I199" s="51" t="s">
        <v>114</v>
      </c>
      <c r="J199" s="51" t="s">
        <v>114</v>
      </c>
      <c r="K199" s="51" t="s">
        <v>122</v>
      </c>
      <c r="L199" s="44"/>
      <c r="M199" s="43" t="s">
        <v>256</v>
      </c>
      <c r="N199" s="43" t="s">
        <v>238</v>
      </c>
      <c r="O199" s="43" t="s">
        <v>240</v>
      </c>
      <c r="P199" s="44"/>
      <c r="Q199" s="43" t="s">
        <v>242</v>
      </c>
      <c r="R199" s="43" t="s">
        <v>318</v>
      </c>
      <c r="S199" s="43" t="s">
        <v>265</v>
      </c>
      <c r="T199" s="15"/>
      <c r="U199" s="43" t="s">
        <v>260</v>
      </c>
      <c r="V199" s="43" t="s">
        <v>261</v>
      </c>
      <c r="W199" s="43" t="s">
        <v>262</v>
      </c>
      <c r="X199" s="44"/>
      <c r="Y199" s="49">
        <v>1</v>
      </c>
      <c r="Z199" s="49">
        <v>2</v>
      </c>
      <c r="AA199" s="46"/>
      <c r="AB199" s="47">
        <f t="shared" ref="AB199:AB262" si="18">SUM(AH199/2)</f>
        <v>3.5</v>
      </c>
      <c r="AC199" s="47">
        <f>AI199*(AM199*'6. Look Up Tables'!$M$10)</f>
        <v>35.715093761124422</v>
      </c>
      <c r="AD199" s="48"/>
      <c r="AE199" s="47">
        <f>SUM(AN199/VLOOKUP($AE$3,AWHC,2,FALSE)*'6. Look Up Tables'!$M$9*0.001)</f>
        <v>16.386925372751204</v>
      </c>
      <c r="AF199" s="48"/>
      <c r="AG199" s="50">
        <v>9</v>
      </c>
      <c r="AH199" s="50">
        <v>7</v>
      </c>
      <c r="AI199" s="47">
        <f t="shared" si="15"/>
        <v>38.484510006474963</v>
      </c>
      <c r="AJ199" s="47">
        <f t="shared" ref="AJ199:AJ262" si="19">IF(OR(V199="Ovoid",V199="Obovoid",V199="Irregular"),(SUM(PI()*(AH199/2)*(SQRT((AG199-(AH199/2))^2+(AH199/2)^2)))-(PI()*(AH199/4)*(SQRT(((AG199-(AH199/2))/2)^2+(AH199/4)^2)))+((PI()*(AH199/2)^2*4)/2)+((PI()*(AH199/4)^2*4)/2)),IF(OR(V199="Vase",V199="Conical"),(PI()*(AH199/2)*(AH199/2+SQRT(AG199^2+(AH199/2)^2))),IF(OR(V199="Weeping",V199="Columnar"),((PI()*(AH199/2)^2*4)+(PI()*AH199*(AG199-AH199))),(SUM(4*PI()*(((AH199/2*AH199/2)^1.6+(AH199/2*AG199/2)^1.6+(AH199/2*AG199/2)^1.6)/3)^(1/1.6))))))</f>
        <v>183.97064258210688</v>
      </c>
      <c r="AK199" s="47">
        <f t="shared" si="16"/>
        <v>4.7803815756301455</v>
      </c>
      <c r="AL199" s="47">
        <f t="shared" ref="AL199:AL262" si="20">IFERROR(VLOOKUP(W199,LAILookup,2,FALSE),0)</f>
        <v>4.5</v>
      </c>
      <c r="AM199" s="47">
        <f t="shared" si="17"/>
        <v>4.6401907878150723</v>
      </c>
      <c r="AN199" s="47">
        <f>SUM(AI199*'6. Look Up Tables'!$M$7*'6. Look Up Tables'!$M$8*AM199)</f>
        <v>139.28886566838523</v>
      </c>
      <c r="AO199" s="46"/>
    </row>
    <row r="200" spans="1:41" x14ac:dyDescent="0.25">
      <c r="A200" s="14"/>
      <c r="B200" s="4" t="s">
        <v>236</v>
      </c>
      <c r="C200" s="15"/>
      <c r="D200" s="43" t="s">
        <v>454</v>
      </c>
      <c r="E200" s="44"/>
      <c r="F200" s="43" t="s">
        <v>122</v>
      </c>
      <c r="G200" s="51" t="s">
        <v>114</v>
      </c>
      <c r="H200" s="51" t="s">
        <v>114</v>
      </c>
      <c r="I200" s="51" t="s">
        <v>122</v>
      </c>
      <c r="J200" s="51" t="s">
        <v>114</v>
      </c>
      <c r="K200" s="51" t="s">
        <v>114</v>
      </c>
      <c r="L200" s="44"/>
      <c r="M200" s="43" t="s">
        <v>328</v>
      </c>
      <c r="N200" s="43" t="s">
        <v>248</v>
      </c>
      <c r="O200" s="43" t="s">
        <v>240</v>
      </c>
      <c r="P200" s="44"/>
      <c r="Q200" s="43" t="s">
        <v>264</v>
      </c>
      <c r="R200" s="43" t="s">
        <v>249</v>
      </c>
      <c r="S200" s="43" t="s">
        <v>265</v>
      </c>
      <c r="T200" s="15"/>
      <c r="U200" s="43" t="s">
        <v>253</v>
      </c>
      <c r="V200" s="43" t="s">
        <v>275</v>
      </c>
      <c r="W200" s="43" t="s">
        <v>262</v>
      </c>
      <c r="X200" s="44"/>
      <c r="Y200" s="49">
        <v>1</v>
      </c>
      <c r="Z200" s="49">
        <v>2</v>
      </c>
      <c r="AA200" s="46"/>
      <c r="AB200" s="47">
        <f t="shared" si="18"/>
        <v>1.5</v>
      </c>
      <c r="AC200" s="47">
        <f>AI200*(AM200*'6. Look Up Tables'!$M$10)</f>
        <v>6.6244701992570167</v>
      </c>
      <c r="AD200" s="48"/>
      <c r="AE200" s="47">
        <f>SUM(AN200/VLOOKUP($AE$3,AWHC,2,FALSE)*'6. Look Up Tables'!$M$9*0.001)</f>
        <v>3.0394627973061601</v>
      </c>
      <c r="AF200" s="48"/>
      <c r="AG200" s="50">
        <v>6</v>
      </c>
      <c r="AH200" s="50">
        <v>3</v>
      </c>
      <c r="AI200" s="47">
        <f t="shared" ref="AI200:AI263" si="21">SUM((PI()*(AH200/2)^2))</f>
        <v>7.0685834705770345</v>
      </c>
      <c r="AJ200" s="47">
        <f t="shared" si="19"/>
        <v>34.43607637497351</v>
      </c>
      <c r="AK200" s="47">
        <f t="shared" ref="AK200:AK263" si="22">AJ200/AI200</f>
        <v>4.8717082451262854</v>
      </c>
      <c r="AL200" s="47">
        <f t="shared" si="20"/>
        <v>4.5</v>
      </c>
      <c r="AM200" s="47">
        <f t="shared" ref="AM200:AM263" si="23">SUM(AK200+AL200)/2</f>
        <v>4.6858541225631427</v>
      </c>
      <c r="AN200" s="47">
        <f>SUM(AI200*'6. Look Up Tables'!$M$7*'6. Look Up Tables'!$M$8*AM200)</f>
        <v>25.835433777102367</v>
      </c>
      <c r="AO200" s="46"/>
    </row>
    <row r="201" spans="1:41" x14ac:dyDescent="0.25">
      <c r="A201" s="14"/>
      <c r="B201" s="4" t="s">
        <v>236</v>
      </c>
      <c r="C201" s="15"/>
      <c r="D201" s="43" t="s">
        <v>455</v>
      </c>
      <c r="E201" s="44"/>
      <c r="F201" s="43" t="s">
        <v>122</v>
      </c>
      <c r="G201" s="51" t="s">
        <v>114</v>
      </c>
      <c r="H201" s="51" t="s">
        <v>114</v>
      </c>
      <c r="I201" s="51" t="s">
        <v>122</v>
      </c>
      <c r="J201" s="51" t="s">
        <v>114</v>
      </c>
      <c r="K201" s="51" t="s">
        <v>114</v>
      </c>
      <c r="L201" s="44"/>
      <c r="M201" s="43" t="s">
        <v>328</v>
      </c>
      <c r="N201" s="43" t="s">
        <v>239</v>
      </c>
      <c r="O201" s="43" t="s">
        <v>240</v>
      </c>
      <c r="P201" s="44"/>
      <c r="Q201" s="43" t="s">
        <v>264</v>
      </c>
      <c r="R201" s="43" t="s">
        <v>249</v>
      </c>
      <c r="S201" s="43" t="s">
        <v>265</v>
      </c>
      <c r="T201" s="15"/>
      <c r="U201" s="43" t="s">
        <v>253</v>
      </c>
      <c r="V201" s="43" t="s">
        <v>275</v>
      </c>
      <c r="W201" s="43" t="s">
        <v>262</v>
      </c>
      <c r="X201" s="44"/>
      <c r="Y201" s="49">
        <v>1</v>
      </c>
      <c r="Z201" s="49">
        <v>2</v>
      </c>
      <c r="AA201" s="46"/>
      <c r="AB201" s="47">
        <f t="shared" si="18"/>
        <v>2</v>
      </c>
      <c r="AC201" s="47">
        <f>AI201*(AM201*'6. Look Up Tables'!$M$10)</f>
        <v>10.90390384936364</v>
      </c>
      <c r="AD201" s="48"/>
      <c r="AE201" s="47">
        <f>SUM(AN201/VLOOKUP($AE$3,AWHC,2,FALSE)*'6. Look Up Tables'!$M$9*0.001)</f>
        <v>5.002967648531552</v>
      </c>
      <c r="AF201" s="48"/>
      <c r="AG201" s="50">
        <v>6</v>
      </c>
      <c r="AH201" s="50">
        <v>4</v>
      </c>
      <c r="AI201" s="47">
        <f t="shared" si="21"/>
        <v>12.566370614359172</v>
      </c>
      <c r="AJ201" s="47">
        <f t="shared" si="19"/>
        <v>52.490370729020107</v>
      </c>
      <c r="AK201" s="47">
        <f t="shared" si="22"/>
        <v>4.1770509831248424</v>
      </c>
      <c r="AL201" s="47">
        <f t="shared" si="20"/>
        <v>4.5</v>
      </c>
      <c r="AM201" s="47">
        <f t="shared" si="23"/>
        <v>4.3385254915624216</v>
      </c>
      <c r="AN201" s="47">
        <f>SUM(AI201*'6. Look Up Tables'!$M$7*'6. Look Up Tables'!$M$8*AM201)</f>
        <v>42.525225012518199</v>
      </c>
      <c r="AO201" s="46"/>
    </row>
    <row r="202" spans="1:41" x14ac:dyDescent="0.25">
      <c r="A202" s="14"/>
      <c r="B202" s="4" t="s">
        <v>236</v>
      </c>
      <c r="C202" s="15"/>
      <c r="D202" s="43" t="s">
        <v>456</v>
      </c>
      <c r="E202" s="44"/>
      <c r="F202" s="43" t="s">
        <v>122</v>
      </c>
      <c r="G202" s="51" t="s">
        <v>114</v>
      </c>
      <c r="H202" s="51" t="s">
        <v>114</v>
      </c>
      <c r="I202" s="51" t="s">
        <v>114</v>
      </c>
      <c r="J202" s="51" t="s">
        <v>114</v>
      </c>
      <c r="K202" s="51" t="s">
        <v>114</v>
      </c>
      <c r="L202" s="44"/>
      <c r="M202" s="51" t="s">
        <v>328</v>
      </c>
      <c r="N202" s="51" t="s">
        <v>248</v>
      </c>
      <c r="O202" s="51" t="s">
        <v>240</v>
      </c>
      <c r="P202" s="44"/>
      <c r="Q202" s="51" t="s">
        <v>264</v>
      </c>
      <c r="R202" s="51" t="s">
        <v>318</v>
      </c>
      <c r="S202" s="51" t="s">
        <v>436</v>
      </c>
      <c r="T202" s="15"/>
      <c r="U202" s="51" t="s">
        <v>244</v>
      </c>
      <c r="V202" s="51" t="s">
        <v>245</v>
      </c>
      <c r="W202" s="43" t="s">
        <v>262</v>
      </c>
      <c r="X202" s="44"/>
      <c r="Y202" s="49">
        <v>1</v>
      </c>
      <c r="Z202" s="49">
        <v>3</v>
      </c>
      <c r="AA202" s="46"/>
      <c r="AB202" s="47">
        <f t="shared" si="18"/>
        <v>2</v>
      </c>
      <c r="AC202" s="47">
        <f>AI202*(AM202*'6. Look Up Tables'!$M$10)</f>
        <v>14.555328669384005</v>
      </c>
      <c r="AD202" s="48"/>
      <c r="AE202" s="47">
        <f>SUM(AN202/VLOOKUP($AE$3,AWHC,2,FALSE)*'6. Look Up Tables'!$M$9*0.001)</f>
        <v>6.6783272718350144</v>
      </c>
      <c r="AF202" s="48"/>
      <c r="AG202" s="50">
        <v>12</v>
      </c>
      <c r="AH202" s="50">
        <v>4</v>
      </c>
      <c r="AI202" s="47">
        <f t="shared" si="21"/>
        <v>12.566370614359172</v>
      </c>
      <c r="AJ202" s="47">
        <f t="shared" si="19"/>
        <v>89.004618929223767</v>
      </c>
      <c r="AK202" s="47">
        <f t="shared" si="22"/>
        <v>7.0827625302982202</v>
      </c>
      <c r="AL202" s="47">
        <f t="shared" si="20"/>
        <v>4.5</v>
      </c>
      <c r="AM202" s="47">
        <f t="shared" si="23"/>
        <v>5.7913812651491101</v>
      </c>
      <c r="AN202" s="47">
        <f>SUM(AI202*'6. Look Up Tables'!$M$7*'6. Look Up Tables'!$M$8*AM202)</f>
        <v>56.76578181059763</v>
      </c>
      <c r="AO202" s="46"/>
    </row>
    <row r="203" spans="1:41" x14ac:dyDescent="0.25">
      <c r="A203" s="14"/>
      <c r="B203" s="4" t="s">
        <v>236</v>
      </c>
      <c r="C203" s="15"/>
      <c r="D203" s="43" t="s">
        <v>457</v>
      </c>
      <c r="E203" s="44"/>
      <c r="F203" s="43" t="s">
        <v>122</v>
      </c>
      <c r="G203" s="51" t="s">
        <v>114</v>
      </c>
      <c r="H203" s="51" t="s">
        <v>114</v>
      </c>
      <c r="I203" s="51" t="s">
        <v>114</v>
      </c>
      <c r="J203" s="51" t="s">
        <v>114</v>
      </c>
      <c r="K203" s="51" t="s">
        <v>114</v>
      </c>
      <c r="L203" s="44"/>
      <c r="M203" s="51" t="s">
        <v>328</v>
      </c>
      <c r="N203" s="51" t="s">
        <v>248</v>
      </c>
      <c r="O203" s="51" t="s">
        <v>240</v>
      </c>
      <c r="P203" s="44"/>
      <c r="Q203" s="51" t="s">
        <v>264</v>
      </c>
      <c r="R203" s="51" t="s">
        <v>318</v>
      </c>
      <c r="S203" s="51" t="s">
        <v>436</v>
      </c>
      <c r="T203" s="15"/>
      <c r="U203" s="51" t="s">
        <v>244</v>
      </c>
      <c r="V203" s="51" t="s">
        <v>245</v>
      </c>
      <c r="W203" s="43" t="s">
        <v>262</v>
      </c>
      <c r="X203" s="44"/>
      <c r="Y203" s="49">
        <v>1</v>
      </c>
      <c r="Z203" s="49">
        <v>2</v>
      </c>
      <c r="AA203" s="46"/>
      <c r="AB203" s="47">
        <f t="shared" si="18"/>
        <v>3</v>
      </c>
      <c r="AC203" s="47">
        <f>AI203*(AM203*'6. Look Up Tables'!$M$10)</f>
        <v>32.749489506114003</v>
      </c>
      <c r="AD203" s="48"/>
      <c r="AE203" s="47">
        <f>SUM(AN203/VLOOKUP($AE$3,AWHC,2,FALSE)*'6. Look Up Tables'!$M$9*0.001)</f>
        <v>15.026236361628779</v>
      </c>
      <c r="AF203" s="48"/>
      <c r="AG203" s="50">
        <v>18</v>
      </c>
      <c r="AH203" s="50">
        <v>6</v>
      </c>
      <c r="AI203" s="47">
        <f t="shared" si="21"/>
        <v>28.274333882308138</v>
      </c>
      <c r="AJ203" s="47">
        <f t="shared" si="19"/>
        <v>200.26039259075347</v>
      </c>
      <c r="AK203" s="47">
        <f t="shared" si="22"/>
        <v>7.0827625302982193</v>
      </c>
      <c r="AL203" s="47">
        <f t="shared" si="20"/>
        <v>4.5</v>
      </c>
      <c r="AM203" s="47">
        <f t="shared" si="23"/>
        <v>5.7913812651491092</v>
      </c>
      <c r="AN203" s="47">
        <f>SUM(AI203*'6. Look Up Tables'!$M$7*'6. Look Up Tables'!$M$8*AM203)</f>
        <v>127.72300907384462</v>
      </c>
      <c r="AO203" s="46"/>
    </row>
    <row r="204" spans="1:41" x14ac:dyDescent="0.25">
      <c r="A204" s="14"/>
      <c r="B204" s="4" t="s">
        <v>236</v>
      </c>
      <c r="C204" s="15"/>
      <c r="D204" s="43" t="s">
        <v>458</v>
      </c>
      <c r="E204" s="44"/>
      <c r="F204" s="43" t="s">
        <v>122</v>
      </c>
      <c r="G204" s="51" t="s">
        <v>114</v>
      </c>
      <c r="H204" s="51" t="s">
        <v>114</v>
      </c>
      <c r="I204" s="51" t="s">
        <v>114</v>
      </c>
      <c r="J204" s="51" t="s">
        <v>114</v>
      </c>
      <c r="K204" s="51" t="s">
        <v>114</v>
      </c>
      <c r="L204" s="44"/>
      <c r="M204" s="51" t="s">
        <v>328</v>
      </c>
      <c r="N204" s="51" t="s">
        <v>248</v>
      </c>
      <c r="O204" s="51" t="s">
        <v>240</v>
      </c>
      <c r="P204" s="44"/>
      <c r="Q204" s="51" t="s">
        <v>264</v>
      </c>
      <c r="R204" s="51" t="s">
        <v>318</v>
      </c>
      <c r="S204" s="51" t="s">
        <v>436</v>
      </c>
      <c r="T204" s="15"/>
      <c r="U204" s="51" t="s">
        <v>244</v>
      </c>
      <c r="V204" s="51" t="s">
        <v>245</v>
      </c>
      <c r="W204" s="43" t="s">
        <v>262</v>
      </c>
      <c r="X204" s="44"/>
      <c r="Y204" s="49">
        <v>1</v>
      </c>
      <c r="Z204" s="49">
        <v>2</v>
      </c>
      <c r="AA204" s="46"/>
      <c r="AB204" s="47">
        <f t="shared" si="18"/>
        <v>3.5</v>
      </c>
      <c r="AC204" s="47">
        <f>AI204*(AM204*'6. Look Up Tables'!$M$10)</f>
        <v>43.491829118034495</v>
      </c>
      <c r="AD204" s="48"/>
      <c r="AE204" s="47">
        <f>SUM(AN204/VLOOKUP($AE$3,AWHC,2,FALSE)*'6. Look Up Tables'!$M$9*0.001)</f>
        <v>19.955074536509944</v>
      </c>
      <c r="AF204" s="48"/>
      <c r="AG204" s="50">
        <v>20</v>
      </c>
      <c r="AH204" s="50">
        <v>7</v>
      </c>
      <c r="AI204" s="47">
        <f t="shared" si="21"/>
        <v>38.484510006474963</v>
      </c>
      <c r="AJ204" s="47">
        <f t="shared" si="19"/>
        <v>261.7379961512076</v>
      </c>
      <c r="AK204" s="47">
        <f t="shared" si="22"/>
        <v>6.801125858356273</v>
      </c>
      <c r="AL204" s="47">
        <f t="shared" si="20"/>
        <v>4.5</v>
      </c>
      <c r="AM204" s="47">
        <f t="shared" si="23"/>
        <v>5.6505629291781361</v>
      </c>
      <c r="AN204" s="47">
        <f>SUM(AI204*'6. Look Up Tables'!$M$7*'6. Look Up Tables'!$M$8*AM204)</f>
        <v>169.61813356033451</v>
      </c>
      <c r="AO204" s="46"/>
    </row>
    <row r="205" spans="1:41" x14ac:dyDescent="0.25">
      <c r="A205" s="14"/>
      <c r="B205" s="4" t="s">
        <v>236</v>
      </c>
      <c r="C205" s="15"/>
      <c r="D205" s="43" t="s">
        <v>459</v>
      </c>
      <c r="E205" s="44"/>
      <c r="F205" s="43" t="s">
        <v>122</v>
      </c>
      <c r="G205" s="51" t="s">
        <v>122</v>
      </c>
      <c r="H205" s="51" t="s">
        <v>114</v>
      </c>
      <c r="I205" s="51" t="s">
        <v>122</v>
      </c>
      <c r="J205" s="51" t="s">
        <v>114</v>
      </c>
      <c r="K205" s="51" t="s">
        <v>114</v>
      </c>
      <c r="L205" s="44"/>
      <c r="M205" s="43" t="s">
        <v>239</v>
      </c>
      <c r="N205" s="43" t="s">
        <v>239</v>
      </c>
      <c r="O205" s="43" t="s">
        <v>248</v>
      </c>
      <c r="P205" s="44"/>
      <c r="Q205" s="43" t="s">
        <v>242</v>
      </c>
      <c r="R205" s="43" t="s">
        <v>442</v>
      </c>
      <c r="S205" s="43" t="s">
        <v>259</v>
      </c>
      <c r="T205" s="15"/>
      <c r="U205" s="43" t="s">
        <v>253</v>
      </c>
      <c r="V205" s="43" t="s">
        <v>261</v>
      </c>
      <c r="W205" s="43" t="s">
        <v>246</v>
      </c>
      <c r="X205" s="44"/>
      <c r="Y205" s="49">
        <v>1</v>
      </c>
      <c r="Z205" s="49">
        <v>2</v>
      </c>
      <c r="AA205" s="46"/>
      <c r="AB205" s="47">
        <f t="shared" si="18"/>
        <v>1.5</v>
      </c>
      <c r="AC205" s="47">
        <f>AI205*(AM205*'6. Look Up Tables'!$M$10)</f>
        <v>9.0578448561250493</v>
      </c>
      <c r="AD205" s="48"/>
      <c r="AE205" s="47">
        <f>SUM(AN205/VLOOKUP($AE$3,AWHC,2,FALSE)*'6. Look Up Tables'!$M$9*0.001)</f>
        <v>4.1559523457514924</v>
      </c>
      <c r="AF205" s="48"/>
      <c r="AG205" s="50">
        <v>7</v>
      </c>
      <c r="AH205" s="50">
        <v>3</v>
      </c>
      <c r="AI205" s="47">
        <f t="shared" si="21"/>
        <v>7.0685834705770345</v>
      </c>
      <c r="AJ205" s="47">
        <f t="shared" si="19"/>
        <v>55.235531208365316</v>
      </c>
      <c r="AK205" s="47">
        <f t="shared" si="22"/>
        <v>7.8142291787715479</v>
      </c>
      <c r="AL205" s="47">
        <f t="shared" si="20"/>
        <v>5</v>
      </c>
      <c r="AM205" s="47">
        <f t="shared" si="23"/>
        <v>6.4071145893857739</v>
      </c>
      <c r="AN205" s="47">
        <f>SUM(AI205*'6. Look Up Tables'!$M$7*'6. Look Up Tables'!$M$8*AM205)</f>
        <v>35.32559493888769</v>
      </c>
      <c r="AO205" s="46"/>
    </row>
    <row r="206" spans="1:41" x14ac:dyDescent="0.25">
      <c r="A206" s="14"/>
      <c r="B206" s="4" t="s">
        <v>236</v>
      </c>
      <c r="C206" s="15"/>
      <c r="D206" s="43" t="s">
        <v>460</v>
      </c>
      <c r="E206" s="44"/>
      <c r="F206" s="43" t="s">
        <v>122</v>
      </c>
      <c r="G206" s="51" t="s">
        <v>122</v>
      </c>
      <c r="H206" s="51" t="s">
        <v>114</v>
      </c>
      <c r="I206" s="51" t="s">
        <v>122</v>
      </c>
      <c r="J206" s="51" t="s">
        <v>114</v>
      </c>
      <c r="K206" s="51" t="s">
        <v>114</v>
      </c>
      <c r="L206" s="44"/>
      <c r="M206" s="43" t="s">
        <v>239</v>
      </c>
      <c r="N206" s="43" t="s">
        <v>239</v>
      </c>
      <c r="O206" s="43" t="s">
        <v>248</v>
      </c>
      <c r="P206" s="44"/>
      <c r="Q206" s="43" t="s">
        <v>242</v>
      </c>
      <c r="R206" s="43" t="s">
        <v>442</v>
      </c>
      <c r="S206" s="43" t="s">
        <v>259</v>
      </c>
      <c r="T206" s="15"/>
      <c r="U206" s="43" t="s">
        <v>253</v>
      </c>
      <c r="V206" s="43" t="s">
        <v>261</v>
      </c>
      <c r="W206" s="43" t="s">
        <v>246</v>
      </c>
      <c r="X206" s="44"/>
      <c r="Y206" s="49">
        <v>1</v>
      </c>
      <c r="Z206" s="49">
        <v>2</v>
      </c>
      <c r="AA206" s="46"/>
      <c r="AB206" s="47">
        <f t="shared" si="18"/>
        <v>1.5</v>
      </c>
      <c r="AC206" s="47">
        <f>AI206*(AM206*'6. Look Up Tables'!$M$10)</f>
        <v>9.7599105336978234</v>
      </c>
      <c r="AD206" s="48"/>
      <c r="AE206" s="47">
        <f>SUM(AN206/VLOOKUP($AE$3,AWHC,2,FALSE)*'6. Look Up Tables'!$M$9*0.001)</f>
        <v>4.4780765978142956</v>
      </c>
      <c r="AF206" s="48"/>
      <c r="AG206" s="50">
        <v>8</v>
      </c>
      <c r="AH206" s="50">
        <v>3</v>
      </c>
      <c r="AI206" s="47">
        <f t="shared" si="21"/>
        <v>7.0685834705770345</v>
      </c>
      <c r="AJ206" s="47">
        <f t="shared" si="19"/>
        <v>62.256187984093053</v>
      </c>
      <c r="AK206" s="47">
        <f t="shared" si="22"/>
        <v>8.8074489384237058</v>
      </c>
      <c r="AL206" s="47">
        <f t="shared" si="20"/>
        <v>5</v>
      </c>
      <c r="AM206" s="47">
        <f t="shared" si="23"/>
        <v>6.9037244692118529</v>
      </c>
      <c r="AN206" s="47">
        <f>SUM(AI206*'6. Look Up Tables'!$M$7*'6. Look Up Tables'!$M$8*AM206)</f>
        <v>38.063651081421511</v>
      </c>
      <c r="AO206" s="46"/>
    </row>
    <row r="207" spans="1:41" x14ac:dyDescent="0.25">
      <c r="A207" s="14"/>
      <c r="B207" s="4" t="s">
        <v>270</v>
      </c>
      <c r="C207" s="15"/>
      <c r="D207" s="43" t="s">
        <v>461</v>
      </c>
      <c r="E207" s="44"/>
      <c r="F207" s="43" t="s">
        <v>122</v>
      </c>
      <c r="G207" s="51" t="s">
        <v>114</v>
      </c>
      <c r="H207" s="51" t="s">
        <v>114</v>
      </c>
      <c r="I207" s="51" t="s">
        <v>122</v>
      </c>
      <c r="J207" s="51" t="s">
        <v>114</v>
      </c>
      <c r="K207" s="51" t="s">
        <v>114</v>
      </c>
      <c r="L207" s="44"/>
      <c r="M207" s="43" t="s">
        <v>239</v>
      </c>
      <c r="N207" s="43" t="s">
        <v>239</v>
      </c>
      <c r="O207" s="43" t="s">
        <v>248</v>
      </c>
      <c r="P207" s="44"/>
      <c r="Q207" s="43" t="s">
        <v>242</v>
      </c>
      <c r="R207" s="51" t="s">
        <v>318</v>
      </c>
      <c r="S207" s="43" t="s">
        <v>265</v>
      </c>
      <c r="T207" s="15"/>
      <c r="U207" s="43" t="s">
        <v>253</v>
      </c>
      <c r="V207" s="43" t="s">
        <v>261</v>
      </c>
      <c r="W207" s="43" t="s">
        <v>246</v>
      </c>
      <c r="X207" s="44"/>
      <c r="Y207" s="49">
        <v>4</v>
      </c>
      <c r="Z207" s="49">
        <v>3</v>
      </c>
      <c r="AA207" s="46"/>
      <c r="AB207" s="47">
        <f t="shared" si="18"/>
        <v>1</v>
      </c>
      <c r="AC207" s="47">
        <f>AI207*(AM207*'6. Look Up Tables'!$M$10)</f>
        <v>3.7167591513754106</v>
      </c>
      <c r="AD207" s="48"/>
      <c r="AE207" s="47">
        <f>SUM(AN207/VLOOKUP($AE$3,AWHC,2,FALSE)*'6. Look Up Tables'!$M$9*0.001)</f>
        <v>1.7053365518075418</v>
      </c>
      <c r="AF207" s="48"/>
      <c r="AG207" s="50">
        <v>4</v>
      </c>
      <c r="AH207" s="50">
        <v>2</v>
      </c>
      <c r="AI207" s="47">
        <f t="shared" si="21"/>
        <v>3.1415926535897931</v>
      </c>
      <c r="AJ207" s="47">
        <f t="shared" si="19"/>
        <v>21.459628245805142</v>
      </c>
      <c r="AK207" s="47">
        <f t="shared" si="22"/>
        <v>6.8308118244686948</v>
      </c>
      <c r="AL207" s="47">
        <f t="shared" si="20"/>
        <v>5</v>
      </c>
      <c r="AM207" s="47">
        <f t="shared" si="23"/>
        <v>5.9154059122343474</v>
      </c>
      <c r="AN207" s="47">
        <f>SUM(AI207*'6. Look Up Tables'!$M$7*'6. Look Up Tables'!$M$8*AM207)</f>
        <v>14.495360690364105</v>
      </c>
      <c r="AO207" s="46"/>
    </row>
    <row r="208" spans="1:41" x14ac:dyDescent="0.25">
      <c r="A208" s="14"/>
      <c r="B208" s="4" t="s">
        <v>236</v>
      </c>
      <c r="C208" s="15"/>
      <c r="D208" s="43" t="s">
        <v>462</v>
      </c>
      <c r="E208" s="44"/>
      <c r="F208" s="43" t="s">
        <v>122</v>
      </c>
      <c r="G208" s="51" t="s">
        <v>122</v>
      </c>
      <c r="H208" s="51" t="s">
        <v>122</v>
      </c>
      <c r="I208" s="51" t="s">
        <v>114</v>
      </c>
      <c r="J208" s="51" t="s">
        <v>114</v>
      </c>
      <c r="K208" s="51" t="s">
        <v>122</v>
      </c>
      <c r="L208" s="44"/>
      <c r="M208" s="43" t="s">
        <v>328</v>
      </c>
      <c r="N208" s="43" t="s">
        <v>239</v>
      </c>
      <c r="O208" s="43" t="s">
        <v>239</v>
      </c>
      <c r="P208" s="44"/>
      <c r="Q208" s="43" t="s">
        <v>264</v>
      </c>
      <c r="R208" s="43" t="s">
        <v>249</v>
      </c>
      <c r="S208" s="43" t="s">
        <v>265</v>
      </c>
      <c r="T208" s="15"/>
      <c r="U208" s="43" t="s">
        <v>250</v>
      </c>
      <c r="V208" s="43" t="s">
        <v>245</v>
      </c>
      <c r="W208" s="43" t="s">
        <v>262</v>
      </c>
      <c r="X208" s="44"/>
      <c r="Y208" s="49">
        <v>1</v>
      </c>
      <c r="Z208" s="49">
        <v>2</v>
      </c>
      <c r="AA208" s="46"/>
      <c r="AB208" s="47">
        <f t="shared" si="18"/>
        <v>2.5</v>
      </c>
      <c r="AC208" s="47">
        <f>AI208*(AM208*'6. Look Up Tables'!$M$10)</f>
        <v>18.89492371134941</v>
      </c>
      <c r="AD208" s="48"/>
      <c r="AE208" s="47">
        <f>SUM(AN208/VLOOKUP($AE$3,AWHC,2,FALSE)*'6. Look Up Tables'!$M$9*0.001)</f>
        <v>8.6694355852073759</v>
      </c>
      <c r="AF208" s="48"/>
      <c r="AG208" s="50">
        <v>10</v>
      </c>
      <c r="AH208" s="50">
        <v>5</v>
      </c>
      <c r="AI208" s="47">
        <f t="shared" si="21"/>
        <v>19.634954084936208</v>
      </c>
      <c r="AJ208" s="47">
        <f t="shared" si="19"/>
        <v>100.59194373128115</v>
      </c>
      <c r="AK208" s="47">
        <f t="shared" si="22"/>
        <v>5.1231056256176606</v>
      </c>
      <c r="AL208" s="47">
        <f t="shared" si="20"/>
        <v>4.5</v>
      </c>
      <c r="AM208" s="47">
        <f t="shared" si="23"/>
        <v>4.8115528128088307</v>
      </c>
      <c r="AN208" s="47">
        <f>SUM(AI208*'6. Look Up Tables'!$M$7*'6. Look Up Tables'!$M$8*AM208)</f>
        <v>73.690202474262691</v>
      </c>
      <c r="AO208" s="46"/>
    </row>
    <row r="209" spans="1:41" x14ac:dyDescent="0.25">
      <c r="A209" s="14"/>
      <c r="B209" s="4" t="s">
        <v>236</v>
      </c>
      <c r="C209" s="15"/>
      <c r="D209" s="43" t="s">
        <v>146</v>
      </c>
      <c r="E209" s="44"/>
      <c r="F209" s="43" t="s">
        <v>122</v>
      </c>
      <c r="G209" s="51" t="s">
        <v>114</v>
      </c>
      <c r="H209" s="51" t="s">
        <v>114</v>
      </c>
      <c r="I209" s="51" t="s">
        <v>114</v>
      </c>
      <c r="J209" s="51" t="s">
        <v>114</v>
      </c>
      <c r="K209" s="51" t="s">
        <v>114</v>
      </c>
      <c r="L209" s="44"/>
      <c r="M209" s="43" t="s">
        <v>256</v>
      </c>
      <c r="N209" s="43" t="s">
        <v>248</v>
      </c>
      <c r="O209" s="43" t="s">
        <v>240</v>
      </c>
      <c r="P209" s="44"/>
      <c r="Q209" s="43" t="s">
        <v>241</v>
      </c>
      <c r="R209" s="43" t="s">
        <v>249</v>
      </c>
      <c r="S209" s="43" t="s">
        <v>265</v>
      </c>
      <c r="T209" s="15"/>
      <c r="U209" s="43" t="s">
        <v>250</v>
      </c>
      <c r="V209" s="43" t="s">
        <v>266</v>
      </c>
      <c r="W209" s="43" t="s">
        <v>262</v>
      </c>
      <c r="X209" s="44"/>
      <c r="Y209" s="49">
        <v>1</v>
      </c>
      <c r="Z209" s="49">
        <v>2</v>
      </c>
      <c r="AA209" s="46"/>
      <c r="AB209" s="47">
        <f t="shared" si="18"/>
        <v>3</v>
      </c>
      <c r="AC209" s="47">
        <f>AI209*(AM209*'6. Look Up Tables'!$M$10)</f>
        <v>26.497880797028067</v>
      </c>
      <c r="AD209" s="48"/>
      <c r="AE209" s="47">
        <f>SUM(AN209/VLOOKUP($AE$3,AWHC,2,FALSE)*'6. Look Up Tables'!$M$9*0.001)</f>
        <v>12.15785118922464</v>
      </c>
      <c r="AF209" s="48"/>
      <c r="AG209" s="50">
        <v>12</v>
      </c>
      <c r="AH209" s="50">
        <v>6</v>
      </c>
      <c r="AI209" s="47">
        <f t="shared" si="21"/>
        <v>28.274333882308138</v>
      </c>
      <c r="AJ209" s="47">
        <f t="shared" si="19"/>
        <v>137.74430549989404</v>
      </c>
      <c r="AK209" s="47">
        <f t="shared" si="22"/>
        <v>4.8717082451262854</v>
      </c>
      <c r="AL209" s="47">
        <f t="shared" si="20"/>
        <v>4.5</v>
      </c>
      <c r="AM209" s="47">
        <f t="shared" si="23"/>
        <v>4.6858541225631427</v>
      </c>
      <c r="AN209" s="47">
        <f>SUM(AI209*'6. Look Up Tables'!$M$7*'6. Look Up Tables'!$M$8*AM209)</f>
        <v>103.34173510840947</v>
      </c>
      <c r="AO209" s="46"/>
    </row>
    <row r="210" spans="1:41" x14ac:dyDescent="0.25">
      <c r="A210" s="14"/>
      <c r="B210" s="4" t="s">
        <v>268</v>
      </c>
      <c r="C210" s="15"/>
      <c r="D210" s="43" t="s">
        <v>463</v>
      </c>
      <c r="E210" s="44"/>
      <c r="F210" s="43" t="s">
        <v>122</v>
      </c>
      <c r="G210" s="51" t="s">
        <v>114</v>
      </c>
      <c r="H210" s="51" t="s">
        <v>114</v>
      </c>
      <c r="I210" s="51" t="s">
        <v>114</v>
      </c>
      <c r="J210" s="51" t="s">
        <v>114</v>
      </c>
      <c r="K210" s="51" t="s">
        <v>114</v>
      </c>
      <c r="L210" s="44"/>
      <c r="M210" s="43" t="s">
        <v>256</v>
      </c>
      <c r="N210" s="43" t="s">
        <v>248</v>
      </c>
      <c r="O210" s="43" t="s">
        <v>240</v>
      </c>
      <c r="P210" s="44"/>
      <c r="Q210" s="43" t="s">
        <v>241</v>
      </c>
      <c r="R210" s="43" t="s">
        <v>249</v>
      </c>
      <c r="S210" s="43" t="s">
        <v>265</v>
      </c>
      <c r="T210" s="15"/>
      <c r="U210" s="43" t="s">
        <v>250</v>
      </c>
      <c r="V210" s="43" t="s">
        <v>273</v>
      </c>
      <c r="W210" s="43" t="s">
        <v>262</v>
      </c>
      <c r="X210" s="44"/>
      <c r="Y210" s="49">
        <v>1</v>
      </c>
      <c r="Z210" s="49">
        <v>2</v>
      </c>
      <c r="AA210" s="46"/>
      <c r="AB210" s="47">
        <f t="shared" si="18"/>
        <v>3</v>
      </c>
      <c r="AC210" s="47">
        <f>AI210*(AM210*'6. Look Up Tables'!$M$10)</f>
        <v>35.342917352885173</v>
      </c>
      <c r="AD210" s="48"/>
      <c r="AE210" s="47">
        <f>SUM(AN210/VLOOKUP($AE$3,AWHC,2,FALSE)*'6. Look Up Tables'!$M$9*0.001)</f>
        <v>16.21616207955908</v>
      </c>
      <c r="AF210" s="48"/>
      <c r="AG210" s="50">
        <v>12</v>
      </c>
      <c r="AH210" s="50">
        <v>6</v>
      </c>
      <c r="AI210" s="47">
        <f t="shared" si="21"/>
        <v>28.274333882308138</v>
      </c>
      <c r="AJ210" s="47">
        <f t="shared" si="19"/>
        <v>226.1946710584651</v>
      </c>
      <c r="AK210" s="47">
        <f t="shared" si="22"/>
        <v>8</v>
      </c>
      <c r="AL210" s="47">
        <f t="shared" si="20"/>
        <v>4.5</v>
      </c>
      <c r="AM210" s="47">
        <f t="shared" si="23"/>
        <v>6.25</v>
      </c>
      <c r="AN210" s="47">
        <f>SUM(AI210*'6. Look Up Tables'!$M$7*'6. Look Up Tables'!$M$8*AM210)</f>
        <v>137.83737767625217</v>
      </c>
      <c r="AO210" s="46"/>
    </row>
    <row r="211" spans="1:41" x14ac:dyDescent="0.25">
      <c r="A211" s="14"/>
      <c r="B211" s="4" t="s">
        <v>268</v>
      </c>
      <c r="C211" s="15"/>
      <c r="D211" s="43" t="s">
        <v>464</v>
      </c>
      <c r="E211" s="44"/>
      <c r="F211" s="43" t="s">
        <v>122</v>
      </c>
      <c r="G211" s="51" t="s">
        <v>114</v>
      </c>
      <c r="H211" s="51" t="s">
        <v>114</v>
      </c>
      <c r="I211" s="51" t="s">
        <v>114</v>
      </c>
      <c r="J211" s="51" t="s">
        <v>114</v>
      </c>
      <c r="K211" s="51" t="s">
        <v>114</v>
      </c>
      <c r="L211" s="44"/>
      <c r="M211" s="43" t="s">
        <v>256</v>
      </c>
      <c r="N211" s="43" t="s">
        <v>248</v>
      </c>
      <c r="O211" s="43" t="s">
        <v>240</v>
      </c>
      <c r="P211" s="44"/>
      <c r="Q211" s="43" t="s">
        <v>241</v>
      </c>
      <c r="R211" s="43" t="s">
        <v>249</v>
      </c>
      <c r="S211" s="43" t="s">
        <v>265</v>
      </c>
      <c r="T211" s="15"/>
      <c r="U211" s="43" t="s">
        <v>250</v>
      </c>
      <c r="V211" s="43" t="s">
        <v>273</v>
      </c>
      <c r="W211" s="43" t="s">
        <v>246</v>
      </c>
      <c r="X211" s="44"/>
      <c r="Y211" s="49">
        <v>1</v>
      </c>
      <c r="Z211" s="49">
        <v>2</v>
      </c>
      <c r="AA211" s="46"/>
      <c r="AB211" s="47">
        <f t="shared" si="18"/>
        <v>1.5</v>
      </c>
      <c r="AC211" s="47">
        <f>AI211*(AM211*'6. Look Up Tables'!$M$10)</f>
        <v>14.844025288211773</v>
      </c>
      <c r="AD211" s="48"/>
      <c r="AE211" s="47">
        <f>SUM(AN211/VLOOKUP($AE$3,AWHC,2,FALSE)*'6. Look Up Tables'!$M$9*0.001)</f>
        <v>6.8107880734148134</v>
      </c>
      <c r="AF211" s="48"/>
      <c r="AG211" s="50">
        <v>12</v>
      </c>
      <c r="AH211" s="50">
        <v>3</v>
      </c>
      <c r="AI211" s="47">
        <f t="shared" si="21"/>
        <v>7.0685834705770345</v>
      </c>
      <c r="AJ211" s="47">
        <f t="shared" si="19"/>
        <v>113.09733552923255</v>
      </c>
      <c r="AK211" s="47">
        <f t="shared" si="22"/>
        <v>16</v>
      </c>
      <c r="AL211" s="47">
        <f t="shared" si="20"/>
        <v>5</v>
      </c>
      <c r="AM211" s="47">
        <f t="shared" si="23"/>
        <v>10.5</v>
      </c>
      <c r="AN211" s="47">
        <f>SUM(AI211*'6. Look Up Tables'!$M$7*'6. Look Up Tables'!$M$8*AM211)</f>
        <v>57.891698624025913</v>
      </c>
      <c r="AO211" s="46"/>
    </row>
    <row r="212" spans="1:41" x14ac:dyDescent="0.25">
      <c r="A212" s="14"/>
      <c r="B212" s="4" t="s">
        <v>236</v>
      </c>
      <c r="C212" s="15"/>
      <c r="D212" s="43" t="s">
        <v>465</v>
      </c>
      <c r="E212" s="44"/>
      <c r="F212" s="43" t="s">
        <v>122</v>
      </c>
      <c r="G212" s="51" t="s">
        <v>114</v>
      </c>
      <c r="H212" s="51" t="s">
        <v>114</v>
      </c>
      <c r="I212" s="51" t="s">
        <v>122</v>
      </c>
      <c r="J212" s="51" t="s">
        <v>114</v>
      </c>
      <c r="K212" s="51" t="s">
        <v>114</v>
      </c>
      <c r="L212" s="44"/>
      <c r="M212" s="43" t="s">
        <v>239</v>
      </c>
      <c r="N212" s="43" t="s">
        <v>240</v>
      </c>
      <c r="O212" s="43" t="s">
        <v>240</v>
      </c>
      <c r="P212" s="44"/>
      <c r="Q212" s="43" t="s">
        <v>264</v>
      </c>
      <c r="R212" s="43" t="s">
        <v>249</v>
      </c>
      <c r="S212" s="43" t="s">
        <v>265</v>
      </c>
      <c r="T212" s="15"/>
      <c r="U212" s="43" t="s">
        <v>250</v>
      </c>
      <c r="V212" s="43" t="s">
        <v>266</v>
      </c>
      <c r="W212" s="43" t="s">
        <v>262</v>
      </c>
      <c r="X212" s="44"/>
      <c r="Y212" s="49">
        <v>1</v>
      </c>
      <c r="Z212" s="49">
        <v>1</v>
      </c>
      <c r="AA212" s="46"/>
      <c r="AB212" s="47">
        <f t="shared" si="18"/>
        <v>2.5</v>
      </c>
      <c r="AC212" s="47">
        <f>AI212*(AM212*'6. Look Up Tables'!$M$10)</f>
        <v>15.82706923671708</v>
      </c>
      <c r="AD212" s="48"/>
      <c r="AE212" s="47">
        <f>SUM(AN212/VLOOKUP($AE$3,AWHC,2,FALSE)*'6. Look Up Tables'!$M$9*0.001)</f>
        <v>7.2618317674348951</v>
      </c>
      <c r="AF212" s="48"/>
      <c r="AG212" s="50">
        <v>5</v>
      </c>
      <c r="AH212" s="50">
        <v>5</v>
      </c>
      <c r="AI212" s="47">
        <f t="shared" si="21"/>
        <v>19.634954084936208</v>
      </c>
      <c r="AJ212" s="47">
        <f t="shared" si="19"/>
        <v>69.913398984957851</v>
      </c>
      <c r="AK212" s="47">
        <f t="shared" si="22"/>
        <v>3.560660171779821</v>
      </c>
      <c r="AL212" s="47">
        <f t="shared" si="20"/>
        <v>4.5</v>
      </c>
      <c r="AM212" s="47">
        <f t="shared" si="23"/>
        <v>4.0303300858899105</v>
      </c>
      <c r="AN212" s="47">
        <f>SUM(AI212*'6. Look Up Tables'!$M$7*'6. Look Up Tables'!$M$8*AM212)</f>
        <v>61.725570023196603</v>
      </c>
      <c r="AO212" s="46"/>
    </row>
    <row r="213" spans="1:41" x14ac:dyDescent="0.25">
      <c r="A213" s="14"/>
      <c r="B213" s="4" t="s">
        <v>236</v>
      </c>
      <c r="C213" s="15"/>
      <c r="D213" s="43" t="s">
        <v>466</v>
      </c>
      <c r="E213" s="44"/>
      <c r="F213" s="43" t="s">
        <v>122</v>
      </c>
      <c r="G213" s="51" t="s">
        <v>114</v>
      </c>
      <c r="H213" s="51" t="s">
        <v>114</v>
      </c>
      <c r="I213" s="51" t="s">
        <v>122</v>
      </c>
      <c r="J213" s="51" t="s">
        <v>114</v>
      </c>
      <c r="K213" s="51" t="s">
        <v>114</v>
      </c>
      <c r="L213" s="44"/>
      <c r="M213" s="43" t="s">
        <v>256</v>
      </c>
      <c r="N213" s="43" t="s">
        <v>248</v>
      </c>
      <c r="O213" s="43" t="s">
        <v>240</v>
      </c>
      <c r="P213" s="44"/>
      <c r="Q213" s="43" t="s">
        <v>258</v>
      </c>
      <c r="R213" s="43" t="s">
        <v>249</v>
      </c>
      <c r="S213" s="43" t="s">
        <v>265</v>
      </c>
      <c r="T213" s="15"/>
      <c r="U213" s="43" t="s">
        <v>260</v>
      </c>
      <c r="V213" s="43" t="s">
        <v>297</v>
      </c>
      <c r="W213" s="43" t="s">
        <v>262</v>
      </c>
      <c r="X213" s="44"/>
      <c r="Y213" s="49">
        <v>1</v>
      </c>
      <c r="Z213" s="49">
        <v>1</v>
      </c>
      <c r="AA213" s="46"/>
      <c r="AB213" s="47">
        <f t="shared" si="18"/>
        <v>4</v>
      </c>
      <c r="AC213" s="47">
        <f>AI213*(AM213*'6. Look Up Tables'!$M$10)</f>
        <v>43.615615397454562</v>
      </c>
      <c r="AD213" s="48"/>
      <c r="AE213" s="47">
        <f>SUM(AN213/VLOOKUP($AE$3,AWHC,2,FALSE)*'6. Look Up Tables'!$M$9*0.001)</f>
        <v>20.011870594126208</v>
      </c>
      <c r="AF213" s="48"/>
      <c r="AG213" s="50">
        <v>12</v>
      </c>
      <c r="AH213" s="50">
        <v>8</v>
      </c>
      <c r="AI213" s="47">
        <f t="shared" si="21"/>
        <v>50.26548245743669</v>
      </c>
      <c r="AJ213" s="47">
        <f t="shared" si="19"/>
        <v>209.96148291608043</v>
      </c>
      <c r="AK213" s="47">
        <f t="shared" si="22"/>
        <v>4.1770509831248424</v>
      </c>
      <c r="AL213" s="47">
        <f t="shared" si="20"/>
        <v>4.5</v>
      </c>
      <c r="AM213" s="47">
        <f t="shared" si="23"/>
        <v>4.3385254915624216</v>
      </c>
      <c r="AN213" s="47">
        <f>SUM(AI213*'6. Look Up Tables'!$M$7*'6. Look Up Tables'!$M$8*AM213)</f>
        <v>170.1009000500728</v>
      </c>
      <c r="AO213" s="46"/>
    </row>
    <row r="214" spans="1:41" x14ac:dyDescent="0.25">
      <c r="A214" s="14"/>
      <c r="B214" s="4" t="s">
        <v>236</v>
      </c>
      <c r="C214" s="15"/>
      <c r="D214" s="43" t="s">
        <v>467</v>
      </c>
      <c r="E214" s="55"/>
      <c r="F214" s="43" t="s">
        <v>122</v>
      </c>
      <c r="G214" s="51" t="s">
        <v>114</v>
      </c>
      <c r="H214" s="51" t="s">
        <v>114</v>
      </c>
      <c r="I214" s="51" t="s">
        <v>122</v>
      </c>
      <c r="J214" s="51" t="s">
        <v>114</v>
      </c>
      <c r="K214" s="51" t="s">
        <v>114</v>
      </c>
      <c r="L214" s="55"/>
      <c r="M214" s="51" t="s">
        <v>256</v>
      </c>
      <c r="N214" s="51" t="s">
        <v>248</v>
      </c>
      <c r="O214" s="51" t="s">
        <v>240</v>
      </c>
      <c r="P214" s="55"/>
      <c r="Q214" s="51" t="s">
        <v>264</v>
      </c>
      <c r="R214" s="51" t="s">
        <v>242</v>
      </c>
      <c r="S214" s="51" t="s">
        <v>265</v>
      </c>
      <c r="T214" s="56"/>
      <c r="U214" s="51" t="s">
        <v>260</v>
      </c>
      <c r="V214" s="51" t="s">
        <v>245</v>
      </c>
      <c r="W214" s="43" t="s">
        <v>262</v>
      </c>
      <c r="X214" s="55"/>
      <c r="Y214" s="49">
        <v>1</v>
      </c>
      <c r="Z214" s="49">
        <v>1</v>
      </c>
      <c r="AA214" s="46"/>
      <c r="AB214" s="47">
        <f t="shared" si="18"/>
        <v>4</v>
      </c>
      <c r="AC214" s="47">
        <f>AI214*(AM214*'6. Look Up Tables'!$M$10)</f>
        <v>43.541356576863947</v>
      </c>
      <c r="AD214" s="48"/>
      <c r="AE214" s="47">
        <f>SUM(AN214/VLOOKUP($AE$3,AWHC,2,FALSE)*'6. Look Up Tables'!$M$9*0.001)</f>
        <v>19.977798899972871</v>
      </c>
      <c r="AF214" s="48"/>
      <c r="AG214" s="50">
        <v>12</v>
      </c>
      <c r="AH214" s="50">
        <v>8</v>
      </c>
      <c r="AI214" s="47">
        <f t="shared" si="21"/>
        <v>50.26548245743669</v>
      </c>
      <c r="AJ214" s="47">
        <f t="shared" si="19"/>
        <v>209.21889471017434</v>
      </c>
      <c r="AK214" s="47">
        <f t="shared" si="22"/>
        <v>4.16227766016838</v>
      </c>
      <c r="AL214" s="47">
        <f t="shared" si="20"/>
        <v>4.5</v>
      </c>
      <c r="AM214" s="47">
        <f t="shared" si="23"/>
        <v>4.33113883008419</v>
      </c>
      <c r="AN214" s="47">
        <f>SUM(AI214*'6. Look Up Tables'!$M$7*'6. Look Up Tables'!$M$8*AM214)</f>
        <v>169.8112906497694</v>
      </c>
      <c r="AO214" s="46"/>
    </row>
    <row r="215" spans="1:41" x14ac:dyDescent="0.25">
      <c r="A215" s="14"/>
      <c r="B215" s="4" t="s">
        <v>236</v>
      </c>
      <c r="C215" s="15"/>
      <c r="D215" s="43" t="s">
        <v>468</v>
      </c>
      <c r="E215" s="55"/>
      <c r="F215" s="43" t="s">
        <v>122</v>
      </c>
      <c r="G215" s="51" t="s">
        <v>114</v>
      </c>
      <c r="H215" s="51" t="s">
        <v>114</v>
      </c>
      <c r="I215" s="51" t="s">
        <v>122</v>
      </c>
      <c r="J215" s="51" t="s">
        <v>114</v>
      </c>
      <c r="K215" s="51" t="s">
        <v>114</v>
      </c>
      <c r="L215" s="55"/>
      <c r="M215" s="51" t="s">
        <v>256</v>
      </c>
      <c r="N215" s="51" t="s">
        <v>248</v>
      </c>
      <c r="O215" s="51" t="s">
        <v>240</v>
      </c>
      <c r="P215" s="55"/>
      <c r="Q215" s="51" t="s">
        <v>264</v>
      </c>
      <c r="R215" s="51" t="s">
        <v>242</v>
      </c>
      <c r="S215" s="51" t="s">
        <v>265</v>
      </c>
      <c r="T215" s="56"/>
      <c r="U215" s="51" t="s">
        <v>260</v>
      </c>
      <c r="V215" s="51" t="s">
        <v>266</v>
      </c>
      <c r="W215" s="43" t="s">
        <v>262</v>
      </c>
      <c r="X215" s="55"/>
      <c r="Y215" s="49">
        <v>1</v>
      </c>
      <c r="Z215" s="49">
        <v>1</v>
      </c>
      <c r="AA215" s="46"/>
      <c r="AB215" s="47">
        <f t="shared" si="18"/>
        <v>4</v>
      </c>
      <c r="AC215" s="47">
        <f>AI215*(AM215*'6. Look Up Tables'!$M$10)</f>
        <v>43.615615397454562</v>
      </c>
      <c r="AD215" s="48"/>
      <c r="AE215" s="47">
        <f>SUM(AN215/VLOOKUP($AE$3,AWHC,2,FALSE)*'6. Look Up Tables'!$M$9*0.001)</f>
        <v>20.011870594126208</v>
      </c>
      <c r="AF215" s="48"/>
      <c r="AG215" s="50">
        <v>12</v>
      </c>
      <c r="AH215" s="50">
        <v>8</v>
      </c>
      <c r="AI215" s="47">
        <f t="shared" si="21"/>
        <v>50.26548245743669</v>
      </c>
      <c r="AJ215" s="47">
        <f t="shared" si="19"/>
        <v>209.96148291608043</v>
      </c>
      <c r="AK215" s="47">
        <f t="shared" si="22"/>
        <v>4.1770509831248424</v>
      </c>
      <c r="AL215" s="47">
        <f t="shared" si="20"/>
        <v>4.5</v>
      </c>
      <c r="AM215" s="47">
        <f t="shared" si="23"/>
        <v>4.3385254915624216</v>
      </c>
      <c r="AN215" s="47">
        <f>SUM(AI215*'6. Look Up Tables'!$M$7*'6. Look Up Tables'!$M$8*AM215)</f>
        <v>170.1009000500728</v>
      </c>
      <c r="AO215" s="46"/>
    </row>
    <row r="216" spans="1:41" x14ac:dyDescent="0.25">
      <c r="A216" s="14"/>
      <c r="B216" s="4" t="s">
        <v>236</v>
      </c>
      <c r="C216" s="15"/>
      <c r="D216" s="43" t="s">
        <v>469</v>
      </c>
      <c r="E216" s="44"/>
      <c r="F216" s="43" t="s">
        <v>122</v>
      </c>
      <c r="G216" s="51" t="s">
        <v>114</v>
      </c>
      <c r="H216" s="51" t="s">
        <v>114</v>
      </c>
      <c r="I216" s="51" t="s">
        <v>114</v>
      </c>
      <c r="J216" s="51" t="s">
        <v>114</v>
      </c>
      <c r="K216" s="51" t="s">
        <v>114</v>
      </c>
      <c r="L216" s="44"/>
      <c r="M216" s="43" t="s">
        <v>238</v>
      </c>
      <c r="N216" s="43" t="s">
        <v>248</v>
      </c>
      <c r="O216" s="43" t="s">
        <v>240</v>
      </c>
      <c r="P216" s="44"/>
      <c r="Q216" s="43" t="s">
        <v>241</v>
      </c>
      <c r="R216" s="43" t="s">
        <v>249</v>
      </c>
      <c r="S216" s="43" t="s">
        <v>265</v>
      </c>
      <c r="T216" s="15"/>
      <c r="U216" s="43" t="s">
        <v>250</v>
      </c>
      <c r="V216" s="43" t="s">
        <v>266</v>
      </c>
      <c r="W216" s="43" t="s">
        <v>246</v>
      </c>
      <c r="X216" s="44"/>
      <c r="Y216" s="49">
        <v>1</v>
      </c>
      <c r="Z216" s="49">
        <v>1</v>
      </c>
      <c r="AA216" s="46"/>
      <c r="AB216" s="47">
        <f t="shared" si="18"/>
        <v>2</v>
      </c>
      <c r="AC216" s="47">
        <f>AI216*(AM216*'6. Look Up Tables'!$M$10)</f>
        <v>13.310713463793936</v>
      </c>
      <c r="AD216" s="48"/>
      <c r="AE216" s="47">
        <f>SUM(AN216/VLOOKUP($AE$3,AWHC,2,FALSE)*'6. Look Up Tables'!$M$9*0.001)</f>
        <v>6.1072685304466301</v>
      </c>
      <c r="AF216" s="48"/>
      <c r="AG216" s="50">
        <v>10</v>
      </c>
      <c r="AH216" s="50">
        <v>4</v>
      </c>
      <c r="AI216" s="47">
        <f t="shared" si="21"/>
        <v>12.566370614359172</v>
      </c>
      <c r="AJ216" s="47">
        <f t="shared" si="19"/>
        <v>70.275281566143491</v>
      </c>
      <c r="AK216" s="47">
        <f t="shared" si="22"/>
        <v>5.5923292192132443</v>
      </c>
      <c r="AL216" s="47">
        <f t="shared" si="20"/>
        <v>5</v>
      </c>
      <c r="AM216" s="47">
        <f t="shared" si="23"/>
        <v>5.2961646096066222</v>
      </c>
      <c r="AN216" s="47">
        <f>SUM(AI216*'6. Look Up Tables'!$M$7*'6. Look Up Tables'!$M$8*AM216)</f>
        <v>51.911782508796357</v>
      </c>
      <c r="AO216" s="46"/>
    </row>
    <row r="217" spans="1:41" x14ac:dyDescent="0.25">
      <c r="A217" s="14"/>
      <c r="B217" s="4" t="s">
        <v>236</v>
      </c>
      <c r="C217" s="15"/>
      <c r="D217" s="43" t="s">
        <v>470</v>
      </c>
      <c r="E217" s="55"/>
      <c r="F217" s="43" t="s">
        <v>122</v>
      </c>
      <c r="G217" s="51" t="s">
        <v>114</v>
      </c>
      <c r="H217" s="51" t="s">
        <v>114</v>
      </c>
      <c r="I217" s="51" t="s">
        <v>122</v>
      </c>
      <c r="J217" s="51" t="s">
        <v>114</v>
      </c>
      <c r="K217" s="51" t="s">
        <v>114</v>
      </c>
      <c r="L217" s="55"/>
      <c r="M217" s="51" t="s">
        <v>256</v>
      </c>
      <c r="N217" s="51" t="s">
        <v>248</v>
      </c>
      <c r="O217" s="51" t="s">
        <v>240</v>
      </c>
      <c r="P217" s="55"/>
      <c r="Q217" s="51" t="s">
        <v>264</v>
      </c>
      <c r="R217" s="51" t="s">
        <v>242</v>
      </c>
      <c r="S217" s="51" t="s">
        <v>265</v>
      </c>
      <c r="T217" s="56"/>
      <c r="U217" s="51" t="s">
        <v>253</v>
      </c>
      <c r="V217" s="51" t="s">
        <v>261</v>
      </c>
      <c r="W217" s="43" t="s">
        <v>262</v>
      </c>
      <c r="X217" s="55"/>
      <c r="Y217" s="49">
        <v>1</v>
      </c>
      <c r="Z217" s="49">
        <v>1</v>
      </c>
      <c r="AA217" s="46"/>
      <c r="AB217" s="47">
        <f t="shared" si="18"/>
        <v>2.5</v>
      </c>
      <c r="AC217" s="47">
        <f>AI217*(AM217*'6. Look Up Tables'!$M$10)</f>
        <v>17.755531142646813</v>
      </c>
      <c r="AD217" s="48"/>
      <c r="AE217" s="47">
        <f>SUM(AN217/VLOOKUP($AE$3,AWHC,2,FALSE)*'6. Look Up Tables'!$M$9*0.001)</f>
        <v>8.1466554654497134</v>
      </c>
      <c r="AF217" s="48"/>
      <c r="AG217" s="50">
        <v>6</v>
      </c>
      <c r="AH217" s="50">
        <v>5</v>
      </c>
      <c r="AI217" s="47">
        <f t="shared" si="21"/>
        <v>19.634954084936208</v>
      </c>
      <c r="AJ217" s="47">
        <f t="shared" si="19"/>
        <v>89.198018044255193</v>
      </c>
      <c r="AK217" s="47">
        <f t="shared" si="22"/>
        <v>4.5428177554378522</v>
      </c>
      <c r="AL217" s="47">
        <f t="shared" si="20"/>
        <v>4.5</v>
      </c>
      <c r="AM217" s="47">
        <f t="shared" si="23"/>
        <v>4.5214088777189261</v>
      </c>
      <c r="AN217" s="47">
        <f>SUM(AI217*'6. Look Up Tables'!$M$7*'6. Look Up Tables'!$M$8*AM217)</f>
        <v>69.24657145632257</v>
      </c>
      <c r="AO217" s="46"/>
    </row>
    <row r="218" spans="1:41" x14ac:dyDescent="0.25">
      <c r="A218" s="14"/>
      <c r="B218" s="4" t="s">
        <v>236</v>
      </c>
      <c r="C218" s="15"/>
      <c r="D218" s="43" t="s">
        <v>471</v>
      </c>
      <c r="E218" s="44"/>
      <c r="F218" s="43" t="s">
        <v>122</v>
      </c>
      <c r="G218" s="51" t="s">
        <v>114</v>
      </c>
      <c r="H218" s="51" t="s">
        <v>114</v>
      </c>
      <c r="I218" s="51" t="s">
        <v>122</v>
      </c>
      <c r="J218" s="51" t="s">
        <v>114</v>
      </c>
      <c r="K218" s="51" t="s">
        <v>114</v>
      </c>
      <c r="L218" s="44"/>
      <c r="M218" s="43" t="s">
        <v>239</v>
      </c>
      <c r="N218" s="43" t="s">
        <v>248</v>
      </c>
      <c r="O218" s="43" t="s">
        <v>248</v>
      </c>
      <c r="P218" s="44"/>
      <c r="Q218" s="43" t="s">
        <v>258</v>
      </c>
      <c r="R218" s="43" t="s">
        <v>249</v>
      </c>
      <c r="S218" s="43" t="s">
        <v>265</v>
      </c>
      <c r="T218" s="15"/>
      <c r="U218" s="43" t="s">
        <v>260</v>
      </c>
      <c r="V218" s="43" t="s">
        <v>266</v>
      </c>
      <c r="W218" s="43" t="s">
        <v>262</v>
      </c>
      <c r="X218" s="44"/>
      <c r="Y218" s="49">
        <v>1</v>
      </c>
      <c r="Z218" s="49">
        <v>1</v>
      </c>
      <c r="AA218" s="46"/>
      <c r="AB218" s="47">
        <f t="shared" si="18"/>
        <v>3</v>
      </c>
      <c r="AC218" s="47">
        <f>AI218*(AM218*'6. Look Up Tables'!$M$10)</f>
        <v>25.175306506793174</v>
      </c>
      <c r="AD218" s="48"/>
      <c r="AE218" s="47">
        <f>SUM(AN218/VLOOKUP($AE$3,AWHC,2,FALSE)*'6. Look Up Tables'!$M$9*0.001)</f>
        <v>11.551022985469807</v>
      </c>
      <c r="AF218" s="48"/>
      <c r="AG218" s="50">
        <v>10</v>
      </c>
      <c r="AH218" s="50">
        <v>6</v>
      </c>
      <c r="AI218" s="47">
        <f t="shared" si="21"/>
        <v>28.274333882308138</v>
      </c>
      <c r="AJ218" s="47">
        <f t="shared" si="19"/>
        <v>124.51856259754508</v>
      </c>
      <c r="AK218" s="47">
        <f t="shared" si="22"/>
        <v>4.4039432764659772</v>
      </c>
      <c r="AL218" s="47">
        <f t="shared" si="20"/>
        <v>4.5</v>
      </c>
      <c r="AM218" s="47">
        <f t="shared" si="23"/>
        <v>4.4519716382329886</v>
      </c>
      <c r="AN218" s="47">
        <f>SUM(AI218*'6. Look Up Tables'!$M$7*'6. Look Up Tables'!$M$8*AM218)</f>
        <v>98.183695376493361</v>
      </c>
      <c r="AO218" s="46"/>
    </row>
    <row r="219" spans="1:41" x14ac:dyDescent="0.25">
      <c r="A219" s="14"/>
      <c r="B219" s="4" t="s">
        <v>236</v>
      </c>
      <c r="C219" s="15"/>
      <c r="D219" s="43" t="s">
        <v>472</v>
      </c>
      <c r="E219" s="55"/>
      <c r="F219" s="43" t="s">
        <v>122</v>
      </c>
      <c r="G219" s="51" t="s">
        <v>114</v>
      </c>
      <c r="H219" s="51" t="s">
        <v>114</v>
      </c>
      <c r="I219" s="51" t="s">
        <v>122</v>
      </c>
      <c r="J219" s="51" t="s">
        <v>114</v>
      </c>
      <c r="K219" s="51" t="s">
        <v>114</v>
      </c>
      <c r="L219" s="55"/>
      <c r="M219" s="43" t="s">
        <v>256</v>
      </c>
      <c r="N219" s="43" t="s">
        <v>248</v>
      </c>
      <c r="O219" s="43" t="s">
        <v>240</v>
      </c>
      <c r="P219" s="55"/>
      <c r="Q219" s="43" t="s">
        <v>258</v>
      </c>
      <c r="R219" s="43" t="s">
        <v>242</v>
      </c>
      <c r="S219" s="43" t="s">
        <v>265</v>
      </c>
      <c r="T219" s="56"/>
      <c r="U219" s="43" t="s">
        <v>260</v>
      </c>
      <c r="V219" s="43" t="s">
        <v>266</v>
      </c>
      <c r="W219" s="43" t="s">
        <v>262</v>
      </c>
      <c r="X219" s="55"/>
      <c r="Y219" s="49">
        <v>1</v>
      </c>
      <c r="Z219" s="49">
        <v>1</v>
      </c>
      <c r="AA219" s="46"/>
      <c r="AB219" s="47">
        <f t="shared" si="18"/>
        <v>4</v>
      </c>
      <c r="AC219" s="47">
        <f>AI219*(AM219*'6. Look Up Tables'!$M$10)</f>
        <v>40.517297245995721</v>
      </c>
      <c r="AD219" s="48"/>
      <c r="AE219" s="47">
        <f>SUM(AN219/VLOOKUP($AE$3,AWHC,2,FALSE)*'6. Look Up Tables'!$M$9*0.001)</f>
        <v>18.590289324633332</v>
      </c>
      <c r="AF219" s="48"/>
      <c r="AG219" s="50">
        <v>8</v>
      </c>
      <c r="AH219" s="50">
        <v>8</v>
      </c>
      <c r="AI219" s="47">
        <f t="shared" si="21"/>
        <v>50.26548245743669</v>
      </c>
      <c r="AJ219" s="47">
        <f t="shared" si="19"/>
        <v>178.97830140149213</v>
      </c>
      <c r="AK219" s="47">
        <f t="shared" si="22"/>
        <v>3.5606601717798214</v>
      </c>
      <c r="AL219" s="47">
        <f t="shared" si="20"/>
        <v>4.5</v>
      </c>
      <c r="AM219" s="47">
        <f t="shared" si="23"/>
        <v>4.0303300858899105</v>
      </c>
      <c r="AN219" s="47">
        <f>SUM(AI219*'6. Look Up Tables'!$M$7*'6. Look Up Tables'!$M$8*AM219)</f>
        <v>158.01745925938334</v>
      </c>
      <c r="AO219" s="46"/>
    </row>
    <row r="220" spans="1:41" x14ac:dyDescent="0.25">
      <c r="A220" s="14"/>
      <c r="B220" s="4" t="s">
        <v>236</v>
      </c>
      <c r="C220" s="15"/>
      <c r="D220" s="43" t="s">
        <v>473</v>
      </c>
      <c r="E220" s="55"/>
      <c r="F220" s="43" t="s">
        <v>122</v>
      </c>
      <c r="G220" s="51" t="s">
        <v>114</v>
      </c>
      <c r="H220" s="51" t="s">
        <v>114</v>
      </c>
      <c r="I220" s="51" t="s">
        <v>122</v>
      </c>
      <c r="J220" s="51" t="s">
        <v>114</v>
      </c>
      <c r="K220" s="51" t="s">
        <v>114</v>
      </c>
      <c r="L220" s="55"/>
      <c r="M220" s="51" t="s">
        <v>256</v>
      </c>
      <c r="N220" s="51" t="s">
        <v>248</v>
      </c>
      <c r="O220" s="51" t="s">
        <v>240</v>
      </c>
      <c r="P220" s="55"/>
      <c r="Q220" s="51" t="s">
        <v>258</v>
      </c>
      <c r="R220" s="51" t="s">
        <v>242</v>
      </c>
      <c r="S220" s="51" t="s">
        <v>265</v>
      </c>
      <c r="T220" s="56"/>
      <c r="U220" s="51" t="s">
        <v>253</v>
      </c>
      <c r="V220" s="51" t="s">
        <v>261</v>
      </c>
      <c r="W220" s="43" t="s">
        <v>262</v>
      </c>
      <c r="X220" s="55"/>
      <c r="Y220" s="49">
        <v>1</v>
      </c>
      <c r="Z220" s="49">
        <v>1</v>
      </c>
      <c r="AA220" s="46"/>
      <c r="AB220" s="47">
        <f t="shared" si="18"/>
        <v>2</v>
      </c>
      <c r="AC220" s="47">
        <f>AI220*(AM220*'6. Look Up Tables'!$M$10)</f>
        <v>14.238718074783687</v>
      </c>
      <c r="AD220" s="48"/>
      <c r="AE220" s="47">
        <f>SUM(AN220/VLOOKUP($AE$3,AWHC,2,FALSE)*'6. Look Up Tables'!$M$9*0.001)</f>
        <v>6.5330588813713382</v>
      </c>
      <c r="AF220" s="48"/>
      <c r="AG220" s="50">
        <v>8</v>
      </c>
      <c r="AH220" s="50">
        <v>4</v>
      </c>
      <c r="AI220" s="47">
        <f t="shared" si="21"/>
        <v>12.566370614359172</v>
      </c>
      <c r="AJ220" s="47">
        <f t="shared" si="19"/>
        <v>85.838512983220568</v>
      </c>
      <c r="AK220" s="47">
        <f t="shared" si="22"/>
        <v>6.8308118244686948</v>
      </c>
      <c r="AL220" s="47">
        <f t="shared" si="20"/>
        <v>4.5</v>
      </c>
      <c r="AM220" s="47">
        <f t="shared" si="23"/>
        <v>5.6654059122343474</v>
      </c>
      <c r="AN220" s="47">
        <f>SUM(AI220*'6. Look Up Tables'!$M$7*'6. Look Up Tables'!$M$8*AM220)</f>
        <v>55.531000491656378</v>
      </c>
      <c r="AO220" s="46"/>
    </row>
    <row r="221" spans="1:41" x14ac:dyDescent="0.25">
      <c r="A221" s="14"/>
      <c r="B221" s="4" t="s">
        <v>236</v>
      </c>
      <c r="C221" s="15"/>
      <c r="D221" s="43" t="s">
        <v>474</v>
      </c>
      <c r="E221" s="44"/>
      <c r="F221" s="43" t="s">
        <v>122</v>
      </c>
      <c r="G221" s="51" t="s">
        <v>114</v>
      </c>
      <c r="H221" s="51" t="s">
        <v>114</v>
      </c>
      <c r="I221" s="51" t="s">
        <v>122</v>
      </c>
      <c r="J221" s="51" t="s">
        <v>114</v>
      </c>
      <c r="K221" s="51" t="s">
        <v>114</v>
      </c>
      <c r="L221" s="44"/>
      <c r="M221" s="43" t="s">
        <v>239</v>
      </c>
      <c r="N221" s="43" t="s">
        <v>240</v>
      </c>
      <c r="O221" s="43" t="s">
        <v>239</v>
      </c>
      <c r="P221" s="44"/>
      <c r="Q221" s="43" t="s">
        <v>258</v>
      </c>
      <c r="R221" s="43" t="s">
        <v>249</v>
      </c>
      <c r="S221" s="43" t="s">
        <v>265</v>
      </c>
      <c r="T221" s="15"/>
      <c r="U221" s="43" t="s">
        <v>253</v>
      </c>
      <c r="V221" s="43" t="s">
        <v>266</v>
      </c>
      <c r="W221" s="43" t="s">
        <v>262</v>
      </c>
      <c r="X221" s="44"/>
      <c r="Y221" s="49">
        <v>1</v>
      </c>
      <c r="Z221" s="49">
        <v>1</v>
      </c>
      <c r="AA221" s="46"/>
      <c r="AB221" s="47">
        <f t="shared" si="18"/>
        <v>1.5</v>
      </c>
      <c r="AC221" s="47">
        <f>AI221*(AM221*'6. Look Up Tables'!$M$10)</f>
        <v>5.6977449252181485</v>
      </c>
      <c r="AD221" s="48"/>
      <c r="AE221" s="47">
        <f>SUM(AN221/VLOOKUP($AE$3,AWHC,2,FALSE)*'6. Look Up Tables'!$M$9*0.001)</f>
        <v>2.6142594362765617</v>
      </c>
      <c r="AF221" s="48"/>
      <c r="AG221" s="50">
        <v>3</v>
      </c>
      <c r="AH221" s="50">
        <v>3</v>
      </c>
      <c r="AI221" s="47">
        <f t="shared" si="21"/>
        <v>7.0685834705770345</v>
      </c>
      <c r="AJ221" s="47">
        <f t="shared" si="19"/>
        <v>25.168823634584829</v>
      </c>
      <c r="AK221" s="47">
        <f t="shared" si="22"/>
        <v>3.5606601717798214</v>
      </c>
      <c r="AL221" s="47">
        <f t="shared" si="20"/>
        <v>4.5</v>
      </c>
      <c r="AM221" s="47">
        <f t="shared" si="23"/>
        <v>4.0303300858899105</v>
      </c>
      <c r="AN221" s="47">
        <f>SUM(AI221*'6. Look Up Tables'!$M$7*'6. Look Up Tables'!$M$8*AM221)</f>
        <v>22.221205208350778</v>
      </c>
      <c r="AO221" s="46"/>
    </row>
    <row r="222" spans="1:41" x14ac:dyDescent="0.25">
      <c r="A222" s="14"/>
      <c r="B222" s="4" t="s">
        <v>236</v>
      </c>
      <c r="C222" s="15"/>
      <c r="D222" s="43" t="s">
        <v>475</v>
      </c>
      <c r="E222" s="55"/>
      <c r="F222" s="43" t="s">
        <v>122</v>
      </c>
      <c r="G222" s="51" t="s">
        <v>114</v>
      </c>
      <c r="H222" s="51" t="s">
        <v>114</v>
      </c>
      <c r="I222" s="51" t="s">
        <v>122</v>
      </c>
      <c r="J222" s="51" t="s">
        <v>114</v>
      </c>
      <c r="K222" s="51" t="s">
        <v>114</v>
      </c>
      <c r="L222" s="55"/>
      <c r="M222" s="51" t="s">
        <v>256</v>
      </c>
      <c r="N222" s="51" t="s">
        <v>248</v>
      </c>
      <c r="O222" s="51" t="s">
        <v>240</v>
      </c>
      <c r="P222" s="55"/>
      <c r="Q222" s="51" t="s">
        <v>264</v>
      </c>
      <c r="R222" s="51" t="s">
        <v>242</v>
      </c>
      <c r="S222" s="51" t="s">
        <v>265</v>
      </c>
      <c r="T222" s="56"/>
      <c r="U222" s="51" t="s">
        <v>253</v>
      </c>
      <c r="V222" s="51" t="s">
        <v>261</v>
      </c>
      <c r="W222" s="43" t="s">
        <v>262</v>
      </c>
      <c r="X222" s="55"/>
      <c r="Y222" s="49">
        <v>1</v>
      </c>
      <c r="Z222" s="49">
        <v>1</v>
      </c>
      <c r="AA222" s="46"/>
      <c r="AB222" s="47">
        <f t="shared" si="18"/>
        <v>2</v>
      </c>
      <c r="AC222" s="47">
        <f>AI222*(AM222*'6. Look Up Tables'!$M$10)</f>
        <v>10.681415022205298</v>
      </c>
      <c r="AD222" s="48"/>
      <c r="AE222" s="47">
        <f>SUM(AN222/VLOOKUP($AE$3,AWHC,2,FALSE)*'6. Look Up Tables'!$M$9*0.001)</f>
        <v>4.9008845396000771</v>
      </c>
      <c r="AF222" s="48"/>
      <c r="AG222" s="50">
        <v>4</v>
      </c>
      <c r="AH222" s="50">
        <v>4</v>
      </c>
      <c r="AI222" s="47">
        <f t="shared" si="21"/>
        <v>12.566370614359172</v>
      </c>
      <c r="AJ222" s="47">
        <f t="shared" si="19"/>
        <v>50.26548245743669</v>
      </c>
      <c r="AK222" s="47">
        <f t="shared" si="22"/>
        <v>4</v>
      </c>
      <c r="AL222" s="47">
        <f t="shared" si="20"/>
        <v>4.5</v>
      </c>
      <c r="AM222" s="47">
        <f t="shared" si="23"/>
        <v>4.25</v>
      </c>
      <c r="AN222" s="47">
        <f>SUM(AI222*'6. Look Up Tables'!$M$7*'6. Look Up Tables'!$M$8*AM222)</f>
        <v>41.657518586600659</v>
      </c>
      <c r="AO222" s="46"/>
    </row>
    <row r="223" spans="1:41" x14ac:dyDescent="0.25">
      <c r="A223" s="14"/>
      <c r="B223" s="4" t="s">
        <v>236</v>
      </c>
      <c r="C223" s="15"/>
      <c r="D223" s="43" t="s">
        <v>476</v>
      </c>
      <c r="E223" s="44"/>
      <c r="F223" s="43" t="s">
        <v>122</v>
      </c>
      <c r="G223" s="51" t="s">
        <v>114</v>
      </c>
      <c r="H223" s="51" t="s">
        <v>114</v>
      </c>
      <c r="I223" s="51" t="s">
        <v>122</v>
      </c>
      <c r="J223" s="51" t="s">
        <v>114</v>
      </c>
      <c r="K223" s="51" t="s">
        <v>114</v>
      </c>
      <c r="L223" s="44"/>
      <c r="M223" s="43" t="s">
        <v>239</v>
      </c>
      <c r="N223" s="43" t="s">
        <v>240</v>
      </c>
      <c r="O223" s="43" t="s">
        <v>240</v>
      </c>
      <c r="P223" s="44"/>
      <c r="Q223" s="43" t="s">
        <v>258</v>
      </c>
      <c r="R223" s="51" t="s">
        <v>386</v>
      </c>
      <c r="S223" s="43" t="s">
        <v>265</v>
      </c>
      <c r="T223" s="15"/>
      <c r="U223" s="43" t="s">
        <v>253</v>
      </c>
      <c r="V223" s="43" t="s">
        <v>266</v>
      </c>
      <c r="W223" s="43" t="s">
        <v>262</v>
      </c>
      <c r="X223" s="44"/>
      <c r="Y223" s="49">
        <v>1</v>
      </c>
      <c r="Z223" s="49">
        <v>1</v>
      </c>
      <c r="AA223" s="46"/>
      <c r="AB223" s="47">
        <f t="shared" si="18"/>
        <v>2</v>
      </c>
      <c r="AC223" s="47">
        <f>AI223*(AM223*'6. Look Up Tables'!$M$10)</f>
        <v>10.90390384936364</v>
      </c>
      <c r="AD223" s="48"/>
      <c r="AE223" s="47">
        <f>SUM(AN223/VLOOKUP($AE$3,AWHC,2,FALSE)*'6. Look Up Tables'!$M$9*0.001)</f>
        <v>5.002967648531552</v>
      </c>
      <c r="AF223" s="48"/>
      <c r="AG223" s="50">
        <v>6</v>
      </c>
      <c r="AH223" s="50">
        <v>4</v>
      </c>
      <c r="AI223" s="47">
        <f t="shared" si="21"/>
        <v>12.566370614359172</v>
      </c>
      <c r="AJ223" s="47">
        <f t="shared" si="19"/>
        <v>52.490370729020107</v>
      </c>
      <c r="AK223" s="47">
        <f t="shared" si="22"/>
        <v>4.1770509831248424</v>
      </c>
      <c r="AL223" s="47">
        <f t="shared" si="20"/>
        <v>4.5</v>
      </c>
      <c r="AM223" s="47">
        <f t="shared" si="23"/>
        <v>4.3385254915624216</v>
      </c>
      <c r="AN223" s="47">
        <f>SUM(AI223*'6. Look Up Tables'!$M$7*'6. Look Up Tables'!$M$8*AM223)</f>
        <v>42.525225012518199</v>
      </c>
      <c r="AO223" s="46"/>
    </row>
    <row r="224" spans="1:41" x14ac:dyDescent="0.25">
      <c r="A224" s="14"/>
      <c r="B224" s="4" t="s">
        <v>236</v>
      </c>
      <c r="C224" s="15"/>
      <c r="D224" s="43" t="s">
        <v>477</v>
      </c>
      <c r="E224" s="44"/>
      <c r="F224" s="43" t="s">
        <v>122</v>
      </c>
      <c r="G224" s="51" t="s">
        <v>114</v>
      </c>
      <c r="H224" s="51" t="s">
        <v>114</v>
      </c>
      <c r="I224" s="51" t="s">
        <v>122</v>
      </c>
      <c r="J224" s="51" t="s">
        <v>114</v>
      </c>
      <c r="K224" s="51" t="s">
        <v>114</v>
      </c>
      <c r="L224" s="44"/>
      <c r="M224" s="43" t="s">
        <v>239</v>
      </c>
      <c r="N224" s="43" t="s">
        <v>240</v>
      </c>
      <c r="O224" s="43" t="s">
        <v>240</v>
      </c>
      <c r="P224" s="44"/>
      <c r="Q224" s="43" t="s">
        <v>258</v>
      </c>
      <c r="R224" s="43" t="s">
        <v>386</v>
      </c>
      <c r="S224" s="43" t="s">
        <v>265</v>
      </c>
      <c r="T224" s="15"/>
      <c r="U224" s="43" t="s">
        <v>260</v>
      </c>
      <c r="V224" s="43" t="s">
        <v>266</v>
      </c>
      <c r="W224" s="43" t="s">
        <v>262</v>
      </c>
      <c r="X224" s="44"/>
      <c r="Y224" s="49">
        <v>1</v>
      </c>
      <c r="Z224" s="49">
        <v>1</v>
      </c>
      <c r="AA224" s="46"/>
      <c r="AB224" s="47">
        <f t="shared" si="18"/>
        <v>2</v>
      </c>
      <c r="AC224" s="47">
        <f>AI224*(AM224*'6. Look Up Tables'!$M$10)</f>
        <v>10.90390384936364</v>
      </c>
      <c r="AD224" s="48"/>
      <c r="AE224" s="47">
        <f>SUM(AN224/VLOOKUP($AE$3,AWHC,2,FALSE)*'6. Look Up Tables'!$M$9*0.001)</f>
        <v>5.002967648531552</v>
      </c>
      <c r="AF224" s="48"/>
      <c r="AG224" s="50">
        <v>6</v>
      </c>
      <c r="AH224" s="50">
        <v>4</v>
      </c>
      <c r="AI224" s="47">
        <f t="shared" si="21"/>
        <v>12.566370614359172</v>
      </c>
      <c r="AJ224" s="47">
        <f t="shared" si="19"/>
        <v>52.490370729020107</v>
      </c>
      <c r="AK224" s="47">
        <f t="shared" si="22"/>
        <v>4.1770509831248424</v>
      </c>
      <c r="AL224" s="47">
        <f t="shared" si="20"/>
        <v>4.5</v>
      </c>
      <c r="AM224" s="47">
        <f t="shared" si="23"/>
        <v>4.3385254915624216</v>
      </c>
      <c r="AN224" s="47">
        <f>SUM(AI224*'6. Look Up Tables'!$M$7*'6. Look Up Tables'!$M$8*AM224)</f>
        <v>42.525225012518199</v>
      </c>
      <c r="AO224" s="46"/>
    </row>
    <row r="225" spans="1:41" x14ac:dyDescent="0.25">
      <c r="A225" s="14"/>
      <c r="B225" s="4" t="s">
        <v>236</v>
      </c>
      <c r="C225" s="15"/>
      <c r="D225" s="43" t="s">
        <v>478</v>
      </c>
      <c r="E225" s="55"/>
      <c r="F225" s="43" t="s">
        <v>122</v>
      </c>
      <c r="G225" s="51" t="s">
        <v>114</v>
      </c>
      <c r="H225" s="51" t="s">
        <v>114</v>
      </c>
      <c r="I225" s="51" t="s">
        <v>122</v>
      </c>
      <c r="J225" s="51" t="s">
        <v>114</v>
      </c>
      <c r="K225" s="51" t="s">
        <v>114</v>
      </c>
      <c r="L225" s="55"/>
      <c r="M225" s="51" t="s">
        <v>256</v>
      </c>
      <c r="N225" s="51" t="s">
        <v>248</v>
      </c>
      <c r="O225" s="51" t="s">
        <v>240</v>
      </c>
      <c r="P225" s="55"/>
      <c r="Q225" s="51" t="s">
        <v>264</v>
      </c>
      <c r="R225" s="51" t="s">
        <v>242</v>
      </c>
      <c r="S225" s="51" t="s">
        <v>265</v>
      </c>
      <c r="T225" s="56"/>
      <c r="U225" s="51" t="s">
        <v>260</v>
      </c>
      <c r="V225" s="51" t="s">
        <v>245</v>
      </c>
      <c r="W225" s="43" t="s">
        <v>262</v>
      </c>
      <c r="X225" s="55"/>
      <c r="Y225" s="49">
        <v>1</v>
      </c>
      <c r="Z225" s="49">
        <v>1</v>
      </c>
      <c r="AA225" s="46"/>
      <c r="AB225" s="47">
        <f t="shared" si="18"/>
        <v>3</v>
      </c>
      <c r="AC225" s="47">
        <f>AI225*(AM225*'6. Look Up Tables'!$M$10)</f>
        <v>25.390640704155203</v>
      </c>
      <c r="AD225" s="48"/>
      <c r="AE225" s="47">
        <f>SUM(AN225/VLOOKUP($AE$3,AWHC,2,FALSE)*'6. Look Up Tables'!$M$9*0.001)</f>
        <v>11.649823381906502</v>
      </c>
      <c r="AF225" s="48"/>
      <c r="AG225" s="50">
        <v>10</v>
      </c>
      <c r="AH225" s="50">
        <v>6</v>
      </c>
      <c r="AI225" s="47">
        <f t="shared" si="21"/>
        <v>28.274333882308138</v>
      </c>
      <c r="AJ225" s="47">
        <f t="shared" si="19"/>
        <v>126.6719045711654</v>
      </c>
      <c r="AK225" s="47">
        <f t="shared" si="22"/>
        <v>4.4801021696368499</v>
      </c>
      <c r="AL225" s="47">
        <f t="shared" si="20"/>
        <v>4.5</v>
      </c>
      <c r="AM225" s="47">
        <f t="shared" si="23"/>
        <v>4.4900510848184254</v>
      </c>
      <c r="AN225" s="47">
        <f>SUM(AI225*'6. Look Up Tables'!$M$7*'6. Look Up Tables'!$M$8*AM225)</f>
        <v>99.023498746205291</v>
      </c>
      <c r="AO225" s="46"/>
    </row>
    <row r="226" spans="1:41" x14ac:dyDescent="0.25">
      <c r="A226" s="14"/>
      <c r="B226" s="4" t="s">
        <v>270</v>
      </c>
      <c r="C226" s="15"/>
      <c r="D226" s="43" t="s">
        <v>479</v>
      </c>
      <c r="E226" s="55"/>
      <c r="F226" s="43" t="s">
        <v>122</v>
      </c>
      <c r="G226" s="51" t="s">
        <v>114</v>
      </c>
      <c r="H226" s="51" t="s">
        <v>114</v>
      </c>
      <c r="I226" s="51" t="s">
        <v>122</v>
      </c>
      <c r="J226" s="51" t="s">
        <v>114</v>
      </c>
      <c r="K226" s="51" t="s">
        <v>114</v>
      </c>
      <c r="L226" s="44"/>
      <c r="M226" s="43" t="s">
        <v>256</v>
      </c>
      <c r="N226" s="43" t="s">
        <v>248</v>
      </c>
      <c r="O226" s="43" t="s">
        <v>240</v>
      </c>
      <c r="P226" s="44"/>
      <c r="Q226" s="43" t="s">
        <v>258</v>
      </c>
      <c r="R226" s="43" t="s">
        <v>249</v>
      </c>
      <c r="S226" s="43" t="s">
        <v>265</v>
      </c>
      <c r="T226" s="56"/>
      <c r="U226" s="43" t="s">
        <v>253</v>
      </c>
      <c r="V226" s="43" t="s">
        <v>266</v>
      </c>
      <c r="W226" s="43" t="s">
        <v>262</v>
      </c>
      <c r="X226" s="44"/>
      <c r="Y226" s="49">
        <v>1</v>
      </c>
      <c r="Z226" s="49">
        <v>4</v>
      </c>
      <c r="AA226" s="46"/>
      <c r="AB226" s="47">
        <f t="shared" si="18"/>
        <v>1.5</v>
      </c>
      <c r="AC226" s="47">
        <f>AI226*(AM226*'6. Look Up Tables'!$M$10)</f>
        <v>6.9628647202574019</v>
      </c>
      <c r="AD226" s="48"/>
      <c r="AE226" s="47">
        <f>SUM(AN226/VLOOKUP($AE$3,AWHC,2,FALSE)*'6. Look Up Tables'!$M$9*0.001)</f>
        <v>3.1947261657651609</v>
      </c>
      <c r="AF226" s="48"/>
      <c r="AG226" s="50">
        <v>7</v>
      </c>
      <c r="AH226" s="50">
        <v>3</v>
      </c>
      <c r="AI226" s="47">
        <f t="shared" si="21"/>
        <v>7.0685834705770345</v>
      </c>
      <c r="AJ226" s="47">
        <f t="shared" si="19"/>
        <v>37.820021584977361</v>
      </c>
      <c r="AK226" s="47">
        <f t="shared" si="22"/>
        <v>5.3504385627478452</v>
      </c>
      <c r="AL226" s="47">
        <f t="shared" si="20"/>
        <v>4.5</v>
      </c>
      <c r="AM226" s="47">
        <f t="shared" si="23"/>
        <v>4.9252192813739226</v>
      </c>
      <c r="AN226" s="47">
        <f>SUM(AI226*'6. Look Up Tables'!$M$7*'6. Look Up Tables'!$M$8*AM226)</f>
        <v>27.155172409003868</v>
      </c>
      <c r="AO226" s="46"/>
    </row>
    <row r="227" spans="1:41" x14ac:dyDescent="0.25">
      <c r="A227" s="14"/>
      <c r="B227" s="4" t="s">
        <v>236</v>
      </c>
      <c r="C227" s="15"/>
      <c r="D227" s="43" t="s">
        <v>480</v>
      </c>
      <c r="E227" s="44"/>
      <c r="F227" s="43" t="s">
        <v>122</v>
      </c>
      <c r="G227" s="51" t="s">
        <v>114</v>
      </c>
      <c r="H227" s="51" t="s">
        <v>114</v>
      </c>
      <c r="I227" s="51" t="s">
        <v>122</v>
      </c>
      <c r="J227" s="51" t="s">
        <v>114</v>
      </c>
      <c r="K227" s="51" t="s">
        <v>114</v>
      </c>
      <c r="L227" s="44"/>
      <c r="M227" s="43" t="s">
        <v>256</v>
      </c>
      <c r="N227" s="43" t="s">
        <v>248</v>
      </c>
      <c r="O227" s="43" t="s">
        <v>240</v>
      </c>
      <c r="P227" s="44"/>
      <c r="Q227" s="43" t="s">
        <v>258</v>
      </c>
      <c r="R227" s="43" t="s">
        <v>249</v>
      </c>
      <c r="S227" s="43" t="s">
        <v>265</v>
      </c>
      <c r="T227" s="15"/>
      <c r="U227" s="43" t="s">
        <v>260</v>
      </c>
      <c r="V227" s="43" t="s">
        <v>266</v>
      </c>
      <c r="W227" s="43" t="s">
        <v>262</v>
      </c>
      <c r="X227" s="44"/>
      <c r="Y227" s="49">
        <v>1</v>
      </c>
      <c r="Z227" s="49">
        <v>4</v>
      </c>
      <c r="AA227" s="46"/>
      <c r="AB227" s="47">
        <f t="shared" si="18"/>
        <v>3.5</v>
      </c>
      <c r="AC227" s="47">
        <f>AI227*(AM227*'6. Look Up Tables'!$M$10)</f>
        <v>31.640488349857257</v>
      </c>
      <c r="AD227" s="48"/>
      <c r="AE227" s="47">
        <f>SUM(AN227/VLOOKUP($AE$3,AWHC,2,FALSE)*'6. Look Up Tables'!$M$9*0.001)</f>
        <v>14.51740053699333</v>
      </c>
      <c r="AF227" s="48"/>
      <c r="AG227" s="50">
        <v>8</v>
      </c>
      <c r="AH227" s="50">
        <v>7</v>
      </c>
      <c r="AI227" s="47">
        <f t="shared" si="21"/>
        <v>38.484510006474963</v>
      </c>
      <c r="AJ227" s="47">
        <f t="shared" si="19"/>
        <v>143.22458846943522</v>
      </c>
      <c r="AK227" s="47">
        <f t="shared" si="22"/>
        <v>3.7216165268919337</v>
      </c>
      <c r="AL227" s="47">
        <f t="shared" si="20"/>
        <v>4.5</v>
      </c>
      <c r="AM227" s="47">
        <f t="shared" si="23"/>
        <v>4.1108082634459668</v>
      </c>
      <c r="AN227" s="47">
        <f>SUM(AI227*'6. Look Up Tables'!$M$7*'6. Look Up Tables'!$M$8*AM227)</f>
        <v>123.39790456444331</v>
      </c>
      <c r="AO227" s="46"/>
    </row>
    <row r="228" spans="1:41" x14ac:dyDescent="0.25">
      <c r="A228" s="14"/>
      <c r="B228" s="4" t="s">
        <v>236</v>
      </c>
      <c r="C228" s="15"/>
      <c r="D228" s="43" t="s">
        <v>481</v>
      </c>
      <c r="E228" s="44"/>
      <c r="F228" s="43" t="s">
        <v>122</v>
      </c>
      <c r="G228" s="51" t="s">
        <v>114</v>
      </c>
      <c r="H228" s="51" t="s">
        <v>114</v>
      </c>
      <c r="I228" s="51" t="s">
        <v>122</v>
      </c>
      <c r="J228" s="51" t="s">
        <v>114</v>
      </c>
      <c r="K228" s="51" t="s">
        <v>114</v>
      </c>
      <c r="L228" s="44"/>
      <c r="M228" s="51" t="s">
        <v>256</v>
      </c>
      <c r="N228" s="51" t="s">
        <v>248</v>
      </c>
      <c r="O228" s="51" t="s">
        <v>240</v>
      </c>
      <c r="P228" s="44"/>
      <c r="Q228" s="51" t="s">
        <v>264</v>
      </c>
      <c r="R228" s="51" t="s">
        <v>249</v>
      </c>
      <c r="S228" s="51" t="s">
        <v>265</v>
      </c>
      <c r="T228" s="15"/>
      <c r="U228" s="51" t="s">
        <v>253</v>
      </c>
      <c r="V228" s="51" t="s">
        <v>266</v>
      </c>
      <c r="W228" s="43" t="s">
        <v>262</v>
      </c>
      <c r="X228" s="44"/>
      <c r="Y228" s="49">
        <v>1</v>
      </c>
      <c r="Z228" s="49">
        <v>4</v>
      </c>
      <c r="AA228" s="46"/>
      <c r="AB228" s="47">
        <f t="shared" si="18"/>
        <v>2.5</v>
      </c>
      <c r="AC228" s="47">
        <f>AI228*(AM228*'6. Look Up Tables'!$M$10)</f>
        <v>17.30321865292089</v>
      </c>
      <c r="AD228" s="48"/>
      <c r="AE228" s="47">
        <f>SUM(AN228/VLOOKUP($AE$3,AWHC,2,FALSE)*'6. Look Up Tables'!$M$9*0.001)</f>
        <v>7.9391238525166417</v>
      </c>
      <c r="AF228" s="48"/>
      <c r="AG228" s="50">
        <v>8</v>
      </c>
      <c r="AH228" s="50">
        <v>5</v>
      </c>
      <c r="AI228" s="47">
        <f t="shared" si="21"/>
        <v>19.634954084936208</v>
      </c>
      <c r="AJ228" s="47">
        <f t="shared" si="19"/>
        <v>84.674893146995927</v>
      </c>
      <c r="AK228" s="47">
        <f t="shared" si="22"/>
        <v>4.312456896039186</v>
      </c>
      <c r="AL228" s="47">
        <f t="shared" si="20"/>
        <v>4.5</v>
      </c>
      <c r="AM228" s="47">
        <f t="shared" si="23"/>
        <v>4.4062284480195935</v>
      </c>
      <c r="AN228" s="47">
        <f>SUM(AI228*'6. Look Up Tables'!$M$7*'6. Look Up Tables'!$M$8*AM228)</f>
        <v>67.482552746391463</v>
      </c>
      <c r="AO228" s="46"/>
    </row>
    <row r="229" spans="1:41" x14ac:dyDescent="0.25">
      <c r="A229" s="14"/>
      <c r="B229" s="4" t="s">
        <v>268</v>
      </c>
      <c r="C229" s="15"/>
      <c r="D229" s="43" t="s">
        <v>482</v>
      </c>
      <c r="E229" s="44"/>
      <c r="F229" s="43" t="s">
        <v>122</v>
      </c>
      <c r="G229" s="51" t="s">
        <v>114</v>
      </c>
      <c r="H229" s="51" t="s">
        <v>114</v>
      </c>
      <c r="I229" s="51" t="s">
        <v>122</v>
      </c>
      <c r="J229" s="51" t="s">
        <v>114</v>
      </c>
      <c r="K229" s="51" t="s">
        <v>114</v>
      </c>
      <c r="L229" s="44"/>
      <c r="M229" s="51" t="s">
        <v>256</v>
      </c>
      <c r="N229" s="51" t="s">
        <v>248</v>
      </c>
      <c r="O229" s="51" t="s">
        <v>240</v>
      </c>
      <c r="P229" s="44"/>
      <c r="Q229" s="51" t="s">
        <v>264</v>
      </c>
      <c r="R229" s="51" t="s">
        <v>249</v>
      </c>
      <c r="S229" s="51" t="s">
        <v>265</v>
      </c>
      <c r="T229" s="15"/>
      <c r="U229" s="51" t="s">
        <v>253</v>
      </c>
      <c r="V229" s="51" t="s">
        <v>245</v>
      </c>
      <c r="W229" s="43" t="s">
        <v>262</v>
      </c>
      <c r="X229" s="44"/>
      <c r="Y229" s="49">
        <v>1</v>
      </c>
      <c r="Z229" s="49">
        <v>4</v>
      </c>
      <c r="AA229" s="46"/>
      <c r="AB229" s="47">
        <f t="shared" si="18"/>
        <v>2</v>
      </c>
      <c r="AC229" s="47">
        <f>AI229*(AM229*'6. Look Up Tables'!$M$10)</f>
        <v>10.295102677190354</v>
      </c>
      <c r="AD229" s="48"/>
      <c r="AE229" s="47">
        <f>SUM(AN229/VLOOKUP($AE$3,AWHC,2,FALSE)*'6. Look Up Tables'!$M$9*0.001)</f>
        <v>4.7236353460049862</v>
      </c>
      <c r="AF229" s="48"/>
      <c r="AG229" s="50">
        <v>5</v>
      </c>
      <c r="AH229" s="50">
        <v>4</v>
      </c>
      <c r="AI229" s="47">
        <f t="shared" si="21"/>
        <v>12.566370614359172</v>
      </c>
      <c r="AJ229" s="47">
        <f t="shared" si="19"/>
        <v>46.402359007287274</v>
      </c>
      <c r="AK229" s="47">
        <f t="shared" si="22"/>
        <v>3.6925824035672514</v>
      </c>
      <c r="AL229" s="47">
        <f t="shared" si="20"/>
        <v>4.5</v>
      </c>
      <c r="AM229" s="47">
        <f t="shared" si="23"/>
        <v>4.0962912017836253</v>
      </c>
      <c r="AN229" s="47">
        <f>SUM(AI229*'6. Look Up Tables'!$M$7*'6. Look Up Tables'!$M$8*AM229)</f>
        <v>40.150900441042381</v>
      </c>
      <c r="AO229" s="46"/>
    </row>
    <row r="230" spans="1:41" x14ac:dyDescent="0.25">
      <c r="A230" s="14"/>
      <c r="B230" s="4" t="s">
        <v>270</v>
      </c>
      <c r="C230" s="15"/>
      <c r="D230" s="43" t="s">
        <v>483</v>
      </c>
      <c r="E230" s="44"/>
      <c r="F230" s="43" t="s">
        <v>122</v>
      </c>
      <c r="G230" s="51" t="s">
        <v>114</v>
      </c>
      <c r="H230" s="51" t="s">
        <v>114</v>
      </c>
      <c r="I230" s="51" t="s">
        <v>122</v>
      </c>
      <c r="J230" s="51" t="s">
        <v>114</v>
      </c>
      <c r="K230" s="51" t="s">
        <v>114</v>
      </c>
      <c r="L230" s="44"/>
      <c r="M230" s="51" t="s">
        <v>256</v>
      </c>
      <c r="N230" s="51" t="s">
        <v>248</v>
      </c>
      <c r="O230" s="51" t="s">
        <v>240</v>
      </c>
      <c r="P230" s="44"/>
      <c r="Q230" s="51" t="s">
        <v>264</v>
      </c>
      <c r="R230" s="51" t="s">
        <v>249</v>
      </c>
      <c r="S230" s="51" t="s">
        <v>265</v>
      </c>
      <c r="T230" s="15"/>
      <c r="U230" s="51" t="s">
        <v>253</v>
      </c>
      <c r="V230" s="51" t="s">
        <v>266</v>
      </c>
      <c r="W230" s="43" t="s">
        <v>262</v>
      </c>
      <c r="X230" s="44"/>
      <c r="Y230" s="49">
        <v>1</v>
      </c>
      <c r="Z230" s="49">
        <v>4</v>
      </c>
      <c r="AA230" s="46"/>
      <c r="AB230" s="47">
        <f t="shared" si="18"/>
        <v>2</v>
      </c>
      <c r="AC230" s="47">
        <f>AI230*(AM230*'6. Look Up Tables'!$M$10)</f>
        <v>10.495535439922268</v>
      </c>
      <c r="AD230" s="48"/>
      <c r="AE230" s="47">
        <f>SUM(AN230/VLOOKUP($AE$3,AWHC,2,FALSE)*'6. Look Up Tables'!$M$9*0.001)</f>
        <v>4.8155986136113942</v>
      </c>
      <c r="AF230" s="48"/>
      <c r="AG230" s="50">
        <v>5</v>
      </c>
      <c r="AH230" s="50">
        <v>4</v>
      </c>
      <c r="AI230" s="47">
        <f t="shared" si="21"/>
        <v>12.566370614359172</v>
      </c>
      <c r="AJ230" s="47">
        <f t="shared" si="19"/>
        <v>48.406686634606395</v>
      </c>
      <c r="AK230" s="47">
        <f t="shared" si="22"/>
        <v>3.8520817282989959</v>
      </c>
      <c r="AL230" s="47">
        <f t="shared" si="20"/>
        <v>4.5</v>
      </c>
      <c r="AM230" s="47">
        <f t="shared" si="23"/>
        <v>4.1760408641494982</v>
      </c>
      <c r="AN230" s="47">
        <f>SUM(AI230*'6. Look Up Tables'!$M$7*'6. Look Up Tables'!$M$8*AM230)</f>
        <v>40.932588215696853</v>
      </c>
      <c r="AO230" s="46"/>
    </row>
    <row r="231" spans="1:41" x14ac:dyDescent="0.25">
      <c r="A231" s="14"/>
      <c r="B231" s="4" t="s">
        <v>268</v>
      </c>
      <c r="C231" s="15"/>
      <c r="D231" s="43" t="s">
        <v>484</v>
      </c>
      <c r="E231" s="44"/>
      <c r="F231" s="43" t="s">
        <v>122</v>
      </c>
      <c r="G231" s="51" t="s">
        <v>114</v>
      </c>
      <c r="H231" s="51" t="s">
        <v>114</v>
      </c>
      <c r="I231" s="51" t="s">
        <v>122</v>
      </c>
      <c r="J231" s="51" t="s">
        <v>114</v>
      </c>
      <c r="K231" s="51" t="s">
        <v>114</v>
      </c>
      <c r="L231" s="44"/>
      <c r="M231" s="51" t="s">
        <v>256</v>
      </c>
      <c r="N231" s="51" t="s">
        <v>248</v>
      </c>
      <c r="O231" s="51" t="s">
        <v>240</v>
      </c>
      <c r="P231" s="44"/>
      <c r="Q231" s="51" t="s">
        <v>264</v>
      </c>
      <c r="R231" s="51" t="s">
        <v>249</v>
      </c>
      <c r="S231" s="51" t="s">
        <v>265</v>
      </c>
      <c r="T231" s="15"/>
      <c r="U231" s="51" t="s">
        <v>253</v>
      </c>
      <c r="V231" s="51" t="s">
        <v>266</v>
      </c>
      <c r="W231" s="43" t="s">
        <v>262</v>
      </c>
      <c r="X231" s="44"/>
      <c r="Y231" s="49">
        <v>1</v>
      </c>
      <c r="Z231" s="49">
        <v>4</v>
      </c>
      <c r="AA231" s="46"/>
      <c r="AB231" s="47">
        <f t="shared" si="18"/>
        <v>2</v>
      </c>
      <c r="AC231" s="47">
        <f>AI231*(AM231*'6. Look Up Tables'!$M$10)</f>
        <v>10.90390384936364</v>
      </c>
      <c r="AD231" s="48"/>
      <c r="AE231" s="47">
        <f>SUM(AN231/VLOOKUP($AE$3,AWHC,2,FALSE)*'6. Look Up Tables'!$M$9*0.001)</f>
        <v>5.002967648531552</v>
      </c>
      <c r="AF231" s="48"/>
      <c r="AG231" s="50">
        <v>6</v>
      </c>
      <c r="AH231" s="50">
        <v>4</v>
      </c>
      <c r="AI231" s="47">
        <f t="shared" si="21"/>
        <v>12.566370614359172</v>
      </c>
      <c r="AJ231" s="47">
        <f t="shared" si="19"/>
        <v>52.490370729020107</v>
      </c>
      <c r="AK231" s="47">
        <f t="shared" si="22"/>
        <v>4.1770509831248424</v>
      </c>
      <c r="AL231" s="47">
        <f t="shared" si="20"/>
        <v>4.5</v>
      </c>
      <c r="AM231" s="47">
        <f t="shared" si="23"/>
        <v>4.3385254915624216</v>
      </c>
      <c r="AN231" s="47">
        <f>SUM(AI231*'6. Look Up Tables'!$M$7*'6. Look Up Tables'!$M$8*AM231)</f>
        <v>42.525225012518199</v>
      </c>
      <c r="AO231" s="46"/>
    </row>
    <row r="232" spans="1:41" x14ac:dyDescent="0.25">
      <c r="A232" s="14"/>
      <c r="B232" s="4" t="s">
        <v>236</v>
      </c>
      <c r="C232" s="15"/>
      <c r="D232" s="43" t="s">
        <v>485</v>
      </c>
      <c r="E232" s="44"/>
      <c r="F232" s="43" t="s">
        <v>122</v>
      </c>
      <c r="G232" s="51" t="s">
        <v>114</v>
      </c>
      <c r="H232" s="51" t="s">
        <v>114</v>
      </c>
      <c r="I232" s="51" t="s">
        <v>122</v>
      </c>
      <c r="J232" s="51" t="s">
        <v>114</v>
      </c>
      <c r="K232" s="51" t="s">
        <v>114</v>
      </c>
      <c r="L232" s="44"/>
      <c r="M232" s="43" t="s">
        <v>256</v>
      </c>
      <c r="N232" s="43" t="s">
        <v>248</v>
      </c>
      <c r="O232" s="43" t="s">
        <v>240</v>
      </c>
      <c r="P232" s="44"/>
      <c r="Q232" s="43" t="s">
        <v>264</v>
      </c>
      <c r="R232" s="43" t="s">
        <v>249</v>
      </c>
      <c r="S232" s="43" t="s">
        <v>265</v>
      </c>
      <c r="T232" s="15"/>
      <c r="U232" s="43" t="s">
        <v>253</v>
      </c>
      <c r="V232" s="43" t="s">
        <v>297</v>
      </c>
      <c r="W232" s="43" t="s">
        <v>262</v>
      </c>
      <c r="X232" s="44"/>
      <c r="Y232" s="49">
        <v>1</v>
      </c>
      <c r="Z232" s="49">
        <v>4</v>
      </c>
      <c r="AA232" s="46"/>
      <c r="AB232" s="47">
        <f t="shared" si="18"/>
        <v>2</v>
      </c>
      <c r="AC232" s="47">
        <f>AI232*(AM232*'6. Look Up Tables'!$M$10)</f>
        <v>11.334158559521031</v>
      </c>
      <c r="AD232" s="48"/>
      <c r="AE232" s="47">
        <f>SUM(AN232/VLOOKUP($AE$3,AWHC,2,FALSE)*'6. Look Up Tables'!$M$9*0.001)</f>
        <v>5.2003786331920026</v>
      </c>
      <c r="AF232" s="48"/>
      <c r="AG232" s="50">
        <v>7</v>
      </c>
      <c r="AH232" s="50">
        <v>4</v>
      </c>
      <c r="AI232" s="47">
        <f t="shared" si="21"/>
        <v>12.566370614359172</v>
      </c>
      <c r="AJ232" s="47">
        <f t="shared" si="19"/>
        <v>56.792917830594007</v>
      </c>
      <c r="AK232" s="47">
        <f t="shared" si="22"/>
        <v>4.5194368026754388</v>
      </c>
      <c r="AL232" s="47">
        <f t="shared" si="20"/>
        <v>4.5</v>
      </c>
      <c r="AM232" s="47">
        <f t="shared" si="23"/>
        <v>4.5097184013377198</v>
      </c>
      <c r="AN232" s="47">
        <f>SUM(AI232*'6. Look Up Tables'!$M$7*'6. Look Up Tables'!$M$8*AM232)</f>
        <v>44.203218382132022</v>
      </c>
      <c r="AO232" s="46"/>
    </row>
    <row r="233" spans="1:41" x14ac:dyDescent="0.25">
      <c r="A233" s="14"/>
      <c r="B233" s="4" t="s">
        <v>268</v>
      </c>
      <c r="C233" s="15"/>
      <c r="D233" s="43" t="s">
        <v>486</v>
      </c>
      <c r="E233" s="44"/>
      <c r="F233" s="43" t="s">
        <v>122</v>
      </c>
      <c r="G233" s="51" t="s">
        <v>114</v>
      </c>
      <c r="H233" s="51" t="s">
        <v>114</v>
      </c>
      <c r="I233" s="51" t="s">
        <v>122</v>
      </c>
      <c r="J233" s="51" t="s">
        <v>114</v>
      </c>
      <c r="K233" s="51" t="s">
        <v>114</v>
      </c>
      <c r="L233" s="44"/>
      <c r="M233" s="43" t="s">
        <v>256</v>
      </c>
      <c r="N233" s="43" t="s">
        <v>248</v>
      </c>
      <c r="O233" s="43" t="s">
        <v>240</v>
      </c>
      <c r="P233" s="44"/>
      <c r="Q233" s="43" t="s">
        <v>264</v>
      </c>
      <c r="R233" s="43" t="s">
        <v>249</v>
      </c>
      <c r="S233" s="43" t="s">
        <v>265</v>
      </c>
      <c r="T233" s="15"/>
      <c r="U233" s="43" t="s">
        <v>253</v>
      </c>
      <c r="V233" s="43" t="s">
        <v>261</v>
      </c>
      <c r="W233" s="43" t="s">
        <v>262</v>
      </c>
      <c r="X233" s="44"/>
      <c r="Y233" s="49">
        <v>1</v>
      </c>
      <c r="Z233" s="49">
        <v>4</v>
      </c>
      <c r="AA233" s="46"/>
      <c r="AB233" s="47">
        <f t="shared" si="18"/>
        <v>2</v>
      </c>
      <c r="AC233" s="47">
        <f>AI233*(AM233*'6. Look Up Tables'!$M$10)</f>
        <v>12.420781614576827</v>
      </c>
      <c r="AD233" s="48"/>
      <c r="AE233" s="47">
        <f>SUM(AN233/VLOOKUP($AE$3,AWHC,2,FALSE)*'6. Look Up Tables'!$M$9*0.001)</f>
        <v>5.6989468584528966</v>
      </c>
      <c r="AF233" s="48"/>
      <c r="AG233" s="50">
        <v>6</v>
      </c>
      <c r="AH233" s="50">
        <v>4</v>
      </c>
      <c r="AI233" s="47">
        <f t="shared" si="21"/>
        <v>12.566370614359172</v>
      </c>
      <c r="AJ233" s="47">
        <f t="shared" si="19"/>
        <v>67.659148381151994</v>
      </c>
      <c r="AK233" s="47">
        <f t="shared" si="22"/>
        <v>5.3841439551241743</v>
      </c>
      <c r="AL233" s="47">
        <f t="shared" si="20"/>
        <v>4.5</v>
      </c>
      <c r="AM233" s="47">
        <f t="shared" si="23"/>
        <v>4.9420719775620867</v>
      </c>
      <c r="AN233" s="47">
        <f>SUM(AI233*'6. Look Up Tables'!$M$7*'6. Look Up Tables'!$M$8*AM233)</f>
        <v>48.44104829684963</v>
      </c>
      <c r="AO233" s="46"/>
    </row>
    <row r="234" spans="1:41" x14ac:dyDescent="0.25">
      <c r="A234" s="14"/>
      <c r="B234" s="4" t="s">
        <v>270</v>
      </c>
      <c r="C234" s="15"/>
      <c r="D234" s="43" t="s">
        <v>487</v>
      </c>
      <c r="E234" s="44"/>
      <c r="F234" s="43" t="s">
        <v>122</v>
      </c>
      <c r="G234" s="51" t="s">
        <v>114</v>
      </c>
      <c r="H234" s="51" t="s">
        <v>114</v>
      </c>
      <c r="I234" s="51" t="s">
        <v>122</v>
      </c>
      <c r="J234" s="51" t="s">
        <v>114</v>
      </c>
      <c r="K234" s="51" t="s">
        <v>114</v>
      </c>
      <c r="L234" s="44"/>
      <c r="M234" s="43" t="s">
        <v>256</v>
      </c>
      <c r="N234" s="43" t="s">
        <v>248</v>
      </c>
      <c r="O234" s="43" t="s">
        <v>240</v>
      </c>
      <c r="P234" s="44"/>
      <c r="Q234" s="43" t="s">
        <v>264</v>
      </c>
      <c r="R234" s="43" t="s">
        <v>249</v>
      </c>
      <c r="S234" s="43" t="s">
        <v>265</v>
      </c>
      <c r="T234" s="15"/>
      <c r="U234" s="43" t="s">
        <v>253</v>
      </c>
      <c r="V234" s="43" t="s">
        <v>297</v>
      </c>
      <c r="W234" s="43" t="s">
        <v>262</v>
      </c>
      <c r="X234" s="44"/>
      <c r="Y234" s="49">
        <v>1</v>
      </c>
      <c r="Z234" s="49">
        <v>4</v>
      </c>
      <c r="AA234" s="46"/>
      <c r="AB234" s="47">
        <f t="shared" si="18"/>
        <v>2</v>
      </c>
      <c r="AC234" s="47">
        <f>AI234*(AM234*'6. Look Up Tables'!$M$10)</f>
        <v>10.90390384936364</v>
      </c>
      <c r="AD234" s="48"/>
      <c r="AE234" s="47">
        <f>SUM(AN234/VLOOKUP($AE$3,AWHC,2,FALSE)*'6. Look Up Tables'!$M$9*0.001)</f>
        <v>5.002967648531552</v>
      </c>
      <c r="AF234" s="48"/>
      <c r="AG234" s="50">
        <v>6</v>
      </c>
      <c r="AH234" s="50">
        <v>4</v>
      </c>
      <c r="AI234" s="47">
        <f t="shared" si="21"/>
        <v>12.566370614359172</v>
      </c>
      <c r="AJ234" s="47">
        <f t="shared" si="19"/>
        <v>52.490370729020107</v>
      </c>
      <c r="AK234" s="47">
        <f t="shared" si="22"/>
        <v>4.1770509831248424</v>
      </c>
      <c r="AL234" s="47">
        <f t="shared" si="20"/>
        <v>4.5</v>
      </c>
      <c r="AM234" s="47">
        <f t="shared" si="23"/>
        <v>4.3385254915624216</v>
      </c>
      <c r="AN234" s="47">
        <f>SUM(AI234*'6. Look Up Tables'!$M$7*'6. Look Up Tables'!$M$8*AM234)</f>
        <v>42.525225012518199</v>
      </c>
      <c r="AO234" s="46"/>
    </row>
    <row r="235" spans="1:41" x14ac:dyDescent="0.25">
      <c r="A235" s="14"/>
      <c r="B235" s="4" t="s">
        <v>268</v>
      </c>
      <c r="C235" s="15"/>
      <c r="D235" s="43" t="s">
        <v>124</v>
      </c>
      <c r="E235" s="44"/>
      <c r="F235" s="43" t="s">
        <v>122</v>
      </c>
      <c r="G235" s="51" t="s">
        <v>114</v>
      </c>
      <c r="H235" s="51" t="s">
        <v>114</v>
      </c>
      <c r="I235" s="51" t="s">
        <v>122</v>
      </c>
      <c r="J235" s="51" t="s">
        <v>114</v>
      </c>
      <c r="K235" s="51" t="s">
        <v>114</v>
      </c>
      <c r="L235" s="44"/>
      <c r="M235" s="43" t="s">
        <v>256</v>
      </c>
      <c r="N235" s="43" t="s">
        <v>248</v>
      </c>
      <c r="O235" s="43" t="s">
        <v>240</v>
      </c>
      <c r="P235" s="44"/>
      <c r="Q235" s="43" t="s">
        <v>264</v>
      </c>
      <c r="R235" s="43" t="s">
        <v>249</v>
      </c>
      <c r="S235" s="43" t="s">
        <v>265</v>
      </c>
      <c r="T235" s="15"/>
      <c r="U235" s="43" t="s">
        <v>253</v>
      </c>
      <c r="V235" s="43" t="s">
        <v>297</v>
      </c>
      <c r="W235" s="43" t="s">
        <v>262</v>
      </c>
      <c r="X235" s="44"/>
      <c r="Y235" s="49">
        <v>1</v>
      </c>
      <c r="Z235" s="49">
        <v>4</v>
      </c>
      <c r="AA235" s="46"/>
      <c r="AB235" s="47">
        <f t="shared" si="18"/>
        <v>1.5</v>
      </c>
      <c r="AC235" s="47">
        <f>AI235*(AM235*'6. Look Up Tables'!$M$10)</f>
        <v>6.2938266266982934</v>
      </c>
      <c r="AD235" s="48"/>
      <c r="AE235" s="47">
        <f>SUM(AN235/VLOOKUP($AE$3,AWHC,2,FALSE)*'6. Look Up Tables'!$M$9*0.001)</f>
        <v>2.8877557463674517</v>
      </c>
      <c r="AF235" s="48"/>
      <c r="AG235" s="50">
        <v>5</v>
      </c>
      <c r="AH235" s="50">
        <v>3</v>
      </c>
      <c r="AI235" s="47">
        <f t="shared" si="21"/>
        <v>7.0685834705770345</v>
      </c>
      <c r="AJ235" s="47">
        <f t="shared" si="19"/>
        <v>31.129640649386271</v>
      </c>
      <c r="AK235" s="47">
        <f t="shared" si="22"/>
        <v>4.4039432764659772</v>
      </c>
      <c r="AL235" s="47">
        <f t="shared" si="20"/>
        <v>4.5</v>
      </c>
      <c r="AM235" s="47">
        <f t="shared" si="23"/>
        <v>4.4519716382329886</v>
      </c>
      <c r="AN235" s="47">
        <f>SUM(AI235*'6. Look Up Tables'!$M$7*'6. Look Up Tables'!$M$8*AM235)</f>
        <v>24.54592384412334</v>
      </c>
      <c r="AO235" s="46"/>
    </row>
    <row r="236" spans="1:41" x14ac:dyDescent="0.25">
      <c r="A236" s="14"/>
      <c r="B236" s="4" t="s">
        <v>236</v>
      </c>
      <c r="C236" s="15"/>
      <c r="D236" s="43" t="s">
        <v>488</v>
      </c>
      <c r="E236" s="44"/>
      <c r="F236" s="43" t="s">
        <v>122</v>
      </c>
      <c r="G236" s="51" t="s">
        <v>114</v>
      </c>
      <c r="H236" s="51" t="s">
        <v>114</v>
      </c>
      <c r="I236" s="51" t="s">
        <v>122</v>
      </c>
      <c r="J236" s="51" t="s">
        <v>114</v>
      </c>
      <c r="K236" s="51" t="s">
        <v>114</v>
      </c>
      <c r="L236" s="44"/>
      <c r="M236" s="43" t="s">
        <v>256</v>
      </c>
      <c r="N236" s="43" t="s">
        <v>248</v>
      </c>
      <c r="O236" s="43" t="s">
        <v>240</v>
      </c>
      <c r="P236" s="44"/>
      <c r="Q236" s="43" t="s">
        <v>264</v>
      </c>
      <c r="R236" s="43" t="s">
        <v>249</v>
      </c>
      <c r="S236" s="43" t="s">
        <v>265</v>
      </c>
      <c r="T236" s="15"/>
      <c r="U236" s="43" t="s">
        <v>253</v>
      </c>
      <c r="V236" s="43" t="s">
        <v>261</v>
      </c>
      <c r="W236" s="43" t="s">
        <v>262</v>
      </c>
      <c r="X236" s="44"/>
      <c r="Y236" s="49">
        <v>4</v>
      </c>
      <c r="Z236" s="49">
        <v>5</v>
      </c>
      <c r="AA236" s="46"/>
      <c r="AB236" s="47">
        <f t="shared" si="18"/>
        <v>2.5</v>
      </c>
      <c r="AC236" s="47">
        <f>AI236*(AM236*'6. Look Up Tables'!$M$10)</f>
        <v>18.851150244067544</v>
      </c>
      <c r="AD236" s="48"/>
      <c r="AE236" s="47">
        <f>SUM(AN236/VLOOKUP($AE$3,AWHC,2,FALSE)*'6. Look Up Tables'!$M$9*0.001)</f>
        <v>8.6493512884545201</v>
      </c>
      <c r="AF236" s="48"/>
      <c r="AG236" s="50">
        <v>7</v>
      </c>
      <c r="AH236" s="50">
        <v>5</v>
      </c>
      <c r="AI236" s="47">
        <f t="shared" si="21"/>
        <v>19.634954084936208</v>
      </c>
      <c r="AJ236" s="47">
        <f t="shared" si="19"/>
        <v>100.15420905846247</v>
      </c>
      <c r="AK236" s="47">
        <f t="shared" si="22"/>
        <v>5.1008119817962827</v>
      </c>
      <c r="AL236" s="47">
        <f t="shared" si="20"/>
        <v>4.5</v>
      </c>
      <c r="AM236" s="47">
        <f t="shared" si="23"/>
        <v>4.8004059908981418</v>
      </c>
      <c r="AN236" s="47">
        <f>SUM(AI236*'6. Look Up Tables'!$M$7*'6. Look Up Tables'!$M$8*AM236)</f>
        <v>73.519485951863416</v>
      </c>
      <c r="AO236" s="46"/>
    </row>
    <row r="237" spans="1:41" x14ac:dyDescent="0.25">
      <c r="A237" s="14"/>
      <c r="B237" s="4" t="s">
        <v>236</v>
      </c>
      <c r="C237" s="15"/>
      <c r="D237" s="43" t="s">
        <v>489</v>
      </c>
      <c r="E237" s="44"/>
      <c r="F237" s="43" t="s">
        <v>122</v>
      </c>
      <c r="G237" s="51" t="s">
        <v>114</v>
      </c>
      <c r="H237" s="51" t="s">
        <v>114</v>
      </c>
      <c r="I237" s="51" t="s">
        <v>122</v>
      </c>
      <c r="J237" s="51" t="s">
        <v>114</v>
      </c>
      <c r="K237" s="51" t="s">
        <v>114</v>
      </c>
      <c r="L237" s="44"/>
      <c r="M237" s="43" t="s">
        <v>256</v>
      </c>
      <c r="N237" s="43" t="s">
        <v>248</v>
      </c>
      <c r="O237" s="43" t="s">
        <v>240</v>
      </c>
      <c r="P237" s="44"/>
      <c r="Q237" s="43" t="s">
        <v>264</v>
      </c>
      <c r="R237" s="43" t="s">
        <v>249</v>
      </c>
      <c r="S237" s="43" t="s">
        <v>265</v>
      </c>
      <c r="T237" s="15"/>
      <c r="U237" s="43" t="s">
        <v>253</v>
      </c>
      <c r="V237" s="43" t="s">
        <v>261</v>
      </c>
      <c r="W237" s="43" t="s">
        <v>262</v>
      </c>
      <c r="X237" s="44"/>
      <c r="Y237" s="49">
        <v>1</v>
      </c>
      <c r="Z237" s="49">
        <v>4</v>
      </c>
      <c r="AA237" s="46"/>
      <c r="AB237" s="47">
        <f t="shared" si="18"/>
        <v>2.5</v>
      </c>
      <c r="AC237" s="47">
        <f>AI237*(AM237*'6. Look Up Tables'!$M$10)</f>
        <v>17.755531142646813</v>
      </c>
      <c r="AD237" s="48"/>
      <c r="AE237" s="47">
        <f>SUM(AN237/VLOOKUP($AE$3,AWHC,2,FALSE)*'6. Look Up Tables'!$M$9*0.001)</f>
        <v>8.1466554654497134</v>
      </c>
      <c r="AF237" s="48"/>
      <c r="AG237" s="50">
        <v>6</v>
      </c>
      <c r="AH237" s="50">
        <v>5</v>
      </c>
      <c r="AI237" s="47">
        <f t="shared" si="21"/>
        <v>19.634954084936208</v>
      </c>
      <c r="AJ237" s="47">
        <f t="shared" si="19"/>
        <v>89.198018044255193</v>
      </c>
      <c r="AK237" s="47">
        <f t="shared" si="22"/>
        <v>4.5428177554378522</v>
      </c>
      <c r="AL237" s="47">
        <f t="shared" si="20"/>
        <v>4.5</v>
      </c>
      <c r="AM237" s="47">
        <f t="shared" si="23"/>
        <v>4.5214088777189261</v>
      </c>
      <c r="AN237" s="47">
        <f>SUM(AI237*'6. Look Up Tables'!$M$7*'6. Look Up Tables'!$M$8*AM237)</f>
        <v>69.24657145632257</v>
      </c>
      <c r="AO237" s="46"/>
    </row>
    <row r="238" spans="1:41" x14ac:dyDescent="0.25">
      <c r="A238" s="14"/>
      <c r="B238" s="4" t="s">
        <v>270</v>
      </c>
      <c r="C238" s="15"/>
      <c r="D238" s="43" t="s">
        <v>490</v>
      </c>
      <c r="E238" s="44"/>
      <c r="F238" s="43" t="s">
        <v>122</v>
      </c>
      <c r="G238" s="51" t="s">
        <v>114</v>
      </c>
      <c r="H238" s="51" t="s">
        <v>114</v>
      </c>
      <c r="I238" s="51" t="s">
        <v>122</v>
      </c>
      <c r="J238" s="51" t="s">
        <v>114</v>
      </c>
      <c r="K238" s="51" t="s">
        <v>114</v>
      </c>
      <c r="L238" s="44"/>
      <c r="M238" s="43" t="s">
        <v>256</v>
      </c>
      <c r="N238" s="43" t="s">
        <v>248</v>
      </c>
      <c r="O238" s="43" t="s">
        <v>240</v>
      </c>
      <c r="P238" s="44"/>
      <c r="Q238" s="43" t="s">
        <v>264</v>
      </c>
      <c r="R238" s="43" t="s">
        <v>249</v>
      </c>
      <c r="S238" s="43" t="s">
        <v>265</v>
      </c>
      <c r="T238" s="15"/>
      <c r="U238" s="43" t="s">
        <v>253</v>
      </c>
      <c r="V238" s="43" t="s">
        <v>261</v>
      </c>
      <c r="W238" s="43" t="s">
        <v>262</v>
      </c>
      <c r="X238" s="44"/>
      <c r="Y238" s="49">
        <v>1</v>
      </c>
      <c r="Z238" s="49">
        <v>4</v>
      </c>
      <c r="AA238" s="46"/>
      <c r="AB238" s="47">
        <f t="shared" si="18"/>
        <v>2</v>
      </c>
      <c r="AC238" s="47">
        <f>AI238*(AM238*'6. Look Up Tables'!$M$10)</f>
        <v>12.420781614576827</v>
      </c>
      <c r="AD238" s="48"/>
      <c r="AE238" s="47">
        <f>SUM(AN238/VLOOKUP($AE$3,AWHC,2,FALSE)*'6. Look Up Tables'!$M$9*0.001)</f>
        <v>5.6989468584528966</v>
      </c>
      <c r="AF238" s="48"/>
      <c r="AG238" s="50">
        <v>6</v>
      </c>
      <c r="AH238" s="50">
        <v>4</v>
      </c>
      <c r="AI238" s="47">
        <f t="shared" si="21"/>
        <v>12.566370614359172</v>
      </c>
      <c r="AJ238" s="47">
        <f t="shared" si="19"/>
        <v>67.659148381151994</v>
      </c>
      <c r="AK238" s="47">
        <f t="shared" si="22"/>
        <v>5.3841439551241743</v>
      </c>
      <c r="AL238" s="47">
        <f t="shared" si="20"/>
        <v>4.5</v>
      </c>
      <c r="AM238" s="47">
        <f t="shared" si="23"/>
        <v>4.9420719775620867</v>
      </c>
      <c r="AN238" s="47">
        <f>SUM(AI238*'6. Look Up Tables'!$M$7*'6. Look Up Tables'!$M$8*AM238)</f>
        <v>48.44104829684963</v>
      </c>
      <c r="AO238" s="46"/>
    </row>
    <row r="239" spans="1:41" x14ac:dyDescent="0.25">
      <c r="A239" s="14"/>
      <c r="B239" s="4" t="s">
        <v>236</v>
      </c>
      <c r="C239" s="15"/>
      <c r="D239" s="43" t="s">
        <v>491</v>
      </c>
      <c r="E239" s="44"/>
      <c r="F239" s="43" t="s">
        <v>122</v>
      </c>
      <c r="G239" s="51" t="s">
        <v>122</v>
      </c>
      <c r="H239" s="51" t="s">
        <v>114</v>
      </c>
      <c r="I239" s="51" t="s">
        <v>122</v>
      </c>
      <c r="J239" s="51" t="s">
        <v>114</v>
      </c>
      <c r="K239" s="51" t="s">
        <v>114</v>
      </c>
      <c r="L239" s="44"/>
      <c r="M239" s="43" t="s">
        <v>256</v>
      </c>
      <c r="N239" s="43" t="s">
        <v>239</v>
      </c>
      <c r="O239" s="43" t="s">
        <v>240</v>
      </c>
      <c r="P239" s="44"/>
      <c r="Q239" s="43" t="s">
        <v>241</v>
      </c>
      <c r="R239" s="43" t="s">
        <v>249</v>
      </c>
      <c r="S239" s="43" t="s">
        <v>265</v>
      </c>
      <c r="T239" s="15"/>
      <c r="U239" s="43" t="s">
        <v>260</v>
      </c>
      <c r="V239" s="43" t="s">
        <v>245</v>
      </c>
      <c r="W239" s="43" t="s">
        <v>262</v>
      </c>
      <c r="X239" s="44"/>
      <c r="Y239" s="49">
        <v>1</v>
      </c>
      <c r="Z239" s="49">
        <v>4</v>
      </c>
      <c r="AA239" s="46"/>
      <c r="AB239" s="47">
        <f t="shared" si="18"/>
        <v>1.25</v>
      </c>
      <c r="AC239" s="47">
        <f>AI239*(AM239*'6. Look Up Tables'!$M$10)</f>
        <v>5.1065902680435764</v>
      </c>
      <c r="AD239" s="48"/>
      <c r="AE239" s="47">
        <f>SUM(AN239/VLOOKUP($AE$3,AWHC,2,FALSE)*'6. Look Up Tables'!$M$9*0.001)</f>
        <v>2.3430237700435232</v>
      </c>
      <c r="AF239" s="48"/>
      <c r="AG239" s="50">
        <v>6</v>
      </c>
      <c r="AH239" s="50">
        <v>2.5</v>
      </c>
      <c r="AI239" s="47">
        <f t="shared" si="21"/>
        <v>4.908738521234052</v>
      </c>
      <c r="AJ239" s="47">
        <f t="shared" si="19"/>
        <v>28.97657933488253</v>
      </c>
      <c r="AK239" s="47">
        <f t="shared" si="22"/>
        <v>5.9030602688525047</v>
      </c>
      <c r="AL239" s="47">
        <f t="shared" si="20"/>
        <v>4.5</v>
      </c>
      <c r="AM239" s="47">
        <f t="shared" si="23"/>
        <v>5.2015301344262523</v>
      </c>
      <c r="AN239" s="47">
        <f>SUM(AI239*'6. Look Up Tables'!$M$7*'6. Look Up Tables'!$M$8*AM239)</f>
        <v>19.915702045369947</v>
      </c>
      <c r="AO239" s="46"/>
    </row>
    <row r="240" spans="1:41" x14ac:dyDescent="0.25">
      <c r="A240" s="14"/>
      <c r="B240" s="4" t="s">
        <v>270</v>
      </c>
      <c r="C240" s="15"/>
      <c r="D240" s="43" t="s">
        <v>492</v>
      </c>
      <c r="E240" s="44"/>
      <c r="F240" s="43" t="s">
        <v>122</v>
      </c>
      <c r="G240" s="51" t="s">
        <v>122</v>
      </c>
      <c r="H240" s="51" t="s">
        <v>114</v>
      </c>
      <c r="I240" s="51" t="s">
        <v>122</v>
      </c>
      <c r="J240" s="51" t="s">
        <v>114</v>
      </c>
      <c r="K240" s="51" t="s">
        <v>114</v>
      </c>
      <c r="L240" s="44"/>
      <c r="M240" s="43" t="s">
        <v>256</v>
      </c>
      <c r="N240" s="43" t="s">
        <v>239</v>
      </c>
      <c r="O240" s="43" t="s">
        <v>240</v>
      </c>
      <c r="P240" s="44"/>
      <c r="Q240" s="43" t="s">
        <v>241</v>
      </c>
      <c r="R240" s="43" t="s">
        <v>249</v>
      </c>
      <c r="S240" s="43" t="s">
        <v>265</v>
      </c>
      <c r="T240" s="15"/>
      <c r="U240" s="43" t="s">
        <v>260</v>
      </c>
      <c r="V240" s="43" t="s">
        <v>273</v>
      </c>
      <c r="W240" s="43" t="s">
        <v>262</v>
      </c>
      <c r="X240" s="44"/>
      <c r="Y240" s="49">
        <v>1</v>
      </c>
      <c r="Z240" s="49">
        <v>4</v>
      </c>
      <c r="AA240" s="46"/>
      <c r="AB240" s="47">
        <f t="shared" si="18"/>
        <v>2</v>
      </c>
      <c r="AC240" s="47">
        <f>AI240*(AM240*'6. Look Up Tables'!$M$10)</f>
        <v>13.194689145077131</v>
      </c>
      <c r="AD240" s="48"/>
      <c r="AE240" s="47">
        <f>SUM(AN240/VLOOKUP($AE$3,AWHC,2,FALSE)*'6. Look Up Tables'!$M$9*0.001)</f>
        <v>6.0540338430353895</v>
      </c>
      <c r="AF240" s="48"/>
      <c r="AG240" s="50">
        <v>6</v>
      </c>
      <c r="AH240" s="50">
        <v>4</v>
      </c>
      <c r="AI240" s="47">
        <f t="shared" si="21"/>
        <v>12.566370614359172</v>
      </c>
      <c r="AJ240" s="47">
        <f t="shared" si="19"/>
        <v>75.398223686155035</v>
      </c>
      <c r="AK240" s="47">
        <f t="shared" si="22"/>
        <v>6</v>
      </c>
      <c r="AL240" s="47">
        <f t="shared" si="20"/>
        <v>4.5</v>
      </c>
      <c r="AM240" s="47">
        <f t="shared" si="23"/>
        <v>5.25</v>
      </c>
      <c r="AN240" s="47">
        <f>SUM(AI240*'6. Look Up Tables'!$M$7*'6. Look Up Tables'!$M$8*AM240)</f>
        <v>51.459287665800815</v>
      </c>
      <c r="AO240" s="46"/>
    </row>
    <row r="241" spans="1:41" x14ac:dyDescent="0.25">
      <c r="A241" s="14"/>
      <c r="B241" s="4" t="s">
        <v>236</v>
      </c>
      <c r="C241" s="15"/>
      <c r="D241" s="43" t="s">
        <v>493</v>
      </c>
      <c r="E241" s="44"/>
      <c r="F241" s="43" t="s">
        <v>122</v>
      </c>
      <c r="G241" s="51" t="s">
        <v>114</v>
      </c>
      <c r="H241" s="51" t="s">
        <v>114</v>
      </c>
      <c r="I241" s="51" t="s">
        <v>122</v>
      </c>
      <c r="J241" s="51" t="s">
        <v>114</v>
      </c>
      <c r="K241" s="51" t="s">
        <v>114</v>
      </c>
      <c r="L241" s="44"/>
      <c r="M241" s="51" t="s">
        <v>256</v>
      </c>
      <c r="N241" s="51" t="s">
        <v>239</v>
      </c>
      <c r="O241" s="51" t="s">
        <v>240</v>
      </c>
      <c r="P241" s="44"/>
      <c r="Q241" s="51" t="s">
        <v>264</v>
      </c>
      <c r="R241" s="51" t="s">
        <v>249</v>
      </c>
      <c r="S241" s="51" t="s">
        <v>265</v>
      </c>
      <c r="T241" s="15"/>
      <c r="U241" s="51" t="s">
        <v>253</v>
      </c>
      <c r="V241" s="51" t="s">
        <v>266</v>
      </c>
      <c r="W241" s="43" t="s">
        <v>262</v>
      </c>
      <c r="X241" s="44"/>
      <c r="Y241" s="49">
        <v>1</v>
      </c>
      <c r="Z241" s="49">
        <v>4</v>
      </c>
      <c r="AA241" s="46"/>
      <c r="AB241" s="47">
        <f t="shared" si="18"/>
        <v>2</v>
      </c>
      <c r="AC241" s="47">
        <f>AI241*(AM241*'6. Look Up Tables'!$M$10)</f>
        <v>10.90390384936364</v>
      </c>
      <c r="AD241" s="48"/>
      <c r="AE241" s="47">
        <f>SUM(AN241/VLOOKUP($AE$3,AWHC,2,FALSE)*'6. Look Up Tables'!$M$9*0.001)</f>
        <v>5.002967648531552</v>
      </c>
      <c r="AF241" s="48"/>
      <c r="AG241" s="50">
        <v>6</v>
      </c>
      <c r="AH241" s="50">
        <v>4</v>
      </c>
      <c r="AI241" s="47">
        <f t="shared" si="21"/>
        <v>12.566370614359172</v>
      </c>
      <c r="AJ241" s="47">
        <f t="shared" si="19"/>
        <v>52.490370729020107</v>
      </c>
      <c r="AK241" s="47">
        <f t="shared" si="22"/>
        <v>4.1770509831248424</v>
      </c>
      <c r="AL241" s="47">
        <f t="shared" si="20"/>
        <v>4.5</v>
      </c>
      <c r="AM241" s="47">
        <f t="shared" si="23"/>
        <v>4.3385254915624216</v>
      </c>
      <c r="AN241" s="47">
        <f>SUM(AI241*'6. Look Up Tables'!$M$7*'6. Look Up Tables'!$M$8*AM241)</f>
        <v>42.525225012518199</v>
      </c>
      <c r="AO241" s="46"/>
    </row>
    <row r="242" spans="1:41" x14ac:dyDescent="0.25">
      <c r="A242" s="14"/>
      <c r="B242" s="4" t="s">
        <v>236</v>
      </c>
      <c r="C242" s="15"/>
      <c r="D242" s="43" t="s">
        <v>494</v>
      </c>
      <c r="E242" s="44"/>
      <c r="F242" s="43" t="s">
        <v>122</v>
      </c>
      <c r="G242" s="51" t="s">
        <v>122</v>
      </c>
      <c r="H242" s="51" t="s">
        <v>114</v>
      </c>
      <c r="I242" s="51" t="s">
        <v>122</v>
      </c>
      <c r="J242" s="51" t="s">
        <v>122</v>
      </c>
      <c r="K242" s="51" t="s">
        <v>122</v>
      </c>
      <c r="L242" s="44"/>
      <c r="M242" s="43" t="s">
        <v>328</v>
      </c>
      <c r="N242" s="43" t="s">
        <v>239</v>
      </c>
      <c r="O242" s="43" t="s">
        <v>248</v>
      </c>
      <c r="P242" s="44"/>
      <c r="Q242" s="43" t="s">
        <v>264</v>
      </c>
      <c r="R242" s="43" t="s">
        <v>242</v>
      </c>
      <c r="S242" s="43" t="s">
        <v>259</v>
      </c>
      <c r="T242" s="15"/>
      <c r="U242" s="43" t="s">
        <v>253</v>
      </c>
      <c r="V242" s="43" t="s">
        <v>266</v>
      </c>
      <c r="W242" s="43" t="s">
        <v>299</v>
      </c>
      <c r="X242" s="44"/>
      <c r="Y242" s="49">
        <v>1</v>
      </c>
      <c r="Z242" s="49">
        <v>2</v>
      </c>
      <c r="AA242" s="46"/>
      <c r="AB242" s="47">
        <f t="shared" si="18"/>
        <v>1.5</v>
      </c>
      <c r="AC242" s="47">
        <f>AI242*(AM242*'6. Look Up Tables'!$M$10)</f>
        <v>6.2710410257281657</v>
      </c>
      <c r="AD242" s="48"/>
      <c r="AE242" s="47">
        <f>SUM(AN242/VLOOKUP($AE$3,AWHC,2,FALSE)*'6. Look Up Tables'!$M$9*0.001)</f>
        <v>2.8773011765105694</v>
      </c>
      <c r="AF242" s="48"/>
      <c r="AG242" s="50">
        <v>6</v>
      </c>
      <c r="AH242" s="50">
        <v>3</v>
      </c>
      <c r="AI242" s="47">
        <f t="shared" si="21"/>
        <v>7.0685834705770345</v>
      </c>
      <c r="AJ242" s="47">
        <f t="shared" si="19"/>
        <v>34.43607637497351</v>
      </c>
      <c r="AK242" s="47">
        <f t="shared" si="22"/>
        <v>4.8717082451262854</v>
      </c>
      <c r="AL242" s="47">
        <f t="shared" si="20"/>
        <v>4</v>
      </c>
      <c r="AM242" s="47">
        <f t="shared" si="23"/>
        <v>4.4358541225631427</v>
      </c>
      <c r="AN242" s="47">
        <f>SUM(AI242*'6. Look Up Tables'!$M$7*'6. Look Up Tables'!$M$8*AM242)</f>
        <v>24.457060000339844</v>
      </c>
      <c r="AO242" s="46"/>
    </row>
    <row r="243" spans="1:41" x14ac:dyDescent="0.25">
      <c r="A243" s="14"/>
      <c r="B243" s="4" t="s">
        <v>236</v>
      </c>
      <c r="C243" s="15"/>
      <c r="D243" s="43" t="s">
        <v>495</v>
      </c>
      <c r="E243" s="44"/>
      <c r="F243" s="43" t="s">
        <v>122</v>
      </c>
      <c r="G243" s="51" t="s">
        <v>114</v>
      </c>
      <c r="H243" s="51" t="s">
        <v>114</v>
      </c>
      <c r="I243" s="51" t="s">
        <v>122</v>
      </c>
      <c r="J243" s="51" t="s">
        <v>114</v>
      </c>
      <c r="K243" s="51" t="s">
        <v>114</v>
      </c>
      <c r="L243" s="44"/>
      <c r="M243" s="43" t="s">
        <v>256</v>
      </c>
      <c r="N243" s="43" t="s">
        <v>239</v>
      </c>
      <c r="O243" s="43" t="s">
        <v>240</v>
      </c>
      <c r="P243" s="44"/>
      <c r="Q243" s="43" t="s">
        <v>264</v>
      </c>
      <c r="R243" s="43" t="s">
        <v>318</v>
      </c>
      <c r="S243" s="43" t="s">
        <v>265</v>
      </c>
      <c r="T243" s="15"/>
      <c r="U243" s="43" t="s">
        <v>253</v>
      </c>
      <c r="V243" s="43" t="s">
        <v>297</v>
      </c>
      <c r="W243" s="43" t="s">
        <v>262</v>
      </c>
      <c r="X243" s="44"/>
      <c r="Y243" s="49">
        <v>1</v>
      </c>
      <c r="Z243" s="49">
        <v>2</v>
      </c>
      <c r="AA243" s="46"/>
      <c r="AB243" s="47">
        <f t="shared" si="18"/>
        <v>2.5</v>
      </c>
      <c r="AC243" s="47">
        <f>AI243*(AM243*'6. Look Up Tables'!$M$10)</f>
        <v>16.278061784086375</v>
      </c>
      <c r="AD243" s="48"/>
      <c r="AE243" s="47">
        <f>SUM(AN243/VLOOKUP($AE$3,AWHC,2,FALSE)*'6. Look Up Tables'!$M$9*0.001)</f>
        <v>7.4687577597572767</v>
      </c>
      <c r="AF243" s="48"/>
      <c r="AG243" s="50">
        <v>6</v>
      </c>
      <c r="AH243" s="50">
        <v>5</v>
      </c>
      <c r="AI243" s="47">
        <f t="shared" si="21"/>
        <v>19.634954084936208</v>
      </c>
      <c r="AJ243" s="47">
        <f t="shared" si="19"/>
        <v>74.423324458650796</v>
      </c>
      <c r="AK243" s="47">
        <f t="shared" si="22"/>
        <v>3.7903487900563935</v>
      </c>
      <c r="AL243" s="47">
        <f t="shared" si="20"/>
        <v>4.5</v>
      </c>
      <c r="AM243" s="47">
        <f t="shared" si="23"/>
        <v>4.1451743950281967</v>
      </c>
      <c r="AN243" s="47">
        <f>SUM(AI243*'6. Look Up Tables'!$M$7*'6. Look Up Tables'!$M$8*AM243)</f>
        <v>63.484440957936847</v>
      </c>
      <c r="AO243" s="46"/>
    </row>
    <row r="244" spans="1:41" x14ac:dyDescent="0.25">
      <c r="A244" s="14"/>
      <c r="B244" s="4" t="s">
        <v>236</v>
      </c>
      <c r="C244" s="15"/>
      <c r="D244" s="43" t="s">
        <v>496</v>
      </c>
      <c r="E244" s="44"/>
      <c r="F244" s="43" t="s">
        <v>122</v>
      </c>
      <c r="G244" s="51" t="s">
        <v>114</v>
      </c>
      <c r="H244" s="51" t="s">
        <v>114</v>
      </c>
      <c r="I244" s="51" t="s">
        <v>114</v>
      </c>
      <c r="J244" s="51" t="s">
        <v>114</v>
      </c>
      <c r="K244" s="51" t="s">
        <v>114</v>
      </c>
      <c r="L244" s="44"/>
      <c r="M244" s="43" t="s">
        <v>239</v>
      </c>
      <c r="N244" s="43" t="s">
        <v>239</v>
      </c>
      <c r="O244" s="43" t="s">
        <v>240</v>
      </c>
      <c r="P244" s="44"/>
      <c r="Q244" s="43" t="s">
        <v>264</v>
      </c>
      <c r="R244" s="43"/>
      <c r="S244" s="43" t="s">
        <v>436</v>
      </c>
      <c r="T244" s="15"/>
      <c r="U244" s="43" t="s">
        <v>244</v>
      </c>
      <c r="V244" s="43" t="s">
        <v>245</v>
      </c>
      <c r="W244" s="43" t="s">
        <v>262</v>
      </c>
      <c r="X244" s="44"/>
      <c r="Y244" s="49">
        <v>1</v>
      </c>
      <c r="Z244" s="49">
        <v>2</v>
      </c>
      <c r="AA244" s="46"/>
      <c r="AB244" s="47">
        <f t="shared" si="18"/>
        <v>2</v>
      </c>
      <c r="AC244" s="47">
        <f>AI244*(AM244*'6. Look Up Tables'!$M$10)</f>
        <v>12.092751175263622</v>
      </c>
      <c r="AD244" s="48"/>
      <c r="AE244" s="47">
        <f>SUM(AN244/VLOOKUP($AE$3,AWHC,2,FALSE)*'6. Look Up Tables'!$M$9*0.001)</f>
        <v>5.5484387745327224</v>
      </c>
      <c r="AF244" s="48"/>
      <c r="AG244" s="50">
        <v>8</v>
      </c>
      <c r="AH244" s="50">
        <v>4</v>
      </c>
      <c r="AI244" s="47">
        <f t="shared" si="21"/>
        <v>12.566370614359172</v>
      </c>
      <c r="AJ244" s="47">
        <f t="shared" si="19"/>
        <v>64.378843988019938</v>
      </c>
      <c r="AK244" s="47">
        <f t="shared" si="22"/>
        <v>5.1231056256176606</v>
      </c>
      <c r="AL244" s="47">
        <f t="shared" si="20"/>
        <v>4.5</v>
      </c>
      <c r="AM244" s="47">
        <f t="shared" si="23"/>
        <v>4.8115528128088307</v>
      </c>
      <c r="AN244" s="47">
        <f>SUM(AI244*'6. Look Up Tables'!$M$7*'6. Look Up Tables'!$M$8*AM244)</f>
        <v>47.161729583528135</v>
      </c>
      <c r="AO244" s="46"/>
    </row>
    <row r="245" spans="1:41" x14ac:dyDescent="0.25">
      <c r="A245" s="14"/>
      <c r="B245" s="4" t="s">
        <v>236</v>
      </c>
      <c r="C245" s="15"/>
      <c r="D245" s="43" t="s">
        <v>497</v>
      </c>
      <c r="E245" s="44"/>
      <c r="F245" s="43" t="s">
        <v>122</v>
      </c>
      <c r="G245" s="51" t="s">
        <v>114</v>
      </c>
      <c r="H245" s="51" t="s">
        <v>114</v>
      </c>
      <c r="I245" s="51" t="s">
        <v>114</v>
      </c>
      <c r="J245" s="51" t="s">
        <v>114</v>
      </c>
      <c r="K245" s="51" t="s">
        <v>114</v>
      </c>
      <c r="L245" s="44"/>
      <c r="M245" s="43" t="s">
        <v>256</v>
      </c>
      <c r="N245" s="43" t="s">
        <v>239</v>
      </c>
      <c r="O245" s="43" t="s">
        <v>240</v>
      </c>
      <c r="P245" s="44"/>
      <c r="Q245" s="43" t="s">
        <v>264</v>
      </c>
      <c r="R245" s="43" t="s">
        <v>242</v>
      </c>
      <c r="S245" s="43" t="s">
        <v>265</v>
      </c>
      <c r="T245" s="15"/>
      <c r="U245" s="43" t="s">
        <v>260</v>
      </c>
      <c r="V245" s="43" t="s">
        <v>261</v>
      </c>
      <c r="W245" s="43" t="s">
        <v>262</v>
      </c>
      <c r="X245" s="44"/>
      <c r="Y245" s="49">
        <v>1</v>
      </c>
      <c r="Z245" s="49">
        <v>3</v>
      </c>
      <c r="AA245" s="46"/>
      <c r="AB245" s="47">
        <f t="shared" si="18"/>
        <v>3</v>
      </c>
      <c r="AC245" s="47">
        <f>AI245*(AM245*'6. Look Up Tables'!$M$10)</f>
        <v>24.033183799961929</v>
      </c>
      <c r="AD245" s="48"/>
      <c r="AE245" s="47">
        <f>SUM(AN245/VLOOKUP($AE$3,AWHC,2,FALSE)*'6. Look Up Tables'!$M$9*0.001)</f>
        <v>11.026990214100179</v>
      </c>
      <c r="AF245" s="48"/>
      <c r="AG245" s="50">
        <v>6</v>
      </c>
      <c r="AH245" s="50">
        <v>6</v>
      </c>
      <c r="AI245" s="47">
        <f t="shared" si="21"/>
        <v>28.274333882308138</v>
      </c>
      <c r="AJ245" s="47">
        <f t="shared" si="19"/>
        <v>113.09733552923262</v>
      </c>
      <c r="AK245" s="47">
        <f t="shared" si="22"/>
        <v>4.0000000000000027</v>
      </c>
      <c r="AL245" s="47">
        <f t="shared" si="20"/>
        <v>4.5</v>
      </c>
      <c r="AM245" s="47">
        <f t="shared" si="23"/>
        <v>4.2500000000000018</v>
      </c>
      <c r="AN245" s="47">
        <f>SUM(AI245*'6. Look Up Tables'!$M$7*'6. Look Up Tables'!$M$8*AM245)</f>
        <v>93.729416819851522</v>
      </c>
      <c r="AO245" s="46"/>
    </row>
    <row r="246" spans="1:41" x14ac:dyDescent="0.25">
      <c r="A246" s="14"/>
      <c r="B246" s="4" t="s">
        <v>236</v>
      </c>
      <c r="C246" s="15"/>
      <c r="D246" s="43" t="s">
        <v>498</v>
      </c>
      <c r="E246" s="44"/>
      <c r="F246" s="43" t="s">
        <v>122</v>
      </c>
      <c r="G246" s="51" t="s">
        <v>114</v>
      </c>
      <c r="H246" s="51" t="s">
        <v>114</v>
      </c>
      <c r="I246" s="51" t="s">
        <v>114</v>
      </c>
      <c r="J246" s="51" t="s">
        <v>114</v>
      </c>
      <c r="K246" s="51" t="s">
        <v>114</v>
      </c>
      <c r="L246" s="44"/>
      <c r="M246" s="43" t="s">
        <v>256</v>
      </c>
      <c r="N246" s="43" t="s">
        <v>239</v>
      </c>
      <c r="O246" s="43" t="s">
        <v>240</v>
      </c>
      <c r="P246" s="44"/>
      <c r="Q246" s="43" t="s">
        <v>264</v>
      </c>
      <c r="R246" s="43" t="s">
        <v>242</v>
      </c>
      <c r="S246" s="43" t="s">
        <v>265</v>
      </c>
      <c r="T246" s="15"/>
      <c r="U246" s="43" t="s">
        <v>260</v>
      </c>
      <c r="V246" s="43" t="s">
        <v>261</v>
      </c>
      <c r="W246" s="43" t="s">
        <v>262</v>
      </c>
      <c r="X246" s="44"/>
      <c r="Y246" s="49">
        <v>1</v>
      </c>
      <c r="Z246" s="49">
        <v>3</v>
      </c>
      <c r="AA246" s="46"/>
      <c r="AB246" s="47">
        <f t="shared" si="18"/>
        <v>4</v>
      </c>
      <c r="AC246" s="47">
        <f>AI246*(AM246*'6. Look Up Tables'!$M$10)</f>
        <v>42.725660088821193</v>
      </c>
      <c r="AD246" s="48"/>
      <c r="AE246" s="47">
        <f>SUM(AN246/VLOOKUP($AE$3,AWHC,2,FALSE)*'6. Look Up Tables'!$M$9*0.001)</f>
        <v>19.603538158400308</v>
      </c>
      <c r="AF246" s="48"/>
      <c r="AG246" s="50">
        <v>8</v>
      </c>
      <c r="AH246" s="50">
        <v>8</v>
      </c>
      <c r="AI246" s="47">
        <f t="shared" si="21"/>
        <v>50.26548245743669</v>
      </c>
      <c r="AJ246" s="47">
        <f t="shared" si="19"/>
        <v>201.06192982974673</v>
      </c>
      <c r="AK246" s="47">
        <f t="shared" si="22"/>
        <v>3.9999999999999996</v>
      </c>
      <c r="AL246" s="47">
        <f t="shared" si="20"/>
        <v>4.5</v>
      </c>
      <c r="AM246" s="47">
        <f t="shared" si="23"/>
        <v>4.25</v>
      </c>
      <c r="AN246" s="47">
        <f>SUM(AI246*'6. Look Up Tables'!$M$7*'6. Look Up Tables'!$M$8*AM246)</f>
        <v>166.63007434640264</v>
      </c>
      <c r="AO246" s="46"/>
    </row>
    <row r="247" spans="1:41" x14ac:dyDescent="0.25">
      <c r="A247" s="14"/>
      <c r="B247" s="4" t="s">
        <v>236</v>
      </c>
      <c r="C247" s="15"/>
      <c r="D247" s="43" t="s">
        <v>499</v>
      </c>
      <c r="E247" s="44"/>
      <c r="F247" s="43" t="s">
        <v>122</v>
      </c>
      <c r="G247" s="51" t="s">
        <v>114</v>
      </c>
      <c r="H247" s="51" t="s">
        <v>114</v>
      </c>
      <c r="I247" s="51" t="s">
        <v>114</v>
      </c>
      <c r="J247" s="51" t="s">
        <v>114</v>
      </c>
      <c r="K247" s="51" t="s">
        <v>114</v>
      </c>
      <c r="L247" s="44"/>
      <c r="M247" s="43" t="s">
        <v>256</v>
      </c>
      <c r="N247" s="43" t="s">
        <v>248</v>
      </c>
      <c r="O247" s="43" t="s">
        <v>248</v>
      </c>
      <c r="P247" s="44"/>
      <c r="Q247" s="43" t="s">
        <v>241</v>
      </c>
      <c r="R247" s="43" t="s">
        <v>242</v>
      </c>
      <c r="S247" s="43" t="s">
        <v>265</v>
      </c>
      <c r="T247" s="15"/>
      <c r="U247" s="43" t="s">
        <v>260</v>
      </c>
      <c r="V247" s="43" t="s">
        <v>266</v>
      </c>
      <c r="W247" s="43" t="s">
        <v>262</v>
      </c>
      <c r="X247" s="44"/>
      <c r="Y247" s="49">
        <v>1</v>
      </c>
      <c r="Z247" s="49">
        <v>2</v>
      </c>
      <c r="AA247" s="46"/>
      <c r="AB247" s="47">
        <f t="shared" si="18"/>
        <v>3</v>
      </c>
      <c r="AC247" s="47">
        <f>AI247*(AM247*'6. Look Up Tables'!$M$10)</f>
        <v>23.913690735779031</v>
      </c>
      <c r="AD247" s="48"/>
      <c r="AE247" s="47">
        <f>SUM(AN247/VLOOKUP($AE$3,AWHC,2,FALSE)*'6. Look Up Tables'!$M$9*0.001)</f>
        <v>10.972163984651552</v>
      </c>
      <c r="AF247" s="48"/>
      <c r="AG247" s="50">
        <v>8</v>
      </c>
      <c r="AH247" s="50">
        <v>6</v>
      </c>
      <c r="AI247" s="47">
        <f t="shared" si="21"/>
        <v>28.274333882308138</v>
      </c>
      <c r="AJ247" s="47">
        <f t="shared" si="19"/>
        <v>111.90240488740368</v>
      </c>
      <c r="AK247" s="47">
        <f t="shared" si="22"/>
        <v>3.9577379737113252</v>
      </c>
      <c r="AL247" s="47">
        <f t="shared" si="20"/>
        <v>4.5</v>
      </c>
      <c r="AM247" s="47">
        <f t="shared" si="23"/>
        <v>4.2288689868556624</v>
      </c>
      <c r="AN247" s="47">
        <f>SUM(AI247*'6. Look Up Tables'!$M$7*'6. Look Up Tables'!$M$8*AM247)</f>
        <v>93.263393869538206</v>
      </c>
      <c r="AO247" s="46"/>
    </row>
    <row r="248" spans="1:41" x14ac:dyDescent="0.25">
      <c r="A248" s="14"/>
      <c r="B248" s="4" t="s">
        <v>270</v>
      </c>
      <c r="C248" s="15"/>
      <c r="D248" s="43" t="s">
        <v>500</v>
      </c>
      <c r="E248" s="44"/>
      <c r="F248" s="43" t="s">
        <v>122</v>
      </c>
      <c r="G248" s="51" t="s">
        <v>114</v>
      </c>
      <c r="H248" s="51" t="s">
        <v>114</v>
      </c>
      <c r="I248" s="51" t="s">
        <v>114</v>
      </c>
      <c r="J248" s="51" t="s">
        <v>114</v>
      </c>
      <c r="K248" s="51" t="s">
        <v>114</v>
      </c>
      <c r="L248" s="44"/>
      <c r="M248" s="43" t="s">
        <v>256</v>
      </c>
      <c r="N248" s="43" t="s">
        <v>248</v>
      </c>
      <c r="O248" s="43" t="s">
        <v>248</v>
      </c>
      <c r="P248" s="44"/>
      <c r="Q248" s="43" t="s">
        <v>241</v>
      </c>
      <c r="R248" s="43" t="s">
        <v>242</v>
      </c>
      <c r="S248" s="43" t="s">
        <v>265</v>
      </c>
      <c r="T248" s="15"/>
      <c r="U248" s="43" t="s">
        <v>250</v>
      </c>
      <c r="V248" s="43" t="s">
        <v>266</v>
      </c>
      <c r="W248" s="43" t="s">
        <v>262</v>
      </c>
      <c r="X248" s="44"/>
      <c r="Y248" s="49">
        <v>1</v>
      </c>
      <c r="Z248" s="49">
        <v>2</v>
      </c>
      <c r="AA248" s="46"/>
      <c r="AB248" s="47">
        <f t="shared" si="18"/>
        <v>4</v>
      </c>
      <c r="AC248" s="47">
        <f>AI248*(AM248*'6. Look Up Tables'!$M$10)</f>
        <v>47.107343639161009</v>
      </c>
      <c r="AD248" s="48"/>
      <c r="AE248" s="47">
        <f>SUM(AN248/VLOOKUP($AE$3,AWHC,2,FALSE)*'6. Look Up Tables'!$M$9*0.001)</f>
        <v>21.613957669732699</v>
      </c>
      <c r="AF248" s="48"/>
      <c r="AG248" s="50">
        <v>16</v>
      </c>
      <c r="AH248" s="50">
        <v>8</v>
      </c>
      <c r="AI248" s="47">
        <f t="shared" si="21"/>
        <v>50.26548245743669</v>
      </c>
      <c r="AJ248" s="47">
        <f t="shared" si="19"/>
        <v>244.87876533314494</v>
      </c>
      <c r="AK248" s="47">
        <f t="shared" si="22"/>
        <v>4.8717082451262845</v>
      </c>
      <c r="AL248" s="47">
        <f t="shared" si="20"/>
        <v>4.5</v>
      </c>
      <c r="AM248" s="47">
        <f t="shared" si="23"/>
        <v>4.6858541225631427</v>
      </c>
      <c r="AN248" s="47">
        <f>SUM(AI248*'6. Look Up Tables'!$M$7*'6. Look Up Tables'!$M$8*AM248)</f>
        <v>183.71864019272795</v>
      </c>
      <c r="AO248" s="46"/>
    </row>
    <row r="249" spans="1:41" x14ac:dyDescent="0.25">
      <c r="A249" s="14"/>
      <c r="B249" s="4" t="s">
        <v>270</v>
      </c>
      <c r="C249" s="15"/>
      <c r="D249" s="43" t="s">
        <v>501</v>
      </c>
      <c r="E249" s="44"/>
      <c r="F249" s="43" t="s">
        <v>122</v>
      </c>
      <c r="G249" s="51" t="s">
        <v>114</v>
      </c>
      <c r="H249" s="51" t="s">
        <v>114</v>
      </c>
      <c r="I249" s="51" t="s">
        <v>114</v>
      </c>
      <c r="J249" s="51" t="s">
        <v>114</v>
      </c>
      <c r="K249" s="51" t="s">
        <v>114</v>
      </c>
      <c r="L249" s="44"/>
      <c r="M249" s="43" t="s">
        <v>256</v>
      </c>
      <c r="N249" s="43" t="s">
        <v>248</v>
      </c>
      <c r="O249" s="43" t="s">
        <v>248</v>
      </c>
      <c r="P249" s="44"/>
      <c r="Q249" s="43" t="s">
        <v>241</v>
      </c>
      <c r="R249" s="43" t="s">
        <v>242</v>
      </c>
      <c r="S249" s="43" t="s">
        <v>265</v>
      </c>
      <c r="T249" s="15"/>
      <c r="U249" s="43" t="s">
        <v>244</v>
      </c>
      <c r="V249" s="43" t="s">
        <v>266</v>
      </c>
      <c r="W249" s="43" t="s">
        <v>262</v>
      </c>
      <c r="X249" s="44"/>
      <c r="Y249" s="49">
        <v>1</v>
      </c>
      <c r="Z249" s="49">
        <v>2</v>
      </c>
      <c r="AA249" s="46"/>
      <c r="AB249" s="47">
        <f t="shared" si="18"/>
        <v>4</v>
      </c>
      <c r="AC249" s="47">
        <f>AI249*(AM249*'6. Look Up Tables'!$M$10)</f>
        <v>47.107343639161009</v>
      </c>
      <c r="AD249" s="48"/>
      <c r="AE249" s="47">
        <f>SUM(AN249/VLOOKUP($AE$3,AWHC,2,FALSE)*'6. Look Up Tables'!$M$9*0.001)</f>
        <v>21.613957669732699</v>
      </c>
      <c r="AF249" s="48"/>
      <c r="AG249" s="50">
        <v>16</v>
      </c>
      <c r="AH249" s="50">
        <v>8</v>
      </c>
      <c r="AI249" s="47">
        <f t="shared" si="21"/>
        <v>50.26548245743669</v>
      </c>
      <c r="AJ249" s="47">
        <f t="shared" si="19"/>
        <v>244.87876533314494</v>
      </c>
      <c r="AK249" s="47">
        <f t="shared" si="22"/>
        <v>4.8717082451262845</v>
      </c>
      <c r="AL249" s="47">
        <f t="shared" si="20"/>
        <v>4.5</v>
      </c>
      <c r="AM249" s="47">
        <f t="shared" si="23"/>
        <v>4.6858541225631427</v>
      </c>
      <c r="AN249" s="47">
        <f>SUM(AI249*'6. Look Up Tables'!$M$7*'6. Look Up Tables'!$M$8*AM249)</f>
        <v>183.71864019272795</v>
      </c>
      <c r="AO249" s="46"/>
    </row>
    <row r="250" spans="1:41" x14ac:dyDescent="0.25">
      <c r="A250" s="14"/>
      <c r="B250" s="4" t="s">
        <v>236</v>
      </c>
      <c r="C250" s="15"/>
      <c r="D250" s="43" t="s">
        <v>502</v>
      </c>
      <c r="E250" s="44"/>
      <c r="F250" s="43" t="s">
        <v>122</v>
      </c>
      <c r="G250" s="51" t="s">
        <v>114</v>
      </c>
      <c r="H250" s="51" t="s">
        <v>114</v>
      </c>
      <c r="I250" s="51" t="s">
        <v>114</v>
      </c>
      <c r="J250" s="51" t="s">
        <v>114</v>
      </c>
      <c r="K250" s="51" t="s">
        <v>114</v>
      </c>
      <c r="L250" s="44"/>
      <c r="M250" s="43" t="s">
        <v>239</v>
      </c>
      <c r="N250" s="43" t="s">
        <v>248</v>
      </c>
      <c r="O250" s="43" t="s">
        <v>248</v>
      </c>
      <c r="P250" s="44"/>
      <c r="Q250" s="43" t="s">
        <v>264</v>
      </c>
      <c r="R250" s="43" t="s">
        <v>249</v>
      </c>
      <c r="S250" s="43" t="s">
        <v>265</v>
      </c>
      <c r="T250" s="15"/>
      <c r="U250" s="43" t="s">
        <v>250</v>
      </c>
      <c r="V250" s="43" t="s">
        <v>245</v>
      </c>
      <c r="W250" s="43" t="s">
        <v>262</v>
      </c>
      <c r="X250" s="44"/>
      <c r="Y250" s="49">
        <v>1</v>
      </c>
      <c r="Z250" s="49">
        <v>2</v>
      </c>
      <c r="AA250" s="46"/>
      <c r="AB250" s="47">
        <f t="shared" si="18"/>
        <v>3</v>
      </c>
      <c r="AC250" s="47">
        <f>AI250*(AM250*'6. Look Up Tables'!$M$10)</f>
        <v>23.603417454829447</v>
      </c>
      <c r="AD250" s="48"/>
      <c r="AE250" s="47">
        <f>SUM(AN250/VLOOKUP($AE$3,AWHC,2,FALSE)*'6. Look Up Tables'!$M$9*0.001)</f>
        <v>10.8298033028041</v>
      </c>
      <c r="AF250" s="48"/>
      <c r="AG250" s="50">
        <v>8</v>
      </c>
      <c r="AH250" s="50">
        <v>6</v>
      </c>
      <c r="AI250" s="47">
        <f t="shared" si="21"/>
        <v>28.274333882308138</v>
      </c>
      <c r="AJ250" s="47">
        <f t="shared" si="19"/>
        <v>108.79967207790783</v>
      </c>
      <c r="AK250" s="47">
        <f t="shared" si="22"/>
        <v>3.8480012484391768</v>
      </c>
      <c r="AL250" s="47">
        <f t="shared" si="20"/>
        <v>4.5</v>
      </c>
      <c r="AM250" s="47">
        <f t="shared" si="23"/>
        <v>4.1740006242195884</v>
      </c>
      <c r="AN250" s="47">
        <f>SUM(AI250*'6. Look Up Tables'!$M$7*'6. Look Up Tables'!$M$8*AM250)</f>
        <v>92.053328073834834</v>
      </c>
      <c r="AO250" s="46"/>
    </row>
    <row r="251" spans="1:41" x14ac:dyDescent="0.25">
      <c r="A251" s="14"/>
      <c r="B251" s="4" t="s">
        <v>236</v>
      </c>
      <c r="C251" s="15"/>
      <c r="D251" s="43" t="s">
        <v>503</v>
      </c>
      <c r="E251" s="44"/>
      <c r="F251" s="43" t="s">
        <v>122</v>
      </c>
      <c r="G251" s="51" t="s">
        <v>122</v>
      </c>
      <c r="H251" s="51" t="s">
        <v>114</v>
      </c>
      <c r="I251" s="51" t="s">
        <v>122</v>
      </c>
      <c r="J251" s="51" t="s">
        <v>122</v>
      </c>
      <c r="K251" s="51" t="s">
        <v>114</v>
      </c>
      <c r="L251" s="44"/>
      <c r="M251" s="43" t="s">
        <v>256</v>
      </c>
      <c r="N251" s="43" t="s">
        <v>238</v>
      </c>
      <c r="O251" s="43" t="s">
        <v>240</v>
      </c>
      <c r="P251" s="44"/>
      <c r="Q251" s="43" t="s">
        <v>241</v>
      </c>
      <c r="R251" s="43" t="s">
        <v>241</v>
      </c>
      <c r="S251" s="43" t="s">
        <v>259</v>
      </c>
      <c r="T251" s="15"/>
      <c r="U251" s="43" t="s">
        <v>253</v>
      </c>
      <c r="V251" s="43" t="s">
        <v>297</v>
      </c>
      <c r="W251" s="43" t="s">
        <v>246</v>
      </c>
      <c r="X251" s="44"/>
      <c r="Y251" s="49">
        <v>1</v>
      </c>
      <c r="Z251" s="49">
        <v>2</v>
      </c>
      <c r="AA251" s="46"/>
      <c r="AB251" s="47">
        <f t="shared" si="18"/>
        <v>2</v>
      </c>
      <c r="AC251" s="47">
        <f>AI251*(AM251*'6. Look Up Tables'!$M$10)</f>
        <v>11.123853970640228</v>
      </c>
      <c r="AD251" s="48"/>
      <c r="AE251" s="47">
        <f>SUM(AN251/VLOOKUP($AE$3,AWHC,2,FALSE)*'6. Look Up Tables'!$M$9*0.001)</f>
        <v>5.1038859394702216</v>
      </c>
      <c r="AF251" s="48"/>
      <c r="AG251" s="50">
        <v>5</v>
      </c>
      <c r="AH251" s="50">
        <v>4</v>
      </c>
      <c r="AI251" s="47">
        <f t="shared" si="21"/>
        <v>12.566370614359172</v>
      </c>
      <c r="AJ251" s="47">
        <f t="shared" si="19"/>
        <v>48.406686634606395</v>
      </c>
      <c r="AK251" s="47">
        <f t="shared" si="22"/>
        <v>3.8520817282989959</v>
      </c>
      <c r="AL251" s="47">
        <f t="shared" si="20"/>
        <v>5</v>
      </c>
      <c r="AM251" s="47">
        <f t="shared" si="23"/>
        <v>4.4260408641494982</v>
      </c>
      <c r="AN251" s="47">
        <f>SUM(AI251*'6. Look Up Tables'!$M$7*'6. Look Up Tables'!$M$8*AM251)</f>
        <v>43.383030485496889</v>
      </c>
      <c r="AO251" s="46"/>
    </row>
    <row r="252" spans="1:41" x14ac:dyDescent="0.25">
      <c r="A252" s="14"/>
      <c r="B252" s="4" t="s">
        <v>236</v>
      </c>
      <c r="C252" s="15"/>
      <c r="D252" s="43" t="s">
        <v>155</v>
      </c>
      <c r="E252" s="44"/>
      <c r="F252" s="43" t="s">
        <v>122</v>
      </c>
      <c r="G252" s="51" t="s">
        <v>122</v>
      </c>
      <c r="H252" s="51" t="s">
        <v>114</v>
      </c>
      <c r="I252" s="51" t="s">
        <v>114</v>
      </c>
      <c r="J252" s="51" t="s">
        <v>122</v>
      </c>
      <c r="K252" s="51" t="s">
        <v>122</v>
      </c>
      <c r="L252" s="44"/>
      <c r="M252" s="43" t="s">
        <v>256</v>
      </c>
      <c r="N252" s="43" t="s">
        <v>239</v>
      </c>
      <c r="O252" s="43" t="s">
        <v>240</v>
      </c>
      <c r="P252" s="44"/>
      <c r="Q252" s="43" t="s">
        <v>264</v>
      </c>
      <c r="R252" s="43" t="s">
        <v>242</v>
      </c>
      <c r="S252" s="43" t="s">
        <v>265</v>
      </c>
      <c r="T252" s="15"/>
      <c r="U252" s="43" t="s">
        <v>250</v>
      </c>
      <c r="V252" s="43" t="s">
        <v>261</v>
      </c>
      <c r="W252" s="43" t="s">
        <v>262</v>
      </c>
      <c r="X252" s="44"/>
      <c r="Y252" s="49">
        <v>1</v>
      </c>
      <c r="Z252" s="49">
        <v>2</v>
      </c>
      <c r="AA252" s="46"/>
      <c r="AB252" s="47">
        <f t="shared" si="18"/>
        <v>2.5</v>
      </c>
      <c r="AC252" s="47">
        <f>AI252*(AM252*'6. Look Up Tables'!$M$10)</f>
        <v>23.403869523003443</v>
      </c>
      <c r="AD252" s="48"/>
      <c r="AE252" s="47">
        <f>SUM(AN252/VLOOKUP($AE$3,AWHC,2,FALSE)*'6. Look Up Tables'!$M$9*0.001)</f>
        <v>10.738246016436872</v>
      </c>
      <c r="AF252" s="48"/>
      <c r="AG252" s="50">
        <v>11</v>
      </c>
      <c r="AH252" s="50">
        <v>5</v>
      </c>
      <c r="AI252" s="47">
        <f t="shared" si="21"/>
        <v>19.634954084936208</v>
      </c>
      <c r="AJ252" s="47">
        <f t="shared" si="19"/>
        <v>145.68140184782149</v>
      </c>
      <c r="AK252" s="47">
        <f t="shared" si="22"/>
        <v>7.4194928706040209</v>
      </c>
      <c r="AL252" s="47">
        <f t="shared" si="20"/>
        <v>4.5</v>
      </c>
      <c r="AM252" s="47">
        <f t="shared" si="23"/>
        <v>5.9597464353020104</v>
      </c>
      <c r="AN252" s="47">
        <f>SUM(AI252*'6. Look Up Tables'!$M$7*'6. Look Up Tables'!$M$8*AM252)</f>
        <v>91.275091139713425</v>
      </c>
      <c r="AO252" s="46"/>
    </row>
    <row r="253" spans="1:41" x14ac:dyDescent="0.25">
      <c r="A253" s="14"/>
      <c r="B253" s="4" t="s">
        <v>236</v>
      </c>
      <c r="C253" s="15"/>
      <c r="D253" s="43" t="s">
        <v>129</v>
      </c>
      <c r="E253" s="44"/>
      <c r="F253" s="43" t="s">
        <v>122</v>
      </c>
      <c r="G253" s="51" t="s">
        <v>122</v>
      </c>
      <c r="H253" s="51" t="s">
        <v>114</v>
      </c>
      <c r="I253" s="51" t="s">
        <v>114</v>
      </c>
      <c r="J253" s="51" t="s">
        <v>114</v>
      </c>
      <c r="K253" s="51" t="s">
        <v>114</v>
      </c>
      <c r="L253" s="44"/>
      <c r="M253" s="43" t="s">
        <v>239</v>
      </c>
      <c r="N253" s="43" t="s">
        <v>239</v>
      </c>
      <c r="O253" s="43" t="s">
        <v>248</v>
      </c>
      <c r="P253" s="44"/>
      <c r="Q253" s="43" t="s">
        <v>329</v>
      </c>
      <c r="R253" s="43" t="s">
        <v>249</v>
      </c>
      <c r="S253" s="43" t="s">
        <v>265</v>
      </c>
      <c r="T253" s="15"/>
      <c r="U253" s="43" t="s">
        <v>260</v>
      </c>
      <c r="V253" s="43" t="s">
        <v>297</v>
      </c>
      <c r="W253" s="43" t="s">
        <v>262</v>
      </c>
      <c r="X253" s="44"/>
      <c r="Y253" s="49">
        <v>1</v>
      </c>
      <c r="Z253" s="49">
        <v>2</v>
      </c>
      <c r="AA253" s="46"/>
      <c r="AB253" s="47">
        <f t="shared" si="18"/>
        <v>2</v>
      </c>
      <c r="AC253" s="47">
        <f>AI253*(AM253*'6. Look Up Tables'!$M$10)</f>
        <v>10.90390384936364</v>
      </c>
      <c r="AD253" s="48"/>
      <c r="AE253" s="47">
        <f>SUM(AN253/VLOOKUP($AE$3,AWHC,2,FALSE)*'6. Look Up Tables'!$M$9*0.001)</f>
        <v>5.002967648531552</v>
      </c>
      <c r="AF253" s="48"/>
      <c r="AG253" s="50">
        <v>6</v>
      </c>
      <c r="AH253" s="50">
        <v>4</v>
      </c>
      <c r="AI253" s="47">
        <f t="shared" si="21"/>
        <v>12.566370614359172</v>
      </c>
      <c r="AJ253" s="47">
        <f t="shared" si="19"/>
        <v>52.490370729020107</v>
      </c>
      <c r="AK253" s="47">
        <f t="shared" si="22"/>
        <v>4.1770509831248424</v>
      </c>
      <c r="AL253" s="47">
        <f t="shared" si="20"/>
        <v>4.5</v>
      </c>
      <c r="AM253" s="47">
        <f t="shared" si="23"/>
        <v>4.3385254915624216</v>
      </c>
      <c r="AN253" s="47">
        <f>SUM(AI253*'6. Look Up Tables'!$M$7*'6. Look Up Tables'!$M$8*AM253)</f>
        <v>42.525225012518199</v>
      </c>
      <c r="AO253" s="46"/>
    </row>
    <row r="254" spans="1:41" x14ac:dyDescent="0.25">
      <c r="A254" s="14"/>
      <c r="B254" s="4" t="s">
        <v>236</v>
      </c>
      <c r="C254" s="15"/>
      <c r="D254" s="43" t="s">
        <v>137</v>
      </c>
      <c r="E254" s="44"/>
      <c r="F254" s="43" t="s">
        <v>122</v>
      </c>
      <c r="G254" s="51" t="s">
        <v>122</v>
      </c>
      <c r="H254" s="51" t="s">
        <v>114</v>
      </c>
      <c r="I254" s="51" t="s">
        <v>114</v>
      </c>
      <c r="J254" s="51" t="s">
        <v>114</v>
      </c>
      <c r="K254" s="51" t="s">
        <v>114</v>
      </c>
      <c r="L254" s="44"/>
      <c r="M254" s="43" t="s">
        <v>256</v>
      </c>
      <c r="N254" s="43" t="s">
        <v>239</v>
      </c>
      <c r="O254" s="43" t="s">
        <v>240</v>
      </c>
      <c r="P254" s="44"/>
      <c r="Q254" s="43" t="s">
        <v>264</v>
      </c>
      <c r="R254" s="43" t="s">
        <v>318</v>
      </c>
      <c r="S254" s="43" t="s">
        <v>265</v>
      </c>
      <c r="T254" s="15"/>
      <c r="U254" s="43" t="s">
        <v>250</v>
      </c>
      <c r="V254" s="43" t="s">
        <v>261</v>
      </c>
      <c r="W254" s="43" t="s">
        <v>262</v>
      </c>
      <c r="X254" s="44"/>
      <c r="Y254" s="49">
        <v>1</v>
      </c>
      <c r="Z254" s="49">
        <v>2</v>
      </c>
      <c r="AA254" s="46"/>
      <c r="AB254" s="47">
        <f t="shared" si="18"/>
        <v>3.5</v>
      </c>
      <c r="AC254" s="47">
        <f>AI254*(AM254*'6. Look Up Tables'!$M$10)</f>
        <v>35.715093761124422</v>
      </c>
      <c r="AD254" s="48"/>
      <c r="AE254" s="47">
        <f>SUM(AN254/VLOOKUP($AE$3,AWHC,2,FALSE)*'6. Look Up Tables'!$M$9*0.001)</f>
        <v>16.386925372751204</v>
      </c>
      <c r="AF254" s="48"/>
      <c r="AG254" s="50">
        <v>9</v>
      </c>
      <c r="AH254" s="50">
        <v>7</v>
      </c>
      <c r="AI254" s="47">
        <f t="shared" si="21"/>
        <v>38.484510006474963</v>
      </c>
      <c r="AJ254" s="47">
        <f t="shared" si="19"/>
        <v>183.97064258210688</v>
      </c>
      <c r="AK254" s="47">
        <f t="shared" si="22"/>
        <v>4.7803815756301455</v>
      </c>
      <c r="AL254" s="47">
        <f t="shared" si="20"/>
        <v>4.5</v>
      </c>
      <c r="AM254" s="47">
        <f t="shared" si="23"/>
        <v>4.6401907878150723</v>
      </c>
      <c r="AN254" s="47">
        <f>SUM(AI254*'6. Look Up Tables'!$M$7*'6. Look Up Tables'!$M$8*AM254)</f>
        <v>139.28886566838523</v>
      </c>
      <c r="AO254" s="46"/>
    </row>
    <row r="255" spans="1:41" x14ac:dyDescent="0.25">
      <c r="A255" s="14"/>
      <c r="B255" s="4" t="s">
        <v>236</v>
      </c>
      <c r="C255" s="15"/>
      <c r="D255" s="43" t="s">
        <v>504</v>
      </c>
      <c r="E255" s="44"/>
      <c r="F255" s="43" t="s">
        <v>122</v>
      </c>
      <c r="G255" s="51" t="s">
        <v>114</v>
      </c>
      <c r="H255" s="51" t="s">
        <v>114</v>
      </c>
      <c r="I255" s="51" t="s">
        <v>122</v>
      </c>
      <c r="J255" s="51" t="s">
        <v>114</v>
      </c>
      <c r="K255" s="51" t="s">
        <v>114</v>
      </c>
      <c r="L255" s="44"/>
      <c r="M255" s="43" t="s">
        <v>328</v>
      </c>
      <c r="N255" s="43" t="s">
        <v>239</v>
      </c>
      <c r="O255" s="43" t="s">
        <v>248</v>
      </c>
      <c r="P255" s="44"/>
      <c r="Q255" s="43" t="s">
        <v>264</v>
      </c>
      <c r="R255" s="43" t="s">
        <v>242</v>
      </c>
      <c r="S255" s="43" t="s">
        <v>265</v>
      </c>
      <c r="T255" s="15"/>
      <c r="U255" s="43" t="s">
        <v>260</v>
      </c>
      <c r="V255" s="43" t="s">
        <v>275</v>
      </c>
      <c r="W255" s="43" t="s">
        <v>262</v>
      </c>
      <c r="X255" s="44"/>
      <c r="Y255" s="49">
        <v>1</v>
      </c>
      <c r="Z255" s="49">
        <v>2</v>
      </c>
      <c r="AA255" s="46"/>
      <c r="AB255" s="47">
        <f t="shared" si="18"/>
        <v>4</v>
      </c>
      <c r="AC255" s="47">
        <f>AI255*(AM255*'6. Look Up Tables'!$M$10)</f>
        <v>40.517297245995721</v>
      </c>
      <c r="AD255" s="48"/>
      <c r="AE255" s="47">
        <f>SUM(AN255/VLOOKUP($AE$3,AWHC,2,FALSE)*'6. Look Up Tables'!$M$9*0.001)</f>
        <v>18.590289324633332</v>
      </c>
      <c r="AF255" s="48"/>
      <c r="AG255" s="50">
        <v>8</v>
      </c>
      <c r="AH255" s="50">
        <v>8</v>
      </c>
      <c r="AI255" s="47">
        <f t="shared" si="21"/>
        <v>50.26548245743669</v>
      </c>
      <c r="AJ255" s="47">
        <f t="shared" si="19"/>
        <v>178.97830140149213</v>
      </c>
      <c r="AK255" s="47">
        <f t="shared" si="22"/>
        <v>3.5606601717798214</v>
      </c>
      <c r="AL255" s="47">
        <f t="shared" si="20"/>
        <v>4.5</v>
      </c>
      <c r="AM255" s="47">
        <f t="shared" si="23"/>
        <v>4.0303300858899105</v>
      </c>
      <c r="AN255" s="47">
        <f>SUM(AI255*'6. Look Up Tables'!$M$7*'6. Look Up Tables'!$M$8*AM255)</f>
        <v>158.01745925938334</v>
      </c>
      <c r="AO255" s="46"/>
    </row>
    <row r="256" spans="1:41" x14ac:dyDescent="0.25">
      <c r="A256" s="14"/>
      <c r="B256" s="4" t="s">
        <v>236</v>
      </c>
      <c r="C256" s="15"/>
      <c r="D256" s="43" t="s">
        <v>505</v>
      </c>
      <c r="E256" s="44"/>
      <c r="F256" s="43" t="s">
        <v>122</v>
      </c>
      <c r="G256" s="51" t="s">
        <v>114</v>
      </c>
      <c r="H256" s="51" t="s">
        <v>114</v>
      </c>
      <c r="I256" s="51" t="s">
        <v>114</v>
      </c>
      <c r="J256" s="51" t="s">
        <v>114</v>
      </c>
      <c r="K256" s="51" t="s">
        <v>114</v>
      </c>
      <c r="L256" s="44"/>
      <c r="M256" s="43" t="s">
        <v>238</v>
      </c>
      <c r="N256" s="43" t="s">
        <v>248</v>
      </c>
      <c r="O256" s="43" t="s">
        <v>248</v>
      </c>
      <c r="P256" s="44"/>
      <c r="Q256" s="43" t="s">
        <v>264</v>
      </c>
      <c r="R256" s="43" t="s">
        <v>442</v>
      </c>
      <c r="S256" s="43" t="s">
        <v>243</v>
      </c>
      <c r="T256" s="15"/>
      <c r="U256" s="43" t="s">
        <v>244</v>
      </c>
      <c r="V256" s="43" t="s">
        <v>245</v>
      </c>
      <c r="W256" s="43" t="s">
        <v>246</v>
      </c>
      <c r="X256" s="44"/>
      <c r="Y256" s="49">
        <v>1</v>
      </c>
      <c r="Z256" s="49">
        <v>2</v>
      </c>
      <c r="AA256" s="46"/>
      <c r="AB256" s="47">
        <f t="shared" si="18"/>
        <v>2</v>
      </c>
      <c r="AC256" s="47">
        <f>AI256*(AM256*'6. Look Up Tables'!$M$10)</f>
        <v>12.721069705981581</v>
      </c>
      <c r="AD256" s="48"/>
      <c r="AE256" s="47">
        <f>SUM(AN256/VLOOKUP($AE$3,AWHC,2,FALSE)*'6. Look Up Tables'!$M$9*0.001)</f>
        <v>5.8367261003915498</v>
      </c>
      <c r="AF256" s="48"/>
      <c r="AG256" s="50">
        <v>8</v>
      </c>
      <c r="AH256" s="50">
        <v>4</v>
      </c>
      <c r="AI256" s="47">
        <f t="shared" si="21"/>
        <v>12.566370614359172</v>
      </c>
      <c r="AJ256" s="47">
        <f t="shared" si="19"/>
        <v>64.378843988019938</v>
      </c>
      <c r="AK256" s="47">
        <f t="shared" si="22"/>
        <v>5.1231056256176606</v>
      </c>
      <c r="AL256" s="47">
        <f t="shared" si="20"/>
        <v>5</v>
      </c>
      <c r="AM256" s="47">
        <f t="shared" si="23"/>
        <v>5.0615528128088307</v>
      </c>
      <c r="AN256" s="47">
        <f>SUM(AI256*'6. Look Up Tables'!$M$7*'6. Look Up Tables'!$M$8*AM256)</f>
        <v>49.612171853328171</v>
      </c>
      <c r="AO256" s="46"/>
    </row>
    <row r="257" spans="1:41" x14ac:dyDescent="0.25">
      <c r="A257" s="14"/>
      <c r="B257" s="4" t="s">
        <v>236</v>
      </c>
      <c r="C257" s="15"/>
      <c r="D257" s="43" t="s">
        <v>506</v>
      </c>
      <c r="E257" s="44"/>
      <c r="F257" s="43" t="s">
        <v>122</v>
      </c>
      <c r="G257" s="51" t="s">
        <v>114</v>
      </c>
      <c r="H257" s="51" t="s">
        <v>114</v>
      </c>
      <c r="I257" s="51" t="s">
        <v>114</v>
      </c>
      <c r="J257" s="51" t="s">
        <v>114</v>
      </c>
      <c r="K257" s="51" t="s">
        <v>114</v>
      </c>
      <c r="L257" s="44"/>
      <c r="M257" s="51" t="s">
        <v>239</v>
      </c>
      <c r="N257" s="51" t="s">
        <v>240</v>
      </c>
      <c r="O257" s="51" t="s">
        <v>240</v>
      </c>
      <c r="P257" s="44"/>
      <c r="Q257" s="51" t="s">
        <v>264</v>
      </c>
      <c r="R257" s="51" t="s">
        <v>442</v>
      </c>
      <c r="S257" s="51" t="s">
        <v>243</v>
      </c>
      <c r="T257" s="15"/>
      <c r="U257" s="51" t="s">
        <v>244</v>
      </c>
      <c r="V257" s="51" t="s">
        <v>245</v>
      </c>
      <c r="W257" s="43" t="s">
        <v>246</v>
      </c>
      <c r="X257" s="44"/>
      <c r="Y257" s="49">
        <v>1</v>
      </c>
      <c r="Z257" s="49">
        <v>2</v>
      </c>
      <c r="AA257" s="46"/>
      <c r="AB257" s="47">
        <f t="shared" si="18"/>
        <v>2</v>
      </c>
      <c r="AC257" s="47">
        <f>AI257*(AM257*'6. Look Up Tables'!$M$10)</f>
        <v>12.721069705981581</v>
      </c>
      <c r="AD257" s="48"/>
      <c r="AE257" s="47">
        <f>SUM(AN257/VLOOKUP($AE$3,AWHC,2,FALSE)*'6. Look Up Tables'!$M$9*0.001)</f>
        <v>5.8367261003915498</v>
      </c>
      <c r="AF257" s="48"/>
      <c r="AG257" s="50">
        <v>8</v>
      </c>
      <c r="AH257" s="50">
        <v>4</v>
      </c>
      <c r="AI257" s="47">
        <f t="shared" si="21"/>
        <v>12.566370614359172</v>
      </c>
      <c r="AJ257" s="47">
        <f t="shared" si="19"/>
        <v>64.378843988019938</v>
      </c>
      <c r="AK257" s="47">
        <f t="shared" si="22"/>
        <v>5.1231056256176606</v>
      </c>
      <c r="AL257" s="47">
        <f t="shared" si="20"/>
        <v>5</v>
      </c>
      <c r="AM257" s="47">
        <f t="shared" si="23"/>
        <v>5.0615528128088307</v>
      </c>
      <c r="AN257" s="47">
        <f>SUM(AI257*'6. Look Up Tables'!$M$7*'6. Look Up Tables'!$M$8*AM257)</f>
        <v>49.612171853328171</v>
      </c>
      <c r="AO257" s="46"/>
    </row>
    <row r="258" spans="1:41" x14ac:dyDescent="0.25">
      <c r="A258" s="14"/>
      <c r="B258" s="4" t="s">
        <v>236</v>
      </c>
      <c r="C258" s="15"/>
      <c r="D258" s="43" t="s">
        <v>507</v>
      </c>
      <c r="E258" s="44"/>
      <c r="F258" s="43" t="s">
        <v>122</v>
      </c>
      <c r="G258" s="51" t="s">
        <v>114</v>
      </c>
      <c r="H258" s="51" t="s">
        <v>114</v>
      </c>
      <c r="I258" s="51" t="s">
        <v>114</v>
      </c>
      <c r="J258" s="51" t="s">
        <v>114</v>
      </c>
      <c r="K258" s="51" t="s">
        <v>114</v>
      </c>
      <c r="L258" s="44"/>
      <c r="M258" s="43" t="s">
        <v>238</v>
      </c>
      <c r="N258" s="43" t="s">
        <v>248</v>
      </c>
      <c r="O258" s="43" t="s">
        <v>240</v>
      </c>
      <c r="P258" s="44"/>
      <c r="Q258" s="43" t="s">
        <v>264</v>
      </c>
      <c r="R258" s="43" t="s">
        <v>442</v>
      </c>
      <c r="S258" s="43" t="s">
        <v>243</v>
      </c>
      <c r="T258" s="15"/>
      <c r="U258" s="43" t="s">
        <v>244</v>
      </c>
      <c r="V258" s="43" t="s">
        <v>245</v>
      </c>
      <c r="W258" s="43" t="s">
        <v>246</v>
      </c>
      <c r="X258" s="44"/>
      <c r="Y258" s="49">
        <v>1</v>
      </c>
      <c r="Z258" s="49">
        <v>2</v>
      </c>
      <c r="AA258" s="46"/>
      <c r="AB258" s="47">
        <f t="shared" si="18"/>
        <v>1.5</v>
      </c>
      <c r="AC258" s="47">
        <f>AI258*(AM258*'6. Look Up Tables'!$M$10)</f>
        <v>8.0767568218821992</v>
      </c>
      <c r="AD258" s="48"/>
      <c r="AE258" s="47">
        <f>SUM(AN258/VLOOKUP($AE$3,AWHC,2,FALSE)*'6. Look Up Tables'!$M$9*0.001)</f>
        <v>3.7058060712165384</v>
      </c>
      <c r="AF258" s="48"/>
      <c r="AG258" s="50">
        <v>8</v>
      </c>
      <c r="AH258" s="50">
        <v>3</v>
      </c>
      <c r="AI258" s="47">
        <f t="shared" si="21"/>
        <v>7.0685834705770345</v>
      </c>
      <c r="AJ258" s="47">
        <f t="shared" si="19"/>
        <v>45.424650865936826</v>
      </c>
      <c r="AK258" s="47">
        <f t="shared" si="22"/>
        <v>6.4262735320332354</v>
      </c>
      <c r="AL258" s="47">
        <f t="shared" si="20"/>
        <v>5</v>
      </c>
      <c r="AM258" s="47">
        <f t="shared" si="23"/>
        <v>5.7131367660166177</v>
      </c>
      <c r="AN258" s="47">
        <f>SUM(AI258*'6. Look Up Tables'!$M$7*'6. Look Up Tables'!$M$8*AM258)</f>
        <v>31.499351605340578</v>
      </c>
      <c r="AO258" s="46"/>
    </row>
    <row r="259" spans="1:41" x14ac:dyDescent="0.25">
      <c r="A259" s="14"/>
      <c r="B259" s="4" t="s">
        <v>236</v>
      </c>
      <c r="C259" s="15"/>
      <c r="D259" s="43" t="s">
        <v>508</v>
      </c>
      <c r="E259" s="44"/>
      <c r="F259" s="43" t="s">
        <v>122</v>
      </c>
      <c r="G259" s="51" t="s">
        <v>114</v>
      </c>
      <c r="H259" s="51" t="s">
        <v>114</v>
      </c>
      <c r="I259" s="51" t="s">
        <v>114</v>
      </c>
      <c r="J259" s="51" t="s">
        <v>114</v>
      </c>
      <c r="K259" s="51" t="s">
        <v>114</v>
      </c>
      <c r="L259" s="44"/>
      <c r="M259" s="43" t="s">
        <v>238</v>
      </c>
      <c r="N259" s="43" t="s">
        <v>239</v>
      </c>
      <c r="O259" s="43" t="s">
        <v>240</v>
      </c>
      <c r="P259" s="44"/>
      <c r="Q259" s="43" t="s">
        <v>264</v>
      </c>
      <c r="R259" s="43" t="s">
        <v>442</v>
      </c>
      <c r="S259" s="43" t="s">
        <v>243</v>
      </c>
      <c r="T259" s="15"/>
      <c r="U259" s="43" t="s">
        <v>244</v>
      </c>
      <c r="V259" s="43" t="s">
        <v>245</v>
      </c>
      <c r="W259" s="43" t="s">
        <v>246</v>
      </c>
      <c r="X259" s="44"/>
      <c r="Y259" s="49">
        <v>1</v>
      </c>
      <c r="Z259" s="49">
        <v>2</v>
      </c>
      <c r="AA259" s="46"/>
      <c r="AB259" s="47">
        <f t="shared" si="18"/>
        <v>2</v>
      </c>
      <c r="AC259" s="47">
        <f>AI259*(AM259*'6. Look Up Tables'!$M$10)</f>
        <v>13.94743926638114</v>
      </c>
      <c r="AD259" s="48"/>
      <c r="AE259" s="47">
        <f>SUM(AN259/VLOOKUP($AE$3,AWHC,2,FALSE)*'6. Look Up Tables'!$M$9*0.001)</f>
        <v>6.3994133104572297</v>
      </c>
      <c r="AF259" s="48"/>
      <c r="AG259" s="50">
        <v>10</v>
      </c>
      <c r="AH259" s="50">
        <v>4</v>
      </c>
      <c r="AI259" s="47">
        <f t="shared" si="21"/>
        <v>12.566370614359172</v>
      </c>
      <c r="AJ259" s="47">
        <f t="shared" si="19"/>
        <v>76.642539592015538</v>
      </c>
      <c r="AK259" s="47">
        <f t="shared" si="22"/>
        <v>6.0990195135927845</v>
      </c>
      <c r="AL259" s="47">
        <f t="shared" si="20"/>
        <v>5</v>
      </c>
      <c r="AM259" s="47">
        <f t="shared" si="23"/>
        <v>5.5495097567963922</v>
      </c>
      <c r="AN259" s="47">
        <f>SUM(AI259*'6. Look Up Tables'!$M$7*'6. Look Up Tables'!$M$8*AM259)</f>
        <v>54.395013138886455</v>
      </c>
      <c r="AO259" s="46"/>
    </row>
    <row r="260" spans="1:41" x14ac:dyDescent="0.25">
      <c r="A260" s="14"/>
      <c r="B260" s="4" t="s">
        <v>236</v>
      </c>
      <c r="C260" s="15"/>
      <c r="D260" s="43" t="s">
        <v>509</v>
      </c>
      <c r="E260" s="44"/>
      <c r="F260" s="43" t="s">
        <v>122</v>
      </c>
      <c r="G260" s="51" t="s">
        <v>114</v>
      </c>
      <c r="H260" s="51" t="s">
        <v>114</v>
      </c>
      <c r="I260" s="51" t="s">
        <v>114</v>
      </c>
      <c r="J260" s="51" t="s">
        <v>114</v>
      </c>
      <c r="K260" s="51" t="s">
        <v>114</v>
      </c>
      <c r="L260" s="44"/>
      <c r="M260" s="43" t="s">
        <v>238</v>
      </c>
      <c r="N260" s="43" t="s">
        <v>239</v>
      </c>
      <c r="O260" s="43" t="s">
        <v>240</v>
      </c>
      <c r="P260" s="44"/>
      <c r="Q260" s="43" t="s">
        <v>264</v>
      </c>
      <c r="R260" s="43" t="s">
        <v>442</v>
      </c>
      <c r="S260" s="43" t="s">
        <v>243</v>
      </c>
      <c r="T260" s="15"/>
      <c r="U260" s="43" t="s">
        <v>244</v>
      </c>
      <c r="V260" s="43" t="s">
        <v>245</v>
      </c>
      <c r="W260" s="43" t="s">
        <v>246</v>
      </c>
      <c r="X260" s="44"/>
      <c r="Y260" s="49">
        <v>1</v>
      </c>
      <c r="Z260" s="49">
        <v>2</v>
      </c>
      <c r="AA260" s="46"/>
      <c r="AB260" s="47">
        <f t="shared" si="18"/>
        <v>2</v>
      </c>
      <c r="AC260" s="47">
        <f>AI260*(AM260*'6. Look Up Tables'!$M$10)</f>
        <v>17.048007069912519</v>
      </c>
      <c r="AD260" s="48"/>
      <c r="AE260" s="47">
        <f>SUM(AN260/VLOOKUP($AE$3,AWHC,2,FALSE)*'6. Look Up Tables'!$M$9*0.001)</f>
        <v>7.8220267732539792</v>
      </c>
      <c r="AF260" s="48"/>
      <c r="AG260" s="50">
        <v>15</v>
      </c>
      <c r="AH260" s="50">
        <v>4</v>
      </c>
      <c r="AI260" s="47">
        <f t="shared" si="21"/>
        <v>12.566370614359172</v>
      </c>
      <c r="AJ260" s="47">
        <f t="shared" si="19"/>
        <v>107.64821762732929</v>
      </c>
      <c r="AK260" s="47">
        <f t="shared" si="22"/>
        <v>8.5663729752107791</v>
      </c>
      <c r="AL260" s="47">
        <f t="shared" si="20"/>
        <v>5</v>
      </c>
      <c r="AM260" s="47">
        <f t="shared" si="23"/>
        <v>6.7831864876053896</v>
      </c>
      <c r="AN260" s="47">
        <f>SUM(AI260*'6. Look Up Tables'!$M$7*'6. Look Up Tables'!$M$8*AM260)</f>
        <v>66.487227572658824</v>
      </c>
      <c r="AO260" s="46"/>
    </row>
    <row r="261" spans="1:41" x14ac:dyDescent="0.25">
      <c r="A261" s="14"/>
      <c r="B261" s="4" t="s">
        <v>236</v>
      </c>
      <c r="C261" s="15"/>
      <c r="D261" s="43" t="s">
        <v>510</v>
      </c>
      <c r="E261" s="44"/>
      <c r="F261" s="43" t="s">
        <v>122</v>
      </c>
      <c r="G261" s="51" t="s">
        <v>114</v>
      </c>
      <c r="H261" s="51" t="s">
        <v>114</v>
      </c>
      <c r="I261" s="51" t="s">
        <v>114</v>
      </c>
      <c r="J261" s="51" t="s">
        <v>122</v>
      </c>
      <c r="K261" s="51" t="s">
        <v>114</v>
      </c>
      <c r="L261" s="44"/>
      <c r="M261" s="51" t="s">
        <v>239</v>
      </c>
      <c r="N261" s="51" t="s">
        <v>248</v>
      </c>
      <c r="O261" s="51" t="s">
        <v>240</v>
      </c>
      <c r="P261" s="44"/>
      <c r="Q261" s="51" t="s">
        <v>264</v>
      </c>
      <c r="R261" s="51" t="s">
        <v>442</v>
      </c>
      <c r="S261" s="51" t="s">
        <v>243</v>
      </c>
      <c r="T261" s="15"/>
      <c r="U261" s="51" t="s">
        <v>244</v>
      </c>
      <c r="V261" s="51" t="s">
        <v>245</v>
      </c>
      <c r="W261" s="43" t="s">
        <v>246</v>
      </c>
      <c r="X261" s="44"/>
      <c r="Y261" s="49">
        <v>1</v>
      </c>
      <c r="Z261" s="49">
        <v>2</v>
      </c>
      <c r="AA261" s="46"/>
      <c r="AB261" s="47">
        <f t="shared" si="18"/>
        <v>3</v>
      </c>
      <c r="AC261" s="47">
        <f>AI261*(AM261*'6. Look Up Tables'!$M$10)</f>
        <v>36.025034165058706</v>
      </c>
      <c r="AD261" s="48"/>
      <c r="AE261" s="47">
        <f>SUM(AN261/VLOOKUP($AE$3,AWHC,2,FALSE)*'6. Look Up Tables'!$M$9*0.001)</f>
        <v>16.529133322791637</v>
      </c>
      <c r="AF261" s="48"/>
      <c r="AG261" s="50">
        <v>20</v>
      </c>
      <c r="AH261" s="50">
        <v>6</v>
      </c>
      <c r="AI261" s="47">
        <f t="shared" si="21"/>
        <v>28.274333882308138</v>
      </c>
      <c r="AJ261" s="47">
        <f t="shared" si="19"/>
        <v>218.8786722390463</v>
      </c>
      <c r="AK261" s="47">
        <f t="shared" si="22"/>
        <v>7.7412494720522282</v>
      </c>
      <c r="AL261" s="47">
        <f t="shared" si="20"/>
        <v>5</v>
      </c>
      <c r="AM261" s="47">
        <f t="shared" si="23"/>
        <v>6.3706247360261141</v>
      </c>
      <c r="AN261" s="47">
        <f>SUM(AI261*'6. Look Up Tables'!$M$7*'6. Look Up Tables'!$M$8*AM261)</f>
        <v>140.49763324372893</v>
      </c>
      <c r="AO261" s="46"/>
    </row>
    <row r="262" spans="1:41" x14ac:dyDescent="0.25">
      <c r="A262" s="14"/>
      <c r="B262" s="4" t="s">
        <v>236</v>
      </c>
      <c r="C262" s="15"/>
      <c r="D262" s="43" t="s">
        <v>511</v>
      </c>
      <c r="E262" s="44"/>
      <c r="F262" s="43" t="s">
        <v>122</v>
      </c>
      <c r="G262" s="51" t="s">
        <v>122</v>
      </c>
      <c r="H262" s="51" t="s">
        <v>114</v>
      </c>
      <c r="I262" s="51" t="s">
        <v>114</v>
      </c>
      <c r="J262" s="51" t="s">
        <v>122</v>
      </c>
      <c r="K262" s="51" t="s">
        <v>122</v>
      </c>
      <c r="L262" s="44"/>
      <c r="M262" s="43" t="s">
        <v>256</v>
      </c>
      <c r="N262" s="43" t="s">
        <v>238</v>
      </c>
      <c r="O262" s="43" t="s">
        <v>240</v>
      </c>
      <c r="P262" s="44"/>
      <c r="Q262" s="43" t="s">
        <v>264</v>
      </c>
      <c r="R262" s="43" t="s">
        <v>318</v>
      </c>
      <c r="S262" s="43" t="s">
        <v>243</v>
      </c>
      <c r="T262" s="15"/>
      <c r="U262" s="43" t="s">
        <v>244</v>
      </c>
      <c r="V262" s="43" t="s">
        <v>245</v>
      </c>
      <c r="W262" s="43" t="s">
        <v>246</v>
      </c>
      <c r="X262" s="44"/>
      <c r="Y262" s="49">
        <v>1</v>
      </c>
      <c r="Z262" s="49">
        <v>2</v>
      </c>
      <c r="AA262" s="46"/>
      <c r="AB262" s="47">
        <f t="shared" si="18"/>
        <v>2.5</v>
      </c>
      <c r="AC262" s="47">
        <f>AI262*(AM262*'6. Look Up Tables'!$M$10)</f>
        <v>24.499816134119609</v>
      </c>
      <c r="AD262" s="48"/>
      <c r="AE262" s="47">
        <f>SUM(AN262/VLOOKUP($AE$3,AWHC,2,FALSE)*'6. Look Up Tables'!$M$9*0.001)</f>
        <v>11.241092108596055</v>
      </c>
      <c r="AF262" s="48"/>
      <c r="AG262" s="50">
        <v>16</v>
      </c>
      <c r="AH262" s="50">
        <v>5</v>
      </c>
      <c r="AI262" s="47">
        <f t="shared" si="21"/>
        <v>19.634954084936208</v>
      </c>
      <c r="AJ262" s="47">
        <f t="shared" si="19"/>
        <v>146.82339091651505</v>
      </c>
      <c r="AK262" s="47">
        <f t="shared" si="22"/>
        <v>7.4776538962806578</v>
      </c>
      <c r="AL262" s="47">
        <f t="shared" si="20"/>
        <v>5</v>
      </c>
      <c r="AM262" s="47">
        <f t="shared" si="23"/>
        <v>6.2388269481403285</v>
      </c>
      <c r="AN262" s="47">
        <f>SUM(AI262*'6. Look Up Tables'!$M$7*'6. Look Up Tables'!$M$8*AM262)</f>
        <v>95.549282923066457</v>
      </c>
      <c r="AO262" s="46"/>
    </row>
    <row r="263" spans="1:41" x14ac:dyDescent="0.25">
      <c r="A263" s="14"/>
      <c r="B263" s="4" t="s">
        <v>236</v>
      </c>
      <c r="C263" s="15"/>
      <c r="D263" s="43" t="s">
        <v>512</v>
      </c>
      <c r="E263" s="44"/>
      <c r="F263" s="43" t="s">
        <v>122</v>
      </c>
      <c r="G263" s="51" t="s">
        <v>114</v>
      </c>
      <c r="H263" s="51" t="s">
        <v>114</v>
      </c>
      <c r="I263" s="51" t="s">
        <v>114</v>
      </c>
      <c r="J263" s="51" t="s">
        <v>122</v>
      </c>
      <c r="K263" s="51" t="s">
        <v>122</v>
      </c>
      <c r="L263" s="44"/>
      <c r="M263" s="43" t="s">
        <v>328</v>
      </c>
      <c r="N263" s="43" t="s">
        <v>239</v>
      </c>
      <c r="O263" s="43" t="s">
        <v>240</v>
      </c>
      <c r="P263" s="44"/>
      <c r="Q263" s="43" t="s">
        <v>264</v>
      </c>
      <c r="R263" s="43" t="s">
        <v>249</v>
      </c>
      <c r="S263" s="43" t="s">
        <v>243</v>
      </c>
      <c r="T263" s="15"/>
      <c r="U263" s="43" t="s">
        <v>244</v>
      </c>
      <c r="V263" s="43" t="s">
        <v>245</v>
      </c>
      <c r="W263" s="43" t="s">
        <v>246</v>
      </c>
      <c r="X263" s="44"/>
      <c r="Y263" s="49">
        <v>1</v>
      </c>
      <c r="Z263" s="49">
        <v>2</v>
      </c>
      <c r="AA263" s="46"/>
      <c r="AB263" s="47">
        <f t="shared" ref="AB263:AB326" si="24">SUM(AH263/2)</f>
        <v>2.5</v>
      </c>
      <c r="AC263" s="47">
        <f>AI263*(AM263*'6. Look Up Tables'!$M$10)</f>
        <v>23.724448750159315</v>
      </c>
      <c r="AD263" s="48"/>
      <c r="AE263" s="47">
        <f>SUM(AN263/VLOOKUP($AE$3,AWHC,2,FALSE)*'6. Look Up Tables'!$M$9*0.001)</f>
        <v>10.885335308896627</v>
      </c>
      <c r="AF263" s="48"/>
      <c r="AG263" s="50">
        <v>15</v>
      </c>
      <c r="AH263" s="50">
        <v>5</v>
      </c>
      <c r="AI263" s="47">
        <f t="shared" si="21"/>
        <v>19.634954084936208</v>
      </c>
      <c r="AJ263" s="47">
        <f t="shared" ref="AJ263:AJ326" si="25">IF(OR(V263="Ovoid",V263="Obovoid",V263="Irregular"),(SUM(PI()*(AH263/2)*(SQRT((AG263-(AH263/2))^2+(AH263/2)^2)))-(PI()*(AH263/4)*(SQRT(((AG263-(AH263/2))/2)^2+(AH263/4)^2)))+((PI()*(AH263/2)^2*4)/2)+((PI()*(AH263/4)^2*4)/2)),IF(OR(V263="Vase",V263="Conical"),(PI()*(AH263/2)*(AH263/2+SQRT(AG263^2+(AH263/2)^2))),IF(OR(V263="Weeping",V263="Columnar"),((PI()*(AH263/2)^2*4)+(PI()*AH263*(AG263-AH263))),(SUM(4*PI()*(((AH263/2*AH263/2)^1.6+(AH263/2*AG263/2)^1.6+(AH263/2*AG263/2)^1.6)/3)^(1/1.6))))))</f>
        <v>139.06971707691213</v>
      </c>
      <c r="AK263" s="47">
        <f t="shared" si="22"/>
        <v>7.0827625302982193</v>
      </c>
      <c r="AL263" s="47">
        <f t="shared" ref="AL263:AL326" si="26">IFERROR(VLOOKUP(W263,LAILookup,2,FALSE),0)</f>
        <v>5</v>
      </c>
      <c r="AM263" s="47">
        <f t="shared" si="23"/>
        <v>6.0413812651491092</v>
      </c>
      <c r="AN263" s="47">
        <f>SUM(AI263*'6. Look Up Tables'!$M$7*'6. Look Up Tables'!$M$8*AM263)</f>
        <v>92.52535012562133</v>
      </c>
      <c r="AO263" s="46"/>
    </row>
    <row r="264" spans="1:41" x14ac:dyDescent="0.25">
      <c r="A264" s="14"/>
      <c r="B264" s="4" t="s">
        <v>236</v>
      </c>
      <c r="C264" s="15"/>
      <c r="D264" s="43" t="s">
        <v>513</v>
      </c>
      <c r="E264" s="44"/>
      <c r="F264" s="43" t="s">
        <v>122</v>
      </c>
      <c r="G264" s="51" t="s">
        <v>122</v>
      </c>
      <c r="H264" s="51" t="s">
        <v>114</v>
      </c>
      <c r="I264" s="51" t="s">
        <v>114</v>
      </c>
      <c r="J264" s="51" t="s">
        <v>122</v>
      </c>
      <c r="K264" s="51" t="s">
        <v>122</v>
      </c>
      <c r="L264" s="44"/>
      <c r="M264" s="43" t="s">
        <v>256</v>
      </c>
      <c r="N264" s="43" t="s">
        <v>238</v>
      </c>
      <c r="O264" s="43" t="s">
        <v>240</v>
      </c>
      <c r="P264" s="44"/>
      <c r="Q264" s="43" t="s">
        <v>264</v>
      </c>
      <c r="R264" s="43" t="s">
        <v>241</v>
      </c>
      <c r="S264" s="43" t="s">
        <v>243</v>
      </c>
      <c r="T264" s="15"/>
      <c r="U264" s="43" t="s">
        <v>250</v>
      </c>
      <c r="V264" s="43" t="s">
        <v>261</v>
      </c>
      <c r="W264" s="43" t="s">
        <v>246</v>
      </c>
      <c r="X264" s="44"/>
      <c r="Y264" s="49">
        <v>1</v>
      </c>
      <c r="Z264" s="49">
        <v>2</v>
      </c>
      <c r="AA264" s="46"/>
      <c r="AB264" s="47">
        <f t="shared" si="24"/>
        <v>2.5</v>
      </c>
      <c r="AC264" s="47">
        <f>AI264*(AM264*'6. Look Up Tables'!$M$10)</f>
        <v>23.229744696096319</v>
      </c>
      <c r="AD264" s="48"/>
      <c r="AE264" s="47">
        <f>SUM(AN264/VLOOKUP($AE$3,AWHC,2,FALSE)*'6. Look Up Tables'!$M$9*0.001)</f>
        <v>10.658353448797135</v>
      </c>
      <c r="AF264" s="48"/>
      <c r="AG264" s="50">
        <v>10</v>
      </c>
      <c r="AH264" s="50">
        <v>5</v>
      </c>
      <c r="AI264" s="47">
        <f t="shared" ref="AI264:AI327" si="27">SUM((PI()*(AH264/2)^2))</f>
        <v>19.634954084936208</v>
      </c>
      <c r="AJ264" s="47">
        <f t="shared" si="25"/>
        <v>134.12267653628214</v>
      </c>
      <c r="AK264" s="47">
        <f t="shared" ref="AK264:AK327" si="28">AJ264/AI264</f>
        <v>6.8308118244686948</v>
      </c>
      <c r="AL264" s="47">
        <f t="shared" si="26"/>
        <v>5</v>
      </c>
      <c r="AM264" s="47">
        <f t="shared" ref="AM264:AM327" si="29">SUM(AK264+AL264)/2</f>
        <v>5.9154059122343474</v>
      </c>
      <c r="AN264" s="47">
        <f>SUM(AI264*'6. Look Up Tables'!$M$7*'6. Look Up Tables'!$M$8*AM264)</f>
        <v>90.596004314775641</v>
      </c>
      <c r="AO264" s="46"/>
    </row>
    <row r="265" spans="1:41" x14ac:dyDescent="0.25">
      <c r="A265" s="14"/>
      <c r="B265" s="4" t="s">
        <v>236</v>
      </c>
      <c r="C265" s="15"/>
      <c r="D265" s="43" t="s">
        <v>514</v>
      </c>
      <c r="E265" s="44"/>
      <c r="F265" s="43" t="s">
        <v>122</v>
      </c>
      <c r="G265" s="51" t="s">
        <v>114</v>
      </c>
      <c r="H265" s="51" t="s">
        <v>114</v>
      </c>
      <c r="I265" s="51" t="s">
        <v>114</v>
      </c>
      <c r="J265" s="51" t="s">
        <v>122</v>
      </c>
      <c r="K265" s="51" t="s">
        <v>122</v>
      </c>
      <c r="L265" s="44"/>
      <c r="M265" s="43" t="s">
        <v>256</v>
      </c>
      <c r="N265" s="43" t="s">
        <v>239</v>
      </c>
      <c r="O265" s="43" t="s">
        <v>240</v>
      </c>
      <c r="P265" s="44"/>
      <c r="Q265" s="43" t="s">
        <v>264</v>
      </c>
      <c r="R265" s="43" t="s">
        <v>241</v>
      </c>
      <c r="S265" s="43" t="s">
        <v>243</v>
      </c>
      <c r="T265" s="15"/>
      <c r="U265" s="43" t="s">
        <v>244</v>
      </c>
      <c r="V265" s="43" t="s">
        <v>245</v>
      </c>
      <c r="W265" s="43" t="s">
        <v>246</v>
      </c>
      <c r="X265" s="44"/>
      <c r="Y265" s="49">
        <v>1</v>
      </c>
      <c r="Z265" s="49">
        <v>2</v>
      </c>
      <c r="AA265" s="46"/>
      <c r="AB265" s="47">
        <f t="shared" si="24"/>
        <v>5</v>
      </c>
      <c r="AC265" s="47">
        <f>AI265*(AM265*'6. Look Up Tables'!$M$10)</f>
        <v>74.958471630874854</v>
      </c>
      <c r="AD265" s="48"/>
      <c r="AE265" s="47">
        <f>SUM(AN265/VLOOKUP($AE$3,AWHC,2,FALSE)*'6. Look Up Tables'!$M$9*0.001)</f>
        <v>34.39271051298963</v>
      </c>
      <c r="AF265" s="48"/>
      <c r="AG265" s="50">
        <v>17</v>
      </c>
      <c r="AH265" s="50">
        <v>10</v>
      </c>
      <c r="AI265" s="47">
        <f t="shared" si="27"/>
        <v>78.539816339744831</v>
      </c>
      <c r="AJ265" s="47">
        <f t="shared" si="25"/>
        <v>356.88563461002428</v>
      </c>
      <c r="AK265" s="47">
        <f t="shared" si="28"/>
        <v>4.5440090293338695</v>
      </c>
      <c r="AL265" s="47">
        <f t="shared" si="26"/>
        <v>5</v>
      </c>
      <c r="AM265" s="47">
        <f t="shared" si="29"/>
        <v>4.7720045146669348</v>
      </c>
      <c r="AN265" s="47">
        <f>SUM(AI265*'6. Look Up Tables'!$M$7*'6. Look Up Tables'!$M$8*AM265)</f>
        <v>292.33803936041187</v>
      </c>
      <c r="AO265" s="46"/>
    </row>
    <row r="266" spans="1:41" x14ac:dyDescent="0.25">
      <c r="A266" s="14"/>
      <c r="B266" s="4" t="s">
        <v>236</v>
      </c>
      <c r="C266" s="15"/>
      <c r="D266" s="43" t="s">
        <v>515</v>
      </c>
      <c r="E266" s="44"/>
      <c r="F266" s="43" t="s">
        <v>122</v>
      </c>
      <c r="G266" s="51" t="s">
        <v>114</v>
      </c>
      <c r="H266" s="51" t="s">
        <v>114</v>
      </c>
      <c r="I266" s="51" t="s">
        <v>114</v>
      </c>
      <c r="J266" s="51" t="s">
        <v>114</v>
      </c>
      <c r="K266" s="51" t="s">
        <v>114</v>
      </c>
      <c r="L266" s="44"/>
      <c r="M266" s="43" t="s">
        <v>239</v>
      </c>
      <c r="N266" s="43" t="s">
        <v>248</v>
      </c>
      <c r="O266" s="43" t="s">
        <v>240</v>
      </c>
      <c r="P266" s="44"/>
      <c r="Q266" s="43" t="s">
        <v>264</v>
      </c>
      <c r="R266" s="43" t="s">
        <v>242</v>
      </c>
      <c r="S266" s="43" t="s">
        <v>243</v>
      </c>
      <c r="T266" s="15"/>
      <c r="U266" s="43" t="s">
        <v>244</v>
      </c>
      <c r="V266" s="43" t="s">
        <v>245</v>
      </c>
      <c r="W266" s="43" t="s">
        <v>246</v>
      </c>
      <c r="X266" s="44"/>
      <c r="Y266" s="49">
        <v>1</v>
      </c>
      <c r="Z266" s="49">
        <v>2</v>
      </c>
      <c r="AA266" s="46"/>
      <c r="AB266" s="47">
        <f t="shared" si="24"/>
        <v>2.5</v>
      </c>
      <c r="AC266" s="47">
        <f>AI266*(AM266*'6. Look Up Tables'!$M$10)</f>
        <v>23.724448750159315</v>
      </c>
      <c r="AD266" s="48"/>
      <c r="AE266" s="47">
        <f>SUM(AN266/VLOOKUP($AE$3,AWHC,2,FALSE)*'6. Look Up Tables'!$M$9*0.001)</f>
        <v>10.885335308896627</v>
      </c>
      <c r="AF266" s="48"/>
      <c r="AG266" s="50">
        <v>15</v>
      </c>
      <c r="AH266" s="50">
        <v>5</v>
      </c>
      <c r="AI266" s="47">
        <f t="shared" si="27"/>
        <v>19.634954084936208</v>
      </c>
      <c r="AJ266" s="47">
        <f t="shared" si="25"/>
        <v>139.06971707691213</v>
      </c>
      <c r="AK266" s="47">
        <f t="shared" si="28"/>
        <v>7.0827625302982193</v>
      </c>
      <c r="AL266" s="47">
        <f t="shared" si="26"/>
        <v>5</v>
      </c>
      <c r="AM266" s="47">
        <f t="shared" si="29"/>
        <v>6.0413812651491092</v>
      </c>
      <c r="AN266" s="47">
        <f>SUM(AI266*'6. Look Up Tables'!$M$7*'6. Look Up Tables'!$M$8*AM266)</f>
        <v>92.52535012562133</v>
      </c>
      <c r="AO266" s="46"/>
    </row>
    <row r="267" spans="1:41" x14ac:dyDescent="0.25">
      <c r="A267" s="14"/>
      <c r="B267" s="4" t="s">
        <v>236</v>
      </c>
      <c r="C267" s="15"/>
      <c r="D267" s="43" t="s">
        <v>516</v>
      </c>
      <c r="E267" s="44"/>
      <c r="F267" s="43" t="s">
        <v>122</v>
      </c>
      <c r="G267" s="51" t="s">
        <v>122</v>
      </c>
      <c r="H267" s="51" t="s">
        <v>114</v>
      </c>
      <c r="I267" s="51" t="s">
        <v>114</v>
      </c>
      <c r="J267" s="51" t="s">
        <v>114</v>
      </c>
      <c r="K267" s="51" t="s">
        <v>114</v>
      </c>
      <c r="L267" s="44"/>
      <c r="M267" s="43" t="s">
        <v>328</v>
      </c>
      <c r="N267" s="43" t="s">
        <v>238</v>
      </c>
      <c r="O267" s="43" t="s">
        <v>248</v>
      </c>
      <c r="P267" s="44"/>
      <c r="Q267" s="43" t="s">
        <v>264</v>
      </c>
      <c r="R267" s="43" t="s">
        <v>249</v>
      </c>
      <c r="S267" s="43" t="s">
        <v>243</v>
      </c>
      <c r="T267" s="15"/>
      <c r="U267" s="43" t="s">
        <v>244</v>
      </c>
      <c r="V267" s="43" t="s">
        <v>245</v>
      </c>
      <c r="W267" s="43" t="s">
        <v>262</v>
      </c>
      <c r="X267" s="44"/>
      <c r="Y267" s="49">
        <v>4</v>
      </c>
      <c r="Z267" s="49">
        <v>4</v>
      </c>
      <c r="AA267" s="46"/>
      <c r="AB267" s="47">
        <f t="shared" si="24"/>
        <v>2</v>
      </c>
      <c r="AC267" s="47">
        <f>AI267*(AM267*'6. Look Up Tables'!$M$10)</f>
        <v>12.092751175263622</v>
      </c>
      <c r="AD267" s="48"/>
      <c r="AE267" s="47">
        <f>SUM(AN267/VLOOKUP($AE$3,AWHC,2,FALSE)*'6. Look Up Tables'!$M$9*0.001)</f>
        <v>5.5484387745327224</v>
      </c>
      <c r="AF267" s="48"/>
      <c r="AG267" s="50">
        <v>8</v>
      </c>
      <c r="AH267" s="50">
        <v>4</v>
      </c>
      <c r="AI267" s="47">
        <f t="shared" si="27"/>
        <v>12.566370614359172</v>
      </c>
      <c r="AJ267" s="47">
        <f t="shared" si="25"/>
        <v>64.378843988019938</v>
      </c>
      <c r="AK267" s="47">
        <f t="shared" si="28"/>
        <v>5.1231056256176606</v>
      </c>
      <c r="AL267" s="47">
        <f t="shared" si="26"/>
        <v>4.5</v>
      </c>
      <c r="AM267" s="47">
        <f t="shared" si="29"/>
        <v>4.8115528128088307</v>
      </c>
      <c r="AN267" s="47">
        <f>SUM(AI267*'6. Look Up Tables'!$M$7*'6. Look Up Tables'!$M$8*AM267)</f>
        <v>47.161729583528135</v>
      </c>
      <c r="AO267" s="46"/>
    </row>
    <row r="268" spans="1:41" x14ac:dyDescent="0.25">
      <c r="A268" s="14"/>
      <c r="B268" s="4" t="s">
        <v>236</v>
      </c>
      <c r="C268" s="15"/>
      <c r="D268" s="43" t="s">
        <v>517</v>
      </c>
      <c r="E268" s="44"/>
      <c r="F268" s="43" t="s">
        <v>122</v>
      </c>
      <c r="G268" s="51" t="s">
        <v>114</v>
      </c>
      <c r="H268" s="51" t="s">
        <v>114</v>
      </c>
      <c r="I268" s="51" t="s">
        <v>114</v>
      </c>
      <c r="J268" s="51" t="s">
        <v>114</v>
      </c>
      <c r="K268" s="51" t="s">
        <v>114</v>
      </c>
      <c r="L268" s="44"/>
      <c r="M268" s="43" t="s">
        <v>328</v>
      </c>
      <c r="N268" s="43" t="s">
        <v>248</v>
      </c>
      <c r="O268" s="43" t="s">
        <v>240</v>
      </c>
      <c r="P268" s="44"/>
      <c r="Q268" s="43" t="s">
        <v>264</v>
      </c>
      <c r="R268" s="43" t="s">
        <v>318</v>
      </c>
      <c r="S268" s="43" t="s">
        <v>243</v>
      </c>
      <c r="T268" s="15"/>
      <c r="U268" s="43" t="s">
        <v>244</v>
      </c>
      <c r="V268" s="43" t="s">
        <v>245</v>
      </c>
      <c r="W268" s="43" t="s">
        <v>262</v>
      </c>
      <c r="X268" s="44"/>
      <c r="Y268" s="49">
        <v>1</v>
      </c>
      <c r="Z268" s="49">
        <v>2</v>
      </c>
      <c r="AA268" s="46"/>
      <c r="AB268" s="47">
        <f t="shared" si="24"/>
        <v>2.5</v>
      </c>
      <c r="AC268" s="47">
        <f>AI268*(AM268*'6. Look Up Tables'!$M$10)</f>
        <v>18.89492371134941</v>
      </c>
      <c r="AD268" s="48"/>
      <c r="AE268" s="47">
        <f>SUM(AN268/VLOOKUP($AE$3,AWHC,2,FALSE)*'6. Look Up Tables'!$M$9*0.001)</f>
        <v>8.6694355852073759</v>
      </c>
      <c r="AF268" s="48"/>
      <c r="AG268" s="50">
        <v>10</v>
      </c>
      <c r="AH268" s="50">
        <v>5</v>
      </c>
      <c r="AI268" s="47">
        <f t="shared" si="27"/>
        <v>19.634954084936208</v>
      </c>
      <c r="AJ268" s="47">
        <f t="shared" si="25"/>
        <v>100.59194373128115</v>
      </c>
      <c r="AK268" s="47">
        <f t="shared" si="28"/>
        <v>5.1231056256176606</v>
      </c>
      <c r="AL268" s="47">
        <f t="shared" si="26"/>
        <v>4.5</v>
      </c>
      <c r="AM268" s="47">
        <f t="shared" si="29"/>
        <v>4.8115528128088307</v>
      </c>
      <c r="AN268" s="47">
        <f>SUM(AI268*'6. Look Up Tables'!$M$7*'6. Look Up Tables'!$M$8*AM268)</f>
        <v>73.690202474262691</v>
      </c>
      <c r="AO268" s="46"/>
    </row>
    <row r="269" spans="1:41" x14ac:dyDescent="0.25">
      <c r="A269" s="14"/>
      <c r="B269" s="4" t="s">
        <v>236</v>
      </c>
      <c r="C269" s="15"/>
      <c r="D269" s="43" t="s">
        <v>518</v>
      </c>
      <c r="E269" s="44"/>
      <c r="F269" s="43" t="s">
        <v>122</v>
      </c>
      <c r="G269" s="51" t="s">
        <v>122</v>
      </c>
      <c r="H269" s="51" t="s">
        <v>122</v>
      </c>
      <c r="I269" s="51" t="s">
        <v>114</v>
      </c>
      <c r="J269" s="51" t="s">
        <v>114</v>
      </c>
      <c r="K269" s="51" t="s">
        <v>122</v>
      </c>
      <c r="L269" s="44"/>
      <c r="M269" s="43" t="s">
        <v>239</v>
      </c>
      <c r="N269" s="43" t="s">
        <v>239</v>
      </c>
      <c r="O269" s="43" t="s">
        <v>239</v>
      </c>
      <c r="P269" s="44"/>
      <c r="Q269" s="43" t="s">
        <v>264</v>
      </c>
      <c r="R269" s="43" t="s">
        <v>242</v>
      </c>
      <c r="S269" s="43" t="s">
        <v>265</v>
      </c>
      <c r="T269" s="15"/>
      <c r="U269" s="43" t="s">
        <v>244</v>
      </c>
      <c r="V269" s="43" t="s">
        <v>261</v>
      </c>
      <c r="W269" s="43" t="s">
        <v>262</v>
      </c>
      <c r="X269" s="44"/>
      <c r="Y269" s="49">
        <v>1</v>
      </c>
      <c r="Z269" s="49">
        <v>2</v>
      </c>
      <c r="AA269" s="46"/>
      <c r="AB269" s="47">
        <f t="shared" si="24"/>
        <v>2.5</v>
      </c>
      <c r="AC269" s="47">
        <f>AI269*(AM269*'6. Look Up Tables'!$M$10)</f>
        <v>19.96843381778034</v>
      </c>
      <c r="AD269" s="48"/>
      <c r="AE269" s="47">
        <f>SUM(AN269/VLOOKUP($AE$3,AWHC,2,FALSE)*'6. Look Up Tables'!$M$9*0.001)</f>
        <v>9.1619872810992131</v>
      </c>
      <c r="AF269" s="48"/>
      <c r="AG269" s="50">
        <v>8</v>
      </c>
      <c r="AH269" s="50">
        <v>5</v>
      </c>
      <c r="AI269" s="47">
        <f t="shared" si="27"/>
        <v>19.634954084936208</v>
      </c>
      <c r="AJ269" s="47">
        <f t="shared" si="25"/>
        <v>111.32704479559047</v>
      </c>
      <c r="AK269" s="47">
        <f t="shared" si="28"/>
        <v>5.6698398332899469</v>
      </c>
      <c r="AL269" s="47">
        <f t="shared" si="26"/>
        <v>4.5</v>
      </c>
      <c r="AM269" s="47">
        <f t="shared" si="29"/>
        <v>5.0849199166449734</v>
      </c>
      <c r="AN269" s="47">
        <f>SUM(AI269*'6. Look Up Tables'!$M$7*'6. Look Up Tables'!$M$8*AM269)</f>
        <v>77.876891889343327</v>
      </c>
      <c r="AO269" s="46"/>
    </row>
    <row r="270" spans="1:41" x14ac:dyDescent="0.25">
      <c r="A270" s="14"/>
      <c r="B270" s="4" t="s">
        <v>236</v>
      </c>
      <c r="C270" s="15"/>
      <c r="D270" s="43" t="s">
        <v>519</v>
      </c>
      <c r="E270" s="44"/>
      <c r="F270" s="43" t="s">
        <v>122</v>
      </c>
      <c r="G270" s="51" t="s">
        <v>122</v>
      </c>
      <c r="H270" s="51" t="s">
        <v>122</v>
      </c>
      <c r="I270" s="51" t="s">
        <v>114</v>
      </c>
      <c r="J270" s="51" t="s">
        <v>114</v>
      </c>
      <c r="K270" s="51" t="s">
        <v>122</v>
      </c>
      <c r="L270" s="44"/>
      <c r="M270" s="43" t="s">
        <v>239</v>
      </c>
      <c r="N270" s="43" t="s">
        <v>239</v>
      </c>
      <c r="O270" s="43" t="s">
        <v>239</v>
      </c>
      <c r="P270" s="44"/>
      <c r="Q270" s="43" t="s">
        <v>264</v>
      </c>
      <c r="R270" s="43" t="s">
        <v>242</v>
      </c>
      <c r="S270" s="43" t="s">
        <v>265</v>
      </c>
      <c r="T270" s="15"/>
      <c r="U270" s="43" t="s">
        <v>244</v>
      </c>
      <c r="V270" s="43" t="s">
        <v>261</v>
      </c>
      <c r="W270" s="43" t="s">
        <v>262</v>
      </c>
      <c r="X270" s="44"/>
      <c r="Y270" s="49">
        <v>1</v>
      </c>
      <c r="Z270" s="49">
        <v>2</v>
      </c>
      <c r="AA270" s="46"/>
      <c r="AB270" s="47">
        <f t="shared" si="24"/>
        <v>3.5</v>
      </c>
      <c r="AC270" s="47">
        <f>AI270*(AM270*'6. Look Up Tables'!$M$10)</f>
        <v>45.222571723083036</v>
      </c>
      <c r="AD270" s="48"/>
      <c r="AE270" s="47">
        <f>SUM(AN270/VLOOKUP($AE$3,AWHC,2,FALSE)*'6. Look Up Tables'!$M$9*0.001)</f>
        <v>20.749179967061629</v>
      </c>
      <c r="AF270" s="48"/>
      <c r="AG270" s="50">
        <v>15</v>
      </c>
      <c r="AH270" s="50">
        <v>7</v>
      </c>
      <c r="AI270" s="47">
        <f t="shared" si="27"/>
        <v>38.484510006474963</v>
      </c>
      <c r="AJ270" s="47">
        <f t="shared" si="25"/>
        <v>279.04542220169304</v>
      </c>
      <c r="AK270" s="47">
        <f t="shared" si="28"/>
        <v>7.250850333153366</v>
      </c>
      <c r="AL270" s="47">
        <f t="shared" si="26"/>
        <v>4.5</v>
      </c>
      <c r="AM270" s="47">
        <f t="shared" si="29"/>
        <v>5.875425166576683</v>
      </c>
      <c r="AN270" s="47">
        <f>SUM(AI270*'6. Look Up Tables'!$M$7*'6. Look Up Tables'!$M$8*AM270)</f>
        <v>176.36802972002386</v>
      </c>
      <c r="AO270" s="46"/>
    </row>
    <row r="271" spans="1:41" x14ac:dyDescent="0.25">
      <c r="A271" s="14"/>
      <c r="B271" s="4" t="s">
        <v>236</v>
      </c>
      <c r="C271" s="15"/>
      <c r="D271" s="43" t="s">
        <v>85</v>
      </c>
      <c r="E271" s="44"/>
      <c r="F271" s="43" t="s">
        <v>122</v>
      </c>
      <c r="G271" s="51" t="s">
        <v>114</v>
      </c>
      <c r="H271" s="51" t="s">
        <v>114</v>
      </c>
      <c r="I271" s="51" t="s">
        <v>114</v>
      </c>
      <c r="J271" s="51" t="s">
        <v>122</v>
      </c>
      <c r="K271" s="51" t="s">
        <v>122</v>
      </c>
      <c r="L271" s="44"/>
      <c r="M271" s="43" t="s">
        <v>256</v>
      </c>
      <c r="N271" s="43" t="s">
        <v>248</v>
      </c>
      <c r="O271" s="43" t="s">
        <v>240</v>
      </c>
      <c r="P271" s="44"/>
      <c r="Q271" s="43" t="s">
        <v>258</v>
      </c>
      <c r="R271" s="43" t="s">
        <v>241</v>
      </c>
      <c r="S271" s="43" t="s">
        <v>265</v>
      </c>
      <c r="T271" s="15"/>
      <c r="U271" s="43" t="s">
        <v>244</v>
      </c>
      <c r="V271" s="43" t="s">
        <v>266</v>
      </c>
      <c r="W271" s="43" t="s">
        <v>262</v>
      </c>
      <c r="X271" s="44"/>
      <c r="Y271" s="49">
        <v>1</v>
      </c>
      <c r="Z271" s="49">
        <v>3</v>
      </c>
      <c r="AA271" s="46"/>
      <c r="AB271" s="47">
        <f t="shared" si="24"/>
        <v>3.5</v>
      </c>
      <c r="AC271" s="47">
        <f>AI271*(AM271*'6. Look Up Tables'!$M$10)</f>
        <v>34.51982601776519</v>
      </c>
      <c r="AD271" s="48"/>
      <c r="AE271" s="47">
        <f>SUM(AN271/VLOOKUP($AE$3,AWHC,2,FALSE)*'6. Look Up Tables'!$M$9*0.001)</f>
        <v>15.838508408151087</v>
      </c>
      <c r="AF271" s="48"/>
      <c r="AG271" s="50">
        <v>12</v>
      </c>
      <c r="AH271" s="50">
        <v>7</v>
      </c>
      <c r="AI271" s="47">
        <f t="shared" si="27"/>
        <v>38.484510006474963</v>
      </c>
      <c r="AJ271" s="47">
        <f t="shared" si="25"/>
        <v>172.01796514851455</v>
      </c>
      <c r="AK271" s="47">
        <f t="shared" si="28"/>
        <v>4.4697974618768113</v>
      </c>
      <c r="AL271" s="47">
        <f t="shared" si="26"/>
        <v>4.5</v>
      </c>
      <c r="AM271" s="47">
        <f t="shared" si="29"/>
        <v>4.4848987309384061</v>
      </c>
      <c r="AN271" s="47">
        <f>SUM(AI271*'6. Look Up Tables'!$M$7*'6. Look Up Tables'!$M$8*AM271)</f>
        <v>134.62732146928425</v>
      </c>
      <c r="AO271" s="46"/>
    </row>
    <row r="272" spans="1:41" x14ac:dyDescent="0.25">
      <c r="A272" s="14"/>
      <c r="B272" s="4" t="s">
        <v>236</v>
      </c>
      <c r="C272" s="15"/>
      <c r="D272" s="43" t="s">
        <v>520</v>
      </c>
      <c r="E272" s="44"/>
      <c r="F272" s="43" t="s">
        <v>122</v>
      </c>
      <c r="G272" s="51" t="s">
        <v>114</v>
      </c>
      <c r="H272" s="51" t="s">
        <v>114</v>
      </c>
      <c r="I272" s="51" t="s">
        <v>114</v>
      </c>
      <c r="J272" s="51" t="s">
        <v>122</v>
      </c>
      <c r="K272" s="51" t="s">
        <v>122</v>
      </c>
      <c r="L272" s="44"/>
      <c r="M272" s="43" t="s">
        <v>256</v>
      </c>
      <c r="N272" s="43" t="s">
        <v>240</v>
      </c>
      <c r="O272" s="43" t="s">
        <v>239</v>
      </c>
      <c r="P272" s="44"/>
      <c r="Q272" s="43" t="s">
        <v>258</v>
      </c>
      <c r="R272" s="43" t="s">
        <v>241</v>
      </c>
      <c r="S272" s="43" t="s">
        <v>265</v>
      </c>
      <c r="T272" s="15"/>
      <c r="U272" s="43" t="s">
        <v>244</v>
      </c>
      <c r="V272" s="43" t="s">
        <v>266</v>
      </c>
      <c r="W272" s="43" t="s">
        <v>262</v>
      </c>
      <c r="X272" s="44"/>
      <c r="Y272" s="49">
        <v>4</v>
      </c>
      <c r="Z272" s="49">
        <v>4</v>
      </c>
      <c r="AA272" s="46"/>
      <c r="AB272" s="47">
        <f t="shared" si="24"/>
        <v>6</v>
      </c>
      <c r="AC272" s="47">
        <f>AI272*(AM272*'6. Look Up Tables'!$M$10)</f>
        <v>98.135134644272753</v>
      </c>
      <c r="AD272" s="48"/>
      <c r="AE272" s="47">
        <f>SUM(AN272/VLOOKUP($AE$3,AWHC,2,FALSE)*'6. Look Up Tables'!$M$9*0.001)</f>
        <v>45.026708836783961</v>
      </c>
      <c r="AF272" s="48"/>
      <c r="AG272" s="50">
        <v>18</v>
      </c>
      <c r="AH272" s="50">
        <v>12</v>
      </c>
      <c r="AI272" s="47">
        <f t="shared" si="27"/>
        <v>113.09733552923255</v>
      </c>
      <c r="AJ272" s="47">
        <f t="shared" si="25"/>
        <v>472.41333656118098</v>
      </c>
      <c r="AK272" s="47">
        <f t="shared" si="28"/>
        <v>4.1770509831248424</v>
      </c>
      <c r="AL272" s="47">
        <f t="shared" si="26"/>
        <v>4.5</v>
      </c>
      <c r="AM272" s="47">
        <f t="shared" si="29"/>
        <v>4.3385254915624216</v>
      </c>
      <c r="AN272" s="47">
        <f>SUM(AI272*'6. Look Up Tables'!$M$7*'6. Look Up Tables'!$M$8*AM272)</f>
        <v>382.72702511266374</v>
      </c>
      <c r="AO272" s="46"/>
    </row>
    <row r="273" spans="1:41" x14ac:dyDescent="0.25">
      <c r="A273" s="14"/>
      <c r="B273" s="4" t="s">
        <v>268</v>
      </c>
      <c r="C273" s="15"/>
      <c r="D273" s="43" t="s">
        <v>521</v>
      </c>
      <c r="E273" s="44"/>
      <c r="F273" s="43" t="s">
        <v>122</v>
      </c>
      <c r="G273" s="51" t="s">
        <v>114</v>
      </c>
      <c r="H273" s="51" t="s">
        <v>114</v>
      </c>
      <c r="I273" s="51" t="s">
        <v>114</v>
      </c>
      <c r="J273" s="51" t="s">
        <v>122</v>
      </c>
      <c r="K273" s="51" t="s">
        <v>122</v>
      </c>
      <c r="L273" s="44"/>
      <c r="M273" s="43" t="s">
        <v>256</v>
      </c>
      <c r="N273" s="43" t="s">
        <v>240</v>
      </c>
      <c r="O273" s="43" t="s">
        <v>239</v>
      </c>
      <c r="P273" s="44"/>
      <c r="Q273" s="43" t="s">
        <v>258</v>
      </c>
      <c r="R273" s="43" t="s">
        <v>241</v>
      </c>
      <c r="S273" s="43" t="s">
        <v>265</v>
      </c>
      <c r="T273" s="15"/>
      <c r="U273" s="43" t="s">
        <v>244</v>
      </c>
      <c r="V273" s="43" t="s">
        <v>273</v>
      </c>
      <c r="W273" s="43" t="s">
        <v>246</v>
      </c>
      <c r="X273" s="44"/>
      <c r="Y273" s="49">
        <v>3</v>
      </c>
      <c r="Z273" s="49">
        <v>3</v>
      </c>
      <c r="AA273" s="46"/>
      <c r="AB273" s="47">
        <f t="shared" si="24"/>
        <v>2</v>
      </c>
      <c r="AC273" s="47">
        <f>AI273*(AM273*'6. Look Up Tables'!$M$10)</f>
        <v>25.132741228718345</v>
      </c>
      <c r="AD273" s="48"/>
      <c r="AE273" s="47">
        <f>SUM(AN273/VLOOKUP($AE$3,AWHC,2,FALSE)*'6. Look Up Tables'!$M$9*0.001)</f>
        <v>11.531493034353124</v>
      </c>
      <c r="AF273" s="48"/>
      <c r="AG273" s="50">
        <v>15</v>
      </c>
      <c r="AH273" s="50">
        <v>4</v>
      </c>
      <c r="AI273" s="47">
        <f t="shared" si="27"/>
        <v>12.566370614359172</v>
      </c>
      <c r="AJ273" s="47">
        <f t="shared" si="25"/>
        <v>188.49555921538757</v>
      </c>
      <c r="AK273" s="47">
        <f t="shared" si="28"/>
        <v>14.999999999999998</v>
      </c>
      <c r="AL273" s="47">
        <f t="shared" si="26"/>
        <v>5</v>
      </c>
      <c r="AM273" s="47">
        <f t="shared" si="29"/>
        <v>10</v>
      </c>
      <c r="AN273" s="47">
        <f>SUM(AI273*'6. Look Up Tables'!$M$7*'6. Look Up Tables'!$M$8*AM273)</f>
        <v>98.017690792001559</v>
      </c>
      <c r="AO273" s="46"/>
    </row>
    <row r="274" spans="1:41" x14ac:dyDescent="0.25">
      <c r="A274" s="14"/>
      <c r="B274" s="4" t="s">
        <v>236</v>
      </c>
      <c r="C274" s="15"/>
      <c r="D274" s="43" t="s">
        <v>522</v>
      </c>
      <c r="E274" s="44"/>
      <c r="F274" s="43" t="s">
        <v>122</v>
      </c>
      <c r="G274" s="51" t="s">
        <v>114</v>
      </c>
      <c r="H274" s="51" t="s">
        <v>114</v>
      </c>
      <c r="I274" s="51" t="s">
        <v>114</v>
      </c>
      <c r="J274" s="51" t="s">
        <v>122</v>
      </c>
      <c r="K274" s="51" t="s">
        <v>122</v>
      </c>
      <c r="L274" s="44"/>
      <c r="M274" s="43" t="s">
        <v>256</v>
      </c>
      <c r="N274" s="43" t="s">
        <v>248</v>
      </c>
      <c r="O274" s="43" t="s">
        <v>248</v>
      </c>
      <c r="P274" s="44"/>
      <c r="Q274" s="43" t="s">
        <v>329</v>
      </c>
      <c r="R274" s="43" t="s">
        <v>241</v>
      </c>
      <c r="S274" s="43" t="s">
        <v>265</v>
      </c>
      <c r="T274" s="15"/>
      <c r="U274" s="43" t="s">
        <v>244</v>
      </c>
      <c r="V274" s="43" t="s">
        <v>266</v>
      </c>
      <c r="W274" s="43" t="s">
        <v>262</v>
      </c>
      <c r="X274" s="44"/>
      <c r="Y274" s="49">
        <v>4</v>
      </c>
      <c r="Z274" s="49">
        <v>3</v>
      </c>
      <c r="AA274" s="46"/>
      <c r="AB274" s="47">
        <f t="shared" si="24"/>
        <v>3</v>
      </c>
      <c r="AC274" s="47">
        <f>AI274*(AM274*'6. Look Up Tables'!$M$10)</f>
        <v>28.535388599420951</v>
      </c>
      <c r="AD274" s="48"/>
      <c r="AE274" s="47">
        <f>SUM(AN274/VLOOKUP($AE$3,AWHC,2,FALSE)*'6. Look Up Tables'!$M$9*0.001)</f>
        <v>13.09270771032255</v>
      </c>
      <c r="AF274" s="48"/>
      <c r="AG274" s="50">
        <v>15</v>
      </c>
      <c r="AH274" s="50">
        <v>6</v>
      </c>
      <c r="AI274" s="47">
        <f t="shared" si="27"/>
        <v>28.274333882308138</v>
      </c>
      <c r="AJ274" s="47">
        <f t="shared" si="25"/>
        <v>158.11938352382288</v>
      </c>
      <c r="AK274" s="47">
        <f t="shared" si="28"/>
        <v>5.5923292192132452</v>
      </c>
      <c r="AL274" s="47">
        <f t="shared" si="26"/>
        <v>4.5</v>
      </c>
      <c r="AM274" s="47">
        <f t="shared" si="29"/>
        <v>5.0461646096066222</v>
      </c>
      <c r="AN274" s="47">
        <f>SUM(AI274*'6. Look Up Tables'!$M$7*'6. Look Up Tables'!$M$8*AM274)</f>
        <v>111.28801553774169</v>
      </c>
      <c r="AO274" s="46"/>
    </row>
    <row r="275" spans="1:41" x14ac:dyDescent="0.25">
      <c r="A275" s="14"/>
      <c r="B275" s="4" t="s">
        <v>236</v>
      </c>
      <c r="C275" s="15"/>
      <c r="D275" s="43" t="s">
        <v>523</v>
      </c>
      <c r="E275" s="44"/>
      <c r="F275" s="43" t="s">
        <v>122</v>
      </c>
      <c r="G275" s="51" t="s">
        <v>114</v>
      </c>
      <c r="H275" s="51" t="s">
        <v>114</v>
      </c>
      <c r="I275" s="51" t="s">
        <v>114</v>
      </c>
      <c r="J275" s="51" t="s">
        <v>122</v>
      </c>
      <c r="K275" s="51" t="s">
        <v>114</v>
      </c>
      <c r="L275" s="44"/>
      <c r="M275" s="43" t="s">
        <v>328</v>
      </c>
      <c r="N275" s="43" t="s">
        <v>240</v>
      </c>
      <c r="O275" s="43" t="s">
        <v>248</v>
      </c>
      <c r="P275" s="44"/>
      <c r="Q275" s="43" t="s">
        <v>258</v>
      </c>
      <c r="R275" s="43" t="s">
        <v>241</v>
      </c>
      <c r="S275" s="43" t="s">
        <v>265</v>
      </c>
      <c r="T275" s="15"/>
      <c r="U275" s="43" t="s">
        <v>244</v>
      </c>
      <c r="V275" s="43" t="s">
        <v>266</v>
      </c>
      <c r="W275" s="43" t="s">
        <v>262</v>
      </c>
      <c r="X275" s="44"/>
      <c r="Y275" s="49">
        <v>1</v>
      </c>
      <c r="Z275" s="49">
        <v>3</v>
      </c>
      <c r="AA275" s="46"/>
      <c r="AB275" s="47">
        <f t="shared" si="24"/>
        <v>3.5</v>
      </c>
      <c r="AC275" s="47">
        <f>AI275*(AM275*'6. Look Up Tables'!$M$10)</f>
        <v>34.51982601776519</v>
      </c>
      <c r="AD275" s="48"/>
      <c r="AE275" s="47">
        <f>SUM(AN275/VLOOKUP($AE$3,AWHC,2,FALSE)*'6. Look Up Tables'!$M$9*0.001)</f>
        <v>15.838508408151087</v>
      </c>
      <c r="AF275" s="48"/>
      <c r="AG275" s="50">
        <v>12</v>
      </c>
      <c r="AH275" s="50">
        <v>7</v>
      </c>
      <c r="AI275" s="47">
        <f t="shared" si="27"/>
        <v>38.484510006474963</v>
      </c>
      <c r="AJ275" s="47">
        <f t="shared" si="25"/>
        <v>172.01796514851455</v>
      </c>
      <c r="AK275" s="47">
        <f t="shared" si="28"/>
        <v>4.4697974618768113</v>
      </c>
      <c r="AL275" s="47">
        <f t="shared" si="26"/>
        <v>4.5</v>
      </c>
      <c r="AM275" s="47">
        <f t="shared" si="29"/>
        <v>4.4848987309384061</v>
      </c>
      <c r="AN275" s="47">
        <f>SUM(AI275*'6. Look Up Tables'!$M$7*'6. Look Up Tables'!$M$8*AM275)</f>
        <v>134.62732146928425</v>
      </c>
      <c r="AO275" s="46"/>
    </row>
    <row r="276" spans="1:41" x14ac:dyDescent="0.25">
      <c r="A276" s="14"/>
      <c r="B276" s="4" t="s">
        <v>236</v>
      </c>
      <c r="C276" s="15"/>
      <c r="D276" s="43" t="s">
        <v>524</v>
      </c>
      <c r="E276" s="44"/>
      <c r="F276" s="43" t="s">
        <v>122</v>
      </c>
      <c r="G276" s="51" t="s">
        <v>114</v>
      </c>
      <c r="H276" s="51" t="s">
        <v>114</v>
      </c>
      <c r="I276" s="51" t="s">
        <v>114</v>
      </c>
      <c r="J276" s="51" t="s">
        <v>114</v>
      </c>
      <c r="K276" s="51" t="s">
        <v>114</v>
      </c>
      <c r="L276" s="44"/>
      <c r="M276" s="43" t="s">
        <v>328</v>
      </c>
      <c r="N276" s="43" t="s">
        <v>240</v>
      </c>
      <c r="O276" s="43" t="s">
        <v>248</v>
      </c>
      <c r="P276" s="44"/>
      <c r="Q276" s="43" t="s">
        <v>264</v>
      </c>
      <c r="R276" s="43" t="s">
        <v>386</v>
      </c>
      <c r="S276" s="43" t="s">
        <v>265</v>
      </c>
      <c r="T276" s="15"/>
      <c r="U276" s="43" t="s">
        <v>250</v>
      </c>
      <c r="V276" s="43" t="s">
        <v>266</v>
      </c>
      <c r="W276" s="43" t="s">
        <v>262</v>
      </c>
      <c r="X276" s="44"/>
      <c r="Y276" s="49">
        <v>1</v>
      </c>
      <c r="Z276" s="49">
        <v>3</v>
      </c>
      <c r="AA276" s="46"/>
      <c r="AB276" s="47">
        <f t="shared" si="24"/>
        <v>2.5</v>
      </c>
      <c r="AC276" s="47">
        <f>AI276*(AM276*'6. Look Up Tables'!$M$10)</f>
        <v>18.401306109047269</v>
      </c>
      <c r="AD276" s="48"/>
      <c r="AE276" s="47">
        <f>SUM(AN276/VLOOKUP($AE$3,AWHC,2,FALSE)*'6. Look Up Tables'!$M$9*0.001)</f>
        <v>8.4429522147393339</v>
      </c>
      <c r="AF276" s="48"/>
      <c r="AG276" s="50">
        <v>10</v>
      </c>
      <c r="AH276" s="50">
        <v>5</v>
      </c>
      <c r="AI276" s="47">
        <f t="shared" si="27"/>
        <v>19.634954084936208</v>
      </c>
      <c r="AJ276" s="47">
        <f t="shared" si="25"/>
        <v>95.655767708259745</v>
      </c>
      <c r="AK276" s="47">
        <f t="shared" si="28"/>
        <v>4.8717082451262845</v>
      </c>
      <c r="AL276" s="47">
        <f t="shared" si="26"/>
        <v>4.5</v>
      </c>
      <c r="AM276" s="47">
        <f t="shared" si="29"/>
        <v>4.6858541225631427</v>
      </c>
      <c r="AN276" s="47">
        <f>SUM(AI276*'6. Look Up Tables'!$M$7*'6. Look Up Tables'!$M$8*AM276)</f>
        <v>71.765093825284353</v>
      </c>
      <c r="AO276" s="46"/>
    </row>
    <row r="277" spans="1:41" x14ac:dyDescent="0.25">
      <c r="A277" s="14"/>
      <c r="B277" s="4" t="s">
        <v>236</v>
      </c>
      <c r="C277" s="15"/>
      <c r="D277" s="43" t="s">
        <v>525</v>
      </c>
      <c r="E277" s="55"/>
      <c r="F277" s="43" t="s">
        <v>122</v>
      </c>
      <c r="G277" s="51" t="s">
        <v>114</v>
      </c>
      <c r="H277" s="51" t="s">
        <v>114</v>
      </c>
      <c r="I277" s="51" t="s">
        <v>122</v>
      </c>
      <c r="J277" s="51" t="s">
        <v>114</v>
      </c>
      <c r="K277" s="51" t="s">
        <v>114</v>
      </c>
      <c r="L277" s="55"/>
      <c r="M277" s="43" t="s">
        <v>256</v>
      </c>
      <c r="N277" s="43" t="s">
        <v>248</v>
      </c>
      <c r="O277" s="43" t="s">
        <v>240</v>
      </c>
      <c r="P277" s="55"/>
      <c r="Q277" s="43" t="s">
        <v>258</v>
      </c>
      <c r="R277" s="43" t="s">
        <v>242</v>
      </c>
      <c r="S277" s="43" t="s">
        <v>265</v>
      </c>
      <c r="T277" s="56"/>
      <c r="U277" s="43" t="s">
        <v>253</v>
      </c>
      <c r="V277" s="43" t="s">
        <v>275</v>
      </c>
      <c r="W277" s="43" t="s">
        <v>262</v>
      </c>
      <c r="X277" s="55"/>
      <c r="Y277" s="49">
        <v>1</v>
      </c>
      <c r="Z277" s="49">
        <v>3</v>
      </c>
      <c r="AA277" s="46"/>
      <c r="AB277" s="47">
        <f t="shared" si="24"/>
        <v>2</v>
      </c>
      <c r="AC277" s="47">
        <f>AI277*(AM277*'6. Look Up Tables'!$M$10)</f>
        <v>10.90390384936364</v>
      </c>
      <c r="AD277" s="48"/>
      <c r="AE277" s="47">
        <f>SUM(AN277/VLOOKUP($AE$3,AWHC,2,FALSE)*'6. Look Up Tables'!$M$9*0.001)</f>
        <v>5.002967648531552</v>
      </c>
      <c r="AF277" s="48"/>
      <c r="AG277" s="50">
        <v>6</v>
      </c>
      <c r="AH277" s="50">
        <v>4</v>
      </c>
      <c r="AI277" s="47">
        <f t="shared" si="27"/>
        <v>12.566370614359172</v>
      </c>
      <c r="AJ277" s="47">
        <f t="shared" si="25"/>
        <v>52.490370729020107</v>
      </c>
      <c r="AK277" s="47">
        <f t="shared" si="28"/>
        <v>4.1770509831248424</v>
      </c>
      <c r="AL277" s="47">
        <f t="shared" si="26"/>
        <v>4.5</v>
      </c>
      <c r="AM277" s="47">
        <f t="shared" si="29"/>
        <v>4.3385254915624216</v>
      </c>
      <c r="AN277" s="47">
        <f>SUM(AI277*'6. Look Up Tables'!$M$7*'6. Look Up Tables'!$M$8*AM277)</f>
        <v>42.525225012518199</v>
      </c>
      <c r="AO277" s="46"/>
    </row>
    <row r="278" spans="1:41" x14ac:dyDescent="0.25">
      <c r="A278" s="14"/>
      <c r="B278" s="4" t="s">
        <v>268</v>
      </c>
      <c r="C278" s="15"/>
      <c r="D278" s="43" t="s">
        <v>526</v>
      </c>
      <c r="E278" s="55"/>
      <c r="F278" s="43" t="s">
        <v>122</v>
      </c>
      <c r="G278" s="51" t="s">
        <v>122</v>
      </c>
      <c r="H278" s="51" t="s">
        <v>114</v>
      </c>
      <c r="I278" s="51" t="s">
        <v>122</v>
      </c>
      <c r="J278" s="51" t="s">
        <v>114</v>
      </c>
      <c r="K278" s="51" t="s">
        <v>114</v>
      </c>
      <c r="L278" s="55"/>
      <c r="M278" s="43" t="s">
        <v>256</v>
      </c>
      <c r="N278" s="43" t="s">
        <v>248</v>
      </c>
      <c r="O278" s="43" t="s">
        <v>240</v>
      </c>
      <c r="P278" s="55"/>
      <c r="Q278" s="43" t="s">
        <v>258</v>
      </c>
      <c r="R278" s="43" t="s">
        <v>242</v>
      </c>
      <c r="S278" s="43" t="s">
        <v>265</v>
      </c>
      <c r="T278" s="56"/>
      <c r="U278" s="43" t="s">
        <v>253</v>
      </c>
      <c r="V278" s="43" t="s">
        <v>273</v>
      </c>
      <c r="W278" s="43" t="s">
        <v>246</v>
      </c>
      <c r="X278" s="55"/>
      <c r="Y278" s="49">
        <v>1</v>
      </c>
      <c r="Z278" s="49">
        <v>3</v>
      </c>
      <c r="AA278" s="46"/>
      <c r="AB278" s="47">
        <f t="shared" si="24"/>
        <v>1</v>
      </c>
      <c r="AC278" s="47">
        <f>AI278*(AM278*'6. Look Up Tables'!$M$10)</f>
        <v>5.9690260418206069</v>
      </c>
      <c r="AD278" s="48"/>
      <c r="AE278" s="47">
        <f>SUM(AN278/VLOOKUP($AE$3,AWHC,2,FALSE)*'6. Look Up Tables'!$M$9*0.001)</f>
        <v>2.7387295956588673</v>
      </c>
      <c r="AF278" s="48"/>
      <c r="AG278" s="50">
        <v>7</v>
      </c>
      <c r="AH278" s="50">
        <v>2</v>
      </c>
      <c r="AI278" s="47">
        <f t="shared" si="27"/>
        <v>3.1415926535897931</v>
      </c>
      <c r="AJ278" s="47">
        <f t="shared" si="25"/>
        <v>43.982297150257104</v>
      </c>
      <c r="AK278" s="47">
        <f t="shared" si="28"/>
        <v>14</v>
      </c>
      <c r="AL278" s="47">
        <f t="shared" si="26"/>
        <v>5</v>
      </c>
      <c r="AM278" s="47">
        <f t="shared" si="29"/>
        <v>9.5</v>
      </c>
      <c r="AN278" s="47">
        <f>SUM(AI278*'6. Look Up Tables'!$M$7*'6. Look Up Tables'!$M$8*AM278)</f>
        <v>23.279201563100372</v>
      </c>
      <c r="AO278" s="46"/>
    </row>
    <row r="279" spans="1:41" x14ac:dyDescent="0.25">
      <c r="A279" s="14"/>
      <c r="B279" s="4" t="s">
        <v>236</v>
      </c>
      <c r="C279" s="15"/>
      <c r="D279" s="43" t="s">
        <v>82</v>
      </c>
      <c r="E279" s="44"/>
      <c r="F279" s="43" t="s">
        <v>122</v>
      </c>
      <c r="G279" s="51" t="s">
        <v>114</v>
      </c>
      <c r="H279" s="51" t="s">
        <v>114</v>
      </c>
      <c r="I279" s="51" t="s">
        <v>114</v>
      </c>
      <c r="J279" s="51" t="s">
        <v>114</v>
      </c>
      <c r="K279" s="51" t="s">
        <v>114</v>
      </c>
      <c r="L279" s="44"/>
      <c r="M279" s="43" t="s">
        <v>256</v>
      </c>
      <c r="N279" s="43" t="s">
        <v>248</v>
      </c>
      <c r="O279" s="43" t="s">
        <v>240</v>
      </c>
      <c r="P279" s="44"/>
      <c r="Q279" s="43" t="s">
        <v>264</v>
      </c>
      <c r="R279" s="43" t="s">
        <v>242</v>
      </c>
      <c r="S279" s="43" t="s">
        <v>265</v>
      </c>
      <c r="T279" s="15"/>
      <c r="U279" s="43" t="s">
        <v>250</v>
      </c>
      <c r="V279" s="43" t="s">
        <v>261</v>
      </c>
      <c r="W279" s="43" t="s">
        <v>262</v>
      </c>
      <c r="X279" s="44"/>
      <c r="Y279" s="49">
        <v>4</v>
      </c>
      <c r="Z279" s="49">
        <v>4</v>
      </c>
      <c r="AA279" s="46"/>
      <c r="AB279" s="47">
        <f t="shared" si="24"/>
        <v>3.5</v>
      </c>
      <c r="AC279" s="47">
        <f>AI279*(AM279*'6. Look Up Tables'!$M$10)</f>
        <v>40.404313278311321</v>
      </c>
      <c r="AD279" s="48"/>
      <c r="AE279" s="47">
        <f>SUM(AN279/VLOOKUP($AE$3,AWHC,2,FALSE)*'6. Look Up Tables'!$M$9*0.001)</f>
        <v>18.538449621813431</v>
      </c>
      <c r="AF279" s="48"/>
      <c r="AG279" s="50">
        <v>12</v>
      </c>
      <c r="AH279" s="50">
        <v>7</v>
      </c>
      <c r="AI279" s="47">
        <f t="shared" si="27"/>
        <v>38.484510006474963</v>
      </c>
      <c r="AJ279" s="47">
        <f t="shared" si="25"/>
        <v>230.86283775397587</v>
      </c>
      <c r="AK279" s="47">
        <f t="shared" si="28"/>
        <v>5.9988509069008158</v>
      </c>
      <c r="AL279" s="47">
        <f t="shared" si="26"/>
        <v>4.5</v>
      </c>
      <c r="AM279" s="47">
        <f t="shared" si="29"/>
        <v>5.2494254534504083</v>
      </c>
      <c r="AN279" s="47">
        <f>SUM(AI279*'6. Look Up Tables'!$M$7*'6. Look Up Tables'!$M$8*AM279)</f>
        <v>157.57682178541415</v>
      </c>
      <c r="AO279" s="46"/>
    </row>
    <row r="280" spans="1:41" x14ac:dyDescent="0.25">
      <c r="A280" s="14"/>
      <c r="B280" s="4" t="s">
        <v>268</v>
      </c>
      <c r="C280" s="15"/>
      <c r="D280" s="43" t="s">
        <v>527</v>
      </c>
      <c r="E280" s="44"/>
      <c r="F280" s="43" t="s">
        <v>122</v>
      </c>
      <c r="G280" s="51" t="s">
        <v>122</v>
      </c>
      <c r="H280" s="51" t="s">
        <v>114</v>
      </c>
      <c r="I280" s="51" t="s">
        <v>114</v>
      </c>
      <c r="J280" s="51" t="s">
        <v>114</v>
      </c>
      <c r="K280" s="51" t="s">
        <v>114</v>
      </c>
      <c r="L280" s="44"/>
      <c r="M280" s="43" t="s">
        <v>256</v>
      </c>
      <c r="N280" s="43" t="s">
        <v>248</v>
      </c>
      <c r="O280" s="43" t="s">
        <v>240</v>
      </c>
      <c r="P280" s="44"/>
      <c r="Q280" s="43" t="s">
        <v>264</v>
      </c>
      <c r="R280" s="43" t="s">
        <v>242</v>
      </c>
      <c r="S280" s="43" t="s">
        <v>265</v>
      </c>
      <c r="T280" s="15"/>
      <c r="U280" s="43" t="s">
        <v>260</v>
      </c>
      <c r="V280" s="43" t="s">
        <v>261</v>
      </c>
      <c r="W280" s="43" t="s">
        <v>262</v>
      </c>
      <c r="X280" s="44"/>
      <c r="Y280" s="49">
        <v>3</v>
      </c>
      <c r="Z280" s="49">
        <v>4</v>
      </c>
      <c r="AA280" s="46"/>
      <c r="AB280" s="47">
        <f t="shared" si="24"/>
        <v>3</v>
      </c>
      <c r="AC280" s="47">
        <f>AI280*(AM280*'6. Look Up Tables'!$M$10)</f>
        <v>29.29634505695908</v>
      </c>
      <c r="AD280" s="48"/>
      <c r="AE280" s="47">
        <f>SUM(AN280/VLOOKUP($AE$3,AWHC,2,FALSE)*'6. Look Up Tables'!$M$9*0.001)</f>
        <v>13.44185243789887</v>
      </c>
      <c r="AF280" s="48"/>
      <c r="AG280" s="50">
        <v>10</v>
      </c>
      <c r="AH280" s="50">
        <v>6</v>
      </c>
      <c r="AI280" s="47">
        <f t="shared" si="27"/>
        <v>28.274333882308138</v>
      </c>
      <c r="AJ280" s="47">
        <f t="shared" si="25"/>
        <v>165.72894809920419</v>
      </c>
      <c r="AK280" s="47">
        <f t="shared" si="28"/>
        <v>5.8614625118685595</v>
      </c>
      <c r="AL280" s="47">
        <f t="shared" si="26"/>
        <v>4.5</v>
      </c>
      <c r="AM280" s="47">
        <f t="shared" si="29"/>
        <v>5.1807312559342797</v>
      </c>
      <c r="AN280" s="47">
        <f>SUM(AI280*'6. Look Up Tables'!$M$7*'6. Look Up Tables'!$M$8*AM280)</f>
        <v>114.2557457221404</v>
      </c>
      <c r="AO280" s="46"/>
    </row>
    <row r="281" spans="1:41" x14ac:dyDescent="0.25">
      <c r="A281" s="14"/>
      <c r="B281" s="4" t="s">
        <v>236</v>
      </c>
      <c r="C281" s="15"/>
      <c r="D281" s="43" t="s">
        <v>528</v>
      </c>
      <c r="E281" s="44"/>
      <c r="F281" s="43" t="s">
        <v>122</v>
      </c>
      <c r="G281" s="51" t="s">
        <v>122</v>
      </c>
      <c r="H281" s="51" t="s">
        <v>114</v>
      </c>
      <c r="I281" s="51" t="s">
        <v>122</v>
      </c>
      <c r="J281" s="51" t="s">
        <v>114</v>
      </c>
      <c r="K281" s="51" t="s">
        <v>122</v>
      </c>
      <c r="L281" s="44"/>
      <c r="M281" s="43" t="s">
        <v>256</v>
      </c>
      <c r="N281" s="43" t="s">
        <v>238</v>
      </c>
      <c r="O281" s="43" t="s">
        <v>240</v>
      </c>
      <c r="P281" s="44"/>
      <c r="Q281" s="43" t="s">
        <v>258</v>
      </c>
      <c r="R281" s="43" t="s">
        <v>242</v>
      </c>
      <c r="S281" s="43" t="s">
        <v>265</v>
      </c>
      <c r="T281" s="15"/>
      <c r="U281" s="43" t="s">
        <v>253</v>
      </c>
      <c r="V281" s="43" t="s">
        <v>261</v>
      </c>
      <c r="W281" s="43" t="s">
        <v>246</v>
      </c>
      <c r="X281" s="44"/>
      <c r="Y281" s="49">
        <v>1</v>
      </c>
      <c r="Z281" s="49">
        <v>3</v>
      </c>
      <c r="AA281" s="46"/>
      <c r="AB281" s="47">
        <f t="shared" si="24"/>
        <v>2.5</v>
      </c>
      <c r="AC281" s="47">
        <f>AI281*(AM281*'6. Look Up Tables'!$M$10)</f>
        <v>19.832897948314354</v>
      </c>
      <c r="AD281" s="48"/>
      <c r="AE281" s="47">
        <f>SUM(AN281/VLOOKUP($AE$3,AWHC,2,FALSE)*'6. Look Up Tables'!$M$9*0.001)</f>
        <v>9.0998002351089387</v>
      </c>
      <c r="AF281" s="48"/>
      <c r="AG281" s="50">
        <v>7</v>
      </c>
      <c r="AH281" s="50">
        <v>5</v>
      </c>
      <c r="AI281" s="47">
        <f t="shared" si="27"/>
        <v>19.634954084936208</v>
      </c>
      <c r="AJ281" s="47">
        <f t="shared" si="25"/>
        <v>100.15420905846247</v>
      </c>
      <c r="AK281" s="47">
        <f t="shared" si="28"/>
        <v>5.1008119817962827</v>
      </c>
      <c r="AL281" s="47">
        <f t="shared" si="26"/>
        <v>5</v>
      </c>
      <c r="AM281" s="47">
        <f t="shared" si="29"/>
        <v>5.0504059908981418</v>
      </c>
      <c r="AN281" s="47">
        <f>SUM(AI281*'6. Look Up Tables'!$M$7*'6. Look Up Tables'!$M$8*AM281)</f>
        <v>77.348301998425967</v>
      </c>
      <c r="AO281" s="46"/>
    </row>
    <row r="282" spans="1:41" x14ac:dyDescent="0.25">
      <c r="A282" s="14"/>
      <c r="B282" s="4" t="s">
        <v>236</v>
      </c>
      <c r="C282" s="15"/>
      <c r="D282" s="43" t="s">
        <v>529</v>
      </c>
      <c r="E282" s="44"/>
      <c r="F282" s="43" t="s">
        <v>122</v>
      </c>
      <c r="G282" s="51" t="s">
        <v>114</v>
      </c>
      <c r="H282" s="51" t="s">
        <v>114</v>
      </c>
      <c r="I282" s="51" t="s">
        <v>122</v>
      </c>
      <c r="J282" s="51" t="s">
        <v>114</v>
      </c>
      <c r="K282" s="51" t="s">
        <v>114</v>
      </c>
      <c r="L282" s="44"/>
      <c r="M282" s="43" t="s">
        <v>328</v>
      </c>
      <c r="N282" s="43" t="s">
        <v>238</v>
      </c>
      <c r="O282" s="43" t="s">
        <v>240</v>
      </c>
      <c r="P282" s="44"/>
      <c r="Q282" s="43" t="s">
        <v>258</v>
      </c>
      <c r="R282" s="43" t="s">
        <v>242</v>
      </c>
      <c r="S282" s="43" t="s">
        <v>265</v>
      </c>
      <c r="T282" s="15"/>
      <c r="U282" s="43" t="s">
        <v>253</v>
      </c>
      <c r="V282" s="43" t="s">
        <v>261</v>
      </c>
      <c r="W282" s="43" t="s">
        <v>262</v>
      </c>
      <c r="X282" s="44"/>
      <c r="Y282" s="49">
        <v>2</v>
      </c>
      <c r="Z282" s="49">
        <v>4</v>
      </c>
      <c r="AA282" s="46"/>
      <c r="AB282" s="47">
        <f t="shared" si="24"/>
        <v>3</v>
      </c>
      <c r="AC282" s="47">
        <f>AI282*(AM282*'6. Look Up Tables'!$M$10)</f>
        <v>26.615814079488889</v>
      </c>
      <c r="AD282" s="48"/>
      <c r="AE282" s="47">
        <f>SUM(AN282/VLOOKUP($AE$3,AWHC,2,FALSE)*'6. Look Up Tables'!$M$9*0.001)</f>
        <v>12.21196175411843</v>
      </c>
      <c r="AF282" s="48"/>
      <c r="AG282" s="50">
        <v>8</v>
      </c>
      <c r="AH282" s="50">
        <v>6</v>
      </c>
      <c r="AI282" s="47">
        <f t="shared" si="27"/>
        <v>28.274333882308138</v>
      </c>
      <c r="AJ282" s="47">
        <f t="shared" si="25"/>
        <v>138.92363832450226</v>
      </c>
      <c r="AK282" s="47">
        <f t="shared" si="28"/>
        <v>4.9134186114789351</v>
      </c>
      <c r="AL282" s="47">
        <f t="shared" si="26"/>
        <v>4.5</v>
      </c>
      <c r="AM282" s="47">
        <f t="shared" si="29"/>
        <v>4.7067093057394676</v>
      </c>
      <c r="AN282" s="47">
        <f>SUM(AI282*'6. Look Up Tables'!$M$7*'6. Look Up Tables'!$M$8*AM282)</f>
        <v>103.80167491000667</v>
      </c>
      <c r="AO282" s="46"/>
    </row>
    <row r="283" spans="1:41" x14ac:dyDescent="0.25">
      <c r="A283" s="14"/>
      <c r="B283" s="4" t="s">
        <v>236</v>
      </c>
      <c r="C283" s="15"/>
      <c r="D283" s="43" t="s">
        <v>530</v>
      </c>
      <c r="E283" s="44"/>
      <c r="F283" s="43" t="s">
        <v>122</v>
      </c>
      <c r="G283" s="51" t="s">
        <v>122</v>
      </c>
      <c r="H283" s="51" t="s">
        <v>114</v>
      </c>
      <c r="I283" s="51" t="s">
        <v>122</v>
      </c>
      <c r="J283" s="51" t="s">
        <v>114</v>
      </c>
      <c r="K283" s="51" t="s">
        <v>114</v>
      </c>
      <c r="L283" s="44"/>
      <c r="M283" s="43" t="s">
        <v>328</v>
      </c>
      <c r="N283" s="43" t="s">
        <v>238</v>
      </c>
      <c r="O283" s="43" t="s">
        <v>240</v>
      </c>
      <c r="P283" s="44"/>
      <c r="Q283" s="43" t="s">
        <v>258</v>
      </c>
      <c r="R283" s="43" t="s">
        <v>242</v>
      </c>
      <c r="S283" s="43" t="s">
        <v>265</v>
      </c>
      <c r="T283" s="15"/>
      <c r="U283" s="43" t="s">
        <v>253</v>
      </c>
      <c r="V283" s="43" t="s">
        <v>261</v>
      </c>
      <c r="W283" s="43" t="s">
        <v>262</v>
      </c>
      <c r="X283" s="44"/>
      <c r="Y283" s="49">
        <v>1</v>
      </c>
      <c r="Z283" s="49">
        <v>2</v>
      </c>
      <c r="AA283" s="46"/>
      <c r="AB283" s="47">
        <f t="shared" si="24"/>
        <v>2</v>
      </c>
      <c r="AC283" s="47">
        <f>AI283*(AM283*'6. Look Up Tables'!$M$10)</f>
        <v>12.420781614576827</v>
      </c>
      <c r="AD283" s="48"/>
      <c r="AE283" s="47">
        <f>SUM(AN283/VLOOKUP($AE$3,AWHC,2,FALSE)*'6. Look Up Tables'!$M$9*0.001)</f>
        <v>5.6989468584528966</v>
      </c>
      <c r="AF283" s="48"/>
      <c r="AG283" s="50">
        <v>6</v>
      </c>
      <c r="AH283" s="50">
        <v>4</v>
      </c>
      <c r="AI283" s="47">
        <f t="shared" si="27"/>
        <v>12.566370614359172</v>
      </c>
      <c r="AJ283" s="47">
        <f t="shared" si="25"/>
        <v>67.659148381151994</v>
      </c>
      <c r="AK283" s="47">
        <f t="shared" si="28"/>
        <v>5.3841439551241743</v>
      </c>
      <c r="AL283" s="47">
        <f t="shared" si="26"/>
        <v>4.5</v>
      </c>
      <c r="AM283" s="47">
        <f t="shared" si="29"/>
        <v>4.9420719775620867</v>
      </c>
      <c r="AN283" s="47">
        <f>SUM(AI283*'6. Look Up Tables'!$M$7*'6. Look Up Tables'!$M$8*AM283)</f>
        <v>48.44104829684963</v>
      </c>
      <c r="AO283" s="46"/>
    </row>
    <row r="284" spans="1:41" x14ac:dyDescent="0.25">
      <c r="A284" s="14"/>
      <c r="B284" s="4" t="s">
        <v>236</v>
      </c>
      <c r="C284" s="15"/>
      <c r="D284" s="43" t="s">
        <v>531</v>
      </c>
      <c r="E284" s="44"/>
      <c r="F284" s="43" t="s">
        <v>122</v>
      </c>
      <c r="G284" s="51" t="s">
        <v>122</v>
      </c>
      <c r="H284" s="51" t="s">
        <v>114</v>
      </c>
      <c r="I284" s="51" t="s">
        <v>122</v>
      </c>
      <c r="J284" s="51" t="s">
        <v>114</v>
      </c>
      <c r="K284" s="51" t="s">
        <v>114</v>
      </c>
      <c r="L284" s="44"/>
      <c r="M284" s="43" t="s">
        <v>328</v>
      </c>
      <c r="N284" s="43" t="s">
        <v>238</v>
      </c>
      <c r="O284" s="43" t="s">
        <v>240</v>
      </c>
      <c r="P284" s="44"/>
      <c r="Q284" s="43" t="s">
        <v>264</v>
      </c>
      <c r="R284" s="43" t="s">
        <v>242</v>
      </c>
      <c r="S284" s="43" t="s">
        <v>265</v>
      </c>
      <c r="T284" s="15"/>
      <c r="U284" s="43" t="s">
        <v>253</v>
      </c>
      <c r="V284" s="43" t="s">
        <v>261</v>
      </c>
      <c r="W284" s="43" t="s">
        <v>246</v>
      </c>
      <c r="X284" s="44"/>
      <c r="Y284" s="49">
        <v>1</v>
      </c>
      <c r="Z284" s="49">
        <v>3</v>
      </c>
      <c r="AA284" s="46"/>
      <c r="AB284" s="47">
        <f t="shared" si="24"/>
        <v>0.75</v>
      </c>
      <c r="AC284" s="47">
        <f>AI284*(AM284*'6. Look Up Tables'!$M$10)</f>
        <v>2.4399776334244558</v>
      </c>
      <c r="AD284" s="48"/>
      <c r="AE284" s="47">
        <f>SUM(AN284/VLOOKUP($AE$3,AWHC,2,FALSE)*'6. Look Up Tables'!$M$9*0.001)</f>
        <v>1.1195191494535739</v>
      </c>
      <c r="AF284" s="48"/>
      <c r="AG284" s="50">
        <v>4</v>
      </c>
      <c r="AH284" s="50">
        <v>1.5</v>
      </c>
      <c r="AI284" s="47">
        <f t="shared" si="27"/>
        <v>1.7671458676442586</v>
      </c>
      <c r="AJ284" s="47">
        <f t="shared" si="25"/>
        <v>15.564046996023263</v>
      </c>
      <c r="AK284" s="47">
        <f t="shared" si="28"/>
        <v>8.8074489384237058</v>
      </c>
      <c r="AL284" s="47">
        <f t="shared" si="26"/>
        <v>5</v>
      </c>
      <c r="AM284" s="47">
        <f t="shared" si="29"/>
        <v>6.9037244692118529</v>
      </c>
      <c r="AN284" s="47">
        <f>SUM(AI284*'6. Look Up Tables'!$M$7*'6. Look Up Tables'!$M$8*AM284)</f>
        <v>9.5159127703553779</v>
      </c>
      <c r="AO284" s="46"/>
    </row>
    <row r="285" spans="1:41" x14ac:dyDescent="0.25">
      <c r="A285" s="14"/>
      <c r="B285" s="4" t="s">
        <v>270</v>
      </c>
      <c r="C285" s="15"/>
      <c r="D285" s="43" t="s">
        <v>532</v>
      </c>
      <c r="E285" s="44"/>
      <c r="F285" s="43" t="s">
        <v>122</v>
      </c>
      <c r="G285" s="51" t="s">
        <v>114</v>
      </c>
      <c r="H285" s="51" t="s">
        <v>114</v>
      </c>
      <c r="I285" s="51" t="s">
        <v>122</v>
      </c>
      <c r="J285" s="51" t="s">
        <v>114</v>
      </c>
      <c r="K285" s="51" t="s">
        <v>114</v>
      </c>
      <c r="L285" s="44"/>
      <c r="M285" s="43" t="s">
        <v>328</v>
      </c>
      <c r="N285" s="43" t="s">
        <v>238</v>
      </c>
      <c r="O285" s="43" t="s">
        <v>240</v>
      </c>
      <c r="P285" s="44"/>
      <c r="Q285" s="43" t="s">
        <v>264</v>
      </c>
      <c r="R285" s="43" t="s">
        <v>242</v>
      </c>
      <c r="S285" s="43" t="s">
        <v>265</v>
      </c>
      <c r="T285" s="15"/>
      <c r="U285" s="43" t="s">
        <v>253</v>
      </c>
      <c r="V285" s="43" t="s">
        <v>275</v>
      </c>
      <c r="W285" s="43" t="s">
        <v>262</v>
      </c>
      <c r="X285" s="44"/>
      <c r="Y285" s="49">
        <v>1</v>
      </c>
      <c r="Z285" s="49">
        <v>3</v>
      </c>
      <c r="AA285" s="46"/>
      <c r="AB285" s="47">
        <f t="shared" si="24"/>
        <v>2</v>
      </c>
      <c r="AC285" s="47">
        <f>AI285*(AM285*'6. Look Up Tables'!$M$10)</f>
        <v>11.334158559521031</v>
      </c>
      <c r="AD285" s="48"/>
      <c r="AE285" s="47">
        <f>SUM(AN285/VLOOKUP($AE$3,AWHC,2,FALSE)*'6. Look Up Tables'!$M$9*0.001)</f>
        <v>5.2003786331920026</v>
      </c>
      <c r="AF285" s="48"/>
      <c r="AG285" s="50">
        <v>7</v>
      </c>
      <c r="AH285" s="50">
        <v>4</v>
      </c>
      <c r="AI285" s="47">
        <f t="shared" si="27"/>
        <v>12.566370614359172</v>
      </c>
      <c r="AJ285" s="47">
        <f t="shared" si="25"/>
        <v>56.792917830594007</v>
      </c>
      <c r="AK285" s="47">
        <f t="shared" si="28"/>
        <v>4.5194368026754388</v>
      </c>
      <c r="AL285" s="47">
        <f t="shared" si="26"/>
        <v>4.5</v>
      </c>
      <c r="AM285" s="47">
        <f t="shared" si="29"/>
        <v>4.5097184013377198</v>
      </c>
      <c r="AN285" s="47">
        <f>SUM(AI285*'6. Look Up Tables'!$M$7*'6. Look Up Tables'!$M$8*AM285)</f>
        <v>44.203218382132022</v>
      </c>
      <c r="AO285" s="46"/>
    </row>
    <row r="286" spans="1:41" x14ac:dyDescent="0.25">
      <c r="A286" s="14"/>
      <c r="B286" s="4" t="s">
        <v>268</v>
      </c>
      <c r="C286" s="15"/>
      <c r="D286" s="43" t="s">
        <v>533</v>
      </c>
      <c r="E286" s="44"/>
      <c r="F286" s="43" t="s">
        <v>122</v>
      </c>
      <c r="G286" s="51" t="s">
        <v>114</v>
      </c>
      <c r="H286" s="51" t="s">
        <v>114</v>
      </c>
      <c r="I286" s="51" t="s">
        <v>122</v>
      </c>
      <c r="J286" s="51" t="s">
        <v>114</v>
      </c>
      <c r="K286" s="51" t="s">
        <v>114</v>
      </c>
      <c r="L286" s="44"/>
      <c r="M286" s="43" t="s">
        <v>328</v>
      </c>
      <c r="N286" s="43" t="s">
        <v>238</v>
      </c>
      <c r="O286" s="43" t="s">
        <v>240</v>
      </c>
      <c r="P286" s="44"/>
      <c r="Q286" s="43" t="s">
        <v>264</v>
      </c>
      <c r="R286" s="43" t="s">
        <v>242</v>
      </c>
      <c r="S286" s="43" t="s">
        <v>265</v>
      </c>
      <c r="T286" s="15"/>
      <c r="U286" s="43" t="s">
        <v>260</v>
      </c>
      <c r="V286" s="43" t="s">
        <v>275</v>
      </c>
      <c r="W286" s="43" t="s">
        <v>262</v>
      </c>
      <c r="X286" s="44"/>
      <c r="Y286" s="49">
        <v>1</v>
      </c>
      <c r="Z286" s="49">
        <v>3</v>
      </c>
      <c r="AA286" s="46"/>
      <c r="AB286" s="47">
        <f t="shared" si="24"/>
        <v>3</v>
      </c>
      <c r="AC286" s="47">
        <f>AI286*(AM286*'6. Look Up Tables'!$M$10)</f>
        <v>23.326325452904214</v>
      </c>
      <c r="AD286" s="48"/>
      <c r="AE286" s="47">
        <f>SUM(AN286/VLOOKUP($AE$3,AWHC,2,FALSE)*'6. Look Up Tables'!$M$9*0.001)</f>
        <v>10.702666972508993</v>
      </c>
      <c r="AF286" s="48"/>
      <c r="AG286" s="50">
        <v>7</v>
      </c>
      <c r="AH286" s="50">
        <v>6</v>
      </c>
      <c r="AI286" s="47">
        <f t="shared" si="27"/>
        <v>28.274333882308138</v>
      </c>
      <c r="AJ286" s="47">
        <f t="shared" si="25"/>
        <v>106.02875205865551</v>
      </c>
      <c r="AK286" s="47">
        <f t="shared" si="28"/>
        <v>3.75</v>
      </c>
      <c r="AL286" s="47">
        <f t="shared" si="26"/>
        <v>4.5</v>
      </c>
      <c r="AM286" s="47">
        <f t="shared" si="29"/>
        <v>4.125</v>
      </c>
      <c r="AN286" s="47">
        <f>SUM(AI286*'6. Look Up Tables'!$M$7*'6. Look Up Tables'!$M$8*AM286)</f>
        <v>90.972669266326434</v>
      </c>
      <c r="AO286" s="46"/>
    </row>
    <row r="287" spans="1:41" x14ac:dyDescent="0.25">
      <c r="A287" s="14"/>
      <c r="B287" s="4" t="s">
        <v>236</v>
      </c>
      <c r="C287" s="15"/>
      <c r="D287" s="43" t="s">
        <v>534</v>
      </c>
      <c r="E287" s="44"/>
      <c r="F287" s="43" t="s">
        <v>122</v>
      </c>
      <c r="G287" s="51" t="s">
        <v>114</v>
      </c>
      <c r="H287" s="51" t="s">
        <v>114</v>
      </c>
      <c r="I287" s="51" t="s">
        <v>122</v>
      </c>
      <c r="J287" s="51" t="s">
        <v>114</v>
      </c>
      <c r="K287" s="51" t="s">
        <v>114</v>
      </c>
      <c r="L287" s="44"/>
      <c r="M287" s="43" t="s">
        <v>238</v>
      </c>
      <c r="N287" s="43" t="s">
        <v>248</v>
      </c>
      <c r="O287" s="43" t="s">
        <v>240</v>
      </c>
      <c r="P287" s="44"/>
      <c r="Q287" s="43" t="s">
        <v>264</v>
      </c>
      <c r="R287" s="43" t="s">
        <v>249</v>
      </c>
      <c r="S287" s="43" t="s">
        <v>259</v>
      </c>
      <c r="T287" s="15"/>
      <c r="U287" s="43" t="s">
        <v>253</v>
      </c>
      <c r="V287" s="43" t="s">
        <v>261</v>
      </c>
      <c r="W287" s="43" t="s">
        <v>246</v>
      </c>
      <c r="X287" s="44"/>
      <c r="Y287" s="49">
        <v>1</v>
      </c>
      <c r="Z287" s="49">
        <v>2</v>
      </c>
      <c r="AA287" s="46"/>
      <c r="AB287" s="47">
        <f t="shared" si="24"/>
        <v>3</v>
      </c>
      <c r="AC287" s="47">
        <f>AI287*(AM287*'6. Look Up Tables'!$M$10)</f>
        <v>25.446900494077333</v>
      </c>
      <c r="AD287" s="48"/>
      <c r="AE287" s="47">
        <f>SUM(AN287/VLOOKUP($AE$3,AWHC,2,FALSE)*'6. Look Up Tables'!$M$9*0.001)</f>
        <v>11.675636697282542</v>
      </c>
      <c r="AF287" s="48"/>
      <c r="AG287" s="50">
        <v>6</v>
      </c>
      <c r="AH287" s="50">
        <v>6</v>
      </c>
      <c r="AI287" s="47">
        <f t="shared" si="27"/>
        <v>28.274333882308138</v>
      </c>
      <c r="AJ287" s="47">
        <f t="shared" si="25"/>
        <v>113.09733552923262</v>
      </c>
      <c r="AK287" s="47">
        <f t="shared" si="28"/>
        <v>4.0000000000000027</v>
      </c>
      <c r="AL287" s="47">
        <f t="shared" si="26"/>
        <v>5</v>
      </c>
      <c r="AM287" s="47">
        <f t="shared" si="29"/>
        <v>4.5000000000000018</v>
      </c>
      <c r="AN287" s="47">
        <f>SUM(AI287*'6. Look Up Tables'!$M$7*'6. Look Up Tables'!$M$8*AM287)</f>
        <v>99.242911926901598</v>
      </c>
      <c r="AO287" s="46"/>
    </row>
    <row r="288" spans="1:41" x14ac:dyDescent="0.25">
      <c r="A288" s="14"/>
      <c r="B288" s="4" t="s">
        <v>236</v>
      </c>
      <c r="C288" s="15"/>
      <c r="D288" s="43" t="s">
        <v>535</v>
      </c>
      <c r="E288" s="44"/>
      <c r="F288" s="43" t="s">
        <v>122</v>
      </c>
      <c r="G288" s="51" t="s">
        <v>114</v>
      </c>
      <c r="H288" s="51" t="s">
        <v>114</v>
      </c>
      <c r="I288" s="51" t="s">
        <v>122</v>
      </c>
      <c r="J288" s="51" t="s">
        <v>122</v>
      </c>
      <c r="K288" s="51" t="s">
        <v>114</v>
      </c>
      <c r="L288" s="44"/>
      <c r="M288" s="43" t="s">
        <v>256</v>
      </c>
      <c r="N288" s="43" t="s">
        <v>239</v>
      </c>
      <c r="O288" s="43" t="s">
        <v>240</v>
      </c>
      <c r="P288" s="44"/>
      <c r="Q288" s="43" t="s">
        <v>241</v>
      </c>
      <c r="R288" s="43" t="s">
        <v>249</v>
      </c>
      <c r="S288" s="43" t="s">
        <v>259</v>
      </c>
      <c r="T288" s="15"/>
      <c r="U288" s="43" t="s">
        <v>260</v>
      </c>
      <c r="V288" s="43" t="s">
        <v>261</v>
      </c>
      <c r="W288" s="43" t="s">
        <v>246</v>
      </c>
      <c r="X288" s="44"/>
      <c r="Y288" s="49">
        <v>1</v>
      </c>
      <c r="Z288" s="49">
        <v>2</v>
      </c>
      <c r="AA288" s="46"/>
      <c r="AB288" s="47">
        <f t="shared" si="24"/>
        <v>3</v>
      </c>
      <c r="AC288" s="47">
        <f>AI288*(AM288*'6. Look Up Tables'!$M$10)</f>
        <v>30.710061751074491</v>
      </c>
      <c r="AD288" s="48"/>
      <c r="AE288" s="47">
        <f>SUM(AN288/VLOOKUP($AE$3,AWHC,2,FALSE)*'6. Look Up Tables'!$M$9*0.001)</f>
        <v>14.090498921081235</v>
      </c>
      <c r="AF288" s="48"/>
      <c r="AG288" s="50">
        <v>10</v>
      </c>
      <c r="AH288" s="50">
        <v>6</v>
      </c>
      <c r="AI288" s="47">
        <f t="shared" si="27"/>
        <v>28.274333882308138</v>
      </c>
      <c r="AJ288" s="47">
        <f t="shared" si="25"/>
        <v>165.72894809920419</v>
      </c>
      <c r="AK288" s="47">
        <f t="shared" si="28"/>
        <v>5.8614625118685595</v>
      </c>
      <c r="AL288" s="47">
        <f t="shared" si="26"/>
        <v>5</v>
      </c>
      <c r="AM288" s="47">
        <f t="shared" si="29"/>
        <v>5.4307312559342797</v>
      </c>
      <c r="AN288" s="47">
        <f>SUM(AI288*'6. Look Up Tables'!$M$7*'6. Look Up Tables'!$M$8*AM288)</f>
        <v>119.76924082919049</v>
      </c>
      <c r="AO288" s="46"/>
    </row>
    <row r="289" spans="1:41" x14ac:dyDescent="0.25">
      <c r="A289" s="14"/>
      <c r="B289" s="4" t="s">
        <v>236</v>
      </c>
      <c r="C289" s="15"/>
      <c r="D289" s="43" t="s">
        <v>536</v>
      </c>
      <c r="E289" s="44"/>
      <c r="F289" s="43" t="s">
        <v>122</v>
      </c>
      <c r="G289" s="51" t="s">
        <v>114</v>
      </c>
      <c r="H289" s="51" t="s">
        <v>114</v>
      </c>
      <c r="I289" s="51" t="s">
        <v>122</v>
      </c>
      <c r="J289" s="51" t="s">
        <v>114</v>
      </c>
      <c r="K289" s="51" t="s">
        <v>114</v>
      </c>
      <c r="L289" s="44"/>
      <c r="M289" s="43" t="s">
        <v>256</v>
      </c>
      <c r="N289" s="43" t="s">
        <v>248</v>
      </c>
      <c r="O289" s="43" t="s">
        <v>240</v>
      </c>
      <c r="P289" s="44"/>
      <c r="Q289" s="43" t="s">
        <v>264</v>
      </c>
      <c r="R289" s="43" t="s">
        <v>242</v>
      </c>
      <c r="S289" s="43" t="s">
        <v>265</v>
      </c>
      <c r="T289" s="15"/>
      <c r="U289" s="43" t="s">
        <v>260</v>
      </c>
      <c r="V289" s="43" t="s">
        <v>266</v>
      </c>
      <c r="W289" s="43" t="s">
        <v>262</v>
      </c>
      <c r="X289" s="44"/>
      <c r="Y289" s="49">
        <v>1</v>
      </c>
      <c r="Z289" s="49">
        <v>3</v>
      </c>
      <c r="AA289" s="46"/>
      <c r="AB289" s="47">
        <f t="shared" si="24"/>
        <v>2.5</v>
      </c>
      <c r="AC289" s="47">
        <f>AI289*(AM289*'6. Look Up Tables'!$M$10)</f>
        <v>17.846716823950455</v>
      </c>
      <c r="AD289" s="48"/>
      <c r="AE289" s="47">
        <f>SUM(AN289/VLOOKUP($AE$3,AWHC,2,FALSE)*'6. Look Up Tables'!$M$9*0.001)</f>
        <v>8.1884936015772656</v>
      </c>
      <c r="AF289" s="48"/>
      <c r="AG289" s="50">
        <v>9</v>
      </c>
      <c r="AH289" s="50">
        <v>5</v>
      </c>
      <c r="AI289" s="47">
        <f t="shared" si="27"/>
        <v>19.634954084936208</v>
      </c>
      <c r="AJ289" s="47">
        <f t="shared" si="25"/>
        <v>90.109874857291601</v>
      </c>
      <c r="AK289" s="47">
        <f t="shared" si="28"/>
        <v>4.5892582415776175</v>
      </c>
      <c r="AL289" s="47">
        <f t="shared" si="26"/>
        <v>4.5</v>
      </c>
      <c r="AM289" s="47">
        <f t="shared" si="29"/>
        <v>4.5446291207888088</v>
      </c>
      <c r="AN289" s="47">
        <f>SUM(AI289*'6. Look Up Tables'!$M$7*'6. Look Up Tables'!$M$8*AM289)</f>
        <v>69.602195613406764</v>
      </c>
      <c r="AO289" s="46"/>
    </row>
    <row r="290" spans="1:41" x14ac:dyDescent="0.25">
      <c r="A290" s="14"/>
      <c r="B290" s="4" t="s">
        <v>236</v>
      </c>
      <c r="C290" s="15"/>
      <c r="D290" s="43" t="s">
        <v>537</v>
      </c>
      <c r="E290" s="55"/>
      <c r="F290" s="43" t="s">
        <v>122</v>
      </c>
      <c r="G290" s="51" t="s">
        <v>114</v>
      </c>
      <c r="H290" s="51" t="s">
        <v>114</v>
      </c>
      <c r="I290" s="51" t="s">
        <v>122</v>
      </c>
      <c r="J290" s="51" t="s">
        <v>114</v>
      </c>
      <c r="K290" s="51" t="s">
        <v>114</v>
      </c>
      <c r="L290" s="55"/>
      <c r="M290" s="43" t="s">
        <v>256</v>
      </c>
      <c r="N290" s="43" t="s">
        <v>248</v>
      </c>
      <c r="O290" s="43" t="s">
        <v>240</v>
      </c>
      <c r="P290" s="55"/>
      <c r="Q290" s="43" t="s">
        <v>258</v>
      </c>
      <c r="R290" s="43" t="s">
        <v>386</v>
      </c>
      <c r="S290" s="43" t="s">
        <v>265</v>
      </c>
      <c r="T290" s="56"/>
      <c r="U290" s="43" t="s">
        <v>253</v>
      </c>
      <c r="V290" s="43" t="s">
        <v>275</v>
      </c>
      <c r="W290" s="43" t="s">
        <v>262</v>
      </c>
      <c r="X290" s="55"/>
      <c r="Y290" s="49">
        <v>1</v>
      </c>
      <c r="Z290" s="49">
        <v>3</v>
      </c>
      <c r="AA290" s="46"/>
      <c r="AB290" s="47">
        <f t="shared" si="24"/>
        <v>3</v>
      </c>
      <c r="AC290" s="47">
        <f>AI290*(AM290*'6. Look Up Tables'!$M$10)</f>
        <v>25.175306506793174</v>
      </c>
      <c r="AD290" s="48"/>
      <c r="AE290" s="47">
        <f>SUM(AN290/VLOOKUP($AE$3,AWHC,2,FALSE)*'6. Look Up Tables'!$M$9*0.001)</f>
        <v>11.551022985469807</v>
      </c>
      <c r="AF290" s="48"/>
      <c r="AG290" s="50">
        <v>10</v>
      </c>
      <c r="AH290" s="50">
        <v>6</v>
      </c>
      <c r="AI290" s="47">
        <f t="shared" si="27"/>
        <v>28.274333882308138</v>
      </c>
      <c r="AJ290" s="47">
        <f t="shared" si="25"/>
        <v>124.51856259754508</v>
      </c>
      <c r="AK290" s="47">
        <f t="shared" si="28"/>
        <v>4.4039432764659772</v>
      </c>
      <c r="AL290" s="47">
        <f t="shared" si="26"/>
        <v>4.5</v>
      </c>
      <c r="AM290" s="47">
        <f t="shared" si="29"/>
        <v>4.4519716382329886</v>
      </c>
      <c r="AN290" s="47">
        <f>SUM(AI290*'6. Look Up Tables'!$M$7*'6. Look Up Tables'!$M$8*AM290)</f>
        <v>98.183695376493361</v>
      </c>
      <c r="AO290" s="46"/>
    </row>
    <row r="291" spans="1:41" x14ac:dyDescent="0.25">
      <c r="A291" s="14"/>
      <c r="B291" s="4" t="s">
        <v>236</v>
      </c>
      <c r="C291" s="15"/>
      <c r="D291" s="43" t="s">
        <v>538</v>
      </c>
      <c r="E291" s="44"/>
      <c r="F291" s="43" t="s">
        <v>122</v>
      </c>
      <c r="G291" s="51" t="s">
        <v>114</v>
      </c>
      <c r="H291" s="51" t="s">
        <v>114</v>
      </c>
      <c r="I291" s="51" t="s">
        <v>114</v>
      </c>
      <c r="J291" s="51" t="s">
        <v>114</v>
      </c>
      <c r="K291" s="51" t="s">
        <v>114</v>
      </c>
      <c r="L291" s="44"/>
      <c r="M291" s="43" t="s">
        <v>239</v>
      </c>
      <c r="N291" s="43" t="s">
        <v>248</v>
      </c>
      <c r="O291" s="43" t="s">
        <v>239</v>
      </c>
      <c r="P291" s="44"/>
      <c r="Q291" s="43" t="s">
        <v>264</v>
      </c>
      <c r="R291" s="43" t="s">
        <v>242</v>
      </c>
      <c r="S291" s="43" t="s">
        <v>265</v>
      </c>
      <c r="T291" s="15"/>
      <c r="U291" s="43" t="s">
        <v>260</v>
      </c>
      <c r="V291" s="43" t="s">
        <v>266</v>
      </c>
      <c r="W291" s="43" t="s">
        <v>262</v>
      </c>
      <c r="X291" s="44"/>
      <c r="Y291" s="49">
        <v>4</v>
      </c>
      <c r="Z291" s="49">
        <v>3</v>
      </c>
      <c r="AA291" s="46"/>
      <c r="AB291" s="47">
        <f t="shared" si="24"/>
        <v>2.5</v>
      </c>
      <c r="AC291" s="47">
        <f>AI291*(AM291*'6. Look Up Tables'!$M$10)</f>
        <v>16.776781235861822</v>
      </c>
      <c r="AD291" s="48"/>
      <c r="AE291" s="47">
        <f>SUM(AN291/VLOOKUP($AE$3,AWHC,2,FALSE)*'6. Look Up Tables'!$M$9*0.001)</f>
        <v>7.6975819788071878</v>
      </c>
      <c r="AF291" s="48"/>
      <c r="AG291" s="50">
        <v>7</v>
      </c>
      <c r="AH291" s="50">
        <v>5</v>
      </c>
      <c r="AI291" s="47">
        <f t="shared" si="27"/>
        <v>19.634954084936208</v>
      </c>
      <c r="AJ291" s="47">
        <f t="shared" si="25"/>
        <v>79.410518976405271</v>
      </c>
      <c r="AK291" s="47">
        <f t="shared" si="28"/>
        <v>4.0443445211480498</v>
      </c>
      <c r="AL291" s="47">
        <f t="shared" si="26"/>
        <v>4.5</v>
      </c>
      <c r="AM291" s="47">
        <f t="shared" si="29"/>
        <v>4.2721722605740249</v>
      </c>
      <c r="AN291" s="47">
        <f>SUM(AI291*'6. Look Up Tables'!$M$7*'6. Look Up Tables'!$M$8*AM291)</f>
        <v>65.429446819861099</v>
      </c>
      <c r="AO291" s="46"/>
    </row>
    <row r="292" spans="1:41" x14ac:dyDescent="0.25">
      <c r="A292" s="14"/>
      <c r="B292" s="4" t="s">
        <v>236</v>
      </c>
      <c r="C292" s="15"/>
      <c r="D292" s="43" t="s">
        <v>139</v>
      </c>
      <c r="E292" s="55"/>
      <c r="F292" s="43" t="s">
        <v>122</v>
      </c>
      <c r="G292" s="51" t="s">
        <v>114</v>
      </c>
      <c r="H292" s="51" t="s">
        <v>114</v>
      </c>
      <c r="I292" s="51" t="s">
        <v>122</v>
      </c>
      <c r="J292" s="51" t="s">
        <v>114</v>
      </c>
      <c r="K292" s="51" t="s">
        <v>114</v>
      </c>
      <c r="L292" s="55"/>
      <c r="M292" s="43" t="s">
        <v>256</v>
      </c>
      <c r="N292" s="43" t="s">
        <v>248</v>
      </c>
      <c r="O292" s="43" t="s">
        <v>240</v>
      </c>
      <c r="P292" s="55"/>
      <c r="Q292" s="43" t="s">
        <v>258</v>
      </c>
      <c r="R292" s="43" t="s">
        <v>242</v>
      </c>
      <c r="S292" s="43" t="s">
        <v>265</v>
      </c>
      <c r="T292" s="56"/>
      <c r="U292" s="43" t="s">
        <v>253</v>
      </c>
      <c r="V292" s="43" t="s">
        <v>275</v>
      </c>
      <c r="W292" s="43" t="s">
        <v>262</v>
      </c>
      <c r="X292" s="55"/>
      <c r="Y292" s="49">
        <v>1</v>
      </c>
      <c r="Z292" s="49">
        <v>3</v>
      </c>
      <c r="AA292" s="46"/>
      <c r="AB292" s="47">
        <f t="shared" si="24"/>
        <v>1.75</v>
      </c>
      <c r="AC292" s="47">
        <f>AI292*(AM292*'6. Look Up Tables'!$M$10)</f>
        <v>9.0166399934331611</v>
      </c>
      <c r="AD292" s="48"/>
      <c r="AE292" s="47">
        <f>SUM(AN292/VLOOKUP($AE$3,AWHC,2,FALSE)*'6. Look Up Tables'!$M$9*0.001)</f>
        <v>4.137046585222274</v>
      </c>
      <c r="AF292" s="48"/>
      <c r="AG292" s="50">
        <v>7</v>
      </c>
      <c r="AH292" s="50">
        <v>3.5</v>
      </c>
      <c r="AI292" s="47">
        <f t="shared" si="27"/>
        <v>9.6211275016187408</v>
      </c>
      <c r="AJ292" s="47">
        <f t="shared" si="25"/>
        <v>46.871326177047273</v>
      </c>
      <c r="AK292" s="47">
        <f t="shared" si="28"/>
        <v>4.8717082451262845</v>
      </c>
      <c r="AL292" s="47">
        <f t="shared" si="26"/>
        <v>4.5</v>
      </c>
      <c r="AM292" s="47">
        <f t="shared" si="29"/>
        <v>4.6858541225631427</v>
      </c>
      <c r="AN292" s="47">
        <f>SUM(AI292*'6. Look Up Tables'!$M$7*'6. Look Up Tables'!$M$8*AM292)</f>
        <v>35.164895974389331</v>
      </c>
      <c r="AO292" s="46"/>
    </row>
    <row r="293" spans="1:41" x14ac:dyDescent="0.25">
      <c r="A293" s="14"/>
      <c r="B293" s="4" t="s">
        <v>236</v>
      </c>
      <c r="C293" s="15"/>
      <c r="D293" s="43" t="s">
        <v>539</v>
      </c>
      <c r="E293" s="44"/>
      <c r="F293" s="43" t="s">
        <v>122</v>
      </c>
      <c r="G293" s="51" t="s">
        <v>122</v>
      </c>
      <c r="H293" s="51" t="s">
        <v>114</v>
      </c>
      <c r="I293" s="51" t="s">
        <v>122</v>
      </c>
      <c r="J293" s="51" t="s">
        <v>114</v>
      </c>
      <c r="K293" s="51" t="s">
        <v>114</v>
      </c>
      <c r="L293" s="44"/>
      <c r="M293" s="43" t="s">
        <v>256</v>
      </c>
      <c r="N293" s="43" t="s">
        <v>239</v>
      </c>
      <c r="O293" s="43" t="s">
        <v>240</v>
      </c>
      <c r="P293" s="44"/>
      <c r="Q293" s="43" t="s">
        <v>258</v>
      </c>
      <c r="R293" s="43" t="s">
        <v>242</v>
      </c>
      <c r="S293" s="43" t="s">
        <v>265</v>
      </c>
      <c r="T293" s="15"/>
      <c r="U293" s="43" t="s">
        <v>250</v>
      </c>
      <c r="V293" s="43" t="s">
        <v>261</v>
      </c>
      <c r="W293" s="43" t="s">
        <v>262</v>
      </c>
      <c r="X293" s="44"/>
      <c r="Y293" s="49">
        <v>1</v>
      </c>
      <c r="Z293" s="49">
        <v>3</v>
      </c>
      <c r="AA293" s="46"/>
      <c r="AB293" s="47">
        <f t="shared" si="24"/>
        <v>2.5</v>
      </c>
      <c r="AC293" s="47">
        <f>AI293*(AM293*'6. Look Up Tables'!$M$10)</f>
        <v>22.247996991849512</v>
      </c>
      <c r="AD293" s="48"/>
      <c r="AE293" s="47">
        <f>SUM(AN293/VLOOKUP($AE$3,AWHC,2,FALSE)*'6. Look Up Tables'!$M$9*0.001)</f>
        <v>10.207904502142716</v>
      </c>
      <c r="AF293" s="48"/>
      <c r="AG293" s="50">
        <v>10</v>
      </c>
      <c r="AH293" s="50">
        <v>5</v>
      </c>
      <c r="AI293" s="47">
        <f t="shared" si="27"/>
        <v>19.634954084936208</v>
      </c>
      <c r="AJ293" s="47">
        <f t="shared" si="25"/>
        <v>134.12267653628214</v>
      </c>
      <c r="AK293" s="47">
        <f t="shared" si="28"/>
        <v>6.8308118244686948</v>
      </c>
      <c r="AL293" s="47">
        <f t="shared" si="26"/>
        <v>4.5</v>
      </c>
      <c r="AM293" s="47">
        <f t="shared" si="29"/>
        <v>5.6654059122343474</v>
      </c>
      <c r="AN293" s="47">
        <f>SUM(AI293*'6. Look Up Tables'!$M$7*'6. Look Up Tables'!$M$8*AM293)</f>
        <v>86.767188268213076</v>
      </c>
      <c r="AO293" s="46"/>
    </row>
    <row r="294" spans="1:41" x14ac:dyDescent="0.25">
      <c r="A294" s="14"/>
      <c r="B294" s="4" t="s">
        <v>268</v>
      </c>
      <c r="C294" s="15"/>
      <c r="D294" s="43" t="s">
        <v>540</v>
      </c>
      <c r="E294" s="44"/>
      <c r="F294" s="43" t="s">
        <v>122</v>
      </c>
      <c r="G294" s="51" t="s">
        <v>122</v>
      </c>
      <c r="H294" s="51" t="s">
        <v>114</v>
      </c>
      <c r="I294" s="51" t="s">
        <v>122</v>
      </c>
      <c r="J294" s="51" t="s">
        <v>114</v>
      </c>
      <c r="K294" s="51" t="s">
        <v>114</v>
      </c>
      <c r="L294" s="44"/>
      <c r="M294" s="43" t="s">
        <v>256</v>
      </c>
      <c r="N294" s="43" t="s">
        <v>239</v>
      </c>
      <c r="O294" s="43" t="s">
        <v>240</v>
      </c>
      <c r="P294" s="44"/>
      <c r="Q294" s="43" t="s">
        <v>258</v>
      </c>
      <c r="R294" s="43" t="s">
        <v>242</v>
      </c>
      <c r="S294" s="43" t="s">
        <v>265</v>
      </c>
      <c r="T294" s="15"/>
      <c r="U294" s="43" t="s">
        <v>253</v>
      </c>
      <c r="V294" s="43" t="s">
        <v>333</v>
      </c>
      <c r="W294" s="43" t="s">
        <v>262</v>
      </c>
      <c r="X294" s="44"/>
      <c r="Y294" s="49">
        <v>1</v>
      </c>
      <c r="Z294" s="49">
        <v>3</v>
      </c>
      <c r="AA294" s="46"/>
      <c r="AB294" s="47">
        <f t="shared" si="24"/>
        <v>1</v>
      </c>
      <c r="AC294" s="47">
        <f>AI294*(AM294*'6. Look Up Tables'!$M$10)</f>
        <v>3.9493174285535697</v>
      </c>
      <c r="AD294" s="48"/>
      <c r="AE294" s="47">
        <f>SUM(AN294/VLOOKUP($AE$3,AWHC,2,FALSE)*'6. Look Up Tables'!$M$9*0.001)</f>
        <v>1.8120397613363437</v>
      </c>
      <c r="AF294" s="48"/>
      <c r="AG294" s="50">
        <v>7</v>
      </c>
      <c r="AH294" s="50">
        <v>2</v>
      </c>
      <c r="AI294" s="47">
        <f t="shared" si="27"/>
        <v>3.1415926535897931</v>
      </c>
      <c r="AJ294" s="47">
        <f t="shared" si="25"/>
        <v>25.356007344381624</v>
      </c>
      <c r="AK294" s="47">
        <f t="shared" si="28"/>
        <v>8.0710678118654755</v>
      </c>
      <c r="AL294" s="47">
        <f t="shared" si="26"/>
        <v>4.5</v>
      </c>
      <c r="AM294" s="47">
        <f t="shared" si="29"/>
        <v>6.2855339059327378</v>
      </c>
      <c r="AN294" s="47">
        <f>SUM(AI294*'6. Look Up Tables'!$M$7*'6. Look Up Tables'!$M$8*AM294)</f>
        <v>15.402337971358923</v>
      </c>
      <c r="AO294" s="46"/>
    </row>
    <row r="295" spans="1:41" x14ac:dyDescent="0.25">
      <c r="A295" s="14"/>
      <c r="B295" s="4" t="s">
        <v>236</v>
      </c>
      <c r="C295" s="15"/>
      <c r="D295" s="43" t="s">
        <v>541</v>
      </c>
      <c r="E295" s="44"/>
      <c r="F295" s="43" t="s">
        <v>122</v>
      </c>
      <c r="G295" s="51" t="s">
        <v>114</v>
      </c>
      <c r="H295" s="51" t="s">
        <v>114</v>
      </c>
      <c r="I295" s="51" t="s">
        <v>122</v>
      </c>
      <c r="J295" s="51" t="s">
        <v>114</v>
      </c>
      <c r="K295" s="51" t="s">
        <v>114</v>
      </c>
      <c r="L295" s="44"/>
      <c r="M295" s="43" t="s">
        <v>256</v>
      </c>
      <c r="N295" s="43" t="s">
        <v>248</v>
      </c>
      <c r="O295" s="43" t="s">
        <v>240</v>
      </c>
      <c r="P295" s="44"/>
      <c r="Q295" s="43" t="s">
        <v>264</v>
      </c>
      <c r="R295" s="43" t="s">
        <v>242</v>
      </c>
      <c r="S295" s="43" t="s">
        <v>265</v>
      </c>
      <c r="T295" s="15"/>
      <c r="U295" s="43" t="s">
        <v>253</v>
      </c>
      <c r="V295" s="43" t="s">
        <v>261</v>
      </c>
      <c r="W295" s="43" t="s">
        <v>262</v>
      </c>
      <c r="X295" s="44"/>
      <c r="Y295" s="49">
        <v>1</v>
      </c>
      <c r="Z295" s="49">
        <v>3</v>
      </c>
      <c r="AA295" s="46"/>
      <c r="AB295" s="47">
        <f t="shared" si="24"/>
        <v>2</v>
      </c>
      <c r="AC295" s="47">
        <f>AI295*(AM295*'6. Look Up Tables'!$M$10)</f>
        <v>12.420781614576827</v>
      </c>
      <c r="AD295" s="48"/>
      <c r="AE295" s="47">
        <f>SUM(AN295/VLOOKUP($AE$3,AWHC,2,FALSE)*'6. Look Up Tables'!$M$9*0.001)</f>
        <v>5.6989468584528966</v>
      </c>
      <c r="AF295" s="48"/>
      <c r="AG295" s="50">
        <v>6</v>
      </c>
      <c r="AH295" s="50">
        <v>4</v>
      </c>
      <c r="AI295" s="47">
        <f t="shared" si="27"/>
        <v>12.566370614359172</v>
      </c>
      <c r="AJ295" s="47">
        <f t="shared" si="25"/>
        <v>67.659148381151994</v>
      </c>
      <c r="AK295" s="47">
        <f t="shared" si="28"/>
        <v>5.3841439551241743</v>
      </c>
      <c r="AL295" s="47">
        <f t="shared" si="26"/>
        <v>4.5</v>
      </c>
      <c r="AM295" s="47">
        <f t="shared" si="29"/>
        <v>4.9420719775620867</v>
      </c>
      <c r="AN295" s="47">
        <f>SUM(AI295*'6. Look Up Tables'!$M$7*'6. Look Up Tables'!$M$8*AM295)</f>
        <v>48.44104829684963</v>
      </c>
      <c r="AO295" s="46"/>
    </row>
    <row r="296" spans="1:41" x14ac:dyDescent="0.25">
      <c r="A296" s="14"/>
      <c r="B296" s="4" t="s">
        <v>236</v>
      </c>
      <c r="C296" s="15"/>
      <c r="D296" s="43" t="s">
        <v>542</v>
      </c>
      <c r="E296" s="44"/>
      <c r="F296" s="43" t="s">
        <v>122</v>
      </c>
      <c r="G296" s="51" t="s">
        <v>114</v>
      </c>
      <c r="H296" s="51" t="s">
        <v>114</v>
      </c>
      <c r="I296" s="51" t="s">
        <v>122</v>
      </c>
      <c r="J296" s="51" t="s">
        <v>114</v>
      </c>
      <c r="K296" s="51" t="s">
        <v>114</v>
      </c>
      <c r="L296" s="44"/>
      <c r="M296" s="43" t="s">
        <v>256</v>
      </c>
      <c r="N296" s="43" t="s">
        <v>248</v>
      </c>
      <c r="O296" s="43" t="s">
        <v>240</v>
      </c>
      <c r="P296" s="44"/>
      <c r="Q296" s="43" t="s">
        <v>264</v>
      </c>
      <c r="R296" s="43" t="s">
        <v>386</v>
      </c>
      <c r="S296" s="43" t="s">
        <v>265</v>
      </c>
      <c r="T296" s="15"/>
      <c r="U296" s="43" t="s">
        <v>260</v>
      </c>
      <c r="V296" s="43" t="s">
        <v>261</v>
      </c>
      <c r="W296" s="43" t="s">
        <v>262</v>
      </c>
      <c r="X296" s="44"/>
      <c r="Y296" s="49">
        <v>1</v>
      </c>
      <c r="Z296" s="49">
        <v>3</v>
      </c>
      <c r="AA296" s="46"/>
      <c r="AB296" s="47">
        <f t="shared" si="24"/>
        <v>3</v>
      </c>
      <c r="AC296" s="47">
        <f>AI296*(AM296*'6. Look Up Tables'!$M$10)</f>
        <v>25.308794367280928</v>
      </c>
      <c r="AD296" s="48"/>
      <c r="AE296" s="47">
        <f>SUM(AN296/VLOOKUP($AE$3,AWHC,2,FALSE)*'6. Look Up Tables'!$M$9*0.001)</f>
        <v>11.612270356752424</v>
      </c>
      <c r="AF296" s="48"/>
      <c r="AG296" s="50">
        <v>7</v>
      </c>
      <c r="AH296" s="50">
        <v>6</v>
      </c>
      <c r="AI296" s="47">
        <f t="shared" si="27"/>
        <v>28.274333882308138</v>
      </c>
      <c r="AJ296" s="47">
        <f t="shared" si="25"/>
        <v>125.85344120242263</v>
      </c>
      <c r="AK296" s="47">
        <f t="shared" si="28"/>
        <v>4.451154949442393</v>
      </c>
      <c r="AL296" s="47">
        <f t="shared" si="26"/>
        <v>4.5</v>
      </c>
      <c r="AM296" s="47">
        <f t="shared" si="29"/>
        <v>4.4755774747211969</v>
      </c>
      <c r="AN296" s="47">
        <f>SUM(AI296*'6. Look Up Tables'!$M$7*'6. Look Up Tables'!$M$8*AM296)</f>
        <v>98.704298032395613</v>
      </c>
      <c r="AO296" s="46"/>
    </row>
    <row r="297" spans="1:41" x14ac:dyDescent="0.25">
      <c r="A297" s="14"/>
      <c r="B297" s="4" t="s">
        <v>270</v>
      </c>
      <c r="C297" s="15"/>
      <c r="D297" s="43" t="s">
        <v>543</v>
      </c>
      <c r="E297" s="44"/>
      <c r="F297" s="43" t="s">
        <v>122</v>
      </c>
      <c r="G297" s="51" t="s">
        <v>114</v>
      </c>
      <c r="H297" s="51" t="s">
        <v>114</v>
      </c>
      <c r="I297" s="51" t="s">
        <v>122</v>
      </c>
      <c r="J297" s="51" t="s">
        <v>114</v>
      </c>
      <c r="K297" s="51" t="s">
        <v>114</v>
      </c>
      <c r="L297" s="44"/>
      <c r="M297" s="43" t="s">
        <v>256</v>
      </c>
      <c r="N297" s="43" t="s">
        <v>248</v>
      </c>
      <c r="O297" s="43" t="s">
        <v>240</v>
      </c>
      <c r="P297" s="44"/>
      <c r="Q297" s="43" t="s">
        <v>241</v>
      </c>
      <c r="R297" s="43" t="s">
        <v>386</v>
      </c>
      <c r="S297" s="43" t="s">
        <v>265</v>
      </c>
      <c r="T297" s="15"/>
      <c r="U297" s="43" t="s">
        <v>260</v>
      </c>
      <c r="V297" s="43" t="s">
        <v>261</v>
      </c>
      <c r="W297" s="43" t="s">
        <v>262</v>
      </c>
      <c r="X297" s="44"/>
      <c r="Y297" s="49">
        <v>1</v>
      </c>
      <c r="Z297" s="49">
        <v>3</v>
      </c>
      <c r="AA297" s="46"/>
      <c r="AB297" s="47">
        <f t="shared" si="24"/>
        <v>2.5</v>
      </c>
      <c r="AC297" s="47">
        <f>AI297*(AM297*'6. Look Up Tables'!$M$10)</f>
        <v>18.851150244067544</v>
      </c>
      <c r="AD297" s="48"/>
      <c r="AE297" s="47">
        <f>SUM(AN297/VLOOKUP($AE$3,AWHC,2,FALSE)*'6. Look Up Tables'!$M$9*0.001)</f>
        <v>8.6493512884545201</v>
      </c>
      <c r="AF297" s="48"/>
      <c r="AG297" s="50">
        <v>7</v>
      </c>
      <c r="AH297" s="50">
        <v>5</v>
      </c>
      <c r="AI297" s="47">
        <f t="shared" si="27"/>
        <v>19.634954084936208</v>
      </c>
      <c r="AJ297" s="47">
        <f t="shared" si="25"/>
        <v>100.15420905846247</v>
      </c>
      <c r="AK297" s="47">
        <f t="shared" si="28"/>
        <v>5.1008119817962827</v>
      </c>
      <c r="AL297" s="47">
        <f t="shared" si="26"/>
        <v>4.5</v>
      </c>
      <c r="AM297" s="47">
        <f t="shared" si="29"/>
        <v>4.8004059908981418</v>
      </c>
      <c r="AN297" s="47">
        <f>SUM(AI297*'6. Look Up Tables'!$M$7*'6. Look Up Tables'!$M$8*AM297)</f>
        <v>73.519485951863416</v>
      </c>
      <c r="AO297" s="46"/>
    </row>
    <row r="298" spans="1:41" x14ac:dyDescent="0.25">
      <c r="A298" s="14"/>
      <c r="B298" s="4" t="s">
        <v>268</v>
      </c>
      <c r="C298" s="15"/>
      <c r="D298" s="43" t="s">
        <v>544</v>
      </c>
      <c r="E298" s="44"/>
      <c r="F298" s="43" t="s">
        <v>122</v>
      </c>
      <c r="G298" s="51" t="s">
        <v>114</v>
      </c>
      <c r="H298" s="51" t="s">
        <v>114</v>
      </c>
      <c r="I298" s="51" t="s">
        <v>122</v>
      </c>
      <c r="J298" s="51" t="s">
        <v>114</v>
      </c>
      <c r="K298" s="51" t="s">
        <v>114</v>
      </c>
      <c r="L298" s="44"/>
      <c r="M298" s="43" t="s">
        <v>256</v>
      </c>
      <c r="N298" s="43" t="s">
        <v>248</v>
      </c>
      <c r="O298" s="43" t="s">
        <v>240</v>
      </c>
      <c r="P298" s="44"/>
      <c r="Q298" s="43" t="s">
        <v>264</v>
      </c>
      <c r="R298" s="43" t="s">
        <v>386</v>
      </c>
      <c r="S298" s="43" t="s">
        <v>265</v>
      </c>
      <c r="T298" s="15"/>
      <c r="U298" s="43" t="s">
        <v>260</v>
      </c>
      <c r="V298" s="43" t="s">
        <v>275</v>
      </c>
      <c r="W298" s="43" t="s">
        <v>299</v>
      </c>
      <c r="X298" s="44"/>
      <c r="Y298" s="49">
        <v>1</v>
      </c>
      <c r="Z298" s="49">
        <v>3</v>
      </c>
      <c r="AA298" s="46"/>
      <c r="AB298" s="47">
        <f t="shared" si="24"/>
        <v>3</v>
      </c>
      <c r="AC298" s="47">
        <f>AI298*(AM298*'6. Look Up Tables'!$M$10)</f>
        <v>20.613599383304415</v>
      </c>
      <c r="AD298" s="48"/>
      <c r="AE298" s="47">
        <f>SUM(AN298/VLOOKUP($AE$3,AWHC,2,FALSE)*'6. Look Up Tables'!$M$9*0.001)</f>
        <v>9.458004422927905</v>
      </c>
      <c r="AF298" s="48"/>
      <c r="AG298" s="50">
        <v>4</v>
      </c>
      <c r="AH298" s="50">
        <v>6</v>
      </c>
      <c r="AI298" s="47">
        <f t="shared" si="27"/>
        <v>28.274333882308138</v>
      </c>
      <c r="AJ298" s="47">
        <f t="shared" si="25"/>
        <v>93.038658303811573</v>
      </c>
      <c r="AK298" s="47">
        <f t="shared" si="28"/>
        <v>3.290569415042095</v>
      </c>
      <c r="AL298" s="47">
        <f t="shared" si="26"/>
        <v>4</v>
      </c>
      <c r="AM298" s="47">
        <f t="shared" si="29"/>
        <v>3.6452847075210473</v>
      </c>
      <c r="AN298" s="47">
        <f>SUM(AI298*'6. Look Up Tables'!$M$7*'6. Look Up Tables'!$M$8*AM298)</f>
        <v>80.393037594887204</v>
      </c>
      <c r="AO298" s="46"/>
    </row>
    <row r="299" spans="1:41" x14ac:dyDescent="0.25">
      <c r="A299" s="14"/>
      <c r="B299" s="4" t="s">
        <v>270</v>
      </c>
      <c r="C299" s="15"/>
      <c r="D299" s="43" t="s">
        <v>545</v>
      </c>
      <c r="E299" s="44"/>
      <c r="F299" s="43" t="s">
        <v>122</v>
      </c>
      <c r="G299" s="51" t="s">
        <v>114</v>
      </c>
      <c r="H299" s="51" t="s">
        <v>114</v>
      </c>
      <c r="I299" s="51" t="s">
        <v>122</v>
      </c>
      <c r="J299" s="51" t="s">
        <v>122</v>
      </c>
      <c r="K299" s="51" t="s">
        <v>114</v>
      </c>
      <c r="L299" s="44"/>
      <c r="M299" s="43" t="s">
        <v>256</v>
      </c>
      <c r="N299" s="43" t="s">
        <v>239</v>
      </c>
      <c r="O299" s="43" t="s">
        <v>239</v>
      </c>
      <c r="P299" s="44"/>
      <c r="Q299" s="43" t="s">
        <v>258</v>
      </c>
      <c r="R299" s="43" t="s">
        <v>249</v>
      </c>
      <c r="S299" s="43" t="s">
        <v>265</v>
      </c>
      <c r="T299" s="15"/>
      <c r="U299" s="43" t="s">
        <v>253</v>
      </c>
      <c r="V299" s="43" t="s">
        <v>297</v>
      </c>
      <c r="W299" s="43" t="s">
        <v>262</v>
      </c>
      <c r="X299" s="44"/>
      <c r="Y299" s="49">
        <v>4</v>
      </c>
      <c r="Z299" s="49">
        <v>4</v>
      </c>
      <c r="AA299" s="46"/>
      <c r="AB299" s="47">
        <f t="shared" si="24"/>
        <v>1.5</v>
      </c>
      <c r="AC299" s="47">
        <f>AI299*(AM299*'6. Look Up Tables'!$M$10)</f>
        <v>6.6244701992570167</v>
      </c>
      <c r="AD299" s="48"/>
      <c r="AE299" s="47">
        <f>SUM(AN299/VLOOKUP($AE$3,AWHC,2,FALSE)*'6. Look Up Tables'!$M$9*0.001)</f>
        <v>3.0394627973061601</v>
      </c>
      <c r="AF299" s="48"/>
      <c r="AG299" s="50">
        <v>6</v>
      </c>
      <c r="AH299" s="50">
        <v>3</v>
      </c>
      <c r="AI299" s="47">
        <f t="shared" si="27"/>
        <v>7.0685834705770345</v>
      </c>
      <c r="AJ299" s="47">
        <f t="shared" si="25"/>
        <v>34.43607637497351</v>
      </c>
      <c r="AK299" s="47">
        <f t="shared" si="28"/>
        <v>4.8717082451262854</v>
      </c>
      <c r="AL299" s="47">
        <f t="shared" si="26"/>
        <v>4.5</v>
      </c>
      <c r="AM299" s="47">
        <f t="shared" si="29"/>
        <v>4.6858541225631427</v>
      </c>
      <c r="AN299" s="47">
        <f>SUM(AI299*'6. Look Up Tables'!$M$7*'6. Look Up Tables'!$M$8*AM299)</f>
        <v>25.835433777102367</v>
      </c>
      <c r="AO299" s="46"/>
    </row>
    <row r="300" spans="1:41" x14ac:dyDescent="0.25">
      <c r="A300" s="14"/>
      <c r="B300" s="4" t="s">
        <v>270</v>
      </c>
      <c r="C300" s="15"/>
      <c r="D300" s="43" t="s">
        <v>546</v>
      </c>
      <c r="E300" s="44"/>
      <c r="F300" s="43" t="s">
        <v>122</v>
      </c>
      <c r="G300" s="51" t="s">
        <v>122</v>
      </c>
      <c r="H300" s="51" t="s">
        <v>114</v>
      </c>
      <c r="I300" s="51" t="s">
        <v>122</v>
      </c>
      <c r="J300" s="51" t="s">
        <v>114</v>
      </c>
      <c r="K300" s="51" t="s">
        <v>114</v>
      </c>
      <c r="L300" s="44"/>
      <c r="M300" s="43" t="s">
        <v>256</v>
      </c>
      <c r="N300" s="43" t="s">
        <v>248</v>
      </c>
      <c r="O300" s="43" t="s">
        <v>240</v>
      </c>
      <c r="P300" s="44"/>
      <c r="Q300" s="43" t="s">
        <v>264</v>
      </c>
      <c r="R300" s="43" t="s">
        <v>386</v>
      </c>
      <c r="S300" s="43" t="s">
        <v>265</v>
      </c>
      <c r="T300" s="15"/>
      <c r="U300" s="43" t="s">
        <v>253</v>
      </c>
      <c r="V300" s="43" t="s">
        <v>333</v>
      </c>
      <c r="W300" s="43" t="s">
        <v>262</v>
      </c>
      <c r="X300" s="44"/>
      <c r="Y300" s="49">
        <v>1</v>
      </c>
      <c r="Z300" s="49">
        <v>3</v>
      </c>
      <c r="AA300" s="46"/>
      <c r="AB300" s="47">
        <f t="shared" si="24"/>
        <v>1.5</v>
      </c>
      <c r="AC300" s="47">
        <f>AI300*(AM300*'6. Look Up Tables'!$M$10)</f>
        <v>6.8021725360857879</v>
      </c>
      <c r="AD300" s="48"/>
      <c r="AE300" s="47">
        <f>SUM(AN300/VLOOKUP($AE$3,AWHC,2,FALSE)*'6. Look Up Tables'!$M$9*0.001)</f>
        <v>3.1209968106746553</v>
      </c>
      <c r="AF300" s="48"/>
      <c r="AG300" s="50">
        <v>6</v>
      </c>
      <c r="AH300" s="50">
        <v>3</v>
      </c>
      <c r="AI300" s="47">
        <f t="shared" si="27"/>
        <v>7.0685834705770345</v>
      </c>
      <c r="AJ300" s="47">
        <f t="shared" si="25"/>
        <v>36.213099743261211</v>
      </c>
      <c r="AK300" s="47">
        <f t="shared" si="28"/>
        <v>5.1231056256176606</v>
      </c>
      <c r="AL300" s="47">
        <f t="shared" si="26"/>
        <v>4.5</v>
      </c>
      <c r="AM300" s="47">
        <f t="shared" si="29"/>
        <v>4.8115528128088307</v>
      </c>
      <c r="AN300" s="47">
        <f>SUM(AI300*'6. Look Up Tables'!$M$7*'6. Look Up Tables'!$M$8*AM300)</f>
        <v>26.528472890734569</v>
      </c>
      <c r="AO300" s="46"/>
    </row>
    <row r="301" spans="1:41" x14ac:dyDescent="0.25">
      <c r="A301" s="14"/>
      <c r="B301" s="4" t="s">
        <v>268</v>
      </c>
      <c r="C301" s="15"/>
      <c r="D301" s="43" t="s">
        <v>547</v>
      </c>
      <c r="E301" s="44"/>
      <c r="F301" s="43" t="s">
        <v>122</v>
      </c>
      <c r="G301" s="51" t="s">
        <v>122</v>
      </c>
      <c r="H301" s="51" t="s">
        <v>114</v>
      </c>
      <c r="I301" s="51" t="s">
        <v>122</v>
      </c>
      <c r="J301" s="51" t="s">
        <v>114</v>
      </c>
      <c r="K301" s="51" t="s">
        <v>114</v>
      </c>
      <c r="L301" s="44"/>
      <c r="M301" s="43" t="s">
        <v>256</v>
      </c>
      <c r="N301" s="43" t="s">
        <v>248</v>
      </c>
      <c r="O301" s="43" t="s">
        <v>240</v>
      </c>
      <c r="P301" s="44"/>
      <c r="Q301" s="43" t="s">
        <v>258</v>
      </c>
      <c r="R301" s="43" t="s">
        <v>386</v>
      </c>
      <c r="S301" s="43" t="s">
        <v>265</v>
      </c>
      <c r="T301" s="15"/>
      <c r="U301" s="43" t="s">
        <v>260</v>
      </c>
      <c r="V301" s="43" t="s">
        <v>273</v>
      </c>
      <c r="W301" s="43" t="s">
        <v>262</v>
      </c>
      <c r="X301" s="44"/>
      <c r="Y301" s="49">
        <v>1</v>
      </c>
      <c r="Z301" s="49">
        <v>3</v>
      </c>
      <c r="AA301" s="46"/>
      <c r="AB301" s="47">
        <f t="shared" si="24"/>
        <v>1.5</v>
      </c>
      <c r="AC301" s="47">
        <f>AI301*(AM301*'6. Look Up Tables'!$M$10)</f>
        <v>12.605640522529047</v>
      </c>
      <c r="AD301" s="48"/>
      <c r="AE301" s="47">
        <f>SUM(AN301/VLOOKUP($AE$3,AWHC,2,FALSE)*'6. Look Up Tables'!$M$9*0.001)</f>
        <v>5.7837644750427373</v>
      </c>
      <c r="AF301" s="48"/>
      <c r="AG301" s="50">
        <v>10</v>
      </c>
      <c r="AH301" s="50">
        <v>3</v>
      </c>
      <c r="AI301" s="47">
        <f t="shared" si="27"/>
        <v>7.0685834705770345</v>
      </c>
      <c r="AJ301" s="47">
        <f t="shared" si="25"/>
        <v>94.247779607693801</v>
      </c>
      <c r="AK301" s="47">
        <f t="shared" si="28"/>
        <v>13.333333333333334</v>
      </c>
      <c r="AL301" s="47">
        <f t="shared" si="26"/>
        <v>4.5</v>
      </c>
      <c r="AM301" s="47">
        <f t="shared" si="29"/>
        <v>8.9166666666666679</v>
      </c>
      <c r="AN301" s="47">
        <f>SUM(AI301*'6. Look Up Tables'!$M$7*'6. Look Up Tables'!$M$8*AM301)</f>
        <v>49.161998037863277</v>
      </c>
      <c r="AO301" s="46"/>
    </row>
    <row r="302" spans="1:41" x14ac:dyDescent="0.25">
      <c r="A302" s="14"/>
      <c r="B302" s="4" t="s">
        <v>268</v>
      </c>
      <c r="C302" s="15"/>
      <c r="D302" s="43" t="s">
        <v>548</v>
      </c>
      <c r="E302" s="44"/>
      <c r="F302" s="43" t="s">
        <v>122</v>
      </c>
      <c r="G302" s="51" t="s">
        <v>122</v>
      </c>
      <c r="H302" s="51" t="s">
        <v>114</v>
      </c>
      <c r="I302" s="51" t="s">
        <v>122</v>
      </c>
      <c r="J302" s="51" t="s">
        <v>114</v>
      </c>
      <c r="K302" s="51" t="s">
        <v>114</v>
      </c>
      <c r="L302" s="44"/>
      <c r="M302" s="43" t="s">
        <v>256</v>
      </c>
      <c r="N302" s="43" t="s">
        <v>248</v>
      </c>
      <c r="O302" s="43" t="s">
        <v>240</v>
      </c>
      <c r="P302" s="44"/>
      <c r="Q302" s="43" t="s">
        <v>258</v>
      </c>
      <c r="R302" s="43" t="s">
        <v>386</v>
      </c>
      <c r="S302" s="43" t="s">
        <v>265</v>
      </c>
      <c r="T302" s="15"/>
      <c r="U302" s="43" t="s">
        <v>260</v>
      </c>
      <c r="V302" s="43" t="s">
        <v>275</v>
      </c>
      <c r="W302" s="43" t="s">
        <v>262</v>
      </c>
      <c r="X302" s="44"/>
      <c r="Y302" s="49">
        <v>1</v>
      </c>
      <c r="Z302" s="49">
        <v>3</v>
      </c>
      <c r="AA302" s="46"/>
      <c r="AB302" s="47">
        <f t="shared" si="24"/>
        <v>2</v>
      </c>
      <c r="AC302" s="47">
        <f>AI302*(AM302*'6. Look Up Tables'!$M$10)</f>
        <v>11.334158559521031</v>
      </c>
      <c r="AD302" s="48"/>
      <c r="AE302" s="47">
        <f>SUM(AN302/VLOOKUP($AE$3,AWHC,2,FALSE)*'6. Look Up Tables'!$M$9*0.001)</f>
        <v>5.2003786331920026</v>
      </c>
      <c r="AF302" s="48"/>
      <c r="AG302" s="50">
        <v>7</v>
      </c>
      <c r="AH302" s="50">
        <v>4</v>
      </c>
      <c r="AI302" s="47">
        <f t="shared" si="27"/>
        <v>12.566370614359172</v>
      </c>
      <c r="AJ302" s="47">
        <f t="shared" si="25"/>
        <v>56.792917830594007</v>
      </c>
      <c r="AK302" s="47">
        <f t="shared" si="28"/>
        <v>4.5194368026754388</v>
      </c>
      <c r="AL302" s="47">
        <f t="shared" si="26"/>
        <v>4.5</v>
      </c>
      <c r="AM302" s="47">
        <f t="shared" si="29"/>
        <v>4.5097184013377198</v>
      </c>
      <c r="AN302" s="47">
        <f>SUM(AI302*'6. Look Up Tables'!$M$7*'6. Look Up Tables'!$M$8*AM302)</f>
        <v>44.203218382132022</v>
      </c>
      <c r="AO302" s="46"/>
    </row>
    <row r="303" spans="1:41" x14ac:dyDescent="0.25">
      <c r="A303" s="14"/>
      <c r="B303" s="4" t="s">
        <v>236</v>
      </c>
      <c r="C303" s="15"/>
      <c r="D303" s="43" t="s">
        <v>549</v>
      </c>
      <c r="E303" s="55"/>
      <c r="F303" s="43" t="s">
        <v>122</v>
      </c>
      <c r="G303" s="51" t="s">
        <v>114</v>
      </c>
      <c r="H303" s="51" t="s">
        <v>114</v>
      </c>
      <c r="I303" s="51" t="s">
        <v>122</v>
      </c>
      <c r="J303" s="51" t="s">
        <v>114</v>
      </c>
      <c r="K303" s="51" t="s">
        <v>114</v>
      </c>
      <c r="L303" s="55"/>
      <c r="M303" s="43" t="s">
        <v>256</v>
      </c>
      <c r="N303" s="43" t="s">
        <v>248</v>
      </c>
      <c r="O303" s="43" t="s">
        <v>240</v>
      </c>
      <c r="P303" s="55"/>
      <c r="Q303" s="43" t="s">
        <v>258</v>
      </c>
      <c r="R303" s="43" t="s">
        <v>386</v>
      </c>
      <c r="S303" s="43" t="s">
        <v>265</v>
      </c>
      <c r="T303" s="56"/>
      <c r="U303" s="43" t="s">
        <v>253</v>
      </c>
      <c r="V303" s="43" t="s">
        <v>275</v>
      </c>
      <c r="W303" s="43" t="s">
        <v>262</v>
      </c>
      <c r="X303" s="55"/>
      <c r="Y303" s="49">
        <v>1</v>
      </c>
      <c r="Z303" s="49">
        <v>3</v>
      </c>
      <c r="AA303" s="46"/>
      <c r="AB303" s="47">
        <f t="shared" si="24"/>
        <v>1.5</v>
      </c>
      <c r="AC303" s="47">
        <f>AI303*(AM303*'6. Look Up Tables'!$M$10)</f>
        <v>6.6244701992570167</v>
      </c>
      <c r="AD303" s="48"/>
      <c r="AE303" s="47">
        <f>SUM(AN303/VLOOKUP($AE$3,AWHC,2,FALSE)*'6. Look Up Tables'!$M$9*0.001)</f>
        <v>3.0394627973061601</v>
      </c>
      <c r="AF303" s="48"/>
      <c r="AG303" s="50">
        <v>6</v>
      </c>
      <c r="AH303" s="50">
        <v>3</v>
      </c>
      <c r="AI303" s="47">
        <f t="shared" si="27"/>
        <v>7.0685834705770345</v>
      </c>
      <c r="AJ303" s="47">
        <f t="shared" si="25"/>
        <v>34.43607637497351</v>
      </c>
      <c r="AK303" s="47">
        <f t="shared" si="28"/>
        <v>4.8717082451262854</v>
      </c>
      <c r="AL303" s="47">
        <f t="shared" si="26"/>
        <v>4.5</v>
      </c>
      <c r="AM303" s="47">
        <f t="shared" si="29"/>
        <v>4.6858541225631427</v>
      </c>
      <c r="AN303" s="47">
        <f>SUM(AI303*'6. Look Up Tables'!$M$7*'6. Look Up Tables'!$M$8*AM303)</f>
        <v>25.835433777102367</v>
      </c>
      <c r="AO303" s="46"/>
    </row>
    <row r="304" spans="1:41" x14ac:dyDescent="0.25">
      <c r="A304" s="14"/>
      <c r="B304" s="4" t="s">
        <v>236</v>
      </c>
      <c r="C304" s="15"/>
      <c r="D304" s="43" t="s">
        <v>550</v>
      </c>
      <c r="E304" s="44"/>
      <c r="F304" s="43" t="s">
        <v>122</v>
      </c>
      <c r="G304" s="51" t="s">
        <v>122</v>
      </c>
      <c r="H304" s="51" t="s">
        <v>114</v>
      </c>
      <c r="I304" s="51" t="s">
        <v>122</v>
      </c>
      <c r="J304" s="51" t="s">
        <v>114</v>
      </c>
      <c r="K304" s="51" t="s">
        <v>114</v>
      </c>
      <c r="L304" s="44"/>
      <c r="M304" s="43" t="s">
        <v>256</v>
      </c>
      <c r="N304" s="43" t="s">
        <v>239</v>
      </c>
      <c r="O304" s="43" t="s">
        <v>240</v>
      </c>
      <c r="P304" s="44"/>
      <c r="Q304" s="43" t="s">
        <v>264</v>
      </c>
      <c r="R304" s="43" t="s">
        <v>386</v>
      </c>
      <c r="S304" s="43" t="s">
        <v>265</v>
      </c>
      <c r="T304" s="15"/>
      <c r="U304" s="43" t="s">
        <v>260</v>
      </c>
      <c r="V304" s="43" t="s">
        <v>275</v>
      </c>
      <c r="W304" s="43" t="s">
        <v>262</v>
      </c>
      <c r="X304" s="44"/>
      <c r="Y304" s="49">
        <v>1</v>
      </c>
      <c r="Z304" s="49">
        <v>3</v>
      </c>
      <c r="AA304" s="46"/>
      <c r="AB304" s="47">
        <f t="shared" si="24"/>
        <v>2</v>
      </c>
      <c r="AC304" s="47">
        <f>AI304*(AM304*'6. Look Up Tables'!$M$10)</f>
        <v>12.682394933075978</v>
      </c>
      <c r="AD304" s="48"/>
      <c r="AE304" s="47">
        <f>SUM(AN304/VLOOKUP($AE$3,AWHC,2,FALSE)*'6. Look Up Tables'!$M$9*0.001)</f>
        <v>5.8189812045878009</v>
      </c>
      <c r="AF304" s="48"/>
      <c r="AG304" s="50">
        <v>10</v>
      </c>
      <c r="AH304" s="50">
        <v>4</v>
      </c>
      <c r="AI304" s="47">
        <f t="shared" si="27"/>
        <v>12.566370614359172</v>
      </c>
      <c r="AJ304" s="47">
        <f t="shared" si="25"/>
        <v>70.275281566143491</v>
      </c>
      <c r="AK304" s="47">
        <f t="shared" si="28"/>
        <v>5.5923292192132443</v>
      </c>
      <c r="AL304" s="47">
        <f t="shared" si="26"/>
        <v>4.5</v>
      </c>
      <c r="AM304" s="47">
        <f t="shared" si="29"/>
        <v>5.0461646096066222</v>
      </c>
      <c r="AN304" s="47">
        <f>SUM(AI304*'6. Look Up Tables'!$M$7*'6. Look Up Tables'!$M$8*AM304)</f>
        <v>49.461340238996314</v>
      </c>
      <c r="AO304" s="46"/>
    </row>
    <row r="305" spans="1:41" x14ac:dyDescent="0.25">
      <c r="A305" s="14"/>
      <c r="B305" s="4" t="s">
        <v>236</v>
      </c>
      <c r="C305" s="15"/>
      <c r="D305" s="43" t="s">
        <v>551</v>
      </c>
      <c r="E305" s="44"/>
      <c r="F305" s="43" t="s">
        <v>122</v>
      </c>
      <c r="G305" s="51" t="s">
        <v>114</v>
      </c>
      <c r="H305" s="51" t="s">
        <v>114</v>
      </c>
      <c r="I305" s="51" t="s">
        <v>122</v>
      </c>
      <c r="J305" s="51" t="s">
        <v>114</v>
      </c>
      <c r="K305" s="51" t="s">
        <v>114</v>
      </c>
      <c r="L305" s="44"/>
      <c r="M305" s="43" t="s">
        <v>256</v>
      </c>
      <c r="N305" s="43" t="s">
        <v>248</v>
      </c>
      <c r="O305" s="43" t="s">
        <v>240</v>
      </c>
      <c r="P305" s="44"/>
      <c r="Q305" s="43" t="s">
        <v>258</v>
      </c>
      <c r="R305" s="43" t="s">
        <v>386</v>
      </c>
      <c r="S305" s="43" t="s">
        <v>265</v>
      </c>
      <c r="T305" s="15"/>
      <c r="U305" s="43" t="s">
        <v>260</v>
      </c>
      <c r="V305" s="43" t="s">
        <v>275</v>
      </c>
      <c r="W305" s="43" t="s">
        <v>262</v>
      </c>
      <c r="X305" s="44"/>
      <c r="Y305" s="49">
        <v>1</v>
      </c>
      <c r="Z305" s="49">
        <v>3</v>
      </c>
      <c r="AA305" s="46"/>
      <c r="AB305" s="47">
        <f t="shared" si="24"/>
        <v>2</v>
      </c>
      <c r="AC305" s="47">
        <f>AI305*(AM305*'6. Look Up Tables'!$M$10)</f>
        <v>10.495535439922268</v>
      </c>
      <c r="AD305" s="48"/>
      <c r="AE305" s="47">
        <f>SUM(AN305/VLOOKUP($AE$3,AWHC,2,FALSE)*'6. Look Up Tables'!$M$9*0.001)</f>
        <v>4.8155986136113942</v>
      </c>
      <c r="AF305" s="48"/>
      <c r="AG305" s="50">
        <v>5</v>
      </c>
      <c r="AH305" s="50">
        <v>4</v>
      </c>
      <c r="AI305" s="47">
        <f t="shared" si="27"/>
        <v>12.566370614359172</v>
      </c>
      <c r="AJ305" s="47">
        <f t="shared" si="25"/>
        <v>48.406686634606395</v>
      </c>
      <c r="AK305" s="47">
        <f t="shared" si="28"/>
        <v>3.8520817282989959</v>
      </c>
      <c r="AL305" s="47">
        <f t="shared" si="26"/>
        <v>4.5</v>
      </c>
      <c r="AM305" s="47">
        <f t="shared" si="29"/>
        <v>4.1760408641494982</v>
      </c>
      <c r="AN305" s="47">
        <f>SUM(AI305*'6. Look Up Tables'!$M$7*'6. Look Up Tables'!$M$8*AM305)</f>
        <v>40.932588215696853</v>
      </c>
      <c r="AO305" s="46"/>
    </row>
    <row r="306" spans="1:41" x14ac:dyDescent="0.25">
      <c r="A306" s="14"/>
      <c r="B306" s="4" t="s">
        <v>236</v>
      </c>
      <c r="C306" s="15"/>
      <c r="D306" s="43" t="s">
        <v>552</v>
      </c>
      <c r="E306" s="44"/>
      <c r="F306" s="43" t="s">
        <v>122</v>
      </c>
      <c r="G306" s="51" t="s">
        <v>114</v>
      </c>
      <c r="H306" s="51" t="s">
        <v>114</v>
      </c>
      <c r="I306" s="51" t="s">
        <v>122</v>
      </c>
      <c r="J306" s="51" t="s">
        <v>114</v>
      </c>
      <c r="K306" s="51" t="s">
        <v>114</v>
      </c>
      <c r="L306" s="44"/>
      <c r="M306" s="43" t="s">
        <v>256</v>
      </c>
      <c r="N306" s="43" t="s">
        <v>248</v>
      </c>
      <c r="O306" s="43" t="s">
        <v>240</v>
      </c>
      <c r="P306" s="44"/>
      <c r="Q306" s="43" t="s">
        <v>258</v>
      </c>
      <c r="R306" s="43" t="s">
        <v>242</v>
      </c>
      <c r="S306" s="43" t="s">
        <v>265</v>
      </c>
      <c r="T306" s="15"/>
      <c r="U306" s="43" t="s">
        <v>260</v>
      </c>
      <c r="V306" s="43" t="s">
        <v>275</v>
      </c>
      <c r="W306" s="43" t="s">
        <v>262</v>
      </c>
      <c r="X306" s="44"/>
      <c r="Y306" s="49">
        <v>1</v>
      </c>
      <c r="Z306" s="49">
        <v>3</v>
      </c>
      <c r="AA306" s="46"/>
      <c r="AB306" s="47">
        <f t="shared" si="24"/>
        <v>2</v>
      </c>
      <c r="AC306" s="47">
        <f>AI306*(AM306*'6. Look Up Tables'!$M$10)</f>
        <v>10.90390384936364</v>
      </c>
      <c r="AD306" s="48"/>
      <c r="AE306" s="47">
        <f>SUM(AN306/VLOOKUP($AE$3,AWHC,2,FALSE)*'6. Look Up Tables'!$M$9*0.001)</f>
        <v>5.002967648531552</v>
      </c>
      <c r="AF306" s="48"/>
      <c r="AG306" s="50">
        <v>6</v>
      </c>
      <c r="AH306" s="50">
        <v>4</v>
      </c>
      <c r="AI306" s="47">
        <f t="shared" si="27"/>
        <v>12.566370614359172</v>
      </c>
      <c r="AJ306" s="47">
        <f t="shared" si="25"/>
        <v>52.490370729020107</v>
      </c>
      <c r="AK306" s="47">
        <f t="shared" si="28"/>
        <v>4.1770509831248424</v>
      </c>
      <c r="AL306" s="47">
        <f t="shared" si="26"/>
        <v>4.5</v>
      </c>
      <c r="AM306" s="47">
        <f t="shared" si="29"/>
        <v>4.3385254915624216</v>
      </c>
      <c r="AN306" s="47">
        <f>SUM(AI306*'6. Look Up Tables'!$M$7*'6. Look Up Tables'!$M$8*AM306)</f>
        <v>42.525225012518199</v>
      </c>
      <c r="AO306" s="46"/>
    </row>
    <row r="307" spans="1:41" x14ac:dyDescent="0.25">
      <c r="A307" s="14"/>
      <c r="B307" s="4" t="s">
        <v>236</v>
      </c>
      <c r="C307" s="15"/>
      <c r="D307" s="43" t="s">
        <v>553</v>
      </c>
      <c r="E307" s="44"/>
      <c r="F307" s="43" t="s">
        <v>122</v>
      </c>
      <c r="G307" s="51" t="s">
        <v>114</v>
      </c>
      <c r="H307" s="51" t="s">
        <v>114</v>
      </c>
      <c r="I307" s="51" t="s">
        <v>114</v>
      </c>
      <c r="J307" s="51" t="s">
        <v>114</v>
      </c>
      <c r="K307" s="51" t="s">
        <v>114</v>
      </c>
      <c r="L307" s="44"/>
      <c r="M307" s="51" t="s">
        <v>256</v>
      </c>
      <c r="N307" s="51" t="s">
        <v>248</v>
      </c>
      <c r="O307" s="51" t="s">
        <v>240</v>
      </c>
      <c r="P307" s="44"/>
      <c r="Q307" s="51" t="s">
        <v>258</v>
      </c>
      <c r="R307" s="51" t="s">
        <v>318</v>
      </c>
      <c r="S307" s="51" t="s">
        <v>243</v>
      </c>
      <c r="T307" s="15"/>
      <c r="U307" s="51" t="s">
        <v>244</v>
      </c>
      <c r="V307" s="51" t="s">
        <v>245</v>
      </c>
      <c r="W307" s="43" t="s">
        <v>246</v>
      </c>
      <c r="X307" s="44"/>
      <c r="Y307" s="49">
        <v>1</v>
      </c>
      <c r="Z307" s="49">
        <v>2</v>
      </c>
      <c r="AA307" s="46"/>
      <c r="AB307" s="47">
        <f t="shared" si="24"/>
        <v>3.5</v>
      </c>
      <c r="AC307" s="47">
        <f>AI307*(AM307*'6. Look Up Tables'!$M$10)</f>
        <v>45.416054618358238</v>
      </c>
      <c r="AD307" s="48"/>
      <c r="AE307" s="47">
        <f>SUM(AN307/VLOOKUP($AE$3,AWHC,2,FALSE)*'6. Look Up Tables'!$M$9*0.001)</f>
        <v>20.837954471952603</v>
      </c>
      <c r="AF307" s="48"/>
      <c r="AG307" s="50">
        <v>20</v>
      </c>
      <c r="AH307" s="50">
        <v>7</v>
      </c>
      <c r="AI307" s="47">
        <f t="shared" si="27"/>
        <v>38.484510006474963</v>
      </c>
      <c r="AJ307" s="47">
        <f t="shared" si="25"/>
        <v>261.7379961512076</v>
      </c>
      <c r="AK307" s="47">
        <f t="shared" si="28"/>
        <v>6.801125858356273</v>
      </c>
      <c r="AL307" s="47">
        <f t="shared" si="26"/>
        <v>5</v>
      </c>
      <c r="AM307" s="47">
        <f t="shared" si="29"/>
        <v>5.9005629291781361</v>
      </c>
      <c r="AN307" s="47">
        <f>SUM(AI307*'6. Look Up Tables'!$M$7*'6. Look Up Tables'!$M$8*AM307)</f>
        <v>177.12261301159714</v>
      </c>
      <c r="AO307" s="46"/>
    </row>
    <row r="308" spans="1:41" x14ac:dyDescent="0.25">
      <c r="A308" s="14"/>
      <c r="B308" s="4" t="s">
        <v>236</v>
      </c>
      <c r="C308" s="15"/>
      <c r="D308" s="43" t="s">
        <v>554</v>
      </c>
      <c r="E308" s="44"/>
      <c r="F308" s="43" t="s">
        <v>122</v>
      </c>
      <c r="G308" s="51" t="s">
        <v>114</v>
      </c>
      <c r="H308" s="51" t="s">
        <v>114</v>
      </c>
      <c r="I308" s="51" t="s">
        <v>114</v>
      </c>
      <c r="J308" s="51" t="s">
        <v>114</v>
      </c>
      <c r="K308" s="51" t="s">
        <v>114</v>
      </c>
      <c r="L308" s="44"/>
      <c r="M308" s="43" t="s">
        <v>256</v>
      </c>
      <c r="N308" s="43" t="s">
        <v>248</v>
      </c>
      <c r="O308" s="43" t="s">
        <v>239</v>
      </c>
      <c r="P308" s="44"/>
      <c r="Q308" s="43" t="s">
        <v>264</v>
      </c>
      <c r="R308" s="43" t="s">
        <v>242</v>
      </c>
      <c r="S308" s="43" t="s">
        <v>265</v>
      </c>
      <c r="T308" s="15"/>
      <c r="U308" s="43" t="s">
        <v>244</v>
      </c>
      <c r="V308" s="43" t="s">
        <v>261</v>
      </c>
      <c r="W308" s="43" t="s">
        <v>246</v>
      </c>
      <c r="X308" s="44"/>
      <c r="Y308" s="49">
        <v>1</v>
      </c>
      <c r="Z308" s="49">
        <v>2</v>
      </c>
      <c r="AA308" s="46"/>
      <c r="AB308" s="47">
        <f t="shared" si="24"/>
        <v>5</v>
      </c>
      <c r="AC308" s="47">
        <f>AI308*(AM308*'6. Look Up Tables'!$M$10)</f>
        <v>81.556875908092408</v>
      </c>
      <c r="AD308" s="48"/>
      <c r="AE308" s="47">
        <f>SUM(AN308/VLOOKUP($AE$3,AWHC,2,FALSE)*'6. Look Up Tables'!$M$9*0.001)</f>
        <v>37.420213651948274</v>
      </c>
      <c r="AF308" s="48"/>
      <c r="AG308" s="50">
        <v>15</v>
      </c>
      <c r="AH308" s="50">
        <v>10</v>
      </c>
      <c r="AI308" s="47">
        <f t="shared" si="27"/>
        <v>78.539816339744831</v>
      </c>
      <c r="AJ308" s="47">
        <f t="shared" si="25"/>
        <v>422.86967738219994</v>
      </c>
      <c r="AK308" s="47">
        <f t="shared" si="28"/>
        <v>5.3841439551241734</v>
      </c>
      <c r="AL308" s="47">
        <f t="shared" si="26"/>
        <v>5</v>
      </c>
      <c r="AM308" s="47">
        <f t="shared" si="29"/>
        <v>5.1920719775620867</v>
      </c>
      <c r="AN308" s="47">
        <f>SUM(AI308*'6. Look Up Tables'!$M$7*'6. Look Up Tables'!$M$8*AM308)</f>
        <v>318.07181604156034</v>
      </c>
      <c r="AO308" s="46"/>
    </row>
    <row r="309" spans="1:41" x14ac:dyDescent="0.25">
      <c r="A309" s="14"/>
      <c r="B309" s="4" t="s">
        <v>236</v>
      </c>
      <c r="C309" s="15"/>
      <c r="D309" s="43" t="s">
        <v>555</v>
      </c>
      <c r="E309" s="44"/>
      <c r="F309" s="43" t="s">
        <v>122</v>
      </c>
      <c r="G309" s="51" t="s">
        <v>114</v>
      </c>
      <c r="H309" s="51" t="s">
        <v>114</v>
      </c>
      <c r="I309" s="51" t="s">
        <v>114</v>
      </c>
      <c r="J309" s="51" t="s">
        <v>114</v>
      </c>
      <c r="K309" s="51" t="s">
        <v>114</v>
      </c>
      <c r="L309" s="44"/>
      <c r="M309" s="43" t="s">
        <v>256</v>
      </c>
      <c r="N309" s="43" t="s">
        <v>248</v>
      </c>
      <c r="O309" s="43" t="s">
        <v>239</v>
      </c>
      <c r="P309" s="44"/>
      <c r="Q309" s="43" t="s">
        <v>264</v>
      </c>
      <c r="R309" s="43" t="s">
        <v>242</v>
      </c>
      <c r="S309" s="43" t="s">
        <v>265</v>
      </c>
      <c r="T309" s="15"/>
      <c r="U309" s="43" t="s">
        <v>244</v>
      </c>
      <c r="V309" s="43" t="s">
        <v>261</v>
      </c>
      <c r="W309" s="43" t="s">
        <v>246</v>
      </c>
      <c r="X309" s="44"/>
      <c r="Y309" s="49">
        <v>1</v>
      </c>
      <c r="Z309" s="49">
        <v>2</v>
      </c>
      <c r="AA309" s="46"/>
      <c r="AB309" s="47">
        <f t="shared" si="24"/>
        <v>5</v>
      </c>
      <c r="AC309" s="47">
        <f>AI309*(AM309*'6. Look Up Tables'!$M$10)</f>
        <v>81.556875908092408</v>
      </c>
      <c r="AD309" s="48"/>
      <c r="AE309" s="47">
        <f>SUM(AN309/VLOOKUP($AE$3,AWHC,2,FALSE)*'6. Look Up Tables'!$M$9*0.001)</f>
        <v>37.420213651948274</v>
      </c>
      <c r="AF309" s="48"/>
      <c r="AG309" s="50">
        <v>15</v>
      </c>
      <c r="AH309" s="50">
        <v>10</v>
      </c>
      <c r="AI309" s="47">
        <f t="shared" si="27"/>
        <v>78.539816339744831</v>
      </c>
      <c r="AJ309" s="47">
        <f t="shared" si="25"/>
        <v>422.86967738219994</v>
      </c>
      <c r="AK309" s="47">
        <f t="shared" si="28"/>
        <v>5.3841439551241734</v>
      </c>
      <c r="AL309" s="47">
        <f t="shared" si="26"/>
        <v>5</v>
      </c>
      <c r="AM309" s="47">
        <f t="shared" si="29"/>
        <v>5.1920719775620867</v>
      </c>
      <c r="AN309" s="47">
        <f>SUM(AI309*'6. Look Up Tables'!$M$7*'6. Look Up Tables'!$M$8*AM309)</f>
        <v>318.07181604156034</v>
      </c>
      <c r="AO309" s="46"/>
    </row>
    <row r="310" spans="1:41" x14ac:dyDescent="0.25">
      <c r="A310" s="14"/>
      <c r="B310" s="4" t="s">
        <v>236</v>
      </c>
      <c r="C310" s="15"/>
      <c r="D310" s="43" t="s">
        <v>556</v>
      </c>
      <c r="E310" s="44"/>
      <c r="F310" s="43" t="s">
        <v>122</v>
      </c>
      <c r="G310" s="51" t="s">
        <v>122</v>
      </c>
      <c r="H310" s="51" t="s">
        <v>114</v>
      </c>
      <c r="I310" s="51" t="s">
        <v>122</v>
      </c>
      <c r="J310" s="51" t="s">
        <v>122</v>
      </c>
      <c r="K310" s="51" t="s">
        <v>122</v>
      </c>
      <c r="L310" s="44"/>
      <c r="M310" s="43" t="s">
        <v>328</v>
      </c>
      <c r="N310" s="43" t="s">
        <v>238</v>
      </c>
      <c r="O310" s="43" t="s">
        <v>240</v>
      </c>
      <c r="P310" s="44"/>
      <c r="Q310" s="43" t="s">
        <v>264</v>
      </c>
      <c r="R310" s="43" t="s">
        <v>249</v>
      </c>
      <c r="S310" s="43" t="s">
        <v>265</v>
      </c>
      <c r="T310" s="15"/>
      <c r="U310" s="43" t="s">
        <v>260</v>
      </c>
      <c r="V310" s="43" t="s">
        <v>266</v>
      </c>
      <c r="W310" s="43" t="s">
        <v>246</v>
      </c>
      <c r="X310" s="44"/>
      <c r="Y310" s="49">
        <v>1</v>
      </c>
      <c r="Z310" s="49">
        <v>3</v>
      </c>
      <c r="AA310" s="46"/>
      <c r="AB310" s="47">
        <f t="shared" si="24"/>
        <v>1.5</v>
      </c>
      <c r="AC310" s="47">
        <f>AI310*(AM310*'6. Look Up Tables'!$M$10)</f>
        <v>7.6591042547746522</v>
      </c>
      <c r="AD310" s="48"/>
      <c r="AE310" s="47">
        <f>SUM(AN310/VLOOKUP($AE$3,AWHC,2,FALSE)*'6. Look Up Tables'!$M$9*0.001)</f>
        <v>3.5141772463083689</v>
      </c>
      <c r="AF310" s="48"/>
      <c r="AG310" s="50">
        <v>8</v>
      </c>
      <c r="AH310" s="50">
        <v>3</v>
      </c>
      <c r="AI310" s="47">
        <f t="shared" si="27"/>
        <v>7.0685834705770345</v>
      </c>
      <c r="AJ310" s="47">
        <f t="shared" si="25"/>
        <v>41.248125194861345</v>
      </c>
      <c r="AK310" s="47">
        <f t="shared" si="28"/>
        <v>5.8354160160315836</v>
      </c>
      <c r="AL310" s="47">
        <f t="shared" si="26"/>
        <v>5</v>
      </c>
      <c r="AM310" s="47">
        <f t="shared" si="29"/>
        <v>5.4177080080157918</v>
      </c>
      <c r="AN310" s="47">
        <f>SUM(AI310*'6. Look Up Tables'!$M$7*'6. Look Up Tables'!$M$8*AM310)</f>
        <v>29.87050659362114</v>
      </c>
      <c r="AO310" s="46"/>
    </row>
    <row r="311" spans="1:41" x14ac:dyDescent="0.25">
      <c r="A311" s="14"/>
      <c r="B311" s="4" t="s">
        <v>236</v>
      </c>
      <c r="C311" s="15"/>
      <c r="D311" s="43" t="s">
        <v>557</v>
      </c>
      <c r="E311" s="44"/>
      <c r="F311" s="43" t="s">
        <v>122</v>
      </c>
      <c r="G311" s="51" t="s">
        <v>114</v>
      </c>
      <c r="H311" s="51" t="s">
        <v>114</v>
      </c>
      <c r="I311" s="51" t="s">
        <v>122</v>
      </c>
      <c r="J311" s="51" t="s">
        <v>122</v>
      </c>
      <c r="K311" s="51" t="s">
        <v>114</v>
      </c>
      <c r="L311" s="44"/>
      <c r="M311" s="51" t="s">
        <v>256</v>
      </c>
      <c r="N311" s="51" t="s">
        <v>248</v>
      </c>
      <c r="O311" s="51" t="s">
        <v>240</v>
      </c>
      <c r="P311" s="44"/>
      <c r="Q311" s="51" t="s">
        <v>264</v>
      </c>
      <c r="R311" s="51" t="s">
        <v>318</v>
      </c>
      <c r="S311" s="51" t="s">
        <v>265</v>
      </c>
      <c r="T311" s="15"/>
      <c r="U311" s="51" t="s">
        <v>260</v>
      </c>
      <c r="V311" s="51" t="s">
        <v>266</v>
      </c>
      <c r="W311" s="43" t="s">
        <v>246</v>
      </c>
      <c r="X311" s="44"/>
      <c r="Y311" s="49">
        <v>1</v>
      </c>
      <c r="Z311" s="49">
        <v>4</v>
      </c>
      <c r="AA311" s="46"/>
      <c r="AB311" s="47">
        <f t="shared" si="24"/>
        <v>3</v>
      </c>
      <c r="AC311" s="47">
        <f>AI311*(AM311*'6. Look Up Tables'!$M$10)</f>
        <v>25.947500355183596</v>
      </c>
      <c r="AD311" s="48"/>
      <c r="AE311" s="47">
        <f>SUM(AN311/VLOOKUP($AE$3,AWHC,2,FALSE)*'6. Look Up Tables'!$M$9*0.001)</f>
        <v>11.905323692378355</v>
      </c>
      <c r="AF311" s="48"/>
      <c r="AG311" s="50">
        <v>9</v>
      </c>
      <c r="AH311" s="50">
        <v>6</v>
      </c>
      <c r="AI311" s="47">
        <f t="shared" si="27"/>
        <v>28.274333882308138</v>
      </c>
      <c r="AJ311" s="47">
        <f t="shared" si="25"/>
        <v>118.10333414029525</v>
      </c>
      <c r="AK311" s="47">
        <f t="shared" si="28"/>
        <v>4.1770509831248424</v>
      </c>
      <c r="AL311" s="47">
        <f t="shared" si="26"/>
        <v>5</v>
      </c>
      <c r="AM311" s="47">
        <f t="shared" si="29"/>
        <v>4.5885254915624216</v>
      </c>
      <c r="AN311" s="47">
        <f>SUM(AI311*'6. Look Up Tables'!$M$7*'6. Look Up Tables'!$M$8*AM311)</f>
        <v>101.19525138521603</v>
      </c>
      <c r="AO311" s="46"/>
    </row>
    <row r="312" spans="1:41" x14ac:dyDescent="0.25">
      <c r="A312" s="14"/>
      <c r="B312" s="4" t="s">
        <v>236</v>
      </c>
      <c r="C312" s="15"/>
      <c r="D312" s="43" t="s">
        <v>558</v>
      </c>
      <c r="E312" s="44"/>
      <c r="F312" s="43" t="s">
        <v>122</v>
      </c>
      <c r="G312" s="51" t="s">
        <v>114</v>
      </c>
      <c r="H312" s="51" t="s">
        <v>114</v>
      </c>
      <c r="I312" s="51" t="s">
        <v>122</v>
      </c>
      <c r="J312" s="51" t="s">
        <v>122</v>
      </c>
      <c r="K312" s="51" t="s">
        <v>114</v>
      </c>
      <c r="L312" s="44"/>
      <c r="M312" s="43" t="s">
        <v>328</v>
      </c>
      <c r="N312" s="43" t="s">
        <v>248</v>
      </c>
      <c r="O312" s="43" t="s">
        <v>240</v>
      </c>
      <c r="P312" s="44"/>
      <c r="Q312" s="43" t="s">
        <v>264</v>
      </c>
      <c r="R312" s="43" t="s">
        <v>318</v>
      </c>
      <c r="S312" s="43" t="s">
        <v>265</v>
      </c>
      <c r="T312" s="15"/>
      <c r="U312" s="43" t="s">
        <v>253</v>
      </c>
      <c r="V312" s="43" t="s">
        <v>304</v>
      </c>
      <c r="W312" s="43" t="s">
        <v>246</v>
      </c>
      <c r="X312" s="44"/>
      <c r="Y312" s="49">
        <v>1</v>
      </c>
      <c r="Z312" s="49">
        <v>3</v>
      </c>
      <c r="AA312" s="46"/>
      <c r="AB312" s="47">
        <f t="shared" si="24"/>
        <v>2</v>
      </c>
      <c r="AC312" s="47">
        <f>AI312*(AM312*'6. Look Up Tables'!$M$10)</f>
        <v>15.079644737231009</v>
      </c>
      <c r="AD312" s="48"/>
      <c r="AE312" s="47">
        <f>SUM(AN312/VLOOKUP($AE$3,AWHC,2,FALSE)*'6. Look Up Tables'!$M$9*0.001)</f>
        <v>6.9188958206118745</v>
      </c>
      <c r="AF312" s="48"/>
      <c r="AG312" s="50">
        <v>7</v>
      </c>
      <c r="AH312" s="50">
        <v>4</v>
      </c>
      <c r="AI312" s="47">
        <f t="shared" si="27"/>
        <v>12.566370614359172</v>
      </c>
      <c r="AJ312" s="47">
        <f t="shared" si="25"/>
        <v>87.964594300514207</v>
      </c>
      <c r="AK312" s="47">
        <f t="shared" si="28"/>
        <v>7</v>
      </c>
      <c r="AL312" s="47">
        <f t="shared" si="26"/>
        <v>5</v>
      </c>
      <c r="AM312" s="47">
        <f t="shared" si="29"/>
        <v>6</v>
      </c>
      <c r="AN312" s="47">
        <f>SUM(AI312*'6. Look Up Tables'!$M$7*'6. Look Up Tables'!$M$8*AM312)</f>
        <v>58.810614475200936</v>
      </c>
      <c r="AO312" s="46"/>
    </row>
    <row r="313" spans="1:41" x14ac:dyDescent="0.25">
      <c r="A313" s="14"/>
      <c r="B313" s="4" t="s">
        <v>236</v>
      </c>
      <c r="C313" s="15"/>
      <c r="D313" s="43" t="s">
        <v>559</v>
      </c>
      <c r="E313" s="44"/>
      <c r="F313" s="43" t="s">
        <v>122</v>
      </c>
      <c r="G313" s="51" t="s">
        <v>122</v>
      </c>
      <c r="H313" s="51" t="s">
        <v>114</v>
      </c>
      <c r="I313" s="51" t="s">
        <v>122</v>
      </c>
      <c r="J313" s="51" t="s">
        <v>114</v>
      </c>
      <c r="K313" s="51" t="s">
        <v>122</v>
      </c>
      <c r="L313" s="44"/>
      <c r="M313" s="43" t="s">
        <v>256</v>
      </c>
      <c r="N313" s="43" t="s">
        <v>238</v>
      </c>
      <c r="O313" s="43" t="s">
        <v>240</v>
      </c>
      <c r="P313" s="44"/>
      <c r="Q313" s="43" t="s">
        <v>264</v>
      </c>
      <c r="R313" s="43" t="s">
        <v>249</v>
      </c>
      <c r="S313" s="43" t="s">
        <v>265</v>
      </c>
      <c r="T313" s="15"/>
      <c r="U313" s="43" t="s">
        <v>250</v>
      </c>
      <c r="V313" s="43" t="s">
        <v>266</v>
      </c>
      <c r="W313" s="43" t="s">
        <v>246</v>
      </c>
      <c r="X313" s="44"/>
      <c r="Y313" s="49">
        <v>1</v>
      </c>
      <c r="Z313" s="49">
        <v>3</v>
      </c>
      <c r="AA313" s="46"/>
      <c r="AB313" s="47">
        <f t="shared" si="24"/>
        <v>2</v>
      </c>
      <c r="AC313" s="47">
        <f>AI313*(AM313*'6. Look Up Tables'!$M$10)</f>
        <v>12.405154440508211</v>
      </c>
      <c r="AD313" s="48"/>
      <c r="AE313" s="47">
        <f>SUM(AN313/VLOOKUP($AE$3,AWHC,2,FALSE)*'6. Look Up Tables'!$M$9*0.001)</f>
        <v>5.691776743292003</v>
      </c>
      <c r="AF313" s="48"/>
      <c r="AG313" s="50">
        <v>8</v>
      </c>
      <c r="AH313" s="50">
        <v>4</v>
      </c>
      <c r="AI313" s="47">
        <f t="shared" si="27"/>
        <v>12.566370614359172</v>
      </c>
      <c r="AJ313" s="47">
        <f t="shared" si="25"/>
        <v>61.219691333286235</v>
      </c>
      <c r="AK313" s="47">
        <f t="shared" si="28"/>
        <v>4.8717082451262845</v>
      </c>
      <c r="AL313" s="47">
        <f t="shared" si="26"/>
        <v>5</v>
      </c>
      <c r="AM313" s="47">
        <f t="shared" si="29"/>
        <v>4.9358541225631427</v>
      </c>
      <c r="AN313" s="47">
        <f>SUM(AI313*'6. Look Up Tables'!$M$7*'6. Look Up Tables'!$M$8*AM313)</f>
        <v>48.380102317982029</v>
      </c>
      <c r="AO313" s="46"/>
    </row>
    <row r="314" spans="1:41" x14ac:dyDescent="0.25">
      <c r="A314" s="14"/>
      <c r="B314" s="4" t="s">
        <v>236</v>
      </c>
      <c r="C314" s="15"/>
      <c r="D314" s="43" t="s">
        <v>560</v>
      </c>
      <c r="E314" s="44"/>
      <c r="F314" s="43" t="s">
        <v>122</v>
      </c>
      <c r="G314" s="51" t="s">
        <v>122</v>
      </c>
      <c r="H314" s="51" t="s">
        <v>122</v>
      </c>
      <c r="I314" s="51" t="s">
        <v>114</v>
      </c>
      <c r="J314" s="51" t="s">
        <v>114</v>
      </c>
      <c r="K314" s="51" t="s">
        <v>122</v>
      </c>
      <c r="L314" s="44"/>
      <c r="M314" s="43" t="s">
        <v>256</v>
      </c>
      <c r="N314" s="43" t="s">
        <v>238</v>
      </c>
      <c r="O314" s="43" t="s">
        <v>239</v>
      </c>
      <c r="P314" s="44"/>
      <c r="Q314" s="43" t="s">
        <v>264</v>
      </c>
      <c r="R314" s="43" t="s">
        <v>318</v>
      </c>
      <c r="S314" s="43" t="s">
        <v>265</v>
      </c>
      <c r="T314" s="15"/>
      <c r="U314" s="43" t="s">
        <v>250</v>
      </c>
      <c r="V314" s="43" t="s">
        <v>266</v>
      </c>
      <c r="W314" s="43" t="s">
        <v>262</v>
      </c>
      <c r="X314" s="44"/>
      <c r="Y314" s="49">
        <v>1</v>
      </c>
      <c r="Z314" s="49">
        <v>3</v>
      </c>
      <c r="AA314" s="46"/>
      <c r="AB314" s="47">
        <f t="shared" si="24"/>
        <v>2.5</v>
      </c>
      <c r="AC314" s="47">
        <f>AI314*(AM314*'6. Look Up Tables'!$M$10)</f>
        <v>18.401306109047269</v>
      </c>
      <c r="AD314" s="48"/>
      <c r="AE314" s="47">
        <f>SUM(AN314/VLOOKUP($AE$3,AWHC,2,FALSE)*'6. Look Up Tables'!$M$9*0.001)</f>
        <v>8.4429522147393339</v>
      </c>
      <c r="AF314" s="48"/>
      <c r="AG314" s="50">
        <v>10</v>
      </c>
      <c r="AH314" s="50">
        <v>5</v>
      </c>
      <c r="AI314" s="47">
        <f t="shared" si="27"/>
        <v>19.634954084936208</v>
      </c>
      <c r="AJ314" s="47">
        <f t="shared" si="25"/>
        <v>95.655767708259745</v>
      </c>
      <c r="AK314" s="47">
        <f t="shared" si="28"/>
        <v>4.8717082451262845</v>
      </c>
      <c r="AL314" s="47">
        <f t="shared" si="26"/>
        <v>4.5</v>
      </c>
      <c r="AM314" s="47">
        <f t="shared" si="29"/>
        <v>4.6858541225631427</v>
      </c>
      <c r="AN314" s="47">
        <f>SUM(AI314*'6. Look Up Tables'!$M$7*'6. Look Up Tables'!$M$8*AM314)</f>
        <v>71.765093825284353</v>
      </c>
      <c r="AO314" s="46"/>
    </row>
    <row r="315" spans="1:41" x14ac:dyDescent="0.25">
      <c r="A315" s="14"/>
      <c r="B315" s="4" t="s">
        <v>236</v>
      </c>
      <c r="C315" s="15"/>
      <c r="D315" s="43" t="s">
        <v>561</v>
      </c>
      <c r="E315" s="44"/>
      <c r="F315" s="43" t="s">
        <v>122</v>
      </c>
      <c r="G315" s="51" t="s">
        <v>122</v>
      </c>
      <c r="H315" s="51" t="s">
        <v>114</v>
      </c>
      <c r="I315" s="51" t="s">
        <v>114</v>
      </c>
      <c r="J315" s="51" t="s">
        <v>114</v>
      </c>
      <c r="K315" s="51" t="s">
        <v>122</v>
      </c>
      <c r="L315" s="44"/>
      <c r="M315" s="43" t="s">
        <v>256</v>
      </c>
      <c r="N315" s="43" t="s">
        <v>239</v>
      </c>
      <c r="O315" s="43" t="s">
        <v>240</v>
      </c>
      <c r="P315" s="44"/>
      <c r="Q315" s="43" t="s">
        <v>264</v>
      </c>
      <c r="R315" s="43" t="s">
        <v>249</v>
      </c>
      <c r="S315" s="43" t="s">
        <v>265</v>
      </c>
      <c r="T315" s="15"/>
      <c r="U315" s="43" t="s">
        <v>244</v>
      </c>
      <c r="V315" s="43" t="s">
        <v>261</v>
      </c>
      <c r="W315" s="43" t="s">
        <v>246</v>
      </c>
      <c r="X315" s="44"/>
      <c r="Y315" s="49">
        <v>1</v>
      </c>
      <c r="Z315" s="49">
        <v>3</v>
      </c>
      <c r="AA315" s="46"/>
      <c r="AB315" s="47">
        <f t="shared" si="24"/>
        <v>5</v>
      </c>
      <c r="AC315" s="47">
        <f>AI315*(AM315*'6. Look Up Tables'!$M$10)</f>
        <v>81.556875908092408</v>
      </c>
      <c r="AD315" s="48"/>
      <c r="AE315" s="47">
        <f>SUM(AN315/VLOOKUP($AE$3,AWHC,2,FALSE)*'6. Look Up Tables'!$M$9*0.001)</f>
        <v>37.420213651948274</v>
      </c>
      <c r="AF315" s="48"/>
      <c r="AG315" s="50">
        <v>15</v>
      </c>
      <c r="AH315" s="50">
        <v>10</v>
      </c>
      <c r="AI315" s="47">
        <f t="shared" si="27"/>
        <v>78.539816339744831</v>
      </c>
      <c r="AJ315" s="47">
        <f t="shared" si="25"/>
        <v>422.86967738219994</v>
      </c>
      <c r="AK315" s="47">
        <f t="shared" si="28"/>
        <v>5.3841439551241734</v>
      </c>
      <c r="AL315" s="47">
        <f t="shared" si="26"/>
        <v>5</v>
      </c>
      <c r="AM315" s="47">
        <f t="shared" si="29"/>
        <v>5.1920719775620867</v>
      </c>
      <c r="AN315" s="47">
        <f>SUM(AI315*'6. Look Up Tables'!$M$7*'6. Look Up Tables'!$M$8*AM315)</f>
        <v>318.07181604156034</v>
      </c>
      <c r="AO315" s="46"/>
    </row>
    <row r="316" spans="1:41" x14ac:dyDescent="0.25">
      <c r="A316" s="14"/>
      <c r="B316" s="4" t="s">
        <v>236</v>
      </c>
      <c r="C316" s="15"/>
      <c r="D316" s="43" t="s">
        <v>562</v>
      </c>
      <c r="E316" s="44"/>
      <c r="F316" s="43" t="s">
        <v>122</v>
      </c>
      <c r="G316" s="51" t="s">
        <v>122</v>
      </c>
      <c r="H316" s="51" t="s">
        <v>114</v>
      </c>
      <c r="I316" s="51" t="s">
        <v>114</v>
      </c>
      <c r="J316" s="51" t="s">
        <v>122</v>
      </c>
      <c r="K316" s="51" t="s">
        <v>122</v>
      </c>
      <c r="L316" s="44"/>
      <c r="M316" s="43" t="s">
        <v>256</v>
      </c>
      <c r="N316" s="43" t="s">
        <v>238</v>
      </c>
      <c r="O316" s="43" t="s">
        <v>240</v>
      </c>
      <c r="P316" s="44"/>
      <c r="Q316" s="43" t="s">
        <v>264</v>
      </c>
      <c r="R316" s="43" t="s">
        <v>249</v>
      </c>
      <c r="S316" s="43" t="s">
        <v>265</v>
      </c>
      <c r="T316" s="15"/>
      <c r="U316" s="43" t="s">
        <v>244</v>
      </c>
      <c r="V316" s="43" t="s">
        <v>261</v>
      </c>
      <c r="W316" s="43" t="s">
        <v>262</v>
      </c>
      <c r="X316" s="44"/>
      <c r="Y316" s="49">
        <v>1</v>
      </c>
      <c r="Z316" s="49">
        <v>1</v>
      </c>
      <c r="AA316" s="46"/>
      <c r="AB316" s="47">
        <f t="shared" si="24"/>
        <v>3.5</v>
      </c>
      <c r="AC316" s="47">
        <f>AI316*(AM316*'6. Look Up Tables'!$M$10)</f>
        <v>45.222571723083036</v>
      </c>
      <c r="AD316" s="48"/>
      <c r="AE316" s="47">
        <f>SUM(AN316/VLOOKUP($AE$3,AWHC,2,FALSE)*'6. Look Up Tables'!$M$9*0.001)</f>
        <v>20.749179967061629</v>
      </c>
      <c r="AF316" s="48"/>
      <c r="AG316" s="50">
        <v>15</v>
      </c>
      <c r="AH316" s="50">
        <v>7</v>
      </c>
      <c r="AI316" s="47">
        <f t="shared" si="27"/>
        <v>38.484510006474963</v>
      </c>
      <c r="AJ316" s="47">
        <f t="shared" si="25"/>
        <v>279.04542220169304</v>
      </c>
      <c r="AK316" s="47">
        <f t="shared" si="28"/>
        <v>7.250850333153366</v>
      </c>
      <c r="AL316" s="47">
        <f t="shared" si="26"/>
        <v>4.5</v>
      </c>
      <c r="AM316" s="47">
        <f t="shared" si="29"/>
        <v>5.875425166576683</v>
      </c>
      <c r="AN316" s="47">
        <f>SUM(AI316*'6. Look Up Tables'!$M$7*'6. Look Up Tables'!$M$8*AM316)</f>
        <v>176.36802972002386</v>
      </c>
      <c r="AO316" s="46"/>
    </row>
    <row r="317" spans="1:41" x14ac:dyDescent="0.25">
      <c r="A317" s="14"/>
      <c r="B317" s="4" t="s">
        <v>236</v>
      </c>
      <c r="C317" s="15"/>
      <c r="D317" s="43" t="s">
        <v>563</v>
      </c>
      <c r="E317" s="44"/>
      <c r="F317" s="43" t="s">
        <v>122</v>
      </c>
      <c r="G317" s="51" t="s">
        <v>122</v>
      </c>
      <c r="H317" s="51" t="s">
        <v>114</v>
      </c>
      <c r="I317" s="51" t="s">
        <v>114</v>
      </c>
      <c r="J317" s="51" t="s">
        <v>114</v>
      </c>
      <c r="K317" s="51" t="s">
        <v>122</v>
      </c>
      <c r="L317" s="44"/>
      <c r="M317" s="43" t="s">
        <v>256</v>
      </c>
      <c r="N317" s="43" t="s">
        <v>238</v>
      </c>
      <c r="O317" s="43" t="s">
        <v>240</v>
      </c>
      <c r="P317" s="44"/>
      <c r="Q317" s="43" t="s">
        <v>264</v>
      </c>
      <c r="R317" s="43" t="s">
        <v>249</v>
      </c>
      <c r="S317" s="43" t="s">
        <v>265</v>
      </c>
      <c r="T317" s="15"/>
      <c r="U317" s="43" t="s">
        <v>244</v>
      </c>
      <c r="V317" s="43" t="s">
        <v>261</v>
      </c>
      <c r="W317" s="43" t="s">
        <v>262</v>
      </c>
      <c r="X317" s="44"/>
      <c r="Y317" s="49">
        <v>1</v>
      </c>
      <c r="Z317" s="49">
        <v>3</v>
      </c>
      <c r="AA317" s="46"/>
      <c r="AB317" s="47">
        <f t="shared" si="24"/>
        <v>3.5</v>
      </c>
      <c r="AC317" s="47">
        <f>AI317*(AM317*'6. Look Up Tables'!$M$10)</f>
        <v>45.222571723083036</v>
      </c>
      <c r="AD317" s="48"/>
      <c r="AE317" s="47">
        <f>SUM(AN317/VLOOKUP($AE$3,AWHC,2,FALSE)*'6. Look Up Tables'!$M$9*0.001)</f>
        <v>20.749179967061629</v>
      </c>
      <c r="AF317" s="48"/>
      <c r="AG317" s="50">
        <v>15</v>
      </c>
      <c r="AH317" s="50">
        <v>7</v>
      </c>
      <c r="AI317" s="47">
        <f t="shared" si="27"/>
        <v>38.484510006474963</v>
      </c>
      <c r="AJ317" s="47">
        <f t="shared" si="25"/>
        <v>279.04542220169304</v>
      </c>
      <c r="AK317" s="47">
        <f t="shared" si="28"/>
        <v>7.250850333153366</v>
      </c>
      <c r="AL317" s="47">
        <f t="shared" si="26"/>
        <v>4.5</v>
      </c>
      <c r="AM317" s="47">
        <f t="shared" si="29"/>
        <v>5.875425166576683</v>
      </c>
      <c r="AN317" s="47">
        <f>SUM(AI317*'6. Look Up Tables'!$M$7*'6. Look Up Tables'!$M$8*AM317)</f>
        <v>176.36802972002386</v>
      </c>
      <c r="AO317" s="46"/>
    </row>
    <row r="318" spans="1:41" x14ac:dyDescent="0.25">
      <c r="A318" s="14"/>
      <c r="B318" s="4" t="s">
        <v>268</v>
      </c>
      <c r="C318" s="15"/>
      <c r="D318" s="43" t="s">
        <v>564</v>
      </c>
      <c r="E318" s="44"/>
      <c r="F318" s="43" t="s">
        <v>122</v>
      </c>
      <c r="G318" s="51" t="s">
        <v>122</v>
      </c>
      <c r="H318" s="51" t="s">
        <v>114</v>
      </c>
      <c r="I318" s="51" t="s">
        <v>114</v>
      </c>
      <c r="J318" s="51" t="s">
        <v>114</v>
      </c>
      <c r="K318" s="51" t="s">
        <v>122</v>
      </c>
      <c r="L318" s="44"/>
      <c r="M318" s="43" t="s">
        <v>256</v>
      </c>
      <c r="N318" s="43" t="s">
        <v>238</v>
      </c>
      <c r="O318" s="43" t="s">
        <v>240</v>
      </c>
      <c r="P318" s="44"/>
      <c r="Q318" s="43" t="s">
        <v>264</v>
      </c>
      <c r="R318" s="43" t="s">
        <v>249</v>
      </c>
      <c r="S318" s="43" t="s">
        <v>265</v>
      </c>
      <c r="T318" s="15"/>
      <c r="U318" s="43" t="s">
        <v>244</v>
      </c>
      <c r="V318" s="43" t="s">
        <v>261</v>
      </c>
      <c r="W318" s="43" t="s">
        <v>262</v>
      </c>
      <c r="X318" s="44"/>
      <c r="Y318" s="49">
        <v>1</v>
      </c>
      <c r="Z318" s="49">
        <v>3</v>
      </c>
      <c r="AA318" s="46"/>
      <c r="AB318" s="47">
        <f t="shared" si="24"/>
        <v>3.5</v>
      </c>
      <c r="AC318" s="47">
        <f>AI318*(AM318*'6. Look Up Tables'!$M$10)</f>
        <v>45.222571723083036</v>
      </c>
      <c r="AD318" s="48"/>
      <c r="AE318" s="47">
        <f>SUM(AN318/VLOOKUP($AE$3,AWHC,2,FALSE)*'6. Look Up Tables'!$M$9*0.001)</f>
        <v>20.749179967061629</v>
      </c>
      <c r="AF318" s="48"/>
      <c r="AG318" s="50">
        <v>15</v>
      </c>
      <c r="AH318" s="50">
        <v>7</v>
      </c>
      <c r="AI318" s="47">
        <f t="shared" si="27"/>
        <v>38.484510006474963</v>
      </c>
      <c r="AJ318" s="47">
        <f t="shared" si="25"/>
        <v>279.04542220169304</v>
      </c>
      <c r="AK318" s="47">
        <f t="shared" si="28"/>
        <v>7.250850333153366</v>
      </c>
      <c r="AL318" s="47">
        <f t="shared" si="26"/>
        <v>4.5</v>
      </c>
      <c r="AM318" s="47">
        <f t="shared" si="29"/>
        <v>5.875425166576683</v>
      </c>
      <c r="AN318" s="47">
        <f>SUM(AI318*'6. Look Up Tables'!$M$7*'6. Look Up Tables'!$M$8*AM318)</f>
        <v>176.36802972002386</v>
      </c>
      <c r="AO318" s="46"/>
    </row>
    <row r="319" spans="1:41" x14ac:dyDescent="0.25">
      <c r="A319" s="14"/>
      <c r="B319" s="4" t="s">
        <v>236</v>
      </c>
      <c r="C319" s="15"/>
      <c r="D319" s="43" t="s">
        <v>565</v>
      </c>
      <c r="E319" s="44"/>
      <c r="F319" s="43" t="s">
        <v>122</v>
      </c>
      <c r="G319" s="51" t="s">
        <v>122</v>
      </c>
      <c r="H319" s="51" t="s">
        <v>114</v>
      </c>
      <c r="I319" s="51" t="s">
        <v>114</v>
      </c>
      <c r="J319" s="51" t="s">
        <v>114</v>
      </c>
      <c r="K319" s="51" t="s">
        <v>122</v>
      </c>
      <c r="L319" s="44"/>
      <c r="M319" s="43" t="s">
        <v>239</v>
      </c>
      <c r="N319" s="43" t="s">
        <v>238</v>
      </c>
      <c r="O319" s="43" t="s">
        <v>248</v>
      </c>
      <c r="P319" s="44"/>
      <c r="Q319" s="43" t="s">
        <v>264</v>
      </c>
      <c r="R319" s="43" t="s">
        <v>249</v>
      </c>
      <c r="S319" s="43" t="s">
        <v>265</v>
      </c>
      <c r="T319" s="15"/>
      <c r="U319" s="43" t="s">
        <v>244</v>
      </c>
      <c r="V319" s="43" t="s">
        <v>261</v>
      </c>
      <c r="W319" s="43" t="s">
        <v>262</v>
      </c>
      <c r="X319" s="44"/>
      <c r="Y319" s="49">
        <v>1</v>
      </c>
      <c r="Z319" s="49">
        <v>3</v>
      </c>
      <c r="AA319" s="46"/>
      <c r="AB319" s="47">
        <f t="shared" si="24"/>
        <v>5</v>
      </c>
      <c r="AC319" s="47">
        <f>AI319*(AM319*'6. Look Up Tables'!$M$10)</f>
        <v>75.404600976270174</v>
      </c>
      <c r="AD319" s="48"/>
      <c r="AE319" s="47">
        <f>SUM(AN319/VLOOKUP($AE$3,AWHC,2,FALSE)*'6. Look Up Tables'!$M$9*0.001)</f>
        <v>34.59740515381808</v>
      </c>
      <c r="AF319" s="48"/>
      <c r="AG319" s="50">
        <v>14</v>
      </c>
      <c r="AH319" s="50">
        <v>10</v>
      </c>
      <c r="AI319" s="47">
        <f t="shared" si="27"/>
        <v>78.539816339744831</v>
      </c>
      <c r="AJ319" s="47">
        <f t="shared" si="25"/>
        <v>400.61683623384999</v>
      </c>
      <c r="AK319" s="47">
        <f t="shared" si="28"/>
        <v>5.1008119817962836</v>
      </c>
      <c r="AL319" s="47">
        <f t="shared" si="26"/>
        <v>4.5</v>
      </c>
      <c r="AM319" s="47">
        <f t="shared" si="29"/>
        <v>4.8004059908981418</v>
      </c>
      <c r="AN319" s="47">
        <f>SUM(AI319*'6. Look Up Tables'!$M$7*'6. Look Up Tables'!$M$8*AM319)</f>
        <v>294.07794380745366</v>
      </c>
      <c r="AO319" s="46"/>
    </row>
    <row r="320" spans="1:41" x14ac:dyDescent="0.25">
      <c r="A320" s="14"/>
      <c r="B320" s="4" t="s">
        <v>236</v>
      </c>
      <c r="C320" s="15"/>
      <c r="D320" s="43" t="s">
        <v>566</v>
      </c>
      <c r="E320" s="44"/>
      <c r="F320" s="43" t="s">
        <v>122</v>
      </c>
      <c r="G320" s="51" t="s">
        <v>122</v>
      </c>
      <c r="H320" s="51" t="s">
        <v>114</v>
      </c>
      <c r="I320" s="51" t="s">
        <v>114</v>
      </c>
      <c r="J320" s="51" t="s">
        <v>122</v>
      </c>
      <c r="K320" s="51" t="s">
        <v>122</v>
      </c>
      <c r="L320" s="44"/>
      <c r="M320" s="43" t="s">
        <v>239</v>
      </c>
      <c r="N320" s="43" t="s">
        <v>238</v>
      </c>
      <c r="O320" s="43" t="s">
        <v>240</v>
      </c>
      <c r="P320" s="44"/>
      <c r="Q320" s="43" t="s">
        <v>264</v>
      </c>
      <c r="R320" s="43" t="s">
        <v>249</v>
      </c>
      <c r="S320" s="43" t="s">
        <v>259</v>
      </c>
      <c r="T320" s="15"/>
      <c r="U320" s="43" t="s">
        <v>250</v>
      </c>
      <c r="V320" s="43" t="s">
        <v>261</v>
      </c>
      <c r="W320" s="43" t="s">
        <v>246</v>
      </c>
      <c r="X320" s="44"/>
      <c r="Y320" s="49">
        <v>1</v>
      </c>
      <c r="Z320" s="49">
        <v>1</v>
      </c>
      <c r="AA320" s="46"/>
      <c r="AB320" s="47">
        <f t="shared" si="24"/>
        <v>3.5</v>
      </c>
      <c r="AC320" s="47">
        <f>AI320*(AM320*'6. Look Up Tables'!$M$10)</f>
        <v>39.183012940591986</v>
      </c>
      <c r="AD320" s="48"/>
      <c r="AE320" s="47">
        <f>SUM(AN320/VLOOKUP($AE$3,AWHC,2,FALSE)*'6. Look Up Tables'!$M$9*0.001)</f>
        <v>17.978088290389266</v>
      </c>
      <c r="AF320" s="48"/>
      <c r="AG320" s="50">
        <v>10</v>
      </c>
      <c r="AH320" s="50">
        <v>7</v>
      </c>
      <c r="AI320" s="47">
        <f t="shared" si="27"/>
        <v>38.484510006474963</v>
      </c>
      <c r="AJ320" s="47">
        <f t="shared" si="25"/>
        <v>199.40757937354508</v>
      </c>
      <c r="AK320" s="47">
        <f t="shared" si="28"/>
        <v>5.1815023587410893</v>
      </c>
      <c r="AL320" s="47">
        <f t="shared" si="26"/>
        <v>5</v>
      </c>
      <c r="AM320" s="47">
        <f t="shared" si="29"/>
        <v>5.0907511793705442</v>
      </c>
      <c r="AN320" s="47">
        <f>SUM(AI320*'6. Look Up Tables'!$M$7*'6. Look Up Tables'!$M$8*AM320)</f>
        <v>152.81375046830877</v>
      </c>
      <c r="AO320" s="46"/>
    </row>
    <row r="321" spans="1:41" x14ac:dyDescent="0.25">
      <c r="A321" s="14"/>
      <c r="B321" s="4" t="s">
        <v>236</v>
      </c>
      <c r="C321" s="15"/>
      <c r="D321" s="43" t="s">
        <v>567</v>
      </c>
      <c r="E321" s="44"/>
      <c r="F321" s="43" t="s">
        <v>122</v>
      </c>
      <c r="G321" s="51" t="s">
        <v>122</v>
      </c>
      <c r="H321" s="51" t="s">
        <v>122</v>
      </c>
      <c r="I321" s="51" t="s">
        <v>114</v>
      </c>
      <c r="J321" s="51" t="s">
        <v>114</v>
      </c>
      <c r="K321" s="51" t="s">
        <v>122</v>
      </c>
      <c r="L321" s="44"/>
      <c r="M321" s="43" t="s">
        <v>256</v>
      </c>
      <c r="N321" s="43" t="s">
        <v>238</v>
      </c>
      <c r="O321" s="43" t="s">
        <v>239</v>
      </c>
      <c r="P321" s="44"/>
      <c r="Q321" s="43" t="s">
        <v>264</v>
      </c>
      <c r="R321" s="43" t="s">
        <v>249</v>
      </c>
      <c r="S321" s="43" t="s">
        <v>265</v>
      </c>
      <c r="T321" s="15"/>
      <c r="U321" s="43" t="s">
        <v>250</v>
      </c>
      <c r="V321" s="43" t="s">
        <v>261</v>
      </c>
      <c r="W321" s="43" t="s">
        <v>262</v>
      </c>
      <c r="X321" s="44"/>
      <c r="Y321" s="49">
        <v>1</v>
      </c>
      <c r="Z321" s="49">
        <v>3</v>
      </c>
      <c r="AA321" s="46"/>
      <c r="AB321" s="47">
        <f t="shared" si="24"/>
        <v>2.5</v>
      </c>
      <c r="AC321" s="47">
        <f>AI321*(AM321*'6. Look Up Tables'!$M$10)</f>
        <v>22.247996991849512</v>
      </c>
      <c r="AD321" s="48"/>
      <c r="AE321" s="47">
        <f>SUM(AN321/VLOOKUP($AE$3,AWHC,2,FALSE)*'6. Look Up Tables'!$M$9*0.001)</f>
        <v>10.207904502142716</v>
      </c>
      <c r="AF321" s="48"/>
      <c r="AG321" s="50">
        <v>10</v>
      </c>
      <c r="AH321" s="50">
        <v>5</v>
      </c>
      <c r="AI321" s="47">
        <f t="shared" si="27"/>
        <v>19.634954084936208</v>
      </c>
      <c r="AJ321" s="47">
        <f t="shared" si="25"/>
        <v>134.12267653628214</v>
      </c>
      <c r="AK321" s="47">
        <f t="shared" si="28"/>
        <v>6.8308118244686948</v>
      </c>
      <c r="AL321" s="47">
        <f t="shared" si="26"/>
        <v>4.5</v>
      </c>
      <c r="AM321" s="47">
        <f t="shared" si="29"/>
        <v>5.6654059122343474</v>
      </c>
      <c r="AN321" s="47">
        <f>SUM(AI321*'6. Look Up Tables'!$M$7*'6. Look Up Tables'!$M$8*AM321)</f>
        <v>86.767188268213076</v>
      </c>
      <c r="AO321" s="46"/>
    </row>
    <row r="322" spans="1:41" x14ac:dyDescent="0.25">
      <c r="A322" s="14"/>
      <c r="B322" s="4" t="s">
        <v>236</v>
      </c>
      <c r="C322" s="15"/>
      <c r="D322" s="43" t="s">
        <v>568</v>
      </c>
      <c r="E322" s="44"/>
      <c r="F322" s="43" t="s">
        <v>122</v>
      </c>
      <c r="G322" s="51" t="s">
        <v>122</v>
      </c>
      <c r="H322" s="51" t="s">
        <v>114</v>
      </c>
      <c r="I322" s="51" t="s">
        <v>114</v>
      </c>
      <c r="J322" s="51" t="s">
        <v>122</v>
      </c>
      <c r="K322" s="51" t="s">
        <v>122</v>
      </c>
      <c r="L322" s="44"/>
      <c r="M322" s="43" t="s">
        <v>256</v>
      </c>
      <c r="N322" s="43" t="s">
        <v>239</v>
      </c>
      <c r="O322" s="43" t="s">
        <v>240</v>
      </c>
      <c r="P322" s="44"/>
      <c r="Q322" s="43" t="s">
        <v>264</v>
      </c>
      <c r="R322" s="43" t="s">
        <v>249</v>
      </c>
      <c r="S322" s="43" t="s">
        <v>265</v>
      </c>
      <c r="T322" s="15"/>
      <c r="U322" s="43" t="s">
        <v>244</v>
      </c>
      <c r="V322" s="43" t="s">
        <v>261</v>
      </c>
      <c r="W322" s="43" t="s">
        <v>262</v>
      </c>
      <c r="X322" s="44"/>
      <c r="Y322" s="49">
        <v>4</v>
      </c>
      <c r="Z322" s="49">
        <v>5</v>
      </c>
      <c r="AA322" s="46"/>
      <c r="AB322" s="47">
        <f t="shared" si="24"/>
        <v>3.5</v>
      </c>
      <c r="AC322" s="47">
        <f>AI322*(AM322*'6. Look Up Tables'!$M$10)</f>
        <v>45.222571723083036</v>
      </c>
      <c r="AD322" s="48"/>
      <c r="AE322" s="47">
        <f>SUM(AN322/VLOOKUP($AE$3,AWHC,2,FALSE)*'6. Look Up Tables'!$M$9*0.001)</f>
        <v>20.749179967061629</v>
      </c>
      <c r="AF322" s="48"/>
      <c r="AG322" s="50">
        <v>15</v>
      </c>
      <c r="AH322" s="50">
        <v>7</v>
      </c>
      <c r="AI322" s="47">
        <f t="shared" si="27"/>
        <v>38.484510006474963</v>
      </c>
      <c r="AJ322" s="47">
        <f t="shared" si="25"/>
        <v>279.04542220169304</v>
      </c>
      <c r="AK322" s="47">
        <f t="shared" si="28"/>
        <v>7.250850333153366</v>
      </c>
      <c r="AL322" s="47">
        <f t="shared" si="26"/>
        <v>4.5</v>
      </c>
      <c r="AM322" s="47">
        <f t="shared" si="29"/>
        <v>5.875425166576683</v>
      </c>
      <c r="AN322" s="47">
        <f>SUM(AI322*'6. Look Up Tables'!$M$7*'6. Look Up Tables'!$M$8*AM322)</f>
        <v>176.36802972002386</v>
      </c>
      <c r="AO322" s="46"/>
    </row>
    <row r="323" spans="1:41" x14ac:dyDescent="0.25">
      <c r="A323" s="14"/>
      <c r="B323" s="4" t="s">
        <v>236</v>
      </c>
      <c r="C323" s="15"/>
      <c r="D323" s="43" t="s">
        <v>569</v>
      </c>
      <c r="E323" s="44"/>
      <c r="F323" s="43" t="s">
        <v>122</v>
      </c>
      <c r="G323" s="51" t="s">
        <v>122</v>
      </c>
      <c r="H323" s="51" t="s">
        <v>122</v>
      </c>
      <c r="I323" s="51" t="s">
        <v>114</v>
      </c>
      <c r="J323" s="51" t="s">
        <v>114</v>
      </c>
      <c r="K323" s="51" t="s">
        <v>122</v>
      </c>
      <c r="L323" s="44"/>
      <c r="M323" s="43" t="s">
        <v>256</v>
      </c>
      <c r="N323" s="43" t="s">
        <v>239</v>
      </c>
      <c r="O323" s="43" t="s">
        <v>239</v>
      </c>
      <c r="P323" s="44"/>
      <c r="Q323" s="43" t="s">
        <v>264</v>
      </c>
      <c r="R323" s="43" t="s">
        <v>249</v>
      </c>
      <c r="S323" s="43" t="s">
        <v>265</v>
      </c>
      <c r="T323" s="15"/>
      <c r="U323" s="43" t="s">
        <v>250</v>
      </c>
      <c r="V323" s="43" t="s">
        <v>266</v>
      </c>
      <c r="W323" s="43" t="s">
        <v>246</v>
      </c>
      <c r="X323" s="44"/>
      <c r="Y323" s="49">
        <v>1</v>
      </c>
      <c r="Z323" s="49">
        <v>3</v>
      </c>
      <c r="AA323" s="46"/>
      <c r="AB323" s="47">
        <f t="shared" si="24"/>
        <v>3</v>
      </c>
      <c r="AC323" s="47">
        <f>AI323*(AM323*'6. Look Up Tables'!$M$10)</f>
        <v>25.327407429894436</v>
      </c>
      <c r="AD323" s="48"/>
      <c r="AE323" s="47">
        <f>SUM(AN323/VLOOKUP($AE$3,AWHC,2,FALSE)*'6. Look Up Tables'!$M$9*0.001)</f>
        <v>11.620810467833918</v>
      </c>
      <c r="AF323" s="48"/>
      <c r="AG323" s="50">
        <v>8</v>
      </c>
      <c r="AH323" s="50">
        <v>6</v>
      </c>
      <c r="AI323" s="47">
        <f t="shared" si="27"/>
        <v>28.274333882308138</v>
      </c>
      <c r="AJ323" s="47">
        <f t="shared" si="25"/>
        <v>111.90240488740368</v>
      </c>
      <c r="AK323" s="47">
        <f t="shared" si="28"/>
        <v>3.9577379737113252</v>
      </c>
      <c r="AL323" s="47">
        <f t="shared" si="26"/>
        <v>5</v>
      </c>
      <c r="AM323" s="47">
        <f t="shared" si="29"/>
        <v>4.4788689868556624</v>
      </c>
      <c r="AN323" s="47">
        <f>SUM(AI323*'6. Look Up Tables'!$M$7*'6. Look Up Tables'!$M$8*AM323)</f>
        <v>98.776888976588296</v>
      </c>
      <c r="AO323" s="46"/>
    </row>
    <row r="324" spans="1:41" x14ac:dyDescent="0.25">
      <c r="A324" s="14"/>
      <c r="B324" s="4" t="s">
        <v>236</v>
      </c>
      <c r="C324" s="15"/>
      <c r="D324" s="43" t="s">
        <v>76</v>
      </c>
      <c r="E324" s="44"/>
      <c r="F324" s="43" t="s">
        <v>122</v>
      </c>
      <c r="G324" s="51" t="s">
        <v>114</v>
      </c>
      <c r="H324" s="51" t="s">
        <v>114</v>
      </c>
      <c r="I324" s="51" t="s">
        <v>114</v>
      </c>
      <c r="J324" s="51" t="s">
        <v>114</v>
      </c>
      <c r="K324" s="51" t="s">
        <v>122</v>
      </c>
      <c r="L324" s="44"/>
      <c r="M324" s="43" t="s">
        <v>256</v>
      </c>
      <c r="N324" s="43" t="s">
        <v>248</v>
      </c>
      <c r="O324" s="43" t="s">
        <v>248</v>
      </c>
      <c r="P324" s="44"/>
      <c r="Q324" s="43" t="s">
        <v>264</v>
      </c>
      <c r="R324" s="43" t="s">
        <v>249</v>
      </c>
      <c r="S324" s="43" t="s">
        <v>265</v>
      </c>
      <c r="T324" s="15"/>
      <c r="U324" s="43" t="s">
        <v>244</v>
      </c>
      <c r="V324" s="43" t="s">
        <v>261</v>
      </c>
      <c r="W324" s="43" t="s">
        <v>262</v>
      </c>
      <c r="X324" s="44"/>
      <c r="Y324" s="49">
        <v>4</v>
      </c>
      <c r="Z324" s="49">
        <v>5</v>
      </c>
      <c r="AA324" s="46"/>
      <c r="AB324" s="47">
        <f t="shared" si="24"/>
        <v>4</v>
      </c>
      <c r="AC324" s="47">
        <f>AI324*(AM324*'6. Look Up Tables'!$M$10)</f>
        <v>49.683126458307321</v>
      </c>
      <c r="AD324" s="48"/>
      <c r="AE324" s="47">
        <f>SUM(AN324/VLOOKUP($AE$3,AWHC,2,FALSE)*'6. Look Up Tables'!$M$9*0.001)</f>
        <v>22.795787433811594</v>
      </c>
      <c r="AF324" s="48"/>
      <c r="AG324" s="50">
        <v>12</v>
      </c>
      <c r="AH324" s="50">
        <v>8</v>
      </c>
      <c r="AI324" s="47">
        <f t="shared" si="27"/>
        <v>50.26548245743669</v>
      </c>
      <c r="AJ324" s="47">
        <f t="shared" si="25"/>
        <v>270.63659352460803</v>
      </c>
      <c r="AK324" s="47">
        <f t="shared" si="28"/>
        <v>5.3841439551241752</v>
      </c>
      <c r="AL324" s="47">
        <f t="shared" si="26"/>
        <v>4.5</v>
      </c>
      <c r="AM324" s="47">
        <f t="shared" si="29"/>
        <v>4.9420719775620876</v>
      </c>
      <c r="AN324" s="47">
        <f>SUM(AI324*'6. Look Up Tables'!$M$7*'6. Look Up Tables'!$M$8*AM324)</f>
        <v>193.76419318739855</v>
      </c>
      <c r="AO324" s="46"/>
    </row>
    <row r="325" spans="1:41" x14ac:dyDescent="0.25">
      <c r="A325" s="14"/>
      <c r="B325" s="4" t="s">
        <v>268</v>
      </c>
      <c r="C325" s="15"/>
      <c r="D325" s="43" t="s">
        <v>157</v>
      </c>
      <c r="E325" s="44"/>
      <c r="F325" s="43" t="s">
        <v>122</v>
      </c>
      <c r="G325" s="51" t="s">
        <v>114</v>
      </c>
      <c r="H325" s="51" t="s">
        <v>114</v>
      </c>
      <c r="I325" s="51" t="s">
        <v>114</v>
      </c>
      <c r="J325" s="51" t="s">
        <v>114</v>
      </c>
      <c r="K325" s="51" t="s">
        <v>122</v>
      </c>
      <c r="L325" s="44"/>
      <c r="M325" s="43" t="s">
        <v>256</v>
      </c>
      <c r="N325" s="43" t="s">
        <v>248</v>
      </c>
      <c r="O325" s="43" t="s">
        <v>248</v>
      </c>
      <c r="P325" s="44"/>
      <c r="Q325" s="43" t="s">
        <v>264</v>
      </c>
      <c r="R325" s="43" t="s">
        <v>249</v>
      </c>
      <c r="S325" s="43" t="s">
        <v>265</v>
      </c>
      <c r="T325" s="15"/>
      <c r="U325" s="43" t="s">
        <v>250</v>
      </c>
      <c r="V325" s="43" t="s">
        <v>273</v>
      </c>
      <c r="W325" s="43" t="s">
        <v>246</v>
      </c>
      <c r="X325" s="44"/>
      <c r="Y325" s="49">
        <v>3</v>
      </c>
      <c r="Z325" s="49">
        <v>4</v>
      </c>
      <c r="AA325" s="46"/>
      <c r="AB325" s="47">
        <f t="shared" si="24"/>
        <v>2</v>
      </c>
      <c r="AC325" s="47">
        <f>AI325*(AM325*'6. Look Up Tables'!$M$10)</f>
        <v>25.132741228718345</v>
      </c>
      <c r="AD325" s="48"/>
      <c r="AE325" s="47">
        <f>SUM(AN325/VLOOKUP($AE$3,AWHC,2,FALSE)*'6. Look Up Tables'!$M$9*0.001)</f>
        <v>11.531493034353124</v>
      </c>
      <c r="AF325" s="48"/>
      <c r="AG325" s="50">
        <v>15</v>
      </c>
      <c r="AH325" s="50">
        <v>4</v>
      </c>
      <c r="AI325" s="47">
        <f t="shared" si="27"/>
        <v>12.566370614359172</v>
      </c>
      <c r="AJ325" s="47">
        <f t="shared" si="25"/>
        <v>188.49555921538757</v>
      </c>
      <c r="AK325" s="47">
        <f t="shared" si="28"/>
        <v>14.999999999999998</v>
      </c>
      <c r="AL325" s="47">
        <f t="shared" si="26"/>
        <v>5</v>
      </c>
      <c r="AM325" s="47">
        <f t="shared" si="29"/>
        <v>10</v>
      </c>
      <c r="AN325" s="47">
        <f>SUM(AI325*'6. Look Up Tables'!$M$7*'6. Look Up Tables'!$M$8*AM325)</f>
        <v>98.017690792001559</v>
      </c>
      <c r="AO325" s="46"/>
    </row>
    <row r="326" spans="1:41" x14ac:dyDescent="0.25">
      <c r="A326" s="14"/>
      <c r="B326" s="4" t="s">
        <v>236</v>
      </c>
      <c r="C326" s="15"/>
      <c r="D326" s="43" t="s">
        <v>570</v>
      </c>
      <c r="E326" s="44"/>
      <c r="F326" s="43" t="s">
        <v>122</v>
      </c>
      <c r="G326" s="51" t="s">
        <v>114</v>
      </c>
      <c r="H326" s="51" t="s">
        <v>114</v>
      </c>
      <c r="I326" s="51" t="s">
        <v>114</v>
      </c>
      <c r="J326" s="51" t="s">
        <v>114</v>
      </c>
      <c r="K326" s="51" t="s">
        <v>122</v>
      </c>
      <c r="L326" s="44"/>
      <c r="M326" s="43" t="s">
        <v>256</v>
      </c>
      <c r="N326" s="43" t="s">
        <v>248</v>
      </c>
      <c r="O326" s="43" t="s">
        <v>240</v>
      </c>
      <c r="P326" s="44"/>
      <c r="Q326" s="43" t="s">
        <v>264</v>
      </c>
      <c r="R326" s="43" t="s">
        <v>249</v>
      </c>
      <c r="S326" s="43" t="s">
        <v>265</v>
      </c>
      <c r="T326" s="15"/>
      <c r="U326" s="43" t="s">
        <v>244</v>
      </c>
      <c r="V326" s="43" t="s">
        <v>261</v>
      </c>
      <c r="W326" s="43" t="s">
        <v>262</v>
      </c>
      <c r="X326" s="44"/>
      <c r="Y326" s="49">
        <v>1</v>
      </c>
      <c r="Z326" s="49">
        <v>3</v>
      </c>
      <c r="AA326" s="46"/>
      <c r="AB326" s="47">
        <f t="shared" si="24"/>
        <v>4</v>
      </c>
      <c r="AC326" s="47">
        <f>AI326*(AM326*'6. Look Up Tables'!$M$10)</f>
        <v>49.683126458307321</v>
      </c>
      <c r="AD326" s="48"/>
      <c r="AE326" s="47">
        <f>SUM(AN326/VLOOKUP($AE$3,AWHC,2,FALSE)*'6. Look Up Tables'!$M$9*0.001)</f>
        <v>22.795787433811594</v>
      </c>
      <c r="AF326" s="48"/>
      <c r="AG326" s="50">
        <v>12</v>
      </c>
      <c r="AH326" s="50">
        <v>8</v>
      </c>
      <c r="AI326" s="47">
        <f t="shared" si="27"/>
        <v>50.26548245743669</v>
      </c>
      <c r="AJ326" s="47">
        <f t="shared" si="25"/>
        <v>270.63659352460803</v>
      </c>
      <c r="AK326" s="47">
        <f t="shared" si="28"/>
        <v>5.3841439551241752</v>
      </c>
      <c r="AL326" s="47">
        <f t="shared" si="26"/>
        <v>4.5</v>
      </c>
      <c r="AM326" s="47">
        <f t="shared" si="29"/>
        <v>4.9420719775620876</v>
      </c>
      <c r="AN326" s="47">
        <f>SUM(AI326*'6. Look Up Tables'!$M$7*'6. Look Up Tables'!$M$8*AM326)</f>
        <v>193.76419318739855</v>
      </c>
      <c r="AO326" s="46"/>
    </row>
    <row r="327" spans="1:41" x14ac:dyDescent="0.25">
      <c r="A327" s="14"/>
      <c r="B327" s="4" t="s">
        <v>236</v>
      </c>
      <c r="C327" s="15"/>
      <c r="D327" s="43" t="s">
        <v>571</v>
      </c>
      <c r="E327" s="44"/>
      <c r="F327" s="43" t="s">
        <v>122</v>
      </c>
      <c r="G327" s="51" t="s">
        <v>122</v>
      </c>
      <c r="H327" s="51" t="s">
        <v>114</v>
      </c>
      <c r="I327" s="51" t="s">
        <v>114</v>
      </c>
      <c r="J327" s="51" t="s">
        <v>114</v>
      </c>
      <c r="K327" s="51" t="s">
        <v>122</v>
      </c>
      <c r="L327" s="44"/>
      <c r="M327" s="43" t="s">
        <v>256</v>
      </c>
      <c r="N327" s="43" t="s">
        <v>238</v>
      </c>
      <c r="O327" s="43" t="s">
        <v>240</v>
      </c>
      <c r="P327" s="44"/>
      <c r="Q327" s="43" t="s">
        <v>264</v>
      </c>
      <c r="R327" s="43" t="s">
        <v>249</v>
      </c>
      <c r="S327" s="43" t="s">
        <v>259</v>
      </c>
      <c r="T327" s="15"/>
      <c r="U327" s="43" t="s">
        <v>250</v>
      </c>
      <c r="V327" s="43" t="s">
        <v>297</v>
      </c>
      <c r="W327" s="43" t="s">
        <v>246</v>
      </c>
      <c r="X327" s="44"/>
      <c r="Y327" s="49">
        <v>1</v>
      </c>
      <c r="Z327" s="49">
        <v>3</v>
      </c>
      <c r="AA327" s="46"/>
      <c r="AB327" s="47">
        <f t="shared" ref="AB327:AB390" si="30">SUM(AH327/2)</f>
        <v>4</v>
      </c>
      <c r="AC327" s="47">
        <f>AI327*(AM327*'6. Look Up Tables'!$M$10)</f>
        <v>46.128889520326396</v>
      </c>
      <c r="AD327" s="48"/>
      <c r="AE327" s="47">
        <f>SUM(AN327/VLOOKUP($AE$3,AWHC,2,FALSE)*'6. Look Up Tables'!$M$9*0.001)</f>
        <v>21.165019897561525</v>
      </c>
      <c r="AF327" s="48"/>
      <c r="AG327" s="50">
        <v>12</v>
      </c>
      <c r="AH327" s="50">
        <v>8</v>
      </c>
      <c r="AI327" s="47">
        <f t="shared" si="27"/>
        <v>50.26548245743669</v>
      </c>
      <c r="AJ327" s="47">
        <f t="shared" ref="AJ327:AJ390" si="31">IF(OR(V327="Ovoid",V327="Obovoid",V327="Irregular"),(SUM(PI()*(AH327/2)*(SQRT((AG327-(AH327/2))^2+(AH327/2)^2)))-(PI()*(AH327/4)*(SQRT(((AG327-(AH327/2))/2)^2+(AH327/4)^2)))+((PI()*(AH327/2)^2*4)/2)+((PI()*(AH327/4)^2*4)/2)),IF(OR(V327="Vase",V327="Conical"),(PI()*(AH327/2)*(AH327/2+SQRT(AG327^2+(AH327/2)^2))),IF(OR(V327="Weeping",V327="Columnar"),((PI()*(AH327/2)^2*4)+(PI()*AH327*(AG327-AH327))),(SUM(4*PI()*(((AH327/2*AH327/2)^1.6+(AH327/2*AG327/2)^1.6+(AH327/2*AG327/2)^1.6)/3)^(1/1.6))))))</f>
        <v>209.96148291608043</v>
      </c>
      <c r="AK327" s="47">
        <f t="shared" si="28"/>
        <v>4.1770509831248424</v>
      </c>
      <c r="AL327" s="47">
        <f t="shared" ref="AL327:AL390" si="32">IFERROR(VLOOKUP(W327,LAILookup,2,FALSE),0)</f>
        <v>5</v>
      </c>
      <c r="AM327" s="47">
        <f t="shared" si="29"/>
        <v>4.5885254915624216</v>
      </c>
      <c r="AN327" s="47">
        <f>SUM(AI327*'6. Look Up Tables'!$M$7*'6. Look Up Tables'!$M$8*AM327)</f>
        <v>179.90266912927297</v>
      </c>
      <c r="AO327" s="46"/>
    </row>
    <row r="328" spans="1:41" x14ac:dyDescent="0.25">
      <c r="A328" s="14"/>
      <c r="B328" s="4" t="s">
        <v>236</v>
      </c>
      <c r="C328" s="15"/>
      <c r="D328" s="43" t="s">
        <v>572</v>
      </c>
      <c r="E328" s="44"/>
      <c r="F328" s="43" t="s">
        <v>122</v>
      </c>
      <c r="G328" s="51" t="s">
        <v>122</v>
      </c>
      <c r="H328" s="51" t="s">
        <v>114</v>
      </c>
      <c r="I328" s="51" t="s">
        <v>114</v>
      </c>
      <c r="J328" s="51" t="s">
        <v>114</v>
      </c>
      <c r="K328" s="51" t="s">
        <v>122</v>
      </c>
      <c r="L328" s="44"/>
      <c r="M328" s="43" t="s">
        <v>256</v>
      </c>
      <c r="N328" s="43" t="s">
        <v>239</v>
      </c>
      <c r="O328" s="43" t="s">
        <v>240</v>
      </c>
      <c r="P328" s="44"/>
      <c r="Q328" s="43" t="s">
        <v>264</v>
      </c>
      <c r="R328" s="43" t="s">
        <v>318</v>
      </c>
      <c r="S328" s="43" t="s">
        <v>265</v>
      </c>
      <c r="T328" s="15"/>
      <c r="U328" s="43" t="s">
        <v>260</v>
      </c>
      <c r="V328" s="43" t="s">
        <v>266</v>
      </c>
      <c r="W328" s="43" t="s">
        <v>246</v>
      </c>
      <c r="X328" s="44"/>
      <c r="Y328" s="49">
        <v>1</v>
      </c>
      <c r="Z328" s="49">
        <v>3</v>
      </c>
      <c r="AA328" s="46"/>
      <c r="AB328" s="47">
        <f t="shared" si="30"/>
        <v>2.5</v>
      </c>
      <c r="AC328" s="47">
        <f>AI328*(AM328*'6. Look Up Tables'!$M$10)</f>
        <v>19.383053813294083</v>
      </c>
      <c r="AD328" s="48"/>
      <c r="AE328" s="47">
        <f>SUM(AN328/VLOOKUP($AE$3,AWHC,2,FALSE)*'6. Look Up Tables'!$M$9*0.001)</f>
        <v>8.8934011613937525</v>
      </c>
      <c r="AF328" s="48"/>
      <c r="AG328" s="50">
        <v>10</v>
      </c>
      <c r="AH328" s="50">
        <v>5</v>
      </c>
      <c r="AI328" s="47">
        <f t="shared" ref="AI328:AI391" si="33">SUM((PI()*(AH328/2)^2))</f>
        <v>19.634954084936208</v>
      </c>
      <c r="AJ328" s="47">
        <f t="shared" si="31"/>
        <v>95.655767708259745</v>
      </c>
      <c r="AK328" s="47">
        <f t="shared" ref="AK328:AK391" si="34">AJ328/AI328</f>
        <v>4.8717082451262845</v>
      </c>
      <c r="AL328" s="47">
        <f t="shared" si="32"/>
        <v>5</v>
      </c>
      <c r="AM328" s="47">
        <f t="shared" ref="AM328:AM391" si="35">SUM(AK328+AL328)/2</f>
        <v>4.9358541225631427</v>
      </c>
      <c r="AN328" s="47">
        <f>SUM(AI328*'6. Look Up Tables'!$M$7*'6. Look Up Tables'!$M$8*AM328)</f>
        <v>75.593909871846904</v>
      </c>
      <c r="AO328" s="46"/>
    </row>
    <row r="329" spans="1:41" x14ac:dyDescent="0.25">
      <c r="A329" s="14"/>
      <c r="B329" s="4" t="s">
        <v>236</v>
      </c>
      <c r="C329" s="15"/>
      <c r="D329" s="43" t="s">
        <v>573</v>
      </c>
      <c r="E329" s="44"/>
      <c r="F329" s="43" t="s">
        <v>122</v>
      </c>
      <c r="G329" s="51" t="s">
        <v>122</v>
      </c>
      <c r="H329" s="51" t="s">
        <v>114</v>
      </c>
      <c r="I329" s="51" t="s">
        <v>114</v>
      </c>
      <c r="J329" s="51" t="s">
        <v>114</v>
      </c>
      <c r="K329" s="51" t="s">
        <v>122</v>
      </c>
      <c r="L329" s="44"/>
      <c r="M329" s="43" t="s">
        <v>256</v>
      </c>
      <c r="N329" s="43" t="s">
        <v>238</v>
      </c>
      <c r="O329" s="43" t="s">
        <v>240</v>
      </c>
      <c r="P329" s="44"/>
      <c r="Q329" s="43" t="s">
        <v>264</v>
      </c>
      <c r="R329" s="43" t="s">
        <v>249</v>
      </c>
      <c r="S329" s="43" t="s">
        <v>259</v>
      </c>
      <c r="T329" s="15"/>
      <c r="U329" s="43" t="s">
        <v>244</v>
      </c>
      <c r="V329" s="43" t="s">
        <v>261</v>
      </c>
      <c r="W329" s="43" t="s">
        <v>262</v>
      </c>
      <c r="X329" s="44"/>
      <c r="Y329" s="49">
        <v>1</v>
      </c>
      <c r="Z329" s="49">
        <v>3</v>
      </c>
      <c r="AA329" s="46"/>
      <c r="AB329" s="47">
        <f t="shared" si="30"/>
        <v>4</v>
      </c>
      <c r="AC329" s="47">
        <f>AI329*(AM329*'6. Look Up Tables'!$M$10)</f>
        <v>44.42060712525624</v>
      </c>
      <c r="AD329" s="48"/>
      <c r="AE329" s="47">
        <f>SUM(AN329/VLOOKUP($AE$3,AWHC,2,FALSE)*'6. Look Up Tables'!$M$9*0.001)</f>
        <v>20.381219739823454</v>
      </c>
      <c r="AF329" s="48"/>
      <c r="AG329" s="50">
        <v>9</v>
      </c>
      <c r="AH329" s="50">
        <v>8</v>
      </c>
      <c r="AI329" s="47">
        <f t="shared" si="33"/>
        <v>50.26548245743669</v>
      </c>
      <c r="AJ329" s="47">
        <f t="shared" si="31"/>
        <v>218.01140019409721</v>
      </c>
      <c r="AK329" s="47">
        <f t="shared" si="34"/>
        <v>4.3371989989094955</v>
      </c>
      <c r="AL329" s="47">
        <f t="shared" si="32"/>
        <v>4.5</v>
      </c>
      <c r="AM329" s="47">
        <f t="shared" si="35"/>
        <v>4.4185994994547482</v>
      </c>
      <c r="AN329" s="47">
        <f>SUM(AI329*'6. Look Up Tables'!$M$7*'6. Look Up Tables'!$M$8*AM329)</f>
        <v>173.24036778849936</v>
      </c>
      <c r="AO329" s="46"/>
    </row>
    <row r="330" spans="1:41" x14ac:dyDescent="0.25">
      <c r="A330" s="14"/>
      <c r="B330" s="4" t="s">
        <v>236</v>
      </c>
      <c r="C330" s="15"/>
      <c r="D330" s="43" t="s">
        <v>574</v>
      </c>
      <c r="E330" s="44"/>
      <c r="F330" s="43" t="s">
        <v>122</v>
      </c>
      <c r="G330" s="51" t="s">
        <v>122</v>
      </c>
      <c r="H330" s="51" t="s">
        <v>114</v>
      </c>
      <c r="I330" s="51" t="s">
        <v>114</v>
      </c>
      <c r="J330" s="51" t="s">
        <v>114</v>
      </c>
      <c r="K330" s="51" t="s">
        <v>122</v>
      </c>
      <c r="L330" s="44"/>
      <c r="M330" s="43" t="s">
        <v>256</v>
      </c>
      <c r="N330" s="43" t="s">
        <v>239</v>
      </c>
      <c r="O330" s="43" t="s">
        <v>240</v>
      </c>
      <c r="P330" s="44"/>
      <c r="Q330" s="43" t="s">
        <v>264</v>
      </c>
      <c r="R330" s="43" t="s">
        <v>249</v>
      </c>
      <c r="S330" s="43" t="s">
        <v>259</v>
      </c>
      <c r="T330" s="15"/>
      <c r="U330" s="43" t="s">
        <v>260</v>
      </c>
      <c r="V330" s="43" t="s">
        <v>261</v>
      </c>
      <c r="W330" s="43" t="s">
        <v>246</v>
      </c>
      <c r="X330" s="44"/>
      <c r="Y330" s="49">
        <v>1</v>
      </c>
      <c r="Z330" s="49">
        <v>3</v>
      </c>
      <c r="AA330" s="46"/>
      <c r="AB330" s="47">
        <f t="shared" si="30"/>
        <v>4.5</v>
      </c>
      <c r="AC330" s="47">
        <f>AI330*(AM330*'6. Look Up Tables'!$M$10)</f>
        <v>57.255526111674001</v>
      </c>
      <c r="AD330" s="48"/>
      <c r="AE330" s="47">
        <f>SUM(AN330/VLOOKUP($AE$3,AWHC,2,FALSE)*'6. Look Up Tables'!$M$9*0.001)</f>
        <v>26.270182568885719</v>
      </c>
      <c r="AF330" s="48"/>
      <c r="AG330" s="50">
        <v>9</v>
      </c>
      <c r="AH330" s="50">
        <v>9</v>
      </c>
      <c r="AI330" s="47">
        <f t="shared" si="33"/>
        <v>63.617251235193308</v>
      </c>
      <c r="AJ330" s="47">
        <f t="shared" si="31"/>
        <v>254.46900494077343</v>
      </c>
      <c r="AK330" s="47">
        <f t="shared" si="34"/>
        <v>4.0000000000000036</v>
      </c>
      <c r="AL330" s="47">
        <f t="shared" si="32"/>
        <v>5</v>
      </c>
      <c r="AM330" s="47">
        <f t="shared" si="35"/>
        <v>4.5000000000000018</v>
      </c>
      <c r="AN330" s="47">
        <f>SUM(AI330*'6. Look Up Tables'!$M$7*'6. Look Up Tables'!$M$8*AM330)</f>
        <v>223.29655183552862</v>
      </c>
      <c r="AO330" s="46"/>
    </row>
    <row r="331" spans="1:41" x14ac:dyDescent="0.25">
      <c r="A331" s="14"/>
      <c r="B331" s="4" t="s">
        <v>270</v>
      </c>
      <c r="C331" s="15"/>
      <c r="D331" s="43" t="s">
        <v>575</v>
      </c>
      <c r="E331" s="44"/>
      <c r="F331" s="43" t="s">
        <v>122</v>
      </c>
      <c r="G331" s="51" t="s">
        <v>114</v>
      </c>
      <c r="H331" s="51" t="s">
        <v>114</v>
      </c>
      <c r="I331" s="51" t="s">
        <v>122</v>
      </c>
      <c r="J331" s="51" t="s">
        <v>114</v>
      </c>
      <c r="K331" s="51" t="s">
        <v>122</v>
      </c>
      <c r="L331" s="44"/>
      <c r="M331" s="43" t="s">
        <v>256</v>
      </c>
      <c r="N331" s="43" t="s">
        <v>248</v>
      </c>
      <c r="O331" s="43" t="s">
        <v>239</v>
      </c>
      <c r="P331" s="44"/>
      <c r="Q331" s="43" t="s">
        <v>241</v>
      </c>
      <c r="R331" s="43" t="s">
        <v>249</v>
      </c>
      <c r="S331" s="43" t="s">
        <v>259</v>
      </c>
      <c r="T331" s="15"/>
      <c r="U331" s="43" t="s">
        <v>253</v>
      </c>
      <c r="V331" s="43" t="s">
        <v>261</v>
      </c>
      <c r="W331" s="43" t="s">
        <v>262</v>
      </c>
      <c r="X331" s="44"/>
      <c r="Y331" s="49">
        <v>4</v>
      </c>
      <c r="Z331" s="49">
        <v>3</v>
      </c>
      <c r="AA331" s="46"/>
      <c r="AB331" s="47">
        <f t="shared" si="30"/>
        <v>1.5</v>
      </c>
      <c r="AC331" s="47">
        <f>AI331*(AM331*'6. Look Up Tables'!$M$10)</f>
        <v>6.6539535198722222</v>
      </c>
      <c r="AD331" s="48"/>
      <c r="AE331" s="47">
        <f>SUM(AN331/VLOOKUP($AE$3,AWHC,2,FALSE)*'6. Look Up Tables'!$M$9*0.001)</f>
        <v>3.0529904385296076</v>
      </c>
      <c r="AF331" s="48"/>
      <c r="AG331" s="50">
        <v>4</v>
      </c>
      <c r="AH331" s="50">
        <v>3</v>
      </c>
      <c r="AI331" s="47">
        <f t="shared" si="33"/>
        <v>7.0685834705770345</v>
      </c>
      <c r="AJ331" s="47">
        <f t="shared" si="31"/>
        <v>34.730909581125559</v>
      </c>
      <c r="AK331" s="47">
        <f t="shared" si="34"/>
        <v>4.9134186114789342</v>
      </c>
      <c r="AL331" s="47">
        <f t="shared" si="32"/>
        <v>4.5</v>
      </c>
      <c r="AM331" s="47">
        <f t="shared" si="35"/>
        <v>4.7067093057394676</v>
      </c>
      <c r="AN331" s="47">
        <f>SUM(AI331*'6. Look Up Tables'!$M$7*'6. Look Up Tables'!$M$8*AM331)</f>
        <v>25.950418727501667</v>
      </c>
      <c r="AO331" s="46"/>
    </row>
    <row r="332" spans="1:41" x14ac:dyDescent="0.25">
      <c r="A332" s="14"/>
      <c r="B332" s="4" t="s">
        <v>236</v>
      </c>
      <c r="C332" s="15"/>
      <c r="D332" s="43" t="s">
        <v>576</v>
      </c>
      <c r="E332" s="44"/>
      <c r="F332" s="43" t="s">
        <v>122</v>
      </c>
      <c r="G332" s="51" t="s">
        <v>114</v>
      </c>
      <c r="H332" s="51" t="s">
        <v>114</v>
      </c>
      <c r="I332" s="51" t="s">
        <v>122</v>
      </c>
      <c r="J332" s="51" t="s">
        <v>114</v>
      </c>
      <c r="K332" s="51" t="s">
        <v>122</v>
      </c>
      <c r="L332" s="44"/>
      <c r="M332" s="43" t="s">
        <v>328</v>
      </c>
      <c r="N332" s="43" t="s">
        <v>239</v>
      </c>
      <c r="O332" s="43" t="s">
        <v>240</v>
      </c>
      <c r="P332" s="44"/>
      <c r="Q332" s="43" t="s">
        <v>241</v>
      </c>
      <c r="R332" s="43" t="s">
        <v>242</v>
      </c>
      <c r="S332" s="43" t="s">
        <v>265</v>
      </c>
      <c r="T332" s="15"/>
      <c r="U332" s="43" t="s">
        <v>253</v>
      </c>
      <c r="V332" s="43" t="s">
        <v>333</v>
      </c>
      <c r="W332" s="43" t="s">
        <v>262</v>
      </c>
      <c r="X332" s="44"/>
      <c r="Y332" s="49">
        <v>1</v>
      </c>
      <c r="Z332" s="49">
        <v>1</v>
      </c>
      <c r="AA332" s="46"/>
      <c r="AB332" s="47">
        <f t="shared" si="30"/>
        <v>2</v>
      </c>
      <c r="AC332" s="47">
        <f>AI332*(AM332*'6. Look Up Tables'!$M$10)</f>
        <v>9.7214297303138348</v>
      </c>
      <c r="AD332" s="48"/>
      <c r="AE332" s="47">
        <f>SUM(AN332/VLOOKUP($AE$3,AWHC,2,FALSE)*'6. Look Up Tables'!$M$9*0.001)</f>
        <v>4.4604206997910554</v>
      </c>
      <c r="AF332" s="48"/>
      <c r="AG332" s="50">
        <v>4</v>
      </c>
      <c r="AH332" s="50">
        <v>4</v>
      </c>
      <c r="AI332" s="47">
        <f t="shared" si="33"/>
        <v>12.566370614359172</v>
      </c>
      <c r="AJ332" s="47">
        <f t="shared" si="31"/>
        <v>40.665629538522076</v>
      </c>
      <c r="AK332" s="47">
        <f t="shared" si="34"/>
        <v>3.2360679774997898</v>
      </c>
      <c r="AL332" s="47">
        <f t="shared" si="32"/>
        <v>4.5</v>
      </c>
      <c r="AM332" s="47">
        <f t="shared" si="35"/>
        <v>3.8680339887498949</v>
      </c>
      <c r="AN332" s="47">
        <f>SUM(AI332*'6. Look Up Tables'!$M$7*'6. Look Up Tables'!$M$8*AM332)</f>
        <v>37.913575948223965</v>
      </c>
      <c r="AO332" s="46"/>
    </row>
    <row r="333" spans="1:41" x14ac:dyDescent="0.25">
      <c r="A333" s="14"/>
      <c r="B333" s="4" t="s">
        <v>236</v>
      </c>
      <c r="C333" s="15"/>
      <c r="D333" s="43" t="s">
        <v>148</v>
      </c>
      <c r="E333" s="44"/>
      <c r="F333" s="43" t="s">
        <v>122</v>
      </c>
      <c r="G333" s="51" t="s">
        <v>122</v>
      </c>
      <c r="H333" s="51" t="s">
        <v>114</v>
      </c>
      <c r="I333" s="51" t="s">
        <v>114</v>
      </c>
      <c r="J333" s="51" t="s">
        <v>114</v>
      </c>
      <c r="K333" s="51" t="s">
        <v>122</v>
      </c>
      <c r="L333" s="44"/>
      <c r="M333" s="43" t="s">
        <v>328</v>
      </c>
      <c r="N333" s="43" t="s">
        <v>238</v>
      </c>
      <c r="O333" s="43" t="s">
        <v>240</v>
      </c>
      <c r="P333" s="44"/>
      <c r="Q333" s="43" t="s">
        <v>241</v>
      </c>
      <c r="R333" s="43" t="s">
        <v>249</v>
      </c>
      <c r="S333" s="43" t="s">
        <v>265</v>
      </c>
      <c r="T333" s="15"/>
      <c r="U333" s="43" t="s">
        <v>250</v>
      </c>
      <c r="V333" s="43" t="s">
        <v>333</v>
      </c>
      <c r="W333" s="43" t="s">
        <v>299</v>
      </c>
      <c r="X333" s="44"/>
      <c r="Y333" s="49">
        <v>1</v>
      </c>
      <c r="Z333" s="49">
        <v>3</v>
      </c>
      <c r="AA333" s="46"/>
      <c r="AB333" s="47">
        <f t="shared" si="30"/>
        <v>4</v>
      </c>
      <c r="AC333" s="47">
        <f>AI333*(AM333*'6. Look Up Tables'!$M$10)</f>
        <v>43.429653025110404</v>
      </c>
      <c r="AD333" s="48"/>
      <c r="AE333" s="47">
        <f>SUM(AN333/VLOOKUP($AE$3,AWHC,2,FALSE)*'6. Look Up Tables'!$M$9*0.001)</f>
        <v>19.926546682109482</v>
      </c>
      <c r="AF333" s="48"/>
      <c r="AG333" s="50">
        <v>14</v>
      </c>
      <c r="AH333" s="50">
        <v>8</v>
      </c>
      <c r="AI333" s="47">
        <f t="shared" si="33"/>
        <v>50.26548245743669</v>
      </c>
      <c r="AJ333" s="47">
        <f t="shared" si="31"/>
        <v>233.2346004213573</v>
      </c>
      <c r="AK333" s="47">
        <f t="shared" si="34"/>
        <v>4.6400549446402586</v>
      </c>
      <c r="AL333" s="47">
        <f t="shared" si="32"/>
        <v>4</v>
      </c>
      <c r="AM333" s="47">
        <f t="shared" si="35"/>
        <v>4.3200274723201293</v>
      </c>
      <c r="AN333" s="47">
        <f>SUM(AI333*'6. Look Up Tables'!$M$7*'6. Look Up Tables'!$M$8*AM333)</f>
        <v>169.37564679793061</v>
      </c>
      <c r="AO333" s="46"/>
    </row>
    <row r="334" spans="1:41" x14ac:dyDescent="0.25">
      <c r="A334" s="14"/>
      <c r="B334" s="4" t="s">
        <v>268</v>
      </c>
      <c r="C334" s="15"/>
      <c r="D334" s="43" t="s">
        <v>577</v>
      </c>
      <c r="E334" s="44"/>
      <c r="F334" s="43" t="s">
        <v>122</v>
      </c>
      <c r="G334" s="51" t="s">
        <v>122</v>
      </c>
      <c r="H334" s="51" t="s">
        <v>114</v>
      </c>
      <c r="I334" s="51" t="s">
        <v>114</v>
      </c>
      <c r="J334" s="51" t="s">
        <v>114</v>
      </c>
      <c r="K334" s="51" t="s">
        <v>122</v>
      </c>
      <c r="L334" s="44"/>
      <c r="M334" s="43" t="s">
        <v>328</v>
      </c>
      <c r="N334" s="43" t="s">
        <v>238</v>
      </c>
      <c r="O334" s="43" t="s">
        <v>240</v>
      </c>
      <c r="P334" s="44"/>
      <c r="Q334" s="43" t="s">
        <v>241</v>
      </c>
      <c r="R334" s="43" t="s">
        <v>249</v>
      </c>
      <c r="S334" s="43" t="s">
        <v>265</v>
      </c>
      <c r="T334" s="15"/>
      <c r="U334" s="43" t="s">
        <v>260</v>
      </c>
      <c r="V334" s="43" t="s">
        <v>333</v>
      </c>
      <c r="W334" s="43" t="s">
        <v>299</v>
      </c>
      <c r="X334" s="44"/>
      <c r="Y334" s="49">
        <v>1</v>
      </c>
      <c r="Z334" s="49">
        <v>3</v>
      </c>
      <c r="AA334" s="46"/>
      <c r="AB334" s="47">
        <f t="shared" si="30"/>
        <v>4</v>
      </c>
      <c r="AC334" s="47">
        <f>AI334*(AM334*'6. Look Up Tables'!$M$10)</f>
        <v>38.667136585889587</v>
      </c>
      <c r="AD334" s="48"/>
      <c r="AE334" s="47">
        <f>SUM(AN334/VLOOKUP($AE$3,AWHC,2,FALSE)*'6. Look Up Tables'!$M$9*0.001)</f>
        <v>17.741392080584635</v>
      </c>
      <c r="AF334" s="48"/>
      <c r="AG334" s="50">
        <v>10</v>
      </c>
      <c r="AH334" s="50">
        <v>8</v>
      </c>
      <c r="AI334" s="47">
        <f t="shared" si="33"/>
        <v>50.26548245743669</v>
      </c>
      <c r="AJ334" s="47">
        <f t="shared" si="31"/>
        <v>185.60943602914909</v>
      </c>
      <c r="AK334" s="47">
        <f t="shared" si="34"/>
        <v>3.6925824035672514</v>
      </c>
      <c r="AL334" s="47">
        <f t="shared" si="32"/>
        <v>4</v>
      </c>
      <c r="AM334" s="47">
        <f t="shared" si="35"/>
        <v>3.8462912017836257</v>
      </c>
      <c r="AN334" s="47">
        <f>SUM(AI334*'6. Look Up Tables'!$M$7*'6. Look Up Tables'!$M$8*AM334)</f>
        <v>150.80183268496941</v>
      </c>
      <c r="AO334" s="46"/>
    </row>
    <row r="335" spans="1:41" x14ac:dyDescent="0.25">
      <c r="A335" s="14"/>
      <c r="B335" s="4" t="s">
        <v>270</v>
      </c>
      <c r="C335" s="15"/>
      <c r="D335" s="43" t="s">
        <v>578</v>
      </c>
      <c r="E335" s="44"/>
      <c r="F335" s="43" t="s">
        <v>122</v>
      </c>
      <c r="G335" s="51" t="s">
        <v>122</v>
      </c>
      <c r="H335" s="51" t="s">
        <v>114</v>
      </c>
      <c r="I335" s="51" t="s">
        <v>114</v>
      </c>
      <c r="J335" s="51" t="s">
        <v>114</v>
      </c>
      <c r="K335" s="51" t="s">
        <v>122</v>
      </c>
      <c r="L335" s="44"/>
      <c r="M335" s="43" t="s">
        <v>328</v>
      </c>
      <c r="N335" s="43" t="s">
        <v>238</v>
      </c>
      <c r="O335" s="43" t="s">
        <v>240</v>
      </c>
      <c r="P335" s="44"/>
      <c r="Q335" s="43" t="s">
        <v>241</v>
      </c>
      <c r="R335" s="43" t="s">
        <v>249</v>
      </c>
      <c r="S335" s="43" t="s">
        <v>265</v>
      </c>
      <c r="T335" s="15"/>
      <c r="U335" s="43" t="s">
        <v>260</v>
      </c>
      <c r="V335" s="43" t="s">
        <v>333</v>
      </c>
      <c r="W335" s="43" t="s">
        <v>299</v>
      </c>
      <c r="X335" s="44"/>
      <c r="Y335" s="49">
        <v>1</v>
      </c>
      <c r="Z335" s="49">
        <v>3</v>
      </c>
      <c r="AA335" s="46"/>
      <c r="AB335" s="47">
        <f t="shared" si="30"/>
        <v>2.5</v>
      </c>
      <c r="AC335" s="47">
        <f>AI335*(AM335*'6. Look Up Tables'!$M$10)</f>
        <v>17.913176007102603</v>
      </c>
      <c r="AD335" s="48"/>
      <c r="AE335" s="47">
        <f>SUM(AN335/VLOOKUP($AE$3,AWHC,2,FALSE)*'6. Look Up Tables'!$M$9*0.001)</f>
        <v>8.2189866385529573</v>
      </c>
      <c r="AF335" s="48"/>
      <c r="AG335" s="50">
        <v>10</v>
      </c>
      <c r="AH335" s="50">
        <v>5</v>
      </c>
      <c r="AI335" s="47">
        <f t="shared" si="33"/>
        <v>19.634954084936208</v>
      </c>
      <c r="AJ335" s="47">
        <f t="shared" si="31"/>
        <v>100.59194373128115</v>
      </c>
      <c r="AK335" s="47">
        <f t="shared" si="34"/>
        <v>5.1231056256176606</v>
      </c>
      <c r="AL335" s="47">
        <f t="shared" si="32"/>
        <v>4</v>
      </c>
      <c r="AM335" s="47">
        <f t="shared" si="35"/>
        <v>4.5615528128088307</v>
      </c>
      <c r="AN335" s="47">
        <f>SUM(AI335*'6. Look Up Tables'!$M$7*'6. Look Up Tables'!$M$8*AM335)</f>
        <v>69.86138642770014</v>
      </c>
      <c r="AO335" s="46"/>
    </row>
    <row r="336" spans="1:41" x14ac:dyDescent="0.25">
      <c r="A336" s="14"/>
      <c r="B336" s="4" t="s">
        <v>268</v>
      </c>
      <c r="C336" s="15"/>
      <c r="D336" s="43" t="s">
        <v>579</v>
      </c>
      <c r="E336" s="44"/>
      <c r="F336" s="43" t="s">
        <v>122</v>
      </c>
      <c r="G336" s="51" t="s">
        <v>122</v>
      </c>
      <c r="H336" s="51" t="s">
        <v>114</v>
      </c>
      <c r="I336" s="51" t="s">
        <v>114</v>
      </c>
      <c r="J336" s="51" t="s">
        <v>114</v>
      </c>
      <c r="K336" s="51" t="s">
        <v>122</v>
      </c>
      <c r="L336" s="44"/>
      <c r="M336" s="43" t="s">
        <v>328</v>
      </c>
      <c r="N336" s="43" t="s">
        <v>238</v>
      </c>
      <c r="O336" s="43" t="s">
        <v>240</v>
      </c>
      <c r="P336" s="44"/>
      <c r="Q336" s="43" t="s">
        <v>241</v>
      </c>
      <c r="R336" s="43" t="s">
        <v>249</v>
      </c>
      <c r="S336" s="43" t="s">
        <v>265</v>
      </c>
      <c r="T336" s="15"/>
      <c r="U336" s="43" t="s">
        <v>250</v>
      </c>
      <c r="V336" s="43" t="s">
        <v>333</v>
      </c>
      <c r="W336" s="43" t="s">
        <v>299</v>
      </c>
      <c r="X336" s="44"/>
      <c r="Y336" s="49">
        <v>1</v>
      </c>
      <c r="Z336" s="49">
        <v>3</v>
      </c>
      <c r="AA336" s="46"/>
      <c r="AB336" s="47">
        <f t="shared" si="30"/>
        <v>3</v>
      </c>
      <c r="AC336" s="47">
        <f>AI336*(AM336*'6. Look Up Tables'!$M$10)</f>
        <v>22.18970076071404</v>
      </c>
      <c r="AD336" s="48"/>
      <c r="AE336" s="47">
        <f>SUM(AN336/VLOOKUP($AE$3,AWHC,2,FALSE)*'6. Look Up Tables'!$M$9*0.001)</f>
        <v>10.181156819621734</v>
      </c>
      <c r="AF336" s="48"/>
      <c r="AG336" s="50">
        <v>8</v>
      </c>
      <c r="AH336" s="50">
        <v>6</v>
      </c>
      <c r="AI336" s="47">
        <f t="shared" si="33"/>
        <v>28.274333882308138</v>
      </c>
      <c r="AJ336" s="47">
        <f t="shared" si="31"/>
        <v>108.79967207790783</v>
      </c>
      <c r="AK336" s="47">
        <f t="shared" si="34"/>
        <v>3.8480012484391768</v>
      </c>
      <c r="AL336" s="47">
        <f t="shared" si="32"/>
        <v>4</v>
      </c>
      <c r="AM336" s="47">
        <f t="shared" si="35"/>
        <v>3.9240006242195884</v>
      </c>
      <c r="AN336" s="47">
        <f>SUM(AI336*'6. Look Up Tables'!$M$7*'6. Look Up Tables'!$M$8*AM336)</f>
        <v>86.539832966784743</v>
      </c>
      <c r="AO336" s="46"/>
    </row>
    <row r="337" spans="1:41" x14ac:dyDescent="0.25">
      <c r="A337" s="14"/>
      <c r="B337" s="4" t="s">
        <v>236</v>
      </c>
      <c r="C337" s="15"/>
      <c r="D337" s="43" t="s">
        <v>580</v>
      </c>
      <c r="E337" s="44"/>
      <c r="F337" s="43" t="s">
        <v>122</v>
      </c>
      <c r="G337" s="51" t="s">
        <v>114</v>
      </c>
      <c r="H337" s="51" t="s">
        <v>114</v>
      </c>
      <c r="I337" s="51" t="s">
        <v>114</v>
      </c>
      <c r="J337" s="51" t="s">
        <v>114</v>
      </c>
      <c r="K337" s="51" t="s">
        <v>114</v>
      </c>
      <c r="L337" s="44"/>
      <c r="M337" s="43" t="s">
        <v>328</v>
      </c>
      <c r="N337" s="43" t="s">
        <v>240</v>
      </c>
      <c r="O337" s="43" t="s">
        <v>238</v>
      </c>
      <c r="P337" s="44"/>
      <c r="Q337" s="43" t="s">
        <v>264</v>
      </c>
      <c r="R337" s="43" t="s">
        <v>241</v>
      </c>
      <c r="S337" s="43" t="s">
        <v>265</v>
      </c>
      <c r="T337" s="15"/>
      <c r="U337" s="43" t="s">
        <v>244</v>
      </c>
      <c r="V337" s="43" t="s">
        <v>297</v>
      </c>
      <c r="W337" s="43" t="s">
        <v>299</v>
      </c>
      <c r="X337" s="44"/>
      <c r="Y337" s="49">
        <v>1</v>
      </c>
      <c r="Z337" s="49">
        <v>3</v>
      </c>
      <c r="AA337" s="46"/>
      <c r="AB337" s="47">
        <f t="shared" si="30"/>
        <v>5</v>
      </c>
      <c r="AC337" s="47">
        <f>AI337*(AM337*'6. Look Up Tables'!$M$10)</f>
        <v>64.222408241535518</v>
      </c>
      <c r="AD337" s="48"/>
      <c r="AE337" s="47">
        <f>SUM(AN337/VLOOKUP($AE$3,AWHC,2,FALSE)*'6. Look Up Tables'!$M$9*0.001)</f>
        <v>29.466752016704525</v>
      </c>
      <c r="AF337" s="48"/>
      <c r="AG337" s="50">
        <v>15</v>
      </c>
      <c r="AH337" s="50">
        <v>10</v>
      </c>
      <c r="AI337" s="47">
        <f t="shared" si="33"/>
        <v>78.539816339744831</v>
      </c>
      <c r="AJ337" s="47">
        <f t="shared" si="31"/>
        <v>328.06481705637572</v>
      </c>
      <c r="AK337" s="47">
        <f t="shared" si="34"/>
        <v>4.1770509831248424</v>
      </c>
      <c r="AL337" s="47">
        <f t="shared" si="32"/>
        <v>4</v>
      </c>
      <c r="AM337" s="47">
        <f t="shared" si="35"/>
        <v>4.0885254915624216</v>
      </c>
      <c r="AN337" s="47">
        <f>SUM(AI337*'6. Look Up Tables'!$M$7*'6. Look Up Tables'!$M$8*AM337)</f>
        <v>250.46739214198848</v>
      </c>
      <c r="AO337" s="46"/>
    </row>
    <row r="338" spans="1:41" x14ac:dyDescent="0.25">
      <c r="A338" s="14"/>
      <c r="B338" s="4" t="s">
        <v>236</v>
      </c>
      <c r="C338" s="15"/>
      <c r="D338" s="43" t="s">
        <v>581</v>
      </c>
      <c r="E338" s="44"/>
      <c r="F338" s="43" t="s">
        <v>122</v>
      </c>
      <c r="G338" s="51" t="s">
        <v>114</v>
      </c>
      <c r="H338" s="51" t="s">
        <v>114</v>
      </c>
      <c r="I338" s="51" t="s">
        <v>114</v>
      </c>
      <c r="J338" s="51" t="s">
        <v>114</v>
      </c>
      <c r="K338" s="51" t="s">
        <v>114</v>
      </c>
      <c r="L338" s="44"/>
      <c r="M338" s="43" t="s">
        <v>328</v>
      </c>
      <c r="N338" s="43" t="s">
        <v>240</v>
      </c>
      <c r="O338" s="43" t="s">
        <v>239</v>
      </c>
      <c r="P338" s="44"/>
      <c r="Q338" s="43" t="s">
        <v>264</v>
      </c>
      <c r="R338" s="43" t="s">
        <v>241</v>
      </c>
      <c r="S338" s="43" t="s">
        <v>265</v>
      </c>
      <c r="T338" s="15"/>
      <c r="U338" s="43" t="s">
        <v>250</v>
      </c>
      <c r="V338" s="43" t="s">
        <v>304</v>
      </c>
      <c r="W338" s="43" t="s">
        <v>299</v>
      </c>
      <c r="X338" s="44"/>
      <c r="Y338" s="49">
        <v>1</v>
      </c>
      <c r="Z338" s="49">
        <v>3</v>
      </c>
      <c r="AA338" s="46"/>
      <c r="AB338" s="47">
        <f t="shared" si="30"/>
        <v>5</v>
      </c>
      <c r="AC338" s="47">
        <f>AI338*(AM338*'6. Look Up Tables'!$M$10)</f>
        <v>69.115038378975456</v>
      </c>
      <c r="AD338" s="48"/>
      <c r="AE338" s="47">
        <f>SUM(AN338/VLOOKUP($AE$3,AWHC,2,FALSE)*'6. Look Up Tables'!$M$9*0.001)</f>
        <v>31.711605844471087</v>
      </c>
      <c r="AF338" s="48"/>
      <c r="AG338" s="50">
        <v>12</v>
      </c>
      <c r="AH338" s="50">
        <v>10</v>
      </c>
      <c r="AI338" s="47">
        <f t="shared" si="33"/>
        <v>78.539816339744831</v>
      </c>
      <c r="AJ338" s="47">
        <f t="shared" si="31"/>
        <v>376.9911184307752</v>
      </c>
      <c r="AK338" s="47">
        <f t="shared" si="34"/>
        <v>4.8</v>
      </c>
      <c r="AL338" s="47">
        <f t="shared" si="32"/>
        <v>4</v>
      </c>
      <c r="AM338" s="47">
        <f t="shared" si="35"/>
        <v>4.4000000000000004</v>
      </c>
      <c r="AN338" s="47">
        <f>SUM(AI338*'6. Look Up Tables'!$M$7*'6. Look Up Tables'!$M$8*AM338)</f>
        <v>269.54864967800427</v>
      </c>
      <c r="AO338" s="46"/>
    </row>
    <row r="339" spans="1:41" x14ac:dyDescent="0.25">
      <c r="A339" s="14"/>
      <c r="B339" s="4" t="s">
        <v>236</v>
      </c>
      <c r="C339" s="15"/>
      <c r="D339" s="43" t="s">
        <v>582</v>
      </c>
      <c r="E339" s="44"/>
      <c r="F339" s="43" t="s">
        <v>122</v>
      </c>
      <c r="G339" s="51" t="s">
        <v>114</v>
      </c>
      <c r="H339" s="51" t="s">
        <v>114</v>
      </c>
      <c r="I339" s="51" t="s">
        <v>114</v>
      </c>
      <c r="J339" s="51" t="s">
        <v>114</v>
      </c>
      <c r="K339" s="51" t="s">
        <v>114</v>
      </c>
      <c r="L339" s="44"/>
      <c r="M339" s="43" t="s">
        <v>256</v>
      </c>
      <c r="N339" s="43" t="s">
        <v>248</v>
      </c>
      <c r="O339" s="43" t="s">
        <v>248</v>
      </c>
      <c r="P339" s="44"/>
      <c r="Q339" s="43" t="s">
        <v>258</v>
      </c>
      <c r="R339" s="43" t="s">
        <v>241</v>
      </c>
      <c r="S339" s="43" t="s">
        <v>265</v>
      </c>
      <c r="T339" s="15"/>
      <c r="U339" s="43" t="s">
        <v>260</v>
      </c>
      <c r="V339" s="43" t="s">
        <v>297</v>
      </c>
      <c r="W339" s="43" t="s">
        <v>299</v>
      </c>
      <c r="X339" s="44"/>
      <c r="Y339" s="49">
        <v>4</v>
      </c>
      <c r="Z339" s="49">
        <v>5</v>
      </c>
      <c r="AA339" s="46"/>
      <c r="AB339" s="47">
        <f t="shared" si="30"/>
        <v>3.5</v>
      </c>
      <c r="AC339" s="47">
        <f>AI339*(AM339*'6. Look Up Tables'!$M$10)</f>
        <v>29.716262849533511</v>
      </c>
      <c r="AD339" s="48"/>
      <c r="AE339" s="47">
        <f>SUM(AN339/VLOOKUP($AE$3,AWHC,2,FALSE)*'6. Look Up Tables'!$M$9*0.001)</f>
        <v>13.634520601550669</v>
      </c>
      <c r="AF339" s="48"/>
      <c r="AG339" s="50">
        <v>8</v>
      </c>
      <c r="AH339" s="50">
        <v>7</v>
      </c>
      <c r="AI339" s="47">
        <f t="shared" si="33"/>
        <v>38.484510006474963</v>
      </c>
      <c r="AJ339" s="47">
        <f t="shared" si="31"/>
        <v>143.22458846943522</v>
      </c>
      <c r="AK339" s="47">
        <f t="shared" si="34"/>
        <v>3.7216165268919337</v>
      </c>
      <c r="AL339" s="47">
        <f t="shared" si="32"/>
        <v>4</v>
      </c>
      <c r="AM339" s="47">
        <f t="shared" si="35"/>
        <v>3.8608082634459668</v>
      </c>
      <c r="AN339" s="47">
        <f>SUM(AI339*'6. Look Up Tables'!$M$7*'6. Look Up Tables'!$M$8*AM339)</f>
        <v>115.89342511318068</v>
      </c>
      <c r="AO339" s="46"/>
    </row>
    <row r="340" spans="1:41" x14ac:dyDescent="0.25">
      <c r="A340" s="14"/>
      <c r="B340" s="4" t="s">
        <v>236</v>
      </c>
      <c r="C340" s="15"/>
      <c r="D340" s="43" t="s">
        <v>583</v>
      </c>
      <c r="E340" s="44"/>
      <c r="F340" s="43" t="s">
        <v>122</v>
      </c>
      <c r="G340" s="51" t="s">
        <v>114</v>
      </c>
      <c r="H340" s="51" t="s">
        <v>114</v>
      </c>
      <c r="I340" s="51" t="s">
        <v>114</v>
      </c>
      <c r="J340" s="51" t="s">
        <v>114</v>
      </c>
      <c r="K340" s="51" t="s">
        <v>114</v>
      </c>
      <c r="L340" s="44"/>
      <c r="M340" s="51" t="s">
        <v>256</v>
      </c>
      <c r="N340" s="51" t="s">
        <v>240</v>
      </c>
      <c r="O340" s="51" t="s">
        <v>239</v>
      </c>
      <c r="P340" s="44"/>
      <c r="Q340" s="51" t="s">
        <v>258</v>
      </c>
      <c r="R340" s="51" t="s">
        <v>264</v>
      </c>
      <c r="S340" s="51" t="s">
        <v>265</v>
      </c>
      <c r="T340" s="15"/>
      <c r="U340" s="51" t="s">
        <v>260</v>
      </c>
      <c r="V340" s="51" t="s">
        <v>266</v>
      </c>
      <c r="W340" s="43" t="s">
        <v>299</v>
      </c>
      <c r="X340" s="44"/>
      <c r="Y340" s="49">
        <v>1</v>
      </c>
      <c r="Z340" s="49">
        <v>3</v>
      </c>
      <c r="AA340" s="46"/>
      <c r="AB340" s="47">
        <f t="shared" si="30"/>
        <v>2.5</v>
      </c>
      <c r="AC340" s="47">
        <f>AI340*(AM340*'6. Look Up Tables'!$M$10)</f>
        <v>14.845321532470271</v>
      </c>
      <c r="AD340" s="48"/>
      <c r="AE340" s="47">
        <f>SUM(AN340/VLOOKUP($AE$3,AWHC,2,FALSE)*'6. Look Up Tables'!$M$9*0.001)</f>
        <v>6.8113828207804747</v>
      </c>
      <c r="AF340" s="48"/>
      <c r="AG340" s="50">
        <v>5</v>
      </c>
      <c r="AH340" s="50">
        <v>5</v>
      </c>
      <c r="AI340" s="47">
        <f t="shared" si="33"/>
        <v>19.634954084936208</v>
      </c>
      <c r="AJ340" s="47">
        <f t="shared" si="31"/>
        <v>69.913398984957851</v>
      </c>
      <c r="AK340" s="47">
        <f t="shared" si="34"/>
        <v>3.560660171779821</v>
      </c>
      <c r="AL340" s="47">
        <f t="shared" si="32"/>
        <v>4</v>
      </c>
      <c r="AM340" s="47">
        <f t="shared" si="35"/>
        <v>3.7803300858899105</v>
      </c>
      <c r="AN340" s="47">
        <f>SUM(AI340*'6. Look Up Tables'!$M$7*'6. Look Up Tables'!$M$8*AM340)</f>
        <v>57.896753976634045</v>
      </c>
      <c r="AO340" s="46"/>
    </row>
    <row r="341" spans="1:41" x14ac:dyDescent="0.25">
      <c r="A341" s="14"/>
      <c r="B341" s="4" t="s">
        <v>236</v>
      </c>
      <c r="C341" s="15"/>
      <c r="D341" s="43" t="s">
        <v>584</v>
      </c>
      <c r="E341" s="44"/>
      <c r="F341" s="43" t="s">
        <v>122</v>
      </c>
      <c r="G341" s="51" t="s">
        <v>114</v>
      </c>
      <c r="H341" s="51" t="s">
        <v>114</v>
      </c>
      <c r="I341" s="51" t="s">
        <v>114</v>
      </c>
      <c r="J341" s="51" t="s">
        <v>114</v>
      </c>
      <c r="K341" s="51" t="s">
        <v>114</v>
      </c>
      <c r="L341" s="44"/>
      <c r="M341" s="43" t="s">
        <v>256</v>
      </c>
      <c r="N341" s="43" t="s">
        <v>240</v>
      </c>
      <c r="O341" s="43" t="s">
        <v>238</v>
      </c>
      <c r="P341" s="44"/>
      <c r="Q341" s="43" t="s">
        <v>258</v>
      </c>
      <c r="R341" s="43" t="s">
        <v>241</v>
      </c>
      <c r="S341" s="43" t="s">
        <v>265</v>
      </c>
      <c r="T341" s="15"/>
      <c r="U341" s="43" t="s">
        <v>250</v>
      </c>
      <c r="V341" s="43" t="s">
        <v>266</v>
      </c>
      <c r="W341" s="43" t="s">
        <v>299</v>
      </c>
      <c r="X341" s="44"/>
      <c r="Y341" s="49">
        <v>1</v>
      </c>
      <c r="Z341" s="49">
        <v>3</v>
      </c>
      <c r="AA341" s="46"/>
      <c r="AB341" s="47">
        <f t="shared" si="30"/>
        <v>4.5</v>
      </c>
      <c r="AC341" s="47">
        <f>AI341*(AM341*'6. Look Up Tables'!$M$10)</f>
        <v>53.46357707852497</v>
      </c>
      <c r="AD341" s="48"/>
      <c r="AE341" s="47">
        <f>SUM(AN341/VLOOKUP($AE$3,AWHC,2,FALSE)*'6. Look Up Tables'!$M$9*0.001)</f>
        <v>24.530347130146751</v>
      </c>
      <c r="AF341" s="48"/>
      <c r="AG341" s="50">
        <v>15</v>
      </c>
      <c r="AH341" s="50">
        <v>9</v>
      </c>
      <c r="AI341" s="47">
        <f t="shared" si="33"/>
        <v>63.617251235193308</v>
      </c>
      <c r="AJ341" s="47">
        <f t="shared" si="31"/>
        <v>280.16676584447646</v>
      </c>
      <c r="AK341" s="47">
        <f t="shared" si="34"/>
        <v>4.4039432764659772</v>
      </c>
      <c r="AL341" s="47">
        <f t="shared" si="32"/>
        <v>4</v>
      </c>
      <c r="AM341" s="47">
        <f t="shared" si="35"/>
        <v>4.2019716382329886</v>
      </c>
      <c r="AN341" s="47">
        <f>SUM(AI341*'6. Look Up Tables'!$M$7*'6. Look Up Tables'!$M$8*AM341)</f>
        <v>208.50795060624739</v>
      </c>
      <c r="AO341" s="46"/>
    </row>
    <row r="342" spans="1:41" x14ac:dyDescent="0.25">
      <c r="A342" s="14"/>
      <c r="B342" s="4" t="s">
        <v>270</v>
      </c>
      <c r="C342" s="15"/>
      <c r="D342" s="43" t="s">
        <v>585</v>
      </c>
      <c r="E342" s="44"/>
      <c r="F342" s="43" t="s">
        <v>122</v>
      </c>
      <c r="G342" s="51" t="s">
        <v>122</v>
      </c>
      <c r="H342" s="51" t="s">
        <v>114</v>
      </c>
      <c r="I342" s="51" t="s">
        <v>122</v>
      </c>
      <c r="J342" s="51" t="s">
        <v>114</v>
      </c>
      <c r="K342" s="51" t="s">
        <v>114</v>
      </c>
      <c r="L342" s="44"/>
      <c r="M342" s="43" t="s">
        <v>256</v>
      </c>
      <c r="N342" s="43" t="s">
        <v>238</v>
      </c>
      <c r="O342" s="43" t="s">
        <v>240</v>
      </c>
      <c r="P342" s="44"/>
      <c r="Q342" s="43" t="s">
        <v>264</v>
      </c>
      <c r="R342" s="43" t="s">
        <v>242</v>
      </c>
      <c r="S342" s="43" t="s">
        <v>265</v>
      </c>
      <c r="T342" s="15"/>
      <c r="U342" s="43" t="s">
        <v>250</v>
      </c>
      <c r="V342" s="43" t="s">
        <v>266</v>
      </c>
      <c r="W342" s="43" t="s">
        <v>262</v>
      </c>
      <c r="X342" s="44"/>
      <c r="Y342" s="49">
        <v>4</v>
      </c>
      <c r="Z342" s="49">
        <v>5</v>
      </c>
      <c r="AA342" s="46"/>
      <c r="AB342" s="47">
        <f t="shared" si="30"/>
        <v>5</v>
      </c>
      <c r="AC342" s="47">
        <f>AI342*(AM342*'6. Look Up Tables'!$M$10)</f>
        <v>65.112247136345502</v>
      </c>
      <c r="AD342" s="48"/>
      <c r="AE342" s="47">
        <f>SUM(AN342/VLOOKUP($AE$3,AWHC,2,FALSE)*'6. Look Up Tables'!$M$9*0.001)</f>
        <v>29.875031039029107</v>
      </c>
      <c r="AF342" s="48"/>
      <c r="AG342" s="50">
        <v>12</v>
      </c>
      <c r="AH342" s="50">
        <v>10</v>
      </c>
      <c r="AI342" s="47">
        <f t="shared" si="33"/>
        <v>78.539816339744831</v>
      </c>
      <c r="AJ342" s="47">
        <f t="shared" si="31"/>
        <v>297.69329783460319</v>
      </c>
      <c r="AK342" s="47">
        <f t="shared" si="34"/>
        <v>3.7903487900563935</v>
      </c>
      <c r="AL342" s="47">
        <f t="shared" si="32"/>
        <v>4.5</v>
      </c>
      <c r="AM342" s="47">
        <f t="shared" si="35"/>
        <v>4.1451743950281967</v>
      </c>
      <c r="AN342" s="47">
        <f>SUM(AI342*'6. Look Up Tables'!$M$7*'6. Look Up Tables'!$M$8*AM342)</f>
        <v>253.93776383174739</v>
      </c>
      <c r="AO342" s="46"/>
    </row>
    <row r="343" spans="1:41" x14ac:dyDescent="0.25">
      <c r="A343" s="14"/>
      <c r="B343" s="4" t="s">
        <v>236</v>
      </c>
      <c r="C343" s="15"/>
      <c r="D343" s="43" t="s">
        <v>586</v>
      </c>
      <c r="E343" s="44"/>
      <c r="F343" s="43" t="s">
        <v>122</v>
      </c>
      <c r="G343" s="51" t="s">
        <v>114</v>
      </c>
      <c r="H343" s="51" t="s">
        <v>114</v>
      </c>
      <c r="I343" s="51" t="s">
        <v>114</v>
      </c>
      <c r="J343" s="51" t="s">
        <v>114</v>
      </c>
      <c r="K343" s="51" t="s">
        <v>114</v>
      </c>
      <c r="L343" s="44"/>
      <c r="M343" s="43" t="s">
        <v>328</v>
      </c>
      <c r="N343" s="43" t="s">
        <v>240</v>
      </c>
      <c r="O343" s="43" t="s">
        <v>238</v>
      </c>
      <c r="P343" s="44"/>
      <c r="Q343" s="43" t="s">
        <v>264</v>
      </c>
      <c r="R343" s="43" t="s">
        <v>242</v>
      </c>
      <c r="S343" s="43" t="s">
        <v>265</v>
      </c>
      <c r="T343" s="15"/>
      <c r="U343" s="43" t="s">
        <v>250</v>
      </c>
      <c r="V343" s="43" t="s">
        <v>261</v>
      </c>
      <c r="W343" s="43" t="s">
        <v>299</v>
      </c>
      <c r="X343" s="44"/>
      <c r="Y343" s="49">
        <v>4</v>
      </c>
      <c r="Z343" s="49">
        <v>5</v>
      </c>
      <c r="AA343" s="46"/>
      <c r="AB343" s="47">
        <f t="shared" si="30"/>
        <v>5</v>
      </c>
      <c r="AC343" s="47">
        <f>AI343*(AM343*'6. Look Up Tables'!$M$10)</f>
        <v>67.09513375360001</v>
      </c>
      <c r="AD343" s="48"/>
      <c r="AE343" s="47">
        <f>SUM(AN343/VLOOKUP($AE$3,AWHC,2,FALSE)*'6. Look Up Tables'!$M$9*0.001)</f>
        <v>30.784826075181176</v>
      </c>
      <c r="AF343" s="48"/>
      <c r="AG343" s="50">
        <v>12</v>
      </c>
      <c r="AH343" s="50">
        <v>10</v>
      </c>
      <c r="AI343" s="47">
        <f t="shared" si="33"/>
        <v>78.539816339744831</v>
      </c>
      <c r="AJ343" s="47">
        <f t="shared" si="31"/>
        <v>356.79207217702083</v>
      </c>
      <c r="AK343" s="47">
        <f t="shared" si="34"/>
        <v>4.542817755437853</v>
      </c>
      <c r="AL343" s="47">
        <f t="shared" si="32"/>
        <v>4</v>
      </c>
      <c r="AM343" s="47">
        <f t="shared" si="35"/>
        <v>4.2714088777189261</v>
      </c>
      <c r="AN343" s="47">
        <f>SUM(AI343*'6. Look Up Tables'!$M$7*'6. Look Up Tables'!$M$8*AM343)</f>
        <v>261.67102163904002</v>
      </c>
      <c r="AO343" s="46"/>
    </row>
    <row r="344" spans="1:41" x14ac:dyDescent="0.25">
      <c r="A344" s="14"/>
      <c r="B344" s="4" t="s">
        <v>236</v>
      </c>
      <c r="C344" s="15"/>
      <c r="D344" s="43" t="s">
        <v>587</v>
      </c>
      <c r="E344" s="44"/>
      <c r="F344" s="43" t="s">
        <v>122</v>
      </c>
      <c r="G344" s="51" t="s">
        <v>114</v>
      </c>
      <c r="H344" s="51" t="s">
        <v>114</v>
      </c>
      <c r="I344" s="51" t="s">
        <v>114</v>
      </c>
      <c r="J344" s="51" t="s">
        <v>114</v>
      </c>
      <c r="K344" s="51" t="s">
        <v>114</v>
      </c>
      <c r="L344" s="44"/>
      <c r="M344" s="43" t="s">
        <v>328</v>
      </c>
      <c r="N344" s="43" t="s">
        <v>240</v>
      </c>
      <c r="O344" s="43" t="s">
        <v>239</v>
      </c>
      <c r="P344" s="44"/>
      <c r="Q344" s="43" t="s">
        <v>264</v>
      </c>
      <c r="R344" s="43" t="s">
        <v>241</v>
      </c>
      <c r="S344" s="43" t="s">
        <v>265</v>
      </c>
      <c r="T344" s="15"/>
      <c r="U344" s="43" t="s">
        <v>250</v>
      </c>
      <c r="V344" s="43" t="s">
        <v>304</v>
      </c>
      <c r="W344" s="43" t="s">
        <v>299</v>
      </c>
      <c r="X344" s="44"/>
      <c r="Y344" s="49">
        <v>1</v>
      </c>
      <c r="Z344" s="49">
        <v>3</v>
      </c>
      <c r="AA344" s="46"/>
      <c r="AB344" s="47">
        <f t="shared" si="30"/>
        <v>5</v>
      </c>
      <c r="AC344" s="47">
        <f>AI344*(AM344*'6. Look Up Tables'!$M$10)</f>
        <v>69.115038378975456</v>
      </c>
      <c r="AD344" s="48"/>
      <c r="AE344" s="47">
        <f>SUM(AN344/VLOOKUP($AE$3,AWHC,2,FALSE)*'6. Look Up Tables'!$M$9*0.001)</f>
        <v>31.711605844471087</v>
      </c>
      <c r="AF344" s="48"/>
      <c r="AG344" s="50">
        <v>12</v>
      </c>
      <c r="AH344" s="50">
        <v>10</v>
      </c>
      <c r="AI344" s="47">
        <f t="shared" si="33"/>
        <v>78.539816339744831</v>
      </c>
      <c r="AJ344" s="47">
        <f t="shared" si="31"/>
        <v>376.9911184307752</v>
      </c>
      <c r="AK344" s="47">
        <f t="shared" si="34"/>
        <v>4.8</v>
      </c>
      <c r="AL344" s="47">
        <f t="shared" si="32"/>
        <v>4</v>
      </c>
      <c r="AM344" s="47">
        <f t="shared" si="35"/>
        <v>4.4000000000000004</v>
      </c>
      <c r="AN344" s="47">
        <f>SUM(AI344*'6. Look Up Tables'!$M$7*'6. Look Up Tables'!$M$8*AM344)</f>
        <v>269.54864967800427</v>
      </c>
      <c r="AO344" s="46"/>
    </row>
    <row r="345" spans="1:41" x14ac:dyDescent="0.25">
      <c r="A345" s="14"/>
      <c r="B345" s="4" t="s">
        <v>236</v>
      </c>
      <c r="C345" s="15"/>
      <c r="D345" s="43" t="s">
        <v>588</v>
      </c>
      <c r="E345" s="44"/>
      <c r="F345" s="43" t="s">
        <v>122</v>
      </c>
      <c r="G345" s="51" t="s">
        <v>114</v>
      </c>
      <c r="H345" s="51" t="s">
        <v>114</v>
      </c>
      <c r="I345" s="51" t="s">
        <v>114</v>
      </c>
      <c r="J345" s="51" t="s">
        <v>122</v>
      </c>
      <c r="K345" s="51" t="s">
        <v>114</v>
      </c>
      <c r="L345" s="44"/>
      <c r="M345" s="43" t="s">
        <v>238</v>
      </c>
      <c r="N345" s="43" t="s">
        <v>239</v>
      </c>
      <c r="O345" s="43" t="s">
        <v>240</v>
      </c>
      <c r="P345" s="44"/>
      <c r="Q345" s="43"/>
      <c r="R345" s="43"/>
      <c r="S345" s="43" t="s">
        <v>243</v>
      </c>
      <c r="T345" s="15"/>
      <c r="U345" s="43" t="s">
        <v>244</v>
      </c>
      <c r="V345" s="43" t="s">
        <v>245</v>
      </c>
      <c r="W345" s="43" t="s">
        <v>246</v>
      </c>
      <c r="X345" s="44"/>
      <c r="Y345" s="49">
        <v>1</v>
      </c>
      <c r="Z345" s="49">
        <v>2</v>
      </c>
      <c r="AA345" s="46"/>
      <c r="AB345" s="47">
        <f t="shared" si="30"/>
        <v>3</v>
      </c>
      <c r="AC345" s="47">
        <f>AI345*(AM345*'6. Look Up Tables'!$M$10)</f>
        <v>34.163206200229411</v>
      </c>
      <c r="AD345" s="48"/>
      <c r="AE345" s="47">
        <f>SUM(AN345/VLOOKUP($AE$3,AWHC,2,FALSE)*'6. Look Up Tables'!$M$9*0.001)</f>
        <v>15.674882844811142</v>
      </c>
      <c r="AF345" s="48"/>
      <c r="AG345" s="50">
        <v>18</v>
      </c>
      <c r="AH345" s="50">
        <v>6</v>
      </c>
      <c r="AI345" s="47">
        <f t="shared" si="33"/>
        <v>28.274333882308138</v>
      </c>
      <c r="AJ345" s="47">
        <f t="shared" si="31"/>
        <v>200.26039259075347</v>
      </c>
      <c r="AK345" s="47">
        <f t="shared" si="34"/>
        <v>7.0827625302982193</v>
      </c>
      <c r="AL345" s="47">
        <f t="shared" si="32"/>
        <v>5</v>
      </c>
      <c r="AM345" s="47">
        <f t="shared" si="35"/>
        <v>6.0413812651491092</v>
      </c>
      <c r="AN345" s="47">
        <f>SUM(AI345*'6. Look Up Tables'!$M$7*'6. Look Up Tables'!$M$8*AM345)</f>
        <v>133.23650418089471</v>
      </c>
      <c r="AO345" s="46"/>
    </row>
    <row r="346" spans="1:41" x14ac:dyDescent="0.25">
      <c r="A346" s="14"/>
      <c r="B346" s="4" t="s">
        <v>236</v>
      </c>
      <c r="C346" s="15"/>
      <c r="D346" s="43" t="s">
        <v>589</v>
      </c>
      <c r="E346" s="44"/>
      <c r="F346" s="43" t="s">
        <v>122</v>
      </c>
      <c r="G346" s="51" t="s">
        <v>114</v>
      </c>
      <c r="H346" s="51" t="s">
        <v>114</v>
      </c>
      <c r="I346" s="51" t="s">
        <v>114</v>
      </c>
      <c r="J346" s="51" t="s">
        <v>114</v>
      </c>
      <c r="K346" s="51" t="s">
        <v>114</v>
      </c>
      <c r="L346" s="44"/>
      <c r="M346" s="43" t="s">
        <v>256</v>
      </c>
      <c r="N346" s="43" t="s">
        <v>239</v>
      </c>
      <c r="O346" s="43" t="s">
        <v>240</v>
      </c>
      <c r="P346" s="44"/>
      <c r="Q346" s="43"/>
      <c r="R346" s="43"/>
      <c r="S346" s="43" t="s">
        <v>243</v>
      </c>
      <c r="T346" s="15"/>
      <c r="U346" s="43" t="s">
        <v>244</v>
      </c>
      <c r="V346" s="43" t="s">
        <v>245</v>
      </c>
      <c r="W346" s="43" t="s">
        <v>246</v>
      </c>
      <c r="X346" s="44"/>
      <c r="Y346" s="49">
        <v>1</v>
      </c>
      <c r="Z346" s="49">
        <v>2</v>
      </c>
      <c r="AA346" s="46"/>
      <c r="AB346" s="47">
        <f t="shared" si="30"/>
        <v>2</v>
      </c>
      <c r="AC346" s="47">
        <f>AI346*(AM346*'6. Look Up Tables'!$M$10)</f>
        <v>15.183647200101964</v>
      </c>
      <c r="AD346" s="48"/>
      <c r="AE346" s="47">
        <f>SUM(AN346/VLOOKUP($AE$3,AWHC,2,FALSE)*'6. Look Up Tables'!$M$9*0.001)</f>
        <v>6.9666145976938427</v>
      </c>
      <c r="AF346" s="48"/>
      <c r="AG346" s="50">
        <v>12</v>
      </c>
      <c r="AH346" s="50">
        <v>4</v>
      </c>
      <c r="AI346" s="47">
        <f t="shared" si="33"/>
        <v>12.566370614359172</v>
      </c>
      <c r="AJ346" s="47">
        <f t="shared" si="31"/>
        <v>89.004618929223767</v>
      </c>
      <c r="AK346" s="47">
        <f t="shared" si="34"/>
        <v>7.0827625302982202</v>
      </c>
      <c r="AL346" s="47">
        <f t="shared" si="32"/>
        <v>5</v>
      </c>
      <c r="AM346" s="47">
        <f t="shared" si="35"/>
        <v>6.0413812651491101</v>
      </c>
      <c r="AN346" s="47">
        <f>SUM(AI346*'6. Look Up Tables'!$M$7*'6. Look Up Tables'!$M$8*AM346)</f>
        <v>59.216224080397666</v>
      </c>
      <c r="AO346" s="46"/>
    </row>
    <row r="347" spans="1:41" x14ac:dyDescent="0.25">
      <c r="A347" s="14"/>
      <c r="B347" s="4" t="s">
        <v>236</v>
      </c>
      <c r="C347" s="15"/>
      <c r="D347" s="43" t="s">
        <v>590</v>
      </c>
      <c r="E347" s="44"/>
      <c r="F347" s="43" t="s">
        <v>122</v>
      </c>
      <c r="G347" s="51" t="s">
        <v>122</v>
      </c>
      <c r="H347" s="51" t="s">
        <v>114</v>
      </c>
      <c r="I347" s="51" t="s">
        <v>122</v>
      </c>
      <c r="J347" s="51" t="s">
        <v>114</v>
      </c>
      <c r="K347" s="51" t="s">
        <v>114</v>
      </c>
      <c r="L347" s="44"/>
      <c r="M347" s="43" t="s">
        <v>256</v>
      </c>
      <c r="N347" s="43" t="s">
        <v>238</v>
      </c>
      <c r="O347" s="43" t="s">
        <v>240</v>
      </c>
      <c r="P347" s="44"/>
      <c r="Q347" s="43" t="s">
        <v>264</v>
      </c>
      <c r="R347" s="43" t="s">
        <v>242</v>
      </c>
      <c r="S347" s="43" t="s">
        <v>265</v>
      </c>
      <c r="T347" s="15"/>
      <c r="U347" s="43" t="s">
        <v>260</v>
      </c>
      <c r="V347" s="43" t="s">
        <v>266</v>
      </c>
      <c r="W347" s="43" t="s">
        <v>262</v>
      </c>
      <c r="X347" s="44"/>
      <c r="Y347" s="49">
        <v>4</v>
      </c>
      <c r="Z347" s="49">
        <v>4</v>
      </c>
      <c r="AA347" s="46"/>
      <c r="AB347" s="47">
        <f t="shared" si="30"/>
        <v>2</v>
      </c>
      <c r="AC347" s="47">
        <f>AI347*(AM347*'6. Look Up Tables'!$M$10)</f>
        <v>10.90390384936364</v>
      </c>
      <c r="AD347" s="48"/>
      <c r="AE347" s="47">
        <f>SUM(AN347/VLOOKUP($AE$3,AWHC,2,FALSE)*'6. Look Up Tables'!$M$9*0.001)</f>
        <v>5.002967648531552</v>
      </c>
      <c r="AF347" s="48"/>
      <c r="AG347" s="50">
        <v>6</v>
      </c>
      <c r="AH347" s="50">
        <v>4</v>
      </c>
      <c r="AI347" s="47">
        <f t="shared" si="33"/>
        <v>12.566370614359172</v>
      </c>
      <c r="AJ347" s="47">
        <f t="shared" si="31"/>
        <v>52.490370729020107</v>
      </c>
      <c r="AK347" s="47">
        <f t="shared" si="34"/>
        <v>4.1770509831248424</v>
      </c>
      <c r="AL347" s="47">
        <f t="shared" si="32"/>
        <v>4.5</v>
      </c>
      <c r="AM347" s="47">
        <f t="shared" si="35"/>
        <v>4.3385254915624216</v>
      </c>
      <c r="AN347" s="47">
        <f>SUM(AI347*'6. Look Up Tables'!$M$7*'6. Look Up Tables'!$M$8*AM347)</f>
        <v>42.525225012518199</v>
      </c>
      <c r="AO347" s="46"/>
    </row>
    <row r="348" spans="1:41" x14ac:dyDescent="0.25">
      <c r="A348" s="14"/>
      <c r="B348" s="4" t="s">
        <v>268</v>
      </c>
      <c r="C348" s="15"/>
      <c r="D348" s="43" t="s">
        <v>591</v>
      </c>
      <c r="E348" s="44"/>
      <c r="F348" s="43" t="s">
        <v>122</v>
      </c>
      <c r="G348" s="51" t="s">
        <v>122</v>
      </c>
      <c r="H348" s="51" t="s">
        <v>114</v>
      </c>
      <c r="I348" s="51" t="s">
        <v>122</v>
      </c>
      <c r="J348" s="51" t="s">
        <v>114</v>
      </c>
      <c r="K348" s="51" t="s">
        <v>114</v>
      </c>
      <c r="L348" s="44"/>
      <c r="M348" s="43" t="s">
        <v>256</v>
      </c>
      <c r="N348" s="43" t="s">
        <v>238</v>
      </c>
      <c r="O348" s="43" t="s">
        <v>240</v>
      </c>
      <c r="P348" s="44"/>
      <c r="Q348" s="43" t="s">
        <v>264</v>
      </c>
      <c r="R348" s="43" t="s">
        <v>242</v>
      </c>
      <c r="S348" s="43" t="s">
        <v>265</v>
      </c>
      <c r="T348" s="15"/>
      <c r="U348" s="43" t="s">
        <v>260</v>
      </c>
      <c r="V348" s="43" t="s">
        <v>266</v>
      </c>
      <c r="W348" s="43" t="s">
        <v>262</v>
      </c>
      <c r="X348" s="44"/>
      <c r="Y348" s="49">
        <v>1</v>
      </c>
      <c r="Z348" s="49">
        <v>3</v>
      </c>
      <c r="AA348" s="46"/>
      <c r="AB348" s="47">
        <f t="shared" si="30"/>
        <v>3.5</v>
      </c>
      <c r="AC348" s="47">
        <f>AI348*(AM348*'6. Look Up Tables'!$M$10)</f>
        <v>33.027196084590166</v>
      </c>
      <c r="AD348" s="48"/>
      <c r="AE348" s="47">
        <f>SUM(AN348/VLOOKUP($AE$3,AWHC,2,FALSE)*'6. Look Up Tables'!$M$9*0.001)</f>
        <v>15.153654674106074</v>
      </c>
      <c r="AF348" s="48"/>
      <c r="AG348" s="50">
        <v>10</v>
      </c>
      <c r="AH348" s="50">
        <v>7</v>
      </c>
      <c r="AI348" s="47">
        <f t="shared" si="33"/>
        <v>38.484510006474963</v>
      </c>
      <c r="AJ348" s="47">
        <f t="shared" si="31"/>
        <v>157.09166581676433</v>
      </c>
      <c r="AK348" s="47">
        <f t="shared" si="34"/>
        <v>4.08194532788215</v>
      </c>
      <c r="AL348" s="47">
        <f t="shared" si="32"/>
        <v>4.5</v>
      </c>
      <c r="AM348" s="47">
        <f t="shared" si="35"/>
        <v>4.2909726639410746</v>
      </c>
      <c r="AN348" s="47">
        <f>SUM(AI348*'6. Look Up Tables'!$M$7*'6. Look Up Tables'!$M$8*AM348)</f>
        <v>128.80606472990164</v>
      </c>
      <c r="AO348" s="46"/>
    </row>
    <row r="349" spans="1:41" x14ac:dyDescent="0.25">
      <c r="A349" s="14"/>
      <c r="B349" s="4" t="s">
        <v>268</v>
      </c>
      <c r="C349" s="15"/>
      <c r="D349" s="43" t="s">
        <v>592</v>
      </c>
      <c r="E349" s="44"/>
      <c r="F349" s="43" t="s">
        <v>122</v>
      </c>
      <c r="G349" s="51" t="s">
        <v>122</v>
      </c>
      <c r="H349" s="51" t="s">
        <v>114</v>
      </c>
      <c r="I349" s="51" t="s">
        <v>122</v>
      </c>
      <c r="J349" s="51" t="s">
        <v>114</v>
      </c>
      <c r="K349" s="51" t="s">
        <v>114</v>
      </c>
      <c r="L349" s="44"/>
      <c r="M349" s="43" t="s">
        <v>256</v>
      </c>
      <c r="N349" s="43" t="s">
        <v>238</v>
      </c>
      <c r="O349" s="43" t="s">
        <v>240</v>
      </c>
      <c r="P349" s="44"/>
      <c r="Q349" s="43" t="s">
        <v>264</v>
      </c>
      <c r="R349" s="43" t="s">
        <v>242</v>
      </c>
      <c r="S349" s="43" t="s">
        <v>265</v>
      </c>
      <c r="T349" s="15"/>
      <c r="U349" s="43" t="s">
        <v>260</v>
      </c>
      <c r="V349" s="43" t="s">
        <v>266</v>
      </c>
      <c r="W349" s="43" t="s">
        <v>262</v>
      </c>
      <c r="X349" s="44"/>
      <c r="Y349" s="49">
        <v>1</v>
      </c>
      <c r="Z349" s="49">
        <v>3</v>
      </c>
      <c r="AA349" s="46"/>
      <c r="AB349" s="47">
        <f t="shared" si="30"/>
        <v>2.5</v>
      </c>
      <c r="AC349" s="47">
        <f>AI349*(AM349*'6. Look Up Tables'!$M$10)</f>
        <v>16.776781235861822</v>
      </c>
      <c r="AD349" s="48"/>
      <c r="AE349" s="47">
        <f>SUM(AN349/VLOOKUP($AE$3,AWHC,2,FALSE)*'6. Look Up Tables'!$M$9*0.001)</f>
        <v>7.6975819788071878</v>
      </c>
      <c r="AF349" s="48"/>
      <c r="AG349" s="50">
        <v>7</v>
      </c>
      <c r="AH349" s="50">
        <v>5</v>
      </c>
      <c r="AI349" s="47">
        <f t="shared" si="33"/>
        <v>19.634954084936208</v>
      </c>
      <c r="AJ349" s="47">
        <f t="shared" si="31"/>
        <v>79.410518976405271</v>
      </c>
      <c r="AK349" s="47">
        <f t="shared" si="34"/>
        <v>4.0443445211480498</v>
      </c>
      <c r="AL349" s="47">
        <f t="shared" si="32"/>
        <v>4.5</v>
      </c>
      <c r="AM349" s="47">
        <f t="shared" si="35"/>
        <v>4.2721722605740249</v>
      </c>
      <c r="AN349" s="47">
        <f>SUM(AI349*'6. Look Up Tables'!$M$7*'6. Look Up Tables'!$M$8*AM349)</f>
        <v>65.429446819861099</v>
      </c>
      <c r="AO349" s="46"/>
    </row>
    <row r="350" spans="1:41" x14ac:dyDescent="0.25">
      <c r="A350" s="14"/>
      <c r="B350" s="4" t="s">
        <v>236</v>
      </c>
      <c r="C350" s="15"/>
      <c r="D350" s="43" t="s">
        <v>593</v>
      </c>
      <c r="E350" s="44"/>
      <c r="F350" s="43" t="s">
        <v>122</v>
      </c>
      <c r="G350" s="51" t="s">
        <v>114</v>
      </c>
      <c r="H350" s="51" t="s">
        <v>114</v>
      </c>
      <c r="I350" s="51" t="s">
        <v>122</v>
      </c>
      <c r="J350" s="51" t="s">
        <v>114</v>
      </c>
      <c r="K350" s="51" t="s">
        <v>114</v>
      </c>
      <c r="L350" s="44"/>
      <c r="M350" s="43" t="s">
        <v>256</v>
      </c>
      <c r="N350" s="43" t="s">
        <v>248</v>
      </c>
      <c r="O350" s="43" t="s">
        <v>240</v>
      </c>
      <c r="P350" s="44"/>
      <c r="Q350" s="43" t="s">
        <v>264</v>
      </c>
      <c r="R350" s="43" t="s">
        <v>242</v>
      </c>
      <c r="S350" s="43" t="s">
        <v>265</v>
      </c>
      <c r="T350" s="15"/>
      <c r="U350" s="43" t="s">
        <v>260</v>
      </c>
      <c r="V350" s="43" t="s">
        <v>266</v>
      </c>
      <c r="W350" s="43" t="s">
        <v>262</v>
      </c>
      <c r="X350" s="44"/>
      <c r="Y350" s="49">
        <v>4</v>
      </c>
      <c r="Z350" s="49">
        <v>4</v>
      </c>
      <c r="AA350" s="46"/>
      <c r="AB350" s="47">
        <f t="shared" si="30"/>
        <v>2</v>
      </c>
      <c r="AC350" s="47">
        <f>AI350*(AM350*'6. Look Up Tables'!$M$10)</f>
        <v>11.334158559521031</v>
      </c>
      <c r="AD350" s="48"/>
      <c r="AE350" s="47">
        <f>SUM(AN350/VLOOKUP($AE$3,AWHC,2,FALSE)*'6. Look Up Tables'!$M$9*0.001)</f>
        <v>5.2003786331920026</v>
      </c>
      <c r="AF350" s="48"/>
      <c r="AG350" s="50">
        <v>7</v>
      </c>
      <c r="AH350" s="50">
        <v>4</v>
      </c>
      <c r="AI350" s="47">
        <f t="shared" si="33"/>
        <v>12.566370614359172</v>
      </c>
      <c r="AJ350" s="47">
        <f t="shared" si="31"/>
        <v>56.792917830594007</v>
      </c>
      <c r="AK350" s="47">
        <f t="shared" si="34"/>
        <v>4.5194368026754388</v>
      </c>
      <c r="AL350" s="47">
        <f t="shared" si="32"/>
        <v>4.5</v>
      </c>
      <c r="AM350" s="47">
        <f t="shared" si="35"/>
        <v>4.5097184013377198</v>
      </c>
      <c r="AN350" s="47">
        <f>SUM(AI350*'6. Look Up Tables'!$M$7*'6. Look Up Tables'!$M$8*AM350)</f>
        <v>44.203218382132022</v>
      </c>
      <c r="AO350" s="46"/>
    </row>
    <row r="351" spans="1:41" x14ac:dyDescent="0.25">
      <c r="A351" s="14"/>
      <c r="B351" s="4" t="s">
        <v>268</v>
      </c>
      <c r="C351" s="15"/>
      <c r="D351" s="43" t="s">
        <v>594</v>
      </c>
      <c r="E351" s="44"/>
      <c r="F351" s="43" t="s">
        <v>122</v>
      </c>
      <c r="G351" s="51" t="s">
        <v>114</v>
      </c>
      <c r="H351" s="51" t="s">
        <v>114</v>
      </c>
      <c r="I351" s="51" t="s">
        <v>122</v>
      </c>
      <c r="J351" s="51" t="s">
        <v>114</v>
      </c>
      <c r="K351" s="51" t="s">
        <v>114</v>
      </c>
      <c r="L351" s="44"/>
      <c r="M351" s="43" t="s">
        <v>256</v>
      </c>
      <c r="N351" s="43" t="s">
        <v>248</v>
      </c>
      <c r="O351" s="43" t="s">
        <v>240</v>
      </c>
      <c r="P351" s="44"/>
      <c r="Q351" s="43" t="s">
        <v>264</v>
      </c>
      <c r="R351" s="43" t="s">
        <v>242</v>
      </c>
      <c r="S351" s="43" t="s">
        <v>265</v>
      </c>
      <c r="T351" s="15"/>
      <c r="U351" s="43" t="s">
        <v>260</v>
      </c>
      <c r="V351" s="43" t="s">
        <v>266</v>
      </c>
      <c r="W351" s="43" t="s">
        <v>262</v>
      </c>
      <c r="X351" s="44"/>
      <c r="Y351" s="49">
        <v>3</v>
      </c>
      <c r="Z351" s="49">
        <v>3</v>
      </c>
      <c r="AA351" s="46"/>
      <c r="AB351" s="47">
        <f t="shared" si="30"/>
        <v>2</v>
      </c>
      <c r="AC351" s="47">
        <f>AI351*(AM351*'6. Look Up Tables'!$M$10)</f>
        <v>11.334158559521031</v>
      </c>
      <c r="AD351" s="48"/>
      <c r="AE351" s="47">
        <f>SUM(AN351/VLOOKUP($AE$3,AWHC,2,FALSE)*'6. Look Up Tables'!$M$9*0.001)</f>
        <v>5.2003786331920026</v>
      </c>
      <c r="AF351" s="48"/>
      <c r="AG351" s="50">
        <v>7</v>
      </c>
      <c r="AH351" s="50">
        <v>4</v>
      </c>
      <c r="AI351" s="47">
        <f t="shared" si="33"/>
        <v>12.566370614359172</v>
      </c>
      <c r="AJ351" s="47">
        <f t="shared" si="31"/>
        <v>56.792917830594007</v>
      </c>
      <c r="AK351" s="47">
        <f t="shared" si="34"/>
        <v>4.5194368026754388</v>
      </c>
      <c r="AL351" s="47">
        <f t="shared" si="32"/>
        <v>4.5</v>
      </c>
      <c r="AM351" s="47">
        <f t="shared" si="35"/>
        <v>4.5097184013377198</v>
      </c>
      <c r="AN351" s="47">
        <f>SUM(AI351*'6. Look Up Tables'!$M$7*'6. Look Up Tables'!$M$8*AM351)</f>
        <v>44.203218382132022</v>
      </c>
      <c r="AO351" s="46"/>
    </row>
    <row r="352" spans="1:41" x14ac:dyDescent="0.25">
      <c r="A352" s="14"/>
      <c r="B352" s="4" t="s">
        <v>268</v>
      </c>
      <c r="C352" s="15"/>
      <c r="D352" s="43" t="s">
        <v>595</v>
      </c>
      <c r="E352" s="44"/>
      <c r="F352" s="43" t="s">
        <v>122</v>
      </c>
      <c r="G352" s="51" t="s">
        <v>114</v>
      </c>
      <c r="H352" s="51" t="s">
        <v>114</v>
      </c>
      <c r="I352" s="51" t="s">
        <v>122</v>
      </c>
      <c r="J352" s="51" t="s">
        <v>114</v>
      </c>
      <c r="K352" s="51" t="s">
        <v>114</v>
      </c>
      <c r="L352" s="44"/>
      <c r="M352" s="43" t="s">
        <v>256</v>
      </c>
      <c r="N352" s="43" t="s">
        <v>248</v>
      </c>
      <c r="O352" s="43" t="s">
        <v>240</v>
      </c>
      <c r="P352" s="44"/>
      <c r="Q352" s="43" t="s">
        <v>264</v>
      </c>
      <c r="R352" s="43" t="s">
        <v>242</v>
      </c>
      <c r="S352" s="43" t="s">
        <v>265</v>
      </c>
      <c r="T352" s="15"/>
      <c r="U352" s="43" t="s">
        <v>260</v>
      </c>
      <c r="V352" s="43" t="s">
        <v>266</v>
      </c>
      <c r="W352" s="43" t="s">
        <v>262</v>
      </c>
      <c r="X352" s="44"/>
      <c r="Y352" s="49">
        <v>3</v>
      </c>
      <c r="Z352" s="49">
        <v>3</v>
      </c>
      <c r="AA352" s="46"/>
      <c r="AB352" s="47">
        <f t="shared" si="30"/>
        <v>2</v>
      </c>
      <c r="AC352" s="47">
        <f>AI352*(AM352*'6. Look Up Tables'!$M$10)</f>
        <v>12.227130391874935</v>
      </c>
      <c r="AD352" s="48"/>
      <c r="AE352" s="47">
        <f>SUM(AN352/VLOOKUP($AE$3,AWHC,2,FALSE)*'6. Look Up Tables'!$M$9*0.001)</f>
        <v>5.6100951209779106</v>
      </c>
      <c r="AF352" s="48"/>
      <c r="AG352" s="50">
        <v>9</v>
      </c>
      <c r="AH352" s="50">
        <v>4</v>
      </c>
      <c r="AI352" s="47">
        <f t="shared" si="33"/>
        <v>12.566370614359172</v>
      </c>
      <c r="AJ352" s="47">
        <f t="shared" si="31"/>
        <v>65.722636154133056</v>
      </c>
      <c r="AK352" s="47">
        <f t="shared" si="34"/>
        <v>5.2300412084801948</v>
      </c>
      <c r="AL352" s="47">
        <f t="shared" si="32"/>
        <v>4.5</v>
      </c>
      <c r="AM352" s="47">
        <f t="shared" si="35"/>
        <v>4.8650206042400974</v>
      </c>
      <c r="AN352" s="47">
        <f>SUM(AI352*'6. Look Up Tables'!$M$7*'6. Look Up Tables'!$M$8*AM352)</f>
        <v>47.685808528312243</v>
      </c>
      <c r="AO352" s="46"/>
    </row>
    <row r="353" spans="1:41" x14ac:dyDescent="0.25">
      <c r="A353" s="14"/>
      <c r="B353" s="4" t="s">
        <v>270</v>
      </c>
      <c r="C353" s="15"/>
      <c r="D353" s="43" t="s">
        <v>596</v>
      </c>
      <c r="E353" s="44"/>
      <c r="F353" s="43" t="s">
        <v>122</v>
      </c>
      <c r="G353" s="51" t="s">
        <v>114</v>
      </c>
      <c r="H353" s="51" t="s">
        <v>114</v>
      </c>
      <c r="I353" s="51" t="s">
        <v>122</v>
      </c>
      <c r="J353" s="51" t="s">
        <v>114</v>
      </c>
      <c r="K353" s="51" t="s">
        <v>114</v>
      </c>
      <c r="L353" s="44"/>
      <c r="M353" s="43" t="s">
        <v>256</v>
      </c>
      <c r="N353" s="43" t="s">
        <v>248</v>
      </c>
      <c r="O353" s="43" t="s">
        <v>240</v>
      </c>
      <c r="P353" s="44"/>
      <c r="Q353" s="43" t="s">
        <v>264</v>
      </c>
      <c r="R353" s="43" t="s">
        <v>242</v>
      </c>
      <c r="S353" s="43" t="s">
        <v>265</v>
      </c>
      <c r="T353" s="15"/>
      <c r="U353" s="43" t="s">
        <v>260</v>
      </c>
      <c r="V353" s="43" t="s">
        <v>266</v>
      </c>
      <c r="W353" s="43" t="s">
        <v>262</v>
      </c>
      <c r="X353" s="44"/>
      <c r="Y353" s="49">
        <v>3</v>
      </c>
      <c r="Z353" s="49">
        <v>3</v>
      </c>
      <c r="AA353" s="46"/>
      <c r="AB353" s="47">
        <f t="shared" si="30"/>
        <v>2.5</v>
      </c>
      <c r="AC353" s="47">
        <f>AI353*(AM353*'6. Look Up Tables'!$M$10)</f>
        <v>17.30321865292089</v>
      </c>
      <c r="AD353" s="48"/>
      <c r="AE353" s="47">
        <f>SUM(AN353/VLOOKUP($AE$3,AWHC,2,FALSE)*'6. Look Up Tables'!$M$9*0.001)</f>
        <v>7.9391238525166417</v>
      </c>
      <c r="AF353" s="48"/>
      <c r="AG353" s="50">
        <v>8</v>
      </c>
      <c r="AH353" s="50">
        <v>5</v>
      </c>
      <c r="AI353" s="47">
        <f t="shared" si="33"/>
        <v>19.634954084936208</v>
      </c>
      <c r="AJ353" s="47">
        <f t="shared" si="31"/>
        <v>84.674893146995927</v>
      </c>
      <c r="AK353" s="47">
        <f t="shared" si="34"/>
        <v>4.312456896039186</v>
      </c>
      <c r="AL353" s="47">
        <f t="shared" si="32"/>
        <v>4.5</v>
      </c>
      <c r="AM353" s="47">
        <f t="shared" si="35"/>
        <v>4.4062284480195935</v>
      </c>
      <c r="AN353" s="47">
        <f>SUM(AI353*'6. Look Up Tables'!$M$7*'6. Look Up Tables'!$M$8*AM353)</f>
        <v>67.482552746391463</v>
      </c>
      <c r="AO353" s="46"/>
    </row>
    <row r="354" spans="1:41" x14ac:dyDescent="0.25">
      <c r="A354" s="14"/>
      <c r="B354" s="4" t="s">
        <v>268</v>
      </c>
      <c r="C354" s="15"/>
      <c r="D354" s="43" t="s">
        <v>597</v>
      </c>
      <c r="E354" s="44"/>
      <c r="F354" s="43" t="s">
        <v>122</v>
      </c>
      <c r="G354" s="51" t="s">
        <v>114</v>
      </c>
      <c r="H354" s="51" t="s">
        <v>114</v>
      </c>
      <c r="I354" s="51" t="s">
        <v>122</v>
      </c>
      <c r="J354" s="51" t="s">
        <v>114</v>
      </c>
      <c r="K354" s="51" t="s">
        <v>114</v>
      </c>
      <c r="L354" s="44"/>
      <c r="M354" s="43" t="s">
        <v>256</v>
      </c>
      <c r="N354" s="43" t="s">
        <v>248</v>
      </c>
      <c r="O354" s="43" t="s">
        <v>240</v>
      </c>
      <c r="P354" s="44"/>
      <c r="Q354" s="43" t="s">
        <v>264</v>
      </c>
      <c r="R354" s="43" t="s">
        <v>242</v>
      </c>
      <c r="S354" s="43" t="s">
        <v>265</v>
      </c>
      <c r="T354" s="15"/>
      <c r="U354" s="43" t="s">
        <v>260</v>
      </c>
      <c r="V354" s="43" t="s">
        <v>266</v>
      </c>
      <c r="W354" s="43" t="s">
        <v>262</v>
      </c>
      <c r="X354" s="44"/>
      <c r="Y354" s="49">
        <v>3</v>
      </c>
      <c r="Z354" s="49">
        <v>3</v>
      </c>
      <c r="AA354" s="46"/>
      <c r="AB354" s="47">
        <f t="shared" si="30"/>
        <v>1.5</v>
      </c>
      <c r="AC354" s="47">
        <f>AI354*(AM354*'6. Look Up Tables'!$M$10)</f>
        <v>6.9628647202574019</v>
      </c>
      <c r="AD354" s="48"/>
      <c r="AE354" s="47">
        <f>SUM(AN354/VLOOKUP($AE$3,AWHC,2,FALSE)*'6. Look Up Tables'!$M$9*0.001)</f>
        <v>3.1947261657651609</v>
      </c>
      <c r="AF354" s="48"/>
      <c r="AG354" s="50">
        <v>7</v>
      </c>
      <c r="AH354" s="50">
        <v>3</v>
      </c>
      <c r="AI354" s="47">
        <f t="shared" si="33"/>
        <v>7.0685834705770345</v>
      </c>
      <c r="AJ354" s="47">
        <f t="shared" si="31"/>
        <v>37.820021584977361</v>
      </c>
      <c r="AK354" s="47">
        <f t="shared" si="34"/>
        <v>5.3504385627478452</v>
      </c>
      <c r="AL354" s="47">
        <f t="shared" si="32"/>
        <v>4.5</v>
      </c>
      <c r="AM354" s="47">
        <f t="shared" si="35"/>
        <v>4.9252192813739226</v>
      </c>
      <c r="AN354" s="47">
        <f>SUM(AI354*'6. Look Up Tables'!$M$7*'6. Look Up Tables'!$M$8*AM354)</f>
        <v>27.155172409003868</v>
      </c>
      <c r="AO354" s="46"/>
    </row>
    <row r="355" spans="1:41" x14ac:dyDescent="0.25">
      <c r="A355" s="14"/>
      <c r="B355" s="4" t="s">
        <v>268</v>
      </c>
      <c r="C355" s="15"/>
      <c r="D355" s="43" t="s">
        <v>598</v>
      </c>
      <c r="E355" s="44"/>
      <c r="F355" s="43" t="s">
        <v>122</v>
      </c>
      <c r="G355" s="51" t="s">
        <v>114</v>
      </c>
      <c r="H355" s="51" t="s">
        <v>114</v>
      </c>
      <c r="I355" s="51" t="s">
        <v>122</v>
      </c>
      <c r="J355" s="51" t="s">
        <v>114</v>
      </c>
      <c r="K355" s="51" t="s">
        <v>114</v>
      </c>
      <c r="L355" s="44"/>
      <c r="M355" s="43" t="s">
        <v>256</v>
      </c>
      <c r="N355" s="43" t="s">
        <v>248</v>
      </c>
      <c r="O355" s="43" t="s">
        <v>240</v>
      </c>
      <c r="P355" s="44"/>
      <c r="Q355" s="43" t="s">
        <v>264</v>
      </c>
      <c r="R355" s="43" t="s">
        <v>242</v>
      </c>
      <c r="S355" s="43" t="s">
        <v>265</v>
      </c>
      <c r="T355" s="15"/>
      <c r="U355" s="43" t="s">
        <v>260</v>
      </c>
      <c r="V355" s="43" t="s">
        <v>266</v>
      </c>
      <c r="W355" s="43" t="s">
        <v>262</v>
      </c>
      <c r="X355" s="44"/>
      <c r="Y355" s="49">
        <v>3</v>
      </c>
      <c r="Z355" s="49">
        <v>3</v>
      </c>
      <c r="AA355" s="46"/>
      <c r="AB355" s="47">
        <f t="shared" si="30"/>
        <v>1.5</v>
      </c>
      <c r="AC355" s="47">
        <f>AI355*(AM355*'6. Look Up Tables'!$M$10)</f>
        <v>6.9628647202574019</v>
      </c>
      <c r="AD355" s="48"/>
      <c r="AE355" s="47">
        <f>SUM(AN355/VLOOKUP($AE$3,AWHC,2,FALSE)*'6. Look Up Tables'!$M$9*0.001)</f>
        <v>3.1947261657651609</v>
      </c>
      <c r="AF355" s="48"/>
      <c r="AG355" s="50">
        <v>7</v>
      </c>
      <c r="AH355" s="50">
        <v>3</v>
      </c>
      <c r="AI355" s="47">
        <f t="shared" si="33"/>
        <v>7.0685834705770345</v>
      </c>
      <c r="AJ355" s="47">
        <f t="shared" si="31"/>
        <v>37.820021584977361</v>
      </c>
      <c r="AK355" s="47">
        <f t="shared" si="34"/>
        <v>5.3504385627478452</v>
      </c>
      <c r="AL355" s="47">
        <f t="shared" si="32"/>
        <v>4.5</v>
      </c>
      <c r="AM355" s="47">
        <f t="shared" si="35"/>
        <v>4.9252192813739226</v>
      </c>
      <c r="AN355" s="47">
        <f>SUM(AI355*'6. Look Up Tables'!$M$7*'6. Look Up Tables'!$M$8*AM355)</f>
        <v>27.155172409003868</v>
      </c>
      <c r="AO355" s="46"/>
    </row>
    <row r="356" spans="1:41" x14ac:dyDescent="0.25">
      <c r="A356" s="14"/>
      <c r="B356" s="4" t="s">
        <v>270</v>
      </c>
      <c r="C356" s="15"/>
      <c r="D356" s="43" t="s">
        <v>599</v>
      </c>
      <c r="E356" s="44"/>
      <c r="F356" s="43" t="s">
        <v>122</v>
      </c>
      <c r="G356" s="51" t="s">
        <v>114</v>
      </c>
      <c r="H356" s="51" t="s">
        <v>114</v>
      </c>
      <c r="I356" s="51" t="s">
        <v>122</v>
      </c>
      <c r="J356" s="51" t="s">
        <v>114</v>
      </c>
      <c r="K356" s="51" t="s">
        <v>114</v>
      </c>
      <c r="L356" s="44"/>
      <c r="M356" s="43" t="s">
        <v>256</v>
      </c>
      <c r="N356" s="43" t="s">
        <v>248</v>
      </c>
      <c r="O356" s="43" t="s">
        <v>240</v>
      </c>
      <c r="P356" s="44"/>
      <c r="Q356" s="43" t="s">
        <v>264</v>
      </c>
      <c r="R356" s="43" t="s">
        <v>242</v>
      </c>
      <c r="S356" s="43" t="s">
        <v>265</v>
      </c>
      <c r="T356" s="15"/>
      <c r="U356" s="43" t="s">
        <v>260</v>
      </c>
      <c r="V356" s="43" t="s">
        <v>266</v>
      </c>
      <c r="W356" s="43" t="s">
        <v>262</v>
      </c>
      <c r="X356" s="44"/>
      <c r="Y356" s="49">
        <v>3</v>
      </c>
      <c r="Z356" s="49">
        <v>3</v>
      </c>
      <c r="AA356" s="46"/>
      <c r="AB356" s="47">
        <f t="shared" si="30"/>
        <v>1.5</v>
      </c>
      <c r="AC356" s="47">
        <f>AI356*(AM356*'6. Look Up Tables'!$M$10)</f>
        <v>6.9628647202574019</v>
      </c>
      <c r="AD356" s="48"/>
      <c r="AE356" s="47">
        <f>SUM(AN356/VLOOKUP($AE$3,AWHC,2,FALSE)*'6. Look Up Tables'!$M$9*0.001)</f>
        <v>3.1947261657651609</v>
      </c>
      <c r="AF356" s="48"/>
      <c r="AG356" s="50">
        <v>7</v>
      </c>
      <c r="AH356" s="50">
        <v>3</v>
      </c>
      <c r="AI356" s="47">
        <f t="shared" si="33"/>
        <v>7.0685834705770345</v>
      </c>
      <c r="AJ356" s="47">
        <f t="shared" si="31"/>
        <v>37.820021584977361</v>
      </c>
      <c r="AK356" s="47">
        <f t="shared" si="34"/>
        <v>5.3504385627478452</v>
      </c>
      <c r="AL356" s="47">
        <f t="shared" si="32"/>
        <v>4.5</v>
      </c>
      <c r="AM356" s="47">
        <f t="shared" si="35"/>
        <v>4.9252192813739226</v>
      </c>
      <c r="AN356" s="47">
        <f>SUM(AI356*'6. Look Up Tables'!$M$7*'6. Look Up Tables'!$M$8*AM356)</f>
        <v>27.155172409003868</v>
      </c>
      <c r="AO356" s="46"/>
    </row>
    <row r="357" spans="1:41" x14ac:dyDescent="0.25">
      <c r="A357" s="14"/>
      <c r="B357" s="4" t="s">
        <v>236</v>
      </c>
      <c r="C357" s="15"/>
      <c r="D357" s="43" t="s">
        <v>600</v>
      </c>
      <c r="E357" s="44"/>
      <c r="F357" s="43" t="s">
        <v>122</v>
      </c>
      <c r="G357" s="51" t="s">
        <v>114</v>
      </c>
      <c r="H357" s="51" t="s">
        <v>114</v>
      </c>
      <c r="I357" s="51" t="s">
        <v>122</v>
      </c>
      <c r="J357" s="51" t="s">
        <v>114</v>
      </c>
      <c r="K357" s="51" t="s">
        <v>114</v>
      </c>
      <c r="L357" s="44"/>
      <c r="M357" s="43" t="s">
        <v>256</v>
      </c>
      <c r="N357" s="43" t="s">
        <v>248</v>
      </c>
      <c r="O357" s="43" t="s">
        <v>240</v>
      </c>
      <c r="P357" s="44"/>
      <c r="Q357" s="43" t="s">
        <v>264</v>
      </c>
      <c r="R357" s="43" t="s">
        <v>242</v>
      </c>
      <c r="S357" s="43" t="s">
        <v>265</v>
      </c>
      <c r="T357" s="15"/>
      <c r="U357" s="43" t="s">
        <v>253</v>
      </c>
      <c r="V357" s="43" t="s">
        <v>297</v>
      </c>
      <c r="W357" s="43" t="s">
        <v>262</v>
      </c>
      <c r="X357" s="44"/>
      <c r="Y357" s="49">
        <v>1</v>
      </c>
      <c r="Z357" s="49">
        <v>3</v>
      </c>
      <c r="AA357" s="46"/>
      <c r="AB357" s="47">
        <f t="shared" si="30"/>
        <v>2</v>
      </c>
      <c r="AC357" s="47">
        <f>AI357*(AM357*'6. Look Up Tables'!$M$10)</f>
        <v>10.90390384936364</v>
      </c>
      <c r="AD357" s="48"/>
      <c r="AE357" s="47">
        <f>SUM(AN357/VLOOKUP($AE$3,AWHC,2,FALSE)*'6. Look Up Tables'!$M$9*0.001)</f>
        <v>5.002967648531552</v>
      </c>
      <c r="AF357" s="48"/>
      <c r="AG357" s="50">
        <v>6</v>
      </c>
      <c r="AH357" s="50">
        <v>4</v>
      </c>
      <c r="AI357" s="47">
        <f t="shared" si="33"/>
        <v>12.566370614359172</v>
      </c>
      <c r="AJ357" s="47">
        <f t="shared" si="31"/>
        <v>52.490370729020107</v>
      </c>
      <c r="AK357" s="47">
        <f t="shared" si="34"/>
        <v>4.1770509831248424</v>
      </c>
      <c r="AL357" s="47">
        <f t="shared" si="32"/>
        <v>4.5</v>
      </c>
      <c r="AM357" s="47">
        <f t="shared" si="35"/>
        <v>4.3385254915624216</v>
      </c>
      <c r="AN357" s="47">
        <f>SUM(AI357*'6. Look Up Tables'!$M$7*'6. Look Up Tables'!$M$8*AM357)</f>
        <v>42.525225012518199</v>
      </c>
      <c r="AO357" s="46"/>
    </row>
    <row r="358" spans="1:41" x14ac:dyDescent="0.25">
      <c r="A358" s="14"/>
      <c r="B358" s="4" t="s">
        <v>236</v>
      </c>
      <c r="C358" s="15"/>
      <c r="D358" s="43" t="s">
        <v>601</v>
      </c>
      <c r="E358" s="44"/>
      <c r="F358" s="43" t="s">
        <v>122</v>
      </c>
      <c r="G358" s="51" t="s">
        <v>114</v>
      </c>
      <c r="H358" s="51" t="s">
        <v>114</v>
      </c>
      <c r="I358" s="51" t="s">
        <v>122</v>
      </c>
      <c r="J358" s="51" t="s">
        <v>114</v>
      </c>
      <c r="K358" s="51" t="s">
        <v>114</v>
      </c>
      <c r="L358" s="44"/>
      <c r="M358" s="43" t="s">
        <v>256</v>
      </c>
      <c r="N358" s="43" t="s">
        <v>248</v>
      </c>
      <c r="O358" s="43" t="s">
        <v>240</v>
      </c>
      <c r="P358" s="44"/>
      <c r="Q358" s="43" t="s">
        <v>264</v>
      </c>
      <c r="R358" s="43" t="s">
        <v>242</v>
      </c>
      <c r="S358" s="43" t="s">
        <v>265</v>
      </c>
      <c r="T358" s="15"/>
      <c r="U358" s="43" t="s">
        <v>260</v>
      </c>
      <c r="V358" s="43" t="s">
        <v>266</v>
      </c>
      <c r="W358" s="43" t="s">
        <v>262</v>
      </c>
      <c r="X358" s="44"/>
      <c r="Y358" s="49">
        <v>1</v>
      </c>
      <c r="Z358" s="49">
        <v>3</v>
      </c>
      <c r="AA358" s="46"/>
      <c r="AB358" s="47">
        <f t="shared" si="30"/>
        <v>2</v>
      </c>
      <c r="AC358" s="47">
        <f>AI358*(AM358*'6. Look Up Tables'!$M$10)</f>
        <v>11.334158559521031</v>
      </c>
      <c r="AD358" s="48"/>
      <c r="AE358" s="47">
        <f>SUM(AN358/VLOOKUP($AE$3,AWHC,2,FALSE)*'6. Look Up Tables'!$M$9*0.001)</f>
        <v>5.2003786331920026</v>
      </c>
      <c r="AF358" s="48"/>
      <c r="AG358" s="50">
        <v>7</v>
      </c>
      <c r="AH358" s="50">
        <v>4</v>
      </c>
      <c r="AI358" s="47">
        <f t="shared" si="33"/>
        <v>12.566370614359172</v>
      </c>
      <c r="AJ358" s="47">
        <f t="shared" si="31"/>
        <v>56.792917830594007</v>
      </c>
      <c r="AK358" s="47">
        <f t="shared" si="34"/>
        <v>4.5194368026754388</v>
      </c>
      <c r="AL358" s="47">
        <f t="shared" si="32"/>
        <v>4.5</v>
      </c>
      <c r="AM358" s="47">
        <f t="shared" si="35"/>
        <v>4.5097184013377198</v>
      </c>
      <c r="AN358" s="47">
        <f>SUM(AI358*'6. Look Up Tables'!$M$7*'6. Look Up Tables'!$M$8*AM358)</f>
        <v>44.203218382132022</v>
      </c>
      <c r="AO358" s="46"/>
    </row>
    <row r="359" spans="1:41" x14ac:dyDescent="0.25">
      <c r="A359" s="14"/>
      <c r="B359" s="4" t="s">
        <v>236</v>
      </c>
      <c r="C359" s="15"/>
      <c r="D359" s="43" t="s">
        <v>602</v>
      </c>
      <c r="E359" s="44"/>
      <c r="F359" s="43" t="s">
        <v>122</v>
      </c>
      <c r="G359" s="51" t="s">
        <v>114</v>
      </c>
      <c r="H359" s="51" t="s">
        <v>114</v>
      </c>
      <c r="I359" s="51" t="s">
        <v>122</v>
      </c>
      <c r="J359" s="51" t="s">
        <v>114</v>
      </c>
      <c r="K359" s="51" t="s">
        <v>114</v>
      </c>
      <c r="L359" s="44"/>
      <c r="M359" s="43" t="s">
        <v>256</v>
      </c>
      <c r="N359" s="43" t="s">
        <v>248</v>
      </c>
      <c r="O359" s="43" t="s">
        <v>240</v>
      </c>
      <c r="P359" s="44"/>
      <c r="Q359" s="43" t="s">
        <v>264</v>
      </c>
      <c r="R359" s="43" t="s">
        <v>242</v>
      </c>
      <c r="S359" s="43" t="s">
        <v>265</v>
      </c>
      <c r="T359" s="15"/>
      <c r="U359" s="43" t="s">
        <v>253</v>
      </c>
      <c r="V359" s="43" t="s">
        <v>266</v>
      </c>
      <c r="W359" s="43" t="s">
        <v>262</v>
      </c>
      <c r="X359" s="44"/>
      <c r="Y359" s="49">
        <v>1</v>
      </c>
      <c r="Z359" s="49">
        <v>3</v>
      </c>
      <c r="AA359" s="46"/>
      <c r="AB359" s="47">
        <f t="shared" si="30"/>
        <v>2</v>
      </c>
      <c r="AC359" s="47">
        <f>AI359*(AM359*'6. Look Up Tables'!$M$10)</f>
        <v>10.90390384936364</v>
      </c>
      <c r="AD359" s="48"/>
      <c r="AE359" s="47">
        <f>SUM(AN359/VLOOKUP($AE$3,AWHC,2,FALSE)*'6. Look Up Tables'!$M$9*0.001)</f>
        <v>5.002967648531552</v>
      </c>
      <c r="AF359" s="48"/>
      <c r="AG359" s="50">
        <v>6</v>
      </c>
      <c r="AH359" s="50">
        <v>4</v>
      </c>
      <c r="AI359" s="47">
        <f t="shared" si="33"/>
        <v>12.566370614359172</v>
      </c>
      <c r="AJ359" s="47">
        <f t="shared" si="31"/>
        <v>52.490370729020107</v>
      </c>
      <c r="AK359" s="47">
        <f t="shared" si="34"/>
        <v>4.1770509831248424</v>
      </c>
      <c r="AL359" s="47">
        <f t="shared" si="32"/>
        <v>4.5</v>
      </c>
      <c r="AM359" s="47">
        <f t="shared" si="35"/>
        <v>4.3385254915624216</v>
      </c>
      <c r="AN359" s="47">
        <f>SUM(AI359*'6. Look Up Tables'!$M$7*'6. Look Up Tables'!$M$8*AM359)</f>
        <v>42.525225012518199</v>
      </c>
      <c r="AO359" s="46"/>
    </row>
    <row r="360" spans="1:41" x14ac:dyDescent="0.25">
      <c r="A360" s="14"/>
      <c r="B360" s="4" t="s">
        <v>270</v>
      </c>
      <c r="C360" s="15"/>
      <c r="D360" s="43" t="s">
        <v>603</v>
      </c>
      <c r="E360" s="44"/>
      <c r="F360" s="43" t="s">
        <v>122</v>
      </c>
      <c r="G360" s="51" t="s">
        <v>114</v>
      </c>
      <c r="H360" s="51" t="s">
        <v>114</v>
      </c>
      <c r="I360" s="51" t="s">
        <v>114</v>
      </c>
      <c r="J360" s="51" t="s">
        <v>114</v>
      </c>
      <c r="K360" s="51" t="s">
        <v>114</v>
      </c>
      <c r="L360" s="44"/>
      <c r="M360" s="43" t="s">
        <v>256</v>
      </c>
      <c r="N360" s="43" t="s">
        <v>248</v>
      </c>
      <c r="O360" s="43" t="s">
        <v>240</v>
      </c>
      <c r="P360" s="44"/>
      <c r="Q360" s="43" t="s">
        <v>264</v>
      </c>
      <c r="R360" s="43" t="s">
        <v>242</v>
      </c>
      <c r="S360" s="43" t="s">
        <v>265</v>
      </c>
      <c r="T360" s="15"/>
      <c r="U360" s="43" t="s">
        <v>250</v>
      </c>
      <c r="V360" s="43" t="s">
        <v>266</v>
      </c>
      <c r="W360" s="43" t="s">
        <v>262</v>
      </c>
      <c r="X360" s="44"/>
      <c r="Y360" s="49">
        <v>2</v>
      </c>
      <c r="Z360" s="49">
        <v>4</v>
      </c>
      <c r="AA360" s="46"/>
      <c r="AB360" s="47">
        <f t="shared" si="30"/>
        <v>2.5</v>
      </c>
      <c r="AC360" s="47">
        <f>AI360*(AM360*'6. Look Up Tables'!$M$10)</f>
        <v>17.846716823950455</v>
      </c>
      <c r="AD360" s="48"/>
      <c r="AE360" s="47">
        <f>SUM(AN360/VLOOKUP($AE$3,AWHC,2,FALSE)*'6. Look Up Tables'!$M$9*0.001)</f>
        <v>8.1884936015772656</v>
      </c>
      <c r="AF360" s="48"/>
      <c r="AG360" s="50">
        <v>9</v>
      </c>
      <c r="AH360" s="50">
        <v>5</v>
      </c>
      <c r="AI360" s="47">
        <f t="shared" si="33"/>
        <v>19.634954084936208</v>
      </c>
      <c r="AJ360" s="47">
        <f t="shared" si="31"/>
        <v>90.109874857291601</v>
      </c>
      <c r="AK360" s="47">
        <f t="shared" si="34"/>
        <v>4.5892582415776175</v>
      </c>
      <c r="AL360" s="47">
        <f t="shared" si="32"/>
        <v>4.5</v>
      </c>
      <c r="AM360" s="47">
        <f t="shared" si="35"/>
        <v>4.5446291207888088</v>
      </c>
      <c r="AN360" s="47">
        <f>SUM(AI360*'6. Look Up Tables'!$M$7*'6. Look Up Tables'!$M$8*AM360)</f>
        <v>69.602195613406764</v>
      </c>
      <c r="AO360" s="46"/>
    </row>
    <row r="361" spans="1:41" x14ac:dyDescent="0.25">
      <c r="A361" s="14"/>
      <c r="B361" s="4" t="s">
        <v>236</v>
      </c>
      <c r="C361" s="15"/>
      <c r="D361" s="43" t="s">
        <v>604</v>
      </c>
      <c r="E361" s="44"/>
      <c r="F361" s="43" t="s">
        <v>122</v>
      </c>
      <c r="G361" s="51" t="s">
        <v>122</v>
      </c>
      <c r="H361" s="51" t="s">
        <v>114</v>
      </c>
      <c r="I361" s="51" t="s">
        <v>122</v>
      </c>
      <c r="J361" s="51" t="s">
        <v>122</v>
      </c>
      <c r="K361" s="51" t="s">
        <v>122</v>
      </c>
      <c r="L361" s="44"/>
      <c r="M361" s="43" t="s">
        <v>256</v>
      </c>
      <c r="N361" s="43" t="s">
        <v>239</v>
      </c>
      <c r="O361" s="43" t="s">
        <v>240</v>
      </c>
      <c r="P361" s="44"/>
      <c r="Q361" s="43" t="s">
        <v>264</v>
      </c>
      <c r="R361" s="43" t="s">
        <v>249</v>
      </c>
      <c r="S361" s="43" t="s">
        <v>265</v>
      </c>
      <c r="T361" s="15"/>
      <c r="U361" s="43" t="s">
        <v>260</v>
      </c>
      <c r="V361" s="43" t="s">
        <v>266</v>
      </c>
      <c r="W361" s="43" t="s">
        <v>262</v>
      </c>
      <c r="X361" s="44"/>
      <c r="Y361" s="49">
        <v>1</v>
      </c>
      <c r="Z361" s="49">
        <v>3</v>
      </c>
      <c r="AA361" s="46"/>
      <c r="AB361" s="47">
        <f t="shared" si="30"/>
        <v>2</v>
      </c>
      <c r="AC361" s="47">
        <f>AI361*(AM361*'6. Look Up Tables'!$M$10)</f>
        <v>10.90390384936364</v>
      </c>
      <c r="AD361" s="48"/>
      <c r="AE361" s="47">
        <f>SUM(AN361/VLOOKUP($AE$3,AWHC,2,FALSE)*'6. Look Up Tables'!$M$9*0.001)</f>
        <v>5.002967648531552</v>
      </c>
      <c r="AF361" s="48"/>
      <c r="AG361" s="50">
        <v>6</v>
      </c>
      <c r="AH361" s="50">
        <v>4</v>
      </c>
      <c r="AI361" s="47">
        <f t="shared" si="33"/>
        <v>12.566370614359172</v>
      </c>
      <c r="AJ361" s="47">
        <f t="shared" si="31"/>
        <v>52.490370729020107</v>
      </c>
      <c r="AK361" s="47">
        <f t="shared" si="34"/>
        <v>4.1770509831248424</v>
      </c>
      <c r="AL361" s="47">
        <f t="shared" si="32"/>
        <v>4.5</v>
      </c>
      <c r="AM361" s="47">
        <f t="shared" si="35"/>
        <v>4.3385254915624216</v>
      </c>
      <c r="AN361" s="47">
        <f>SUM(AI361*'6. Look Up Tables'!$M$7*'6. Look Up Tables'!$M$8*AM361)</f>
        <v>42.525225012518199</v>
      </c>
      <c r="AO361" s="46"/>
    </row>
    <row r="362" spans="1:41" x14ac:dyDescent="0.25">
      <c r="A362" s="14"/>
      <c r="B362" s="4" t="s">
        <v>268</v>
      </c>
      <c r="C362" s="15"/>
      <c r="D362" s="43" t="s">
        <v>605</v>
      </c>
      <c r="E362" s="44"/>
      <c r="F362" s="43" t="s">
        <v>122</v>
      </c>
      <c r="G362" s="51" t="s">
        <v>122</v>
      </c>
      <c r="H362" s="51" t="s">
        <v>114</v>
      </c>
      <c r="I362" s="51" t="s">
        <v>122</v>
      </c>
      <c r="J362" s="51" t="s">
        <v>122</v>
      </c>
      <c r="K362" s="51" t="s">
        <v>122</v>
      </c>
      <c r="L362" s="44"/>
      <c r="M362" s="43" t="s">
        <v>256</v>
      </c>
      <c r="N362" s="43" t="s">
        <v>239</v>
      </c>
      <c r="O362" s="43" t="s">
        <v>240</v>
      </c>
      <c r="P362" s="44"/>
      <c r="Q362" s="43" t="s">
        <v>264</v>
      </c>
      <c r="R362" s="43" t="s">
        <v>249</v>
      </c>
      <c r="S362" s="43" t="s">
        <v>265</v>
      </c>
      <c r="T362" s="15"/>
      <c r="U362" s="43" t="s">
        <v>260</v>
      </c>
      <c r="V362" s="43" t="s">
        <v>266</v>
      </c>
      <c r="W362" s="43" t="s">
        <v>262</v>
      </c>
      <c r="X362" s="44"/>
      <c r="Y362" s="49">
        <v>1</v>
      </c>
      <c r="Z362" s="49">
        <v>3</v>
      </c>
      <c r="AA362" s="46"/>
      <c r="AB362" s="47">
        <f t="shared" si="30"/>
        <v>2</v>
      </c>
      <c r="AC362" s="47">
        <f>AI362*(AM362*'6. Look Up Tables'!$M$10)</f>
        <v>10.90390384936364</v>
      </c>
      <c r="AD362" s="48"/>
      <c r="AE362" s="47">
        <f>SUM(AN362/VLOOKUP($AE$3,AWHC,2,FALSE)*'6. Look Up Tables'!$M$9*0.001)</f>
        <v>5.002967648531552</v>
      </c>
      <c r="AF362" s="48"/>
      <c r="AG362" s="50">
        <v>6</v>
      </c>
      <c r="AH362" s="50">
        <v>4</v>
      </c>
      <c r="AI362" s="47">
        <f t="shared" si="33"/>
        <v>12.566370614359172</v>
      </c>
      <c r="AJ362" s="47">
        <f t="shared" si="31"/>
        <v>52.490370729020107</v>
      </c>
      <c r="AK362" s="47">
        <f t="shared" si="34"/>
        <v>4.1770509831248424</v>
      </c>
      <c r="AL362" s="47">
        <f t="shared" si="32"/>
        <v>4.5</v>
      </c>
      <c r="AM362" s="47">
        <f t="shared" si="35"/>
        <v>4.3385254915624216</v>
      </c>
      <c r="AN362" s="47">
        <f>SUM(AI362*'6. Look Up Tables'!$M$7*'6. Look Up Tables'!$M$8*AM362)</f>
        <v>42.525225012518199</v>
      </c>
      <c r="AO362" s="46"/>
    </row>
    <row r="363" spans="1:41" x14ac:dyDescent="0.25">
      <c r="A363" s="14"/>
      <c r="B363" s="4" t="s">
        <v>236</v>
      </c>
      <c r="C363" s="15"/>
      <c r="D363" s="43" t="s">
        <v>606</v>
      </c>
      <c r="E363" s="55"/>
      <c r="F363" s="43" t="s">
        <v>122</v>
      </c>
      <c r="G363" s="51" t="s">
        <v>122</v>
      </c>
      <c r="H363" s="51" t="s">
        <v>114</v>
      </c>
      <c r="I363" s="51" t="s">
        <v>122</v>
      </c>
      <c r="J363" s="51" t="s">
        <v>114</v>
      </c>
      <c r="K363" s="51" t="s">
        <v>114</v>
      </c>
      <c r="L363" s="55"/>
      <c r="M363" s="43" t="s">
        <v>256</v>
      </c>
      <c r="N363" s="43" t="s">
        <v>239</v>
      </c>
      <c r="O363" s="43" t="s">
        <v>240</v>
      </c>
      <c r="P363" s="55"/>
      <c r="Q363" s="43" t="s">
        <v>264</v>
      </c>
      <c r="R363" s="43" t="s">
        <v>242</v>
      </c>
      <c r="S363" s="43" t="s">
        <v>265</v>
      </c>
      <c r="T363" s="56"/>
      <c r="U363" s="43" t="s">
        <v>260</v>
      </c>
      <c r="V363" s="43" t="s">
        <v>266</v>
      </c>
      <c r="W363" s="43" t="s">
        <v>262</v>
      </c>
      <c r="X363" s="55"/>
      <c r="Y363" s="49">
        <v>1</v>
      </c>
      <c r="Z363" s="49">
        <v>3</v>
      </c>
      <c r="AA363" s="46"/>
      <c r="AB363" s="47">
        <f t="shared" si="30"/>
        <v>2</v>
      </c>
      <c r="AC363" s="47">
        <f>AI363*(AM363*'6. Look Up Tables'!$M$10)</f>
        <v>10.90390384936364</v>
      </c>
      <c r="AD363" s="48"/>
      <c r="AE363" s="47">
        <f>SUM(AN363/VLOOKUP($AE$3,AWHC,2,FALSE)*'6. Look Up Tables'!$M$9*0.001)</f>
        <v>5.002967648531552</v>
      </c>
      <c r="AF363" s="48"/>
      <c r="AG363" s="50">
        <v>6</v>
      </c>
      <c r="AH363" s="50">
        <v>4</v>
      </c>
      <c r="AI363" s="47">
        <f t="shared" si="33"/>
        <v>12.566370614359172</v>
      </c>
      <c r="AJ363" s="47">
        <f t="shared" si="31"/>
        <v>52.490370729020107</v>
      </c>
      <c r="AK363" s="47">
        <f t="shared" si="34"/>
        <v>4.1770509831248424</v>
      </c>
      <c r="AL363" s="47">
        <f t="shared" si="32"/>
        <v>4.5</v>
      </c>
      <c r="AM363" s="47">
        <f t="shared" si="35"/>
        <v>4.3385254915624216</v>
      </c>
      <c r="AN363" s="47">
        <f>SUM(AI363*'6. Look Up Tables'!$M$7*'6. Look Up Tables'!$M$8*AM363)</f>
        <v>42.525225012518199</v>
      </c>
      <c r="AO363" s="46"/>
    </row>
    <row r="364" spans="1:41" x14ac:dyDescent="0.25">
      <c r="A364" s="14"/>
      <c r="B364" s="4" t="s">
        <v>236</v>
      </c>
      <c r="C364" s="15"/>
      <c r="D364" s="43" t="s">
        <v>607</v>
      </c>
      <c r="E364" s="44"/>
      <c r="F364" s="43" t="s">
        <v>122</v>
      </c>
      <c r="G364" s="51" t="s">
        <v>122</v>
      </c>
      <c r="H364" s="51" t="s">
        <v>114</v>
      </c>
      <c r="I364" s="51" t="s">
        <v>114</v>
      </c>
      <c r="J364" s="51" t="s">
        <v>122</v>
      </c>
      <c r="K364" s="51" t="s">
        <v>122</v>
      </c>
      <c r="L364" s="44"/>
      <c r="M364" s="43" t="s">
        <v>256</v>
      </c>
      <c r="N364" s="43" t="s">
        <v>238</v>
      </c>
      <c r="O364" s="43" t="s">
        <v>240</v>
      </c>
      <c r="P364" s="44"/>
      <c r="Q364" s="43" t="s">
        <v>264</v>
      </c>
      <c r="R364" s="43" t="s">
        <v>249</v>
      </c>
      <c r="S364" s="43" t="s">
        <v>265</v>
      </c>
      <c r="T364" s="15"/>
      <c r="U364" s="43" t="s">
        <v>250</v>
      </c>
      <c r="V364" s="43" t="s">
        <v>266</v>
      </c>
      <c r="W364" s="43" t="s">
        <v>262</v>
      </c>
      <c r="X364" s="44"/>
      <c r="Y364" s="49">
        <v>1</v>
      </c>
      <c r="Z364" s="49">
        <v>3</v>
      </c>
      <c r="AA364" s="46"/>
      <c r="AB364" s="47">
        <f t="shared" si="30"/>
        <v>2.5</v>
      </c>
      <c r="AC364" s="47">
        <f>AI364*(AM364*'6. Look Up Tables'!$M$10)</f>
        <v>17.30321865292089</v>
      </c>
      <c r="AD364" s="48"/>
      <c r="AE364" s="47">
        <f>SUM(AN364/VLOOKUP($AE$3,AWHC,2,FALSE)*'6. Look Up Tables'!$M$9*0.001)</f>
        <v>7.9391238525166417</v>
      </c>
      <c r="AF364" s="48"/>
      <c r="AG364" s="50">
        <v>8</v>
      </c>
      <c r="AH364" s="50">
        <v>5</v>
      </c>
      <c r="AI364" s="47">
        <f t="shared" si="33"/>
        <v>19.634954084936208</v>
      </c>
      <c r="AJ364" s="47">
        <f t="shared" si="31"/>
        <v>84.674893146995927</v>
      </c>
      <c r="AK364" s="47">
        <f t="shared" si="34"/>
        <v>4.312456896039186</v>
      </c>
      <c r="AL364" s="47">
        <f t="shared" si="32"/>
        <v>4.5</v>
      </c>
      <c r="AM364" s="47">
        <f t="shared" si="35"/>
        <v>4.4062284480195935</v>
      </c>
      <c r="AN364" s="47">
        <f>SUM(AI364*'6. Look Up Tables'!$M$7*'6. Look Up Tables'!$M$8*AM364)</f>
        <v>67.482552746391463</v>
      </c>
      <c r="AO364" s="46"/>
    </row>
    <row r="365" spans="1:41" x14ac:dyDescent="0.25">
      <c r="A365" s="14"/>
      <c r="B365" s="4" t="s">
        <v>236</v>
      </c>
      <c r="C365" s="15"/>
      <c r="D365" s="43" t="s">
        <v>608</v>
      </c>
      <c r="E365" s="44"/>
      <c r="F365" s="43" t="s">
        <v>122</v>
      </c>
      <c r="G365" s="51" t="s">
        <v>114</v>
      </c>
      <c r="H365" s="51" t="s">
        <v>114</v>
      </c>
      <c r="I365" s="51" t="s">
        <v>122</v>
      </c>
      <c r="J365" s="51" t="s">
        <v>114</v>
      </c>
      <c r="K365" s="51" t="s">
        <v>114</v>
      </c>
      <c r="L365" s="44"/>
      <c r="M365" s="43" t="s">
        <v>239</v>
      </c>
      <c r="N365" s="43" t="s">
        <v>248</v>
      </c>
      <c r="O365" s="43" t="s">
        <v>240</v>
      </c>
      <c r="P365" s="44"/>
      <c r="Q365" s="43" t="s">
        <v>264</v>
      </c>
      <c r="R365" s="43" t="s">
        <v>242</v>
      </c>
      <c r="S365" s="43" t="s">
        <v>265</v>
      </c>
      <c r="T365" s="15"/>
      <c r="U365" s="43" t="s">
        <v>260</v>
      </c>
      <c r="V365" s="43" t="s">
        <v>266</v>
      </c>
      <c r="W365" s="43" t="s">
        <v>262</v>
      </c>
      <c r="X365" s="44"/>
      <c r="Y365" s="49">
        <v>1</v>
      </c>
      <c r="Z365" s="49">
        <v>3</v>
      </c>
      <c r="AA365" s="46"/>
      <c r="AB365" s="47">
        <f t="shared" si="30"/>
        <v>2.5</v>
      </c>
      <c r="AC365" s="47">
        <f>AI365*(AM365*'6. Look Up Tables'!$M$10)</f>
        <v>17.30321865292089</v>
      </c>
      <c r="AD365" s="48"/>
      <c r="AE365" s="47">
        <f>SUM(AN365/VLOOKUP($AE$3,AWHC,2,FALSE)*'6. Look Up Tables'!$M$9*0.001)</f>
        <v>7.9391238525166417</v>
      </c>
      <c r="AF365" s="48"/>
      <c r="AG365" s="50">
        <v>8</v>
      </c>
      <c r="AH365" s="50">
        <v>5</v>
      </c>
      <c r="AI365" s="47">
        <f t="shared" si="33"/>
        <v>19.634954084936208</v>
      </c>
      <c r="AJ365" s="47">
        <f t="shared" si="31"/>
        <v>84.674893146995927</v>
      </c>
      <c r="AK365" s="47">
        <f t="shared" si="34"/>
        <v>4.312456896039186</v>
      </c>
      <c r="AL365" s="47">
        <f t="shared" si="32"/>
        <v>4.5</v>
      </c>
      <c r="AM365" s="47">
        <f t="shared" si="35"/>
        <v>4.4062284480195935</v>
      </c>
      <c r="AN365" s="47">
        <f>SUM(AI365*'6. Look Up Tables'!$M$7*'6. Look Up Tables'!$M$8*AM365)</f>
        <v>67.482552746391463</v>
      </c>
      <c r="AO365" s="46"/>
    </row>
    <row r="366" spans="1:41" x14ac:dyDescent="0.25">
      <c r="A366" s="14"/>
      <c r="B366" s="4" t="s">
        <v>236</v>
      </c>
      <c r="C366" s="15"/>
      <c r="D366" s="43" t="s">
        <v>609</v>
      </c>
      <c r="E366" s="44"/>
      <c r="F366" s="43" t="s">
        <v>122</v>
      </c>
      <c r="G366" s="51" t="s">
        <v>122</v>
      </c>
      <c r="H366" s="51" t="s">
        <v>114</v>
      </c>
      <c r="I366" s="51" t="s">
        <v>122</v>
      </c>
      <c r="J366" s="51" t="s">
        <v>114</v>
      </c>
      <c r="K366" s="51" t="s">
        <v>114</v>
      </c>
      <c r="L366" s="44"/>
      <c r="M366" s="43" t="s">
        <v>256</v>
      </c>
      <c r="N366" s="43" t="s">
        <v>239</v>
      </c>
      <c r="O366" s="43" t="s">
        <v>240</v>
      </c>
      <c r="P366" s="44"/>
      <c r="Q366" s="43" t="s">
        <v>264</v>
      </c>
      <c r="R366" s="43" t="s">
        <v>249</v>
      </c>
      <c r="S366" s="43" t="s">
        <v>265</v>
      </c>
      <c r="T366" s="15"/>
      <c r="U366" s="43" t="s">
        <v>260</v>
      </c>
      <c r="V366" s="43" t="s">
        <v>266</v>
      </c>
      <c r="W366" s="43" t="s">
        <v>262</v>
      </c>
      <c r="X366" s="44"/>
      <c r="Y366" s="49">
        <v>1</v>
      </c>
      <c r="Z366" s="49">
        <v>3</v>
      </c>
      <c r="AA366" s="46"/>
      <c r="AB366" s="47">
        <f t="shared" si="30"/>
        <v>2.5</v>
      </c>
      <c r="AC366" s="47">
        <f>AI366*(AM366*'6. Look Up Tables'!$M$10)</f>
        <v>16.776781235861822</v>
      </c>
      <c r="AD366" s="48"/>
      <c r="AE366" s="47">
        <f>SUM(AN366/VLOOKUP($AE$3,AWHC,2,FALSE)*'6. Look Up Tables'!$M$9*0.001)</f>
        <v>7.6975819788071878</v>
      </c>
      <c r="AF366" s="48"/>
      <c r="AG366" s="50">
        <v>7</v>
      </c>
      <c r="AH366" s="50">
        <v>5</v>
      </c>
      <c r="AI366" s="47">
        <f t="shared" si="33"/>
        <v>19.634954084936208</v>
      </c>
      <c r="AJ366" s="47">
        <f t="shared" si="31"/>
        <v>79.410518976405271</v>
      </c>
      <c r="AK366" s="47">
        <f t="shared" si="34"/>
        <v>4.0443445211480498</v>
      </c>
      <c r="AL366" s="47">
        <f t="shared" si="32"/>
        <v>4.5</v>
      </c>
      <c r="AM366" s="47">
        <f t="shared" si="35"/>
        <v>4.2721722605740249</v>
      </c>
      <c r="AN366" s="47">
        <f>SUM(AI366*'6. Look Up Tables'!$M$7*'6. Look Up Tables'!$M$8*AM366)</f>
        <v>65.429446819861099</v>
      </c>
      <c r="AO366" s="46"/>
    </row>
    <row r="367" spans="1:41" x14ac:dyDescent="0.25">
      <c r="A367" s="14"/>
      <c r="B367" s="4" t="s">
        <v>236</v>
      </c>
      <c r="C367" s="15"/>
      <c r="D367" s="43" t="s">
        <v>610</v>
      </c>
      <c r="E367" s="44"/>
      <c r="F367" s="43" t="s">
        <v>122</v>
      </c>
      <c r="G367" s="51" t="s">
        <v>122</v>
      </c>
      <c r="H367" s="51" t="s">
        <v>114</v>
      </c>
      <c r="I367" s="51" t="s">
        <v>114</v>
      </c>
      <c r="J367" s="51" t="s">
        <v>122</v>
      </c>
      <c r="K367" s="51" t="s">
        <v>114</v>
      </c>
      <c r="L367" s="44"/>
      <c r="M367" s="43" t="s">
        <v>256</v>
      </c>
      <c r="N367" s="43" t="s">
        <v>238</v>
      </c>
      <c r="O367" s="43" t="s">
        <v>240</v>
      </c>
      <c r="P367" s="44"/>
      <c r="Q367" s="43" t="s">
        <v>264</v>
      </c>
      <c r="R367" s="43" t="s">
        <v>249</v>
      </c>
      <c r="S367" s="43" t="s">
        <v>265</v>
      </c>
      <c r="T367" s="15"/>
      <c r="U367" s="43" t="s">
        <v>250</v>
      </c>
      <c r="V367" s="43" t="s">
        <v>266</v>
      </c>
      <c r="W367" s="43" t="s">
        <v>262</v>
      </c>
      <c r="X367" s="44"/>
      <c r="Y367" s="49">
        <v>4</v>
      </c>
      <c r="Z367" s="49">
        <v>4</v>
      </c>
      <c r="AA367" s="46"/>
      <c r="AB367" s="47">
        <f t="shared" si="30"/>
        <v>2.5</v>
      </c>
      <c r="AC367" s="47">
        <f>AI367*(AM367*'6. Look Up Tables'!$M$10)</f>
        <v>17.30321865292089</v>
      </c>
      <c r="AD367" s="48"/>
      <c r="AE367" s="47">
        <f>SUM(AN367/VLOOKUP($AE$3,AWHC,2,FALSE)*'6. Look Up Tables'!$M$9*0.001)</f>
        <v>7.9391238525166417</v>
      </c>
      <c r="AF367" s="48"/>
      <c r="AG367" s="50">
        <v>8</v>
      </c>
      <c r="AH367" s="50">
        <v>5</v>
      </c>
      <c r="AI367" s="47">
        <f t="shared" si="33"/>
        <v>19.634954084936208</v>
      </c>
      <c r="AJ367" s="47">
        <f t="shared" si="31"/>
        <v>84.674893146995927</v>
      </c>
      <c r="AK367" s="47">
        <f t="shared" si="34"/>
        <v>4.312456896039186</v>
      </c>
      <c r="AL367" s="47">
        <f t="shared" si="32"/>
        <v>4.5</v>
      </c>
      <c r="AM367" s="47">
        <f t="shared" si="35"/>
        <v>4.4062284480195935</v>
      </c>
      <c r="AN367" s="47">
        <f>SUM(AI367*'6. Look Up Tables'!$M$7*'6. Look Up Tables'!$M$8*AM367)</f>
        <v>67.482552746391463</v>
      </c>
      <c r="AO367" s="46"/>
    </row>
    <row r="368" spans="1:41" x14ac:dyDescent="0.25">
      <c r="A368" s="14"/>
      <c r="B368" s="4" t="s">
        <v>236</v>
      </c>
      <c r="C368" s="15"/>
      <c r="D368" s="43" t="s">
        <v>611</v>
      </c>
      <c r="E368" s="44"/>
      <c r="F368" s="43" t="s">
        <v>122</v>
      </c>
      <c r="G368" s="51" t="s">
        <v>114</v>
      </c>
      <c r="H368" s="51" t="s">
        <v>114</v>
      </c>
      <c r="I368" s="51" t="s">
        <v>122</v>
      </c>
      <c r="J368" s="51" t="s">
        <v>114</v>
      </c>
      <c r="K368" s="51" t="s">
        <v>114</v>
      </c>
      <c r="L368" s="44"/>
      <c r="M368" s="43" t="s">
        <v>256</v>
      </c>
      <c r="N368" s="43" t="s">
        <v>248</v>
      </c>
      <c r="O368" s="43" t="s">
        <v>248</v>
      </c>
      <c r="P368" s="44"/>
      <c r="Q368" s="43" t="s">
        <v>241</v>
      </c>
      <c r="R368" s="43" t="s">
        <v>249</v>
      </c>
      <c r="S368" s="43" t="s">
        <v>265</v>
      </c>
      <c r="T368" s="15"/>
      <c r="U368" s="43" t="s">
        <v>253</v>
      </c>
      <c r="V368" s="43" t="s">
        <v>266</v>
      </c>
      <c r="W368" s="43" t="s">
        <v>262</v>
      </c>
      <c r="X368" s="44"/>
      <c r="Y368" s="49">
        <v>1</v>
      </c>
      <c r="Z368" s="49">
        <v>3</v>
      </c>
      <c r="AA368" s="46"/>
      <c r="AB368" s="47">
        <f t="shared" si="30"/>
        <v>1</v>
      </c>
      <c r="AC368" s="47">
        <f>AI368*(AM368*'6. Look Up Tables'!$M$10)</f>
        <v>2.944208977447563</v>
      </c>
      <c r="AD368" s="48"/>
      <c r="AE368" s="47">
        <f>SUM(AN368/VLOOKUP($AE$3,AWHC,2,FALSE)*'6. Look Up Tables'!$M$9*0.001)</f>
        <v>1.3508723543582937</v>
      </c>
      <c r="AF368" s="48"/>
      <c r="AG368" s="50">
        <v>4</v>
      </c>
      <c r="AH368" s="50">
        <v>2</v>
      </c>
      <c r="AI368" s="47">
        <f t="shared" si="33"/>
        <v>3.1415926535897931</v>
      </c>
      <c r="AJ368" s="47">
        <f t="shared" si="31"/>
        <v>15.304922833321559</v>
      </c>
      <c r="AK368" s="47">
        <f t="shared" si="34"/>
        <v>4.8717082451262845</v>
      </c>
      <c r="AL368" s="47">
        <f t="shared" si="32"/>
        <v>4.5</v>
      </c>
      <c r="AM368" s="47">
        <f t="shared" si="35"/>
        <v>4.6858541225631427</v>
      </c>
      <c r="AN368" s="47">
        <f>SUM(AI368*'6. Look Up Tables'!$M$7*'6. Look Up Tables'!$M$8*AM368)</f>
        <v>11.482415012045497</v>
      </c>
      <c r="AO368" s="46"/>
    </row>
    <row r="369" spans="1:41" x14ac:dyDescent="0.25">
      <c r="A369" s="14"/>
      <c r="B369" s="4" t="s">
        <v>236</v>
      </c>
      <c r="C369" s="15"/>
      <c r="D369" s="43" t="s">
        <v>612</v>
      </c>
      <c r="E369" s="44"/>
      <c r="F369" s="43" t="s">
        <v>122</v>
      </c>
      <c r="G369" s="51" t="s">
        <v>114</v>
      </c>
      <c r="H369" s="51" t="s">
        <v>114</v>
      </c>
      <c r="I369" s="51" t="s">
        <v>122</v>
      </c>
      <c r="J369" s="51" t="s">
        <v>114</v>
      </c>
      <c r="K369" s="51" t="s">
        <v>114</v>
      </c>
      <c r="L369" s="44"/>
      <c r="M369" s="43" t="s">
        <v>256</v>
      </c>
      <c r="N369" s="43" t="s">
        <v>248</v>
      </c>
      <c r="O369" s="43" t="s">
        <v>240</v>
      </c>
      <c r="P369" s="44"/>
      <c r="Q369" s="43" t="s">
        <v>264</v>
      </c>
      <c r="R369" s="43" t="s">
        <v>242</v>
      </c>
      <c r="S369" s="43" t="s">
        <v>265</v>
      </c>
      <c r="T369" s="15"/>
      <c r="U369" s="43" t="s">
        <v>260</v>
      </c>
      <c r="V369" s="43" t="s">
        <v>266</v>
      </c>
      <c r="W369" s="43" t="s">
        <v>262</v>
      </c>
      <c r="X369" s="44"/>
      <c r="Y369" s="49">
        <v>1</v>
      </c>
      <c r="Z369" s="49">
        <v>3</v>
      </c>
      <c r="AA369" s="46"/>
      <c r="AB369" s="47">
        <f t="shared" si="30"/>
        <v>2</v>
      </c>
      <c r="AC369" s="47">
        <f>AI369*(AM369*'6. Look Up Tables'!$M$10)</f>
        <v>11.334158559521031</v>
      </c>
      <c r="AD369" s="48"/>
      <c r="AE369" s="47">
        <f>SUM(AN369/VLOOKUP($AE$3,AWHC,2,FALSE)*'6. Look Up Tables'!$M$9*0.001)</f>
        <v>5.2003786331920026</v>
      </c>
      <c r="AF369" s="48"/>
      <c r="AG369" s="50">
        <v>7</v>
      </c>
      <c r="AH369" s="50">
        <v>4</v>
      </c>
      <c r="AI369" s="47">
        <f t="shared" si="33"/>
        <v>12.566370614359172</v>
      </c>
      <c r="AJ369" s="47">
        <f t="shared" si="31"/>
        <v>56.792917830594007</v>
      </c>
      <c r="AK369" s="47">
        <f t="shared" si="34"/>
        <v>4.5194368026754388</v>
      </c>
      <c r="AL369" s="47">
        <f t="shared" si="32"/>
        <v>4.5</v>
      </c>
      <c r="AM369" s="47">
        <f t="shared" si="35"/>
        <v>4.5097184013377198</v>
      </c>
      <c r="AN369" s="47">
        <f>SUM(AI369*'6. Look Up Tables'!$M$7*'6. Look Up Tables'!$M$8*AM369)</f>
        <v>44.203218382132022</v>
      </c>
      <c r="AO369" s="46"/>
    </row>
    <row r="370" spans="1:41" x14ac:dyDescent="0.25">
      <c r="A370" s="14"/>
      <c r="B370" s="4" t="s">
        <v>236</v>
      </c>
      <c r="C370" s="15"/>
      <c r="D370" s="43" t="s">
        <v>613</v>
      </c>
      <c r="E370" s="44"/>
      <c r="F370" s="43" t="s">
        <v>122</v>
      </c>
      <c r="G370" s="51" t="s">
        <v>122</v>
      </c>
      <c r="H370" s="51" t="s">
        <v>114</v>
      </c>
      <c r="I370" s="51" t="s">
        <v>122</v>
      </c>
      <c r="J370" s="51" t="s">
        <v>114</v>
      </c>
      <c r="K370" s="51" t="s">
        <v>114</v>
      </c>
      <c r="L370" s="44"/>
      <c r="M370" s="43" t="s">
        <v>256</v>
      </c>
      <c r="N370" s="43" t="s">
        <v>238</v>
      </c>
      <c r="O370" s="43" t="s">
        <v>240</v>
      </c>
      <c r="P370" s="44"/>
      <c r="Q370" s="43" t="s">
        <v>264</v>
      </c>
      <c r="R370" s="43" t="s">
        <v>249</v>
      </c>
      <c r="S370" s="43" t="s">
        <v>265</v>
      </c>
      <c r="T370" s="15"/>
      <c r="U370" s="43" t="s">
        <v>260</v>
      </c>
      <c r="V370" s="43" t="s">
        <v>266</v>
      </c>
      <c r="W370" s="43" t="s">
        <v>262</v>
      </c>
      <c r="X370" s="44"/>
      <c r="Y370" s="49">
        <v>1</v>
      </c>
      <c r="Z370" s="49">
        <v>3</v>
      </c>
      <c r="AA370" s="46"/>
      <c r="AB370" s="47">
        <f t="shared" si="30"/>
        <v>2</v>
      </c>
      <c r="AC370" s="47">
        <f>AI370*(AM370*'6. Look Up Tables'!$M$10)</f>
        <v>10.90390384936364</v>
      </c>
      <c r="AD370" s="48"/>
      <c r="AE370" s="47">
        <f>SUM(AN370/VLOOKUP($AE$3,AWHC,2,FALSE)*'6. Look Up Tables'!$M$9*0.001)</f>
        <v>5.002967648531552</v>
      </c>
      <c r="AF370" s="48"/>
      <c r="AG370" s="50">
        <v>6</v>
      </c>
      <c r="AH370" s="50">
        <v>4</v>
      </c>
      <c r="AI370" s="47">
        <f t="shared" si="33"/>
        <v>12.566370614359172</v>
      </c>
      <c r="AJ370" s="47">
        <f t="shared" si="31"/>
        <v>52.490370729020107</v>
      </c>
      <c r="AK370" s="47">
        <f t="shared" si="34"/>
        <v>4.1770509831248424</v>
      </c>
      <c r="AL370" s="47">
        <f t="shared" si="32"/>
        <v>4.5</v>
      </c>
      <c r="AM370" s="47">
        <f t="shared" si="35"/>
        <v>4.3385254915624216</v>
      </c>
      <c r="AN370" s="47">
        <f>SUM(AI370*'6. Look Up Tables'!$M$7*'6. Look Up Tables'!$M$8*AM370)</f>
        <v>42.525225012518199</v>
      </c>
      <c r="AO370" s="46"/>
    </row>
    <row r="371" spans="1:41" x14ac:dyDescent="0.25">
      <c r="A371" s="14"/>
      <c r="B371" s="4" t="s">
        <v>236</v>
      </c>
      <c r="C371" s="15"/>
      <c r="D371" s="43" t="s">
        <v>614</v>
      </c>
      <c r="E371" s="44"/>
      <c r="F371" s="43" t="s">
        <v>122</v>
      </c>
      <c r="G371" s="51" t="s">
        <v>114</v>
      </c>
      <c r="H371" s="51" t="s">
        <v>114</v>
      </c>
      <c r="I371" s="51" t="s">
        <v>122</v>
      </c>
      <c r="J371" s="51" t="s">
        <v>114</v>
      </c>
      <c r="K371" s="51" t="s">
        <v>114</v>
      </c>
      <c r="L371" s="44"/>
      <c r="M371" s="43" t="s">
        <v>239</v>
      </c>
      <c r="N371" s="43" t="s">
        <v>240</v>
      </c>
      <c r="O371" s="43" t="s">
        <v>240</v>
      </c>
      <c r="P371" s="44"/>
      <c r="Q371" s="43" t="s">
        <v>241</v>
      </c>
      <c r="R371" s="43" t="s">
        <v>318</v>
      </c>
      <c r="S371" s="43" t="s">
        <v>265</v>
      </c>
      <c r="T371" s="15"/>
      <c r="U371" s="43" t="s">
        <v>260</v>
      </c>
      <c r="V371" s="43" t="s">
        <v>266</v>
      </c>
      <c r="W371" s="43" t="s">
        <v>262</v>
      </c>
      <c r="X371" s="44"/>
      <c r="Y371" s="49">
        <v>1</v>
      </c>
      <c r="Z371" s="49">
        <v>2</v>
      </c>
      <c r="AA371" s="46"/>
      <c r="AB371" s="47">
        <f t="shared" si="30"/>
        <v>2.5</v>
      </c>
      <c r="AC371" s="47">
        <f>AI371*(AM371*'6. Look Up Tables'!$M$10)</f>
        <v>16.776781235861822</v>
      </c>
      <c r="AD371" s="48"/>
      <c r="AE371" s="47">
        <f>SUM(AN371/VLOOKUP($AE$3,AWHC,2,FALSE)*'6. Look Up Tables'!$M$9*0.001)</f>
        <v>7.6975819788071878</v>
      </c>
      <c r="AF371" s="48"/>
      <c r="AG371" s="50">
        <v>7</v>
      </c>
      <c r="AH371" s="50">
        <v>5</v>
      </c>
      <c r="AI371" s="47">
        <f t="shared" si="33"/>
        <v>19.634954084936208</v>
      </c>
      <c r="AJ371" s="47">
        <f t="shared" si="31"/>
        <v>79.410518976405271</v>
      </c>
      <c r="AK371" s="47">
        <f t="shared" si="34"/>
        <v>4.0443445211480498</v>
      </c>
      <c r="AL371" s="47">
        <f t="shared" si="32"/>
        <v>4.5</v>
      </c>
      <c r="AM371" s="47">
        <f t="shared" si="35"/>
        <v>4.2721722605740249</v>
      </c>
      <c r="AN371" s="47">
        <f>SUM(AI371*'6. Look Up Tables'!$M$7*'6. Look Up Tables'!$M$8*AM371)</f>
        <v>65.429446819861099</v>
      </c>
      <c r="AO371" s="46"/>
    </row>
    <row r="372" spans="1:41" x14ac:dyDescent="0.25">
      <c r="A372" s="14"/>
      <c r="B372" s="4" t="s">
        <v>236</v>
      </c>
      <c r="C372" s="15"/>
      <c r="D372" s="43" t="s">
        <v>615</v>
      </c>
      <c r="E372" s="44"/>
      <c r="F372" s="43" t="s">
        <v>122</v>
      </c>
      <c r="G372" s="51" t="s">
        <v>114</v>
      </c>
      <c r="H372" s="51" t="s">
        <v>114</v>
      </c>
      <c r="I372" s="51" t="s">
        <v>122</v>
      </c>
      <c r="J372" s="51" t="s">
        <v>114</v>
      </c>
      <c r="K372" s="51" t="s">
        <v>114</v>
      </c>
      <c r="L372" s="44"/>
      <c r="M372" s="43" t="s">
        <v>239</v>
      </c>
      <c r="N372" s="43" t="s">
        <v>240</v>
      </c>
      <c r="O372" s="43" t="s">
        <v>240</v>
      </c>
      <c r="P372" s="44"/>
      <c r="Q372" s="43" t="s">
        <v>241</v>
      </c>
      <c r="R372" s="43" t="s">
        <v>318</v>
      </c>
      <c r="S372" s="43" t="s">
        <v>265</v>
      </c>
      <c r="T372" s="15"/>
      <c r="U372" s="43" t="s">
        <v>260</v>
      </c>
      <c r="V372" s="43" t="s">
        <v>266</v>
      </c>
      <c r="W372" s="43" t="s">
        <v>262</v>
      </c>
      <c r="X372" s="44"/>
      <c r="Y372" s="49">
        <v>1</v>
      </c>
      <c r="Z372" s="49">
        <v>2</v>
      </c>
      <c r="AA372" s="46"/>
      <c r="AB372" s="47">
        <f t="shared" si="30"/>
        <v>1</v>
      </c>
      <c r="AC372" s="47">
        <f>AI372*(AM372*'6. Look Up Tables'!$M$10)</f>
        <v>2.944208977447563</v>
      </c>
      <c r="AD372" s="48"/>
      <c r="AE372" s="47">
        <f>SUM(AN372/VLOOKUP($AE$3,AWHC,2,FALSE)*'6. Look Up Tables'!$M$9*0.001)</f>
        <v>1.3508723543582937</v>
      </c>
      <c r="AF372" s="48"/>
      <c r="AG372" s="50">
        <v>4</v>
      </c>
      <c r="AH372" s="50">
        <v>2</v>
      </c>
      <c r="AI372" s="47">
        <f t="shared" si="33"/>
        <v>3.1415926535897931</v>
      </c>
      <c r="AJ372" s="47">
        <f t="shared" si="31"/>
        <v>15.304922833321559</v>
      </c>
      <c r="AK372" s="47">
        <f t="shared" si="34"/>
        <v>4.8717082451262845</v>
      </c>
      <c r="AL372" s="47">
        <f t="shared" si="32"/>
        <v>4.5</v>
      </c>
      <c r="AM372" s="47">
        <f t="shared" si="35"/>
        <v>4.6858541225631427</v>
      </c>
      <c r="AN372" s="47">
        <f>SUM(AI372*'6. Look Up Tables'!$M$7*'6. Look Up Tables'!$M$8*AM372)</f>
        <v>11.482415012045497</v>
      </c>
      <c r="AO372" s="46"/>
    </row>
    <row r="373" spans="1:41" x14ac:dyDescent="0.25">
      <c r="A373" s="14"/>
      <c r="B373" s="4" t="s">
        <v>236</v>
      </c>
      <c r="C373" s="15"/>
      <c r="D373" s="43" t="s">
        <v>616</v>
      </c>
      <c r="E373" s="44"/>
      <c r="F373" s="43" t="s">
        <v>122</v>
      </c>
      <c r="G373" s="51" t="s">
        <v>122</v>
      </c>
      <c r="H373" s="51" t="s">
        <v>114</v>
      </c>
      <c r="I373" s="51" t="s">
        <v>114</v>
      </c>
      <c r="J373" s="51" t="s">
        <v>114</v>
      </c>
      <c r="K373" s="51" t="s">
        <v>122</v>
      </c>
      <c r="L373" s="44"/>
      <c r="M373" s="43" t="s">
        <v>239</v>
      </c>
      <c r="N373" s="43" t="s">
        <v>239</v>
      </c>
      <c r="O373" s="43" t="s">
        <v>240</v>
      </c>
      <c r="P373" s="44"/>
      <c r="Q373" s="43" t="s">
        <v>242</v>
      </c>
      <c r="R373" s="43" t="s">
        <v>318</v>
      </c>
      <c r="S373" s="43" t="s">
        <v>265</v>
      </c>
      <c r="T373" s="15"/>
      <c r="U373" s="43" t="s">
        <v>250</v>
      </c>
      <c r="V373" s="43" t="s">
        <v>261</v>
      </c>
      <c r="W373" s="43" t="s">
        <v>246</v>
      </c>
      <c r="X373" s="44"/>
      <c r="Y373" s="49">
        <v>1</v>
      </c>
      <c r="Z373" s="49">
        <v>2</v>
      </c>
      <c r="AA373" s="46"/>
      <c r="AB373" s="47">
        <f t="shared" si="30"/>
        <v>3</v>
      </c>
      <c r="AC373" s="47">
        <f>AI373*(AM373*'6. Look Up Tables'!$M$10)</f>
        <v>30.710061751074491</v>
      </c>
      <c r="AD373" s="48"/>
      <c r="AE373" s="47">
        <f>SUM(AN373/VLOOKUP($AE$3,AWHC,2,FALSE)*'6. Look Up Tables'!$M$9*0.001)</f>
        <v>14.090498921081235</v>
      </c>
      <c r="AF373" s="48"/>
      <c r="AG373" s="50">
        <v>10</v>
      </c>
      <c r="AH373" s="50">
        <v>6</v>
      </c>
      <c r="AI373" s="47">
        <f t="shared" si="33"/>
        <v>28.274333882308138</v>
      </c>
      <c r="AJ373" s="47">
        <f t="shared" si="31"/>
        <v>165.72894809920419</v>
      </c>
      <c r="AK373" s="47">
        <f t="shared" si="34"/>
        <v>5.8614625118685595</v>
      </c>
      <c r="AL373" s="47">
        <f t="shared" si="32"/>
        <v>5</v>
      </c>
      <c r="AM373" s="47">
        <f t="shared" si="35"/>
        <v>5.4307312559342797</v>
      </c>
      <c r="AN373" s="47">
        <f>SUM(AI373*'6. Look Up Tables'!$M$7*'6. Look Up Tables'!$M$8*AM373)</f>
        <v>119.76924082919049</v>
      </c>
      <c r="AO373" s="46"/>
    </row>
    <row r="374" spans="1:41" x14ac:dyDescent="0.25">
      <c r="A374" s="14"/>
      <c r="B374" s="4" t="s">
        <v>236</v>
      </c>
      <c r="C374" s="15"/>
      <c r="D374" s="43" t="s">
        <v>617</v>
      </c>
      <c r="E374" s="44"/>
      <c r="F374" s="43" t="s">
        <v>122</v>
      </c>
      <c r="G374" s="51" t="s">
        <v>114</v>
      </c>
      <c r="H374" s="51" t="s">
        <v>114</v>
      </c>
      <c r="I374" s="51" t="s">
        <v>122</v>
      </c>
      <c r="J374" s="51" t="s">
        <v>114</v>
      </c>
      <c r="K374" s="51" t="s">
        <v>114</v>
      </c>
      <c r="L374" s="44"/>
      <c r="M374" s="43" t="s">
        <v>256</v>
      </c>
      <c r="N374" s="43" t="s">
        <v>248</v>
      </c>
      <c r="O374" s="43" t="s">
        <v>248</v>
      </c>
      <c r="P374" s="44"/>
      <c r="Q374" s="43" t="s">
        <v>241</v>
      </c>
      <c r="R374" s="43" t="s">
        <v>249</v>
      </c>
      <c r="S374" s="43" t="s">
        <v>265</v>
      </c>
      <c r="T374" s="15"/>
      <c r="U374" s="43" t="s">
        <v>260</v>
      </c>
      <c r="V374" s="43" t="s">
        <v>297</v>
      </c>
      <c r="W374" s="43" t="s">
        <v>262</v>
      </c>
      <c r="X374" s="44"/>
      <c r="Y374" s="49">
        <v>1</v>
      </c>
      <c r="Z374" s="49">
        <v>2</v>
      </c>
      <c r="AA374" s="46"/>
      <c r="AB374" s="47">
        <f t="shared" si="30"/>
        <v>3</v>
      </c>
      <c r="AC374" s="47">
        <f>AI374*(AM374*'6. Look Up Tables'!$M$10)</f>
        <v>22.790979700872594</v>
      </c>
      <c r="AD374" s="48"/>
      <c r="AE374" s="47">
        <f>SUM(AN374/VLOOKUP($AE$3,AWHC,2,FALSE)*'6. Look Up Tables'!$M$9*0.001)</f>
        <v>10.457037745106247</v>
      </c>
      <c r="AF374" s="48"/>
      <c r="AG374" s="50">
        <v>6</v>
      </c>
      <c r="AH374" s="50">
        <v>6</v>
      </c>
      <c r="AI374" s="47">
        <f t="shared" si="33"/>
        <v>28.274333882308138</v>
      </c>
      <c r="AJ374" s="47">
        <f t="shared" si="31"/>
        <v>100.67529453833932</v>
      </c>
      <c r="AK374" s="47">
        <f t="shared" si="34"/>
        <v>3.5606601717798214</v>
      </c>
      <c r="AL374" s="47">
        <f t="shared" si="32"/>
        <v>4.5</v>
      </c>
      <c r="AM374" s="47">
        <f t="shared" si="35"/>
        <v>4.0303300858899105</v>
      </c>
      <c r="AN374" s="47">
        <f>SUM(AI374*'6. Look Up Tables'!$M$7*'6. Look Up Tables'!$M$8*AM374)</f>
        <v>88.884820833403111</v>
      </c>
      <c r="AO374" s="46"/>
    </row>
    <row r="375" spans="1:41" x14ac:dyDescent="0.25">
      <c r="A375" s="14"/>
      <c r="B375" s="4" t="s">
        <v>236</v>
      </c>
      <c r="C375" s="15"/>
      <c r="D375" s="43" t="s">
        <v>618</v>
      </c>
      <c r="E375" s="44"/>
      <c r="F375" s="43" t="s">
        <v>122</v>
      </c>
      <c r="G375" s="51" t="s">
        <v>122</v>
      </c>
      <c r="H375" s="51" t="s">
        <v>114</v>
      </c>
      <c r="I375" s="51" t="s">
        <v>122</v>
      </c>
      <c r="J375" s="51" t="s">
        <v>114</v>
      </c>
      <c r="K375" s="51" t="s">
        <v>122</v>
      </c>
      <c r="L375" s="44"/>
      <c r="M375" s="43" t="s">
        <v>328</v>
      </c>
      <c r="N375" s="43" t="s">
        <v>238</v>
      </c>
      <c r="O375" s="43" t="s">
        <v>248</v>
      </c>
      <c r="P375" s="44"/>
      <c r="Q375" s="43" t="s">
        <v>241</v>
      </c>
      <c r="R375" s="43" t="s">
        <v>249</v>
      </c>
      <c r="S375" s="43" t="s">
        <v>265</v>
      </c>
      <c r="T375" s="15"/>
      <c r="U375" s="43" t="s">
        <v>253</v>
      </c>
      <c r="V375" s="43" t="s">
        <v>266</v>
      </c>
      <c r="W375" s="43" t="s">
        <v>262</v>
      </c>
      <c r="X375" s="44"/>
      <c r="Y375" s="49">
        <v>1</v>
      </c>
      <c r="Z375" s="49">
        <v>3</v>
      </c>
      <c r="AA375" s="46"/>
      <c r="AB375" s="47">
        <f t="shared" si="30"/>
        <v>2</v>
      </c>
      <c r="AC375" s="47">
        <f>AI375*(AM375*'6. Look Up Tables'!$M$10)</f>
        <v>11.776835909790252</v>
      </c>
      <c r="AD375" s="48"/>
      <c r="AE375" s="47">
        <f>SUM(AN375/VLOOKUP($AE$3,AWHC,2,FALSE)*'6. Look Up Tables'!$M$9*0.001)</f>
        <v>5.4034894174331747</v>
      </c>
      <c r="AF375" s="48"/>
      <c r="AG375" s="50">
        <v>8</v>
      </c>
      <c r="AH375" s="50">
        <v>4</v>
      </c>
      <c r="AI375" s="47">
        <f t="shared" si="33"/>
        <v>12.566370614359172</v>
      </c>
      <c r="AJ375" s="47">
        <f t="shared" si="31"/>
        <v>61.219691333286235</v>
      </c>
      <c r="AK375" s="47">
        <f t="shared" si="34"/>
        <v>4.8717082451262845</v>
      </c>
      <c r="AL375" s="47">
        <f t="shared" si="32"/>
        <v>4.5</v>
      </c>
      <c r="AM375" s="47">
        <f t="shared" si="35"/>
        <v>4.6858541225631427</v>
      </c>
      <c r="AN375" s="47">
        <f>SUM(AI375*'6. Look Up Tables'!$M$7*'6. Look Up Tables'!$M$8*AM375)</f>
        <v>45.929660048181987</v>
      </c>
      <c r="AO375" s="46"/>
    </row>
    <row r="376" spans="1:41" x14ac:dyDescent="0.25">
      <c r="A376" s="14"/>
      <c r="B376" s="4" t="s">
        <v>236</v>
      </c>
      <c r="C376" s="15"/>
      <c r="D376" s="43" t="s">
        <v>619</v>
      </c>
      <c r="E376" s="44"/>
      <c r="F376" s="43" t="s">
        <v>122</v>
      </c>
      <c r="G376" s="51" t="s">
        <v>114</v>
      </c>
      <c r="H376" s="51" t="s">
        <v>114</v>
      </c>
      <c r="I376" s="51" t="s">
        <v>122</v>
      </c>
      <c r="J376" s="51" t="s">
        <v>114</v>
      </c>
      <c r="K376" s="51" t="s">
        <v>114</v>
      </c>
      <c r="L376" s="44"/>
      <c r="M376" s="43" t="s">
        <v>256</v>
      </c>
      <c r="N376" s="43" t="s">
        <v>239</v>
      </c>
      <c r="O376" s="43" t="s">
        <v>240</v>
      </c>
      <c r="P376" s="44"/>
      <c r="Q376" s="43" t="s">
        <v>241</v>
      </c>
      <c r="R376" s="43" t="s">
        <v>249</v>
      </c>
      <c r="S376" s="43" t="s">
        <v>265</v>
      </c>
      <c r="T376" s="15"/>
      <c r="U376" s="43" t="s">
        <v>253</v>
      </c>
      <c r="V376" s="43" t="s">
        <v>266</v>
      </c>
      <c r="W376" s="43" t="s">
        <v>262</v>
      </c>
      <c r="X376" s="44"/>
      <c r="Y376" s="49">
        <v>1</v>
      </c>
      <c r="Z376" s="49">
        <v>3</v>
      </c>
      <c r="AA376" s="46"/>
      <c r="AB376" s="47">
        <f t="shared" si="30"/>
        <v>2</v>
      </c>
      <c r="AC376" s="47">
        <f>AI376*(AM376*'6. Look Up Tables'!$M$10)</f>
        <v>10.495535439922268</v>
      </c>
      <c r="AD376" s="48"/>
      <c r="AE376" s="47">
        <f>SUM(AN376/VLOOKUP($AE$3,AWHC,2,FALSE)*'6. Look Up Tables'!$M$9*0.001)</f>
        <v>4.8155986136113942</v>
      </c>
      <c r="AF376" s="48"/>
      <c r="AG376" s="50">
        <v>5</v>
      </c>
      <c r="AH376" s="50">
        <v>4</v>
      </c>
      <c r="AI376" s="47">
        <f t="shared" si="33"/>
        <v>12.566370614359172</v>
      </c>
      <c r="AJ376" s="47">
        <f t="shared" si="31"/>
        <v>48.406686634606395</v>
      </c>
      <c r="AK376" s="47">
        <f t="shared" si="34"/>
        <v>3.8520817282989959</v>
      </c>
      <c r="AL376" s="47">
        <f t="shared" si="32"/>
        <v>4.5</v>
      </c>
      <c r="AM376" s="47">
        <f t="shared" si="35"/>
        <v>4.1760408641494982</v>
      </c>
      <c r="AN376" s="47">
        <f>SUM(AI376*'6. Look Up Tables'!$M$7*'6. Look Up Tables'!$M$8*AM376)</f>
        <v>40.932588215696853</v>
      </c>
      <c r="AO376" s="46"/>
    </row>
    <row r="377" spans="1:41" x14ac:dyDescent="0.25">
      <c r="A377" s="14"/>
      <c r="B377" s="4" t="s">
        <v>236</v>
      </c>
      <c r="C377" s="15"/>
      <c r="D377" s="43" t="s">
        <v>620</v>
      </c>
      <c r="E377" s="44"/>
      <c r="F377" s="43" t="s">
        <v>122</v>
      </c>
      <c r="G377" s="51" t="s">
        <v>114</v>
      </c>
      <c r="H377" s="51" t="s">
        <v>114</v>
      </c>
      <c r="I377" s="51" t="s">
        <v>122</v>
      </c>
      <c r="J377" s="51" t="s">
        <v>114</v>
      </c>
      <c r="K377" s="51" t="s">
        <v>114</v>
      </c>
      <c r="L377" s="44"/>
      <c r="M377" s="43" t="s">
        <v>256</v>
      </c>
      <c r="N377" s="43" t="s">
        <v>239</v>
      </c>
      <c r="O377" s="43" t="s">
        <v>240</v>
      </c>
      <c r="P377" s="44"/>
      <c r="Q377" s="43" t="s">
        <v>264</v>
      </c>
      <c r="R377" s="43" t="s">
        <v>242</v>
      </c>
      <c r="S377" s="43" t="s">
        <v>265</v>
      </c>
      <c r="T377" s="15"/>
      <c r="U377" s="43" t="s">
        <v>253</v>
      </c>
      <c r="V377" s="43" t="s">
        <v>261</v>
      </c>
      <c r="W377" s="43" t="s">
        <v>262</v>
      </c>
      <c r="X377" s="44"/>
      <c r="Y377" s="49">
        <v>1</v>
      </c>
      <c r="Z377" s="49">
        <v>3</v>
      </c>
      <c r="AA377" s="46"/>
      <c r="AB377" s="47">
        <f t="shared" si="30"/>
        <v>1.5</v>
      </c>
      <c r="AC377" s="47">
        <f>AI377*(AM377*'6. Look Up Tables'!$M$10)</f>
        <v>7.3240862642397673</v>
      </c>
      <c r="AD377" s="48"/>
      <c r="AE377" s="47">
        <f>SUM(AN377/VLOOKUP($AE$3,AWHC,2,FALSE)*'6. Look Up Tables'!$M$9*0.001)</f>
        <v>3.360463109474717</v>
      </c>
      <c r="AF377" s="48"/>
      <c r="AG377" s="50">
        <v>5</v>
      </c>
      <c r="AH377" s="50">
        <v>3</v>
      </c>
      <c r="AI377" s="47">
        <f t="shared" si="33"/>
        <v>7.0685834705770345</v>
      </c>
      <c r="AJ377" s="47">
        <f t="shared" si="31"/>
        <v>41.432237024801026</v>
      </c>
      <c r="AK377" s="47">
        <f t="shared" si="34"/>
        <v>5.8614625118685568</v>
      </c>
      <c r="AL377" s="47">
        <f t="shared" si="32"/>
        <v>4.5</v>
      </c>
      <c r="AM377" s="47">
        <f t="shared" si="35"/>
        <v>5.180731255934278</v>
      </c>
      <c r="AN377" s="47">
        <f>SUM(AI377*'6. Look Up Tables'!$M$7*'6. Look Up Tables'!$M$8*AM377)</f>
        <v>28.563936430535094</v>
      </c>
      <c r="AO377" s="46"/>
    </row>
    <row r="378" spans="1:41" x14ac:dyDescent="0.25">
      <c r="A378" s="14"/>
      <c r="B378" s="4" t="s">
        <v>236</v>
      </c>
      <c r="C378" s="15"/>
      <c r="D378" s="43" t="s">
        <v>621</v>
      </c>
      <c r="E378" s="44"/>
      <c r="F378" s="43" t="s">
        <v>122</v>
      </c>
      <c r="G378" s="51" t="s">
        <v>114</v>
      </c>
      <c r="H378" s="51" t="s">
        <v>114</v>
      </c>
      <c r="I378" s="51" t="s">
        <v>122</v>
      </c>
      <c r="J378" s="51" t="s">
        <v>122</v>
      </c>
      <c r="K378" s="51" t="s">
        <v>122</v>
      </c>
      <c r="L378" s="44"/>
      <c r="M378" s="43" t="s">
        <v>328</v>
      </c>
      <c r="N378" s="43" t="s">
        <v>238</v>
      </c>
      <c r="O378" s="43" t="s">
        <v>240</v>
      </c>
      <c r="P378" s="44"/>
      <c r="Q378" s="43" t="s">
        <v>242</v>
      </c>
      <c r="R378" s="43" t="s">
        <v>318</v>
      </c>
      <c r="S378" s="43" t="s">
        <v>265</v>
      </c>
      <c r="T378" s="15"/>
      <c r="U378" s="43" t="s">
        <v>253</v>
      </c>
      <c r="V378" s="43" t="s">
        <v>297</v>
      </c>
      <c r="W378" s="43" t="s">
        <v>299</v>
      </c>
      <c r="X378" s="44"/>
      <c r="Y378" s="49">
        <v>1</v>
      </c>
      <c r="Z378" s="49">
        <v>2</v>
      </c>
      <c r="AA378" s="46"/>
      <c r="AB378" s="47">
        <f t="shared" si="30"/>
        <v>2</v>
      </c>
      <c r="AC378" s="47">
        <f>AI378*(AM378*'6. Look Up Tables'!$M$10)</f>
        <v>9.8672169092043092</v>
      </c>
      <c r="AD378" s="48"/>
      <c r="AE378" s="47">
        <f>SUM(AN378/VLOOKUP($AE$3,AWHC,2,FALSE)*'6. Look Up Tables'!$M$9*0.001)</f>
        <v>4.5273112877525659</v>
      </c>
      <c r="AF378" s="48"/>
      <c r="AG378" s="50">
        <v>5</v>
      </c>
      <c r="AH378" s="50">
        <v>4</v>
      </c>
      <c r="AI378" s="47">
        <f t="shared" si="33"/>
        <v>12.566370614359172</v>
      </c>
      <c r="AJ378" s="47">
        <f t="shared" si="31"/>
        <v>48.406686634606395</v>
      </c>
      <c r="AK378" s="47">
        <f t="shared" si="34"/>
        <v>3.8520817282989959</v>
      </c>
      <c r="AL378" s="47">
        <f t="shared" si="32"/>
        <v>4</v>
      </c>
      <c r="AM378" s="47">
        <f t="shared" si="35"/>
        <v>3.9260408641494982</v>
      </c>
      <c r="AN378" s="47">
        <f>SUM(AI378*'6. Look Up Tables'!$M$7*'6. Look Up Tables'!$M$8*AM378)</f>
        <v>38.482145945896811</v>
      </c>
      <c r="AO378" s="46"/>
    </row>
    <row r="379" spans="1:41" x14ac:dyDescent="0.25">
      <c r="A379" s="14"/>
      <c r="B379" s="4" t="s">
        <v>236</v>
      </c>
      <c r="C379" s="15"/>
      <c r="D379" s="43" t="s">
        <v>622</v>
      </c>
      <c r="E379" s="44"/>
      <c r="F379" s="43" t="s">
        <v>122</v>
      </c>
      <c r="G379" s="51" t="s">
        <v>114</v>
      </c>
      <c r="H379" s="51" t="s">
        <v>114</v>
      </c>
      <c r="I379" s="51" t="s">
        <v>122</v>
      </c>
      <c r="J379" s="51" t="s">
        <v>122</v>
      </c>
      <c r="K379" s="51" t="s">
        <v>122</v>
      </c>
      <c r="L379" s="44"/>
      <c r="M379" s="43" t="s">
        <v>328</v>
      </c>
      <c r="N379" s="43" t="s">
        <v>238</v>
      </c>
      <c r="O379" s="43" t="s">
        <v>240</v>
      </c>
      <c r="P379" s="44"/>
      <c r="Q379" s="43" t="s">
        <v>242</v>
      </c>
      <c r="R379" s="43" t="s">
        <v>318</v>
      </c>
      <c r="S379" s="43" t="s">
        <v>265</v>
      </c>
      <c r="T379" s="15"/>
      <c r="U379" s="43" t="s">
        <v>253</v>
      </c>
      <c r="V379" s="43" t="s">
        <v>297</v>
      </c>
      <c r="W379" s="43" t="s">
        <v>299</v>
      </c>
      <c r="X379" s="44"/>
      <c r="Y379" s="49">
        <v>1</v>
      </c>
      <c r="Z379" s="49">
        <v>2</v>
      </c>
      <c r="AA379" s="46"/>
      <c r="AB379" s="47">
        <f t="shared" si="30"/>
        <v>1.5</v>
      </c>
      <c r="AC379" s="47">
        <f>AI379*(AM379*'6. Look Up Tables'!$M$10)</f>
        <v>5.6249935104159059</v>
      </c>
      <c r="AD379" s="48"/>
      <c r="AE379" s="47">
        <f>SUM(AN379/VLOOKUP($AE$3,AWHC,2,FALSE)*'6. Look Up Tables'!$M$9*0.001)</f>
        <v>2.5808793753672981</v>
      </c>
      <c r="AF379" s="48"/>
      <c r="AG379" s="50">
        <v>4</v>
      </c>
      <c r="AH379" s="50">
        <v>3</v>
      </c>
      <c r="AI379" s="47">
        <f t="shared" si="33"/>
        <v>7.0685834705770345</v>
      </c>
      <c r="AJ379" s="47">
        <f t="shared" si="31"/>
        <v>27.975601221850919</v>
      </c>
      <c r="AK379" s="47">
        <f t="shared" si="34"/>
        <v>3.9577379737113252</v>
      </c>
      <c r="AL379" s="47">
        <f t="shared" si="32"/>
        <v>4</v>
      </c>
      <c r="AM379" s="47">
        <f t="shared" si="35"/>
        <v>3.9788689868556624</v>
      </c>
      <c r="AN379" s="47">
        <f>SUM(AI379*'6. Look Up Tables'!$M$7*'6. Look Up Tables'!$M$8*AM379)</f>
        <v>21.937474690622032</v>
      </c>
      <c r="AO379" s="46"/>
    </row>
    <row r="380" spans="1:41" x14ac:dyDescent="0.25">
      <c r="A380" s="14"/>
      <c r="B380" s="4" t="s">
        <v>236</v>
      </c>
      <c r="C380" s="15"/>
      <c r="D380" s="43" t="s">
        <v>623</v>
      </c>
      <c r="E380" s="44"/>
      <c r="F380" s="43" t="s">
        <v>122</v>
      </c>
      <c r="G380" s="51" t="s">
        <v>114</v>
      </c>
      <c r="H380" s="51" t="s">
        <v>114</v>
      </c>
      <c r="I380" s="51" t="s">
        <v>122</v>
      </c>
      <c r="J380" s="51" t="s">
        <v>122</v>
      </c>
      <c r="K380" s="51" t="s">
        <v>122</v>
      </c>
      <c r="L380" s="44"/>
      <c r="M380" s="43" t="s">
        <v>328</v>
      </c>
      <c r="N380" s="43" t="s">
        <v>238</v>
      </c>
      <c r="O380" s="43" t="s">
        <v>240</v>
      </c>
      <c r="P380" s="44"/>
      <c r="Q380" s="43" t="s">
        <v>241</v>
      </c>
      <c r="R380" s="43" t="s">
        <v>249</v>
      </c>
      <c r="S380" s="43" t="s">
        <v>265</v>
      </c>
      <c r="T380" s="15"/>
      <c r="U380" s="43" t="s">
        <v>253</v>
      </c>
      <c r="V380" s="43" t="s">
        <v>297</v>
      </c>
      <c r="W380" s="43" t="s">
        <v>299</v>
      </c>
      <c r="X380" s="44"/>
      <c r="Y380" s="49">
        <v>1</v>
      </c>
      <c r="Z380" s="49">
        <v>2</v>
      </c>
      <c r="AA380" s="46"/>
      <c r="AB380" s="47">
        <f t="shared" si="30"/>
        <v>1.5</v>
      </c>
      <c r="AC380" s="47">
        <f>AI380*(AM380*'6. Look Up Tables'!$M$10)</f>
        <v>5.6249935104159059</v>
      </c>
      <c r="AD380" s="48"/>
      <c r="AE380" s="47">
        <f>SUM(AN380/VLOOKUP($AE$3,AWHC,2,FALSE)*'6. Look Up Tables'!$M$9*0.001)</f>
        <v>2.5808793753672981</v>
      </c>
      <c r="AF380" s="48"/>
      <c r="AG380" s="50">
        <v>4</v>
      </c>
      <c r="AH380" s="50">
        <v>3</v>
      </c>
      <c r="AI380" s="47">
        <f t="shared" si="33"/>
        <v>7.0685834705770345</v>
      </c>
      <c r="AJ380" s="47">
        <f t="shared" si="31"/>
        <v>27.975601221850919</v>
      </c>
      <c r="AK380" s="47">
        <f t="shared" si="34"/>
        <v>3.9577379737113252</v>
      </c>
      <c r="AL380" s="47">
        <f t="shared" si="32"/>
        <v>4</v>
      </c>
      <c r="AM380" s="47">
        <f t="shared" si="35"/>
        <v>3.9788689868556624</v>
      </c>
      <c r="AN380" s="47">
        <f>SUM(AI380*'6. Look Up Tables'!$M$7*'6. Look Up Tables'!$M$8*AM380)</f>
        <v>21.937474690622032</v>
      </c>
      <c r="AO380" s="46"/>
    </row>
    <row r="381" spans="1:41" x14ac:dyDescent="0.25">
      <c r="A381" s="14"/>
      <c r="B381" s="4" t="s">
        <v>236</v>
      </c>
      <c r="C381" s="15"/>
      <c r="D381" s="43" t="s">
        <v>624</v>
      </c>
      <c r="E381" s="44"/>
      <c r="F381" s="43" t="s">
        <v>122</v>
      </c>
      <c r="G381" s="51" t="s">
        <v>114</v>
      </c>
      <c r="H381" s="51" t="s">
        <v>114</v>
      </c>
      <c r="I381" s="51" t="s">
        <v>114</v>
      </c>
      <c r="J381" s="51" t="s">
        <v>114</v>
      </c>
      <c r="K381" s="51" t="s">
        <v>122</v>
      </c>
      <c r="L381" s="44"/>
      <c r="M381" s="43" t="s">
        <v>256</v>
      </c>
      <c r="N381" s="43" t="s">
        <v>248</v>
      </c>
      <c r="O381" s="43" t="s">
        <v>238</v>
      </c>
      <c r="P381" s="44"/>
      <c r="Q381" s="43"/>
      <c r="R381" s="43"/>
      <c r="S381" s="43" t="s">
        <v>436</v>
      </c>
      <c r="T381" s="15"/>
      <c r="U381" s="43" t="s">
        <v>244</v>
      </c>
      <c r="V381" s="43" t="s">
        <v>245</v>
      </c>
      <c r="W381" s="43" t="s">
        <v>262</v>
      </c>
      <c r="X381" s="44"/>
      <c r="Y381" s="49">
        <v>1</v>
      </c>
      <c r="Z381" s="49">
        <v>2</v>
      </c>
      <c r="AA381" s="46"/>
      <c r="AB381" s="47">
        <f t="shared" si="30"/>
        <v>1.5</v>
      </c>
      <c r="AC381" s="47">
        <f>AI381*(AM381*'6. Look Up Tables'!$M$10)</f>
        <v>7.7233276483533473</v>
      </c>
      <c r="AD381" s="48"/>
      <c r="AE381" s="47">
        <f>SUM(AN381/VLOOKUP($AE$3,AWHC,2,FALSE)*'6. Look Up Tables'!$M$9*0.001)</f>
        <v>3.5436444504209477</v>
      </c>
      <c r="AF381" s="48"/>
      <c r="AG381" s="50">
        <v>8</v>
      </c>
      <c r="AH381" s="50">
        <v>3</v>
      </c>
      <c r="AI381" s="47">
        <f t="shared" si="33"/>
        <v>7.0685834705770345</v>
      </c>
      <c r="AJ381" s="47">
        <f t="shared" si="31"/>
        <v>45.424650865936826</v>
      </c>
      <c r="AK381" s="47">
        <f t="shared" si="34"/>
        <v>6.4262735320332354</v>
      </c>
      <c r="AL381" s="47">
        <f t="shared" si="32"/>
        <v>4.5</v>
      </c>
      <c r="AM381" s="47">
        <f t="shared" si="35"/>
        <v>5.4631367660166177</v>
      </c>
      <c r="AN381" s="47">
        <f>SUM(AI381*'6. Look Up Tables'!$M$7*'6. Look Up Tables'!$M$8*AM381)</f>
        <v>30.120977828578056</v>
      </c>
      <c r="AO381" s="46"/>
    </row>
    <row r="382" spans="1:41" x14ac:dyDescent="0.25">
      <c r="A382" s="14"/>
      <c r="B382" s="4" t="s">
        <v>236</v>
      </c>
      <c r="C382" s="15"/>
      <c r="D382" s="43" t="s">
        <v>625</v>
      </c>
      <c r="E382" s="44"/>
      <c r="F382" s="43" t="s">
        <v>122</v>
      </c>
      <c r="G382" s="51" t="s">
        <v>114</v>
      </c>
      <c r="H382" s="51" t="s">
        <v>114</v>
      </c>
      <c r="I382" s="51" t="s">
        <v>122</v>
      </c>
      <c r="J382" s="51" t="s">
        <v>114</v>
      </c>
      <c r="K382" s="51" t="s">
        <v>114</v>
      </c>
      <c r="L382" s="44"/>
      <c r="M382" s="43" t="s">
        <v>238</v>
      </c>
      <c r="N382" s="43" t="s">
        <v>238</v>
      </c>
      <c r="O382" s="43" t="s">
        <v>240</v>
      </c>
      <c r="P382" s="44"/>
      <c r="Q382" s="43" t="s">
        <v>258</v>
      </c>
      <c r="R382" s="43" t="s">
        <v>249</v>
      </c>
      <c r="S382" s="43" t="s">
        <v>243</v>
      </c>
      <c r="T382" s="15"/>
      <c r="U382" s="43" t="s">
        <v>250</v>
      </c>
      <c r="V382" s="43" t="s">
        <v>297</v>
      </c>
      <c r="W382" s="43" t="s">
        <v>246</v>
      </c>
      <c r="X382" s="44"/>
      <c r="Y382" s="49">
        <v>4</v>
      </c>
      <c r="Z382" s="49">
        <v>3</v>
      </c>
      <c r="AA382" s="46"/>
      <c r="AB382" s="47">
        <f t="shared" si="30"/>
        <v>2.5</v>
      </c>
      <c r="AC382" s="47">
        <f>AI382*(AM382*'6. Look Up Tables'!$M$10)</f>
        <v>17.758528940108633</v>
      </c>
      <c r="AD382" s="48"/>
      <c r="AE382" s="47">
        <f>SUM(AN382/VLOOKUP($AE$3,AWHC,2,FALSE)*'6. Look Up Tables'!$M$9*0.001)</f>
        <v>8.1480309254616063</v>
      </c>
      <c r="AF382" s="48"/>
      <c r="AG382" s="50">
        <v>7</v>
      </c>
      <c r="AH382" s="50">
        <v>5</v>
      </c>
      <c r="AI382" s="47">
        <f t="shared" si="33"/>
        <v>19.634954084936208</v>
      </c>
      <c r="AJ382" s="47">
        <f t="shared" si="31"/>
        <v>79.410518976405271</v>
      </c>
      <c r="AK382" s="47">
        <f t="shared" si="34"/>
        <v>4.0443445211480498</v>
      </c>
      <c r="AL382" s="47">
        <f t="shared" si="32"/>
        <v>5</v>
      </c>
      <c r="AM382" s="47">
        <f t="shared" si="35"/>
        <v>4.5221722605740249</v>
      </c>
      <c r="AN382" s="47">
        <f>SUM(AI382*'6. Look Up Tables'!$M$7*'6. Look Up Tables'!$M$8*AM382)</f>
        <v>69.258262866423649</v>
      </c>
      <c r="AO382" s="46"/>
    </row>
    <row r="383" spans="1:41" x14ac:dyDescent="0.25">
      <c r="A383" s="14"/>
      <c r="B383" s="4" t="s">
        <v>236</v>
      </c>
      <c r="C383" s="15"/>
      <c r="D383" s="43" t="s">
        <v>626</v>
      </c>
      <c r="E383" s="44"/>
      <c r="F383" s="43" t="s">
        <v>122</v>
      </c>
      <c r="G383" s="51" t="s">
        <v>114</v>
      </c>
      <c r="H383" s="51" t="s">
        <v>114</v>
      </c>
      <c r="I383" s="51" t="s">
        <v>114</v>
      </c>
      <c r="J383" s="51" t="s">
        <v>114</v>
      </c>
      <c r="K383" s="51" t="s">
        <v>114</v>
      </c>
      <c r="L383" s="44"/>
      <c r="M383" s="43" t="s">
        <v>256</v>
      </c>
      <c r="N383" s="43" t="s">
        <v>248</v>
      </c>
      <c r="O383" s="43" t="s">
        <v>248</v>
      </c>
      <c r="P383" s="44"/>
      <c r="Q383" s="43" t="s">
        <v>242</v>
      </c>
      <c r="R383" s="43" t="s">
        <v>249</v>
      </c>
      <c r="S383" s="43" t="s">
        <v>265</v>
      </c>
      <c r="T383" s="15"/>
      <c r="U383" s="43" t="s">
        <v>250</v>
      </c>
      <c r="V383" s="43" t="s">
        <v>261</v>
      </c>
      <c r="W383" s="43" t="s">
        <v>262</v>
      </c>
      <c r="X383" s="44"/>
      <c r="Y383" s="49">
        <v>1</v>
      </c>
      <c r="Z383" s="49">
        <v>2</v>
      </c>
      <c r="AA383" s="46"/>
      <c r="AB383" s="47">
        <f t="shared" si="30"/>
        <v>3.5</v>
      </c>
      <c r="AC383" s="47">
        <f>AI383*(AM383*'6. Look Up Tables'!$M$10)</f>
        <v>34.197142337921981</v>
      </c>
      <c r="AD383" s="48"/>
      <c r="AE383" s="47">
        <f>SUM(AN383/VLOOKUP($AE$3,AWHC,2,FALSE)*'6. Look Up Tables'!$M$9*0.001)</f>
        <v>15.690453543281849</v>
      </c>
      <c r="AF383" s="48"/>
      <c r="AG383" s="50">
        <v>8</v>
      </c>
      <c r="AH383" s="50">
        <v>7</v>
      </c>
      <c r="AI383" s="47">
        <f t="shared" si="33"/>
        <v>38.484510006474963</v>
      </c>
      <c r="AJ383" s="47">
        <f t="shared" si="31"/>
        <v>168.79112835008249</v>
      </c>
      <c r="AK383" s="47">
        <f t="shared" si="34"/>
        <v>4.3859497839957848</v>
      </c>
      <c r="AL383" s="47">
        <f t="shared" si="32"/>
        <v>4.5</v>
      </c>
      <c r="AM383" s="47">
        <f t="shared" si="35"/>
        <v>4.442974891997892</v>
      </c>
      <c r="AN383" s="47">
        <f>SUM(AI383*'6. Look Up Tables'!$M$7*'6. Look Up Tables'!$M$8*AM383)</f>
        <v>133.36885511789572</v>
      </c>
      <c r="AO383" s="46"/>
    </row>
    <row r="384" spans="1:41" x14ac:dyDescent="0.25">
      <c r="A384" s="14"/>
      <c r="B384" s="4" t="s">
        <v>236</v>
      </c>
      <c r="C384" s="15"/>
      <c r="D384" s="43" t="s">
        <v>627</v>
      </c>
      <c r="E384" s="44"/>
      <c r="F384" s="43" t="s">
        <v>122</v>
      </c>
      <c r="G384" s="51" t="s">
        <v>114</v>
      </c>
      <c r="H384" s="51" t="s">
        <v>114</v>
      </c>
      <c r="I384" s="51" t="s">
        <v>114</v>
      </c>
      <c r="J384" s="51" t="s">
        <v>114</v>
      </c>
      <c r="K384" s="51" t="s">
        <v>114</v>
      </c>
      <c r="L384" s="44"/>
      <c r="M384" s="51" t="s">
        <v>238</v>
      </c>
      <c r="N384" s="51" t="s">
        <v>239</v>
      </c>
      <c r="O384" s="51" t="s">
        <v>248</v>
      </c>
      <c r="P384" s="44"/>
      <c r="Q384" s="51" t="s">
        <v>258</v>
      </c>
      <c r="R384" s="51" t="s">
        <v>249</v>
      </c>
      <c r="S384" s="51" t="s">
        <v>243</v>
      </c>
      <c r="T384" s="15"/>
      <c r="U384" s="51" t="s">
        <v>250</v>
      </c>
      <c r="V384" s="51" t="s">
        <v>245</v>
      </c>
      <c r="W384" s="43" t="s">
        <v>246</v>
      </c>
      <c r="X384" s="44"/>
      <c r="Y384" s="49">
        <v>1</v>
      </c>
      <c r="Z384" s="49">
        <v>2</v>
      </c>
      <c r="AA384" s="46"/>
      <c r="AB384" s="47">
        <f t="shared" si="30"/>
        <v>1.25</v>
      </c>
      <c r="AC384" s="47">
        <f>AI384*(AM384*'6. Look Up Tables'!$M$10)</f>
        <v>5.7376207749277137</v>
      </c>
      <c r="AD384" s="48"/>
      <c r="AE384" s="47">
        <f>SUM(AN384/VLOOKUP($AE$3,AWHC,2,FALSE)*'6. Look Up Tables'!$M$9*0.001)</f>
        <v>2.6325554143785981</v>
      </c>
      <c r="AF384" s="48"/>
      <c r="AG384" s="50">
        <v>7</v>
      </c>
      <c r="AH384" s="50">
        <v>2.5</v>
      </c>
      <c r="AI384" s="47">
        <f t="shared" si="33"/>
        <v>4.908738521234052</v>
      </c>
      <c r="AJ384" s="47">
        <f t="shared" si="31"/>
        <v>32.832515143106868</v>
      </c>
      <c r="AK384" s="47">
        <f t="shared" si="34"/>
        <v>6.6885850613311559</v>
      </c>
      <c r="AL384" s="47">
        <f t="shared" si="32"/>
        <v>5</v>
      </c>
      <c r="AM384" s="47">
        <f t="shared" si="35"/>
        <v>5.8442925306655784</v>
      </c>
      <c r="AN384" s="47">
        <f>SUM(AI384*'6. Look Up Tables'!$M$7*'6. Look Up Tables'!$M$8*AM384)</f>
        <v>22.376721022218081</v>
      </c>
      <c r="AO384" s="46"/>
    </row>
    <row r="385" spans="1:41" x14ac:dyDescent="0.25">
      <c r="A385" s="14"/>
      <c r="B385" s="4" t="s">
        <v>236</v>
      </c>
      <c r="C385" s="15"/>
      <c r="D385" s="43" t="s">
        <v>628</v>
      </c>
      <c r="E385" s="44"/>
      <c r="F385" s="43" t="s">
        <v>122</v>
      </c>
      <c r="G385" s="51" t="s">
        <v>114</v>
      </c>
      <c r="H385" s="51" t="s">
        <v>114</v>
      </c>
      <c r="I385" s="51" t="s">
        <v>114</v>
      </c>
      <c r="J385" s="51" t="s">
        <v>114</v>
      </c>
      <c r="K385" s="51" t="s">
        <v>114</v>
      </c>
      <c r="L385" s="44"/>
      <c r="M385" s="43" t="s">
        <v>239</v>
      </c>
      <c r="N385" s="43" t="s">
        <v>239</v>
      </c>
      <c r="O385" s="43" t="s">
        <v>248</v>
      </c>
      <c r="P385" s="44"/>
      <c r="Q385" s="43" t="s">
        <v>258</v>
      </c>
      <c r="R385" s="43" t="s">
        <v>318</v>
      </c>
      <c r="S385" s="43" t="s">
        <v>243</v>
      </c>
      <c r="T385" s="15"/>
      <c r="U385" s="43" t="s">
        <v>244</v>
      </c>
      <c r="V385" s="43" t="s">
        <v>245</v>
      </c>
      <c r="W385" s="43" t="s">
        <v>246</v>
      </c>
      <c r="X385" s="44"/>
      <c r="Y385" s="49">
        <v>1</v>
      </c>
      <c r="Z385" s="49">
        <v>2</v>
      </c>
      <c r="AA385" s="46"/>
      <c r="AB385" s="47">
        <f t="shared" si="30"/>
        <v>2.5</v>
      </c>
      <c r="AC385" s="47">
        <f>AI385*(AM385*'6. Look Up Tables'!$M$10)</f>
        <v>21.408108776421116</v>
      </c>
      <c r="AD385" s="48"/>
      <c r="AE385" s="47">
        <f>SUM(AN385/VLOOKUP($AE$3,AWHC,2,FALSE)*'6. Look Up Tables'!$M$9*0.001)</f>
        <v>9.8225440268285116</v>
      </c>
      <c r="AF385" s="48"/>
      <c r="AG385" s="50">
        <v>12</v>
      </c>
      <c r="AH385" s="50">
        <v>5</v>
      </c>
      <c r="AI385" s="47">
        <f t="shared" si="33"/>
        <v>19.634954084936208</v>
      </c>
      <c r="AJ385" s="47">
        <f t="shared" si="31"/>
        <v>115.90631733953012</v>
      </c>
      <c r="AK385" s="47">
        <f t="shared" si="34"/>
        <v>5.9030602688525047</v>
      </c>
      <c r="AL385" s="47">
        <f t="shared" si="32"/>
        <v>5</v>
      </c>
      <c r="AM385" s="47">
        <f t="shared" si="35"/>
        <v>5.4515301344262523</v>
      </c>
      <c r="AN385" s="47">
        <f>SUM(AI385*'6. Look Up Tables'!$M$7*'6. Look Up Tables'!$M$8*AM385)</f>
        <v>83.49162422804234</v>
      </c>
      <c r="AO385" s="46"/>
    </row>
    <row r="386" spans="1:41" x14ac:dyDescent="0.25">
      <c r="A386" s="14"/>
      <c r="B386" s="4" t="s">
        <v>268</v>
      </c>
      <c r="C386" s="15"/>
      <c r="D386" s="43" t="s">
        <v>629</v>
      </c>
      <c r="E386" s="44"/>
      <c r="F386" s="43" t="s">
        <v>122</v>
      </c>
      <c r="G386" s="51" t="s">
        <v>114</v>
      </c>
      <c r="H386" s="51" t="s">
        <v>114</v>
      </c>
      <c r="I386" s="51" t="s">
        <v>114</v>
      </c>
      <c r="J386" s="51" t="s">
        <v>114</v>
      </c>
      <c r="K386" s="51" t="s">
        <v>114</v>
      </c>
      <c r="L386" s="44"/>
      <c r="M386" s="43" t="s">
        <v>239</v>
      </c>
      <c r="N386" s="43" t="s">
        <v>239</v>
      </c>
      <c r="O386" s="43" t="s">
        <v>248</v>
      </c>
      <c r="P386" s="44"/>
      <c r="Q386" s="43" t="s">
        <v>258</v>
      </c>
      <c r="R386" s="43" t="s">
        <v>318</v>
      </c>
      <c r="S386" s="43" t="s">
        <v>243</v>
      </c>
      <c r="T386" s="15"/>
      <c r="U386" s="43" t="s">
        <v>244</v>
      </c>
      <c r="V386" s="43" t="s">
        <v>273</v>
      </c>
      <c r="W386" s="43" t="s">
        <v>246</v>
      </c>
      <c r="X386" s="44"/>
      <c r="Y386" s="49">
        <v>1</v>
      </c>
      <c r="Z386" s="49">
        <v>2</v>
      </c>
      <c r="AA386" s="46"/>
      <c r="AB386" s="47">
        <f t="shared" si="30"/>
        <v>1.5</v>
      </c>
      <c r="AC386" s="47">
        <f>AI386*(AM386*'6. Look Up Tables'!$M$10)</f>
        <v>14.844025288211773</v>
      </c>
      <c r="AD386" s="48"/>
      <c r="AE386" s="47">
        <f>SUM(AN386/VLOOKUP($AE$3,AWHC,2,FALSE)*'6. Look Up Tables'!$M$9*0.001)</f>
        <v>6.8107880734148134</v>
      </c>
      <c r="AF386" s="48"/>
      <c r="AG386" s="50">
        <v>12</v>
      </c>
      <c r="AH386" s="50">
        <v>3</v>
      </c>
      <c r="AI386" s="47">
        <f t="shared" si="33"/>
        <v>7.0685834705770345</v>
      </c>
      <c r="AJ386" s="47">
        <f t="shared" si="31"/>
        <v>113.09733552923255</v>
      </c>
      <c r="AK386" s="47">
        <f t="shared" si="34"/>
        <v>16</v>
      </c>
      <c r="AL386" s="47">
        <f t="shared" si="32"/>
        <v>5</v>
      </c>
      <c r="AM386" s="47">
        <f t="shared" si="35"/>
        <v>10.5</v>
      </c>
      <c r="AN386" s="47">
        <f>SUM(AI386*'6. Look Up Tables'!$M$7*'6. Look Up Tables'!$M$8*AM386)</f>
        <v>57.891698624025913</v>
      </c>
      <c r="AO386" s="46"/>
    </row>
    <row r="387" spans="1:41" x14ac:dyDescent="0.25">
      <c r="A387" s="14"/>
      <c r="B387" s="4" t="s">
        <v>236</v>
      </c>
      <c r="C387" s="15"/>
      <c r="D387" s="43" t="s">
        <v>630</v>
      </c>
      <c r="E387" s="44"/>
      <c r="F387" s="43" t="s">
        <v>122</v>
      </c>
      <c r="G387" s="51" t="s">
        <v>114</v>
      </c>
      <c r="H387" s="51" t="s">
        <v>114</v>
      </c>
      <c r="I387" s="51" t="s">
        <v>114</v>
      </c>
      <c r="J387" s="51" t="s">
        <v>114</v>
      </c>
      <c r="K387" s="51" t="s">
        <v>114</v>
      </c>
      <c r="L387" s="44"/>
      <c r="M387" s="43" t="s">
        <v>238</v>
      </c>
      <c r="N387" s="43" t="s">
        <v>248</v>
      </c>
      <c r="O387" s="43" t="s">
        <v>240</v>
      </c>
      <c r="P387" s="44"/>
      <c r="Q387" s="43" t="s">
        <v>241</v>
      </c>
      <c r="R387" s="43" t="s">
        <v>249</v>
      </c>
      <c r="S387" s="43" t="s">
        <v>265</v>
      </c>
      <c r="T387" s="15"/>
      <c r="U387" s="43" t="s">
        <v>244</v>
      </c>
      <c r="V387" s="43" t="s">
        <v>266</v>
      </c>
      <c r="W387" s="43" t="s">
        <v>262</v>
      </c>
      <c r="X387" s="44"/>
      <c r="Y387" s="49">
        <v>1</v>
      </c>
      <c r="Z387" s="49">
        <v>3</v>
      </c>
      <c r="AA387" s="46"/>
      <c r="AB387" s="47">
        <f t="shared" si="30"/>
        <v>3.5</v>
      </c>
      <c r="AC387" s="47">
        <f>AI387*(AM387*'6. Look Up Tables'!$M$10)</f>
        <v>34.51982601776519</v>
      </c>
      <c r="AD387" s="48"/>
      <c r="AE387" s="47">
        <f>SUM(AN387/VLOOKUP($AE$3,AWHC,2,FALSE)*'6. Look Up Tables'!$M$9*0.001)</f>
        <v>15.838508408151087</v>
      </c>
      <c r="AF387" s="48"/>
      <c r="AG387" s="50">
        <v>12</v>
      </c>
      <c r="AH387" s="50">
        <v>7</v>
      </c>
      <c r="AI387" s="47">
        <f t="shared" si="33"/>
        <v>38.484510006474963</v>
      </c>
      <c r="AJ387" s="47">
        <f t="shared" si="31"/>
        <v>172.01796514851455</v>
      </c>
      <c r="AK387" s="47">
        <f t="shared" si="34"/>
        <v>4.4697974618768113</v>
      </c>
      <c r="AL387" s="47">
        <f t="shared" si="32"/>
        <v>4.5</v>
      </c>
      <c r="AM387" s="47">
        <f t="shared" si="35"/>
        <v>4.4848987309384061</v>
      </c>
      <c r="AN387" s="47">
        <f>SUM(AI387*'6. Look Up Tables'!$M$7*'6. Look Up Tables'!$M$8*AM387)</f>
        <v>134.62732146928425</v>
      </c>
      <c r="AO387" s="46"/>
    </row>
    <row r="388" spans="1:41" x14ac:dyDescent="0.25">
      <c r="A388" s="14"/>
      <c r="B388" s="4" t="s">
        <v>236</v>
      </c>
      <c r="C388" s="15"/>
      <c r="D388" s="43" t="s">
        <v>631</v>
      </c>
      <c r="E388" s="44"/>
      <c r="F388" s="43" t="s">
        <v>122</v>
      </c>
      <c r="G388" s="51" t="s">
        <v>114</v>
      </c>
      <c r="H388" s="51" t="s">
        <v>114</v>
      </c>
      <c r="I388" s="51" t="s">
        <v>114</v>
      </c>
      <c r="J388" s="51" t="s">
        <v>114</v>
      </c>
      <c r="K388" s="51" t="s">
        <v>114</v>
      </c>
      <c r="L388" s="44"/>
      <c r="M388" s="43" t="s">
        <v>238</v>
      </c>
      <c r="N388" s="43" t="s">
        <v>248</v>
      </c>
      <c r="O388" s="43" t="s">
        <v>240</v>
      </c>
      <c r="P388" s="44"/>
      <c r="Q388" s="43" t="s">
        <v>241</v>
      </c>
      <c r="R388" s="43" t="s">
        <v>249</v>
      </c>
      <c r="S388" s="43" t="s">
        <v>265</v>
      </c>
      <c r="T388" s="15"/>
      <c r="U388" s="43" t="s">
        <v>244</v>
      </c>
      <c r="V388" s="43" t="s">
        <v>266</v>
      </c>
      <c r="W388" s="43" t="s">
        <v>262</v>
      </c>
      <c r="X388" s="44"/>
      <c r="Y388" s="49">
        <v>4</v>
      </c>
      <c r="Z388" s="49">
        <v>4</v>
      </c>
      <c r="AA388" s="46"/>
      <c r="AB388" s="47">
        <f t="shared" si="30"/>
        <v>3.5</v>
      </c>
      <c r="AC388" s="47">
        <f>AI388*(AM388*'6. Look Up Tables'!$M$10)</f>
        <v>35.288284886947068</v>
      </c>
      <c r="AD388" s="48"/>
      <c r="AE388" s="47">
        <f>SUM(AN388/VLOOKUP($AE$3,AWHC,2,FALSE)*'6. Look Up Tables'!$M$9*0.001)</f>
        <v>16.191095418716888</v>
      </c>
      <c r="AF388" s="48"/>
      <c r="AG388" s="50">
        <v>13</v>
      </c>
      <c r="AH388" s="50">
        <v>7</v>
      </c>
      <c r="AI388" s="47">
        <f t="shared" si="33"/>
        <v>38.484510006474963</v>
      </c>
      <c r="AJ388" s="47">
        <f t="shared" si="31"/>
        <v>179.70255384033334</v>
      </c>
      <c r="AK388" s="47">
        <f t="shared" si="34"/>
        <v>4.6694775069267775</v>
      </c>
      <c r="AL388" s="47">
        <f t="shared" si="32"/>
        <v>4.5</v>
      </c>
      <c r="AM388" s="47">
        <f t="shared" si="35"/>
        <v>4.5847387534633892</v>
      </c>
      <c r="AN388" s="47">
        <f>SUM(AI388*'6. Look Up Tables'!$M$7*'6. Look Up Tables'!$M$8*AM388)</f>
        <v>137.62431105909357</v>
      </c>
      <c r="AO388" s="46"/>
    </row>
    <row r="389" spans="1:41" x14ac:dyDescent="0.25">
      <c r="A389" s="14"/>
      <c r="B389" s="4" t="s">
        <v>268</v>
      </c>
      <c r="C389" s="15"/>
      <c r="D389" s="43" t="s">
        <v>632</v>
      </c>
      <c r="E389" s="44"/>
      <c r="F389" s="43" t="s">
        <v>122</v>
      </c>
      <c r="G389" s="51" t="s">
        <v>122</v>
      </c>
      <c r="H389" s="51" t="s">
        <v>114</v>
      </c>
      <c r="I389" s="51" t="s">
        <v>114</v>
      </c>
      <c r="J389" s="51" t="s">
        <v>114</v>
      </c>
      <c r="K389" s="51" t="s">
        <v>122</v>
      </c>
      <c r="L389" s="44"/>
      <c r="M389" s="43" t="s">
        <v>238</v>
      </c>
      <c r="N389" s="43" t="s">
        <v>248</v>
      </c>
      <c r="O389" s="43" t="s">
        <v>240</v>
      </c>
      <c r="P389" s="44"/>
      <c r="Q389" s="43" t="s">
        <v>241</v>
      </c>
      <c r="R389" s="43" t="s">
        <v>249</v>
      </c>
      <c r="S389" s="43" t="s">
        <v>265</v>
      </c>
      <c r="T389" s="15"/>
      <c r="U389" s="43" t="s">
        <v>260</v>
      </c>
      <c r="V389" s="43" t="s">
        <v>266</v>
      </c>
      <c r="W389" s="43" t="s">
        <v>262</v>
      </c>
      <c r="X389" s="44"/>
      <c r="Y389" s="49">
        <v>3</v>
      </c>
      <c r="Z389" s="49">
        <v>3</v>
      </c>
      <c r="AA389" s="46"/>
      <c r="AB389" s="47">
        <f t="shared" si="30"/>
        <v>2.5</v>
      </c>
      <c r="AC389" s="47">
        <f>AI389*(AM389*'6. Look Up Tables'!$M$10)</f>
        <v>18.401306109047269</v>
      </c>
      <c r="AD389" s="48"/>
      <c r="AE389" s="47">
        <f>SUM(AN389/VLOOKUP($AE$3,AWHC,2,FALSE)*'6. Look Up Tables'!$M$9*0.001)</f>
        <v>8.4429522147393339</v>
      </c>
      <c r="AF389" s="48"/>
      <c r="AG389" s="50">
        <v>10</v>
      </c>
      <c r="AH389" s="50">
        <v>5</v>
      </c>
      <c r="AI389" s="47">
        <f t="shared" si="33"/>
        <v>19.634954084936208</v>
      </c>
      <c r="AJ389" s="47">
        <f t="shared" si="31"/>
        <v>95.655767708259745</v>
      </c>
      <c r="AK389" s="47">
        <f t="shared" si="34"/>
        <v>4.8717082451262845</v>
      </c>
      <c r="AL389" s="47">
        <f t="shared" si="32"/>
        <v>4.5</v>
      </c>
      <c r="AM389" s="47">
        <f t="shared" si="35"/>
        <v>4.6858541225631427</v>
      </c>
      <c r="AN389" s="47">
        <f>SUM(AI389*'6. Look Up Tables'!$M$7*'6. Look Up Tables'!$M$8*AM389)</f>
        <v>71.765093825284353</v>
      </c>
      <c r="AO389" s="46"/>
    </row>
    <row r="390" spans="1:41" x14ac:dyDescent="0.25">
      <c r="A390" s="14"/>
      <c r="B390" s="4" t="s">
        <v>268</v>
      </c>
      <c r="C390" s="15"/>
      <c r="D390" s="43" t="s">
        <v>633</v>
      </c>
      <c r="E390" s="44"/>
      <c r="F390" s="43" t="s">
        <v>122</v>
      </c>
      <c r="G390" s="51" t="s">
        <v>122</v>
      </c>
      <c r="H390" s="51" t="s">
        <v>114</v>
      </c>
      <c r="I390" s="51" t="s">
        <v>114</v>
      </c>
      <c r="J390" s="51" t="s">
        <v>114</v>
      </c>
      <c r="K390" s="51" t="s">
        <v>122</v>
      </c>
      <c r="L390" s="44"/>
      <c r="M390" s="43" t="s">
        <v>238</v>
      </c>
      <c r="N390" s="43" t="s">
        <v>248</v>
      </c>
      <c r="O390" s="43" t="s">
        <v>240</v>
      </c>
      <c r="P390" s="44"/>
      <c r="Q390" s="43" t="s">
        <v>241</v>
      </c>
      <c r="R390" s="43" t="s">
        <v>249</v>
      </c>
      <c r="S390" s="43" t="s">
        <v>265</v>
      </c>
      <c r="T390" s="15"/>
      <c r="U390" s="43" t="s">
        <v>260</v>
      </c>
      <c r="V390" s="43" t="s">
        <v>266</v>
      </c>
      <c r="W390" s="43" t="s">
        <v>262</v>
      </c>
      <c r="X390" s="44"/>
      <c r="Y390" s="49">
        <v>3</v>
      </c>
      <c r="Z390" s="49">
        <v>3</v>
      </c>
      <c r="AA390" s="46"/>
      <c r="AB390" s="47">
        <f t="shared" si="30"/>
        <v>1.5</v>
      </c>
      <c r="AC390" s="47">
        <f>AI390*(AM390*'6. Look Up Tables'!$M$10)</f>
        <v>7.3056750812458002</v>
      </c>
      <c r="AD390" s="48"/>
      <c r="AE390" s="47">
        <f>SUM(AN390/VLOOKUP($AE$3,AWHC,2,FALSE)*'6. Look Up Tables'!$M$9*0.001)</f>
        <v>3.3520156255127787</v>
      </c>
      <c r="AF390" s="48"/>
      <c r="AG390" s="50">
        <v>8</v>
      </c>
      <c r="AH390" s="50">
        <v>3</v>
      </c>
      <c r="AI390" s="47">
        <f t="shared" si="33"/>
        <v>7.0685834705770345</v>
      </c>
      <c r="AJ390" s="47">
        <f t="shared" si="31"/>
        <v>41.248125194861345</v>
      </c>
      <c r="AK390" s="47">
        <f t="shared" si="34"/>
        <v>5.8354160160315836</v>
      </c>
      <c r="AL390" s="47">
        <f t="shared" si="32"/>
        <v>4.5</v>
      </c>
      <c r="AM390" s="47">
        <f t="shared" si="35"/>
        <v>5.1677080080157918</v>
      </c>
      <c r="AN390" s="47">
        <f>SUM(AI390*'6. Look Up Tables'!$M$7*'6. Look Up Tables'!$M$8*AM390)</f>
        <v>28.492132816858618</v>
      </c>
      <c r="AO390" s="46"/>
    </row>
    <row r="391" spans="1:41" x14ac:dyDescent="0.25">
      <c r="A391" s="14"/>
      <c r="B391" s="4" t="s">
        <v>268</v>
      </c>
      <c r="C391" s="15"/>
      <c r="D391" s="43" t="s">
        <v>634</v>
      </c>
      <c r="E391" s="44"/>
      <c r="F391" s="43" t="s">
        <v>122</v>
      </c>
      <c r="G391" s="51" t="s">
        <v>122</v>
      </c>
      <c r="H391" s="51" t="s">
        <v>114</v>
      </c>
      <c r="I391" s="51" t="s">
        <v>114</v>
      </c>
      <c r="J391" s="51" t="s">
        <v>114</v>
      </c>
      <c r="K391" s="51" t="s">
        <v>122</v>
      </c>
      <c r="L391" s="44"/>
      <c r="M391" s="43" t="s">
        <v>238</v>
      </c>
      <c r="N391" s="43" t="s">
        <v>248</v>
      </c>
      <c r="O391" s="43" t="s">
        <v>240</v>
      </c>
      <c r="P391" s="44"/>
      <c r="Q391" s="43" t="s">
        <v>241</v>
      </c>
      <c r="R391" s="43" t="s">
        <v>249</v>
      </c>
      <c r="S391" s="43" t="s">
        <v>265</v>
      </c>
      <c r="T391" s="15"/>
      <c r="U391" s="43" t="s">
        <v>250</v>
      </c>
      <c r="V391" s="43" t="s">
        <v>266</v>
      </c>
      <c r="W391" s="43" t="s">
        <v>262</v>
      </c>
      <c r="X391" s="44"/>
      <c r="Y391" s="49">
        <v>3</v>
      </c>
      <c r="Z391" s="49">
        <v>3</v>
      </c>
      <c r="AA391" s="46"/>
      <c r="AB391" s="47">
        <f t="shared" ref="AB391:AB412" si="36">SUM(AH391/2)</f>
        <v>3</v>
      </c>
      <c r="AC391" s="47">
        <f>AI391*(AM391*'6. Look Up Tables'!$M$10)</f>
        <v>25.175306506793174</v>
      </c>
      <c r="AD391" s="48"/>
      <c r="AE391" s="47">
        <f>SUM(AN391/VLOOKUP($AE$3,AWHC,2,FALSE)*'6. Look Up Tables'!$M$9*0.001)</f>
        <v>11.551022985469807</v>
      </c>
      <c r="AF391" s="48"/>
      <c r="AG391" s="50">
        <v>10</v>
      </c>
      <c r="AH391" s="50">
        <v>6</v>
      </c>
      <c r="AI391" s="47">
        <f t="shared" si="33"/>
        <v>28.274333882308138</v>
      </c>
      <c r="AJ391" s="47">
        <f t="shared" ref="AJ391:AJ412" si="37">IF(OR(V391="Ovoid",V391="Obovoid",V391="Irregular"),(SUM(PI()*(AH391/2)*(SQRT((AG391-(AH391/2))^2+(AH391/2)^2)))-(PI()*(AH391/4)*(SQRT(((AG391-(AH391/2))/2)^2+(AH391/4)^2)))+((PI()*(AH391/2)^2*4)/2)+((PI()*(AH391/4)^2*4)/2)),IF(OR(V391="Vase",V391="Conical"),(PI()*(AH391/2)*(AH391/2+SQRT(AG391^2+(AH391/2)^2))),IF(OR(V391="Weeping",V391="Columnar"),((PI()*(AH391/2)^2*4)+(PI()*AH391*(AG391-AH391))),(SUM(4*PI()*(((AH391/2*AH391/2)^1.6+(AH391/2*AG391/2)^1.6+(AH391/2*AG391/2)^1.6)/3)^(1/1.6))))))</f>
        <v>124.51856259754508</v>
      </c>
      <c r="AK391" s="47">
        <f t="shared" si="34"/>
        <v>4.4039432764659772</v>
      </c>
      <c r="AL391" s="47">
        <f t="shared" ref="AL391:AL412" si="38">IFERROR(VLOOKUP(W391,LAILookup,2,FALSE),0)</f>
        <v>4.5</v>
      </c>
      <c r="AM391" s="47">
        <f t="shared" si="35"/>
        <v>4.4519716382329886</v>
      </c>
      <c r="AN391" s="47">
        <f>SUM(AI391*'6. Look Up Tables'!$M$7*'6. Look Up Tables'!$M$8*AM391)</f>
        <v>98.183695376493361</v>
      </c>
      <c r="AO391" s="46"/>
    </row>
    <row r="392" spans="1:41" x14ac:dyDescent="0.25">
      <c r="A392" s="14"/>
      <c r="B392" s="4" t="s">
        <v>268</v>
      </c>
      <c r="C392" s="15"/>
      <c r="D392" s="43" t="s">
        <v>635</v>
      </c>
      <c r="E392" s="44"/>
      <c r="F392" s="43" t="s">
        <v>122</v>
      </c>
      <c r="G392" s="51" t="s">
        <v>122</v>
      </c>
      <c r="H392" s="51" t="s">
        <v>114</v>
      </c>
      <c r="I392" s="51" t="s">
        <v>114</v>
      </c>
      <c r="J392" s="51" t="s">
        <v>114</v>
      </c>
      <c r="K392" s="51" t="s">
        <v>122</v>
      </c>
      <c r="L392" s="44"/>
      <c r="M392" s="43" t="s">
        <v>238</v>
      </c>
      <c r="N392" s="43" t="s">
        <v>248</v>
      </c>
      <c r="O392" s="43" t="s">
        <v>240</v>
      </c>
      <c r="P392" s="44"/>
      <c r="Q392" s="43" t="s">
        <v>241</v>
      </c>
      <c r="R392" s="43" t="s">
        <v>249</v>
      </c>
      <c r="S392" s="43" t="s">
        <v>265</v>
      </c>
      <c r="T392" s="15"/>
      <c r="U392" s="43" t="s">
        <v>250</v>
      </c>
      <c r="V392" s="43" t="s">
        <v>266</v>
      </c>
      <c r="W392" s="43" t="s">
        <v>262</v>
      </c>
      <c r="X392" s="44"/>
      <c r="Y392" s="49">
        <v>3</v>
      </c>
      <c r="Z392" s="49">
        <v>3</v>
      </c>
      <c r="AA392" s="46"/>
      <c r="AB392" s="47">
        <f t="shared" si="36"/>
        <v>2</v>
      </c>
      <c r="AC392" s="47">
        <f>AI392*(AM392*'6. Look Up Tables'!$M$10)</f>
        <v>11.776835909790252</v>
      </c>
      <c r="AD392" s="48"/>
      <c r="AE392" s="47">
        <f>SUM(AN392/VLOOKUP($AE$3,AWHC,2,FALSE)*'6. Look Up Tables'!$M$9*0.001)</f>
        <v>5.4034894174331747</v>
      </c>
      <c r="AF392" s="48"/>
      <c r="AG392" s="50">
        <v>8</v>
      </c>
      <c r="AH392" s="50">
        <v>4</v>
      </c>
      <c r="AI392" s="47">
        <f t="shared" ref="AI392:AI412" si="39">SUM((PI()*(AH392/2)^2))</f>
        <v>12.566370614359172</v>
      </c>
      <c r="AJ392" s="47">
        <f t="shared" si="37"/>
        <v>61.219691333286235</v>
      </c>
      <c r="AK392" s="47">
        <f t="shared" ref="AK392:AK412" si="40">AJ392/AI392</f>
        <v>4.8717082451262845</v>
      </c>
      <c r="AL392" s="47">
        <f t="shared" si="38"/>
        <v>4.5</v>
      </c>
      <c r="AM392" s="47">
        <f t="shared" ref="AM392:AM412" si="41">SUM(AK392+AL392)/2</f>
        <v>4.6858541225631427</v>
      </c>
      <c r="AN392" s="47">
        <f>SUM(AI392*'6. Look Up Tables'!$M$7*'6. Look Up Tables'!$M$8*AM392)</f>
        <v>45.929660048181987</v>
      </c>
      <c r="AO392" s="46"/>
    </row>
    <row r="393" spans="1:41" x14ac:dyDescent="0.25">
      <c r="A393" s="14"/>
      <c r="B393" s="4" t="s">
        <v>236</v>
      </c>
      <c r="C393" s="15"/>
      <c r="D393" s="43" t="s">
        <v>636</v>
      </c>
      <c r="E393" s="44"/>
      <c r="F393" s="43" t="s">
        <v>122</v>
      </c>
      <c r="G393" s="51" t="s">
        <v>114</v>
      </c>
      <c r="H393" s="51" t="s">
        <v>114</v>
      </c>
      <c r="I393" s="51" t="s">
        <v>122</v>
      </c>
      <c r="J393" s="51" t="s">
        <v>114</v>
      </c>
      <c r="K393" s="51" t="s">
        <v>114</v>
      </c>
      <c r="L393" s="44"/>
      <c r="M393" s="43" t="s">
        <v>239</v>
      </c>
      <c r="N393" s="43" t="s">
        <v>248</v>
      </c>
      <c r="O393" s="43" t="s">
        <v>240</v>
      </c>
      <c r="P393" s="44"/>
      <c r="Q393" s="43" t="s">
        <v>242</v>
      </c>
      <c r="R393" s="43" t="s">
        <v>318</v>
      </c>
      <c r="S393" s="43" t="s">
        <v>265</v>
      </c>
      <c r="T393" s="15"/>
      <c r="U393" s="43" t="s">
        <v>260</v>
      </c>
      <c r="V393" s="43" t="s">
        <v>266</v>
      </c>
      <c r="W393" s="43" t="s">
        <v>262</v>
      </c>
      <c r="X393" s="44"/>
      <c r="Y393" s="49">
        <v>1</v>
      </c>
      <c r="Z393" s="49">
        <v>3</v>
      </c>
      <c r="AA393" s="46"/>
      <c r="AB393" s="47">
        <f t="shared" si="36"/>
        <v>2</v>
      </c>
      <c r="AC393" s="47">
        <f>AI393*(AM393*'6. Look Up Tables'!$M$10)</f>
        <v>11.334158559521031</v>
      </c>
      <c r="AD393" s="48"/>
      <c r="AE393" s="47">
        <f>SUM(AN393/VLOOKUP($AE$3,AWHC,2,FALSE)*'6. Look Up Tables'!$M$9*0.001)</f>
        <v>5.2003786331920026</v>
      </c>
      <c r="AF393" s="48"/>
      <c r="AG393" s="50">
        <v>7</v>
      </c>
      <c r="AH393" s="50">
        <v>4</v>
      </c>
      <c r="AI393" s="47">
        <f t="shared" si="39"/>
        <v>12.566370614359172</v>
      </c>
      <c r="AJ393" s="47">
        <f t="shared" si="37"/>
        <v>56.792917830594007</v>
      </c>
      <c r="AK393" s="47">
        <f t="shared" si="40"/>
        <v>4.5194368026754388</v>
      </c>
      <c r="AL393" s="47">
        <f t="shared" si="38"/>
        <v>4.5</v>
      </c>
      <c r="AM393" s="47">
        <f t="shared" si="41"/>
        <v>4.5097184013377198</v>
      </c>
      <c r="AN393" s="47">
        <f>SUM(AI393*'6. Look Up Tables'!$M$7*'6. Look Up Tables'!$M$8*AM393)</f>
        <v>44.203218382132022</v>
      </c>
      <c r="AO393" s="46"/>
    </row>
    <row r="394" spans="1:41" x14ac:dyDescent="0.25">
      <c r="A394" s="14"/>
      <c r="B394" s="4" t="s">
        <v>236</v>
      </c>
      <c r="C394" s="15"/>
      <c r="D394" s="43" t="s">
        <v>637</v>
      </c>
      <c r="E394" s="44"/>
      <c r="F394" s="43" t="s">
        <v>122</v>
      </c>
      <c r="G394" s="51" t="s">
        <v>122</v>
      </c>
      <c r="H394" s="51" t="s">
        <v>114</v>
      </c>
      <c r="I394" s="51" t="s">
        <v>122</v>
      </c>
      <c r="J394" s="51" t="s">
        <v>114</v>
      </c>
      <c r="K394" s="51" t="s">
        <v>114</v>
      </c>
      <c r="L394" s="44"/>
      <c r="M394" s="43" t="s">
        <v>239</v>
      </c>
      <c r="N394" s="43" t="s">
        <v>239</v>
      </c>
      <c r="O394" s="43" t="s">
        <v>240</v>
      </c>
      <c r="P394" s="44"/>
      <c r="Q394" s="43" t="s">
        <v>242</v>
      </c>
      <c r="R394" s="43" t="s">
        <v>318</v>
      </c>
      <c r="S394" s="43" t="s">
        <v>265</v>
      </c>
      <c r="T394" s="15"/>
      <c r="U394" s="43" t="s">
        <v>253</v>
      </c>
      <c r="V394" s="43" t="s">
        <v>266</v>
      </c>
      <c r="W394" s="43" t="s">
        <v>262</v>
      </c>
      <c r="X394" s="44"/>
      <c r="Y394" s="49">
        <v>1</v>
      </c>
      <c r="Z394" s="49">
        <v>3</v>
      </c>
      <c r="AA394" s="46"/>
      <c r="AB394" s="47">
        <f t="shared" si="36"/>
        <v>1.5</v>
      </c>
      <c r="AC394" s="47">
        <f>AI394*(AM394*'6. Look Up Tables'!$M$10)</f>
        <v>6.2938266266982934</v>
      </c>
      <c r="AD394" s="48"/>
      <c r="AE394" s="47">
        <f>SUM(AN394/VLOOKUP($AE$3,AWHC,2,FALSE)*'6. Look Up Tables'!$M$9*0.001)</f>
        <v>2.8877557463674517</v>
      </c>
      <c r="AF394" s="48"/>
      <c r="AG394" s="50">
        <v>5</v>
      </c>
      <c r="AH394" s="50">
        <v>3</v>
      </c>
      <c r="AI394" s="47">
        <f t="shared" si="39"/>
        <v>7.0685834705770345</v>
      </c>
      <c r="AJ394" s="47">
        <f t="shared" si="37"/>
        <v>31.129640649386271</v>
      </c>
      <c r="AK394" s="47">
        <f t="shared" si="40"/>
        <v>4.4039432764659772</v>
      </c>
      <c r="AL394" s="47">
        <f t="shared" si="38"/>
        <v>4.5</v>
      </c>
      <c r="AM394" s="47">
        <f t="shared" si="41"/>
        <v>4.4519716382329886</v>
      </c>
      <c r="AN394" s="47">
        <f>SUM(AI394*'6. Look Up Tables'!$M$7*'6. Look Up Tables'!$M$8*AM394)</f>
        <v>24.54592384412334</v>
      </c>
      <c r="AO394" s="46"/>
    </row>
    <row r="395" spans="1:41" x14ac:dyDescent="0.25">
      <c r="A395" s="14"/>
      <c r="B395" s="4" t="s">
        <v>236</v>
      </c>
      <c r="C395" s="15"/>
      <c r="D395" s="43" t="s">
        <v>638</v>
      </c>
      <c r="E395" s="44"/>
      <c r="F395" s="43" t="s">
        <v>122</v>
      </c>
      <c r="G395" s="51" t="s">
        <v>114</v>
      </c>
      <c r="H395" s="51" t="s">
        <v>114</v>
      </c>
      <c r="I395" s="51" t="s">
        <v>114</v>
      </c>
      <c r="J395" s="51" t="s">
        <v>114</v>
      </c>
      <c r="K395" s="51" t="s">
        <v>114</v>
      </c>
      <c r="L395" s="44"/>
      <c r="M395" s="43" t="s">
        <v>239</v>
      </c>
      <c r="N395" s="43" t="s">
        <v>248</v>
      </c>
      <c r="O395" s="43" t="s">
        <v>240</v>
      </c>
      <c r="P395" s="44"/>
      <c r="Q395" s="43" t="s">
        <v>241</v>
      </c>
      <c r="R395" s="43" t="s">
        <v>249</v>
      </c>
      <c r="S395" s="43" t="s">
        <v>265</v>
      </c>
      <c r="T395" s="15"/>
      <c r="U395" s="43" t="s">
        <v>250</v>
      </c>
      <c r="V395" s="43" t="s">
        <v>266</v>
      </c>
      <c r="W395" s="43" t="s">
        <v>262</v>
      </c>
      <c r="X395" s="44"/>
      <c r="Y395" s="49">
        <v>1</v>
      </c>
      <c r="Z395" s="49">
        <v>3</v>
      </c>
      <c r="AA395" s="46"/>
      <c r="AB395" s="47">
        <f t="shared" si="36"/>
        <v>2</v>
      </c>
      <c r="AC395" s="47">
        <f>AI395*(AM395*'6. Look Up Tables'!$M$10)</f>
        <v>12.682394933075978</v>
      </c>
      <c r="AD395" s="48"/>
      <c r="AE395" s="47">
        <f>SUM(AN395/VLOOKUP($AE$3,AWHC,2,FALSE)*'6. Look Up Tables'!$M$9*0.001)</f>
        <v>5.8189812045878009</v>
      </c>
      <c r="AF395" s="48"/>
      <c r="AG395" s="50">
        <v>10</v>
      </c>
      <c r="AH395" s="50">
        <v>4</v>
      </c>
      <c r="AI395" s="47">
        <f t="shared" si="39"/>
        <v>12.566370614359172</v>
      </c>
      <c r="AJ395" s="47">
        <f t="shared" si="37"/>
        <v>70.275281566143491</v>
      </c>
      <c r="AK395" s="47">
        <f t="shared" si="40"/>
        <v>5.5923292192132443</v>
      </c>
      <c r="AL395" s="47">
        <f t="shared" si="38"/>
        <v>4.5</v>
      </c>
      <c r="AM395" s="47">
        <f t="shared" si="41"/>
        <v>5.0461646096066222</v>
      </c>
      <c r="AN395" s="47">
        <f>SUM(AI395*'6. Look Up Tables'!$M$7*'6. Look Up Tables'!$M$8*AM395)</f>
        <v>49.461340238996314</v>
      </c>
      <c r="AO395" s="46"/>
    </row>
    <row r="396" spans="1:41" x14ac:dyDescent="0.25">
      <c r="A396" s="14"/>
      <c r="B396" s="4" t="s">
        <v>236</v>
      </c>
      <c r="C396" s="15"/>
      <c r="D396" s="43" t="s">
        <v>639</v>
      </c>
      <c r="E396" s="44"/>
      <c r="F396" s="43" t="s">
        <v>122</v>
      </c>
      <c r="G396" s="51" t="s">
        <v>114</v>
      </c>
      <c r="H396" s="51" t="s">
        <v>114</v>
      </c>
      <c r="I396" s="51" t="s">
        <v>114</v>
      </c>
      <c r="J396" s="51" t="s">
        <v>114</v>
      </c>
      <c r="K396" s="51" t="s">
        <v>114</v>
      </c>
      <c r="L396" s="44"/>
      <c r="M396" s="43" t="s">
        <v>238</v>
      </c>
      <c r="N396" s="43" t="s">
        <v>248</v>
      </c>
      <c r="O396" s="43" t="s">
        <v>240</v>
      </c>
      <c r="P396" s="44"/>
      <c r="Q396" s="43" t="s">
        <v>241</v>
      </c>
      <c r="R396" s="43" t="s">
        <v>249</v>
      </c>
      <c r="S396" s="43" t="s">
        <v>265</v>
      </c>
      <c r="T396" s="15"/>
      <c r="U396" s="43" t="s">
        <v>244</v>
      </c>
      <c r="V396" s="43" t="s">
        <v>266</v>
      </c>
      <c r="W396" s="43" t="s">
        <v>246</v>
      </c>
      <c r="X396" s="44"/>
      <c r="Y396" s="49">
        <v>4</v>
      </c>
      <c r="Z396" s="49">
        <v>4</v>
      </c>
      <c r="AA396" s="46"/>
      <c r="AB396" s="47">
        <f t="shared" si="36"/>
        <v>3.5</v>
      </c>
      <c r="AC396" s="47">
        <f>AI396*(AM396*'6. Look Up Tables'!$M$10)</f>
        <v>36.444051518088941</v>
      </c>
      <c r="AD396" s="48"/>
      <c r="AE396" s="47">
        <f>SUM(AN396/VLOOKUP($AE$3,AWHC,2,FALSE)*'6. Look Up Tables'!$M$9*0.001)</f>
        <v>16.721388343593748</v>
      </c>
      <c r="AF396" s="48"/>
      <c r="AG396" s="50">
        <v>12</v>
      </c>
      <c r="AH396" s="50">
        <v>7</v>
      </c>
      <c r="AI396" s="47">
        <f t="shared" si="39"/>
        <v>38.484510006474963</v>
      </c>
      <c r="AJ396" s="47">
        <f t="shared" si="37"/>
        <v>172.01796514851455</v>
      </c>
      <c r="AK396" s="47">
        <f t="shared" si="40"/>
        <v>4.4697974618768113</v>
      </c>
      <c r="AL396" s="47">
        <f t="shared" si="38"/>
        <v>5</v>
      </c>
      <c r="AM396" s="47">
        <f t="shared" si="41"/>
        <v>4.7348987309384061</v>
      </c>
      <c r="AN396" s="47">
        <f>SUM(AI396*'6. Look Up Tables'!$M$7*'6. Look Up Tables'!$M$8*AM396)</f>
        <v>142.13180092054688</v>
      </c>
      <c r="AO396" s="46"/>
    </row>
    <row r="397" spans="1:41" x14ac:dyDescent="0.25">
      <c r="A397" s="14"/>
      <c r="B397" s="4" t="s">
        <v>268</v>
      </c>
      <c r="C397" s="15"/>
      <c r="D397" s="43" t="s">
        <v>640</v>
      </c>
      <c r="E397" s="44"/>
      <c r="F397" s="43" t="s">
        <v>122</v>
      </c>
      <c r="G397" s="51" t="s">
        <v>114</v>
      </c>
      <c r="H397" s="51" t="s">
        <v>114</v>
      </c>
      <c r="I397" s="51" t="s">
        <v>114</v>
      </c>
      <c r="J397" s="51" t="s">
        <v>114</v>
      </c>
      <c r="K397" s="51" t="s">
        <v>114</v>
      </c>
      <c r="L397" s="44"/>
      <c r="M397" s="43" t="s">
        <v>238</v>
      </c>
      <c r="N397" s="43" t="s">
        <v>248</v>
      </c>
      <c r="O397" s="43" t="s">
        <v>240</v>
      </c>
      <c r="P397" s="44"/>
      <c r="Q397" s="43" t="s">
        <v>241</v>
      </c>
      <c r="R397" s="43" t="s">
        <v>249</v>
      </c>
      <c r="S397" s="43" t="s">
        <v>265</v>
      </c>
      <c r="T397" s="15"/>
      <c r="U397" s="43" t="s">
        <v>244</v>
      </c>
      <c r="V397" s="43" t="s">
        <v>266</v>
      </c>
      <c r="W397" s="43" t="s">
        <v>246</v>
      </c>
      <c r="X397" s="44"/>
      <c r="Y397" s="49">
        <v>3</v>
      </c>
      <c r="Z397" s="49">
        <v>3</v>
      </c>
      <c r="AA397" s="46"/>
      <c r="AB397" s="47">
        <f t="shared" si="36"/>
        <v>2</v>
      </c>
      <c r="AC397" s="47">
        <f>AI397*(AM397*'6. Look Up Tables'!$M$10)</f>
        <v>12.405154440508211</v>
      </c>
      <c r="AD397" s="48"/>
      <c r="AE397" s="47">
        <f>SUM(AN397/VLOOKUP($AE$3,AWHC,2,FALSE)*'6. Look Up Tables'!$M$9*0.001)</f>
        <v>5.691776743292003</v>
      </c>
      <c r="AF397" s="48"/>
      <c r="AG397" s="50">
        <v>8</v>
      </c>
      <c r="AH397" s="50">
        <v>4</v>
      </c>
      <c r="AI397" s="47">
        <f t="shared" si="39"/>
        <v>12.566370614359172</v>
      </c>
      <c r="AJ397" s="47">
        <f t="shared" si="37"/>
        <v>61.219691333286235</v>
      </c>
      <c r="AK397" s="47">
        <f t="shared" si="40"/>
        <v>4.8717082451262845</v>
      </c>
      <c r="AL397" s="47">
        <f t="shared" si="38"/>
        <v>5</v>
      </c>
      <c r="AM397" s="47">
        <f t="shared" si="41"/>
        <v>4.9358541225631427</v>
      </c>
      <c r="AN397" s="47">
        <f>SUM(AI397*'6. Look Up Tables'!$M$7*'6. Look Up Tables'!$M$8*AM397)</f>
        <v>48.380102317982029</v>
      </c>
      <c r="AO397" s="46"/>
    </row>
    <row r="398" spans="1:41" x14ac:dyDescent="0.25">
      <c r="A398" s="14"/>
      <c r="B398" s="4" t="s">
        <v>268</v>
      </c>
      <c r="C398" s="15"/>
      <c r="D398" s="43" t="s">
        <v>641</v>
      </c>
      <c r="E398" s="44"/>
      <c r="F398" s="43" t="s">
        <v>122</v>
      </c>
      <c r="G398" s="51" t="s">
        <v>114</v>
      </c>
      <c r="H398" s="51" t="s">
        <v>114</v>
      </c>
      <c r="I398" s="51" t="s">
        <v>114</v>
      </c>
      <c r="J398" s="51" t="s">
        <v>114</v>
      </c>
      <c r="K398" s="51" t="s">
        <v>114</v>
      </c>
      <c r="L398" s="44"/>
      <c r="M398" s="43" t="s">
        <v>238</v>
      </c>
      <c r="N398" s="43" t="s">
        <v>248</v>
      </c>
      <c r="O398" s="43" t="s">
        <v>240</v>
      </c>
      <c r="P398" s="44"/>
      <c r="Q398" s="43" t="s">
        <v>241</v>
      </c>
      <c r="R398" s="43" t="s">
        <v>249</v>
      </c>
      <c r="S398" s="43" t="s">
        <v>265</v>
      </c>
      <c r="T398" s="15"/>
      <c r="U398" s="43" t="s">
        <v>244</v>
      </c>
      <c r="V398" s="43" t="s">
        <v>266</v>
      </c>
      <c r="W398" s="43" t="s">
        <v>246</v>
      </c>
      <c r="X398" s="44"/>
      <c r="Y398" s="49">
        <v>3</v>
      </c>
      <c r="Z398" s="49">
        <v>3</v>
      </c>
      <c r="AA398" s="46"/>
      <c r="AB398" s="47">
        <f t="shared" si="36"/>
        <v>2</v>
      </c>
      <c r="AC398" s="47">
        <f>AI398*(AM398*'6. Look Up Tables'!$M$10)</f>
        <v>14.230490634093606</v>
      </c>
      <c r="AD398" s="48"/>
      <c r="AE398" s="47">
        <f>SUM(AN398/VLOOKUP($AE$3,AWHC,2,FALSE)*'6. Look Up Tables'!$M$9*0.001)</f>
        <v>6.5292839379958894</v>
      </c>
      <c r="AF398" s="48"/>
      <c r="AG398" s="50">
        <v>12</v>
      </c>
      <c r="AH398" s="50">
        <v>4</v>
      </c>
      <c r="AI398" s="47">
        <f t="shared" si="39"/>
        <v>12.566370614359172</v>
      </c>
      <c r="AJ398" s="47">
        <f t="shared" si="37"/>
        <v>79.473053269140195</v>
      </c>
      <c r="AK398" s="47">
        <f t="shared" si="40"/>
        <v>6.324264635194587</v>
      </c>
      <c r="AL398" s="47">
        <f t="shared" si="38"/>
        <v>5</v>
      </c>
      <c r="AM398" s="47">
        <f t="shared" si="41"/>
        <v>5.662132317597294</v>
      </c>
      <c r="AN398" s="47">
        <f>SUM(AI398*'6. Look Up Tables'!$M$7*'6. Look Up Tables'!$M$8*AM398)</f>
        <v>55.498913472965071</v>
      </c>
      <c r="AO398" s="46"/>
    </row>
    <row r="399" spans="1:41" x14ac:dyDescent="0.25">
      <c r="A399" s="14"/>
      <c r="B399" s="4" t="s">
        <v>268</v>
      </c>
      <c r="C399" s="15"/>
      <c r="D399" s="43" t="s">
        <v>642</v>
      </c>
      <c r="E399" s="44"/>
      <c r="F399" s="43" t="s">
        <v>122</v>
      </c>
      <c r="G399" s="51" t="s">
        <v>114</v>
      </c>
      <c r="H399" s="51" t="s">
        <v>114</v>
      </c>
      <c r="I399" s="51" t="s">
        <v>114</v>
      </c>
      <c r="J399" s="51" t="s">
        <v>114</v>
      </c>
      <c r="K399" s="51" t="s">
        <v>114</v>
      </c>
      <c r="L399" s="44"/>
      <c r="M399" s="43" t="s">
        <v>238</v>
      </c>
      <c r="N399" s="43" t="s">
        <v>248</v>
      </c>
      <c r="O399" s="43" t="s">
        <v>240</v>
      </c>
      <c r="P399" s="44"/>
      <c r="Q399" s="43" t="s">
        <v>241</v>
      </c>
      <c r="R399" s="43" t="s">
        <v>249</v>
      </c>
      <c r="S399" s="43" t="s">
        <v>265</v>
      </c>
      <c r="T399" s="15"/>
      <c r="U399" s="43" t="s">
        <v>244</v>
      </c>
      <c r="V399" s="43" t="s">
        <v>266</v>
      </c>
      <c r="W399" s="43" t="s">
        <v>246</v>
      </c>
      <c r="X399" s="44"/>
      <c r="Y399" s="49">
        <v>3</v>
      </c>
      <c r="Z399" s="49">
        <v>3</v>
      </c>
      <c r="AA399" s="46"/>
      <c r="AB399" s="47">
        <f t="shared" si="36"/>
        <v>3</v>
      </c>
      <c r="AC399" s="47">
        <f>AI399*(AM399*'6. Look Up Tables'!$M$10)</f>
        <v>27.911597491143475</v>
      </c>
      <c r="AD399" s="48"/>
      <c r="AE399" s="47">
        <f>SUM(AN399/VLOOKUP($AE$3,AWHC,2,FALSE)*'6. Look Up Tables'!$M$9*0.001)</f>
        <v>12.806497672407005</v>
      </c>
      <c r="AF399" s="48"/>
      <c r="AG399" s="50">
        <v>12</v>
      </c>
      <c r="AH399" s="50">
        <v>6</v>
      </c>
      <c r="AI399" s="47">
        <f t="shared" si="39"/>
        <v>28.274333882308138</v>
      </c>
      <c r="AJ399" s="47">
        <f t="shared" si="37"/>
        <v>137.74430549989404</v>
      </c>
      <c r="AK399" s="47">
        <f t="shared" si="40"/>
        <v>4.8717082451262854</v>
      </c>
      <c r="AL399" s="47">
        <f t="shared" si="38"/>
        <v>5</v>
      </c>
      <c r="AM399" s="47">
        <f t="shared" si="41"/>
        <v>4.9358541225631427</v>
      </c>
      <c r="AN399" s="47">
        <f>SUM(AI399*'6. Look Up Tables'!$M$7*'6. Look Up Tables'!$M$8*AM399)</f>
        <v>108.85523021545954</v>
      </c>
      <c r="AO399" s="46"/>
    </row>
    <row r="400" spans="1:41" x14ac:dyDescent="0.25">
      <c r="A400" s="14"/>
      <c r="B400" s="4" t="s">
        <v>268</v>
      </c>
      <c r="C400" s="15"/>
      <c r="D400" s="43" t="s">
        <v>643</v>
      </c>
      <c r="E400" s="44"/>
      <c r="F400" s="43" t="s">
        <v>122</v>
      </c>
      <c r="G400" s="51" t="s">
        <v>114</v>
      </c>
      <c r="H400" s="51" t="s">
        <v>114</v>
      </c>
      <c r="I400" s="51" t="s">
        <v>114</v>
      </c>
      <c r="J400" s="51" t="s">
        <v>114</v>
      </c>
      <c r="K400" s="51" t="s">
        <v>114</v>
      </c>
      <c r="L400" s="44"/>
      <c r="M400" s="43" t="s">
        <v>238</v>
      </c>
      <c r="N400" s="43" t="s">
        <v>248</v>
      </c>
      <c r="O400" s="43" t="s">
        <v>240</v>
      </c>
      <c r="P400" s="44"/>
      <c r="Q400" s="43" t="s">
        <v>241</v>
      </c>
      <c r="R400" s="43" t="s">
        <v>249</v>
      </c>
      <c r="S400" s="43" t="s">
        <v>265</v>
      </c>
      <c r="T400" s="15"/>
      <c r="U400" s="43" t="s">
        <v>244</v>
      </c>
      <c r="V400" s="43" t="s">
        <v>266</v>
      </c>
      <c r="W400" s="43" t="s">
        <v>246</v>
      </c>
      <c r="X400" s="44"/>
      <c r="Y400" s="49">
        <v>3</v>
      </c>
      <c r="Z400" s="49">
        <v>3</v>
      </c>
      <c r="AA400" s="46"/>
      <c r="AB400" s="47">
        <f t="shared" si="36"/>
        <v>2</v>
      </c>
      <c r="AC400" s="47">
        <f>AI400*(AM400*'6. Look Up Tables'!$M$10)</f>
        <v>14.230490634093606</v>
      </c>
      <c r="AD400" s="48"/>
      <c r="AE400" s="47">
        <f>SUM(AN400/VLOOKUP($AE$3,AWHC,2,FALSE)*'6. Look Up Tables'!$M$9*0.001)</f>
        <v>6.5292839379958894</v>
      </c>
      <c r="AF400" s="48"/>
      <c r="AG400" s="50">
        <v>12</v>
      </c>
      <c r="AH400" s="50">
        <v>4</v>
      </c>
      <c r="AI400" s="47">
        <f t="shared" si="39"/>
        <v>12.566370614359172</v>
      </c>
      <c r="AJ400" s="47">
        <f t="shared" si="37"/>
        <v>79.473053269140195</v>
      </c>
      <c r="AK400" s="47">
        <f t="shared" si="40"/>
        <v>6.324264635194587</v>
      </c>
      <c r="AL400" s="47">
        <f t="shared" si="38"/>
        <v>5</v>
      </c>
      <c r="AM400" s="47">
        <f t="shared" si="41"/>
        <v>5.662132317597294</v>
      </c>
      <c r="AN400" s="47">
        <f>SUM(AI400*'6. Look Up Tables'!$M$7*'6. Look Up Tables'!$M$8*AM400)</f>
        <v>55.498913472965071</v>
      </c>
      <c r="AO400" s="46"/>
    </row>
    <row r="401" spans="1:41" x14ac:dyDescent="0.25">
      <c r="A401" s="14"/>
      <c r="B401" s="4" t="s">
        <v>236</v>
      </c>
      <c r="C401" s="15"/>
      <c r="D401" s="43" t="s">
        <v>118</v>
      </c>
      <c r="E401" s="44"/>
      <c r="F401" s="43" t="s">
        <v>122</v>
      </c>
      <c r="G401" s="51" t="s">
        <v>122</v>
      </c>
      <c r="H401" s="51" t="s">
        <v>114</v>
      </c>
      <c r="I401" s="51" t="s">
        <v>114</v>
      </c>
      <c r="J401" s="51" t="s">
        <v>122</v>
      </c>
      <c r="K401" s="51" t="s">
        <v>122</v>
      </c>
      <c r="L401" s="44"/>
      <c r="M401" s="43" t="s">
        <v>239</v>
      </c>
      <c r="N401" s="43" t="s">
        <v>239</v>
      </c>
      <c r="O401" s="43" t="s">
        <v>240</v>
      </c>
      <c r="P401" s="44"/>
      <c r="Q401" s="43" t="s">
        <v>242</v>
      </c>
      <c r="R401" s="43" t="s">
        <v>318</v>
      </c>
      <c r="S401" s="43" t="s">
        <v>265</v>
      </c>
      <c r="T401" s="15"/>
      <c r="U401" s="43" t="s">
        <v>244</v>
      </c>
      <c r="V401" s="43" t="s">
        <v>266</v>
      </c>
      <c r="W401" s="43" t="s">
        <v>262</v>
      </c>
      <c r="X401" s="44"/>
      <c r="Y401" s="49">
        <v>1</v>
      </c>
      <c r="Z401" s="49">
        <v>3</v>
      </c>
      <c r="AA401" s="46"/>
      <c r="AB401" s="47">
        <f t="shared" si="36"/>
        <v>3</v>
      </c>
      <c r="AC401" s="47">
        <f>AI401*(AM401*'6. Look Up Tables'!$M$10)</f>
        <v>25.175306506793174</v>
      </c>
      <c r="AD401" s="48"/>
      <c r="AE401" s="47">
        <f>SUM(AN401/VLOOKUP($AE$3,AWHC,2,FALSE)*'6. Look Up Tables'!$M$9*0.001)</f>
        <v>11.551022985469807</v>
      </c>
      <c r="AF401" s="48"/>
      <c r="AG401" s="50">
        <v>10</v>
      </c>
      <c r="AH401" s="50">
        <v>6</v>
      </c>
      <c r="AI401" s="47">
        <f t="shared" si="39"/>
        <v>28.274333882308138</v>
      </c>
      <c r="AJ401" s="47">
        <f t="shared" si="37"/>
        <v>124.51856259754508</v>
      </c>
      <c r="AK401" s="47">
        <f t="shared" si="40"/>
        <v>4.4039432764659772</v>
      </c>
      <c r="AL401" s="47">
        <f t="shared" si="38"/>
        <v>4.5</v>
      </c>
      <c r="AM401" s="47">
        <f t="shared" si="41"/>
        <v>4.4519716382329886</v>
      </c>
      <c r="AN401" s="47">
        <f>SUM(AI401*'6. Look Up Tables'!$M$7*'6. Look Up Tables'!$M$8*AM401)</f>
        <v>98.183695376493361</v>
      </c>
      <c r="AO401" s="46"/>
    </row>
    <row r="402" spans="1:41" x14ac:dyDescent="0.25">
      <c r="A402" s="14"/>
      <c r="B402" s="4" t="s">
        <v>268</v>
      </c>
      <c r="C402" s="15"/>
      <c r="D402" s="43" t="s">
        <v>644</v>
      </c>
      <c r="E402" s="44"/>
      <c r="F402" s="43" t="s">
        <v>122</v>
      </c>
      <c r="G402" s="51" t="s">
        <v>122</v>
      </c>
      <c r="H402" s="51" t="s">
        <v>114</v>
      </c>
      <c r="I402" s="51" t="s">
        <v>114</v>
      </c>
      <c r="J402" s="51" t="s">
        <v>122</v>
      </c>
      <c r="K402" s="51" t="s">
        <v>122</v>
      </c>
      <c r="L402" s="44"/>
      <c r="M402" s="43" t="s">
        <v>239</v>
      </c>
      <c r="N402" s="43" t="s">
        <v>239</v>
      </c>
      <c r="O402" s="43" t="s">
        <v>240</v>
      </c>
      <c r="P402" s="44"/>
      <c r="Q402" s="43" t="s">
        <v>242</v>
      </c>
      <c r="R402" s="43" t="s">
        <v>318</v>
      </c>
      <c r="S402" s="43" t="s">
        <v>265</v>
      </c>
      <c r="T402" s="15"/>
      <c r="U402" s="43" t="s">
        <v>244</v>
      </c>
      <c r="V402" s="43" t="s">
        <v>266</v>
      </c>
      <c r="W402" s="43" t="s">
        <v>262</v>
      </c>
      <c r="X402" s="44"/>
      <c r="Y402" s="49">
        <v>1</v>
      </c>
      <c r="Z402" s="49">
        <v>3</v>
      </c>
      <c r="AA402" s="46"/>
      <c r="AB402" s="47">
        <f t="shared" si="36"/>
        <v>3</v>
      </c>
      <c r="AC402" s="47">
        <f>AI402*(AM402*'6. Look Up Tables'!$M$10)</f>
        <v>25.175306506793174</v>
      </c>
      <c r="AD402" s="48"/>
      <c r="AE402" s="47">
        <f>SUM(AN402/VLOOKUP($AE$3,AWHC,2,FALSE)*'6. Look Up Tables'!$M$9*0.001)</f>
        <v>11.551022985469807</v>
      </c>
      <c r="AF402" s="48"/>
      <c r="AG402" s="50">
        <v>10</v>
      </c>
      <c r="AH402" s="50">
        <v>6</v>
      </c>
      <c r="AI402" s="47">
        <f t="shared" si="39"/>
        <v>28.274333882308138</v>
      </c>
      <c r="AJ402" s="47">
        <f t="shared" si="37"/>
        <v>124.51856259754508</v>
      </c>
      <c r="AK402" s="47">
        <f t="shared" si="40"/>
        <v>4.4039432764659772</v>
      </c>
      <c r="AL402" s="47">
        <f t="shared" si="38"/>
        <v>4.5</v>
      </c>
      <c r="AM402" s="47">
        <f t="shared" si="41"/>
        <v>4.4519716382329886</v>
      </c>
      <c r="AN402" s="47">
        <f>SUM(AI402*'6. Look Up Tables'!$M$7*'6. Look Up Tables'!$M$8*AM402)</f>
        <v>98.183695376493361</v>
      </c>
      <c r="AO402" s="46"/>
    </row>
    <row r="403" spans="1:41" x14ac:dyDescent="0.25">
      <c r="A403" s="14"/>
      <c r="B403" s="4" t="s">
        <v>236</v>
      </c>
      <c r="C403" s="15"/>
      <c r="D403" s="43" t="s">
        <v>645</v>
      </c>
      <c r="E403" s="44"/>
      <c r="F403" s="43" t="s">
        <v>122</v>
      </c>
      <c r="G403" s="51" t="s">
        <v>114</v>
      </c>
      <c r="H403" s="51" t="s">
        <v>114</v>
      </c>
      <c r="I403" s="51" t="s">
        <v>114</v>
      </c>
      <c r="J403" s="51" t="s">
        <v>114</v>
      </c>
      <c r="K403" s="51" t="s">
        <v>114</v>
      </c>
      <c r="L403" s="44"/>
      <c r="M403" s="43" t="s">
        <v>239</v>
      </c>
      <c r="N403" s="43" t="s">
        <v>248</v>
      </c>
      <c r="O403" s="43" t="s">
        <v>240</v>
      </c>
      <c r="P403" s="44"/>
      <c r="Q403" s="43" t="s">
        <v>241</v>
      </c>
      <c r="R403" s="43" t="s">
        <v>249</v>
      </c>
      <c r="S403" s="43" t="s">
        <v>265</v>
      </c>
      <c r="T403" s="15"/>
      <c r="U403" s="43" t="s">
        <v>260</v>
      </c>
      <c r="V403" s="43" t="s">
        <v>266</v>
      </c>
      <c r="W403" s="43" t="s">
        <v>246</v>
      </c>
      <c r="X403" s="44"/>
      <c r="Y403" s="49">
        <v>1</v>
      </c>
      <c r="Z403" s="49">
        <v>3</v>
      </c>
      <c r="AA403" s="46"/>
      <c r="AB403" s="47">
        <f t="shared" si="36"/>
        <v>3</v>
      </c>
      <c r="AC403" s="47">
        <f>AI403*(AM403*'6. Look Up Tables'!$M$10)</f>
        <v>26.589023200908581</v>
      </c>
      <c r="AD403" s="48"/>
      <c r="AE403" s="47">
        <f>SUM(AN403/VLOOKUP($AE$3,AWHC,2,FALSE)*'6. Look Up Tables'!$M$9*0.001)</f>
        <v>12.199669468652171</v>
      </c>
      <c r="AF403" s="48"/>
      <c r="AG403" s="50">
        <v>10</v>
      </c>
      <c r="AH403" s="50">
        <v>6</v>
      </c>
      <c r="AI403" s="47">
        <f t="shared" si="39"/>
        <v>28.274333882308138</v>
      </c>
      <c r="AJ403" s="47">
        <f t="shared" si="37"/>
        <v>124.51856259754508</v>
      </c>
      <c r="AK403" s="47">
        <f t="shared" si="40"/>
        <v>4.4039432764659772</v>
      </c>
      <c r="AL403" s="47">
        <f t="shared" si="38"/>
        <v>5</v>
      </c>
      <c r="AM403" s="47">
        <f t="shared" si="41"/>
        <v>4.7019716382329886</v>
      </c>
      <c r="AN403" s="47">
        <f>SUM(AI403*'6. Look Up Tables'!$M$7*'6. Look Up Tables'!$M$8*AM403)</f>
        <v>103.69719048354345</v>
      </c>
      <c r="AO403" s="46"/>
    </row>
    <row r="404" spans="1:41" x14ac:dyDescent="0.25">
      <c r="A404" s="14"/>
      <c r="B404" s="4" t="s">
        <v>236</v>
      </c>
      <c r="C404" s="15"/>
      <c r="D404" s="43" t="s">
        <v>646</v>
      </c>
      <c r="E404" s="44"/>
      <c r="F404" s="43" t="s">
        <v>122</v>
      </c>
      <c r="G404" s="51" t="s">
        <v>114</v>
      </c>
      <c r="H404" s="51" t="s">
        <v>114</v>
      </c>
      <c r="I404" s="51" t="s">
        <v>114</v>
      </c>
      <c r="J404" s="51" t="s">
        <v>114</v>
      </c>
      <c r="K404" s="51" t="s">
        <v>114</v>
      </c>
      <c r="L404" s="44"/>
      <c r="M404" s="43" t="s">
        <v>239</v>
      </c>
      <c r="N404" s="43" t="s">
        <v>248</v>
      </c>
      <c r="O404" s="43" t="s">
        <v>240</v>
      </c>
      <c r="P404" s="44"/>
      <c r="Q404" s="43" t="s">
        <v>241</v>
      </c>
      <c r="R404" s="43" t="s">
        <v>249</v>
      </c>
      <c r="S404" s="43" t="s">
        <v>265</v>
      </c>
      <c r="T404" s="15"/>
      <c r="U404" s="43" t="s">
        <v>244</v>
      </c>
      <c r="V404" s="43" t="s">
        <v>266</v>
      </c>
      <c r="W404" s="43" t="s">
        <v>262</v>
      </c>
      <c r="X404" s="44"/>
      <c r="Y404" s="49">
        <v>4</v>
      </c>
      <c r="Z404" s="49">
        <v>4</v>
      </c>
      <c r="AA404" s="46"/>
      <c r="AB404" s="47">
        <f t="shared" si="36"/>
        <v>3</v>
      </c>
      <c r="AC404" s="47">
        <f>AI404*(AM404*'6. Look Up Tables'!$M$10)</f>
        <v>26.497880797028067</v>
      </c>
      <c r="AD404" s="48"/>
      <c r="AE404" s="47">
        <f>SUM(AN404/VLOOKUP($AE$3,AWHC,2,FALSE)*'6. Look Up Tables'!$M$9*0.001)</f>
        <v>12.15785118922464</v>
      </c>
      <c r="AF404" s="48"/>
      <c r="AG404" s="50">
        <v>12</v>
      </c>
      <c r="AH404" s="50">
        <v>6</v>
      </c>
      <c r="AI404" s="47">
        <f t="shared" si="39"/>
        <v>28.274333882308138</v>
      </c>
      <c r="AJ404" s="47">
        <f t="shared" si="37"/>
        <v>137.74430549989404</v>
      </c>
      <c r="AK404" s="47">
        <f t="shared" si="40"/>
        <v>4.8717082451262854</v>
      </c>
      <c r="AL404" s="47">
        <f t="shared" si="38"/>
        <v>4.5</v>
      </c>
      <c r="AM404" s="47">
        <f t="shared" si="41"/>
        <v>4.6858541225631427</v>
      </c>
      <c r="AN404" s="47">
        <f>SUM(AI404*'6. Look Up Tables'!$M$7*'6. Look Up Tables'!$M$8*AM404)</f>
        <v>103.34173510840947</v>
      </c>
      <c r="AO404" s="46"/>
    </row>
    <row r="405" spans="1:41" x14ac:dyDescent="0.25">
      <c r="A405" s="14"/>
      <c r="B405" s="4" t="s">
        <v>268</v>
      </c>
      <c r="C405" s="15"/>
      <c r="D405" s="43" t="s">
        <v>647</v>
      </c>
      <c r="E405" s="44"/>
      <c r="F405" s="43" t="s">
        <v>122</v>
      </c>
      <c r="G405" s="51" t="s">
        <v>114</v>
      </c>
      <c r="H405" s="51" t="s">
        <v>114</v>
      </c>
      <c r="I405" s="51" t="s">
        <v>114</v>
      </c>
      <c r="J405" s="51" t="s">
        <v>114</v>
      </c>
      <c r="K405" s="51" t="s">
        <v>114</v>
      </c>
      <c r="L405" s="44"/>
      <c r="M405" s="43" t="s">
        <v>239</v>
      </c>
      <c r="N405" s="43" t="s">
        <v>248</v>
      </c>
      <c r="O405" s="43" t="s">
        <v>240</v>
      </c>
      <c r="P405" s="44"/>
      <c r="Q405" s="43" t="s">
        <v>241</v>
      </c>
      <c r="R405" s="43" t="s">
        <v>249</v>
      </c>
      <c r="S405" s="43" t="s">
        <v>265</v>
      </c>
      <c r="T405" s="15"/>
      <c r="U405" s="43" t="s">
        <v>244</v>
      </c>
      <c r="V405" s="43" t="s">
        <v>266</v>
      </c>
      <c r="W405" s="43" t="s">
        <v>262</v>
      </c>
      <c r="X405" s="44"/>
      <c r="Y405" s="49">
        <v>3</v>
      </c>
      <c r="Z405" s="49">
        <v>3</v>
      </c>
      <c r="AA405" s="46"/>
      <c r="AB405" s="47">
        <f t="shared" si="36"/>
        <v>3</v>
      </c>
      <c r="AC405" s="47">
        <f>AI405*(AM405*'6. Look Up Tables'!$M$10)</f>
        <v>26.497880797028067</v>
      </c>
      <c r="AD405" s="48"/>
      <c r="AE405" s="47">
        <f>SUM(AN405/VLOOKUP($AE$3,AWHC,2,FALSE)*'6. Look Up Tables'!$M$9*0.001)</f>
        <v>12.15785118922464</v>
      </c>
      <c r="AF405" s="48"/>
      <c r="AG405" s="50">
        <v>12</v>
      </c>
      <c r="AH405" s="50">
        <v>6</v>
      </c>
      <c r="AI405" s="47">
        <f t="shared" si="39"/>
        <v>28.274333882308138</v>
      </c>
      <c r="AJ405" s="47">
        <f t="shared" si="37"/>
        <v>137.74430549989404</v>
      </c>
      <c r="AK405" s="47">
        <f t="shared" si="40"/>
        <v>4.8717082451262854</v>
      </c>
      <c r="AL405" s="47">
        <f t="shared" si="38"/>
        <v>4.5</v>
      </c>
      <c r="AM405" s="47">
        <f t="shared" si="41"/>
        <v>4.6858541225631427</v>
      </c>
      <c r="AN405" s="47">
        <f>SUM(AI405*'6. Look Up Tables'!$M$7*'6. Look Up Tables'!$M$8*AM405)</f>
        <v>103.34173510840947</v>
      </c>
      <c r="AO405" s="46"/>
    </row>
    <row r="406" spans="1:41" x14ac:dyDescent="0.25">
      <c r="A406" s="14"/>
      <c r="B406" s="4" t="s">
        <v>268</v>
      </c>
      <c r="C406" s="15"/>
      <c r="D406" s="43" t="s">
        <v>648</v>
      </c>
      <c r="E406" s="44"/>
      <c r="F406" s="43" t="s">
        <v>122</v>
      </c>
      <c r="G406" s="51" t="s">
        <v>114</v>
      </c>
      <c r="H406" s="51" t="s">
        <v>114</v>
      </c>
      <c r="I406" s="51" t="s">
        <v>114</v>
      </c>
      <c r="J406" s="51" t="s">
        <v>114</v>
      </c>
      <c r="K406" s="51" t="s">
        <v>114</v>
      </c>
      <c r="L406" s="44"/>
      <c r="M406" s="43" t="s">
        <v>239</v>
      </c>
      <c r="N406" s="43" t="s">
        <v>248</v>
      </c>
      <c r="O406" s="43" t="s">
        <v>240</v>
      </c>
      <c r="P406" s="44"/>
      <c r="Q406" s="43" t="s">
        <v>241</v>
      </c>
      <c r="R406" s="43" t="s">
        <v>249</v>
      </c>
      <c r="S406" s="43" t="s">
        <v>265</v>
      </c>
      <c r="T406" s="15"/>
      <c r="U406" s="43" t="s">
        <v>250</v>
      </c>
      <c r="V406" s="43" t="s">
        <v>261</v>
      </c>
      <c r="W406" s="43" t="s">
        <v>262</v>
      </c>
      <c r="X406" s="44"/>
      <c r="Y406" s="49">
        <v>3</v>
      </c>
      <c r="Z406" s="49">
        <v>3</v>
      </c>
      <c r="AA406" s="46"/>
      <c r="AB406" s="47">
        <f t="shared" si="36"/>
        <v>2</v>
      </c>
      <c r="AC406" s="47">
        <f>AI406*(AM406*'6. Look Up Tables'!$M$10)</f>
        <v>13.323062071054274</v>
      </c>
      <c r="AD406" s="48"/>
      <c r="AE406" s="47">
        <f>SUM(AN406/VLOOKUP($AE$3,AWHC,2,FALSE)*'6. Look Up Tables'!$M$9*0.001)</f>
        <v>6.1129343620131378</v>
      </c>
      <c r="AF406" s="48"/>
      <c r="AG406" s="50">
        <v>7</v>
      </c>
      <c r="AH406" s="50">
        <v>4</v>
      </c>
      <c r="AI406" s="47">
        <f t="shared" si="39"/>
        <v>12.566370614359172</v>
      </c>
      <c r="AJ406" s="47">
        <f t="shared" si="37"/>
        <v>76.681952945926454</v>
      </c>
      <c r="AK406" s="47">
        <f t="shared" si="40"/>
        <v>6.1021559286421603</v>
      </c>
      <c r="AL406" s="47">
        <f t="shared" si="38"/>
        <v>4.5</v>
      </c>
      <c r="AM406" s="47">
        <f t="shared" si="41"/>
        <v>5.3010779643210801</v>
      </c>
      <c r="AN406" s="47">
        <f>SUM(AI406*'6. Look Up Tables'!$M$7*'6. Look Up Tables'!$M$8*AM406)</f>
        <v>51.95994207711167</v>
      </c>
      <c r="AO406" s="46"/>
    </row>
    <row r="407" spans="1:41" x14ac:dyDescent="0.25">
      <c r="A407" s="14"/>
      <c r="B407" s="4" t="s">
        <v>236</v>
      </c>
      <c r="C407" s="15"/>
      <c r="D407" s="43" t="s">
        <v>649</v>
      </c>
      <c r="E407" s="44"/>
      <c r="F407" s="43" t="s">
        <v>122</v>
      </c>
      <c r="G407" s="51" t="s">
        <v>114</v>
      </c>
      <c r="H407" s="51" t="s">
        <v>114</v>
      </c>
      <c r="I407" s="51" t="s">
        <v>114</v>
      </c>
      <c r="J407" s="51" t="s">
        <v>114</v>
      </c>
      <c r="K407" s="51" t="s">
        <v>114</v>
      </c>
      <c r="L407" s="44"/>
      <c r="M407" s="43" t="s">
        <v>238</v>
      </c>
      <c r="N407" s="43" t="s">
        <v>240</v>
      </c>
      <c r="O407" s="43" t="s">
        <v>240</v>
      </c>
      <c r="P407" s="44"/>
      <c r="Q407" s="43" t="s">
        <v>258</v>
      </c>
      <c r="R407" s="43" t="s">
        <v>249</v>
      </c>
      <c r="S407" s="43" t="s">
        <v>243</v>
      </c>
      <c r="T407" s="15"/>
      <c r="U407" s="43" t="s">
        <v>244</v>
      </c>
      <c r="V407" s="43" t="s">
        <v>245</v>
      </c>
      <c r="W407" s="43" t="s">
        <v>246</v>
      </c>
      <c r="X407" s="44"/>
      <c r="Y407" s="49">
        <v>1</v>
      </c>
      <c r="Z407" s="49">
        <v>2</v>
      </c>
      <c r="AA407" s="46"/>
      <c r="AB407" s="47">
        <f t="shared" si="36"/>
        <v>5</v>
      </c>
      <c r="AC407" s="47">
        <f>AI407*(AM407*'6. Look Up Tables'!$M$10)</f>
        <v>71.960360468337143</v>
      </c>
      <c r="AD407" s="48"/>
      <c r="AE407" s="47">
        <f>SUM(AN407/VLOOKUP($AE$3,AWHC,2,FALSE)*'6. Look Up Tables'!$M$9*0.001)</f>
        <v>33.017106567825273</v>
      </c>
      <c r="AF407" s="48"/>
      <c r="AG407" s="50">
        <v>15</v>
      </c>
      <c r="AH407" s="50">
        <v>10</v>
      </c>
      <c r="AI407" s="47">
        <f t="shared" si="39"/>
        <v>78.539816339744831</v>
      </c>
      <c r="AJ407" s="47">
        <f t="shared" si="37"/>
        <v>326.90452298464737</v>
      </c>
      <c r="AK407" s="47">
        <f t="shared" si="40"/>
        <v>4.1622776601683791</v>
      </c>
      <c r="AL407" s="47">
        <f t="shared" si="38"/>
        <v>5</v>
      </c>
      <c r="AM407" s="47">
        <f t="shared" si="41"/>
        <v>4.5811388300841891</v>
      </c>
      <c r="AN407" s="47">
        <f>SUM(AI407*'6. Look Up Tables'!$M$7*'6. Look Up Tables'!$M$8*AM407)</f>
        <v>280.64540582651483</v>
      </c>
      <c r="AO407" s="46"/>
    </row>
    <row r="408" spans="1:41" x14ac:dyDescent="0.25">
      <c r="A408" s="14"/>
      <c r="B408" s="4" t="s">
        <v>236</v>
      </c>
      <c r="C408" s="15"/>
      <c r="D408" s="43" t="s">
        <v>650</v>
      </c>
      <c r="E408" s="44"/>
      <c r="F408" s="43" t="s">
        <v>122</v>
      </c>
      <c r="G408" s="51" t="s">
        <v>114</v>
      </c>
      <c r="H408" s="51" t="s">
        <v>114</v>
      </c>
      <c r="I408" s="51" t="s">
        <v>114</v>
      </c>
      <c r="J408" s="51" t="s">
        <v>114</v>
      </c>
      <c r="K408" s="51" t="s">
        <v>114</v>
      </c>
      <c r="L408" s="44"/>
      <c r="M408" s="51" t="s">
        <v>238</v>
      </c>
      <c r="N408" s="51" t="s">
        <v>240</v>
      </c>
      <c r="O408" s="51" t="s">
        <v>240</v>
      </c>
      <c r="P408" s="44"/>
      <c r="Q408" s="51" t="s">
        <v>258</v>
      </c>
      <c r="R408" s="51" t="s">
        <v>249</v>
      </c>
      <c r="S408" s="51" t="s">
        <v>243</v>
      </c>
      <c r="T408" s="15"/>
      <c r="U408" s="51" t="s">
        <v>244</v>
      </c>
      <c r="V408" s="51" t="s">
        <v>245</v>
      </c>
      <c r="W408" s="43" t="s">
        <v>246</v>
      </c>
      <c r="X408" s="44"/>
      <c r="Y408" s="49">
        <v>1</v>
      </c>
      <c r="Z408" s="49">
        <v>2</v>
      </c>
      <c r="AA408" s="46"/>
      <c r="AB408" s="47">
        <f t="shared" si="36"/>
        <v>5</v>
      </c>
      <c r="AC408" s="47">
        <f>AI408*(AM408*'6. Look Up Tables'!$M$10)</f>
        <v>71.960360468337143</v>
      </c>
      <c r="AD408" s="48"/>
      <c r="AE408" s="47">
        <f>SUM(AN408/VLOOKUP($AE$3,AWHC,2,FALSE)*'6. Look Up Tables'!$M$9*0.001)</f>
        <v>33.017106567825273</v>
      </c>
      <c r="AF408" s="48"/>
      <c r="AG408" s="50">
        <v>15</v>
      </c>
      <c r="AH408" s="50">
        <v>10</v>
      </c>
      <c r="AI408" s="47">
        <f t="shared" si="39"/>
        <v>78.539816339744831</v>
      </c>
      <c r="AJ408" s="47">
        <f t="shared" si="37"/>
        <v>326.90452298464737</v>
      </c>
      <c r="AK408" s="47">
        <f t="shared" si="40"/>
        <v>4.1622776601683791</v>
      </c>
      <c r="AL408" s="47">
        <f t="shared" si="38"/>
        <v>5</v>
      </c>
      <c r="AM408" s="47">
        <f t="shared" si="41"/>
        <v>4.5811388300841891</v>
      </c>
      <c r="AN408" s="47">
        <f>SUM(AI408*'6. Look Up Tables'!$M$7*'6. Look Up Tables'!$M$8*AM408)</f>
        <v>280.64540582651483</v>
      </c>
      <c r="AO408" s="46"/>
    </row>
    <row r="409" spans="1:41" x14ac:dyDescent="0.25">
      <c r="A409" s="14"/>
      <c r="B409" s="4" t="s">
        <v>236</v>
      </c>
      <c r="C409" s="15"/>
      <c r="D409" s="43" t="s">
        <v>651</v>
      </c>
      <c r="E409" s="44"/>
      <c r="F409" s="43" t="s">
        <v>122</v>
      </c>
      <c r="G409" s="51" t="s">
        <v>114</v>
      </c>
      <c r="H409" s="51" t="s">
        <v>114</v>
      </c>
      <c r="I409" s="51" t="s">
        <v>114</v>
      </c>
      <c r="J409" s="51" t="s">
        <v>114</v>
      </c>
      <c r="K409" s="51" t="s">
        <v>114</v>
      </c>
      <c r="L409" s="44"/>
      <c r="M409" s="43" t="s">
        <v>256</v>
      </c>
      <c r="N409" s="43" t="s">
        <v>239</v>
      </c>
      <c r="O409" s="43" t="s">
        <v>248</v>
      </c>
      <c r="P409" s="44"/>
      <c r="Q409" s="43" t="s">
        <v>258</v>
      </c>
      <c r="R409" s="43" t="s">
        <v>241</v>
      </c>
      <c r="S409" s="43" t="s">
        <v>265</v>
      </c>
      <c r="T409" s="15"/>
      <c r="U409" s="43" t="s">
        <v>244</v>
      </c>
      <c r="V409" s="43" t="s">
        <v>297</v>
      </c>
      <c r="W409" s="43" t="s">
        <v>262</v>
      </c>
      <c r="X409" s="44"/>
      <c r="Y409" s="49">
        <v>4</v>
      </c>
      <c r="Z409" s="49">
        <v>5</v>
      </c>
      <c r="AA409" s="46"/>
      <c r="AB409" s="47">
        <f t="shared" si="36"/>
        <v>4</v>
      </c>
      <c r="AC409" s="47">
        <f>AI409*(AM409*'6. Look Up Tables'!$M$10)</f>
        <v>46.217257495802649</v>
      </c>
      <c r="AD409" s="48"/>
      <c r="AE409" s="47">
        <f>SUM(AN409/VLOOKUP($AE$3,AWHC,2,FALSE)*'6. Look Up Tables'!$M$9*0.001)</f>
        <v>21.20556520395651</v>
      </c>
      <c r="AF409" s="48"/>
      <c r="AG409" s="50">
        <v>15</v>
      </c>
      <c r="AH409" s="50">
        <v>8</v>
      </c>
      <c r="AI409" s="47">
        <f t="shared" si="39"/>
        <v>50.26548245743669</v>
      </c>
      <c r="AJ409" s="47">
        <f t="shared" si="37"/>
        <v>235.97790389956137</v>
      </c>
      <c r="AK409" s="47">
        <f t="shared" si="40"/>
        <v>4.6946312332599298</v>
      </c>
      <c r="AL409" s="47">
        <f t="shared" si="38"/>
        <v>4.5</v>
      </c>
      <c r="AM409" s="47">
        <f t="shared" si="41"/>
        <v>4.5973156166299649</v>
      </c>
      <c r="AN409" s="47">
        <f>SUM(AI409*'6. Look Up Tables'!$M$7*'6. Look Up Tables'!$M$8*AM409)</f>
        <v>180.24730423363036</v>
      </c>
      <c r="AO409" s="46"/>
    </row>
    <row r="410" spans="1:41" x14ac:dyDescent="0.25">
      <c r="A410" s="14"/>
      <c r="B410" s="4" t="s">
        <v>270</v>
      </c>
      <c r="C410" s="15"/>
      <c r="D410" s="43" t="s">
        <v>652</v>
      </c>
      <c r="E410" s="44"/>
      <c r="F410" s="43" t="s">
        <v>122</v>
      </c>
      <c r="G410" s="51" t="s">
        <v>114</v>
      </c>
      <c r="H410" s="51" t="s">
        <v>114</v>
      </c>
      <c r="I410" s="51" t="s">
        <v>122</v>
      </c>
      <c r="J410" s="51" t="s">
        <v>114</v>
      </c>
      <c r="K410" s="51" t="s">
        <v>114</v>
      </c>
      <c r="L410" s="44"/>
      <c r="M410" s="43" t="s">
        <v>256</v>
      </c>
      <c r="N410" s="43" t="s">
        <v>238</v>
      </c>
      <c r="O410" s="43" t="s">
        <v>248</v>
      </c>
      <c r="P410" s="44"/>
      <c r="Q410" s="43" t="s">
        <v>241</v>
      </c>
      <c r="R410" s="43" t="str">
        <f>$R$398</f>
        <v xml:space="preserve">Early autumn </v>
      </c>
      <c r="S410" s="43" t="s">
        <v>265</v>
      </c>
      <c r="T410" s="15"/>
      <c r="U410" s="43" t="s">
        <v>253</v>
      </c>
      <c r="V410" s="43" t="s">
        <v>261</v>
      </c>
      <c r="W410" s="43" t="s">
        <v>262</v>
      </c>
      <c r="X410" s="44"/>
      <c r="Y410" s="49">
        <v>4</v>
      </c>
      <c r="Z410" s="49">
        <v>4</v>
      </c>
      <c r="AA410" s="46"/>
      <c r="AB410" s="47">
        <f t="shared" si="36"/>
        <v>2</v>
      </c>
      <c r="AC410" s="47">
        <f>AI410*(AM410*'6. Look Up Tables'!$M$10)</f>
        <v>10.681415022205298</v>
      </c>
      <c r="AD410" s="48"/>
      <c r="AE410" s="47">
        <f>SUM(AN410/VLOOKUP($AE$3,AWHC,2,FALSE)*'6. Look Up Tables'!$M$9*0.001)</f>
        <v>4.9008845396000771</v>
      </c>
      <c r="AF410" s="48"/>
      <c r="AG410" s="50">
        <v>4</v>
      </c>
      <c r="AH410" s="50">
        <v>4</v>
      </c>
      <c r="AI410" s="47">
        <f t="shared" si="39"/>
        <v>12.566370614359172</v>
      </c>
      <c r="AJ410" s="47">
        <f t="shared" si="37"/>
        <v>50.26548245743669</v>
      </c>
      <c r="AK410" s="47">
        <f t="shared" si="40"/>
        <v>4</v>
      </c>
      <c r="AL410" s="47">
        <f t="shared" si="38"/>
        <v>4.5</v>
      </c>
      <c r="AM410" s="47">
        <f t="shared" si="41"/>
        <v>4.25</v>
      </c>
      <c r="AN410" s="47">
        <f>SUM(AI410*'6. Look Up Tables'!$M$7*'6. Look Up Tables'!$M$8*AM410)</f>
        <v>41.657518586600659</v>
      </c>
      <c r="AO410" s="46"/>
    </row>
    <row r="411" spans="1:41" x14ac:dyDescent="0.25">
      <c r="A411" s="14"/>
      <c r="B411" s="4" t="s">
        <v>270</v>
      </c>
      <c r="C411" s="15"/>
      <c r="D411" s="43" t="s">
        <v>653</v>
      </c>
      <c r="E411" s="44"/>
      <c r="F411" s="43" t="s">
        <v>122</v>
      </c>
      <c r="G411" s="51" t="s">
        <v>114</v>
      </c>
      <c r="H411" s="51" t="s">
        <v>114</v>
      </c>
      <c r="I411" s="51" t="s">
        <v>122</v>
      </c>
      <c r="J411" s="51" t="s">
        <v>114</v>
      </c>
      <c r="K411" s="51" t="s">
        <v>114</v>
      </c>
      <c r="L411" s="44"/>
      <c r="M411" s="43" t="s">
        <v>256</v>
      </c>
      <c r="N411" s="43" t="s">
        <v>240</v>
      </c>
      <c r="O411" s="43" t="s">
        <v>239</v>
      </c>
      <c r="P411" s="44"/>
      <c r="Q411" s="43" t="s">
        <v>241</v>
      </c>
      <c r="R411" s="43" t="str">
        <f>$R$398</f>
        <v xml:space="preserve">Early autumn </v>
      </c>
      <c r="S411" s="43" t="s">
        <v>265</v>
      </c>
      <c r="T411" s="15"/>
      <c r="U411" s="43" t="s">
        <v>253</v>
      </c>
      <c r="V411" s="43" t="s">
        <v>261</v>
      </c>
      <c r="W411" s="43" t="s">
        <v>262</v>
      </c>
      <c r="X411" s="44"/>
      <c r="Y411" s="49">
        <v>4</v>
      </c>
      <c r="Z411" s="49">
        <v>4</v>
      </c>
      <c r="AA411" s="46"/>
      <c r="AB411" s="47">
        <f t="shared" si="36"/>
        <v>1.5</v>
      </c>
      <c r="AC411" s="47">
        <f>AI411*(AM411*'6. Look Up Tables'!$M$10)</f>
        <v>6.0082959499904796</v>
      </c>
      <c r="AD411" s="48"/>
      <c r="AE411" s="47">
        <f>SUM(AN411/VLOOKUP($AE$3,AWHC,2,FALSE)*'6. Look Up Tables'!$M$9*0.001)</f>
        <v>2.7567475535250434</v>
      </c>
      <c r="AF411" s="48"/>
      <c r="AG411" s="50">
        <v>3</v>
      </c>
      <c r="AH411" s="50">
        <v>3</v>
      </c>
      <c r="AI411" s="47">
        <f t="shared" si="39"/>
        <v>7.0685834705770345</v>
      </c>
      <c r="AJ411" s="47">
        <f t="shared" si="37"/>
        <v>28.274333882308145</v>
      </c>
      <c r="AK411" s="47">
        <f t="shared" si="40"/>
        <v>4.0000000000000009</v>
      </c>
      <c r="AL411" s="47">
        <f t="shared" si="38"/>
        <v>4.5</v>
      </c>
      <c r="AM411" s="47">
        <f t="shared" si="41"/>
        <v>4.25</v>
      </c>
      <c r="AN411" s="47">
        <f>SUM(AI411*'6. Look Up Tables'!$M$7*'6. Look Up Tables'!$M$8*AM411)</f>
        <v>23.43235420496287</v>
      </c>
      <c r="AO411" s="46"/>
    </row>
    <row r="412" spans="1:41" ht="16.5" thickBot="1" x14ac:dyDescent="0.3">
      <c r="A412" s="14"/>
      <c r="B412" s="4" t="s">
        <v>236</v>
      </c>
      <c r="C412" s="15"/>
      <c r="D412" s="43" t="s">
        <v>654</v>
      </c>
      <c r="E412" s="44"/>
      <c r="F412" s="43" t="s">
        <v>122</v>
      </c>
      <c r="G412" s="51" t="s">
        <v>122</v>
      </c>
      <c r="H412" s="51" t="s">
        <v>114</v>
      </c>
      <c r="I412" s="51" t="s">
        <v>114</v>
      </c>
      <c r="J412" s="51" t="s">
        <v>114</v>
      </c>
      <c r="K412" s="51" t="s">
        <v>122</v>
      </c>
      <c r="L412" s="44"/>
      <c r="M412" s="43" t="s">
        <v>256</v>
      </c>
      <c r="N412" s="43" t="s">
        <v>239</v>
      </c>
      <c r="O412" s="43" t="s">
        <v>240</v>
      </c>
      <c r="P412" s="44"/>
      <c r="Q412" s="43" t="s">
        <v>264</v>
      </c>
      <c r="R412" s="43" t="s">
        <v>249</v>
      </c>
      <c r="S412" s="43" t="s">
        <v>265</v>
      </c>
      <c r="T412" s="15"/>
      <c r="U412" s="43" t="s">
        <v>250</v>
      </c>
      <c r="V412" s="43" t="s">
        <v>333</v>
      </c>
      <c r="W412" s="43" t="s">
        <v>262</v>
      </c>
      <c r="X412" s="58"/>
      <c r="Y412" s="49">
        <v>1</v>
      </c>
      <c r="Z412" s="49">
        <v>2</v>
      </c>
      <c r="AA412" s="46"/>
      <c r="AB412" s="47">
        <f t="shared" si="36"/>
        <v>2.5</v>
      </c>
      <c r="AC412" s="47">
        <f>AI412*(AM412*'6. Look Up Tables'!$M$10)</f>
        <v>20.426361072174306</v>
      </c>
      <c r="AD412" s="48"/>
      <c r="AE412" s="47">
        <f>SUM(AN412/VLOOKUP($AE$3,AWHC,2,FALSE)*'6. Look Up Tables'!$M$9*0.001)</f>
        <v>9.372095080174093</v>
      </c>
      <c r="AF412" s="48"/>
      <c r="AG412" s="50">
        <v>12</v>
      </c>
      <c r="AH412" s="50">
        <v>5</v>
      </c>
      <c r="AI412" s="47">
        <f t="shared" si="39"/>
        <v>19.634954084936208</v>
      </c>
      <c r="AJ412" s="47">
        <f t="shared" si="37"/>
        <v>115.90631733953012</v>
      </c>
      <c r="AK412" s="47">
        <f t="shared" si="40"/>
        <v>5.9030602688525047</v>
      </c>
      <c r="AL412" s="47">
        <f t="shared" si="38"/>
        <v>4.5</v>
      </c>
      <c r="AM412" s="47">
        <f t="shared" si="41"/>
        <v>5.2015301344262523</v>
      </c>
      <c r="AN412" s="47">
        <f>SUM(AI412*'6. Look Up Tables'!$M$7*'6. Look Up Tables'!$M$8*AM412)</f>
        <v>79.662808181479789</v>
      </c>
      <c r="AO412" s="46"/>
    </row>
    <row r="413" spans="1:41" ht="16.5" thickBot="1" x14ac:dyDescent="0.3">
      <c r="A413" s="14"/>
      <c r="B413" s="4" t="s">
        <v>270</v>
      </c>
      <c r="C413" s="15"/>
      <c r="D413" s="57" t="s">
        <v>688</v>
      </c>
      <c r="E413" s="58"/>
      <c r="F413" s="57" t="s">
        <v>689</v>
      </c>
      <c r="G413" s="57" t="s">
        <v>689</v>
      </c>
      <c r="H413" s="57" t="s">
        <v>689</v>
      </c>
      <c r="I413" s="57" t="s">
        <v>689</v>
      </c>
      <c r="J413" s="57" t="s">
        <v>689</v>
      </c>
      <c r="K413" s="57" t="s">
        <v>689</v>
      </c>
      <c r="L413" s="58"/>
      <c r="M413" s="57" t="s">
        <v>689</v>
      </c>
      <c r="N413" s="57" t="s">
        <v>689</v>
      </c>
      <c r="O413" s="57" t="s">
        <v>689</v>
      </c>
      <c r="P413" s="58"/>
      <c r="Q413" s="57" t="s">
        <v>689</v>
      </c>
      <c r="R413" s="57" t="s">
        <v>689</v>
      </c>
      <c r="S413" s="57" t="s">
        <v>689</v>
      </c>
      <c r="T413" s="15"/>
      <c r="U413" s="57" t="s">
        <v>689</v>
      </c>
      <c r="V413" s="57" t="s">
        <v>689</v>
      </c>
      <c r="W413" s="57" t="s">
        <v>689</v>
      </c>
      <c r="X413" s="58"/>
      <c r="Y413" s="57" t="s">
        <v>689</v>
      </c>
      <c r="Z413" s="57" t="s">
        <v>689</v>
      </c>
      <c r="AA413" s="46"/>
      <c r="AB413" s="57" t="s">
        <v>689</v>
      </c>
      <c r="AC413" s="57" t="s">
        <v>689</v>
      </c>
      <c r="AD413" s="48"/>
      <c r="AE413" s="57" t="s">
        <v>689</v>
      </c>
      <c r="AF413" s="48"/>
      <c r="AG413" s="57" t="s">
        <v>689</v>
      </c>
      <c r="AH413" s="57" t="s">
        <v>689</v>
      </c>
      <c r="AI413" s="57" t="s">
        <v>689</v>
      </c>
      <c r="AJ413" s="57" t="s">
        <v>689</v>
      </c>
      <c r="AK413" s="57" t="s">
        <v>689</v>
      </c>
      <c r="AL413" s="57" t="s">
        <v>689</v>
      </c>
      <c r="AM413" s="57" t="s">
        <v>689</v>
      </c>
      <c r="AN413" s="243">
        <v>3.72</v>
      </c>
      <c r="AO413" s="46"/>
    </row>
    <row r="414" spans="1:41" ht="5.25" customHeight="1" x14ac:dyDescent="0.25">
      <c r="A414" s="14"/>
      <c r="B414" s="14"/>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46"/>
      <c r="AB414" s="59"/>
      <c r="AC414" s="59"/>
      <c r="AD414" s="59"/>
      <c r="AE414" s="59"/>
      <c r="AF414" s="59"/>
      <c r="AG414" s="59"/>
      <c r="AH414" s="59"/>
      <c r="AI414" s="59"/>
      <c r="AJ414" s="59"/>
      <c r="AK414" s="59"/>
      <c r="AL414" s="59"/>
      <c r="AM414" s="59"/>
      <c r="AN414" s="59"/>
      <c r="AO414" s="46"/>
    </row>
  </sheetData>
  <sheetProtection algorithmName="SHA-512" hashValue="ZfvIPm4vPF4XY3PpbghFAfjuxR1ixeulGjGcSx/w91yE6n92yWOs7AiLVbXIIkwmoZiZ4hZmTkC2iUOD8Tio0A==" saltValue="A/8xl7gdyH/TIZ9rBz60ZQ==" spinCount="100000" sheet="1" objects="1" scenarios="1" selectLockedCells="1" autoFilter="0"/>
  <autoFilter ref="B6:AN413"/>
  <mergeCells count="3">
    <mergeCell ref="AE1:AE2"/>
    <mergeCell ref="F1:N2"/>
    <mergeCell ref="F3:N3"/>
  </mergeCells>
  <conditionalFormatting sqref="D7:D411">
    <cfRule type="expression" dxfId="37" priority="60">
      <formula>MOD(ROW(),2)=0</formula>
    </cfRule>
  </conditionalFormatting>
  <conditionalFormatting sqref="F7:K341 F343:K411 F413:K413">
    <cfRule type="expression" dxfId="36" priority="59">
      <formula>MOD(ROW(),2)=0</formula>
    </cfRule>
  </conditionalFormatting>
  <conditionalFormatting sqref="U90 U91:V92 W90:W92 U7:W89 U341:V341 W341:W342 U93:W340 U343:W411 U413:W413">
    <cfRule type="expression" dxfId="35" priority="58">
      <formula>MOD(ROW(),2)=0</formula>
    </cfRule>
  </conditionalFormatting>
  <conditionalFormatting sqref="M7:O341 M343:O411 M413:O413">
    <cfRule type="expression" dxfId="34" priority="57">
      <formula>MOD(ROW(),2)=0</formula>
    </cfRule>
  </conditionalFormatting>
  <conditionalFormatting sqref="Q7:S341 Q343:S411 Q413:S413">
    <cfRule type="expression" dxfId="33" priority="56">
      <formula>MOD(ROW(),2)=0</formula>
    </cfRule>
  </conditionalFormatting>
  <conditionalFormatting sqref="F342:K342">
    <cfRule type="expression" dxfId="32" priority="55">
      <formula>MOD(ROW(),2)=0</formula>
    </cfRule>
  </conditionalFormatting>
  <conditionalFormatting sqref="U342:V342">
    <cfRule type="expression" dxfId="31" priority="54">
      <formula>MOD(ROW(),2)=0</formula>
    </cfRule>
  </conditionalFormatting>
  <conditionalFormatting sqref="M342:O342">
    <cfRule type="expression" dxfId="30" priority="53">
      <formula>MOD(ROW(),2)=0</formula>
    </cfRule>
  </conditionalFormatting>
  <conditionalFormatting sqref="Q342:S342">
    <cfRule type="expression" dxfId="29" priority="52">
      <formula>MOD(ROW(),2)=0</formula>
    </cfRule>
  </conditionalFormatting>
  <conditionalFormatting sqref="AG7:AN413">
    <cfRule type="expression" dxfId="28" priority="51">
      <formula>MOD(ROW(),2)=0</formula>
    </cfRule>
  </conditionalFormatting>
  <conditionalFormatting sqref="Y7:Z413">
    <cfRule type="expression" dxfId="27" priority="50">
      <formula>MOD(ROW(),2)=0</formula>
    </cfRule>
  </conditionalFormatting>
  <conditionalFormatting sqref="AB7:AC413">
    <cfRule type="expression" dxfId="26" priority="48">
      <formula>MOD(ROW(),2)=0</formula>
    </cfRule>
  </conditionalFormatting>
  <conditionalFormatting sqref="V90">
    <cfRule type="expression" dxfId="25" priority="47">
      <formula>MOD(ROW(),2)=0</formula>
    </cfRule>
  </conditionalFormatting>
  <conditionalFormatting sqref="AE7:AE413">
    <cfRule type="expression" dxfId="24" priority="35">
      <formula>MOD(ROW(),2)=0</formula>
    </cfRule>
  </conditionalFormatting>
  <conditionalFormatting sqref="D413">
    <cfRule type="expression" dxfId="23" priority="34">
      <formula>MOD(ROW(),2)=0</formula>
    </cfRule>
  </conditionalFormatting>
  <conditionalFormatting sqref="M413:O413">
    <cfRule type="expression" dxfId="22" priority="31">
      <formula>MOD(ROW(),2)=0</formula>
    </cfRule>
  </conditionalFormatting>
  <conditionalFormatting sqref="Q413:S413">
    <cfRule type="expression" dxfId="21" priority="30">
      <formula>MOD(ROW(),2)=0</formula>
    </cfRule>
  </conditionalFormatting>
  <conditionalFormatting sqref="I413:K413">
    <cfRule type="expression" dxfId="20" priority="25">
      <formula>MOD(ROW(),2)=0</formula>
    </cfRule>
  </conditionalFormatting>
  <conditionalFormatting sqref="F413:H413">
    <cfRule type="expression" dxfId="19" priority="24">
      <formula>MOD(ROW(),2)=0</formula>
    </cfRule>
  </conditionalFormatting>
  <conditionalFormatting sqref="U413:W413">
    <cfRule type="expression" dxfId="18" priority="23">
      <formula>MOD(ROW(),2)=0</formula>
    </cfRule>
  </conditionalFormatting>
  <conditionalFormatting sqref="Y413">
    <cfRule type="expression" dxfId="17" priority="22">
      <formula>MOD(ROW(),2)=0</formula>
    </cfRule>
  </conditionalFormatting>
  <conditionalFormatting sqref="Z413">
    <cfRule type="expression" dxfId="16" priority="21">
      <formula>MOD(ROW(),2)=0</formula>
    </cfRule>
  </conditionalFormatting>
  <conditionalFormatting sqref="AB413">
    <cfRule type="expression" dxfId="15" priority="20">
      <formula>MOD(ROW(),2)=0</formula>
    </cfRule>
  </conditionalFormatting>
  <conditionalFormatting sqref="AC413">
    <cfRule type="expression" dxfId="14" priority="19">
      <formula>MOD(ROW(),2)=0</formula>
    </cfRule>
  </conditionalFormatting>
  <conditionalFormatting sqref="AE413">
    <cfRule type="expression" dxfId="13" priority="18">
      <formula>MOD(ROW(),2)=0</formula>
    </cfRule>
  </conditionalFormatting>
  <conditionalFormatting sqref="AG413">
    <cfRule type="expression" dxfId="12" priority="17">
      <formula>MOD(ROW(),2)=0</formula>
    </cfRule>
  </conditionalFormatting>
  <conditionalFormatting sqref="AH413">
    <cfRule type="expression" dxfId="11" priority="16">
      <formula>MOD(ROW(),2)=0</formula>
    </cfRule>
  </conditionalFormatting>
  <conditionalFormatting sqref="AI413">
    <cfRule type="expression" dxfId="10" priority="15">
      <formula>MOD(ROW(),2)=0</formula>
    </cfRule>
  </conditionalFormatting>
  <conditionalFormatting sqref="AJ413">
    <cfRule type="expression" dxfId="9" priority="14">
      <formula>MOD(ROW(),2)=0</formula>
    </cfRule>
  </conditionalFormatting>
  <conditionalFormatting sqref="AK413">
    <cfRule type="expression" dxfId="8" priority="13">
      <formula>MOD(ROW(),2)=0</formula>
    </cfRule>
  </conditionalFormatting>
  <conditionalFormatting sqref="AL413">
    <cfRule type="expression" dxfId="7" priority="12">
      <formula>MOD(ROW(),2)=0</formula>
    </cfRule>
  </conditionalFormatting>
  <conditionalFormatting sqref="AM413">
    <cfRule type="expression" dxfId="6" priority="11">
      <formula>MOD(ROW(),2)=0</formula>
    </cfRule>
  </conditionalFormatting>
  <conditionalFormatting sqref="AN413">
    <cfRule type="expression" dxfId="5" priority="10">
      <formula>MOD(ROW(),2)=0</formula>
    </cfRule>
  </conditionalFormatting>
  <conditionalFormatting sqref="D412">
    <cfRule type="expression" dxfId="4" priority="9">
      <formula>MOD(ROW(),2)=0</formula>
    </cfRule>
  </conditionalFormatting>
  <conditionalFormatting sqref="F412:K412">
    <cfRule type="expression" dxfId="3" priority="8">
      <formula>MOD(ROW(),2)=0</formula>
    </cfRule>
  </conditionalFormatting>
  <conditionalFormatting sqref="U412:W412">
    <cfRule type="expression" dxfId="2" priority="7">
      <formula>MOD(ROW(),2)=0</formula>
    </cfRule>
  </conditionalFormatting>
  <conditionalFormatting sqref="M412:O412">
    <cfRule type="expression" dxfId="1" priority="6">
      <formula>MOD(ROW(),2)=0</formula>
    </cfRule>
  </conditionalFormatting>
  <conditionalFormatting sqref="Q412:S412">
    <cfRule type="expression" dxfId="0" priority="5">
      <formula>MOD(ROW(),2)=0</formula>
    </cfRule>
  </conditionalFormatting>
  <hyperlinks>
    <hyperlink ref="F3" r:id="rId1" display="http://www.tdag.org.uk/species-selection-for-green-infrastructure.html"/>
  </hyperlinks>
  <pageMargins left="0.25" right="0.25" top="0.75" bottom="0.75" header="0.3" footer="0.3"/>
  <pageSetup paperSize="8" scale="48" fitToHeight="0" orientation="landscape"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'6. Look Up Tables'!$O$7:$O$9</xm:f>
          </x14:formula1>
          <xm:sqref>W7:W412</xm:sqref>
        </x14:dataValidation>
        <x14:dataValidation type="list" allowBlank="1" showInputMessage="1" showErrorMessage="1">
          <x14:formula1>
            <xm:f>'6. Look Up Tables'!$R$7:$R$9</xm:f>
          </x14:formula1>
          <xm:sqref>B7:B413</xm:sqref>
        </x14:dataValidation>
        <x14:dataValidation type="list" allowBlank="1" showErrorMessage="1" prompt="Enter a soil type using the drop down list. This will be used for calculating the soil volume the tree requires.">
          <x14:formula1>
            <xm:f>'6. Look Up Tables'!$I$7:$I$19</xm:f>
          </x14:formula1>
          <xm:sqref>AE3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249977111117893"/>
    <pageSetUpPr fitToPage="1"/>
  </sheetPr>
  <dimension ref="A1:V39"/>
  <sheetViews>
    <sheetView zoomScale="80" zoomScaleNormal="80" workbookViewId="0"/>
  </sheetViews>
  <sheetFormatPr defaultColWidth="8.88671875" defaultRowHeight="15.75" x14ac:dyDescent="0.25"/>
  <cols>
    <col min="1" max="1" width="2.6640625" style="1" customWidth="1"/>
    <col min="2" max="2" width="0.77734375" style="1" customWidth="1"/>
    <col min="3" max="3" width="12.88671875" style="1" customWidth="1"/>
    <col min="4" max="4" width="0.77734375" style="1" customWidth="1"/>
    <col min="5" max="5" width="8.88671875" style="1"/>
    <col min="6" max="6" width="1" style="1" customWidth="1"/>
    <col min="7" max="7" width="7" style="1" customWidth="1"/>
    <col min="8" max="8" width="1" style="1" customWidth="1"/>
    <col min="9" max="9" width="14.77734375" style="1" bestFit="1" customWidth="1"/>
    <col min="10" max="10" width="16.88671875" style="1" customWidth="1"/>
    <col min="11" max="11" width="0.77734375" style="1" customWidth="1"/>
    <col min="12" max="12" width="17.109375" style="1" customWidth="1"/>
    <col min="13" max="13" width="4.44140625" style="1" bestFit="1" customWidth="1"/>
    <col min="14" max="14" width="1.109375" style="1" customWidth="1"/>
    <col min="15" max="15" width="8.88671875" style="1"/>
    <col min="16" max="16" width="5.109375" style="1" customWidth="1"/>
    <col min="17" max="17" width="1.109375" style="1" customWidth="1"/>
    <col min="18" max="18" width="9.88671875" style="1" bestFit="1" customWidth="1"/>
    <col min="19" max="19" width="0.5546875" style="1" customWidth="1"/>
    <col min="20" max="20" width="59.6640625" style="1" bestFit="1" customWidth="1"/>
    <col min="21" max="21" width="10.44140625" style="1" customWidth="1"/>
    <col min="22" max="23" width="1" style="1" customWidth="1"/>
    <col min="24" max="16384" width="8.88671875" style="1"/>
  </cols>
  <sheetData>
    <row r="1" spans="2:22" ht="21" customHeight="1" x14ac:dyDescent="0.3">
      <c r="C1" s="60" t="s">
        <v>0</v>
      </c>
    </row>
    <row r="2" spans="2:22" ht="18.75" x14ac:dyDescent="0.3">
      <c r="C2" s="60" t="s">
        <v>655</v>
      </c>
    </row>
    <row r="4" spans="2:22" ht="6" customHeight="1" thickBot="1" x14ac:dyDescent="0.3">
      <c r="B4" s="2"/>
      <c r="C4" s="2"/>
      <c r="D4" s="2"/>
      <c r="E4" s="2"/>
      <c r="F4" s="2"/>
      <c r="G4" s="2"/>
      <c r="H4" s="2"/>
      <c r="I4" s="2"/>
      <c r="J4" s="2"/>
      <c r="K4" s="2"/>
      <c r="L4" s="2"/>
      <c r="M4" s="2"/>
      <c r="N4" s="2"/>
      <c r="O4" s="2"/>
      <c r="P4" s="2"/>
      <c r="Q4" s="2"/>
      <c r="R4" s="2"/>
      <c r="S4" s="2"/>
      <c r="T4" s="2"/>
      <c r="U4" s="2"/>
      <c r="V4" s="2"/>
    </row>
    <row r="5" spans="2:22" ht="39" x14ac:dyDescent="0.25">
      <c r="B5" s="61"/>
      <c r="C5" s="62" t="s">
        <v>656</v>
      </c>
      <c r="D5" s="63"/>
      <c r="E5" s="64" t="s">
        <v>657</v>
      </c>
      <c r="F5" s="65"/>
      <c r="G5" s="66" t="s">
        <v>658</v>
      </c>
      <c r="H5" s="63"/>
      <c r="I5" s="67" t="s">
        <v>659</v>
      </c>
      <c r="J5" s="68" t="s">
        <v>660</v>
      </c>
      <c r="K5" s="63"/>
      <c r="L5" s="69" t="s">
        <v>661</v>
      </c>
      <c r="M5" s="70"/>
      <c r="N5" s="63"/>
      <c r="O5" s="64" t="s">
        <v>662</v>
      </c>
      <c r="P5" s="64" t="s">
        <v>233</v>
      </c>
      <c r="Q5" s="63"/>
      <c r="R5" s="71" t="s">
        <v>663</v>
      </c>
      <c r="S5" s="63"/>
      <c r="T5" s="72" t="s">
        <v>172</v>
      </c>
      <c r="U5" s="72" t="s">
        <v>664</v>
      </c>
      <c r="V5" s="73"/>
    </row>
    <row r="6" spans="2:22" ht="6" customHeight="1" x14ac:dyDescent="0.25">
      <c r="B6" s="61"/>
      <c r="C6" s="74"/>
      <c r="D6" s="75"/>
      <c r="E6" s="2"/>
      <c r="F6" s="73"/>
      <c r="G6" s="74"/>
      <c r="H6" s="2"/>
      <c r="I6" s="61"/>
      <c r="J6" s="74"/>
      <c r="K6" s="75"/>
      <c r="L6" s="2"/>
      <c r="M6" s="2"/>
      <c r="N6" s="2"/>
      <c r="O6" s="2"/>
      <c r="P6" s="2"/>
      <c r="Q6" s="2"/>
      <c r="R6" s="2"/>
      <c r="S6" s="2"/>
      <c r="T6" s="61"/>
      <c r="U6" s="61"/>
      <c r="V6" s="73"/>
    </row>
    <row r="7" spans="2:22" x14ac:dyDescent="0.25">
      <c r="B7" s="76"/>
      <c r="C7" s="77" t="s">
        <v>74</v>
      </c>
      <c r="D7" s="2"/>
      <c r="E7" s="77" t="s">
        <v>80</v>
      </c>
      <c r="F7" s="73"/>
      <c r="G7" s="78" t="s">
        <v>122</v>
      </c>
      <c r="H7" s="2"/>
      <c r="I7" s="78" t="s">
        <v>665</v>
      </c>
      <c r="J7" s="79">
        <v>0.06</v>
      </c>
      <c r="K7" s="2"/>
      <c r="L7" s="80" t="s">
        <v>666</v>
      </c>
      <c r="M7" s="80">
        <v>3.9</v>
      </c>
      <c r="N7" s="2"/>
      <c r="O7" s="77" t="s">
        <v>299</v>
      </c>
      <c r="P7" s="77">
        <v>4</v>
      </c>
      <c r="Q7" s="76"/>
      <c r="R7" s="81" t="s">
        <v>236</v>
      </c>
      <c r="S7" s="2"/>
      <c r="T7" s="82" t="s">
        <v>184</v>
      </c>
      <c r="U7" s="82">
        <v>0.15</v>
      </c>
      <c r="V7" s="73"/>
    </row>
    <row r="8" spans="2:22" x14ac:dyDescent="0.25">
      <c r="B8" s="76"/>
      <c r="C8" s="77" t="s">
        <v>86</v>
      </c>
      <c r="D8" s="2"/>
      <c r="E8" s="77" t="s">
        <v>77</v>
      </c>
      <c r="F8" s="73"/>
      <c r="G8" s="78" t="s">
        <v>114</v>
      </c>
      <c r="H8" s="2"/>
      <c r="I8" s="78" t="s">
        <v>667</v>
      </c>
      <c r="J8" s="79">
        <v>0.11</v>
      </c>
      <c r="K8" s="2"/>
      <c r="L8" s="80" t="s">
        <v>668</v>
      </c>
      <c r="M8" s="80">
        <v>0.2</v>
      </c>
      <c r="N8" s="2"/>
      <c r="O8" s="77" t="s">
        <v>262</v>
      </c>
      <c r="P8" s="77">
        <v>4.5</v>
      </c>
      <c r="Q8" s="76"/>
      <c r="R8" s="81" t="s">
        <v>268</v>
      </c>
      <c r="S8" s="2"/>
      <c r="T8" s="82" t="s">
        <v>669</v>
      </c>
      <c r="U8" s="82">
        <v>0.2</v>
      </c>
      <c r="V8" s="73"/>
    </row>
    <row r="9" spans="2:22" x14ac:dyDescent="0.25">
      <c r="F9" s="3"/>
      <c r="H9" s="2"/>
      <c r="I9" s="78" t="s">
        <v>113</v>
      </c>
      <c r="J9" s="79">
        <v>0.15</v>
      </c>
      <c r="K9" s="2"/>
      <c r="L9" s="80" t="s">
        <v>670</v>
      </c>
      <c r="M9" s="80">
        <v>20</v>
      </c>
      <c r="N9" s="2"/>
      <c r="O9" s="77" t="s">
        <v>246</v>
      </c>
      <c r="P9" s="77">
        <v>5</v>
      </c>
      <c r="Q9" s="76"/>
      <c r="R9" s="81" t="s">
        <v>270</v>
      </c>
      <c r="S9" s="2"/>
      <c r="T9" s="82" t="s">
        <v>671</v>
      </c>
      <c r="U9" s="82">
        <v>0.25</v>
      </c>
      <c r="V9" s="73"/>
    </row>
    <row r="10" spans="2:22" x14ac:dyDescent="0.25">
      <c r="F10" s="3"/>
      <c r="H10" s="2"/>
      <c r="I10" s="78" t="s">
        <v>672</v>
      </c>
      <c r="J10" s="79">
        <v>0.14000000000000001</v>
      </c>
      <c r="K10" s="2"/>
      <c r="L10" s="80" t="s">
        <v>673</v>
      </c>
      <c r="M10" s="80">
        <v>0.2</v>
      </c>
      <c r="N10" s="2"/>
      <c r="S10" s="2"/>
      <c r="T10" s="82" t="s">
        <v>182</v>
      </c>
      <c r="U10" s="82">
        <v>0.3</v>
      </c>
      <c r="V10" s="73"/>
    </row>
    <row r="11" spans="2:22" x14ac:dyDescent="0.25">
      <c r="F11" s="3"/>
      <c r="H11" s="2"/>
      <c r="I11" s="78" t="s">
        <v>674</v>
      </c>
      <c r="J11" s="79">
        <v>0.17</v>
      </c>
      <c r="K11" s="2"/>
      <c r="S11" s="2"/>
      <c r="T11" s="82" t="s">
        <v>675</v>
      </c>
      <c r="U11" s="82">
        <v>0.35</v>
      </c>
      <c r="V11" s="73"/>
    </row>
    <row r="12" spans="2:22" x14ac:dyDescent="0.25">
      <c r="F12" s="3"/>
      <c r="H12" s="2"/>
      <c r="I12" s="78" t="s">
        <v>195</v>
      </c>
      <c r="J12" s="79">
        <v>0.2</v>
      </c>
      <c r="K12" s="2"/>
      <c r="S12" s="2"/>
      <c r="T12" s="82" t="s">
        <v>676</v>
      </c>
      <c r="U12" s="82">
        <v>0.4</v>
      </c>
      <c r="V12" s="73"/>
    </row>
    <row r="13" spans="2:22" x14ac:dyDescent="0.25">
      <c r="F13" s="3"/>
      <c r="H13" s="2"/>
      <c r="I13" s="78" t="s">
        <v>677</v>
      </c>
      <c r="J13" s="79">
        <v>0.23</v>
      </c>
      <c r="K13" s="2"/>
      <c r="S13" s="2"/>
      <c r="T13" s="82" t="s">
        <v>678</v>
      </c>
      <c r="U13" s="82">
        <v>0.45</v>
      </c>
      <c r="V13" s="73"/>
    </row>
    <row r="14" spans="2:22" x14ac:dyDescent="0.25">
      <c r="F14" s="3"/>
      <c r="H14" s="2"/>
      <c r="I14" s="78" t="s">
        <v>679</v>
      </c>
      <c r="J14" s="79">
        <v>0.24</v>
      </c>
      <c r="K14" s="2"/>
      <c r="S14" s="2"/>
      <c r="T14" s="82" t="s">
        <v>680</v>
      </c>
      <c r="U14" s="82">
        <v>0.5</v>
      </c>
      <c r="V14" s="73"/>
    </row>
    <row r="15" spans="2:22" x14ac:dyDescent="0.25">
      <c r="F15" s="3"/>
      <c r="H15" s="2"/>
      <c r="I15" s="78" t="s">
        <v>681</v>
      </c>
      <c r="J15" s="79">
        <v>0.17</v>
      </c>
      <c r="K15" s="2"/>
      <c r="S15" s="2"/>
      <c r="T15" s="82" t="s">
        <v>180</v>
      </c>
      <c r="U15" s="82">
        <v>0.6</v>
      </c>
      <c r="V15" s="73"/>
    </row>
    <row r="16" spans="2:22" x14ac:dyDescent="0.25">
      <c r="F16" s="3"/>
      <c r="H16" s="2"/>
      <c r="I16" s="78" t="s">
        <v>121</v>
      </c>
      <c r="J16" s="79">
        <v>0.18</v>
      </c>
      <c r="K16" s="2"/>
      <c r="S16" s="2"/>
      <c r="T16" s="82" t="s">
        <v>178</v>
      </c>
      <c r="U16" s="82">
        <v>0.65</v>
      </c>
      <c r="V16" s="73"/>
    </row>
    <row r="17" spans="1:22" ht="18" x14ac:dyDescent="0.25">
      <c r="F17" s="3"/>
      <c r="H17" s="2"/>
      <c r="I17" s="78" t="s">
        <v>682</v>
      </c>
      <c r="J17" s="79">
        <v>0.14000000000000001</v>
      </c>
      <c r="K17" s="2"/>
      <c r="S17" s="2"/>
      <c r="T17" s="82" t="s">
        <v>683</v>
      </c>
      <c r="U17" s="82">
        <v>0.3</v>
      </c>
      <c r="V17" s="73"/>
    </row>
    <row r="18" spans="1:22" ht="18" x14ac:dyDescent="0.25">
      <c r="A18" s="3"/>
      <c r="D18" s="3"/>
      <c r="F18" s="3"/>
      <c r="H18" s="2"/>
      <c r="I18" s="78" t="s">
        <v>684</v>
      </c>
      <c r="J18" s="79">
        <v>0.14000000000000001</v>
      </c>
      <c r="K18" s="2"/>
      <c r="S18" s="2"/>
      <c r="T18" s="82" t="s">
        <v>685</v>
      </c>
      <c r="U18" s="82">
        <v>0.4</v>
      </c>
      <c r="V18" s="73"/>
    </row>
    <row r="19" spans="1:22" ht="18" x14ac:dyDescent="0.25">
      <c r="F19" s="3"/>
      <c r="H19" s="2"/>
      <c r="I19" s="83" t="s">
        <v>686</v>
      </c>
      <c r="J19" s="84">
        <v>0.12</v>
      </c>
      <c r="K19" s="2"/>
      <c r="S19" s="2"/>
      <c r="T19" s="85" t="s">
        <v>687</v>
      </c>
      <c r="U19" s="85">
        <v>0.5</v>
      </c>
      <c r="V19" s="73"/>
    </row>
    <row r="20" spans="1:22" x14ac:dyDescent="0.25">
      <c r="F20" s="3"/>
      <c r="T20" s="3"/>
      <c r="U20" s="3"/>
      <c r="V20" s="3"/>
    </row>
    <row r="21" spans="1:22" x14ac:dyDescent="0.25">
      <c r="F21" s="3"/>
      <c r="T21" s="3"/>
      <c r="U21" s="3"/>
      <c r="V21" s="3"/>
    </row>
    <row r="22" spans="1:22" x14ac:dyDescent="0.25">
      <c r="F22" s="3"/>
      <c r="T22" s="3"/>
      <c r="U22" s="3"/>
      <c r="V22" s="3"/>
    </row>
    <row r="23" spans="1:22" x14ac:dyDescent="0.25">
      <c r="F23" s="3"/>
      <c r="T23" s="3"/>
      <c r="U23" s="3"/>
      <c r="V23" s="3"/>
    </row>
    <row r="26" spans="1:22" x14ac:dyDescent="0.25">
      <c r="B26" s="3"/>
      <c r="C26" s="3"/>
      <c r="D26" s="3"/>
      <c r="G26" s="3"/>
      <c r="H26" s="3"/>
      <c r="K26" s="3"/>
      <c r="T26" s="86"/>
    </row>
    <row r="27" spans="1:22" x14ac:dyDescent="0.25">
      <c r="B27" s="3"/>
      <c r="C27" s="3"/>
      <c r="D27" s="3"/>
      <c r="G27" s="3"/>
      <c r="H27" s="3"/>
      <c r="K27" s="3"/>
      <c r="T27" s="3"/>
    </row>
    <row r="28" spans="1:22" x14ac:dyDescent="0.25">
      <c r="B28" s="3"/>
      <c r="C28" s="3"/>
      <c r="D28" s="3"/>
      <c r="G28" s="3"/>
      <c r="H28" s="3"/>
      <c r="K28" s="3"/>
      <c r="T28" s="3"/>
    </row>
    <row r="29" spans="1:22" x14ac:dyDescent="0.25">
      <c r="B29" s="3"/>
      <c r="C29" s="3"/>
      <c r="D29" s="3"/>
      <c r="G29" s="3"/>
      <c r="H29" s="3"/>
      <c r="K29" s="3"/>
      <c r="T29" s="3"/>
    </row>
    <row r="30" spans="1:22" x14ac:dyDescent="0.25">
      <c r="B30" s="3"/>
      <c r="C30" s="3"/>
      <c r="D30" s="3"/>
      <c r="G30" s="3"/>
      <c r="H30" s="3"/>
      <c r="K30" s="3"/>
      <c r="T30" s="3"/>
    </row>
    <row r="31" spans="1:22" x14ac:dyDescent="0.25">
      <c r="B31" s="3"/>
      <c r="C31" s="3"/>
      <c r="D31" s="3"/>
      <c r="G31" s="3"/>
      <c r="H31" s="3"/>
      <c r="K31" s="3"/>
      <c r="T31" s="3"/>
    </row>
    <row r="32" spans="1:22" x14ac:dyDescent="0.25">
      <c r="B32" s="3"/>
      <c r="C32" s="3"/>
      <c r="D32" s="3"/>
      <c r="G32" s="3"/>
      <c r="H32" s="3"/>
      <c r="I32" s="3"/>
      <c r="J32" s="87"/>
      <c r="K32" s="3"/>
      <c r="T32" s="3"/>
    </row>
    <row r="33" spans="2:20" x14ac:dyDescent="0.25">
      <c r="B33" s="3"/>
      <c r="C33" s="3"/>
      <c r="D33" s="3"/>
      <c r="G33" s="3"/>
      <c r="H33" s="3"/>
      <c r="I33" s="3"/>
      <c r="J33" s="87"/>
      <c r="K33" s="3"/>
      <c r="T33" s="3"/>
    </row>
    <row r="34" spans="2:20" x14ac:dyDescent="0.25">
      <c r="B34" s="3"/>
      <c r="C34" s="3"/>
      <c r="D34" s="3"/>
      <c r="G34" s="3"/>
      <c r="H34" s="3"/>
      <c r="I34" s="3"/>
      <c r="J34" s="87"/>
      <c r="K34" s="3"/>
      <c r="T34" s="3"/>
    </row>
    <row r="35" spans="2:20" x14ac:dyDescent="0.25">
      <c r="B35" s="3"/>
      <c r="C35" s="3"/>
      <c r="D35" s="3"/>
      <c r="G35" s="3"/>
      <c r="H35" s="3"/>
      <c r="I35" s="3"/>
      <c r="J35" s="87"/>
      <c r="K35" s="3"/>
      <c r="T35" s="3"/>
    </row>
    <row r="36" spans="2:20" x14ac:dyDescent="0.25">
      <c r="B36" s="3"/>
      <c r="C36" s="3"/>
      <c r="D36" s="3"/>
      <c r="G36" s="3"/>
      <c r="H36" s="3"/>
      <c r="I36" s="3"/>
      <c r="J36" s="87"/>
      <c r="K36" s="3"/>
      <c r="T36" s="3"/>
    </row>
    <row r="37" spans="2:20" x14ac:dyDescent="0.25">
      <c r="B37" s="3"/>
      <c r="C37" s="3"/>
      <c r="D37" s="3"/>
      <c r="G37" s="3"/>
      <c r="H37" s="3"/>
      <c r="I37" s="3"/>
      <c r="J37" s="87"/>
      <c r="K37" s="3"/>
      <c r="T37" s="3"/>
    </row>
    <row r="38" spans="2:20" x14ac:dyDescent="0.25">
      <c r="B38" s="3"/>
      <c r="C38" s="3"/>
      <c r="D38" s="3"/>
      <c r="G38" s="3"/>
      <c r="H38" s="3"/>
      <c r="I38" s="3"/>
      <c r="J38" s="87"/>
      <c r="K38" s="3"/>
      <c r="T38" s="3"/>
    </row>
    <row r="39" spans="2:20" x14ac:dyDescent="0.25">
      <c r="B39" s="3"/>
      <c r="C39" s="3"/>
      <c r="D39" s="3"/>
      <c r="G39" s="3"/>
      <c r="H39" s="3"/>
      <c r="I39" s="3"/>
      <c r="J39" s="3"/>
      <c r="K39" s="3"/>
      <c r="T39" s="3"/>
    </row>
  </sheetData>
  <sheetProtection algorithmName="SHA-512" hashValue="B0sz4Ndh9bqkjWrxaOUSVQfcgRv2Oqosrj3XQlUBJ5acZjQnToVkCeTF7byvjOiqV1XRzxImJWWPLbCg3XOQLQ==" saltValue="zVOKXvrsub+d4ahaILP2Rw==" spinCount="100000" sheet="1" objects="1" scenarios="1" selectLockedCells="1"/>
  <pageMargins left="0.25" right="0.25" top="0.75" bottom="0.75" header="0.3" footer="0.3"/>
  <pageSetup paperSize="9" scale="68" fitToHeight="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5c9440bf-3812-4360-923a-211c1e922d50">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383FC4ACE9DE8488D11F07D89B07322" ma:contentTypeVersion="13" ma:contentTypeDescription="Create a new document." ma:contentTypeScope="" ma:versionID="ca37361d1cc8660120e4e11fc7b0261b">
  <xsd:schema xmlns:xsd="http://www.w3.org/2001/XMLSchema" xmlns:xs="http://www.w3.org/2001/XMLSchema" xmlns:p="http://schemas.microsoft.com/office/2006/metadata/properties" xmlns:ns2="5c9440bf-3812-4360-923a-211c1e922d50" xmlns:ns3="083816a5-a140-4dd0-b684-7acb085b1a45" targetNamespace="http://schemas.microsoft.com/office/2006/metadata/properties" ma:root="true" ma:fieldsID="2008f7189da812a223234b7dfe72a490" ns2:_="" ns3:_="">
    <xsd:import namespace="5c9440bf-3812-4360-923a-211c1e922d50"/>
    <xsd:import namespace="083816a5-a140-4dd0-b684-7acb085b1a4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Owner"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9440bf-3812-4360-923a-211c1e922d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Owner" ma:index="12" nillable="true" ma:displayName="Owner" ma:list="UserInfo" ma:SharePointGroup="0" ma:internalName="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83816a5-a140-4dd0-b684-7acb085b1a4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20DA30-A23A-48A3-99EA-4B32E64F8454}">
  <ds:schemaRefs>
    <ds:schemaRef ds:uri="http://schemas.microsoft.com/sharepoint/v3/contenttype/forms"/>
  </ds:schemaRefs>
</ds:datastoreItem>
</file>

<file path=customXml/itemProps2.xml><?xml version="1.0" encoding="utf-8"?>
<ds:datastoreItem xmlns:ds="http://schemas.openxmlformats.org/officeDocument/2006/customXml" ds:itemID="{00571956-20A3-455C-85AF-C5FAEAEC5FAB}">
  <ds:schemaRefs>
    <ds:schemaRef ds:uri="http://purl.org/dc/dcmitype/"/>
    <ds:schemaRef ds:uri="http://schemas.microsoft.com/office/2006/documentManagement/types"/>
    <ds:schemaRef ds:uri="http://purl.org/dc/terms/"/>
    <ds:schemaRef ds:uri="http://schemas.microsoft.com/office/infopath/2007/PartnerControls"/>
    <ds:schemaRef ds:uri="http://purl.org/dc/elements/1.1/"/>
    <ds:schemaRef ds:uri="http://schemas.microsoft.com/office/2006/metadata/properties"/>
    <ds:schemaRef ds:uri="http://www.w3.org/XML/1998/namespace"/>
    <ds:schemaRef ds:uri="http://schemas.openxmlformats.org/package/2006/metadata/core-properties"/>
    <ds:schemaRef ds:uri="083816a5-a140-4dd0-b684-7acb085b1a45"/>
    <ds:schemaRef ds:uri="5c9440bf-3812-4360-923a-211c1e922d50"/>
  </ds:schemaRefs>
</ds:datastoreItem>
</file>

<file path=customXml/itemProps3.xml><?xml version="1.0" encoding="utf-8"?>
<ds:datastoreItem xmlns:ds="http://schemas.openxmlformats.org/officeDocument/2006/customXml" ds:itemID="{FC4E7281-B651-45AF-8D77-B6E670F99D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9440bf-3812-4360-923a-211c1e922d50"/>
    <ds:schemaRef ds:uri="083816a5-a140-4dd0-b684-7acb085b1a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0. User Instructions</vt:lpstr>
      <vt:lpstr>1. Site Summary</vt:lpstr>
      <vt:lpstr>2. Retained Canopy</vt:lpstr>
      <vt:lpstr>3. New Canopy</vt:lpstr>
      <vt:lpstr>4. New GI Elements</vt:lpstr>
      <vt:lpstr>5. Species List</vt:lpstr>
      <vt:lpstr>6. Look Up Tables</vt:lpstr>
      <vt:lpstr>AWHC</vt:lpstr>
      <vt:lpstr>GILookup</vt:lpstr>
      <vt:lpstr>LAILookup</vt:lpstr>
      <vt:lpstr>SpeciesLookup</vt:lpstr>
    </vt:vector>
  </TitlesOfParts>
  <Manager/>
  <Company>Wycombe District Council</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Philip Simpkin</dc:creator>
  <cp:keywords/>
  <dc:description/>
  <cp:lastModifiedBy>Philip Simpkin</cp:lastModifiedBy>
  <cp:revision/>
  <dcterms:created xsi:type="dcterms:W3CDTF">2019-10-21T14:10:25Z</dcterms:created>
  <dcterms:modified xsi:type="dcterms:W3CDTF">2020-06-23T11:24:14Z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0x0101002383FC4ACE9DE8488D11F07D89B07322</vt:lpwstr>
  </property>
</Properties>
</file>